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4.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202300"/>
  <mc:AlternateContent xmlns:mc="http://schemas.openxmlformats.org/markup-compatibility/2006">
    <mc:Choice Requires="x15">
      <x15ac:absPath xmlns:x15ac="http://schemas.microsoft.com/office/spreadsheetml/2010/11/ac" url="E:\DATA\Feng Shui\Hadi Feng Shui Stuff\Feng Shui Tools\Versions For Share\"/>
    </mc:Choice>
  </mc:AlternateContent>
  <xr:revisionPtr revIDLastSave="0" documentId="13_ncr:1_{1130FA05-2EDF-4B04-A12D-BE0300C6B78C}" xr6:coauthVersionLast="47" xr6:coauthVersionMax="47" xr10:uidLastSave="{00000000-0000-0000-0000-000000000000}"/>
  <bookViews>
    <workbookView xWindow="-120" yWindow="-120" windowWidth="29040" windowHeight="16440" xr2:uid="{9D12F847-F0E3-427C-97D7-37C900F5D3B1}"/>
  </bookViews>
  <sheets>
    <sheet name="Info" sheetId="10" r:id="rId1"/>
    <sheet name="Main Cal" sheetId="1" r:id="rId2"/>
    <sheet name="English Cal" sheetId="5" r:id="rId3"/>
    <sheet name="XKDG" sheetId="6" r:id="rId4"/>
    <sheet name="Various Cal" sheetId="9" r:id="rId5"/>
    <sheet name="Data" sheetId="2" state="hidden" r:id="rId6"/>
    <sheet name="SolarTermData" sheetId="3" state="hidden" r:id="rId7"/>
    <sheet name="DongGong" sheetId="7" state="hidden" r:id="rId8"/>
  </sheets>
  <definedNames>
    <definedName name="_xlnm._FilterDatabase" localSheetId="7" hidden="1">DongGong!$A$1:$F$721</definedName>
    <definedName name="_xlnm.Print_Area" localSheetId="2">'English Cal'!$A$1:$BR$30</definedName>
    <definedName name="_xlnm.Print_Area" localSheetId="1">'Main Cal'!$A$1:$BR$30</definedName>
    <definedName name="_xlnm.Print_Area" localSheetId="4">'Various Cal'!$A$1:$BR$30</definedName>
    <definedName name="_xlnm.Print_Area" localSheetId="3">XKDG!$A$1:$BR$30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M29" i="1" l="1"/>
  <c r="BO26" i="1"/>
  <c r="BM24" i="1"/>
  <c r="BO21" i="1"/>
  <c r="BM19" i="1"/>
  <c r="BO16" i="1"/>
  <c r="BM14" i="1"/>
  <c r="BO11" i="1"/>
  <c r="BM9" i="1"/>
  <c r="BO6" i="1"/>
  <c r="BC29" i="1"/>
  <c r="BE26" i="1"/>
  <c r="BC24" i="1"/>
  <c r="BE21" i="1"/>
  <c r="BC19" i="1"/>
  <c r="BE16" i="1"/>
  <c r="BC14" i="1"/>
  <c r="BE11" i="1"/>
  <c r="BC9" i="1"/>
  <c r="BE6" i="1"/>
  <c r="AS29" i="1"/>
  <c r="AU26" i="1"/>
  <c r="AS24" i="1"/>
  <c r="AU21" i="1"/>
  <c r="AS19" i="1"/>
  <c r="AU16" i="1"/>
  <c r="AS14" i="1"/>
  <c r="AU11" i="1"/>
  <c r="AS9" i="1"/>
  <c r="AU6" i="1"/>
  <c r="AI29" i="1"/>
  <c r="AK26" i="1"/>
  <c r="AI24" i="1"/>
  <c r="AK21" i="1"/>
  <c r="AI19" i="1"/>
  <c r="AK16" i="1"/>
  <c r="AI14" i="1"/>
  <c r="AK11" i="1"/>
  <c r="AI9" i="1"/>
  <c r="AK6" i="1"/>
  <c r="Y29" i="1"/>
  <c r="AA26" i="1"/>
  <c r="Y24" i="1"/>
  <c r="AA21" i="1"/>
  <c r="Y19" i="1"/>
  <c r="AA16" i="1"/>
  <c r="Y14" i="1"/>
  <c r="AA11" i="1"/>
  <c r="Y9" i="1"/>
  <c r="AA6" i="1"/>
  <c r="O29" i="1"/>
  <c r="Q26" i="1"/>
  <c r="O24" i="1"/>
  <c r="Q21" i="1"/>
  <c r="O19" i="1"/>
  <c r="Q16" i="1"/>
  <c r="O14" i="1"/>
  <c r="Q11" i="1"/>
  <c r="O9" i="1"/>
  <c r="Q6" i="1"/>
  <c r="E29" i="1"/>
  <c r="G26" i="1"/>
  <c r="E24" i="1"/>
  <c r="G21" i="1"/>
  <c r="E19" i="1"/>
  <c r="G16" i="1"/>
  <c r="E9" i="1"/>
  <c r="G6" i="1"/>
  <c r="E14" i="1"/>
  <c r="G11" i="1"/>
  <c r="T176" i="2"/>
  <c r="R176" i="2"/>
  <c r="M1" i="6"/>
  <c r="O1" i="9" s="1"/>
  <c r="O10" i="6"/>
  <c r="L10" i="6"/>
  <c r="K10" i="6"/>
  <c r="O9" i="6"/>
  <c r="N9" i="6"/>
  <c r="L9" i="6"/>
  <c r="K9" i="6"/>
  <c r="L8" i="6"/>
  <c r="K8" i="6"/>
  <c r="N7" i="6"/>
  <c r="L7" i="6"/>
  <c r="K7" i="6"/>
  <c r="G3" i="5"/>
  <c r="G2" i="5"/>
  <c r="Q3" i="1"/>
  <c r="Q2" i="1"/>
  <c r="Q8" i="9" l="1"/>
  <c r="E721" i="7"/>
  <c r="D721" i="7"/>
  <c r="E720" i="7"/>
  <c r="D720" i="7"/>
  <c r="E719" i="7"/>
  <c r="D719" i="7"/>
  <c r="E718" i="7"/>
  <c r="D718" i="7"/>
  <c r="E717" i="7"/>
  <c r="D717" i="7"/>
  <c r="E716" i="7"/>
  <c r="D716" i="7"/>
  <c r="E715" i="7"/>
  <c r="D715" i="7"/>
  <c r="E714" i="7"/>
  <c r="D714" i="7"/>
  <c r="E713" i="7"/>
  <c r="D713" i="7"/>
  <c r="E712" i="7"/>
  <c r="D712" i="7"/>
  <c r="E711" i="7"/>
  <c r="D711" i="7"/>
  <c r="E710" i="7"/>
  <c r="D710" i="7"/>
  <c r="E709" i="7"/>
  <c r="D709" i="7"/>
  <c r="E708" i="7"/>
  <c r="D708" i="7"/>
  <c r="E707" i="7"/>
  <c r="D707" i="7"/>
  <c r="E706" i="7"/>
  <c r="D706" i="7"/>
  <c r="E705" i="7"/>
  <c r="D705" i="7"/>
  <c r="E704" i="7"/>
  <c r="D704" i="7"/>
  <c r="E703" i="7"/>
  <c r="D703" i="7"/>
  <c r="E702" i="7"/>
  <c r="D702" i="7"/>
  <c r="E701" i="7"/>
  <c r="D701" i="7"/>
  <c r="E700" i="7"/>
  <c r="D700" i="7"/>
  <c r="E699" i="7"/>
  <c r="D699" i="7"/>
  <c r="E698" i="7"/>
  <c r="D698" i="7"/>
  <c r="E697" i="7"/>
  <c r="D697" i="7"/>
  <c r="E696" i="7"/>
  <c r="D696" i="7"/>
  <c r="E695" i="7"/>
  <c r="D695" i="7"/>
  <c r="E694" i="7"/>
  <c r="D694" i="7"/>
  <c r="E693" i="7"/>
  <c r="D693" i="7"/>
  <c r="E692" i="7"/>
  <c r="D692" i="7"/>
  <c r="E691" i="7"/>
  <c r="D691" i="7"/>
  <c r="E690" i="7"/>
  <c r="D690" i="7"/>
  <c r="E689" i="7"/>
  <c r="D689" i="7"/>
  <c r="E688" i="7"/>
  <c r="D688" i="7"/>
  <c r="E687" i="7"/>
  <c r="D687" i="7"/>
  <c r="E686" i="7"/>
  <c r="D686" i="7"/>
  <c r="E685" i="7"/>
  <c r="D685" i="7"/>
  <c r="E684" i="7"/>
  <c r="D684" i="7"/>
  <c r="E683" i="7"/>
  <c r="D683" i="7"/>
  <c r="E682" i="7"/>
  <c r="D682" i="7"/>
  <c r="E681" i="7"/>
  <c r="D681" i="7"/>
  <c r="E680" i="7"/>
  <c r="D680" i="7"/>
  <c r="E679" i="7"/>
  <c r="D679" i="7"/>
  <c r="E678" i="7"/>
  <c r="D678" i="7"/>
  <c r="E677" i="7"/>
  <c r="D677" i="7"/>
  <c r="E676" i="7"/>
  <c r="D676" i="7"/>
  <c r="E675" i="7"/>
  <c r="D675" i="7"/>
  <c r="E674" i="7"/>
  <c r="D674" i="7"/>
  <c r="E673" i="7"/>
  <c r="D673" i="7"/>
  <c r="E672" i="7"/>
  <c r="D672" i="7"/>
  <c r="E671" i="7"/>
  <c r="D671" i="7"/>
  <c r="E670" i="7"/>
  <c r="D670" i="7"/>
  <c r="E669" i="7"/>
  <c r="D669" i="7"/>
  <c r="E668" i="7"/>
  <c r="D668" i="7"/>
  <c r="E667" i="7"/>
  <c r="D667" i="7"/>
  <c r="E666" i="7"/>
  <c r="D666" i="7"/>
  <c r="E665" i="7"/>
  <c r="D665" i="7"/>
  <c r="E664" i="7"/>
  <c r="D664" i="7"/>
  <c r="E663" i="7"/>
  <c r="D663" i="7"/>
  <c r="E662" i="7"/>
  <c r="D662" i="7"/>
  <c r="E661" i="7"/>
  <c r="D661" i="7"/>
  <c r="E660" i="7"/>
  <c r="D660" i="7"/>
  <c r="E659" i="7"/>
  <c r="D659" i="7"/>
  <c r="E658" i="7"/>
  <c r="D658" i="7"/>
  <c r="E657" i="7"/>
  <c r="D657" i="7"/>
  <c r="E656" i="7"/>
  <c r="D656" i="7"/>
  <c r="E655" i="7"/>
  <c r="D655" i="7"/>
  <c r="E654" i="7"/>
  <c r="D654" i="7"/>
  <c r="E653" i="7"/>
  <c r="D653" i="7"/>
  <c r="E652" i="7"/>
  <c r="D652" i="7"/>
  <c r="E651" i="7"/>
  <c r="D651" i="7"/>
  <c r="E650" i="7"/>
  <c r="D650" i="7"/>
  <c r="E649" i="7"/>
  <c r="D649" i="7"/>
  <c r="E648" i="7"/>
  <c r="D648" i="7"/>
  <c r="E647" i="7"/>
  <c r="D647" i="7"/>
  <c r="E646" i="7"/>
  <c r="D646" i="7"/>
  <c r="E645" i="7"/>
  <c r="D645" i="7"/>
  <c r="E644" i="7"/>
  <c r="D644" i="7"/>
  <c r="E643" i="7"/>
  <c r="D643" i="7"/>
  <c r="E642" i="7"/>
  <c r="D642" i="7"/>
  <c r="E641" i="7"/>
  <c r="D641" i="7"/>
  <c r="E640" i="7"/>
  <c r="D640" i="7"/>
  <c r="E639" i="7"/>
  <c r="D639" i="7"/>
  <c r="E638" i="7"/>
  <c r="D638" i="7"/>
  <c r="E637" i="7"/>
  <c r="D637" i="7"/>
  <c r="E636" i="7"/>
  <c r="D636" i="7"/>
  <c r="E635" i="7"/>
  <c r="D635" i="7"/>
  <c r="E634" i="7"/>
  <c r="D634" i="7"/>
  <c r="E633" i="7"/>
  <c r="D633" i="7"/>
  <c r="E632" i="7"/>
  <c r="D632" i="7"/>
  <c r="E631" i="7"/>
  <c r="D631" i="7"/>
  <c r="E630" i="7"/>
  <c r="D630" i="7"/>
  <c r="E629" i="7"/>
  <c r="D629" i="7"/>
  <c r="E628" i="7"/>
  <c r="D628" i="7"/>
  <c r="E627" i="7"/>
  <c r="D627" i="7"/>
  <c r="E626" i="7"/>
  <c r="D626" i="7"/>
  <c r="E625" i="7"/>
  <c r="D625" i="7"/>
  <c r="E624" i="7"/>
  <c r="D624" i="7"/>
  <c r="E623" i="7"/>
  <c r="D623" i="7"/>
  <c r="E622" i="7"/>
  <c r="D622" i="7"/>
  <c r="E621" i="7"/>
  <c r="D621" i="7"/>
  <c r="E620" i="7"/>
  <c r="D620" i="7"/>
  <c r="E619" i="7"/>
  <c r="D619" i="7"/>
  <c r="E618" i="7"/>
  <c r="D618" i="7"/>
  <c r="E617" i="7"/>
  <c r="D617" i="7"/>
  <c r="E616" i="7"/>
  <c r="D616" i="7"/>
  <c r="E615" i="7"/>
  <c r="D615" i="7"/>
  <c r="E614" i="7"/>
  <c r="D614" i="7"/>
  <c r="E613" i="7"/>
  <c r="D613" i="7"/>
  <c r="E612" i="7"/>
  <c r="D612" i="7"/>
  <c r="E611" i="7"/>
  <c r="D611" i="7"/>
  <c r="E610" i="7"/>
  <c r="D610" i="7"/>
  <c r="E609" i="7"/>
  <c r="D609" i="7"/>
  <c r="E608" i="7"/>
  <c r="D608" i="7"/>
  <c r="E607" i="7"/>
  <c r="D607" i="7"/>
  <c r="E606" i="7"/>
  <c r="D606" i="7"/>
  <c r="E605" i="7"/>
  <c r="D605" i="7"/>
  <c r="E604" i="7"/>
  <c r="D604" i="7"/>
  <c r="E603" i="7"/>
  <c r="D603" i="7"/>
  <c r="E602" i="7"/>
  <c r="D602" i="7"/>
  <c r="E601" i="7"/>
  <c r="D601" i="7"/>
  <c r="E600" i="7"/>
  <c r="D600" i="7"/>
  <c r="E599" i="7"/>
  <c r="D599" i="7"/>
  <c r="E598" i="7"/>
  <c r="D598" i="7"/>
  <c r="E597" i="7"/>
  <c r="D597" i="7"/>
  <c r="E596" i="7"/>
  <c r="D596" i="7"/>
  <c r="E595" i="7"/>
  <c r="D595" i="7"/>
  <c r="E594" i="7"/>
  <c r="D594" i="7"/>
  <c r="E593" i="7"/>
  <c r="D593" i="7"/>
  <c r="E592" i="7"/>
  <c r="D592" i="7"/>
  <c r="E591" i="7"/>
  <c r="D591" i="7"/>
  <c r="E590" i="7"/>
  <c r="D590" i="7"/>
  <c r="E589" i="7"/>
  <c r="D589" i="7"/>
  <c r="E588" i="7"/>
  <c r="D588" i="7"/>
  <c r="E587" i="7"/>
  <c r="D587" i="7"/>
  <c r="E586" i="7"/>
  <c r="D586" i="7"/>
  <c r="E585" i="7"/>
  <c r="D585" i="7"/>
  <c r="E584" i="7"/>
  <c r="D584" i="7"/>
  <c r="E583" i="7"/>
  <c r="D583" i="7"/>
  <c r="E582" i="7"/>
  <c r="D582" i="7"/>
  <c r="E581" i="7"/>
  <c r="D581" i="7"/>
  <c r="E580" i="7"/>
  <c r="D580" i="7"/>
  <c r="E579" i="7"/>
  <c r="D579" i="7"/>
  <c r="E578" i="7"/>
  <c r="D578" i="7"/>
  <c r="E577" i="7"/>
  <c r="D577" i="7"/>
  <c r="E576" i="7"/>
  <c r="D576" i="7"/>
  <c r="E575" i="7"/>
  <c r="D575" i="7"/>
  <c r="E574" i="7"/>
  <c r="D574" i="7"/>
  <c r="E573" i="7"/>
  <c r="D573" i="7"/>
  <c r="E572" i="7"/>
  <c r="D572" i="7"/>
  <c r="E571" i="7"/>
  <c r="D571" i="7"/>
  <c r="E570" i="7"/>
  <c r="D570" i="7"/>
  <c r="E569" i="7"/>
  <c r="D569" i="7"/>
  <c r="E568" i="7"/>
  <c r="D568" i="7"/>
  <c r="E567" i="7"/>
  <c r="D567" i="7"/>
  <c r="E566" i="7"/>
  <c r="D566" i="7"/>
  <c r="E565" i="7"/>
  <c r="D565" i="7"/>
  <c r="E564" i="7"/>
  <c r="D564" i="7"/>
  <c r="E563" i="7"/>
  <c r="D563" i="7"/>
  <c r="E562" i="7"/>
  <c r="D562" i="7"/>
  <c r="E561" i="7"/>
  <c r="D561" i="7"/>
  <c r="E560" i="7"/>
  <c r="D560" i="7"/>
  <c r="E559" i="7"/>
  <c r="D559" i="7"/>
  <c r="E558" i="7"/>
  <c r="D558" i="7"/>
  <c r="E557" i="7"/>
  <c r="D557" i="7"/>
  <c r="E556" i="7"/>
  <c r="D556" i="7"/>
  <c r="E555" i="7"/>
  <c r="D555" i="7"/>
  <c r="E554" i="7"/>
  <c r="D554" i="7"/>
  <c r="E553" i="7"/>
  <c r="D553" i="7"/>
  <c r="E552" i="7"/>
  <c r="D552" i="7"/>
  <c r="E551" i="7"/>
  <c r="D551" i="7"/>
  <c r="E550" i="7"/>
  <c r="D550" i="7"/>
  <c r="E549" i="7"/>
  <c r="D549" i="7"/>
  <c r="E548" i="7"/>
  <c r="D548" i="7"/>
  <c r="E547" i="7"/>
  <c r="D547" i="7"/>
  <c r="E546" i="7"/>
  <c r="D546" i="7"/>
  <c r="E545" i="7"/>
  <c r="D545" i="7"/>
  <c r="E544" i="7"/>
  <c r="D544" i="7"/>
  <c r="E543" i="7"/>
  <c r="D543" i="7"/>
  <c r="E542" i="7"/>
  <c r="D542" i="7"/>
  <c r="E541" i="7"/>
  <c r="D541" i="7"/>
  <c r="E540" i="7"/>
  <c r="D540" i="7"/>
  <c r="E539" i="7"/>
  <c r="D539" i="7"/>
  <c r="E538" i="7"/>
  <c r="D538" i="7"/>
  <c r="E537" i="7"/>
  <c r="D537" i="7"/>
  <c r="E536" i="7"/>
  <c r="D536" i="7"/>
  <c r="E535" i="7"/>
  <c r="D535" i="7"/>
  <c r="E534" i="7"/>
  <c r="D534" i="7"/>
  <c r="E533" i="7"/>
  <c r="D533" i="7"/>
  <c r="E532" i="7"/>
  <c r="D532" i="7"/>
  <c r="E531" i="7"/>
  <c r="D531" i="7"/>
  <c r="E530" i="7"/>
  <c r="D530" i="7"/>
  <c r="E529" i="7"/>
  <c r="D529" i="7"/>
  <c r="E528" i="7"/>
  <c r="D528" i="7"/>
  <c r="E527" i="7"/>
  <c r="D527" i="7"/>
  <c r="E526" i="7"/>
  <c r="D526" i="7"/>
  <c r="E525" i="7"/>
  <c r="D525" i="7"/>
  <c r="E524" i="7"/>
  <c r="D524" i="7"/>
  <c r="E523" i="7"/>
  <c r="D523" i="7"/>
  <c r="E522" i="7"/>
  <c r="D522" i="7"/>
  <c r="E521" i="7"/>
  <c r="D521" i="7"/>
  <c r="E520" i="7"/>
  <c r="D520" i="7"/>
  <c r="E519" i="7"/>
  <c r="D519" i="7"/>
  <c r="E518" i="7"/>
  <c r="D518" i="7"/>
  <c r="E517" i="7"/>
  <c r="D517" i="7"/>
  <c r="E516" i="7"/>
  <c r="D516" i="7"/>
  <c r="E515" i="7"/>
  <c r="D515" i="7"/>
  <c r="E514" i="7"/>
  <c r="D514" i="7"/>
  <c r="E513" i="7"/>
  <c r="D513" i="7"/>
  <c r="E512" i="7"/>
  <c r="D512" i="7"/>
  <c r="E511" i="7"/>
  <c r="D511" i="7"/>
  <c r="E510" i="7"/>
  <c r="D510" i="7"/>
  <c r="E509" i="7"/>
  <c r="D509" i="7"/>
  <c r="E508" i="7"/>
  <c r="D508" i="7"/>
  <c r="E507" i="7"/>
  <c r="D507" i="7"/>
  <c r="E506" i="7"/>
  <c r="D506" i="7"/>
  <c r="E505" i="7"/>
  <c r="D505" i="7"/>
  <c r="E504" i="7"/>
  <c r="D504" i="7"/>
  <c r="E503" i="7"/>
  <c r="D503" i="7"/>
  <c r="E502" i="7"/>
  <c r="D502" i="7"/>
  <c r="E501" i="7"/>
  <c r="D501" i="7"/>
  <c r="E500" i="7"/>
  <c r="D500" i="7"/>
  <c r="E499" i="7"/>
  <c r="D499" i="7"/>
  <c r="E498" i="7"/>
  <c r="D498" i="7"/>
  <c r="E497" i="7"/>
  <c r="D497" i="7"/>
  <c r="E496" i="7"/>
  <c r="D496" i="7"/>
  <c r="E495" i="7"/>
  <c r="D495" i="7"/>
  <c r="E494" i="7"/>
  <c r="D494" i="7"/>
  <c r="E493" i="7"/>
  <c r="D493" i="7"/>
  <c r="E492" i="7"/>
  <c r="D492" i="7"/>
  <c r="E491" i="7"/>
  <c r="D491" i="7"/>
  <c r="E490" i="7"/>
  <c r="D490" i="7"/>
  <c r="E489" i="7"/>
  <c r="D489" i="7"/>
  <c r="E488" i="7"/>
  <c r="D488" i="7"/>
  <c r="E487" i="7"/>
  <c r="D487" i="7"/>
  <c r="E486" i="7"/>
  <c r="D486" i="7"/>
  <c r="E485" i="7"/>
  <c r="D485" i="7"/>
  <c r="E484" i="7"/>
  <c r="D484" i="7"/>
  <c r="E483" i="7"/>
  <c r="D483" i="7"/>
  <c r="E482" i="7"/>
  <c r="D482" i="7"/>
  <c r="E481" i="7"/>
  <c r="D481" i="7"/>
  <c r="E480" i="7"/>
  <c r="D480" i="7"/>
  <c r="E479" i="7"/>
  <c r="D479" i="7"/>
  <c r="E478" i="7"/>
  <c r="D478" i="7"/>
  <c r="E477" i="7"/>
  <c r="D477" i="7"/>
  <c r="E476" i="7"/>
  <c r="D476" i="7"/>
  <c r="E475" i="7"/>
  <c r="D475" i="7"/>
  <c r="E474" i="7"/>
  <c r="D474" i="7"/>
  <c r="E473" i="7"/>
  <c r="D473" i="7"/>
  <c r="E472" i="7"/>
  <c r="D472" i="7"/>
  <c r="E471" i="7"/>
  <c r="D471" i="7"/>
  <c r="E470" i="7"/>
  <c r="D470" i="7"/>
  <c r="E469" i="7"/>
  <c r="D469" i="7"/>
  <c r="E468" i="7"/>
  <c r="D468" i="7"/>
  <c r="E467" i="7"/>
  <c r="D467" i="7"/>
  <c r="E466" i="7"/>
  <c r="D466" i="7"/>
  <c r="E465" i="7"/>
  <c r="D465" i="7"/>
  <c r="E464" i="7"/>
  <c r="D464" i="7"/>
  <c r="E463" i="7"/>
  <c r="D463" i="7"/>
  <c r="E462" i="7"/>
  <c r="D462" i="7"/>
  <c r="E461" i="7"/>
  <c r="D461" i="7"/>
  <c r="E460" i="7"/>
  <c r="D460" i="7"/>
  <c r="E459" i="7"/>
  <c r="D459" i="7"/>
  <c r="E458" i="7"/>
  <c r="D458" i="7"/>
  <c r="E457" i="7"/>
  <c r="D457" i="7"/>
  <c r="E456" i="7"/>
  <c r="D456" i="7"/>
  <c r="E455" i="7"/>
  <c r="D455" i="7"/>
  <c r="E454" i="7"/>
  <c r="D454" i="7"/>
  <c r="E453" i="7"/>
  <c r="D453" i="7"/>
  <c r="E452" i="7"/>
  <c r="D452" i="7"/>
  <c r="E451" i="7"/>
  <c r="D451" i="7"/>
  <c r="E450" i="7"/>
  <c r="D450" i="7"/>
  <c r="E449" i="7"/>
  <c r="D449" i="7"/>
  <c r="E448" i="7"/>
  <c r="D448" i="7"/>
  <c r="E447" i="7"/>
  <c r="D447" i="7"/>
  <c r="E446" i="7"/>
  <c r="D446" i="7"/>
  <c r="E445" i="7"/>
  <c r="D445" i="7"/>
  <c r="E444" i="7"/>
  <c r="D444" i="7"/>
  <c r="E443" i="7"/>
  <c r="D443" i="7"/>
  <c r="E442" i="7"/>
  <c r="D442" i="7"/>
  <c r="E441" i="7"/>
  <c r="D441" i="7"/>
  <c r="E440" i="7"/>
  <c r="D440" i="7"/>
  <c r="E439" i="7"/>
  <c r="D439" i="7"/>
  <c r="E438" i="7"/>
  <c r="D438" i="7"/>
  <c r="E437" i="7"/>
  <c r="D437" i="7"/>
  <c r="E436" i="7"/>
  <c r="D436" i="7"/>
  <c r="E435" i="7"/>
  <c r="D435" i="7"/>
  <c r="E434" i="7"/>
  <c r="D434" i="7"/>
  <c r="E433" i="7"/>
  <c r="D433" i="7"/>
  <c r="E432" i="7"/>
  <c r="D432" i="7"/>
  <c r="E431" i="7"/>
  <c r="D431" i="7"/>
  <c r="E430" i="7"/>
  <c r="D430" i="7"/>
  <c r="E429" i="7"/>
  <c r="D429" i="7"/>
  <c r="E428" i="7"/>
  <c r="D428" i="7"/>
  <c r="E427" i="7"/>
  <c r="D427" i="7"/>
  <c r="E426" i="7"/>
  <c r="D426" i="7"/>
  <c r="E425" i="7"/>
  <c r="D425" i="7"/>
  <c r="E424" i="7"/>
  <c r="D424" i="7"/>
  <c r="E423" i="7"/>
  <c r="D423" i="7"/>
  <c r="E422" i="7"/>
  <c r="D422" i="7"/>
  <c r="E421" i="7"/>
  <c r="D421" i="7"/>
  <c r="E420" i="7"/>
  <c r="D420" i="7"/>
  <c r="E419" i="7"/>
  <c r="D419" i="7"/>
  <c r="E418" i="7"/>
  <c r="D418" i="7"/>
  <c r="E417" i="7"/>
  <c r="D417" i="7"/>
  <c r="E416" i="7"/>
  <c r="D416" i="7"/>
  <c r="E415" i="7"/>
  <c r="D415" i="7"/>
  <c r="E414" i="7"/>
  <c r="D414" i="7"/>
  <c r="E413" i="7"/>
  <c r="D413" i="7"/>
  <c r="E412" i="7"/>
  <c r="D412" i="7"/>
  <c r="E411" i="7"/>
  <c r="D411" i="7"/>
  <c r="E410" i="7"/>
  <c r="D410" i="7"/>
  <c r="E409" i="7"/>
  <c r="D409" i="7"/>
  <c r="E408" i="7"/>
  <c r="D408" i="7"/>
  <c r="E407" i="7"/>
  <c r="D407" i="7"/>
  <c r="E406" i="7"/>
  <c r="D406" i="7"/>
  <c r="E405" i="7"/>
  <c r="D405" i="7"/>
  <c r="E404" i="7"/>
  <c r="D404" i="7"/>
  <c r="E403" i="7"/>
  <c r="D403" i="7"/>
  <c r="E402" i="7"/>
  <c r="D402" i="7"/>
  <c r="E401" i="7"/>
  <c r="D401" i="7"/>
  <c r="E400" i="7"/>
  <c r="D400" i="7"/>
  <c r="E399" i="7"/>
  <c r="D399" i="7"/>
  <c r="E398" i="7"/>
  <c r="D398" i="7"/>
  <c r="E397" i="7"/>
  <c r="D397" i="7"/>
  <c r="E396" i="7"/>
  <c r="D396" i="7"/>
  <c r="E395" i="7"/>
  <c r="D395" i="7"/>
  <c r="E394" i="7"/>
  <c r="D394" i="7"/>
  <c r="E393" i="7"/>
  <c r="D393" i="7"/>
  <c r="E392" i="7"/>
  <c r="D392" i="7"/>
  <c r="E391" i="7"/>
  <c r="D391" i="7"/>
  <c r="E390" i="7"/>
  <c r="D390" i="7"/>
  <c r="E389" i="7"/>
  <c r="D389" i="7"/>
  <c r="E388" i="7"/>
  <c r="D388" i="7"/>
  <c r="E387" i="7"/>
  <c r="D387" i="7"/>
  <c r="E386" i="7"/>
  <c r="D386" i="7"/>
  <c r="E385" i="7"/>
  <c r="D385" i="7"/>
  <c r="E384" i="7"/>
  <c r="D384" i="7"/>
  <c r="E383" i="7"/>
  <c r="D383" i="7"/>
  <c r="E382" i="7"/>
  <c r="D382" i="7"/>
  <c r="E381" i="7"/>
  <c r="D381" i="7"/>
  <c r="E380" i="7"/>
  <c r="D380" i="7"/>
  <c r="E379" i="7"/>
  <c r="D379" i="7"/>
  <c r="E378" i="7"/>
  <c r="D378" i="7"/>
  <c r="E377" i="7"/>
  <c r="D377" i="7"/>
  <c r="E376" i="7"/>
  <c r="D376" i="7"/>
  <c r="E375" i="7"/>
  <c r="D375" i="7"/>
  <c r="E374" i="7"/>
  <c r="D374" i="7"/>
  <c r="E373" i="7"/>
  <c r="D373" i="7"/>
  <c r="E372" i="7"/>
  <c r="D372" i="7"/>
  <c r="E371" i="7"/>
  <c r="D371" i="7"/>
  <c r="E370" i="7"/>
  <c r="D370" i="7"/>
  <c r="E369" i="7"/>
  <c r="D369" i="7"/>
  <c r="E368" i="7"/>
  <c r="D368" i="7"/>
  <c r="E367" i="7"/>
  <c r="D367" i="7"/>
  <c r="E366" i="7"/>
  <c r="D366" i="7"/>
  <c r="E365" i="7"/>
  <c r="D365" i="7"/>
  <c r="E364" i="7"/>
  <c r="D364" i="7"/>
  <c r="E363" i="7"/>
  <c r="D363" i="7"/>
  <c r="E362" i="7"/>
  <c r="D362" i="7"/>
  <c r="E361" i="7"/>
  <c r="D361" i="7"/>
  <c r="E360" i="7"/>
  <c r="D360" i="7"/>
  <c r="E359" i="7"/>
  <c r="D359" i="7"/>
  <c r="E358" i="7"/>
  <c r="D358" i="7"/>
  <c r="E357" i="7"/>
  <c r="D357" i="7"/>
  <c r="E356" i="7"/>
  <c r="D356" i="7"/>
  <c r="E355" i="7"/>
  <c r="D355" i="7"/>
  <c r="E354" i="7"/>
  <c r="D354" i="7"/>
  <c r="E353" i="7"/>
  <c r="D353" i="7"/>
  <c r="E352" i="7"/>
  <c r="D352" i="7"/>
  <c r="E351" i="7"/>
  <c r="D351" i="7"/>
  <c r="E350" i="7"/>
  <c r="D350" i="7"/>
  <c r="E349" i="7"/>
  <c r="D349" i="7"/>
  <c r="E348" i="7"/>
  <c r="D348" i="7"/>
  <c r="E347" i="7"/>
  <c r="D347" i="7"/>
  <c r="E346" i="7"/>
  <c r="D346" i="7"/>
  <c r="E345" i="7"/>
  <c r="D345" i="7"/>
  <c r="E344" i="7"/>
  <c r="D344" i="7"/>
  <c r="E343" i="7"/>
  <c r="D343" i="7"/>
  <c r="E342" i="7"/>
  <c r="D342" i="7"/>
  <c r="E341" i="7"/>
  <c r="D341" i="7"/>
  <c r="E340" i="7"/>
  <c r="D340" i="7"/>
  <c r="E339" i="7"/>
  <c r="D339" i="7"/>
  <c r="E338" i="7"/>
  <c r="D338" i="7"/>
  <c r="E337" i="7"/>
  <c r="D337" i="7"/>
  <c r="E336" i="7"/>
  <c r="D336" i="7"/>
  <c r="E335" i="7"/>
  <c r="D335" i="7"/>
  <c r="E334" i="7"/>
  <c r="D334" i="7"/>
  <c r="E333" i="7"/>
  <c r="D333" i="7"/>
  <c r="E332" i="7"/>
  <c r="D332" i="7"/>
  <c r="E331" i="7"/>
  <c r="D331" i="7"/>
  <c r="E330" i="7"/>
  <c r="D330" i="7"/>
  <c r="E329" i="7"/>
  <c r="D329" i="7"/>
  <c r="E328" i="7"/>
  <c r="D328" i="7"/>
  <c r="E327" i="7"/>
  <c r="D327" i="7"/>
  <c r="E326" i="7"/>
  <c r="D326" i="7"/>
  <c r="E325" i="7"/>
  <c r="D325" i="7"/>
  <c r="E324" i="7"/>
  <c r="D324" i="7"/>
  <c r="E323" i="7"/>
  <c r="D323" i="7"/>
  <c r="E322" i="7"/>
  <c r="D322" i="7"/>
  <c r="E321" i="7"/>
  <c r="D321" i="7"/>
  <c r="E320" i="7"/>
  <c r="D320" i="7"/>
  <c r="E319" i="7"/>
  <c r="D319" i="7"/>
  <c r="E318" i="7"/>
  <c r="D318" i="7"/>
  <c r="E317" i="7"/>
  <c r="D317" i="7"/>
  <c r="E316" i="7"/>
  <c r="D316" i="7"/>
  <c r="E315" i="7"/>
  <c r="D315" i="7"/>
  <c r="E314" i="7"/>
  <c r="D314" i="7"/>
  <c r="E313" i="7"/>
  <c r="D313" i="7"/>
  <c r="E312" i="7"/>
  <c r="D312" i="7"/>
  <c r="E311" i="7"/>
  <c r="D311" i="7"/>
  <c r="E310" i="7"/>
  <c r="D310" i="7"/>
  <c r="E309" i="7"/>
  <c r="D309" i="7"/>
  <c r="E308" i="7"/>
  <c r="D308" i="7"/>
  <c r="E307" i="7"/>
  <c r="D307" i="7"/>
  <c r="E306" i="7"/>
  <c r="D306" i="7"/>
  <c r="E305" i="7"/>
  <c r="D305" i="7"/>
  <c r="E304" i="7"/>
  <c r="D304" i="7"/>
  <c r="E303" i="7"/>
  <c r="D303" i="7"/>
  <c r="E302" i="7"/>
  <c r="D302" i="7"/>
  <c r="E301" i="7"/>
  <c r="D301" i="7"/>
  <c r="E300" i="7"/>
  <c r="D300" i="7"/>
  <c r="E299" i="7"/>
  <c r="D299" i="7"/>
  <c r="E298" i="7"/>
  <c r="D298" i="7"/>
  <c r="E297" i="7"/>
  <c r="D297" i="7"/>
  <c r="E296" i="7"/>
  <c r="D296" i="7"/>
  <c r="E295" i="7"/>
  <c r="D295" i="7"/>
  <c r="E294" i="7"/>
  <c r="D294" i="7"/>
  <c r="E293" i="7"/>
  <c r="D293" i="7"/>
  <c r="E292" i="7"/>
  <c r="D292" i="7"/>
  <c r="E291" i="7"/>
  <c r="D291" i="7"/>
  <c r="E290" i="7"/>
  <c r="D290" i="7"/>
  <c r="E289" i="7"/>
  <c r="D289" i="7"/>
  <c r="E288" i="7"/>
  <c r="D288" i="7"/>
  <c r="E287" i="7"/>
  <c r="D287" i="7"/>
  <c r="E286" i="7"/>
  <c r="D286" i="7"/>
  <c r="E285" i="7"/>
  <c r="D285" i="7"/>
  <c r="E284" i="7"/>
  <c r="D284" i="7"/>
  <c r="E283" i="7"/>
  <c r="D283" i="7"/>
  <c r="E282" i="7"/>
  <c r="D282" i="7"/>
  <c r="E281" i="7"/>
  <c r="D281" i="7"/>
  <c r="E280" i="7"/>
  <c r="D280" i="7"/>
  <c r="E279" i="7"/>
  <c r="D279" i="7"/>
  <c r="E278" i="7"/>
  <c r="D278" i="7"/>
  <c r="E277" i="7"/>
  <c r="D277" i="7"/>
  <c r="E276" i="7"/>
  <c r="D276" i="7"/>
  <c r="E275" i="7"/>
  <c r="D275" i="7"/>
  <c r="E274" i="7"/>
  <c r="D274" i="7"/>
  <c r="E273" i="7"/>
  <c r="D273" i="7"/>
  <c r="E272" i="7"/>
  <c r="D272" i="7"/>
  <c r="E271" i="7"/>
  <c r="D271" i="7"/>
  <c r="E270" i="7"/>
  <c r="D270" i="7"/>
  <c r="E269" i="7"/>
  <c r="D269" i="7"/>
  <c r="E268" i="7"/>
  <c r="D268" i="7"/>
  <c r="E267" i="7"/>
  <c r="D267" i="7"/>
  <c r="E266" i="7"/>
  <c r="D266" i="7"/>
  <c r="E265" i="7"/>
  <c r="D265" i="7"/>
  <c r="E264" i="7"/>
  <c r="D264" i="7"/>
  <c r="E263" i="7"/>
  <c r="D263" i="7"/>
  <c r="E262" i="7"/>
  <c r="D262" i="7"/>
  <c r="E261" i="7"/>
  <c r="D261" i="7"/>
  <c r="E260" i="7"/>
  <c r="D260" i="7"/>
  <c r="E259" i="7"/>
  <c r="D259" i="7"/>
  <c r="E258" i="7"/>
  <c r="D258" i="7"/>
  <c r="E257" i="7"/>
  <c r="D257" i="7"/>
  <c r="E256" i="7"/>
  <c r="D256" i="7"/>
  <c r="E255" i="7"/>
  <c r="D255" i="7"/>
  <c r="E254" i="7"/>
  <c r="D254" i="7"/>
  <c r="E253" i="7"/>
  <c r="D253" i="7"/>
  <c r="E252" i="7"/>
  <c r="D252" i="7"/>
  <c r="E251" i="7"/>
  <c r="D251" i="7"/>
  <c r="E250" i="7"/>
  <c r="D250" i="7"/>
  <c r="E249" i="7"/>
  <c r="D249" i="7"/>
  <c r="E248" i="7"/>
  <c r="D248" i="7"/>
  <c r="E247" i="7"/>
  <c r="D247" i="7"/>
  <c r="E246" i="7"/>
  <c r="D246" i="7"/>
  <c r="E245" i="7"/>
  <c r="D245" i="7"/>
  <c r="E244" i="7"/>
  <c r="D244" i="7"/>
  <c r="E243" i="7"/>
  <c r="D243" i="7"/>
  <c r="E242" i="7"/>
  <c r="D242" i="7"/>
  <c r="E241" i="7"/>
  <c r="D241" i="7"/>
  <c r="E240" i="7"/>
  <c r="D240" i="7"/>
  <c r="E239" i="7"/>
  <c r="D239" i="7"/>
  <c r="E238" i="7"/>
  <c r="D238" i="7"/>
  <c r="E237" i="7"/>
  <c r="D237" i="7"/>
  <c r="E236" i="7"/>
  <c r="D236" i="7"/>
  <c r="E235" i="7"/>
  <c r="D235" i="7"/>
  <c r="E234" i="7"/>
  <c r="D234" i="7"/>
  <c r="E233" i="7"/>
  <c r="D233" i="7"/>
  <c r="E232" i="7"/>
  <c r="D232" i="7"/>
  <c r="E231" i="7"/>
  <c r="D231" i="7"/>
  <c r="E230" i="7"/>
  <c r="D230" i="7"/>
  <c r="E229" i="7"/>
  <c r="D229" i="7"/>
  <c r="E228" i="7"/>
  <c r="D228" i="7"/>
  <c r="E227" i="7"/>
  <c r="D227" i="7"/>
  <c r="E226" i="7"/>
  <c r="D226" i="7"/>
  <c r="E225" i="7"/>
  <c r="D225" i="7"/>
  <c r="E224" i="7"/>
  <c r="D224" i="7"/>
  <c r="E223" i="7"/>
  <c r="D223" i="7"/>
  <c r="E222" i="7"/>
  <c r="D222" i="7"/>
  <c r="E221" i="7"/>
  <c r="D221" i="7"/>
  <c r="E220" i="7"/>
  <c r="D220" i="7"/>
  <c r="E219" i="7"/>
  <c r="D219" i="7"/>
  <c r="E218" i="7"/>
  <c r="D218" i="7"/>
  <c r="E217" i="7"/>
  <c r="D217" i="7"/>
  <c r="E216" i="7"/>
  <c r="D216" i="7"/>
  <c r="E215" i="7"/>
  <c r="D215" i="7"/>
  <c r="E214" i="7"/>
  <c r="D214" i="7"/>
  <c r="E213" i="7"/>
  <c r="D213" i="7"/>
  <c r="E212" i="7"/>
  <c r="D212" i="7"/>
  <c r="E211" i="7"/>
  <c r="D211" i="7"/>
  <c r="E210" i="7"/>
  <c r="D210" i="7"/>
  <c r="E209" i="7"/>
  <c r="D209" i="7"/>
  <c r="E208" i="7"/>
  <c r="D208" i="7"/>
  <c r="E207" i="7"/>
  <c r="D207" i="7"/>
  <c r="E206" i="7"/>
  <c r="D206" i="7"/>
  <c r="E205" i="7"/>
  <c r="D205" i="7"/>
  <c r="E204" i="7"/>
  <c r="D204" i="7"/>
  <c r="E203" i="7"/>
  <c r="D203" i="7"/>
  <c r="E202" i="7"/>
  <c r="D202" i="7"/>
  <c r="E201" i="7"/>
  <c r="D201" i="7"/>
  <c r="E200" i="7"/>
  <c r="D200" i="7"/>
  <c r="E199" i="7"/>
  <c r="D199" i="7"/>
  <c r="E198" i="7"/>
  <c r="D198" i="7"/>
  <c r="E197" i="7"/>
  <c r="D197" i="7"/>
  <c r="E196" i="7"/>
  <c r="D196" i="7"/>
  <c r="E195" i="7"/>
  <c r="D195" i="7"/>
  <c r="E194" i="7"/>
  <c r="D194" i="7"/>
  <c r="E193" i="7"/>
  <c r="D193" i="7"/>
  <c r="E192" i="7"/>
  <c r="D192" i="7"/>
  <c r="E191" i="7"/>
  <c r="D191" i="7"/>
  <c r="E190" i="7"/>
  <c r="D190" i="7"/>
  <c r="E189" i="7"/>
  <c r="D189" i="7"/>
  <c r="E188" i="7"/>
  <c r="D188" i="7"/>
  <c r="E187" i="7"/>
  <c r="D187" i="7"/>
  <c r="E186" i="7"/>
  <c r="D186" i="7"/>
  <c r="E185" i="7"/>
  <c r="D185" i="7"/>
  <c r="E184" i="7"/>
  <c r="D184" i="7"/>
  <c r="E183" i="7"/>
  <c r="D183" i="7"/>
  <c r="E182" i="7"/>
  <c r="D182" i="7"/>
  <c r="E181" i="7"/>
  <c r="D181" i="7"/>
  <c r="E180" i="7"/>
  <c r="D180" i="7"/>
  <c r="E179" i="7"/>
  <c r="D179" i="7"/>
  <c r="E178" i="7"/>
  <c r="D178" i="7"/>
  <c r="E177" i="7"/>
  <c r="D177" i="7"/>
  <c r="E176" i="7"/>
  <c r="D176" i="7"/>
  <c r="E175" i="7"/>
  <c r="D175" i="7"/>
  <c r="E174" i="7"/>
  <c r="D174" i="7"/>
  <c r="E173" i="7"/>
  <c r="D173" i="7"/>
  <c r="E172" i="7"/>
  <c r="D172" i="7"/>
  <c r="E171" i="7"/>
  <c r="D171" i="7"/>
  <c r="E170" i="7"/>
  <c r="D170" i="7"/>
  <c r="E169" i="7"/>
  <c r="D169" i="7"/>
  <c r="E168" i="7"/>
  <c r="D168" i="7"/>
  <c r="E167" i="7"/>
  <c r="D167" i="7"/>
  <c r="E166" i="7"/>
  <c r="D166" i="7"/>
  <c r="E165" i="7"/>
  <c r="D165" i="7"/>
  <c r="E164" i="7"/>
  <c r="D164" i="7"/>
  <c r="E163" i="7"/>
  <c r="D163" i="7"/>
  <c r="E162" i="7"/>
  <c r="D162" i="7"/>
  <c r="E161" i="7"/>
  <c r="D161" i="7"/>
  <c r="E160" i="7"/>
  <c r="D160" i="7"/>
  <c r="E159" i="7"/>
  <c r="D159" i="7"/>
  <c r="E158" i="7"/>
  <c r="D158" i="7"/>
  <c r="E157" i="7"/>
  <c r="D157" i="7"/>
  <c r="E156" i="7"/>
  <c r="D156" i="7"/>
  <c r="E155" i="7"/>
  <c r="D155" i="7"/>
  <c r="E154" i="7"/>
  <c r="D154" i="7"/>
  <c r="E153" i="7"/>
  <c r="D153" i="7"/>
  <c r="E152" i="7"/>
  <c r="D152" i="7"/>
  <c r="E151" i="7"/>
  <c r="D151" i="7"/>
  <c r="E150" i="7"/>
  <c r="D150" i="7"/>
  <c r="E149" i="7"/>
  <c r="D149" i="7"/>
  <c r="E148" i="7"/>
  <c r="D148" i="7"/>
  <c r="E147" i="7"/>
  <c r="D147" i="7"/>
  <c r="E146" i="7"/>
  <c r="D146" i="7"/>
  <c r="E145" i="7"/>
  <c r="D145" i="7"/>
  <c r="E144" i="7"/>
  <c r="D144" i="7"/>
  <c r="E143" i="7"/>
  <c r="D143" i="7"/>
  <c r="E142" i="7"/>
  <c r="D142" i="7"/>
  <c r="E141" i="7"/>
  <c r="D141" i="7"/>
  <c r="E140" i="7"/>
  <c r="D140" i="7"/>
  <c r="E139" i="7"/>
  <c r="D139" i="7"/>
  <c r="E138" i="7"/>
  <c r="D138" i="7"/>
  <c r="E137" i="7"/>
  <c r="D137" i="7"/>
  <c r="E136" i="7"/>
  <c r="D136" i="7"/>
  <c r="E135" i="7"/>
  <c r="D135" i="7"/>
  <c r="E134" i="7"/>
  <c r="D134" i="7"/>
  <c r="E133" i="7"/>
  <c r="D133" i="7"/>
  <c r="E132" i="7"/>
  <c r="D132" i="7"/>
  <c r="E131" i="7"/>
  <c r="D131" i="7"/>
  <c r="E130" i="7"/>
  <c r="D130" i="7"/>
  <c r="E129" i="7"/>
  <c r="D129" i="7"/>
  <c r="E128" i="7"/>
  <c r="D128" i="7"/>
  <c r="E127" i="7"/>
  <c r="D127" i="7"/>
  <c r="E126" i="7"/>
  <c r="D126" i="7"/>
  <c r="E125" i="7"/>
  <c r="D125" i="7"/>
  <c r="E124" i="7"/>
  <c r="D124" i="7"/>
  <c r="E123" i="7"/>
  <c r="D123" i="7"/>
  <c r="E122" i="7"/>
  <c r="D122" i="7"/>
  <c r="E121" i="7"/>
  <c r="D121" i="7"/>
  <c r="E120" i="7"/>
  <c r="D120" i="7"/>
  <c r="E119" i="7"/>
  <c r="D119" i="7"/>
  <c r="E118" i="7"/>
  <c r="D118" i="7"/>
  <c r="E117" i="7"/>
  <c r="D117" i="7"/>
  <c r="E116" i="7"/>
  <c r="D116" i="7"/>
  <c r="E115" i="7"/>
  <c r="D115" i="7"/>
  <c r="E114" i="7"/>
  <c r="D114" i="7"/>
  <c r="E113" i="7"/>
  <c r="D113" i="7"/>
  <c r="E112" i="7"/>
  <c r="D112" i="7"/>
  <c r="E111" i="7"/>
  <c r="D111" i="7"/>
  <c r="E110" i="7"/>
  <c r="D110" i="7"/>
  <c r="E109" i="7"/>
  <c r="D109" i="7"/>
  <c r="E108" i="7"/>
  <c r="D108" i="7"/>
  <c r="E107" i="7"/>
  <c r="D107" i="7"/>
  <c r="E106" i="7"/>
  <c r="D106" i="7"/>
  <c r="E105" i="7"/>
  <c r="D105" i="7"/>
  <c r="E104" i="7"/>
  <c r="D104" i="7"/>
  <c r="E103" i="7"/>
  <c r="D103" i="7"/>
  <c r="E102" i="7"/>
  <c r="D102" i="7"/>
  <c r="E101" i="7"/>
  <c r="D101" i="7"/>
  <c r="E100" i="7"/>
  <c r="D100" i="7"/>
  <c r="E99" i="7"/>
  <c r="D99" i="7"/>
  <c r="E98" i="7"/>
  <c r="D98" i="7"/>
  <c r="E97" i="7"/>
  <c r="D97" i="7"/>
  <c r="E96" i="7"/>
  <c r="D96" i="7"/>
  <c r="E95" i="7"/>
  <c r="D95" i="7"/>
  <c r="E94" i="7"/>
  <c r="D94" i="7"/>
  <c r="E93" i="7"/>
  <c r="D93" i="7"/>
  <c r="E92" i="7"/>
  <c r="D92" i="7"/>
  <c r="E91" i="7"/>
  <c r="D91" i="7"/>
  <c r="E90" i="7"/>
  <c r="D90" i="7"/>
  <c r="E89" i="7"/>
  <c r="D89" i="7"/>
  <c r="E88" i="7"/>
  <c r="D88" i="7"/>
  <c r="E87" i="7"/>
  <c r="D87" i="7"/>
  <c r="E86" i="7"/>
  <c r="D86" i="7"/>
  <c r="E85" i="7"/>
  <c r="D85" i="7"/>
  <c r="E84" i="7"/>
  <c r="D84" i="7"/>
  <c r="E83" i="7"/>
  <c r="D83" i="7"/>
  <c r="E82" i="7"/>
  <c r="D82" i="7"/>
  <c r="E81" i="7"/>
  <c r="D81" i="7"/>
  <c r="E80" i="7"/>
  <c r="D80" i="7"/>
  <c r="E79" i="7"/>
  <c r="D79" i="7"/>
  <c r="E78" i="7"/>
  <c r="D78" i="7"/>
  <c r="E77" i="7"/>
  <c r="D77" i="7"/>
  <c r="E76" i="7"/>
  <c r="D76" i="7"/>
  <c r="E75" i="7"/>
  <c r="D75" i="7"/>
  <c r="E74" i="7"/>
  <c r="D74" i="7"/>
  <c r="E73" i="7"/>
  <c r="D73" i="7"/>
  <c r="E72" i="7"/>
  <c r="D72" i="7"/>
  <c r="E71" i="7"/>
  <c r="D71" i="7"/>
  <c r="E70" i="7"/>
  <c r="D70" i="7"/>
  <c r="E69" i="7"/>
  <c r="D69" i="7"/>
  <c r="E68" i="7"/>
  <c r="D68" i="7"/>
  <c r="E67" i="7"/>
  <c r="D67" i="7"/>
  <c r="E66" i="7"/>
  <c r="D66" i="7"/>
  <c r="E65" i="7"/>
  <c r="D65" i="7"/>
  <c r="E64" i="7"/>
  <c r="D64" i="7"/>
  <c r="E63" i="7"/>
  <c r="D63" i="7"/>
  <c r="E62" i="7"/>
  <c r="D62" i="7"/>
  <c r="E61" i="7"/>
  <c r="D61" i="7"/>
  <c r="E60" i="7"/>
  <c r="D60" i="7"/>
  <c r="E59" i="7"/>
  <c r="D59" i="7"/>
  <c r="E58" i="7"/>
  <c r="D58" i="7"/>
  <c r="E57" i="7"/>
  <c r="D57" i="7"/>
  <c r="E56" i="7"/>
  <c r="D56" i="7"/>
  <c r="E55" i="7"/>
  <c r="D55" i="7"/>
  <c r="E54" i="7"/>
  <c r="D54" i="7"/>
  <c r="E53" i="7"/>
  <c r="D53" i="7"/>
  <c r="E52" i="7"/>
  <c r="D52" i="7"/>
  <c r="E51" i="7"/>
  <c r="D51" i="7"/>
  <c r="E50" i="7"/>
  <c r="D50" i="7"/>
  <c r="E49" i="7"/>
  <c r="D49" i="7"/>
  <c r="E48" i="7"/>
  <c r="D48" i="7"/>
  <c r="E47" i="7"/>
  <c r="D47" i="7"/>
  <c r="E46" i="7"/>
  <c r="D46" i="7"/>
  <c r="E45" i="7"/>
  <c r="D45" i="7"/>
  <c r="E44" i="7"/>
  <c r="D44" i="7"/>
  <c r="E43" i="7"/>
  <c r="D43" i="7"/>
  <c r="E42" i="7"/>
  <c r="D42" i="7"/>
  <c r="E41" i="7"/>
  <c r="D41" i="7"/>
  <c r="E40" i="7"/>
  <c r="D40" i="7"/>
  <c r="E39" i="7"/>
  <c r="D39" i="7"/>
  <c r="E38" i="7"/>
  <c r="D38" i="7"/>
  <c r="E37" i="7"/>
  <c r="D37" i="7"/>
  <c r="E36" i="7"/>
  <c r="D36" i="7"/>
  <c r="E35" i="7"/>
  <c r="D35" i="7"/>
  <c r="E34" i="7"/>
  <c r="D34" i="7"/>
  <c r="E33" i="7"/>
  <c r="D33" i="7"/>
  <c r="E32" i="7"/>
  <c r="D32" i="7"/>
  <c r="E31" i="7"/>
  <c r="D31" i="7"/>
  <c r="E30" i="7"/>
  <c r="D30" i="7"/>
  <c r="E29" i="7"/>
  <c r="D29" i="7"/>
  <c r="E28" i="7"/>
  <c r="D28" i="7"/>
  <c r="E27" i="7"/>
  <c r="D27" i="7"/>
  <c r="E26" i="7"/>
  <c r="D26" i="7"/>
  <c r="E25" i="7"/>
  <c r="D25" i="7"/>
  <c r="E24" i="7"/>
  <c r="D24" i="7"/>
  <c r="E23" i="7"/>
  <c r="D23" i="7"/>
  <c r="E22" i="7"/>
  <c r="D22" i="7"/>
  <c r="E21" i="7"/>
  <c r="D21" i="7"/>
  <c r="E20" i="7"/>
  <c r="D20" i="7"/>
  <c r="E19" i="7"/>
  <c r="D19" i="7"/>
  <c r="E18" i="7"/>
  <c r="D18" i="7"/>
  <c r="E17" i="7"/>
  <c r="D17" i="7"/>
  <c r="E16" i="7"/>
  <c r="D16" i="7"/>
  <c r="E15" i="7"/>
  <c r="D15" i="7"/>
  <c r="E14" i="7"/>
  <c r="D14" i="7"/>
  <c r="E13" i="7"/>
  <c r="D13" i="7"/>
  <c r="E12" i="7"/>
  <c r="D12" i="7"/>
  <c r="E11" i="7"/>
  <c r="D11" i="7"/>
  <c r="E10" i="7"/>
  <c r="D10" i="7"/>
  <c r="E9" i="7"/>
  <c r="D9" i="7"/>
  <c r="E8" i="7"/>
  <c r="D8" i="7"/>
  <c r="E7" i="7"/>
  <c r="D7" i="7"/>
  <c r="E6" i="7"/>
  <c r="D6" i="7"/>
  <c r="E5" i="7"/>
  <c r="D5" i="7"/>
  <c r="E4" i="7"/>
  <c r="D4" i="7"/>
  <c r="B4" i="7"/>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B387" i="7" s="1"/>
  <c r="B388" i="7" s="1"/>
  <c r="B389" i="7" s="1"/>
  <c r="B390" i="7" s="1"/>
  <c r="B391" i="7" s="1"/>
  <c r="B392" i="7" s="1"/>
  <c r="B393" i="7" s="1"/>
  <c r="B394" i="7" s="1"/>
  <c r="B395" i="7" s="1"/>
  <c r="B396" i="7" s="1"/>
  <c r="B397" i="7" s="1"/>
  <c r="B398" i="7" s="1"/>
  <c r="B399" i="7" s="1"/>
  <c r="B400" i="7" s="1"/>
  <c r="B401" i="7" s="1"/>
  <c r="B402" i="7" s="1"/>
  <c r="B403" i="7" s="1"/>
  <c r="B404" i="7" s="1"/>
  <c r="B405" i="7" s="1"/>
  <c r="B406" i="7" s="1"/>
  <c r="B407" i="7" s="1"/>
  <c r="B408" i="7" s="1"/>
  <c r="B409" i="7" s="1"/>
  <c r="B410" i="7" s="1"/>
  <c r="B411" i="7" s="1"/>
  <c r="B412" i="7" s="1"/>
  <c r="B413" i="7" s="1"/>
  <c r="B414" i="7" s="1"/>
  <c r="B415" i="7" s="1"/>
  <c r="B416" i="7" s="1"/>
  <c r="B417" i="7" s="1"/>
  <c r="B418" i="7" s="1"/>
  <c r="B419" i="7" s="1"/>
  <c r="B420" i="7" s="1"/>
  <c r="B421" i="7" s="1"/>
  <c r="B422" i="7" s="1"/>
  <c r="B423" i="7" s="1"/>
  <c r="B424" i="7" s="1"/>
  <c r="B425" i="7" s="1"/>
  <c r="B426" i="7" s="1"/>
  <c r="B427" i="7" s="1"/>
  <c r="B428" i="7" s="1"/>
  <c r="B429" i="7" s="1"/>
  <c r="B430" i="7" s="1"/>
  <c r="B431" i="7" s="1"/>
  <c r="B432" i="7" s="1"/>
  <c r="B433" i="7" s="1"/>
  <c r="B434" i="7" s="1"/>
  <c r="B435" i="7" s="1"/>
  <c r="B436" i="7" s="1"/>
  <c r="B437" i="7" s="1"/>
  <c r="B438" i="7" s="1"/>
  <c r="B439" i="7" s="1"/>
  <c r="B440" i="7" s="1"/>
  <c r="B441" i="7" s="1"/>
  <c r="B442" i="7" s="1"/>
  <c r="B443" i="7" s="1"/>
  <c r="B444" i="7" s="1"/>
  <c r="B445" i="7" s="1"/>
  <c r="B446" i="7" s="1"/>
  <c r="B447" i="7" s="1"/>
  <c r="B448" i="7" s="1"/>
  <c r="B449" i="7" s="1"/>
  <c r="B450" i="7" s="1"/>
  <c r="B451" i="7" s="1"/>
  <c r="B452" i="7" s="1"/>
  <c r="B453" i="7" s="1"/>
  <c r="B454" i="7" s="1"/>
  <c r="B455" i="7" s="1"/>
  <c r="B456" i="7" s="1"/>
  <c r="B457" i="7" s="1"/>
  <c r="B458" i="7" s="1"/>
  <c r="B459" i="7" s="1"/>
  <c r="B460" i="7" s="1"/>
  <c r="B461" i="7" s="1"/>
  <c r="B462" i="7" s="1"/>
  <c r="B463" i="7" s="1"/>
  <c r="B464" i="7" s="1"/>
  <c r="B465" i="7" s="1"/>
  <c r="B466" i="7" s="1"/>
  <c r="B467" i="7" s="1"/>
  <c r="B468" i="7" s="1"/>
  <c r="B469" i="7" s="1"/>
  <c r="B470" i="7" s="1"/>
  <c r="B471" i="7" s="1"/>
  <c r="B472" i="7" s="1"/>
  <c r="B473" i="7" s="1"/>
  <c r="B474" i="7" s="1"/>
  <c r="B475" i="7" s="1"/>
  <c r="B476" i="7" s="1"/>
  <c r="B477" i="7" s="1"/>
  <c r="B478" i="7" s="1"/>
  <c r="B479" i="7" s="1"/>
  <c r="B480" i="7" s="1"/>
  <c r="B481" i="7" s="1"/>
  <c r="B482" i="7" s="1"/>
  <c r="B483" i="7" s="1"/>
  <c r="B484" i="7" s="1"/>
  <c r="B485" i="7" s="1"/>
  <c r="B486" i="7" s="1"/>
  <c r="B487" i="7" s="1"/>
  <c r="B488" i="7" s="1"/>
  <c r="B489" i="7" s="1"/>
  <c r="B490" i="7" s="1"/>
  <c r="B491" i="7" s="1"/>
  <c r="B492" i="7" s="1"/>
  <c r="B493" i="7" s="1"/>
  <c r="B494" i="7" s="1"/>
  <c r="B495" i="7" s="1"/>
  <c r="B496" i="7" s="1"/>
  <c r="B497" i="7" s="1"/>
  <c r="B498" i="7" s="1"/>
  <c r="B499" i="7" s="1"/>
  <c r="B500" i="7" s="1"/>
  <c r="B501" i="7" s="1"/>
  <c r="B502" i="7" s="1"/>
  <c r="B503" i="7" s="1"/>
  <c r="B504" i="7" s="1"/>
  <c r="B505" i="7" s="1"/>
  <c r="B506" i="7" s="1"/>
  <c r="B507" i="7" s="1"/>
  <c r="B508" i="7" s="1"/>
  <c r="B509" i="7" s="1"/>
  <c r="B510" i="7" s="1"/>
  <c r="B511" i="7" s="1"/>
  <c r="B512" i="7" s="1"/>
  <c r="B513" i="7" s="1"/>
  <c r="B514" i="7" s="1"/>
  <c r="B515" i="7" s="1"/>
  <c r="B516" i="7" s="1"/>
  <c r="B517" i="7" s="1"/>
  <c r="B518" i="7" s="1"/>
  <c r="B519" i="7" s="1"/>
  <c r="B520" i="7" s="1"/>
  <c r="B521" i="7" s="1"/>
  <c r="B522" i="7" s="1"/>
  <c r="B523" i="7" s="1"/>
  <c r="B524" i="7" s="1"/>
  <c r="B525" i="7" s="1"/>
  <c r="B526" i="7" s="1"/>
  <c r="B527" i="7" s="1"/>
  <c r="B528" i="7" s="1"/>
  <c r="B529" i="7" s="1"/>
  <c r="B530" i="7" s="1"/>
  <c r="B531" i="7" s="1"/>
  <c r="B532" i="7" s="1"/>
  <c r="B533" i="7" s="1"/>
  <c r="B534" i="7" s="1"/>
  <c r="B535" i="7" s="1"/>
  <c r="B536" i="7" s="1"/>
  <c r="B537" i="7" s="1"/>
  <c r="B538" i="7" s="1"/>
  <c r="B539" i="7" s="1"/>
  <c r="B540" i="7" s="1"/>
  <c r="B541" i="7" s="1"/>
  <c r="B542" i="7" s="1"/>
  <c r="B543" i="7" s="1"/>
  <c r="B544" i="7" s="1"/>
  <c r="B545" i="7" s="1"/>
  <c r="B546" i="7" s="1"/>
  <c r="B547" i="7" s="1"/>
  <c r="B548" i="7" s="1"/>
  <c r="B549" i="7" s="1"/>
  <c r="B550" i="7" s="1"/>
  <c r="B551" i="7" s="1"/>
  <c r="B552" i="7" s="1"/>
  <c r="B553" i="7" s="1"/>
  <c r="B554" i="7" s="1"/>
  <c r="B555" i="7" s="1"/>
  <c r="B556" i="7" s="1"/>
  <c r="B557" i="7" s="1"/>
  <c r="B558" i="7" s="1"/>
  <c r="B559" i="7" s="1"/>
  <c r="B560" i="7" s="1"/>
  <c r="B561" i="7" s="1"/>
  <c r="B562" i="7" s="1"/>
  <c r="B563" i="7" s="1"/>
  <c r="B564" i="7" s="1"/>
  <c r="B565" i="7" s="1"/>
  <c r="B566" i="7" s="1"/>
  <c r="B567" i="7" s="1"/>
  <c r="B568" i="7" s="1"/>
  <c r="B569" i="7" s="1"/>
  <c r="B570" i="7" s="1"/>
  <c r="B571" i="7" s="1"/>
  <c r="B572" i="7" s="1"/>
  <c r="B573" i="7" s="1"/>
  <c r="B574" i="7" s="1"/>
  <c r="B575" i="7" s="1"/>
  <c r="B576" i="7" s="1"/>
  <c r="B577" i="7" s="1"/>
  <c r="B578" i="7" s="1"/>
  <c r="B579" i="7" s="1"/>
  <c r="B580" i="7" s="1"/>
  <c r="B581" i="7" s="1"/>
  <c r="B582" i="7" s="1"/>
  <c r="B583" i="7" s="1"/>
  <c r="B584" i="7" s="1"/>
  <c r="B585" i="7" s="1"/>
  <c r="B586" i="7" s="1"/>
  <c r="B587" i="7" s="1"/>
  <c r="B588" i="7" s="1"/>
  <c r="B589" i="7" s="1"/>
  <c r="B590" i="7" s="1"/>
  <c r="B591" i="7" s="1"/>
  <c r="B592" i="7" s="1"/>
  <c r="B593" i="7" s="1"/>
  <c r="B594" i="7" s="1"/>
  <c r="B595" i="7" s="1"/>
  <c r="B596" i="7" s="1"/>
  <c r="B597" i="7" s="1"/>
  <c r="B598" i="7" s="1"/>
  <c r="B599" i="7" s="1"/>
  <c r="B600" i="7" s="1"/>
  <c r="B601" i="7" s="1"/>
  <c r="B602" i="7" s="1"/>
  <c r="B603" i="7" s="1"/>
  <c r="B604" i="7" s="1"/>
  <c r="B605" i="7" s="1"/>
  <c r="B606" i="7" s="1"/>
  <c r="B607" i="7" s="1"/>
  <c r="B608" i="7" s="1"/>
  <c r="B609" i="7" s="1"/>
  <c r="B610" i="7" s="1"/>
  <c r="B611" i="7" s="1"/>
  <c r="B612" i="7" s="1"/>
  <c r="B613" i="7" s="1"/>
  <c r="B614" i="7" s="1"/>
  <c r="B615" i="7" s="1"/>
  <c r="B616" i="7" s="1"/>
  <c r="B617" i="7" s="1"/>
  <c r="B618" i="7" s="1"/>
  <c r="B619" i="7" s="1"/>
  <c r="B620" i="7" s="1"/>
  <c r="B621" i="7" s="1"/>
  <c r="B622" i="7" s="1"/>
  <c r="B623" i="7" s="1"/>
  <c r="B624" i="7" s="1"/>
  <c r="B625" i="7" s="1"/>
  <c r="B626" i="7" s="1"/>
  <c r="B627" i="7" s="1"/>
  <c r="B628" i="7" s="1"/>
  <c r="B629" i="7" s="1"/>
  <c r="B630" i="7" s="1"/>
  <c r="B631" i="7" s="1"/>
  <c r="B632" i="7" s="1"/>
  <c r="B633" i="7" s="1"/>
  <c r="B634" i="7" s="1"/>
  <c r="B635" i="7" s="1"/>
  <c r="B636" i="7" s="1"/>
  <c r="B637" i="7" s="1"/>
  <c r="B638" i="7" s="1"/>
  <c r="B639" i="7" s="1"/>
  <c r="B640" i="7" s="1"/>
  <c r="B641" i="7" s="1"/>
  <c r="B642" i="7" s="1"/>
  <c r="B643" i="7" s="1"/>
  <c r="B644" i="7" s="1"/>
  <c r="B645" i="7" s="1"/>
  <c r="B646" i="7" s="1"/>
  <c r="B647" i="7" s="1"/>
  <c r="B648" i="7" s="1"/>
  <c r="B649" i="7" s="1"/>
  <c r="B650" i="7" s="1"/>
  <c r="B651" i="7" s="1"/>
  <c r="B652" i="7" s="1"/>
  <c r="B653" i="7" s="1"/>
  <c r="B654" i="7" s="1"/>
  <c r="B655" i="7" s="1"/>
  <c r="B656" i="7" s="1"/>
  <c r="B657" i="7" s="1"/>
  <c r="B658" i="7" s="1"/>
  <c r="B659" i="7" s="1"/>
  <c r="B660" i="7" s="1"/>
  <c r="B661" i="7" s="1"/>
  <c r="B662" i="7" s="1"/>
  <c r="B663" i="7" s="1"/>
  <c r="B664" i="7" s="1"/>
  <c r="B665" i="7" s="1"/>
  <c r="B666" i="7" s="1"/>
  <c r="B667" i="7" s="1"/>
  <c r="B668" i="7" s="1"/>
  <c r="B669" i="7" s="1"/>
  <c r="B670" i="7" s="1"/>
  <c r="B671" i="7" s="1"/>
  <c r="B672" i="7" s="1"/>
  <c r="B673" i="7" s="1"/>
  <c r="B674" i="7" s="1"/>
  <c r="B675" i="7" s="1"/>
  <c r="B676" i="7" s="1"/>
  <c r="B677" i="7" s="1"/>
  <c r="B678" i="7" s="1"/>
  <c r="B679" i="7" s="1"/>
  <c r="B680" i="7" s="1"/>
  <c r="B681" i="7" s="1"/>
  <c r="B682" i="7" s="1"/>
  <c r="B683" i="7" s="1"/>
  <c r="B684" i="7" s="1"/>
  <c r="B685" i="7" s="1"/>
  <c r="B686" i="7" s="1"/>
  <c r="B687" i="7" s="1"/>
  <c r="B688" i="7" s="1"/>
  <c r="B689" i="7" s="1"/>
  <c r="B690" i="7" s="1"/>
  <c r="B691" i="7" s="1"/>
  <c r="B692" i="7" s="1"/>
  <c r="B693" i="7" s="1"/>
  <c r="B694" i="7" s="1"/>
  <c r="B695" i="7" s="1"/>
  <c r="B696" i="7" s="1"/>
  <c r="B697" i="7" s="1"/>
  <c r="B698" i="7" s="1"/>
  <c r="B699" i="7" s="1"/>
  <c r="B700" i="7" s="1"/>
  <c r="B701" i="7" s="1"/>
  <c r="B702" i="7" s="1"/>
  <c r="B703" i="7" s="1"/>
  <c r="B704" i="7" s="1"/>
  <c r="B705" i="7" s="1"/>
  <c r="B706" i="7" s="1"/>
  <c r="B707" i="7" s="1"/>
  <c r="B708" i="7" s="1"/>
  <c r="B709" i="7" s="1"/>
  <c r="B710" i="7" s="1"/>
  <c r="B711" i="7" s="1"/>
  <c r="B712" i="7" s="1"/>
  <c r="B713" i="7" s="1"/>
  <c r="B714" i="7" s="1"/>
  <c r="B715" i="7" s="1"/>
  <c r="B716" i="7" s="1"/>
  <c r="B717" i="7" s="1"/>
  <c r="B718" i="7" s="1"/>
  <c r="B719" i="7" s="1"/>
  <c r="B720" i="7" s="1"/>
  <c r="B721" i="7" s="1"/>
  <c r="E3" i="7"/>
  <c r="D3" i="7"/>
  <c r="B3" i="7"/>
  <c r="E2" i="7"/>
  <c r="D2" i="7"/>
  <c r="K179" i="2" l="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J179" i="2"/>
  <c r="J180" i="2" s="1"/>
  <c r="J181" i="2" s="1"/>
  <c r="J182" i="2" s="1"/>
  <c r="J183" i="2" s="1"/>
  <c r="J184" i="2" s="1"/>
  <c r="J185" i="2" s="1"/>
  <c r="J186" i="2" s="1"/>
  <c r="J187" i="2" s="1"/>
  <c r="J188" i="2" s="1"/>
  <c r="J189" i="2" s="1"/>
  <c r="J190" i="2" s="1"/>
  <c r="J191" i="2" s="1"/>
  <c r="J192" i="2" s="1"/>
  <c r="J193" i="2" s="1"/>
  <c r="J194" i="2" s="1"/>
  <c r="J195" i="2" s="1"/>
  <c r="J196" i="2" s="1"/>
  <c r="J197" i="2" s="1"/>
  <c r="J198" i="2" s="1"/>
  <c r="J199" i="2" s="1"/>
  <c r="J200" i="2" s="1"/>
  <c r="J201" i="2" s="1"/>
  <c r="D9" i="6"/>
  <c r="A10" i="6"/>
  <c r="A9" i="6"/>
  <c r="A8" i="6"/>
  <c r="A7" i="6"/>
  <c r="AO29" i="5" l="1"/>
  <c r="U19" i="5"/>
  <c r="AO9" i="5"/>
  <c r="AE14" i="5"/>
  <c r="AY24" i="5"/>
  <c r="BI19" i="5"/>
  <c r="AO14" i="5"/>
  <c r="K29" i="5"/>
  <c r="AY9" i="5"/>
  <c r="U24" i="5"/>
  <c r="BI24" i="5"/>
  <c r="K24" i="5"/>
  <c r="AE19" i="5"/>
  <c r="AY29" i="5"/>
  <c r="A14" i="5"/>
  <c r="A19" i="5"/>
  <c r="U9" i="5"/>
  <c r="BI29" i="5"/>
  <c r="BI9" i="5"/>
  <c r="AY14" i="5"/>
  <c r="AO19" i="5"/>
  <c r="A29" i="5"/>
  <c r="Q8" i="6"/>
  <c r="K9" i="5"/>
  <c r="K14" i="5"/>
  <c r="U29" i="5"/>
  <c r="AE24" i="5"/>
  <c r="A24" i="5"/>
  <c r="U14" i="5"/>
  <c r="AE29" i="5"/>
  <c r="AO24" i="5"/>
  <c r="BI14" i="5"/>
  <c r="K19" i="5"/>
  <c r="AE9" i="5"/>
  <c r="AY19" i="5"/>
  <c r="H2" i="6"/>
  <c r="G179" i="2"/>
  <c r="G180" i="2" s="1"/>
  <c r="G181" i="2" s="1"/>
  <c r="G182" i="2" s="1"/>
  <c r="G183" i="2" s="1"/>
  <c r="G184" i="2" s="1"/>
  <c r="G185" i="2" s="1"/>
  <c r="G186" i="2" s="1"/>
  <c r="G187" i="2" s="1"/>
  <c r="G188" i="2" s="1"/>
  <c r="G189" i="2" s="1"/>
  <c r="G190" i="2" s="1"/>
  <c r="G191" i="2" s="1"/>
  <c r="G192" i="2" s="1"/>
  <c r="G193" i="2" s="1"/>
  <c r="G194" i="2" s="1"/>
  <c r="G195" i="2" s="1"/>
  <c r="G196" i="2" s="1"/>
  <c r="G197" i="2" s="1"/>
  <c r="G198" i="2" s="1"/>
  <c r="G199" i="2" s="1"/>
  <c r="G200" i="2" s="1"/>
  <c r="G201" i="2" s="1"/>
  <c r="G202" i="2" s="1"/>
  <c r="G203" i="2" s="1"/>
  <c r="G204" i="2" s="1"/>
  <c r="G205" i="2" s="1"/>
  <c r="G206" i="2" s="1"/>
  <c r="G207" i="2" s="1"/>
  <c r="G208" i="2" s="1"/>
  <c r="G209" i="2" s="1"/>
  <c r="G210" i="2" s="1"/>
  <c r="G211" i="2" s="1"/>
  <c r="G212" i="2" s="1"/>
  <c r="G213" i="2" s="1"/>
  <c r="G214" i="2" s="1"/>
  <c r="G215" i="2" s="1"/>
  <c r="G216" i="2" s="1"/>
  <c r="G217" i="2" s="1"/>
  <c r="G218" i="2" s="1"/>
  <c r="G219" i="2" s="1"/>
  <c r="G220" i="2" s="1"/>
  <c r="G221" i="2" s="1"/>
  <c r="G222" i="2" s="1"/>
  <c r="G223" i="2" s="1"/>
  <c r="G224" i="2" s="1"/>
  <c r="G225" i="2" s="1"/>
  <c r="G226" i="2" s="1"/>
  <c r="G227" i="2" s="1"/>
  <c r="G228" i="2" s="1"/>
  <c r="G229" i="2" s="1"/>
  <c r="G230" i="2" s="1"/>
  <c r="G231" i="2" s="1"/>
  <c r="G232" i="2" s="1"/>
  <c r="G233" i="2" s="1"/>
  <c r="G234" i="2" s="1"/>
  <c r="G235" i="2" s="1"/>
  <c r="G236" i="2" s="1"/>
  <c r="G237" i="2" s="1"/>
  <c r="G238" i="2" s="1"/>
  <c r="G239" i="2" s="1"/>
  <c r="G240" i="2" s="1"/>
  <c r="G178" i="2"/>
  <c r="F178" i="2"/>
  <c r="Y2" i="6"/>
  <c r="AB2" i="6" l="1"/>
  <c r="S175" i="2" s="1"/>
  <c r="T175" i="2" s="1"/>
  <c r="F179" i="2"/>
  <c r="R2" i="6"/>
  <c r="Q2" i="6"/>
  <c r="Q1" i="6"/>
  <c r="S178" i="2" l="1"/>
  <c r="T178" i="2" s="1"/>
  <c r="S181" i="2"/>
  <c r="T181" i="2" s="1"/>
  <c r="S176" i="2"/>
  <c r="S180" i="2" s="1"/>
  <c r="T180" i="2" s="1"/>
  <c r="S179" i="2"/>
  <c r="T179" i="2" s="1"/>
  <c r="DE35" i="6"/>
  <c r="F180" i="2"/>
  <c r="CU35" i="6"/>
  <c r="C1" i="1"/>
  <c r="A171" i="2"/>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W12" i="3"/>
  <c r="W13" i="3" s="1"/>
  <c r="W14" i="3" s="1"/>
  <c r="W15" i="3" s="1"/>
  <c r="W16" i="3" s="1"/>
  <c r="W17" i="3" s="1"/>
  <c r="W18" i="3" s="1"/>
  <c r="W19" i="3" s="1"/>
  <c r="W20" i="3" s="1"/>
  <c r="W21" i="3" s="1"/>
  <c r="W22" i="3" s="1"/>
  <c r="W23" i="3" s="1"/>
  <c r="W24" i="3" s="1"/>
  <c r="W25" i="3" s="1"/>
  <c r="W26" i="3" s="1"/>
  <c r="W27" i="3" s="1"/>
  <c r="W28" i="3" s="1"/>
  <c r="W29" i="3" s="1"/>
  <c r="W30" i="3" s="1"/>
  <c r="W31" i="3" s="1"/>
  <c r="W32" i="3" s="1"/>
  <c r="W33" i="3" s="1"/>
  <c r="W34" i="3" s="1"/>
  <c r="W35" i="3" s="1"/>
  <c r="W36" i="3" s="1"/>
  <c r="W37" i="3" s="1"/>
  <c r="W38" i="3" s="1"/>
  <c r="W39" i="3" s="1"/>
  <c r="W40" i="3" s="1"/>
  <c r="W41" i="3" s="1"/>
  <c r="W42" i="3" s="1"/>
  <c r="W43" i="3" s="1"/>
  <c r="W44" i="3" s="1"/>
  <c r="W45" i="3" s="1"/>
  <c r="W46" i="3" s="1"/>
  <c r="W47" i="3" s="1"/>
  <c r="W48" i="3" s="1"/>
  <c r="W49" i="3" s="1"/>
  <c r="W50" i="3" s="1"/>
  <c r="W51" i="3" s="1"/>
  <c r="W52" i="3" s="1"/>
  <c r="W53" i="3" s="1"/>
  <c r="W54" i="3" s="1"/>
  <c r="W55" i="3" s="1"/>
  <c r="W56" i="3" s="1"/>
  <c r="W57" i="3" s="1"/>
  <c r="W58" i="3" s="1"/>
  <c r="W59" i="3" s="1"/>
  <c r="W60" i="3" s="1"/>
  <c r="W61" i="3" s="1"/>
  <c r="W62" i="3" s="1"/>
  <c r="W63" i="3" s="1"/>
  <c r="W64" i="3" s="1"/>
  <c r="W65" i="3" s="1"/>
  <c r="W66" i="3" s="1"/>
  <c r="W67" i="3" s="1"/>
  <c r="W68" i="3" s="1"/>
  <c r="W69" i="3" s="1"/>
  <c r="W70" i="3" s="1"/>
  <c r="W71" i="3" s="1"/>
  <c r="W72" i="3" s="1"/>
  <c r="W73" i="3" s="1"/>
  <c r="W74" i="3" s="1"/>
  <c r="W75" i="3" s="1"/>
  <c r="W76" i="3" s="1"/>
  <c r="W77" i="3" s="1"/>
  <c r="W78" i="3" s="1"/>
  <c r="W79" i="3" s="1"/>
  <c r="W80" i="3" s="1"/>
  <c r="W81" i="3" s="1"/>
  <c r="W82" i="3" s="1"/>
  <c r="W83" i="3" s="1"/>
  <c r="W84" i="3" s="1"/>
  <c r="W85" i="3" s="1"/>
  <c r="W86" i="3" s="1"/>
  <c r="W87" i="3" s="1"/>
  <c r="W88" i="3" s="1"/>
  <c r="W89" i="3" s="1"/>
  <c r="W90" i="3" s="1"/>
  <c r="W91" i="3" s="1"/>
  <c r="W92" i="3" s="1"/>
  <c r="W93" i="3" s="1"/>
  <c r="W94" i="3" s="1"/>
  <c r="W95" i="3" s="1"/>
  <c r="W96" i="3" s="1"/>
  <c r="W97" i="3" s="1"/>
  <c r="W98" i="3" s="1"/>
  <c r="W99" i="3" s="1"/>
  <c r="W100" i="3" s="1"/>
  <c r="W101" i="3" s="1"/>
  <c r="W102" i="3" s="1"/>
  <c r="W103" i="3" s="1"/>
  <c r="W104" i="3" s="1"/>
  <c r="W105" i="3" s="1"/>
  <c r="W106" i="3" s="1"/>
  <c r="W107" i="3" s="1"/>
  <c r="W108" i="3" s="1"/>
  <c r="W109" i="3" s="1"/>
  <c r="W110" i="3" s="1"/>
  <c r="W111" i="3" s="1"/>
  <c r="W112" i="3" s="1"/>
  <c r="W113" i="3" s="1"/>
  <c r="W114" i="3" s="1"/>
  <c r="W115" i="3" s="1"/>
  <c r="W116" i="3" s="1"/>
  <c r="W117" i="3" s="1"/>
  <c r="W118" i="3" s="1"/>
  <c r="W119" i="3" s="1"/>
  <c r="W120" i="3" s="1"/>
  <c r="W121" i="3" s="1"/>
  <c r="W122" i="3" s="1"/>
  <c r="W123" i="3" s="1"/>
  <c r="W124" i="3" s="1"/>
  <c r="W125" i="3" s="1"/>
  <c r="W126" i="3" s="1"/>
  <c r="W127" i="3" s="1"/>
  <c r="W128" i="3" s="1"/>
  <c r="W129" i="3" s="1"/>
  <c r="W130" i="3" s="1"/>
  <c r="W131" i="3" s="1"/>
  <c r="W132" i="3" s="1"/>
  <c r="W133" i="3" s="1"/>
  <c r="W134" i="3" s="1"/>
  <c r="W135" i="3" s="1"/>
  <c r="W136" i="3" s="1"/>
  <c r="W137" i="3" s="1"/>
  <c r="W138" i="3" s="1"/>
  <c r="W139" i="3" s="1"/>
  <c r="W140" i="3" s="1"/>
  <c r="W141" i="3" s="1"/>
  <c r="W142" i="3" s="1"/>
  <c r="W143" i="3" s="1"/>
  <c r="W144" i="3" s="1"/>
  <c r="W145" i="3" s="1"/>
  <c r="W146" i="3" s="1"/>
  <c r="W147" i="3" s="1"/>
  <c r="W148" i="3" s="1"/>
  <c r="W149" i="3" s="1"/>
  <c r="W150" i="3" s="1"/>
  <c r="W151" i="3" s="1"/>
  <c r="W152" i="3" s="1"/>
  <c r="W153" i="3" s="1"/>
  <c r="W154" i="3" s="1"/>
  <c r="W155" i="3" s="1"/>
  <c r="W156" i="3" s="1"/>
  <c r="W157" i="3" s="1"/>
  <c r="W158" i="3" s="1"/>
  <c r="W159" i="3" s="1"/>
  <c r="W160" i="3" s="1"/>
  <c r="W161" i="3" s="1"/>
  <c r="W162" i="3" s="1"/>
  <c r="W163" i="3" s="1"/>
  <c r="W164" i="3" s="1"/>
  <c r="W165" i="3" s="1"/>
  <c r="W166" i="3" s="1"/>
  <c r="W167" i="3" s="1"/>
  <c r="W168" i="3" s="1"/>
  <c r="W169" i="3" s="1"/>
  <c r="W170" i="3" s="1"/>
  <c r="W171" i="3" s="1"/>
  <c r="W172" i="3" s="1"/>
  <c r="W173" i="3" s="1"/>
  <c r="W174" i="3" s="1"/>
  <c r="W175" i="3" s="1"/>
  <c r="W176" i="3" s="1"/>
  <c r="W177" i="3" s="1"/>
  <c r="W178" i="3" s="1"/>
  <c r="W179" i="3" s="1"/>
  <c r="W180" i="3" s="1"/>
  <c r="W181" i="3" s="1"/>
  <c r="W182" i="3" s="1"/>
  <c r="W183" i="3" s="1"/>
  <c r="W184" i="3" s="1"/>
  <c r="W185" i="3" s="1"/>
  <c r="W186" i="3" s="1"/>
  <c r="W187" i="3" s="1"/>
  <c r="W188" i="3" s="1"/>
  <c r="W189" i="3" s="1"/>
  <c r="W190" i="3" s="1"/>
  <c r="W191" i="3" s="1"/>
  <c r="W192" i="3" s="1"/>
  <c r="W193" i="3" s="1"/>
  <c r="W194" i="3" s="1"/>
  <c r="W195" i="3" s="1"/>
  <c r="W196" i="3" s="1"/>
  <c r="W197" i="3" s="1"/>
  <c r="W198" i="3" s="1"/>
  <c r="W199" i="3" s="1"/>
  <c r="W200" i="3" s="1"/>
  <c r="W201" i="3" s="1"/>
  <c r="W202" i="3" s="1"/>
  <c r="W203" i="3" s="1"/>
  <c r="W204" i="3" s="1"/>
  <c r="W205" i="3" s="1"/>
  <c r="W206" i="3" s="1"/>
  <c r="W207" i="3" s="1"/>
  <c r="W208" i="3" s="1"/>
  <c r="W209" i="3" s="1"/>
  <c r="W210" i="3" s="1"/>
  <c r="W211" i="3" s="1"/>
  <c r="W212" i="3" s="1"/>
  <c r="W213" i="3" s="1"/>
  <c r="W214" i="3" s="1"/>
  <c r="W215" i="3" s="1"/>
  <c r="W216" i="3" s="1"/>
  <c r="W217" i="3" s="1"/>
  <c r="W218" i="3" s="1"/>
  <c r="W219" i="3" s="1"/>
  <c r="W220" i="3" s="1"/>
  <c r="W221" i="3" s="1"/>
  <c r="W222" i="3" s="1"/>
  <c r="W223" i="3" s="1"/>
  <c r="W224" i="3" s="1"/>
  <c r="W225" i="3" s="1"/>
  <c r="W226" i="3" s="1"/>
  <c r="W227" i="3" s="1"/>
  <c r="W228" i="3" s="1"/>
  <c r="W229" i="3" s="1"/>
  <c r="W230" i="3" s="1"/>
  <c r="W231" i="3" s="1"/>
  <c r="W232" i="3" s="1"/>
  <c r="W233" i="3" s="1"/>
  <c r="W234" i="3" s="1"/>
  <c r="W235" i="3" s="1"/>
  <c r="W236" i="3" s="1"/>
  <c r="W237" i="3" s="1"/>
  <c r="W238" i="3" s="1"/>
  <c r="W239" i="3" s="1"/>
  <c r="W240" i="3" s="1"/>
  <c r="W241" i="3" s="1"/>
  <c r="W242" i="3" s="1"/>
  <c r="W243" i="3" s="1"/>
  <c r="W244" i="3" s="1"/>
  <c r="W245" i="3" s="1"/>
  <c r="W246" i="3" s="1"/>
  <c r="W247" i="3" s="1"/>
  <c r="W248" i="3" s="1"/>
  <c r="W249" i="3" s="1"/>
  <c r="W250" i="3" s="1"/>
  <c r="W251" i="3" s="1"/>
  <c r="W252" i="3" s="1"/>
  <c r="W253" i="3" s="1"/>
  <c r="W254" i="3" s="1"/>
  <c r="W255" i="3" s="1"/>
  <c r="W256" i="3" s="1"/>
  <c r="W257" i="3" s="1"/>
  <c r="W258" i="3" s="1"/>
  <c r="W259" i="3" s="1"/>
  <c r="W260" i="3" s="1"/>
  <c r="W261" i="3" s="1"/>
  <c r="W262" i="3" s="1"/>
  <c r="W263" i="3" s="1"/>
  <c r="W264" i="3" s="1"/>
  <c r="W265" i="3" s="1"/>
  <c r="W266" i="3" s="1"/>
  <c r="W267" i="3" s="1"/>
  <c r="W268" i="3" s="1"/>
  <c r="W269" i="3" s="1"/>
  <c r="W270" i="3" s="1"/>
  <c r="W271" i="3" s="1"/>
  <c r="W272" i="3" s="1"/>
  <c r="W273" i="3" s="1"/>
  <c r="W274" i="3" s="1"/>
  <c r="W275" i="3" s="1"/>
  <c r="W276" i="3" s="1"/>
  <c r="W277" i="3" s="1"/>
  <c r="W278" i="3" s="1"/>
  <c r="W279" i="3" s="1"/>
  <c r="W280" i="3" s="1"/>
  <c r="W281" i="3" s="1"/>
  <c r="W282" i="3" s="1"/>
  <c r="W283" i="3" s="1"/>
  <c r="W284" i="3" s="1"/>
  <c r="W285" i="3" s="1"/>
  <c r="W286" i="3" s="1"/>
  <c r="W287" i="3" s="1"/>
  <c r="W288" i="3" s="1"/>
  <c r="W289" i="3" s="1"/>
  <c r="W290" i="3" s="1"/>
  <c r="W291" i="3" s="1"/>
  <c r="W292" i="3" s="1"/>
  <c r="W293" i="3" s="1"/>
  <c r="W294" i="3" s="1"/>
  <c r="W295" i="3" s="1"/>
  <c r="W296" i="3" s="1"/>
  <c r="W297" i="3" s="1"/>
  <c r="W298" i="3" s="1"/>
  <c r="W299" i="3" s="1"/>
  <c r="W300" i="3" s="1"/>
  <c r="W301" i="3" s="1"/>
  <c r="W302" i="3" s="1"/>
  <c r="W303" i="3" s="1"/>
  <c r="W304" i="3" s="1"/>
  <c r="W305" i="3" s="1"/>
  <c r="W306" i="3" s="1"/>
  <c r="W307" i="3" s="1"/>
  <c r="W308" i="3" s="1"/>
  <c r="W309" i="3" s="1"/>
  <c r="W310" i="3" s="1"/>
  <c r="W311" i="3" s="1"/>
  <c r="W312" i="3" s="1"/>
  <c r="W313" i="3" s="1"/>
  <c r="W314" i="3" s="1"/>
  <c r="W315" i="3" s="1"/>
  <c r="W316" i="3" s="1"/>
  <c r="W317" i="3" s="1"/>
  <c r="W318" i="3" s="1"/>
  <c r="W319" i="3" s="1"/>
  <c r="W320" i="3" s="1"/>
  <c r="W321" i="3" s="1"/>
  <c r="W322" i="3" s="1"/>
  <c r="W323" i="3" s="1"/>
  <c r="W324" i="3" s="1"/>
  <c r="W325" i="3" s="1"/>
  <c r="W326" i="3" s="1"/>
  <c r="W327" i="3" s="1"/>
  <c r="W328" i="3" s="1"/>
  <c r="W329" i="3" s="1"/>
  <c r="W330" i="3" s="1"/>
  <c r="W331" i="3" s="1"/>
  <c r="W332" i="3" s="1"/>
  <c r="W333" i="3" s="1"/>
  <c r="W334" i="3" s="1"/>
  <c r="W335" i="3" s="1"/>
  <c r="W336" i="3" s="1"/>
  <c r="W337" i="3" s="1"/>
  <c r="W338" i="3" s="1"/>
  <c r="W339" i="3" s="1"/>
  <c r="W340" i="3" s="1"/>
  <c r="W341" i="3" s="1"/>
  <c r="W342" i="3" s="1"/>
  <c r="W343" i="3" s="1"/>
  <c r="W344" i="3" s="1"/>
  <c r="W345" i="3" s="1"/>
  <c r="W346" i="3" s="1"/>
  <c r="W347" i="3" s="1"/>
  <c r="W348" i="3" s="1"/>
  <c r="W349" i="3" s="1"/>
  <c r="W350" i="3" s="1"/>
  <c r="W351" i="3" s="1"/>
  <c r="W352" i="3" s="1"/>
  <c r="W353" i="3" s="1"/>
  <c r="W354" i="3" s="1"/>
  <c r="W355" i="3" s="1"/>
  <c r="W356" i="3" s="1"/>
  <c r="W357" i="3" s="1"/>
  <c r="W358" i="3" s="1"/>
  <c r="W359" i="3" s="1"/>
  <c r="W360" i="3" s="1"/>
  <c r="W361" i="3" s="1"/>
  <c r="W362" i="3" s="1"/>
  <c r="W363" i="3" s="1"/>
  <c r="W364" i="3" s="1"/>
  <c r="W365" i="3" s="1"/>
  <c r="W366" i="3" s="1"/>
  <c r="W367" i="3" s="1"/>
  <c r="W368" i="3" s="1"/>
  <c r="W369" i="3" s="1"/>
  <c r="W370" i="3" s="1"/>
  <c r="W371" i="3" s="1"/>
  <c r="W372" i="3" s="1"/>
  <c r="W373" i="3" s="1"/>
  <c r="W374" i="3" s="1"/>
  <c r="W375" i="3" s="1"/>
  <c r="W376" i="3" s="1"/>
  <c r="W377" i="3" s="1"/>
  <c r="W378" i="3" s="1"/>
  <c r="W379" i="3" s="1"/>
  <c r="W380" i="3" s="1"/>
  <c r="W381" i="3" s="1"/>
  <c r="W382" i="3" s="1"/>
  <c r="W383" i="3" s="1"/>
  <c r="W384" i="3" s="1"/>
  <c r="W385" i="3" s="1"/>
  <c r="W386" i="3" s="1"/>
  <c r="W387" i="3" s="1"/>
  <c r="W388" i="3" s="1"/>
  <c r="W389" i="3" s="1"/>
  <c r="W390" i="3" s="1"/>
  <c r="W391" i="3" s="1"/>
  <c r="W392" i="3" s="1"/>
  <c r="W393" i="3" s="1"/>
  <c r="W394" i="3" s="1"/>
  <c r="W395" i="3" s="1"/>
  <c r="W396" i="3" s="1"/>
  <c r="W397" i="3" s="1"/>
  <c r="W398" i="3" s="1"/>
  <c r="W399" i="3" s="1"/>
  <c r="W400" i="3" s="1"/>
  <c r="W401" i="3" s="1"/>
  <c r="W402" i="3" s="1"/>
  <c r="W403" i="3" s="1"/>
  <c r="W404" i="3" s="1"/>
  <c r="W405" i="3" s="1"/>
  <c r="W406" i="3" s="1"/>
  <c r="W407" i="3" s="1"/>
  <c r="W408" i="3" s="1"/>
  <c r="W409" i="3" s="1"/>
  <c r="W410" i="3" s="1"/>
  <c r="W411" i="3" s="1"/>
  <c r="W412" i="3" s="1"/>
  <c r="W413" i="3" s="1"/>
  <c r="W414" i="3" s="1"/>
  <c r="W415" i="3" s="1"/>
  <c r="W416" i="3" s="1"/>
  <c r="W417" i="3" s="1"/>
  <c r="W418" i="3" s="1"/>
  <c r="W419" i="3" s="1"/>
  <c r="W420" i="3" s="1"/>
  <c r="W421" i="3" s="1"/>
  <c r="W422" i="3" s="1"/>
  <c r="W423" i="3" s="1"/>
  <c r="W424" i="3" s="1"/>
  <c r="W425" i="3" s="1"/>
  <c r="W426" i="3" s="1"/>
  <c r="W427" i="3" s="1"/>
  <c r="W428" i="3" s="1"/>
  <c r="W429" i="3" s="1"/>
  <c r="W430" i="3" s="1"/>
  <c r="W431" i="3" s="1"/>
  <c r="W432" i="3" s="1"/>
  <c r="W433" i="3" s="1"/>
  <c r="W434" i="3" s="1"/>
  <c r="W435" i="3" s="1"/>
  <c r="W436" i="3" s="1"/>
  <c r="W437" i="3" s="1"/>
  <c r="W438" i="3" s="1"/>
  <c r="W439" i="3" s="1"/>
  <c r="W440" i="3" s="1"/>
  <c r="W441" i="3" s="1"/>
  <c r="W442" i="3" s="1"/>
  <c r="W443" i="3" s="1"/>
  <c r="W444" i="3" s="1"/>
  <c r="W445" i="3" s="1"/>
  <c r="W446" i="3" s="1"/>
  <c r="W447" i="3" s="1"/>
  <c r="W448" i="3" s="1"/>
  <c r="W449" i="3" s="1"/>
  <c r="W450" i="3" s="1"/>
  <c r="W451" i="3" s="1"/>
  <c r="W452" i="3" s="1"/>
  <c r="W453" i="3" s="1"/>
  <c r="W454" i="3" s="1"/>
  <c r="W455" i="3" s="1"/>
  <c r="W456" i="3" s="1"/>
  <c r="W457" i="3" s="1"/>
  <c r="W458" i="3" s="1"/>
  <c r="W459" i="3" s="1"/>
  <c r="W460" i="3" s="1"/>
  <c r="W461" i="3" s="1"/>
  <c r="W462" i="3" s="1"/>
  <c r="W463" i="3" s="1"/>
  <c r="W464" i="3" s="1"/>
  <c r="W465" i="3" s="1"/>
  <c r="W466" i="3" s="1"/>
  <c r="W467" i="3" s="1"/>
  <c r="W468" i="3" s="1"/>
  <c r="W469" i="3" s="1"/>
  <c r="W470" i="3" s="1"/>
  <c r="W471" i="3" s="1"/>
  <c r="W472" i="3" s="1"/>
  <c r="W473" i="3" s="1"/>
  <c r="W474" i="3" s="1"/>
  <c r="W475" i="3" s="1"/>
  <c r="W476" i="3" s="1"/>
  <c r="W477" i="3" s="1"/>
  <c r="W478" i="3" s="1"/>
  <c r="W479" i="3" s="1"/>
  <c r="W480" i="3" s="1"/>
  <c r="W481" i="3" s="1"/>
  <c r="W482" i="3" s="1"/>
  <c r="W483" i="3" s="1"/>
  <c r="W484" i="3" s="1"/>
  <c r="W485" i="3" s="1"/>
  <c r="W486" i="3" s="1"/>
  <c r="W487" i="3" s="1"/>
  <c r="W488" i="3" s="1"/>
  <c r="W489" i="3" s="1"/>
  <c r="W490" i="3" s="1"/>
  <c r="W491" i="3" s="1"/>
  <c r="W492" i="3" s="1"/>
  <c r="W493" i="3" s="1"/>
  <c r="W494" i="3" s="1"/>
  <c r="W495" i="3" s="1"/>
  <c r="W496" i="3" s="1"/>
  <c r="W497" i="3" s="1"/>
  <c r="W498" i="3" s="1"/>
  <c r="W499" i="3" s="1"/>
  <c r="W500" i="3" s="1"/>
  <c r="W501" i="3" s="1"/>
  <c r="W502" i="3" s="1"/>
  <c r="W503" i="3" s="1"/>
  <c r="W504" i="3" s="1"/>
  <c r="W505" i="3" s="1"/>
  <c r="W506" i="3" s="1"/>
  <c r="W507" i="3" s="1"/>
  <c r="W508" i="3" s="1"/>
  <c r="W509" i="3" s="1"/>
  <c r="W510" i="3" s="1"/>
  <c r="W511" i="3" s="1"/>
  <c r="W512" i="3" s="1"/>
  <c r="W513" i="3" s="1"/>
  <c r="W514" i="3" s="1"/>
  <c r="W515" i="3" s="1"/>
  <c r="W516" i="3" s="1"/>
  <c r="W517" i="3" s="1"/>
  <c r="W518" i="3" s="1"/>
  <c r="W519" i="3" s="1"/>
  <c r="W520" i="3" s="1"/>
  <c r="W521" i="3" s="1"/>
  <c r="W522" i="3" s="1"/>
  <c r="W523" i="3" s="1"/>
  <c r="W524" i="3" s="1"/>
  <c r="W525" i="3" s="1"/>
  <c r="W526" i="3" s="1"/>
  <c r="W527" i="3" s="1"/>
  <c r="W528" i="3" s="1"/>
  <c r="W529" i="3" s="1"/>
  <c r="W530" i="3" s="1"/>
  <c r="W531" i="3" s="1"/>
  <c r="W532" i="3" s="1"/>
  <c r="W533" i="3" s="1"/>
  <c r="W534" i="3" s="1"/>
  <c r="W535" i="3" s="1"/>
  <c r="W536" i="3" s="1"/>
  <c r="W537" i="3" s="1"/>
  <c r="W538" i="3" s="1"/>
  <c r="W539" i="3" s="1"/>
  <c r="W540" i="3" s="1"/>
  <c r="W541" i="3" s="1"/>
  <c r="W542" i="3" s="1"/>
  <c r="W543" i="3" s="1"/>
  <c r="W544" i="3" s="1"/>
  <c r="W545" i="3" s="1"/>
  <c r="W546" i="3" s="1"/>
  <c r="W547" i="3" s="1"/>
  <c r="W548" i="3" s="1"/>
  <c r="W549" i="3" s="1"/>
  <c r="W550" i="3" s="1"/>
  <c r="W551" i="3" s="1"/>
  <c r="W552" i="3" s="1"/>
  <c r="W553" i="3" s="1"/>
  <c r="W554" i="3" s="1"/>
  <c r="W555" i="3" s="1"/>
  <c r="W556" i="3" s="1"/>
  <c r="W557" i="3" s="1"/>
  <c r="W558" i="3" s="1"/>
  <c r="W559" i="3" s="1"/>
  <c r="W560" i="3" s="1"/>
  <c r="W561" i="3" s="1"/>
  <c r="W562" i="3" s="1"/>
  <c r="W563" i="3" s="1"/>
  <c r="W564" i="3" s="1"/>
  <c r="W565" i="3" s="1"/>
  <c r="W566" i="3" s="1"/>
  <c r="W567" i="3" s="1"/>
  <c r="W568" i="3" s="1"/>
  <c r="W569" i="3" s="1"/>
  <c r="W570" i="3" s="1"/>
  <c r="W571" i="3" s="1"/>
  <c r="W572" i="3" s="1"/>
  <c r="W573" i="3" s="1"/>
  <c r="W574" i="3" s="1"/>
  <c r="W575" i="3" s="1"/>
  <c r="W576" i="3" s="1"/>
  <c r="W577" i="3" s="1"/>
  <c r="W578" i="3" s="1"/>
  <c r="W579" i="3" s="1"/>
  <c r="W580" i="3" s="1"/>
  <c r="W581" i="3" s="1"/>
  <c r="W582" i="3" s="1"/>
  <c r="W583" i="3" s="1"/>
  <c r="W584" i="3" s="1"/>
  <c r="W585" i="3" s="1"/>
  <c r="W586" i="3" s="1"/>
  <c r="W587" i="3" s="1"/>
  <c r="W588" i="3" s="1"/>
  <c r="W589" i="3" s="1"/>
  <c r="W590" i="3" s="1"/>
  <c r="W591" i="3" s="1"/>
  <c r="W592" i="3" s="1"/>
  <c r="W593" i="3" s="1"/>
  <c r="W594" i="3" s="1"/>
  <c r="W595" i="3" s="1"/>
  <c r="W596" i="3" s="1"/>
  <c r="W597" i="3" s="1"/>
  <c r="W598" i="3" s="1"/>
  <c r="W599" i="3" s="1"/>
  <c r="W600" i="3" s="1"/>
  <c r="W601" i="3" s="1"/>
  <c r="W602" i="3" s="1"/>
  <c r="W603" i="3" s="1"/>
  <c r="W604" i="3" s="1"/>
  <c r="W605" i="3" s="1"/>
  <c r="W606" i="3" s="1"/>
  <c r="W607" i="3" s="1"/>
  <c r="W608" i="3" s="1"/>
  <c r="W609" i="3" s="1"/>
  <c r="W610" i="3" s="1"/>
  <c r="W611" i="3" s="1"/>
  <c r="W612" i="3" s="1"/>
  <c r="W613" i="3" s="1"/>
  <c r="W614" i="3" s="1"/>
  <c r="W615" i="3" s="1"/>
  <c r="W616" i="3" s="1"/>
  <c r="W617" i="3" s="1"/>
  <c r="W618" i="3" s="1"/>
  <c r="W619" i="3" s="1"/>
  <c r="W620" i="3" s="1"/>
  <c r="W621" i="3" s="1"/>
  <c r="W622" i="3" s="1"/>
  <c r="W623" i="3" s="1"/>
  <c r="W624" i="3" s="1"/>
  <c r="W625" i="3" s="1"/>
  <c r="W626" i="3" s="1"/>
  <c r="W627" i="3" s="1"/>
  <c r="W628" i="3" s="1"/>
  <c r="W629" i="3" s="1"/>
  <c r="W630" i="3" s="1"/>
  <c r="W631" i="3" s="1"/>
  <c r="W632" i="3" s="1"/>
  <c r="W633" i="3" s="1"/>
  <c r="W634" i="3" s="1"/>
  <c r="W635" i="3" s="1"/>
  <c r="W636" i="3" s="1"/>
  <c r="W637" i="3" s="1"/>
  <c r="W638" i="3" s="1"/>
  <c r="W639" i="3" s="1"/>
  <c r="W640" i="3" s="1"/>
  <c r="W641" i="3" s="1"/>
  <c r="W642" i="3" s="1"/>
  <c r="W643" i="3" s="1"/>
  <c r="W644" i="3" s="1"/>
  <c r="W645" i="3" s="1"/>
  <c r="W646" i="3" s="1"/>
  <c r="W647" i="3" s="1"/>
  <c r="W648" i="3" s="1"/>
  <c r="W649" i="3" s="1"/>
  <c r="W650" i="3" s="1"/>
  <c r="W651" i="3" s="1"/>
  <c r="W652" i="3" s="1"/>
  <c r="W653" i="3" s="1"/>
  <c r="W654" i="3" s="1"/>
  <c r="W655" i="3" s="1"/>
  <c r="W656" i="3" s="1"/>
  <c r="W657" i="3" s="1"/>
  <c r="W658" i="3" s="1"/>
  <c r="W659" i="3" s="1"/>
  <c r="W660" i="3" s="1"/>
  <c r="W661" i="3" s="1"/>
  <c r="W662" i="3" s="1"/>
  <c r="W663" i="3" s="1"/>
  <c r="W664" i="3" s="1"/>
  <c r="W665" i="3" s="1"/>
  <c r="W666" i="3" s="1"/>
  <c r="W667" i="3" s="1"/>
  <c r="W668" i="3" s="1"/>
  <c r="W669" i="3" s="1"/>
  <c r="W670" i="3" s="1"/>
  <c r="W671" i="3" s="1"/>
  <c r="W672" i="3" s="1"/>
  <c r="W673" i="3" s="1"/>
  <c r="W674" i="3" s="1"/>
  <c r="W675" i="3" s="1"/>
  <c r="W676" i="3" s="1"/>
  <c r="W677" i="3" s="1"/>
  <c r="W678" i="3" s="1"/>
  <c r="W679" i="3" s="1"/>
  <c r="W680" i="3" s="1"/>
  <c r="W681" i="3" s="1"/>
  <c r="W682" i="3" s="1"/>
  <c r="W683" i="3" s="1"/>
  <c r="W684" i="3" s="1"/>
  <c r="W685" i="3" s="1"/>
  <c r="W686" i="3" s="1"/>
  <c r="W687" i="3" s="1"/>
  <c r="W688" i="3" s="1"/>
  <c r="W689" i="3" s="1"/>
  <c r="W690" i="3" s="1"/>
  <c r="W691" i="3" s="1"/>
  <c r="W692" i="3" s="1"/>
  <c r="W693" i="3" s="1"/>
  <c r="W694" i="3" s="1"/>
  <c r="W695" i="3" s="1"/>
  <c r="W696" i="3" s="1"/>
  <c r="W697" i="3" s="1"/>
  <c r="W698" i="3" s="1"/>
  <c r="W699" i="3" s="1"/>
  <c r="W700" i="3" s="1"/>
  <c r="W701" i="3" s="1"/>
  <c r="W702" i="3" s="1"/>
  <c r="W703" i="3" s="1"/>
  <c r="W704" i="3" s="1"/>
  <c r="W705" i="3" s="1"/>
  <c r="W706" i="3" s="1"/>
  <c r="W707" i="3" s="1"/>
  <c r="W708" i="3" s="1"/>
  <c r="W709" i="3" s="1"/>
  <c r="W710" i="3" s="1"/>
  <c r="W711" i="3" s="1"/>
  <c r="W712" i="3" s="1"/>
  <c r="W713" i="3" s="1"/>
  <c r="W714" i="3" s="1"/>
  <c r="W715" i="3" s="1"/>
  <c r="W716" i="3" s="1"/>
  <c r="W717" i="3" s="1"/>
  <c r="W718" i="3" s="1"/>
  <c r="W719" i="3" s="1"/>
  <c r="W720" i="3" s="1"/>
  <c r="W721" i="3" s="1"/>
  <c r="W722" i="3" s="1"/>
  <c r="W723" i="3" s="1"/>
  <c r="W724" i="3" s="1"/>
  <c r="W725" i="3" s="1"/>
  <c r="W726" i="3" s="1"/>
  <c r="W727" i="3" s="1"/>
  <c r="W728" i="3" s="1"/>
  <c r="W729" i="3" s="1"/>
  <c r="W730" i="3" s="1"/>
  <c r="W731" i="3" s="1"/>
  <c r="W732" i="3" s="1"/>
  <c r="W733" i="3" s="1"/>
  <c r="W734" i="3" s="1"/>
  <c r="W735" i="3" s="1"/>
  <c r="W736" i="3" s="1"/>
  <c r="W737" i="3" s="1"/>
  <c r="W738" i="3" s="1"/>
  <c r="W739" i="3" s="1"/>
  <c r="W740" i="3" s="1"/>
  <c r="W741" i="3" s="1"/>
  <c r="W742" i="3" s="1"/>
  <c r="W743" i="3" s="1"/>
  <c r="W744" i="3" s="1"/>
  <c r="W745" i="3" s="1"/>
  <c r="W746" i="3" s="1"/>
  <c r="W747" i="3" s="1"/>
  <c r="W748" i="3" s="1"/>
  <c r="W749" i="3" s="1"/>
  <c r="W750" i="3" s="1"/>
  <c r="W751" i="3" s="1"/>
  <c r="W752" i="3" s="1"/>
  <c r="W753" i="3" s="1"/>
  <c r="W754" i="3" s="1"/>
  <c r="W755" i="3" s="1"/>
  <c r="W756" i="3" s="1"/>
  <c r="W757" i="3" s="1"/>
  <c r="W758" i="3" s="1"/>
  <c r="W759" i="3" s="1"/>
  <c r="W760" i="3" s="1"/>
  <c r="W761" i="3" s="1"/>
  <c r="W762" i="3" s="1"/>
  <c r="W763" i="3" s="1"/>
  <c r="W764" i="3" s="1"/>
  <c r="W765" i="3" s="1"/>
  <c r="W766" i="3" s="1"/>
  <c r="W767" i="3" s="1"/>
  <c r="W768" i="3" s="1"/>
  <c r="W769" i="3" s="1"/>
  <c r="W770" i="3" s="1"/>
  <c r="W771" i="3" s="1"/>
  <c r="W772" i="3" s="1"/>
  <c r="W773" i="3" s="1"/>
  <c r="W774" i="3" s="1"/>
  <c r="W775" i="3" s="1"/>
  <c r="W776" i="3" s="1"/>
  <c r="W777" i="3" s="1"/>
  <c r="W778" i="3" s="1"/>
  <c r="W779" i="3" s="1"/>
  <c r="W780" i="3" s="1"/>
  <c r="W781" i="3" s="1"/>
  <c r="W782" i="3" s="1"/>
  <c r="W783" i="3" s="1"/>
  <c r="W784" i="3" s="1"/>
  <c r="W785" i="3" s="1"/>
  <c r="W786" i="3" s="1"/>
  <c r="W787" i="3" s="1"/>
  <c r="W788" i="3" s="1"/>
  <c r="W789" i="3" s="1"/>
  <c r="W790" i="3" s="1"/>
  <c r="W791" i="3" s="1"/>
  <c r="W792" i="3" s="1"/>
  <c r="W793" i="3" s="1"/>
  <c r="W794" i="3" s="1"/>
  <c r="W795" i="3" s="1"/>
  <c r="W796" i="3" s="1"/>
  <c r="W797" i="3" s="1"/>
  <c r="W798" i="3" s="1"/>
  <c r="W799" i="3" s="1"/>
  <c r="W800" i="3" s="1"/>
  <c r="W801" i="3" s="1"/>
  <c r="W802" i="3" s="1"/>
  <c r="W803" i="3" s="1"/>
  <c r="W804" i="3" s="1"/>
  <c r="W805" i="3" s="1"/>
  <c r="W806" i="3" s="1"/>
  <c r="W807" i="3" s="1"/>
  <c r="W808" i="3" s="1"/>
  <c r="W809" i="3" s="1"/>
  <c r="W810" i="3" s="1"/>
  <c r="W811" i="3" s="1"/>
  <c r="W812" i="3" s="1"/>
  <c r="W813" i="3" s="1"/>
  <c r="W814" i="3" s="1"/>
  <c r="W815" i="3" s="1"/>
  <c r="W816" i="3" s="1"/>
  <c r="W817" i="3" s="1"/>
  <c r="W818" i="3" s="1"/>
  <c r="W819" i="3" s="1"/>
  <c r="W820" i="3" s="1"/>
  <c r="W821" i="3" s="1"/>
  <c r="W822" i="3" s="1"/>
  <c r="W823" i="3" s="1"/>
  <c r="W824" i="3" s="1"/>
  <c r="W825" i="3" s="1"/>
  <c r="W826" i="3" s="1"/>
  <c r="W827" i="3" s="1"/>
  <c r="W828" i="3" s="1"/>
  <c r="W829" i="3" s="1"/>
  <c r="W830" i="3" s="1"/>
  <c r="W831" i="3" s="1"/>
  <c r="W832" i="3" s="1"/>
  <c r="W833" i="3" s="1"/>
  <c r="W834" i="3" s="1"/>
  <c r="W835" i="3" s="1"/>
  <c r="W836" i="3" s="1"/>
  <c r="W837" i="3" s="1"/>
  <c r="W838" i="3" s="1"/>
  <c r="W839" i="3" s="1"/>
  <c r="W840" i="3" s="1"/>
  <c r="W841" i="3" s="1"/>
  <c r="W842" i="3" s="1"/>
  <c r="W843" i="3" s="1"/>
  <c r="W844" i="3" s="1"/>
  <c r="W845" i="3" s="1"/>
  <c r="W846" i="3" s="1"/>
  <c r="W847" i="3" s="1"/>
  <c r="W848" i="3" s="1"/>
  <c r="W849" i="3" s="1"/>
  <c r="W850" i="3" s="1"/>
  <c r="W851" i="3" s="1"/>
  <c r="W852" i="3" s="1"/>
  <c r="W853" i="3" s="1"/>
  <c r="W854" i="3" s="1"/>
  <c r="W855" i="3" s="1"/>
  <c r="W856" i="3" s="1"/>
  <c r="W857" i="3" s="1"/>
  <c r="W858" i="3" s="1"/>
  <c r="W859" i="3" s="1"/>
  <c r="W860" i="3" s="1"/>
  <c r="W861" i="3" s="1"/>
  <c r="W862" i="3" s="1"/>
  <c r="W863" i="3" s="1"/>
  <c r="W864" i="3" s="1"/>
  <c r="W865" i="3" s="1"/>
  <c r="W866" i="3" s="1"/>
  <c r="W867" i="3" s="1"/>
  <c r="W868" i="3" s="1"/>
  <c r="W869" i="3" s="1"/>
  <c r="W870" i="3" s="1"/>
  <c r="W871" i="3" s="1"/>
  <c r="W872" i="3" s="1"/>
  <c r="W873" i="3" s="1"/>
  <c r="W874" i="3" s="1"/>
  <c r="W875" i="3" s="1"/>
  <c r="W876" i="3" s="1"/>
  <c r="W877" i="3" s="1"/>
  <c r="W878" i="3" s="1"/>
  <c r="W879" i="3" s="1"/>
  <c r="W880" i="3" s="1"/>
  <c r="W881" i="3" s="1"/>
  <c r="W882" i="3" s="1"/>
  <c r="W883" i="3" s="1"/>
  <c r="W884" i="3" s="1"/>
  <c r="W885" i="3" s="1"/>
  <c r="W886" i="3" s="1"/>
  <c r="W887" i="3" s="1"/>
  <c r="W888" i="3" s="1"/>
  <c r="W889" i="3" s="1"/>
  <c r="W890" i="3" s="1"/>
  <c r="W891" i="3" s="1"/>
  <c r="W892" i="3" s="1"/>
  <c r="W893" i="3" s="1"/>
  <c r="W894" i="3" s="1"/>
  <c r="W895" i="3" s="1"/>
  <c r="W896" i="3" s="1"/>
  <c r="W897" i="3" s="1"/>
  <c r="W898" i="3" s="1"/>
  <c r="W899" i="3" s="1"/>
  <c r="W900" i="3" s="1"/>
  <c r="W901" i="3" s="1"/>
  <c r="W902" i="3" s="1"/>
  <c r="W903" i="3" s="1"/>
  <c r="W904" i="3" s="1"/>
  <c r="W905" i="3" s="1"/>
  <c r="W906" i="3" s="1"/>
  <c r="W907" i="3" s="1"/>
  <c r="W908" i="3" s="1"/>
  <c r="W909" i="3" s="1"/>
  <c r="W910" i="3" s="1"/>
  <c r="W911" i="3" s="1"/>
  <c r="W912" i="3" s="1"/>
  <c r="W913" i="3" s="1"/>
  <c r="W914" i="3" s="1"/>
  <c r="W915" i="3" s="1"/>
  <c r="W916" i="3" s="1"/>
  <c r="W917" i="3" s="1"/>
  <c r="W918" i="3" s="1"/>
  <c r="W919" i="3" s="1"/>
  <c r="W920" i="3" s="1"/>
  <c r="W921" i="3" s="1"/>
  <c r="W922" i="3" s="1"/>
  <c r="W923" i="3" s="1"/>
  <c r="W924" i="3" s="1"/>
  <c r="W925" i="3" s="1"/>
  <c r="W926" i="3" s="1"/>
  <c r="W927" i="3" s="1"/>
  <c r="W928" i="3" s="1"/>
  <c r="W929" i="3" s="1"/>
  <c r="W930" i="3" s="1"/>
  <c r="W931" i="3" s="1"/>
  <c r="W932" i="3" s="1"/>
  <c r="W933" i="3" s="1"/>
  <c r="W934" i="3" s="1"/>
  <c r="W935" i="3" s="1"/>
  <c r="W936" i="3" s="1"/>
  <c r="W937" i="3" s="1"/>
  <c r="W938" i="3" s="1"/>
  <c r="W939" i="3" s="1"/>
  <c r="W940" i="3" s="1"/>
  <c r="W941" i="3" s="1"/>
  <c r="W942" i="3" s="1"/>
  <c r="W943" i="3" s="1"/>
  <c r="W944" i="3" s="1"/>
  <c r="W945" i="3" s="1"/>
  <c r="W946" i="3" s="1"/>
  <c r="W947" i="3" s="1"/>
  <c r="W948" i="3" s="1"/>
  <c r="W949" i="3" s="1"/>
  <c r="W950" i="3" s="1"/>
  <c r="W951" i="3" s="1"/>
  <c r="W952" i="3" s="1"/>
  <c r="W953" i="3" s="1"/>
  <c r="W954" i="3" s="1"/>
  <c r="W955" i="3" s="1"/>
  <c r="W956" i="3" s="1"/>
  <c r="W957" i="3" s="1"/>
  <c r="W958" i="3" s="1"/>
  <c r="W959" i="3" s="1"/>
  <c r="W960" i="3" s="1"/>
  <c r="W961" i="3" s="1"/>
  <c r="W962" i="3" s="1"/>
  <c r="W963" i="3" s="1"/>
  <c r="W964" i="3" s="1"/>
  <c r="W965" i="3" s="1"/>
  <c r="W966" i="3" s="1"/>
  <c r="W967" i="3" s="1"/>
  <c r="W968" i="3" s="1"/>
  <c r="W969" i="3" s="1"/>
  <c r="W970" i="3" s="1"/>
  <c r="W971" i="3" s="1"/>
  <c r="W972" i="3" s="1"/>
  <c r="W973" i="3" s="1"/>
  <c r="W974" i="3" s="1"/>
  <c r="W975" i="3" s="1"/>
  <c r="W976" i="3" s="1"/>
  <c r="W977" i="3" s="1"/>
  <c r="W978" i="3" s="1"/>
  <c r="W979" i="3" s="1"/>
  <c r="W980" i="3" s="1"/>
  <c r="W981" i="3" s="1"/>
  <c r="W982" i="3" s="1"/>
  <c r="W983" i="3" s="1"/>
  <c r="W984" i="3" s="1"/>
  <c r="W985" i="3" s="1"/>
  <c r="W986" i="3" s="1"/>
  <c r="W987" i="3" s="1"/>
  <c r="W988" i="3" s="1"/>
  <c r="W989" i="3" s="1"/>
  <c r="W990" i="3" s="1"/>
  <c r="W991" i="3" s="1"/>
  <c r="W992" i="3" s="1"/>
  <c r="W993" i="3" s="1"/>
  <c r="W994" i="3" s="1"/>
  <c r="W995" i="3" s="1"/>
  <c r="W996" i="3" s="1"/>
  <c r="W997" i="3" s="1"/>
  <c r="W998" i="3" s="1"/>
  <c r="W999" i="3" s="1"/>
  <c r="W1000" i="3" s="1"/>
  <c r="W1001" i="3" s="1"/>
  <c r="W1002" i="3" s="1"/>
  <c r="W1003" i="3" s="1"/>
  <c r="W1004" i="3" s="1"/>
  <c r="W1005" i="3" s="1"/>
  <c r="W1006" i="3" s="1"/>
  <c r="W1007" i="3" s="1"/>
  <c r="W1008" i="3" s="1"/>
  <c r="W1009" i="3" s="1"/>
  <c r="W1010" i="3" s="1"/>
  <c r="W1011" i="3" s="1"/>
  <c r="W1012" i="3" s="1"/>
  <c r="W1013" i="3" s="1"/>
  <c r="W1014" i="3" s="1"/>
  <c r="W1015" i="3" s="1"/>
  <c r="W1016" i="3" s="1"/>
  <c r="W1017" i="3" s="1"/>
  <c r="W1018" i="3" s="1"/>
  <c r="W1019" i="3" s="1"/>
  <c r="W1020" i="3" s="1"/>
  <c r="W1021" i="3" s="1"/>
  <c r="W1022" i="3" s="1"/>
  <c r="W1023" i="3" s="1"/>
  <c r="W1024" i="3" s="1"/>
  <c r="W1025" i="3" s="1"/>
  <c r="W1026" i="3" s="1"/>
  <c r="W1027" i="3" s="1"/>
  <c r="W1028" i="3" s="1"/>
  <c r="W1029" i="3" s="1"/>
  <c r="W1030" i="3" s="1"/>
  <c r="W1031" i="3" s="1"/>
  <c r="W1032" i="3" s="1"/>
  <c r="W1033" i="3" s="1"/>
  <c r="W1034" i="3" s="1"/>
  <c r="W1035" i="3" s="1"/>
  <c r="W1036" i="3" s="1"/>
  <c r="W1037" i="3" s="1"/>
  <c r="W1038" i="3" s="1"/>
  <c r="W1039" i="3" s="1"/>
  <c r="W1040" i="3" s="1"/>
  <c r="W1041" i="3" s="1"/>
  <c r="W1042" i="3" s="1"/>
  <c r="W1043" i="3" s="1"/>
  <c r="W1044" i="3" s="1"/>
  <c r="W1045" i="3" s="1"/>
  <c r="W1046" i="3" s="1"/>
  <c r="W1047" i="3" s="1"/>
  <c r="W1048" i="3" s="1"/>
  <c r="W1049" i="3" s="1"/>
  <c r="W1050" i="3" s="1"/>
  <c r="W1051" i="3" s="1"/>
  <c r="W1052" i="3" s="1"/>
  <c r="W1053" i="3" s="1"/>
  <c r="W1054" i="3" s="1"/>
  <c r="W1055" i="3" s="1"/>
  <c r="W1056" i="3" s="1"/>
  <c r="W1057" i="3" s="1"/>
  <c r="W1058" i="3" s="1"/>
  <c r="W1059" i="3" s="1"/>
  <c r="W1060" i="3" s="1"/>
  <c r="W1061" i="3" s="1"/>
  <c r="W1062" i="3" s="1"/>
  <c r="W1063" i="3" s="1"/>
  <c r="W1064" i="3" s="1"/>
  <c r="W1065" i="3" s="1"/>
  <c r="W1066" i="3" s="1"/>
  <c r="W1067" i="3" s="1"/>
  <c r="W1068" i="3" s="1"/>
  <c r="W1069" i="3" s="1"/>
  <c r="W1070" i="3" s="1"/>
  <c r="W1071" i="3" s="1"/>
  <c r="W1072" i="3" s="1"/>
  <c r="W1073" i="3" s="1"/>
  <c r="W1074" i="3" s="1"/>
  <c r="W1075" i="3" s="1"/>
  <c r="W1076" i="3" s="1"/>
  <c r="W1077" i="3" s="1"/>
  <c r="W1078" i="3" s="1"/>
  <c r="W1079" i="3" s="1"/>
  <c r="W1080" i="3" s="1"/>
  <c r="W1081" i="3" s="1"/>
  <c r="W1082" i="3" s="1"/>
  <c r="W1083" i="3" s="1"/>
  <c r="W1084" i="3" s="1"/>
  <c r="W1085" i="3" s="1"/>
  <c r="W1086" i="3" s="1"/>
  <c r="W1087" i="3" s="1"/>
  <c r="W1088" i="3" s="1"/>
  <c r="W1089" i="3" s="1"/>
  <c r="W1090" i="3" s="1"/>
  <c r="W1091" i="3" s="1"/>
  <c r="W1092" i="3" s="1"/>
  <c r="W1093" i="3" s="1"/>
  <c r="W1094" i="3" s="1"/>
  <c r="W1095" i="3" s="1"/>
  <c r="W1096" i="3" s="1"/>
  <c r="W1097" i="3" s="1"/>
  <c r="W1098" i="3" s="1"/>
  <c r="W1099" i="3" s="1"/>
  <c r="W1100" i="3" s="1"/>
  <c r="W1101" i="3" s="1"/>
  <c r="W1102" i="3" s="1"/>
  <c r="W1103" i="3" s="1"/>
  <c r="W1104" i="3" s="1"/>
  <c r="W1105" i="3" s="1"/>
  <c r="W1106" i="3" s="1"/>
  <c r="W1107" i="3" s="1"/>
  <c r="W1108" i="3" s="1"/>
  <c r="W1109" i="3" s="1"/>
  <c r="W1110" i="3" s="1"/>
  <c r="W1111" i="3" s="1"/>
  <c r="W1112" i="3" s="1"/>
  <c r="W1113" i="3" s="1"/>
  <c r="W1114" i="3" s="1"/>
  <c r="W1115" i="3" s="1"/>
  <c r="W1116" i="3" s="1"/>
  <c r="W1117" i="3" s="1"/>
  <c r="W1118" i="3" s="1"/>
  <c r="W1119" i="3" s="1"/>
  <c r="W1120" i="3" s="1"/>
  <c r="W1121" i="3" s="1"/>
  <c r="W1122" i="3" s="1"/>
  <c r="W1123" i="3" s="1"/>
  <c r="W1124" i="3" s="1"/>
  <c r="W1125" i="3" s="1"/>
  <c r="W1126" i="3" s="1"/>
  <c r="W1127" i="3" s="1"/>
  <c r="W1128" i="3" s="1"/>
  <c r="W1129" i="3" s="1"/>
  <c r="W1130" i="3" s="1"/>
  <c r="W1131" i="3" s="1"/>
  <c r="W1132" i="3" s="1"/>
  <c r="W1133" i="3" s="1"/>
  <c r="W1134" i="3" s="1"/>
  <c r="W1135" i="3" s="1"/>
  <c r="W1136" i="3" s="1"/>
  <c r="W1137" i="3" s="1"/>
  <c r="W1138" i="3" s="1"/>
  <c r="W1139" i="3" s="1"/>
  <c r="W1140" i="3" s="1"/>
  <c r="W1141" i="3" s="1"/>
  <c r="W1142" i="3" s="1"/>
  <c r="W1143" i="3" s="1"/>
  <c r="W1144" i="3" s="1"/>
  <c r="W1145" i="3" s="1"/>
  <c r="W1146" i="3" s="1"/>
  <c r="W1147" i="3" s="1"/>
  <c r="W1148" i="3" s="1"/>
  <c r="W1149" i="3" s="1"/>
  <c r="W1150" i="3" s="1"/>
  <c r="W1151" i="3" s="1"/>
  <c r="W1152" i="3" s="1"/>
  <c r="W1153" i="3" s="1"/>
  <c r="W1154" i="3" s="1"/>
  <c r="W1155" i="3" s="1"/>
  <c r="W1156" i="3" s="1"/>
  <c r="W1157" i="3" s="1"/>
  <c r="W1158" i="3" s="1"/>
  <c r="W1159" i="3" s="1"/>
  <c r="W1160" i="3" s="1"/>
  <c r="W1161" i="3" s="1"/>
  <c r="W1162" i="3" s="1"/>
  <c r="W1163" i="3" s="1"/>
  <c r="W1164" i="3" s="1"/>
  <c r="W1165" i="3" s="1"/>
  <c r="W1166" i="3" s="1"/>
  <c r="W1167" i="3" s="1"/>
  <c r="W1168" i="3" s="1"/>
  <c r="W1169" i="3" s="1"/>
  <c r="W1170" i="3" s="1"/>
  <c r="W1171" i="3" s="1"/>
  <c r="W1172" i="3" s="1"/>
  <c r="W1173" i="3" s="1"/>
  <c r="W1174" i="3" s="1"/>
  <c r="W1175" i="3" s="1"/>
  <c r="W1176" i="3" s="1"/>
  <c r="W1177" i="3" s="1"/>
  <c r="W1178" i="3" s="1"/>
  <c r="W1179" i="3" s="1"/>
  <c r="W1180" i="3" s="1"/>
  <c r="W1181" i="3" s="1"/>
  <c r="W1182" i="3" s="1"/>
  <c r="W1183" i="3" s="1"/>
  <c r="W1184" i="3" s="1"/>
  <c r="W1185" i="3" s="1"/>
  <c r="W1186" i="3" s="1"/>
  <c r="W1187" i="3" s="1"/>
  <c r="W1188" i="3" s="1"/>
  <c r="W1189" i="3" s="1"/>
  <c r="W1190" i="3" s="1"/>
  <c r="W1191" i="3" s="1"/>
  <c r="W1192" i="3" s="1"/>
  <c r="W1193" i="3" s="1"/>
  <c r="W1194" i="3" s="1"/>
  <c r="W1195" i="3" s="1"/>
  <c r="W1196" i="3" s="1"/>
  <c r="W1197" i="3" s="1"/>
  <c r="W1198" i="3" s="1"/>
  <c r="W1199" i="3" s="1"/>
  <c r="W1200" i="3" s="1"/>
  <c r="W1201" i="3" s="1"/>
  <c r="W1202" i="3" s="1"/>
  <c r="W1203" i="3" s="1"/>
  <c r="W1204" i="3" s="1"/>
  <c r="W1205" i="3" s="1"/>
  <c r="W1206" i="3" s="1"/>
  <c r="W1207" i="3" s="1"/>
  <c r="W1208" i="3" s="1"/>
  <c r="W1209" i="3" s="1"/>
  <c r="W1210" i="3" s="1"/>
  <c r="W1211" i="3" s="1"/>
  <c r="W1212" i="3" s="1"/>
  <c r="W1213" i="3" s="1"/>
  <c r="W1214" i="3" s="1"/>
  <c r="W1215" i="3" s="1"/>
  <c r="W1216" i="3" s="1"/>
  <c r="W1217" i="3" s="1"/>
  <c r="W1218" i="3" s="1"/>
  <c r="W1219" i="3" s="1"/>
  <c r="W1220" i="3" s="1"/>
  <c r="W1221" i="3" s="1"/>
  <c r="W1222" i="3" s="1"/>
  <c r="W1223" i="3" s="1"/>
  <c r="W1224" i="3" s="1"/>
  <c r="W1225" i="3" s="1"/>
  <c r="W1226" i="3" s="1"/>
  <c r="W1227" i="3" s="1"/>
  <c r="W1228" i="3" s="1"/>
  <c r="W1229" i="3" s="1"/>
  <c r="W1230" i="3" s="1"/>
  <c r="W1231" i="3" s="1"/>
  <c r="W1232" i="3" s="1"/>
  <c r="W1233" i="3" s="1"/>
  <c r="W1234" i="3" s="1"/>
  <c r="W1235" i="3" s="1"/>
  <c r="W1236" i="3" s="1"/>
  <c r="W1237" i="3" s="1"/>
  <c r="W1238" i="3" s="1"/>
  <c r="W1239" i="3" s="1"/>
  <c r="W1240" i="3" s="1"/>
  <c r="W1241" i="3" s="1"/>
  <c r="W1242" i="3" s="1"/>
  <c r="W1243" i="3" s="1"/>
  <c r="W1244" i="3" s="1"/>
  <c r="W1245" i="3" s="1"/>
  <c r="W1246" i="3" s="1"/>
  <c r="W1247" i="3" s="1"/>
  <c r="W1248" i="3" s="1"/>
  <c r="W1249" i="3" s="1"/>
  <c r="W1250" i="3" s="1"/>
  <c r="W1251" i="3" s="1"/>
  <c r="W1252" i="3" s="1"/>
  <c r="W1253" i="3" s="1"/>
  <c r="W1254" i="3" s="1"/>
  <c r="W1255" i="3" s="1"/>
  <c r="W1256" i="3" s="1"/>
  <c r="W1257" i="3" s="1"/>
  <c r="W1258" i="3" s="1"/>
  <c r="W1259" i="3" s="1"/>
  <c r="W1260" i="3" s="1"/>
  <c r="W1261" i="3" s="1"/>
  <c r="W1262" i="3" s="1"/>
  <c r="W1263" i="3" s="1"/>
  <c r="W1264" i="3" s="1"/>
  <c r="W1265" i="3" s="1"/>
  <c r="W1266" i="3" s="1"/>
  <c r="W1267" i="3" s="1"/>
  <c r="W1268" i="3" s="1"/>
  <c r="W1269" i="3" s="1"/>
  <c r="W1270" i="3" s="1"/>
  <c r="W1271" i="3" s="1"/>
  <c r="W1272" i="3" s="1"/>
  <c r="W1273" i="3" s="1"/>
  <c r="W1274" i="3" s="1"/>
  <c r="W1275" i="3" s="1"/>
  <c r="W1276" i="3" s="1"/>
  <c r="W1277" i="3" s="1"/>
  <c r="W1278" i="3" s="1"/>
  <c r="W1279" i="3" s="1"/>
  <c r="W1280" i="3" s="1"/>
  <c r="W1281" i="3" s="1"/>
  <c r="W1282" i="3" s="1"/>
  <c r="W1283" i="3" s="1"/>
  <c r="W1284" i="3" s="1"/>
  <c r="W1285" i="3" s="1"/>
  <c r="W1286" i="3" s="1"/>
  <c r="W1287" i="3" s="1"/>
  <c r="W1288" i="3" s="1"/>
  <c r="W1289" i="3" s="1"/>
  <c r="W1290" i="3" s="1"/>
  <c r="W1291" i="3" s="1"/>
  <c r="W1292" i="3" s="1"/>
  <c r="W1293" i="3" s="1"/>
  <c r="W1294" i="3" s="1"/>
  <c r="W1295" i="3" s="1"/>
  <c r="W1296" i="3" s="1"/>
  <c r="W1297" i="3" s="1"/>
  <c r="W1298" i="3" s="1"/>
  <c r="W1299" i="3" s="1"/>
  <c r="W1300" i="3" s="1"/>
  <c r="W1301" i="3" s="1"/>
  <c r="W1302" i="3" s="1"/>
  <c r="W1303" i="3" s="1"/>
  <c r="W1304" i="3" s="1"/>
  <c r="W1305" i="3" s="1"/>
  <c r="W1306" i="3" s="1"/>
  <c r="W1307" i="3" s="1"/>
  <c r="W1308" i="3" s="1"/>
  <c r="W1309" i="3" s="1"/>
  <c r="W1310" i="3" s="1"/>
  <c r="W1311" i="3" s="1"/>
  <c r="W1312" i="3" s="1"/>
  <c r="W1313" i="3" s="1"/>
  <c r="W1314" i="3" s="1"/>
  <c r="W1315" i="3" s="1"/>
  <c r="W1316" i="3" s="1"/>
  <c r="W1317" i="3" s="1"/>
  <c r="W1318" i="3" s="1"/>
  <c r="W1319" i="3" s="1"/>
  <c r="W1320" i="3" s="1"/>
  <c r="W1321" i="3" s="1"/>
  <c r="W1322" i="3" s="1"/>
  <c r="W1323" i="3" s="1"/>
  <c r="W1324" i="3" s="1"/>
  <c r="W1325" i="3" s="1"/>
  <c r="W1326" i="3" s="1"/>
  <c r="W1327" i="3" s="1"/>
  <c r="W1328" i="3" s="1"/>
  <c r="W1329" i="3" s="1"/>
  <c r="W1330" i="3" s="1"/>
  <c r="W1331" i="3" s="1"/>
  <c r="W1332" i="3" s="1"/>
  <c r="W1333" i="3" s="1"/>
  <c r="W1334" i="3" s="1"/>
  <c r="W1335" i="3" s="1"/>
  <c r="W1336" i="3" s="1"/>
  <c r="W1337" i="3" s="1"/>
  <c r="W1338" i="3" s="1"/>
  <c r="W1339" i="3" s="1"/>
  <c r="W1340" i="3" s="1"/>
  <c r="W1341" i="3" s="1"/>
  <c r="W1342" i="3" s="1"/>
  <c r="W1343" i="3" s="1"/>
  <c r="W1344" i="3" s="1"/>
  <c r="W1345" i="3" s="1"/>
  <c r="W1346" i="3" s="1"/>
  <c r="W1347" i="3" s="1"/>
  <c r="W1348" i="3" s="1"/>
  <c r="W1349" i="3" s="1"/>
  <c r="W1350" i="3" s="1"/>
  <c r="W1351" i="3" s="1"/>
  <c r="W1352" i="3" s="1"/>
  <c r="W1353" i="3" s="1"/>
  <c r="W1354" i="3" s="1"/>
  <c r="W1355" i="3" s="1"/>
  <c r="W1356" i="3" s="1"/>
  <c r="W1357" i="3" s="1"/>
  <c r="W1358" i="3" s="1"/>
  <c r="W1359" i="3" s="1"/>
  <c r="W1360" i="3" s="1"/>
  <c r="W1361" i="3" s="1"/>
  <c r="W1362" i="3" s="1"/>
  <c r="W1363" i="3" s="1"/>
  <c r="W1364" i="3" s="1"/>
  <c r="W1365" i="3" s="1"/>
  <c r="W1366" i="3" s="1"/>
  <c r="W1367" i="3" s="1"/>
  <c r="W1368" i="3" s="1"/>
  <c r="W1369" i="3" s="1"/>
  <c r="W1370" i="3" s="1"/>
  <c r="W1371" i="3" s="1"/>
  <c r="W1372" i="3" s="1"/>
  <c r="W1373" i="3" s="1"/>
  <c r="W1374" i="3" s="1"/>
  <c r="W1375" i="3" s="1"/>
  <c r="W1376" i="3" s="1"/>
  <c r="W1377" i="3" s="1"/>
  <c r="W1378" i="3" s="1"/>
  <c r="W1379" i="3" s="1"/>
  <c r="W1380" i="3" s="1"/>
  <c r="W1381" i="3" s="1"/>
  <c r="W1382" i="3" s="1"/>
  <c r="W1383" i="3" s="1"/>
  <c r="W1384" i="3" s="1"/>
  <c r="W1385" i="3" s="1"/>
  <c r="W1386" i="3" s="1"/>
  <c r="W1387" i="3" s="1"/>
  <c r="W1388" i="3" s="1"/>
  <c r="W1389" i="3" s="1"/>
  <c r="W1390" i="3" s="1"/>
  <c r="W1391" i="3" s="1"/>
  <c r="W1392" i="3" s="1"/>
  <c r="W1393" i="3" s="1"/>
  <c r="W1394" i="3" s="1"/>
  <c r="W1395" i="3" s="1"/>
  <c r="W1396" i="3" s="1"/>
  <c r="W1397" i="3" s="1"/>
  <c r="W1398" i="3" s="1"/>
  <c r="W1399" i="3" s="1"/>
  <c r="W1400" i="3" s="1"/>
  <c r="W1401" i="3" s="1"/>
  <c r="W1402" i="3" s="1"/>
  <c r="W1403" i="3" s="1"/>
  <c r="W1404" i="3" s="1"/>
  <c r="W1405" i="3" s="1"/>
  <c r="W1406" i="3" s="1"/>
  <c r="W1407" i="3" s="1"/>
  <c r="W1408" i="3" s="1"/>
  <c r="W1409" i="3" s="1"/>
  <c r="W1410" i="3" s="1"/>
  <c r="W1411" i="3" s="1"/>
  <c r="W1412" i="3" s="1"/>
  <c r="W1413" i="3" s="1"/>
  <c r="W1414" i="3" s="1"/>
  <c r="W1415" i="3" s="1"/>
  <c r="W1416" i="3" s="1"/>
  <c r="W1417" i="3" s="1"/>
  <c r="W1418" i="3" s="1"/>
  <c r="W1419" i="3" s="1"/>
  <c r="W1420" i="3" s="1"/>
  <c r="W1421" i="3" s="1"/>
  <c r="W1422" i="3" s="1"/>
  <c r="W1423" i="3" s="1"/>
  <c r="W1424" i="3" s="1"/>
  <c r="W1425" i="3" s="1"/>
  <c r="W1426" i="3" s="1"/>
  <c r="W1427" i="3" s="1"/>
  <c r="W1428" i="3" s="1"/>
  <c r="W1429" i="3" s="1"/>
  <c r="W1430" i="3" s="1"/>
  <c r="W1431" i="3" s="1"/>
  <c r="W1432" i="3" s="1"/>
  <c r="W1433" i="3" s="1"/>
  <c r="W1434" i="3" s="1"/>
  <c r="W1435" i="3" s="1"/>
  <c r="W1436" i="3" s="1"/>
  <c r="W1437" i="3" s="1"/>
  <c r="W1438" i="3" s="1"/>
  <c r="W1439" i="3" s="1"/>
  <c r="W1440" i="3" s="1"/>
  <c r="W1441" i="3" s="1"/>
  <c r="W1442" i="3" s="1"/>
  <c r="W1443" i="3" s="1"/>
  <c r="W1444" i="3" s="1"/>
  <c r="W1445" i="3" s="1"/>
  <c r="W1446" i="3" s="1"/>
  <c r="W1447" i="3" s="1"/>
  <c r="W1448" i="3" s="1"/>
  <c r="W1449" i="3" s="1"/>
  <c r="W1450" i="3" s="1"/>
  <c r="W1451" i="3" s="1"/>
  <c r="W1452" i="3" s="1"/>
  <c r="W1453" i="3" s="1"/>
  <c r="W1454" i="3" s="1"/>
  <c r="W1455" i="3" s="1"/>
  <c r="W1456" i="3" s="1"/>
  <c r="W1457" i="3" s="1"/>
  <c r="W1458" i="3" s="1"/>
  <c r="W1459" i="3" s="1"/>
  <c r="W1460" i="3" s="1"/>
  <c r="W1461" i="3" s="1"/>
  <c r="W1462" i="3" s="1"/>
  <c r="W1463" i="3" s="1"/>
  <c r="W1464" i="3" s="1"/>
  <c r="W1465" i="3" s="1"/>
  <c r="W1466" i="3" s="1"/>
  <c r="W1467" i="3" s="1"/>
  <c r="W1468" i="3" s="1"/>
  <c r="W1469" i="3" s="1"/>
  <c r="W1470" i="3" s="1"/>
  <c r="W1471" i="3" s="1"/>
  <c r="W1472" i="3" s="1"/>
  <c r="W1473" i="3" s="1"/>
  <c r="W1474" i="3" s="1"/>
  <c r="W1475" i="3" s="1"/>
  <c r="W1476" i="3" s="1"/>
  <c r="W1477" i="3" s="1"/>
  <c r="W1478" i="3" s="1"/>
  <c r="W1479" i="3" s="1"/>
  <c r="W1480" i="3" s="1"/>
  <c r="W1481" i="3" s="1"/>
  <c r="W1482" i="3" s="1"/>
  <c r="W1483" i="3" s="1"/>
  <c r="W1484" i="3" s="1"/>
  <c r="W1485" i="3" s="1"/>
  <c r="W1486" i="3" s="1"/>
  <c r="W1487" i="3" s="1"/>
  <c r="W1488" i="3" s="1"/>
  <c r="W1489" i="3" s="1"/>
  <c r="W1490" i="3" s="1"/>
  <c r="W1491" i="3" s="1"/>
  <c r="W1492" i="3" s="1"/>
  <c r="W1493" i="3" s="1"/>
  <c r="W1494" i="3" s="1"/>
  <c r="W1495" i="3" s="1"/>
  <c r="W1496" i="3" s="1"/>
  <c r="W1497" i="3" s="1"/>
  <c r="W1498" i="3" s="1"/>
  <c r="W1499" i="3" s="1"/>
  <c r="W1500" i="3" s="1"/>
  <c r="W1501" i="3" s="1"/>
  <c r="W1502" i="3" s="1"/>
  <c r="W1503" i="3" s="1"/>
  <c r="W1504" i="3" s="1"/>
  <c r="W1505" i="3" s="1"/>
  <c r="W1506" i="3" s="1"/>
  <c r="W1507" i="3" s="1"/>
  <c r="W1508" i="3" s="1"/>
  <c r="W1509" i="3" s="1"/>
  <c r="W1510" i="3" s="1"/>
  <c r="W1511" i="3" s="1"/>
  <c r="W1512" i="3" s="1"/>
  <c r="W1513" i="3" s="1"/>
  <c r="W1514" i="3" s="1"/>
  <c r="W1515" i="3" s="1"/>
  <c r="W1516" i="3" s="1"/>
  <c r="W1517" i="3" s="1"/>
  <c r="W1518" i="3" s="1"/>
  <c r="W1519" i="3" s="1"/>
  <c r="W1520" i="3" s="1"/>
  <c r="W1521" i="3" s="1"/>
  <c r="W1522" i="3" s="1"/>
  <c r="W1523" i="3" s="1"/>
  <c r="W1524" i="3" s="1"/>
  <c r="W1525" i="3" s="1"/>
  <c r="W1526" i="3" s="1"/>
  <c r="W1527" i="3" s="1"/>
  <c r="W1528" i="3" s="1"/>
  <c r="W1529" i="3" s="1"/>
  <c r="W1530" i="3" s="1"/>
  <c r="W1531" i="3" s="1"/>
  <c r="W1532" i="3" s="1"/>
  <c r="W1533" i="3" s="1"/>
  <c r="W1534" i="3" s="1"/>
  <c r="W1535" i="3" s="1"/>
  <c r="W1536" i="3" s="1"/>
  <c r="W1537" i="3" s="1"/>
  <c r="W1538" i="3" s="1"/>
  <c r="W1539" i="3" s="1"/>
  <c r="W1540" i="3" s="1"/>
  <c r="W1541" i="3" s="1"/>
  <c r="W1542" i="3" s="1"/>
  <c r="W1543" i="3" s="1"/>
  <c r="W1544" i="3" s="1"/>
  <c r="W1545" i="3" s="1"/>
  <c r="W1546" i="3" s="1"/>
  <c r="W1547" i="3" s="1"/>
  <c r="W1548" i="3" s="1"/>
  <c r="W1549" i="3" s="1"/>
  <c r="W1550" i="3" s="1"/>
  <c r="W1551" i="3" s="1"/>
  <c r="W1552" i="3" s="1"/>
  <c r="W1553" i="3" s="1"/>
  <c r="W1554" i="3" s="1"/>
  <c r="W1555" i="3" s="1"/>
  <c r="W1556" i="3" s="1"/>
  <c r="W1557" i="3" s="1"/>
  <c r="W1558" i="3" s="1"/>
  <c r="W1559" i="3" s="1"/>
  <c r="W1560" i="3" s="1"/>
  <c r="W1561" i="3" s="1"/>
  <c r="W1562" i="3" s="1"/>
  <c r="W1563" i="3" s="1"/>
  <c r="W1564" i="3" s="1"/>
  <c r="W1565" i="3" s="1"/>
  <c r="W1566" i="3" s="1"/>
  <c r="W1567" i="3" s="1"/>
  <c r="W1568" i="3" s="1"/>
  <c r="W1569" i="3" s="1"/>
  <c r="W1570" i="3" s="1"/>
  <c r="W1571" i="3" s="1"/>
  <c r="W1572" i="3" s="1"/>
  <c r="W1573" i="3" s="1"/>
  <c r="W1574" i="3" s="1"/>
  <c r="W1575" i="3" s="1"/>
  <c r="W1576" i="3" s="1"/>
  <c r="W1577" i="3" s="1"/>
  <c r="W1578" i="3" s="1"/>
  <c r="W1579" i="3" s="1"/>
  <c r="W1580" i="3" s="1"/>
  <c r="W1581" i="3" s="1"/>
  <c r="W1582" i="3" s="1"/>
  <c r="W1583" i="3" s="1"/>
  <c r="W1584" i="3" s="1"/>
  <c r="W1585" i="3" s="1"/>
  <c r="W1586" i="3" s="1"/>
  <c r="W1587" i="3" s="1"/>
  <c r="W1588" i="3" s="1"/>
  <c r="W1589" i="3" s="1"/>
  <c r="W1590" i="3" s="1"/>
  <c r="W1591" i="3" s="1"/>
  <c r="W1592" i="3" s="1"/>
  <c r="W1593" i="3" s="1"/>
  <c r="W1594" i="3" s="1"/>
  <c r="W1595" i="3" s="1"/>
  <c r="W1596" i="3" s="1"/>
  <c r="W1597" i="3" s="1"/>
  <c r="W1598" i="3" s="1"/>
  <c r="W1599" i="3" s="1"/>
  <c r="W1600" i="3" s="1"/>
  <c r="W1601" i="3" s="1"/>
  <c r="W1602" i="3" s="1"/>
  <c r="W1603" i="3" s="1"/>
  <c r="W1604" i="3" s="1"/>
  <c r="W1605" i="3" s="1"/>
  <c r="W1606" i="3" s="1"/>
  <c r="W1607" i="3" s="1"/>
  <c r="W1608" i="3" s="1"/>
  <c r="W1609" i="3" s="1"/>
  <c r="W1610" i="3" s="1"/>
  <c r="W1611" i="3" s="1"/>
  <c r="W1612" i="3" s="1"/>
  <c r="W1613" i="3" s="1"/>
  <c r="W1614" i="3" s="1"/>
  <c r="W1615" i="3" s="1"/>
  <c r="W1616" i="3" s="1"/>
  <c r="W1617" i="3" s="1"/>
  <c r="W1618" i="3" s="1"/>
  <c r="W1619" i="3" s="1"/>
  <c r="W1620" i="3" s="1"/>
  <c r="W1621" i="3" s="1"/>
  <c r="W1622" i="3" s="1"/>
  <c r="W1623" i="3" s="1"/>
  <c r="W1624" i="3" s="1"/>
  <c r="W1625" i="3" s="1"/>
  <c r="W1626" i="3" s="1"/>
  <c r="W1627" i="3" s="1"/>
  <c r="W1628" i="3" s="1"/>
  <c r="W1629" i="3" s="1"/>
  <c r="W1630" i="3" s="1"/>
  <c r="W1631" i="3" s="1"/>
  <c r="W1632" i="3" s="1"/>
  <c r="W1633" i="3" s="1"/>
  <c r="W1634" i="3" s="1"/>
  <c r="W1635" i="3" s="1"/>
  <c r="W1636" i="3" s="1"/>
  <c r="W1637" i="3" s="1"/>
  <c r="W1638" i="3" s="1"/>
  <c r="W1639" i="3" s="1"/>
  <c r="W1640" i="3" s="1"/>
  <c r="W1641" i="3" s="1"/>
  <c r="W1642" i="3" s="1"/>
  <c r="W1643" i="3" s="1"/>
  <c r="W1644" i="3" s="1"/>
  <c r="W1645" i="3" s="1"/>
  <c r="W1646" i="3" s="1"/>
  <c r="W1647" i="3" s="1"/>
  <c r="W1648" i="3" s="1"/>
  <c r="W1649" i="3" s="1"/>
  <c r="W1650" i="3" s="1"/>
  <c r="W1651" i="3" s="1"/>
  <c r="W1652" i="3" s="1"/>
  <c r="W1653" i="3" s="1"/>
  <c r="W1654" i="3" s="1"/>
  <c r="W1655" i="3" s="1"/>
  <c r="W1656" i="3" s="1"/>
  <c r="W1657" i="3" s="1"/>
  <c r="W1658" i="3" s="1"/>
  <c r="W1659" i="3" s="1"/>
  <c r="W1660" i="3" s="1"/>
  <c r="W1661" i="3" s="1"/>
  <c r="W1662" i="3" s="1"/>
  <c r="W1663" i="3" s="1"/>
  <c r="W1664" i="3" s="1"/>
  <c r="W1665" i="3" s="1"/>
  <c r="W1666" i="3" s="1"/>
  <c r="W1667" i="3" s="1"/>
  <c r="W1668" i="3" s="1"/>
  <c r="W1669" i="3" s="1"/>
  <c r="W1670" i="3" s="1"/>
  <c r="W1671" i="3" s="1"/>
  <c r="W1672" i="3" s="1"/>
  <c r="W1673" i="3" s="1"/>
  <c r="W1674" i="3" s="1"/>
  <c r="W1675" i="3" s="1"/>
  <c r="W1676" i="3" s="1"/>
  <c r="W1677" i="3" s="1"/>
  <c r="W1678" i="3" s="1"/>
  <c r="W1679" i="3" s="1"/>
  <c r="W1680" i="3" s="1"/>
  <c r="W1681" i="3" s="1"/>
  <c r="W1682" i="3" s="1"/>
  <c r="W1683" i="3" s="1"/>
  <c r="W1684" i="3" s="1"/>
  <c r="W1685" i="3" s="1"/>
  <c r="W1686" i="3" s="1"/>
  <c r="W1687" i="3" s="1"/>
  <c r="W1688" i="3" s="1"/>
  <c r="W1689" i="3" s="1"/>
  <c r="W1690" i="3" s="1"/>
  <c r="W1691" i="3" s="1"/>
  <c r="W1692" i="3" s="1"/>
  <c r="W1693" i="3" s="1"/>
  <c r="W1694" i="3" s="1"/>
  <c r="W1695" i="3" s="1"/>
  <c r="W1696" i="3" s="1"/>
  <c r="W1697" i="3" s="1"/>
  <c r="W1698" i="3" s="1"/>
  <c r="W1699" i="3" s="1"/>
  <c r="W1700" i="3" s="1"/>
  <c r="W1701" i="3" s="1"/>
  <c r="W1702" i="3" s="1"/>
  <c r="W1703" i="3" s="1"/>
  <c r="W1704" i="3" s="1"/>
  <c r="W1705" i="3" s="1"/>
  <c r="W1706" i="3" s="1"/>
  <c r="W1707" i="3" s="1"/>
  <c r="W1708" i="3" s="1"/>
  <c r="W1709" i="3" s="1"/>
  <c r="W1710" i="3" s="1"/>
  <c r="W1711" i="3" s="1"/>
  <c r="W1712" i="3" s="1"/>
  <c r="W1713" i="3" s="1"/>
  <c r="W1714" i="3" s="1"/>
  <c r="W1715" i="3" s="1"/>
  <c r="W1716" i="3" s="1"/>
  <c r="W1717" i="3" s="1"/>
  <c r="W1718" i="3" s="1"/>
  <c r="W1719" i="3" s="1"/>
  <c r="W1720" i="3" s="1"/>
  <c r="W1721" i="3" s="1"/>
  <c r="W1722" i="3" s="1"/>
  <c r="W1723" i="3" s="1"/>
  <c r="W1724" i="3" s="1"/>
  <c r="W1725" i="3" s="1"/>
  <c r="W1726" i="3" s="1"/>
  <c r="W1727" i="3" s="1"/>
  <c r="W1728" i="3" s="1"/>
  <c r="W1729" i="3" s="1"/>
  <c r="W1730" i="3" s="1"/>
  <c r="W1731" i="3" s="1"/>
  <c r="W1732" i="3" s="1"/>
  <c r="W1733" i="3" s="1"/>
  <c r="W1734" i="3" s="1"/>
  <c r="W1735" i="3" s="1"/>
  <c r="W1736" i="3" s="1"/>
  <c r="W1737" i="3" s="1"/>
  <c r="W1738" i="3" s="1"/>
  <c r="W1739" i="3" s="1"/>
  <c r="W1740" i="3" s="1"/>
  <c r="W1741" i="3" s="1"/>
  <c r="W1742" i="3" s="1"/>
  <c r="W1743" i="3" s="1"/>
  <c r="W1744" i="3" s="1"/>
  <c r="W1745" i="3" s="1"/>
  <c r="W1746" i="3" s="1"/>
  <c r="W1747" i="3" s="1"/>
  <c r="W1748" i="3" s="1"/>
  <c r="W1749" i="3" s="1"/>
  <c r="W1750" i="3" s="1"/>
  <c r="W1751" i="3" s="1"/>
  <c r="W1752" i="3" s="1"/>
  <c r="W1753" i="3" s="1"/>
  <c r="W1754" i="3" s="1"/>
  <c r="W1755" i="3" s="1"/>
  <c r="W1756" i="3" s="1"/>
  <c r="W1757" i="3" s="1"/>
  <c r="W1758" i="3" s="1"/>
  <c r="W1759" i="3" s="1"/>
  <c r="W1760" i="3" s="1"/>
  <c r="W1761" i="3" s="1"/>
  <c r="W1762" i="3" s="1"/>
  <c r="W1763" i="3" s="1"/>
  <c r="W1764" i="3" s="1"/>
  <c r="W1765" i="3" s="1"/>
  <c r="W1766" i="3" s="1"/>
  <c r="W1767" i="3" s="1"/>
  <c r="W1768" i="3" s="1"/>
  <c r="W1769" i="3" s="1"/>
  <c r="W1770" i="3" s="1"/>
  <c r="W1771" i="3" s="1"/>
  <c r="W1772" i="3" s="1"/>
  <c r="W1773" i="3" s="1"/>
  <c r="W1774" i="3" s="1"/>
  <c r="W1775" i="3" s="1"/>
  <c r="W1776" i="3" s="1"/>
  <c r="W1777" i="3" s="1"/>
  <c r="W1778" i="3" s="1"/>
  <c r="W1779" i="3" s="1"/>
  <c r="W1780" i="3" s="1"/>
  <c r="W1781" i="3" s="1"/>
  <c r="W1782" i="3" s="1"/>
  <c r="W1783" i="3" s="1"/>
  <c r="W1784" i="3" s="1"/>
  <c r="W1785" i="3" s="1"/>
  <c r="W1786" i="3" s="1"/>
  <c r="W1787" i="3" s="1"/>
  <c r="W1788" i="3" s="1"/>
  <c r="W1789" i="3" s="1"/>
  <c r="W1790" i="3" s="1"/>
  <c r="W1791" i="3" s="1"/>
  <c r="W1792" i="3" s="1"/>
  <c r="W1793" i="3" s="1"/>
  <c r="W1794" i="3" s="1"/>
  <c r="W1795" i="3" s="1"/>
  <c r="W1796" i="3" s="1"/>
  <c r="W1797" i="3" s="1"/>
  <c r="W1798" i="3" s="1"/>
  <c r="W1799" i="3" s="1"/>
  <c r="W1800" i="3" s="1"/>
  <c r="W1801" i="3" s="1"/>
  <c r="W1802" i="3" s="1"/>
  <c r="W1803" i="3" s="1"/>
  <c r="W1804" i="3" s="1"/>
  <c r="W1805" i="3" s="1"/>
  <c r="W1806" i="3" s="1"/>
  <c r="W1807" i="3" s="1"/>
  <c r="W1808" i="3" s="1"/>
  <c r="W1809" i="3" s="1"/>
  <c r="W1810" i="3" s="1"/>
  <c r="W1811" i="3" s="1"/>
  <c r="W1812" i="3" s="1"/>
  <c r="W1813" i="3" s="1"/>
  <c r="W1814" i="3" s="1"/>
  <c r="W1815" i="3" s="1"/>
  <c r="W1816" i="3" s="1"/>
  <c r="W1817" i="3" s="1"/>
  <c r="W1818" i="3" s="1"/>
  <c r="W1819" i="3" s="1"/>
  <c r="W1820" i="3" s="1"/>
  <c r="W1821" i="3" s="1"/>
  <c r="W1822" i="3" s="1"/>
  <c r="W1823" i="3" s="1"/>
  <c r="W1824" i="3" s="1"/>
  <c r="W1825" i="3" s="1"/>
  <c r="W1826" i="3" s="1"/>
  <c r="W1827" i="3" s="1"/>
  <c r="W1828" i="3" s="1"/>
  <c r="W1829" i="3" s="1"/>
  <c r="W1830" i="3" s="1"/>
  <c r="W1831" i="3" s="1"/>
  <c r="W1832" i="3" s="1"/>
  <c r="W1833" i="3" s="1"/>
  <c r="W1834" i="3" s="1"/>
  <c r="W1835" i="3" s="1"/>
  <c r="W1836" i="3" s="1"/>
  <c r="W1837" i="3" s="1"/>
  <c r="W1838" i="3" s="1"/>
  <c r="W1839" i="3" s="1"/>
  <c r="W1840" i="3" s="1"/>
  <c r="W1841" i="3" s="1"/>
  <c r="W1842" i="3" s="1"/>
  <c r="W1843" i="3" s="1"/>
  <c r="W1844" i="3" s="1"/>
  <c r="W1845" i="3" s="1"/>
  <c r="W1846" i="3" s="1"/>
  <c r="W1847" i="3" s="1"/>
  <c r="W1848" i="3" s="1"/>
  <c r="W1849" i="3" s="1"/>
  <c r="W1850" i="3" s="1"/>
  <c r="W1851" i="3" s="1"/>
  <c r="W1852" i="3" s="1"/>
  <c r="W1853" i="3" s="1"/>
  <c r="W1854" i="3" s="1"/>
  <c r="W1855" i="3" s="1"/>
  <c r="W1856" i="3" s="1"/>
  <c r="W1857" i="3" s="1"/>
  <c r="W1858" i="3" s="1"/>
  <c r="W1859" i="3" s="1"/>
  <c r="W1860" i="3" s="1"/>
  <c r="W1861" i="3" s="1"/>
  <c r="W1862" i="3" s="1"/>
  <c r="W1863" i="3" s="1"/>
  <c r="W1864" i="3" s="1"/>
  <c r="W1865" i="3" s="1"/>
  <c r="W1866" i="3" s="1"/>
  <c r="W1867" i="3" s="1"/>
  <c r="W1868" i="3" s="1"/>
  <c r="W1869" i="3" s="1"/>
  <c r="W1870" i="3" s="1"/>
  <c r="W1871" i="3" s="1"/>
  <c r="W1872" i="3" s="1"/>
  <c r="W1873" i="3" s="1"/>
  <c r="W1874" i="3" s="1"/>
  <c r="W1875" i="3" s="1"/>
  <c r="W1876" i="3" s="1"/>
  <c r="W1877" i="3" s="1"/>
  <c r="W1878" i="3" s="1"/>
  <c r="W1879" i="3" s="1"/>
  <c r="W1880" i="3" s="1"/>
  <c r="W1881" i="3" s="1"/>
  <c r="W1882" i="3" s="1"/>
  <c r="W1883" i="3" s="1"/>
  <c r="W1884" i="3" s="1"/>
  <c r="W1885" i="3" s="1"/>
  <c r="W1886" i="3" s="1"/>
  <c r="W1887" i="3" s="1"/>
  <c r="W1888" i="3" s="1"/>
  <c r="W1889" i="3" s="1"/>
  <c r="W1890" i="3" s="1"/>
  <c r="W1891" i="3" s="1"/>
  <c r="W1892" i="3" s="1"/>
  <c r="W1893" i="3" s="1"/>
  <c r="W1894" i="3" s="1"/>
  <c r="W1895" i="3" s="1"/>
  <c r="W1896" i="3" s="1"/>
  <c r="W1897" i="3" s="1"/>
  <c r="W1898" i="3" s="1"/>
  <c r="W1899" i="3" s="1"/>
  <c r="W1900" i="3" s="1"/>
  <c r="W1901" i="3" s="1"/>
  <c r="W1902" i="3" s="1"/>
  <c r="W1903" i="3" s="1"/>
  <c r="W1904" i="3" s="1"/>
  <c r="W1905" i="3" s="1"/>
  <c r="W1906" i="3" s="1"/>
  <c r="W1907" i="3" s="1"/>
  <c r="W1908" i="3" s="1"/>
  <c r="W1909" i="3" s="1"/>
  <c r="W1910" i="3" s="1"/>
  <c r="W1911" i="3" s="1"/>
  <c r="W1912" i="3" s="1"/>
  <c r="W1913" i="3" s="1"/>
  <c r="W1914" i="3" s="1"/>
  <c r="W1915" i="3" s="1"/>
  <c r="W1916" i="3" s="1"/>
  <c r="W1917" i="3" s="1"/>
  <c r="W1918" i="3" s="1"/>
  <c r="W1919" i="3" s="1"/>
  <c r="W1920" i="3" s="1"/>
  <c r="W1921" i="3" s="1"/>
  <c r="W1922" i="3" s="1"/>
  <c r="W1923" i="3" s="1"/>
  <c r="W1924" i="3" s="1"/>
  <c r="W1925" i="3" s="1"/>
  <c r="W1926" i="3" s="1"/>
  <c r="W1927" i="3" s="1"/>
  <c r="W1928" i="3" s="1"/>
  <c r="W1929" i="3" s="1"/>
  <c r="W1930" i="3" s="1"/>
  <c r="W1931" i="3" s="1"/>
  <c r="W1932" i="3" s="1"/>
  <c r="W1933" i="3" s="1"/>
  <c r="W1934" i="3" s="1"/>
  <c r="W1935" i="3" s="1"/>
  <c r="W1936" i="3" s="1"/>
  <c r="W1937" i="3" s="1"/>
  <c r="W1938" i="3" s="1"/>
  <c r="W1939" i="3" s="1"/>
  <c r="W1940" i="3" s="1"/>
  <c r="W1941" i="3" s="1"/>
  <c r="W1942" i="3" s="1"/>
  <c r="W1943" i="3" s="1"/>
  <c r="W1944" i="3" s="1"/>
  <c r="W1945" i="3" s="1"/>
  <c r="W1946" i="3" s="1"/>
  <c r="W1947" i="3" s="1"/>
  <c r="W1948" i="3" s="1"/>
  <c r="W1949" i="3" s="1"/>
  <c r="W1950" i="3" s="1"/>
  <c r="W1951" i="3" s="1"/>
  <c r="W1952" i="3" s="1"/>
  <c r="W1953" i="3" s="1"/>
  <c r="W1954" i="3" s="1"/>
  <c r="W1955" i="3" s="1"/>
  <c r="W1956" i="3" s="1"/>
  <c r="W1957" i="3" s="1"/>
  <c r="W1958" i="3" s="1"/>
  <c r="W1959" i="3" s="1"/>
  <c r="W1960" i="3" s="1"/>
  <c r="W1961" i="3" s="1"/>
  <c r="W1962" i="3" s="1"/>
  <c r="W1963" i="3" s="1"/>
  <c r="W1964" i="3" s="1"/>
  <c r="W1965" i="3" s="1"/>
  <c r="W1966" i="3" s="1"/>
  <c r="W1967" i="3" s="1"/>
  <c r="W1968" i="3" s="1"/>
  <c r="W1969" i="3" s="1"/>
  <c r="W1970" i="3" s="1"/>
  <c r="W1971" i="3" s="1"/>
  <c r="W1972" i="3" s="1"/>
  <c r="W1973" i="3" s="1"/>
  <c r="W1974" i="3" s="1"/>
  <c r="W1975" i="3" s="1"/>
  <c r="W1976" i="3" s="1"/>
  <c r="W1977" i="3" s="1"/>
  <c r="W1978" i="3" s="1"/>
  <c r="W1979" i="3" s="1"/>
  <c r="W1980" i="3" s="1"/>
  <c r="W1981" i="3" s="1"/>
  <c r="W1982" i="3" s="1"/>
  <c r="W1983" i="3" s="1"/>
  <c r="W1984" i="3" s="1"/>
  <c r="W1985" i="3" s="1"/>
  <c r="W1986" i="3" s="1"/>
  <c r="W1987" i="3" s="1"/>
  <c r="W1988" i="3" s="1"/>
  <c r="W1989" i="3" s="1"/>
  <c r="W1990" i="3" s="1"/>
  <c r="W1991" i="3" s="1"/>
  <c r="W1992" i="3" s="1"/>
  <c r="W1993" i="3" s="1"/>
  <c r="W1994" i="3" s="1"/>
  <c r="W1995" i="3" s="1"/>
  <c r="W1996" i="3" s="1"/>
  <c r="W1997" i="3" s="1"/>
  <c r="W1998" i="3" s="1"/>
  <c r="W1999" i="3" s="1"/>
  <c r="W2000" i="3" s="1"/>
  <c r="W2001" i="3" s="1"/>
  <c r="W2002" i="3" s="1"/>
  <c r="W2003" i="3" s="1"/>
  <c r="W2004" i="3" s="1"/>
  <c r="W2005" i="3" s="1"/>
  <c r="W2006" i="3" s="1"/>
  <c r="W2007" i="3" s="1"/>
  <c r="W2008" i="3" s="1"/>
  <c r="W2009" i="3" s="1"/>
  <c r="W2010" i="3" s="1"/>
  <c r="W2011" i="3" s="1"/>
  <c r="W2012" i="3" s="1"/>
  <c r="W2013" i="3" s="1"/>
  <c r="W2014" i="3" s="1"/>
  <c r="W2015" i="3" s="1"/>
  <c r="W2016" i="3" s="1"/>
  <c r="W2017" i="3" s="1"/>
  <c r="W2018" i="3" s="1"/>
  <c r="W2019" i="3" s="1"/>
  <c r="W2020" i="3" s="1"/>
  <c r="W2021" i="3" s="1"/>
  <c r="W2022" i="3" s="1"/>
  <c r="W2023" i="3" s="1"/>
  <c r="W2024" i="3" s="1"/>
  <c r="W2025" i="3" s="1"/>
  <c r="W2026" i="3" s="1"/>
  <c r="W2027" i="3" s="1"/>
  <c r="W2028" i="3" s="1"/>
  <c r="W2029" i="3" s="1"/>
  <c r="W2030" i="3" s="1"/>
  <c r="W2031" i="3" s="1"/>
  <c r="W2032" i="3" s="1"/>
  <c r="W2033" i="3" s="1"/>
  <c r="W2034" i="3" s="1"/>
  <c r="W2035" i="3" s="1"/>
  <c r="W2036" i="3" s="1"/>
  <c r="W2037" i="3" s="1"/>
  <c r="W2038" i="3" s="1"/>
  <c r="W2039" i="3" s="1"/>
  <c r="W2040" i="3" s="1"/>
  <c r="W2041" i="3" s="1"/>
  <c r="W2042" i="3" s="1"/>
  <c r="W2043" i="3" s="1"/>
  <c r="W2044" i="3" s="1"/>
  <c r="W2045" i="3" s="1"/>
  <c r="W2046" i="3" s="1"/>
  <c r="W2047" i="3" s="1"/>
  <c r="W2048" i="3" s="1"/>
  <c r="W2049" i="3" s="1"/>
  <c r="W2050" i="3" s="1"/>
  <c r="W2051" i="3" s="1"/>
  <c r="W2052" i="3" s="1"/>
  <c r="W2053" i="3" s="1"/>
  <c r="W2054" i="3" s="1"/>
  <c r="W2055" i="3" s="1"/>
  <c r="W2056" i="3" s="1"/>
  <c r="W2057" i="3" s="1"/>
  <c r="W2058" i="3" s="1"/>
  <c r="W2059" i="3" s="1"/>
  <c r="W2060" i="3" s="1"/>
  <c r="W2061" i="3" s="1"/>
  <c r="W2062" i="3" s="1"/>
  <c r="W2063" i="3" s="1"/>
  <c r="W2064" i="3" s="1"/>
  <c r="W2065" i="3" s="1"/>
  <c r="W2066" i="3" s="1"/>
  <c r="W2067" i="3" s="1"/>
  <c r="W2068" i="3" s="1"/>
  <c r="W2069" i="3" s="1"/>
  <c r="W2070" i="3" s="1"/>
  <c r="W2071" i="3" s="1"/>
  <c r="W2072" i="3" s="1"/>
  <c r="W2073" i="3" s="1"/>
  <c r="W2074" i="3" s="1"/>
  <c r="W2075" i="3" s="1"/>
  <c r="W2076" i="3" s="1"/>
  <c r="W2077" i="3" s="1"/>
  <c r="W2078" i="3" s="1"/>
  <c r="W2079" i="3" s="1"/>
  <c r="W2080" i="3" s="1"/>
  <c r="W2081" i="3" s="1"/>
  <c r="W2082" i="3" s="1"/>
  <c r="W2083" i="3" s="1"/>
  <c r="W2084" i="3" s="1"/>
  <c r="W2085" i="3" s="1"/>
  <c r="W2086" i="3" s="1"/>
  <c r="W2087" i="3" s="1"/>
  <c r="W2088" i="3" s="1"/>
  <c r="W2089" i="3" s="1"/>
  <c r="W2090" i="3" s="1"/>
  <c r="W2091" i="3" s="1"/>
  <c r="W2092" i="3" s="1"/>
  <c r="W2093" i="3" s="1"/>
  <c r="W2094" i="3" s="1"/>
  <c r="W2095" i="3" s="1"/>
  <c r="W2096" i="3" s="1"/>
  <c r="W2097" i="3" s="1"/>
  <c r="W2098" i="3" s="1"/>
  <c r="W2099" i="3" s="1"/>
  <c r="W2100" i="3" s="1"/>
  <c r="W2101" i="3" s="1"/>
  <c r="W2102" i="3" s="1"/>
  <c r="W2103" i="3" s="1"/>
  <c r="W2104" i="3" s="1"/>
  <c r="W2105" i="3" s="1"/>
  <c r="W2106" i="3" s="1"/>
  <c r="W2107" i="3" s="1"/>
  <c r="W2108" i="3" s="1"/>
  <c r="W2109" i="3" s="1"/>
  <c r="W2110" i="3" s="1"/>
  <c r="W2111" i="3" s="1"/>
  <c r="W2112" i="3" s="1"/>
  <c r="W2113" i="3" s="1"/>
  <c r="W2114" i="3" s="1"/>
  <c r="W2115" i="3" s="1"/>
  <c r="W2116" i="3" s="1"/>
  <c r="W2117" i="3" s="1"/>
  <c r="W2118" i="3" s="1"/>
  <c r="W2119" i="3" s="1"/>
  <c r="W2120" i="3" s="1"/>
  <c r="W2121" i="3" s="1"/>
  <c r="W2122" i="3" s="1"/>
  <c r="W2123" i="3" s="1"/>
  <c r="W2124" i="3" s="1"/>
  <c r="W2125" i="3" s="1"/>
  <c r="W2126" i="3" s="1"/>
  <c r="W2127" i="3" s="1"/>
  <c r="W2128" i="3" s="1"/>
  <c r="W2129" i="3" s="1"/>
  <c r="W2130" i="3" s="1"/>
  <c r="W2131" i="3" s="1"/>
  <c r="W2132" i="3" s="1"/>
  <c r="W2133" i="3" s="1"/>
  <c r="W2134" i="3" s="1"/>
  <c r="W2135" i="3" s="1"/>
  <c r="W2136" i="3" s="1"/>
  <c r="W2137" i="3" s="1"/>
  <c r="W2138" i="3" s="1"/>
  <c r="W2139" i="3" s="1"/>
  <c r="W2140" i="3" s="1"/>
  <c r="W2141" i="3" s="1"/>
  <c r="W2142" i="3" s="1"/>
  <c r="W2143" i="3" s="1"/>
  <c r="W2144" i="3" s="1"/>
  <c r="W2145" i="3" s="1"/>
  <c r="W2146" i="3" s="1"/>
  <c r="W2147" i="3" s="1"/>
  <c r="W2148" i="3" s="1"/>
  <c r="W2149" i="3" s="1"/>
  <c r="W2150" i="3" s="1"/>
  <c r="W2151" i="3" s="1"/>
  <c r="W2152" i="3" s="1"/>
  <c r="W2153" i="3" s="1"/>
  <c r="W2154" i="3" s="1"/>
  <c r="W2155" i="3" s="1"/>
  <c r="W2156" i="3" s="1"/>
  <c r="W2157" i="3" s="1"/>
  <c r="W2158" i="3" s="1"/>
  <c r="W2159" i="3" s="1"/>
  <c r="W2160" i="3" s="1"/>
  <c r="W2161" i="3" s="1"/>
  <c r="W2162" i="3" s="1"/>
  <c r="W2163" i="3" s="1"/>
  <c r="W2164" i="3" s="1"/>
  <c r="W2165" i="3" s="1"/>
  <c r="W2166" i="3" s="1"/>
  <c r="W2167" i="3" s="1"/>
  <c r="W2168" i="3" s="1"/>
  <c r="W2169" i="3" s="1"/>
  <c r="W2170" i="3" s="1"/>
  <c r="W2171" i="3" s="1"/>
  <c r="W2172" i="3" s="1"/>
  <c r="W2173" i="3" s="1"/>
  <c r="W2174" i="3" s="1"/>
  <c r="W2175" i="3" s="1"/>
  <c r="W2176" i="3" s="1"/>
  <c r="W2177" i="3" s="1"/>
  <c r="W2178" i="3" s="1"/>
  <c r="W2179" i="3" s="1"/>
  <c r="W2180" i="3" s="1"/>
  <c r="W2181" i="3" s="1"/>
  <c r="W2182" i="3" s="1"/>
  <c r="W2183" i="3" s="1"/>
  <c r="W2184" i="3" s="1"/>
  <c r="W2185" i="3" s="1"/>
  <c r="W2186" i="3" s="1"/>
  <c r="W2187" i="3" s="1"/>
  <c r="W2188" i="3" s="1"/>
  <c r="W2189" i="3" s="1"/>
  <c r="W2190" i="3" s="1"/>
  <c r="W2191" i="3" s="1"/>
  <c r="W2192" i="3" s="1"/>
  <c r="W2193" i="3" s="1"/>
  <c r="W2194" i="3" s="1"/>
  <c r="W2195" i="3" s="1"/>
  <c r="W2196" i="3" s="1"/>
  <c r="W2197" i="3" s="1"/>
  <c r="W2198" i="3" s="1"/>
  <c r="W2199" i="3" s="1"/>
  <c r="W2200" i="3" s="1"/>
  <c r="W2201" i="3" s="1"/>
  <c r="W2202" i="3" s="1"/>
  <c r="W2203" i="3" s="1"/>
  <c r="W2204" i="3" s="1"/>
  <c r="W2205" i="3" s="1"/>
  <c r="W2206" i="3" s="1"/>
  <c r="W2207" i="3" s="1"/>
  <c r="W2208" i="3" s="1"/>
  <c r="W2209" i="3" s="1"/>
  <c r="W2210" i="3" s="1"/>
  <c r="W2211" i="3" s="1"/>
  <c r="W2212" i="3" s="1"/>
  <c r="W2213" i="3" s="1"/>
  <c r="W2214" i="3" s="1"/>
  <c r="W2215" i="3" s="1"/>
  <c r="W2216" i="3" s="1"/>
  <c r="W2217" i="3" s="1"/>
  <c r="W2218" i="3" s="1"/>
  <c r="W2219" i="3" s="1"/>
  <c r="W2220" i="3" s="1"/>
  <c r="W2221" i="3" s="1"/>
  <c r="W2222" i="3" s="1"/>
  <c r="W2223" i="3" s="1"/>
  <c r="W2224" i="3" s="1"/>
  <c r="W2225" i="3" s="1"/>
  <c r="W2226" i="3" s="1"/>
  <c r="W2227" i="3" s="1"/>
  <c r="W2228" i="3" s="1"/>
  <c r="W2229" i="3" s="1"/>
  <c r="W2230" i="3" s="1"/>
  <c r="W2231" i="3" s="1"/>
  <c r="W2232" i="3" s="1"/>
  <c r="W2233" i="3" s="1"/>
  <c r="W2234" i="3" s="1"/>
  <c r="W2235" i="3" s="1"/>
  <c r="W2236" i="3" s="1"/>
  <c r="W2237" i="3" s="1"/>
  <c r="W2238" i="3" s="1"/>
  <c r="W2239" i="3" s="1"/>
  <c r="W2240" i="3" s="1"/>
  <c r="W2241" i="3" s="1"/>
  <c r="W2242" i="3" s="1"/>
  <c r="W2243" i="3" s="1"/>
  <c r="W2244" i="3" s="1"/>
  <c r="W2245" i="3" s="1"/>
  <c r="W2246" i="3" s="1"/>
  <c r="W2247" i="3" s="1"/>
  <c r="W2248" i="3" s="1"/>
  <c r="W2249" i="3" s="1"/>
  <c r="W2250" i="3" s="1"/>
  <c r="W2251" i="3" s="1"/>
  <c r="W2252" i="3" s="1"/>
  <c r="W2253" i="3" s="1"/>
  <c r="W2254" i="3" s="1"/>
  <c r="W2255" i="3" s="1"/>
  <c r="W2256" i="3" s="1"/>
  <c r="W2257" i="3" s="1"/>
  <c r="W2258" i="3" s="1"/>
  <c r="W2259" i="3" s="1"/>
  <c r="W2260" i="3" s="1"/>
  <c r="W2261" i="3" s="1"/>
  <c r="W2262" i="3" s="1"/>
  <c r="W2263" i="3" s="1"/>
  <c r="W2264" i="3" s="1"/>
  <c r="W2265" i="3" s="1"/>
  <c r="W2266" i="3" s="1"/>
  <c r="W2267" i="3" s="1"/>
  <c r="W2268" i="3" s="1"/>
  <c r="W2269" i="3" s="1"/>
  <c r="W2270" i="3" s="1"/>
  <c r="W2271" i="3" s="1"/>
  <c r="W2272" i="3" s="1"/>
  <c r="W2273" i="3" s="1"/>
  <c r="W2274" i="3" s="1"/>
  <c r="W2275" i="3" s="1"/>
  <c r="W2276" i="3" s="1"/>
  <c r="W2277" i="3" s="1"/>
  <c r="W2278" i="3" s="1"/>
  <c r="W2279" i="3" s="1"/>
  <c r="W2280" i="3" s="1"/>
  <c r="W2281" i="3" s="1"/>
  <c r="W2282" i="3" s="1"/>
  <c r="W2283" i="3" s="1"/>
  <c r="W2284" i="3" s="1"/>
  <c r="W2285" i="3" s="1"/>
  <c r="W2286" i="3" s="1"/>
  <c r="W2287" i="3" s="1"/>
  <c r="W2288" i="3" s="1"/>
  <c r="W2289" i="3" s="1"/>
  <c r="W2290" i="3" s="1"/>
  <c r="W2291" i="3" s="1"/>
  <c r="W2292" i="3" s="1"/>
  <c r="W2293" i="3" s="1"/>
  <c r="W2294" i="3" s="1"/>
  <c r="W2295" i="3" s="1"/>
  <c r="W2296" i="3" s="1"/>
  <c r="W2297" i="3" s="1"/>
  <c r="W2298" i="3" s="1"/>
  <c r="W2299" i="3" s="1"/>
  <c r="W2300" i="3" s="1"/>
  <c r="W2301" i="3" s="1"/>
  <c r="W2302" i="3" s="1"/>
  <c r="W2303" i="3" s="1"/>
  <c r="W2304" i="3" s="1"/>
  <c r="W2305" i="3" s="1"/>
  <c r="W2306" i="3" s="1"/>
  <c r="W2307" i="3" s="1"/>
  <c r="W2308" i="3" s="1"/>
  <c r="W2309" i="3" s="1"/>
  <c r="W2310" i="3" s="1"/>
  <c r="W2311" i="3" s="1"/>
  <c r="W2312" i="3" s="1"/>
  <c r="W2313" i="3" s="1"/>
  <c r="W2314" i="3" s="1"/>
  <c r="W2315" i="3" s="1"/>
  <c r="W2316" i="3" s="1"/>
  <c r="W2317" i="3" s="1"/>
  <c r="W2318" i="3" s="1"/>
  <c r="W2319" i="3" s="1"/>
  <c r="W2320" i="3" s="1"/>
  <c r="W2321" i="3" s="1"/>
  <c r="W2322" i="3" s="1"/>
  <c r="W2323" i="3" s="1"/>
  <c r="W2324" i="3" s="1"/>
  <c r="W2325" i="3" s="1"/>
  <c r="W2326" i="3" s="1"/>
  <c r="W2327" i="3" s="1"/>
  <c r="W2328" i="3" s="1"/>
  <c r="W2329" i="3" s="1"/>
  <c r="W2330" i="3" s="1"/>
  <c r="W2331" i="3" s="1"/>
  <c r="W2332" i="3" s="1"/>
  <c r="W2333" i="3" s="1"/>
  <c r="W2334" i="3" s="1"/>
  <c r="W2335" i="3" s="1"/>
  <c r="W2336" i="3" s="1"/>
  <c r="W2337" i="3" s="1"/>
  <c r="W2338" i="3" s="1"/>
  <c r="W2339" i="3" s="1"/>
  <c r="W2340" i="3" s="1"/>
  <c r="W2341" i="3" s="1"/>
  <c r="W2342" i="3" s="1"/>
  <c r="W2343" i="3" s="1"/>
  <c r="W2344" i="3" s="1"/>
  <c r="W2345" i="3" s="1"/>
  <c r="W2346" i="3" s="1"/>
  <c r="W2347" i="3" s="1"/>
  <c r="W2348" i="3" s="1"/>
  <c r="W2349" i="3" s="1"/>
  <c r="W2350" i="3" s="1"/>
  <c r="W2351" i="3" s="1"/>
  <c r="W2352" i="3" s="1"/>
  <c r="W2353" i="3" s="1"/>
  <c r="W2354" i="3" s="1"/>
  <c r="W2355" i="3" s="1"/>
  <c r="W2356" i="3" s="1"/>
  <c r="W2357" i="3" s="1"/>
  <c r="W2358" i="3" s="1"/>
  <c r="W2359" i="3" s="1"/>
  <c r="W2360" i="3" s="1"/>
  <c r="W2361" i="3" s="1"/>
  <c r="W2362" i="3" s="1"/>
  <c r="W2363" i="3" s="1"/>
  <c r="W2364" i="3" s="1"/>
  <c r="W2365" i="3" s="1"/>
  <c r="W2366" i="3" s="1"/>
  <c r="W2367" i="3" s="1"/>
  <c r="W2368" i="3" s="1"/>
  <c r="W2369" i="3" s="1"/>
  <c r="W2370" i="3" s="1"/>
  <c r="W2371" i="3" s="1"/>
  <c r="W2372" i="3" s="1"/>
  <c r="W2373" i="3" s="1"/>
  <c r="W2374" i="3" s="1"/>
  <c r="W2375" i="3" s="1"/>
  <c r="W2376" i="3" s="1"/>
  <c r="W2377" i="3" s="1"/>
  <c r="W2378" i="3" s="1"/>
  <c r="W2379" i="3" s="1"/>
  <c r="W2380" i="3" s="1"/>
  <c r="W2381" i="3" s="1"/>
  <c r="W2382" i="3" s="1"/>
  <c r="W2383" i="3" s="1"/>
  <c r="W2384" i="3" s="1"/>
  <c r="W2385" i="3" s="1"/>
  <c r="W2386" i="3" s="1"/>
  <c r="W2387" i="3" s="1"/>
  <c r="W2388" i="3" s="1"/>
  <c r="W2389" i="3" s="1"/>
  <c r="W2390" i="3" s="1"/>
  <c r="W2391" i="3" s="1"/>
  <c r="W2392" i="3" s="1"/>
  <c r="W2393" i="3" s="1"/>
  <c r="W2394" i="3" s="1"/>
  <c r="W2395" i="3" s="1"/>
  <c r="W2396" i="3" s="1"/>
  <c r="W2397" i="3" s="1"/>
  <c r="W2398" i="3" s="1"/>
  <c r="W2399" i="3" s="1"/>
  <c r="W2400" i="3" s="1"/>
  <c r="W2401" i="3" s="1"/>
  <c r="W2402" i="3" s="1"/>
  <c r="W2403" i="3" s="1"/>
  <c r="W2404" i="3" s="1"/>
  <c r="W2405" i="3" s="1"/>
  <c r="W2406" i="3" s="1"/>
  <c r="W2407" i="3" s="1"/>
  <c r="W2408" i="3" s="1"/>
  <c r="W2409" i="3" s="1"/>
  <c r="W2410" i="3" s="1"/>
  <c r="W2411" i="3" s="1"/>
  <c r="W2412" i="3" s="1"/>
  <c r="W2413" i="3" s="1"/>
  <c r="W2414" i="3" s="1"/>
  <c r="W2415" i="3" s="1"/>
  <c r="W2416" i="3" s="1"/>
  <c r="W2417" i="3" s="1"/>
  <c r="W2418" i="3" s="1"/>
  <c r="W2419" i="3" s="1"/>
  <c r="W2420" i="3" s="1"/>
  <c r="W2421" i="3" s="1"/>
  <c r="W2422" i="3" s="1"/>
  <c r="W2423" i="3" s="1"/>
  <c r="W2424" i="3" s="1"/>
  <c r="W2425" i="3" s="1"/>
  <c r="W2426" i="3" s="1"/>
  <c r="W2427" i="3" s="1"/>
  <c r="W2428" i="3" s="1"/>
  <c r="W2429" i="3" s="1"/>
  <c r="W2430" i="3" s="1"/>
  <c r="W2431" i="3" s="1"/>
  <c r="W2432" i="3" s="1"/>
  <c r="W2433" i="3" s="1"/>
  <c r="W2434" i="3" s="1"/>
  <c r="W2435" i="3" s="1"/>
  <c r="W2436" i="3" s="1"/>
  <c r="W2437" i="3" s="1"/>
  <c r="W2438" i="3" s="1"/>
  <c r="W2439" i="3" s="1"/>
  <c r="W2440" i="3" s="1"/>
  <c r="W2441" i="3" s="1"/>
  <c r="W2442" i="3" s="1"/>
  <c r="W2443" i="3" s="1"/>
  <c r="W2444" i="3" s="1"/>
  <c r="W2445" i="3" s="1"/>
  <c r="W2446" i="3" s="1"/>
  <c r="W2447" i="3" s="1"/>
  <c r="W2448" i="3" s="1"/>
  <c r="W2449" i="3" s="1"/>
  <c r="W2450" i="3" s="1"/>
  <c r="W2451" i="3" s="1"/>
  <c r="W2452" i="3" s="1"/>
  <c r="W2453" i="3" s="1"/>
  <c r="W2454" i="3" s="1"/>
  <c r="W2455" i="3" s="1"/>
  <c r="W2456" i="3" s="1"/>
  <c r="W2457" i="3" s="1"/>
  <c r="W2458" i="3" s="1"/>
  <c r="W2459" i="3" s="1"/>
  <c r="W2460" i="3" s="1"/>
  <c r="W2461" i="3" s="1"/>
  <c r="W2462" i="3" s="1"/>
  <c r="W2463" i="3" s="1"/>
  <c r="W2464" i="3" s="1"/>
  <c r="W2465" i="3" s="1"/>
  <c r="W2466" i="3" s="1"/>
  <c r="W2467" i="3" s="1"/>
  <c r="W2468" i="3" s="1"/>
  <c r="W2469" i="3" s="1"/>
  <c r="W2470" i="3" s="1"/>
  <c r="W2471" i="3" s="1"/>
  <c r="W2472" i="3" s="1"/>
  <c r="W2473" i="3" s="1"/>
  <c r="W2474" i="3" s="1"/>
  <c r="W2475" i="3" s="1"/>
  <c r="W2476" i="3" s="1"/>
  <c r="W2477" i="3" s="1"/>
  <c r="W2478" i="3" s="1"/>
  <c r="W2479" i="3" s="1"/>
  <c r="W2480" i="3" s="1"/>
  <c r="W2481" i="3" s="1"/>
  <c r="W2482" i="3" s="1"/>
  <c r="W2483" i="3" s="1"/>
  <c r="W2484" i="3" s="1"/>
  <c r="W2485" i="3" s="1"/>
  <c r="W2486" i="3" s="1"/>
  <c r="W2487" i="3" s="1"/>
  <c r="W2488" i="3" s="1"/>
  <c r="W2489" i="3" s="1"/>
  <c r="W2490" i="3" s="1"/>
  <c r="W2491" i="3" s="1"/>
  <c r="W2492" i="3" s="1"/>
  <c r="W2493" i="3" s="1"/>
  <c r="W2494" i="3" s="1"/>
  <c r="W2495" i="3" s="1"/>
  <c r="W2496" i="3" s="1"/>
  <c r="W2497" i="3" s="1"/>
  <c r="W2498" i="3" s="1"/>
  <c r="W2499" i="3" s="1"/>
  <c r="W2500" i="3" s="1"/>
  <c r="W2501" i="3" s="1"/>
  <c r="W2502" i="3" s="1"/>
  <c r="W2503" i="3" s="1"/>
  <c r="W2504" i="3" s="1"/>
  <c r="W2505" i="3" s="1"/>
  <c r="W2506" i="3" s="1"/>
  <c r="W2507" i="3" s="1"/>
  <c r="W2508" i="3" s="1"/>
  <c r="W2509" i="3" s="1"/>
  <c r="W2510" i="3" s="1"/>
  <c r="W2511" i="3" s="1"/>
  <c r="W2512" i="3" s="1"/>
  <c r="W2513" i="3" s="1"/>
  <c r="W2514" i="3" s="1"/>
  <c r="W2515" i="3" s="1"/>
  <c r="W2516" i="3" s="1"/>
  <c r="W2517" i="3" s="1"/>
  <c r="W2518" i="3" s="1"/>
  <c r="W2519" i="3" s="1"/>
  <c r="W2520" i="3" s="1"/>
  <c r="W2521" i="3" s="1"/>
  <c r="W2522" i="3" s="1"/>
  <c r="W2523" i="3" s="1"/>
  <c r="W2524" i="3" s="1"/>
  <c r="W2525" i="3" s="1"/>
  <c r="W2526" i="3" s="1"/>
  <c r="W2527" i="3" s="1"/>
  <c r="W2528" i="3" s="1"/>
  <c r="W2529" i="3" s="1"/>
  <c r="W2530" i="3" s="1"/>
  <c r="W2531" i="3" s="1"/>
  <c r="W2532" i="3" s="1"/>
  <c r="W2533" i="3" s="1"/>
  <c r="W2534" i="3" s="1"/>
  <c r="W2535" i="3" s="1"/>
  <c r="W2536" i="3" s="1"/>
  <c r="W2537" i="3" s="1"/>
  <c r="W2538" i="3" s="1"/>
  <c r="W2539" i="3" s="1"/>
  <c r="W2540" i="3" s="1"/>
  <c r="W2541" i="3" s="1"/>
  <c r="W2542" i="3" s="1"/>
  <c r="W2543" i="3" s="1"/>
  <c r="W2544" i="3" s="1"/>
  <c r="W2545" i="3" s="1"/>
  <c r="W2546" i="3" s="1"/>
  <c r="W2547" i="3" s="1"/>
  <c r="W2548" i="3" s="1"/>
  <c r="W2549" i="3" s="1"/>
  <c r="W2550" i="3" s="1"/>
  <c r="W2551" i="3" s="1"/>
  <c r="W2552" i="3" s="1"/>
  <c r="W2553" i="3" s="1"/>
  <c r="W2554" i="3" s="1"/>
  <c r="W2555" i="3" s="1"/>
  <c r="W2556" i="3" s="1"/>
  <c r="W2557" i="3" s="1"/>
  <c r="W2558" i="3" s="1"/>
  <c r="W2559" i="3" s="1"/>
  <c r="W2560" i="3" s="1"/>
  <c r="W2561" i="3" s="1"/>
  <c r="W2562" i="3" s="1"/>
  <c r="W2563" i="3" s="1"/>
  <c r="W2564" i="3" s="1"/>
  <c r="W2565" i="3" s="1"/>
  <c r="W2566" i="3" s="1"/>
  <c r="W2567" i="3" s="1"/>
  <c r="W2568" i="3" s="1"/>
  <c r="W2569" i="3" s="1"/>
  <c r="W2570" i="3" s="1"/>
  <c r="W2571" i="3" s="1"/>
  <c r="W2572" i="3" s="1"/>
  <c r="W2573" i="3" s="1"/>
  <c r="W2574" i="3" s="1"/>
  <c r="W2575" i="3" s="1"/>
  <c r="W2576" i="3" s="1"/>
  <c r="W2577" i="3" s="1"/>
  <c r="W2578" i="3" s="1"/>
  <c r="W2579" i="3" s="1"/>
  <c r="W2580" i="3" s="1"/>
  <c r="W2581" i="3" s="1"/>
  <c r="W2582" i="3" s="1"/>
  <c r="W2583" i="3" s="1"/>
  <c r="W2584" i="3" s="1"/>
  <c r="W2585" i="3" s="1"/>
  <c r="W2586" i="3" s="1"/>
  <c r="W2587" i="3" s="1"/>
  <c r="W2588" i="3" s="1"/>
  <c r="W2589" i="3" s="1"/>
  <c r="W2590" i="3" s="1"/>
  <c r="W2591" i="3" s="1"/>
  <c r="W2592" i="3" s="1"/>
  <c r="W2593" i="3" s="1"/>
  <c r="W2594" i="3" s="1"/>
  <c r="W2595" i="3" s="1"/>
  <c r="W2596" i="3" s="1"/>
  <c r="W2597" i="3" s="1"/>
  <c r="W2598" i="3" s="1"/>
  <c r="W2599" i="3" s="1"/>
  <c r="W2600" i="3" s="1"/>
  <c r="W2601" i="3" s="1"/>
  <c r="W2602" i="3" s="1"/>
  <c r="W2603" i="3" s="1"/>
  <c r="W2604" i="3" s="1"/>
  <c r="W2605" i="3" s="1"/>
  <c r="W2606" i="3" s="1"/>
  <c r="W2607" i="3" s="1"/>
  <c r="W2608" i="3" s="1"/>
  <c r="W2609" i="3" s="1"/>
  <c r="W2610" i="3" s="1"/>
  <c r="W2611" i="3" s="1"/>
  <c r="W2612" i="3" s="1"/>
  <c r="W2613" i="3" s="1"/>
  <c r="W2614" i="3" s="1"/>
  <c r="W2615" i="3" s="1"/>
  <c r="W2616" i="3" s="1"/>
  <c r="W2617" i="3" s="1"/>
  <c r="W2618" i="3" s="1"/>
  <c r="W2619" i="3" s="1"/>
  <c r="W2620" i="3" s="1"/>
  <c r="W2621" i="3" s="1"/>
  <c r="W2622" i="3" s="1"/>
  <c r="W2623" i="3" s="1"/>
  <c r="W2624" i="3" s="1"/>
  <c r="W2625" i="3" s="1"/>
  <c r="W2626" i="3" s="1"/>
  <c r="W2627" i="3" s="1"/>
  <c r="W2628" i="3" s="1"/>
  <c r="W2629" i="3" s="1"/>
  <c r="W2630" i="3" s="1"/>
  <c r="W2631" i="3" s="1"/>
  <c r="W2632" i="3" s="1"/>
  <c r="W2633" i="3" s="1"/>
  <c r="W2634" i="3" s="1"/>
  <c r="W2635" i="3" s="1"/>
  <c r="W2636" i="3" s="1"/>
  <c r="W2637" i="3" s="1"/>
  <c r="W2638" i="3" s="1"/>
  <c r="W2639" i="3" s="1"/>
  <c r="W2640" i="3" s="1"/>
  <c r="W2641" i="3" s="1"/>
  <c r="W2642" i="3" s="1"/>
  <c r="W2643" i="3" s="1"/>
  <c r="W2644" i="3" s="1"/>
  <c r="W2645" i="3" s="1"/>
  <c r="W2646" i="3" s="1"/>
  <c r="W2647" i="3" s="1"/>
  <c r="W2648" i="3" s="1"/>
  <c r="W2649" i="3" s="1"/>
  <c r="W2650" i="3" s="1"/>
  <c r="W2651" i="3" s="1"/>
  <c r="W2652" i="3" s="1"/>
  <c r="W2653" i="3" s="1"/>
  <c r="W2654" i="3" s="1"/>
  <c r="W2655" i="3" s="1"/>
  <c r="W2656" i="3" s="1"/>
  <c r="W2657" i="3" s="1"/>
  <c r="W2658" i="3" s="1"/>
  <c r="W2659" i="3" s="1"/>
  <c r="W2660" i="3" s="1"/>
  <c r="W2661" i="3" s="1"/>
  <c r="W2662" i="3" s="1"/>
  <c r="W2663" i="3" s="1"/>
  <c r="W2664" i="3" s="1"/>
  <c r="W2665" i="3" s="1"/>
  <c r="W2666" i="3" s="1"/>
  <c r="W2667" i="3" s="1"/>
  <c r="W2668" i="3" s="1"/>
  <c r="W2669" i="3" s="1"/>
  <c r="W2670" i="3" s="1"/>
  <c r="W2671" i="3" s="1"/>
  <c r="W2672" i="3" s="1"/>
  <c r="W2673" i="3" s="1"/>
  <c r="W2674" i="3" s="1"/>
  <c r="W2675" i="3" s="1"/>
  <c r="W2676" i="3" s="1"/>
  <c r="W2677" i="3" s="1"/>
  <c r="W2678" i="3" s="1"/>
  <c r="W2679" i="3" s="1"/>
  <c r="W2680" i="3" s="1"/>
  <c r="W2681" i="3" s="1"/>
  <c r="W2682" i="3" s="1"/>
  <c r="W2683" i="3" s="1"/>
  <c r="W2684" i="3" s="1"/>
  <c r="W2685" i="3" s="1"/>
  <c r="W2686" i="3" s="1"/>
  <c r="W2687" i="3" s="1"/>
  <c r="W2688" i="3" s="1"/>
  <c r="W2689" i="3" s="1"/>
  <c r="W2690" i="3" s="1"/>
  <c r="W2691" i="3" s="1"/>
  <c r="W2692" i="3" s="1"/>
  <c r="W2693" i="3" s="1"/>
  <c r="W2694" i="3" s="1"/>
  <c r="W2695" i="3" s="1"/>
  <c r="W2696" i="3" s="1"/>
  <c r="W2697" i="3" s="1"/>
  <c r="W2698" i="3" s="1"/>
  <c r="W2699" i="3" s="1"/>
  <c r="W2700" i="3" s="1"/>
  <c r="W2701" i="3" s="1"/>
  <c r="W2702" i="3" s="1"/>
  <c r="W2703" i="3" s="1"/>
  <c r="W2704" i="3" s="1"/>
  <c r="W2705" i="3" s="1"/>
  <c r="W2706" i="3" s="1"/>
  <c r="W2707" i="3" s="1"/>
  <c r="W2708" i="3" s="1"/>
  <c r="W2709" i="3" s="1"/>
  <c r="W2710" i="3" s="1"/>
  <c r="W2711" i="3" s="1"/>
  <c r="W2712" i="3" s="1"/>
  <c r="W2713" i="3" s="1"/>
  <c r="W2714" i="3" s="1"/>
  <c r="W2715" i="3" s="1"/>
  <c r="W2716" i="3" s="1"/>
  <c r="W2717" i="3" s="1"/>
  <c r="W2718" i="3" s="1"/>
  <c r="W2719" i="3" s="1"/>
  <c r="W2720" i="3" s="1"/>
  <c r="W2721" i="3" s="1"/>
  <c r="W2722" i="3" s="1"/>
  <c r="W2723" i="3" s="1"/>
  <c r="W2724" i="3" s="1"/>
  <c r="W2725" i="3" s="1"/>
  <c r="W2726" i="3" s="1"/>
  <c r="W2727" i="3" s="1"/>
  <c r="W2728" i="3" s="1"/>
  <c r="W2729" i="3" s="1"/>
  <c r="W2730" i="3" s="1"/>
  <c r="W2731" i="3" s="1"/>
  <c r="W2732" i="3" s="1"/>
  <c r="W2733" i="3" s="1"/>
  <c r="W2734" i="3" s="1"/>
  <c r="W2735" i="3" s="1"/>
  <c r="W2736" i="3" s="1"/>
  <c r="W2737" i="3" s="1"/>
  <c r="W2738" i="3" s="1"/>
  <c r="W2739" i="3" s="1"/>
  <c r="W2740" i="3" s="1"/>
  <c r="W2741" i="3" s="1"/>
  <c r="W2742" i="3" s="1"/>
  <c r="W2743" i="3" s="1"/>
  <c r="W2744" i="3" s="1"/>
  <c r="W2745" i="3" s="1"/>
  <c r="W2746" i="3" s="1"/>
  <c r="W2747" i="3" s="1"/>
  <c r="W2748" i="3" s="1"/>
  <c r="W2749" i="3" s="1"/>
  <c r="W2750" i="3" s="1"/>
  <c r="W2751" i="3" s="1"/>
  <c r="W2752" i="3" s="1"/>
  <c r="W2753" i="3" s="1"/>
  <c r="W2754" i="3" s="1"/>
  <c r="W2755" i="3" s="1"/>
  <c r="W2756" i="3" s="1"/>
  <c r="W2757" i="3" s="1"/>
  <c r="W2758" i="3" s="1"/>
  <c r="W2759" i="3" s="1"/>
  <c r="W2760" i="3" s="1"/>
  <c r="W2761" i="3" s="1"/>
  <c r="W2762" i="3" s="1"/>
  <c r="W2763" i="3" s="1"/>
  <c r="W2764" i="3" s="1"/>
  <c r="W2765" i="3" s="1"/>
  <c r="W2766" i="3" s="1"/>
  <c r="W2767" i="3" s="1"/>
  <c r="W2768" i="3" s="1"/>
  <c r="W2769" i="3" s="1"/>
  <c r="W2770" i="3" s="1"/>
  <c r="W2771" i="3" s="1"/>
  <c r="W2772" i="3" s="1"/>
  <c r="W2773" i="3" s="1"/>
  <c r="W2774" i="3" s="1"/>
  <c r="W2775" i="3" s="1"/>
  <c r="W2776" i="3" s="1"/>
  <c r="W2777" i="3" s="1"/>
  <c r="W2778" i="3" s="1"/>
  <c r="W2779" i="3" s="1"/>
  <c r="W2780" i="3" s="1"/>
  <c r="W2781" i="3" s="1"/>
  <c r="W2782" i="3" s="1"/>
  <c r="W2783" i="3" s="1"/>
  <c r="W2784" i="3" s="1"/>
  <c r="W2785" i="3" s="1"/>
  <c r="W2786" i="3" s="1"/>
  <c r="W2787" i="3" s="1"/>
  <c r="W2788" i="3" s="1"/>
  <c r="W2789" i="3" s="1"/>
  <c r="W2790" i="3" s="1"/>
  <c r="W2791" i="3" s="1"/>
  <c r="W2792" i="3" s="1"/>
  <c r="W2793" i="3" s="1"/>
  <c r="W2794" i="3" s="1"/>
  <c r="W2795" i="3" s="1"/>
  <c r="W2796" i="3" s="1"/>
  <c r="W2797" i="3" s="1"/>
  <c r="W2798" i="3" s="1"/>
  <c r="W2799" i="3" s="1"/>
  <c r="W2800" i="3" s="1"/>
  <c r="W2801" i="3" s="1"/>
  <c r="W2802" i="3" s="1"/>
  <c r="W2803" i="3" s="1"/>
  <c r="W2804" i="3" s="1"/>
  <c r="W2805" i="3" s="1"/>
  <c r="W2806" i="3" s="1"/>
  <c r="W2807" i="3" s="1"/>
  <c r="W2808" i="3" s="1"/>
  <c r="W2809" i="3" s="1"/>
  <c r="W2810" i="3" s="1"/>
  <c r="W2811" i="3" s="1"/>
  <c r="W2812" i="3" s="1"/>
  <c r="W2813" i="3" s="1"/>
  <c r="W2814" i="3" s="1"/>
  <c r="W2815" i="3" s="1"/>
  <c r="W2816" i="3" s="1"/>
  <c r="W2817" i="3" s="1"/>
  <c r="W2818" i="3" s="1"/>
  <c r="W2819" i="3" s="1"/>
  <c r="W2820" i="3" s="1"/>
  <c r="W2821" i="3" s="1"/>
  <c r="W2822" i="3" s="1"/>
  <c r="W2823" i="3" s="1"/>
  <c r="W2824" i="3" s="1"/>
  <c r="W2825" i="3" s="1"/>
  <c r="W2826" i="3" s="1"/>
  <c r="W2827" i="3" s="1"/>
  <c r="W2828" i="3" s="1"/>
  <c r="W2829" i="3" s="1"/>
  <c r="W2830" i="3" s="1"/>
  <c r="W2831" i="3" s="1"/>
  <c r="W2832" i="3" s="1"/>
  <c r="W2833" i="3" s="1"/>
  <c r="W2834" i="3" s="1"/>
  <c r="W2835" i="3" s="1"/>
  <c r="W2836" i="3" s="1"/>
  <c r="W2837" i="3" s="1"/>
  <c r="W2838" i="3" s="1"/>
  <c r="W2839" i="3" s="1"/>
  <c r="W2840" i="3" s="1"/>
  <c r="W2841" i="3" s="1"/>
  <c r="W2842" i="3" s="1"/>
  <c r="W2843" i="3" s="1"/>
  <c r="W2844" i="3" s="1"/>
  <c r="W2845" i="3" s="1"/>
  <c r="W2846" i="3" s="1"/>
  <c r="W2847" i="3" s="1"/>
  <c r="W2848" i="3" s="1"/>
  <c r="W2849" i="3" s="1"/>
  <c r="W2850" i="3" s="1"/>
  <c r="W2851" i="3" s="1"/>
  <c r="W2852" i="3" s="1"/>
  <c r="W2853" i="3" s="1"/>
  <c r="W2854" i="3" s="1"/>
  <c r="W2855" i="3" s="1"/>
  <c r="W2856" i="3" s="1"/>
  <c r="W2857" i="3" s="1"/>
  <c r="W2858" i="3" s="1"/>
  <c r="W2859" i="3" s="1"/>
  <c r="W2860" i="3" s="1"/>
  <c r="W2861" i="3" s="1"/>
  <c r="W2862" i="3" s="1"/>
  <c r="W2863" i="3" s="1"/>
  <c r="W2864" i="3" s="1"/>
  <c r="W2865" i="3" s="1"/>
  <c r="W2866" i="3" s="1"/>
  <c r="W2867" i="3" s="1"/>
  <c r="W2868" i="3" s="1"/>
  <c r="W2869" i="3" s="1"/>
  <c r="W2870" i="3" s="1"/>
  <c r="W2871" i="3" s="1"/>
  <c r="W2872" i="3" s="1"/>
  <c r="W2873" i="3" s="1"/>
  <c r="W2874" i="3" s="1"/>
  <c r="W2875" i="3" s="1"/>
  <c r="W2876" i="3" s="1"/>
  <c r="W2877" i="3" s="1"/>
  <c r="W2878" i="3" s="1"/>
  <c r="W2879" i="3" s="1"/>
  <c r="W2880" i="3" s="1"/>
  <c r="W2881" i="3" s="1"/>
  <c r="W2882" i="3" s="1"/>
  <c r="W2883" i="3" s="1"/>
  <c r="W2884" i="3" s="1"/>
  <c r="W2885" i="3" s="1"/>
  <c r="W2886" i="3" s="1"/>
  <c r="W2887" i="3" s="1"/>
  <c r="W2888" i="3" s="1"/>
  <c r="W2889" i="3" s="1"/>
  <c r="W2890" i="3" s="1"/>
  <c r="W2891" i="3" s="1"/>
  <c r="W2892" i="3" s="1"/>
  <c r="W2893" i="3" s="1"/>
  <c r="W2894" i="3" s="1"/>
  <c r="W2895" i="3" s="1"/>
  <c r="W2896" i="3" s="1"/>
  <c r="W2897" i="3" s="1"/>
  <c r="W2898" i="3" s="1"/>
  <c r="W2899" i="3" s="1"/>
  <c r="W2900" i="3" s="1"/>
  <c r="W2901" i="3" s="1"/>
  <c r="W2902" i="3" s="1"/>
  <c r="W2903" i="3" s="1"/>
  <c r="W2904" i="3" s="1"/>
  <c r="W2905" i="3" s="1"/>
  <c r="W2906" i="3" s="1"/>
  <c r="W2907" i="3" s="1"/>
  <c r="W2908" i="3" s="1"/>
  <c r="W2909" i="3" s="1"/>
  <c r="W2910" i="3" s="1"/>
  <c r="W2911" i="3" s="1"/>
  <c r="W2912" i="3" s="1"/>
  <c r="W2913" i="3" s="1"/>
  <c r="W2914" i="3" s="1"/>
  <c r="W2915" i="3" s="1"/>
  <c r="W2916" i="3" s="1"/>
  <c r="W2917" i="3" s="1"/>
  <c r="W2918" i="3" s="1"/>
  <c r="W2919" i="3" s="1"/>
  <c r="W2920" i="3" s="1"/>
  <c r="W2921" i="3" s="1"/>
  <c r="W2922" i="3" s="1"/>
  <c r="W2923" i="3" s="1"/>
  <c r="W2924" i="3" s="1"/>
  <c r="W2925" i="3" s="1"/>
  <c r="W2926" i="3" s="1"/>
  <c r="W2927" i="3" s="1"/>
  <c r="W2928" i="3" s="1"/>
  <c r="W2929" i="3" s="1"/>
  <c r="W2930" i="3" s="1"/>
  <c r="W2931" i="3" s="1"/>
  <c r="W2932" i="3" s="1"/>
  <c r="W2933" i="3" s="1"/>
  <c r="W2934" i="3" s="1"/>
  <c r="W2935" i="3" s="1"/>
  <c r="W2936" i="3" s="1"/>
  <c r="W2937" i="3" s="1"/>
  <c r="W2938" i="3" s="1"/>
  <c r="W2939" i="3" s="1"/>
  <c r="W2940" i="3" s="1"/>
  <c r="W2941" i="3" s="1"/>
  <c r="W2942" i="3" s="1"/>
  <c r="W2943" i="3" s="1"/>
  <c r="W2944" i="3" s="1"/>
  <c r="W2945" i="3" s="1"/>
  <c r="W2946" i="3" s="1"/>
  <c r="W2947" i="3" s="1"/>
  <c r="W2948" i="3" s="1"/>
  <c r="W2949" i="3" s="1"/>
  <c r="W2950" i="3" s="1"/>
  <c r="W2951" i="3" s="1"/>
  <c r="W2952" i="3" s="1"/>
  <c r="W2953" i="3" s="1"/>
  <c r="W2954" i="3" s="1"/>
  <c r="W2955" i="3" s="1"/>
  <c r="W2956" i="3" s="1"/>
  <c r="W2957" i="3" s="1"/>
  <c r="W2958" i="3" s="1"/>
  <c r="W2959" i="3" s="1"/>
  <c r="W2960" i="3" s="1"/>
  <c r="W2961" i="3" s="1"/>
  <c r="W2962" i="3" s="1"/>
  <c r="W2963" i="3" s="1"/>
  <c r="W2964" i="3" s="1"/>
  <c r="W2965" i="3" s="1"/>
  <c r="W2966" i="3" s="1"/>
  <c r="W2967" i="3" s="1"/>
  <c r="W2968" i="3" s="1"/>
  <c r="W2969" i="3" s="1"/>
  <c r="W2970" i="3" s="1"/>
  <c r="W2971" i="3" s="1"/>
  <c r="W2972" i="3" s="1"/>
  <c r="W2973" i="3" s="1"/>
  <c r="W2974" i="3" s="1"/>
  <c r="W2975" i="3" s="1"/>
  <c r="W2976" i="3" s="1"/>
  <c r="W2977" i="3" s="1"/>
  <c r="W2978" i="3" s="1"/>
  <c r="W2979" i="3" s="1"/>
  <c r="W2980" i="3" s="1"/>
  <c r="W2981" i="3" s="1"/>
  <c r="W2982" i="3" s="1"/>
  <c r="W2983" i="3" s="1"/>
  <c r="W2984" i="3" s="1"/>
  <c r="W2985" i="3" s="1"/>
  <c r="W2986" i="3" s="1"/>
  <c r="W2987" i="3" s="1"/>
  <c r="W2988" i="3" s="1"/>
  <c r="W2989" i="3" s="1"/>
  <c r="W2990" i="3" s="1"/>
  <c r="W2991" i="3" s="1"/>
  <c r="W2992" i="3" s="1"/>
  <c r="W2993" i="3" s="1"/>
  <c r="W2994" i="3" s="1"/>
  <c r="W2995" i="3" s="1"/>
  <c r="W2996" i="3" s="1"/>
  <c r="W2997" i="3" s="1"/>
  <c r="W2998" i="3" s="1"/>
  <c r="W2999" i="3" s="1"/>
  <c r="W3000" i="3" s="1"/>
  <c r="W3001" i="3" s="1"/>
  <c r="W3002" i="3" s="1"/>
  <c r="W3003" i="3" s="1"/>
  <c r="W3004" i="3" s="1"/>
  <c r="W3005" i="3" s="1"/>
  <c r="W3006" i="3" s="1"/>
  <c r="W3007" i="3" s="1"/>
  <c r="W3008" i="3" s="1"/>
  <c r="W3009" i="3" s="1"/>
  <c r="W3010" i="3" s="1"/>
  <c r="W3011" i="3" s="1"/>
  <c r="W3012" i="3" s="1"/>
  <c r="W3013" i="3" s="1"/>
  <c r="W3014" i="3" s="1"/>
  <c r="W3015" i="3" s="1"/>
  <c r="W3016" i="3" s="1"/>
  <c r="W3017" i="3" s="1"/>
  <c r="W3018" i="3" s="1"/>
  <c r="W3019" i="3" s="1"/>
  <c r="W3020" i="3" s="1"/>
  <c r="W3021" i="3" s="1"/>
  <c r="W3022" i="3" s="1"/>
  <c r="W3023" i="3" s="1"/>
  <c r="W3024" i="3" s="1"/>
  <c r="W3025" i="3" s="1"/>
  <c r="W3026" i="3" s="1"/>
  <c r="W3027" i="3" s="1"/>
  <c r="W3028" i="3" s="1"/>
  <c r="W3029" i="3" s="1"/>
  <c r="W3030" i="3" s="1"/>
  <c r="W3031" i="3" s="1"/>
  <c r="W3032" i="3" s="1"/>
  <c r="W3033" i="3" s="1"/>
  <c r="W3034" i="3" s="1"/>
  <c r="W3035" i="3" s="1"/>
  <c r="W3036" i="3" s="1"/>
  <c r="W3037" i="3" s="1"/>
  <c r="W3038" i="3" s="1"/>
  <c r="W3039" i="3" s="1"/>
  <c r="W3040" i="3" s="1"/>
  <c r="W3041" i="3" s="1"/>
  <c r="W3042" i="3" s="1"/>
  <c r="W3043" i="3" s="1"/>
  <c r="W3044" i="3" s="1"/>
  <c r="W3045" i="3" s="1"/>
  <c r="W3046" i="3" s="1"/>
  <c r="W3047" i="3" s="1"/>
  <c r="W3048" i="3" s="1"/>
  <c r="W3049" i="3" s="1"/>
  <c r="W3050" i="3" s="1"/>
  <c r="W3051" i="3" s="1"/>
  <c r="W3052" i="3" s="1"/>
  <c r="W3053" i="3" s="1"/>
  <c r="W3054" i="3" s="1"/>
  <c r="W3055" i="3" s="1"/>
  <c r="W3056" i="3" s="1"/>
  <c r="W3057" i="3" s="1"/>
  <c r="W3058" i="3" s="1"/>
  <c r="W3059" i="3" s="1"/>
  <c r="W3060" i="3" s="1"/>
  <c r="W3061" i="3" s="1"/>
  <c r="W3062" i="3" s="1"/>
  <c r="W3063" i="3" s="1"/>
  <c r="W3064" i="3" s="1"/>
  <c r="W3065" i="3" s="1"/>
  <c r="W3066" i="3" s="1"/>
  <c r="W3067" i="3" s="1"/>
  <c r="W3068" i="3" s="1"/>
  <c r="W3069" i="3" s="1"/>
  <c r="W3070" i="3" s="1"/>
  <c r="W3071" i="3" s="1"/>
  <c r="W3072" i="3" s="1"/>
  <c r="W3073" i="3" s="1"/>
  <c r="W3074" i="3" s="1"/>
  <c r="W3075" i="3" s="1"/>
  <c r="W3076" i="3" s="1"/>
  <c r="W3077" i="3" s="1"/>
  <c r="W3078" i="3" s="1"/>
  <c r="W3079" i="3" s="1"/>
  <c r="W3080" i="3" s="1"/>
  <c r="W3081" i="3" s="1"/>
  <c r="W3082" i="3" s="1"/>
  <c r="W3083" i="3" s="1"/>
  <c r="W3084" i="3" s="1"/>
  <c r="W3085" i="3" s="1"/>
  <c r="W3086" i="3" s="1"/>
  <c r="W3087" i="3" s="1"/>
  <c r="W3088" i="3" s="1"/>
  <c r="W3089" i="3" s="1"/>
  <c r="W3090" i="3" s="1"/>
  <c r="W3091" i="3" s="1"/>
  <c r="W3092" i="3" s="1"/>
  <c r="W3093" i="3" s="1"/>
  <c r="W3094" i="3" s="1"/>
  <c r="W3095" i="3" s="1"/>
  <c r="W3096" i="3" s="1"/>
  <c r="W3097" i="3" s="1"/>
  <c r="W3098" i="3" s="1"/>
  <c r="W3099" i="3" s="1"/>
  <c r="W3100" i="3" s="1"/>
  <c r="W3101" i="3" s="1"/>
  <c r="W3102" i="3" s="1"/>
  <c r="W3103" i="3" s="1"/>
  <c r="W3104" i="3" s="1"/>
  <c r="W3105" i="3" s="1"/>
  <c r="W3106" i="3" s="1"/>
  <c r="W3107" i="3" s="1"/>
  <c r="W3108" i="3" s="1"/>
  <c r="W3109" i="3" s="1"/>
  <c r="W3110" i="3" s="1"/>
  <c r="W3111" i="3" s="1"/>
  <c r="W3112" i="3" s="1"/>
  <c r="W3113" i="3" s="1"/>
  <c r="W3114" i="3" s="1"/>
  <c r="W3115" i="3" s="1"/>
  <c r="W3116" i="3" s="1"/>
  <c r="W3117" i="3" s="1"/>
  <c r="W3118" i="3" s="1"/>
  <c r="W3119" i="3" s="1"/>
  <c r="W3120" i="3" s="1"/>
  <c r="W3121" i="3" s="1"/>
  <c r="W3122" i="3" s="1"/>
  <c r="W3123" i="3" s="1"/>
  <c r="W3124" i="3" s="1"/>
  <c r="W3125" i="3" s="1"/>
  <c r="W3126" i="3" s="1"/>
  <c r="W3127" i="3" s="1"/>
  <c r="W3128" i="3" s="1"/>
  <c r="W3129" i="3" s="1"/>
  <c r="W3130" i="3" s="1"/>
  <c r="W3131" i="3" s="1"/>
  <c r="W3132" i="3" s="1"/>
  <c r="W3133" i="3" s="1"/>
  <c r="W3134" i="3" s="1"/>
  <c r="W3135" i="3" s="1"/>
  <c r="W3136" i="3" s="1"/>
  <c r="W3137" i="3" s="1"/>
  <c r="W3138" i="3" s="1"/>
  <c r="W3139" i="3" s="1"/>
  <c r="W3140" i="3" s="1"/>
  <c r="W3141" i="3" s="1"/>
  <c r="W3142" i="3" s="1"/>
  <c r="W3143" i="3" s="1"/>
  <c r="W3144" i="3" s="1"/>
  <c r="W3145" i="3" s="1"/>
  <c r="W3146" i="3" s="1"/>
  <c r="W3147" i="3" s="1"/>
  <c r="W3148" i="3" s="1"/>
  <c r="W3149" i="3" s="1"/>
  <c r="W3150" i="3" s="1"/>
  <c r="W3151" i="3" s="1"/>
  <c r="W3152" i="3" s="1"/>
  <c r="W3153" i="3" s="1"/>
  <c r="W3154" i="3" s="1"/>
  <c r="W3155" i="3" s="1"/>
  <c r="W3156" i="3" s="1"/>
  <c r="W3157" i="3" s="1"/>
  <c r="W3158" i="3" s="1"/>
  <c r="W3159" i="3" s="1"/>
  <c r="W3160" i="3" s="1"/>
  <c r="W3161" i="3" s="1"/>
  <c r="W3162" i="3" s="1"/>
  <c r="W3163" i="3" s="1"/>
  <c r="W3164" i="3" s="1"/>
  <c r="W3165" i="3" s="1"/>
  <c r="W3166" i="3" s="1"/>
  <c r="W3167" i="3" s="1"/>
  <c r="W3168" i="3" s="1"/>
  <c r="W3169" i="3" s="1"/>
  <c r="W3170" i="3" s="1"/>
  <c r="W3171" i="3" s="1"/>
  <c r="W3172" i="3" s="1"/>
  <c r="W3173" i="3" s="1"/>
  <c r="W3174" i="3" s="1"/>
  <c r="W3175" i="3" s="1"/>
  <c r="W3176" i="3" s="1"/>
  <c r="W3177" i="3" s="1"/>
  <c r="W3178" i="3" s="1"/>
  <c r="W3179" i="3" s="1"/>
  <c r="W3180" i="3" s="1"/>
  <c r="W3181" i="3" s="1"/>
  <c r="W3182" i="3" s="1"/>
  <c r="W3183" i="3" s="1"/>
  <c r="W3184" i="3" s="1"/>
  <c r="W3185" i="3" s="1"/>
  <c r="W3186" i="3" s="1"/>
  <c r="W3187" i="3" s="1"/>
  <c r="W3188" i="3" s="1"/>
  <c r="W3189" i="3" s="1"/>
  <c r="W3190" i="3" s="1"/>
  <c r="W3191" i="3" s="1"/>
  <c r="W3192" i="3" s="1"/>
  <c r="W3193" i="3" s="1"/>
  <c r="W3194" i="3" s="1"/>
  <c r="W3195" i="3" s="1"/>
  <c r="W3196" i="3" s="1"/>
  <c r="W3197" i="3" s="1"/>
  <c r="W3198" i="3" s="1"/>
  <c r="W3199" i="3" s="1"/>
  <c r="W3200" i="3" s="1"/>
  <c r="W3201" i="3" s="1"/>
  <c r="W3202" i="3" s="1"/>
  <c r="W3203" i="3" s="1"/>
  <c r="W3204" i="3" s="1"/>
  <c r="W3205" i="3" s="1"/>
  <c r="W3206" i="3" s="1"/>
  <c r="W3207" i="3" s="1"/>
  <c r="W3208" i="3" s="1"/>
  <c r="W3209" i="3" s="1"/>
  <c r="W3210" i="3" s="1"/>
  <c r="W3211" i="3" s="1"/>
  <c r="W3212" i="3" s="1"/>
  <c r="W3213" i="3" s="1"/>
  <c r="W3214" i="3" s="1"/>
  <c r="W3215" i="3" s="1"/>
  <c r="W3216" i="3" s="1"/>
  <c r="W3217" i="3" s="1"/>
  <c r="W3218" i="3" s="1"/>
  <c r="W3219" i="3" s="1"/>
  <c r="W3220" i="3" s="1"/>
  <c r="W3221" i="3" s="1"/>
  <c r="W3222" i="3" s="1"/>
  <c r="W3223" i="3" s="1"/>
  <c r="W3224" i="3" s="1"/>
  <c r="W3225" i="3" s="1"/>
  <c r="W3226" i="3" s="1"/>
  <c r="W3227" i="3" s="1"/>
  <c r="W3228" i="3" s="1"/>
  <c r="W3229" i="3" s="1"/>
  <c r="W3230" i="3" s="1"/>
  <c r="W3231" i="3" s="1"/>
  <c r="W3232" i="3" s="1"/>
  <c r="W3233" i="3" s="1"/>
  <c r="W3234" i="3" s="1"/>
  <c r="W3235" i="3" s="1"/>
  <c r="W3236" i="3" s="1"/>
  <c r="W3237" i="3" s="1"/>
  <c r="W3238" i="3" s="1"/>
  <c r="W3239" i="3" s="1"/>
  <c r="W3240" i="3" s="1"/>
  <c r="W3241" i="3" s="1"/>
  <c r="W3242" i="3" s="1"/>
  <c r="W3243" i="3" s="1"/>
  <c r="W3244" i="3" s="1"/>
  <c r="W3245" i="3" s="1"/>
  <c r="W3246" i="3" s="1"/>
  <c r="W3247" i="3" s="1"/>
  <c r="W3248" i="3" s="1"/>
  <c r="W3249" i="3" s="1"/>
  <c r="W3250" i="3" s="1"/>
  <c r="W3251" i="3" s="1"/>
  <c r="W3252" i="3" s="1"/>
  <c r="W3253" i="3" s="1"/>
  <c r="W3254" i="3" s="1"/>
  <c r="W3255" i="3" s="1"/>
  <c r="W3256" i="3" s="1"/>
  <c r="W3257" i="3" s="1"/>
  <c r="W3258" i="3" s="1"/>
  <c r="W3259" i="3" s="1"/>
  <c r="W3260" i="3" s="1"/>
  <c r="W3261" i="3" s="1"/>
  <c r="W3262" i="3" s="1"/>
  <c r="W3263" i="3" s="1"/>
  <c r="W3264" i="3" s="1"/>
  <c r="W3265" i="3" s="1"/>
  <c r="W3266" i="3" s="1"/>
  <c r="W3267" i="3" s="1"/>
  <c r="W3268" i="3" s="1"/>
  <c r="W3269" i="3" s="1"/>
  <c r="W3270" i="3" s="1"/>
  <c r="W3271" i="3" s="1"/>
  <c r="W3272" i="3" s="1"/>
  <c r="W3273" i="3" s="1"/>
  <c r="W3274" i="3" s="1"/>
  <c r="W3275" i="3" s="1"/>
  <c r="W3276" i="3" s="1"/>
  <c r="W3277" i="3" s="1"/>
  <c r="W3278" i="3" s="1"/>
  <c r="W3279" i="3" s="1"/>
  <c r="W3280" i="3" s="1"/>
  <c r="W3281" i="3" s="1"/>
  <c r="W3282" i="3" s="1"/>
  <c r="W3283" i="3" s="1"/>
  <c r="W3284" i="3" s="1"/>
  <c r="W3285" i="3" s="1"/>
  <c r="W3286" i="3" s="1"/>
  <c r="W3287" i="3" s="1"/>
  <c r="W3288" i="3" s="1"/>
  <c r="W3289" i="3" s="1"/>
  <c r="W3290" i="3" s="1"/>
  <c r="W3291" i="3" s="1"/>
  <c r="W3292" i="3" s="1"/>
  <c r="W3293" i="3" s="1"/>
  <c r="W3294" i="3" s="1"/>
  <c r="W3295" i="3" s="1"/>
  <c r="W3296" i="3" s="1"/>
  <c r="W3297" i="3" s="1"/>
  <c r="W3298" i="3" s="1"/>
  <c r="W3299" i="3" s="1"/>
  <c r="W3300" i="3" s="1"/>
  <c r="W3301" i="3" s="1"/>
  <c r="W3302" i="3" s="1"/>
  <c r="W3303" i="3" s="1"/>
  <c r="W3304" i="3" s="1"/>
  <c r="W3305" i="3" s="1"/>
  <c r="W3306" i="3" s="1"/>
  <c r="W3307" i="3" s="1"/>
  <c r="W3308" i="3" s="1"/>
  <c r="W3309" i="3" s="1"/>
  <c r="W3310" i="3" s="1"/>
  <c r="W3311" i="3" s="1"/>
  <c r="W3312" i="3" s="1"/>
  <c r="W3313" i="3" s="1"/>
  <c r="W3314" i="3" s="1"/>
  <c r="W3315" i="3" s="1"/>
  <c r="W3316" i="3" s="1"/>
  <c r="W3317" i="3" s="1"/>
  <c r="W3318" i="3" s="1"/>
  <c r="W3319" i="3" s="1"/>
  <c r="W3320" i="3" s="1"/>
  <c r="W3321" i="3" s="1"/>
  <c r="W3322" i="3" s="1"/>
  <c r="W3323" i="3" s="1"/>
  <c r="W3324" i="3" s="1"/>
  <c r="W3325" i="3" s="1"/>
  <c r="W3326" i="3" s="1"/>
  <c r="W3327" i="3" s="1"/>
  <c r="W3328" i="3" s="1"/>
  <c r="W3329" i="3" s="1"/>
  <c r="W3330" i="3" s="1"/>
  <c r="W3331" i="3" s="1"/>
  <c r="W3332" i="3" s="1"/>
  <c r="W3333" i="3" s="1"/>
  <c r="W3334" i="3" s="1"/>
  <c r="W3335" i="3" s="1"/>
  <c r="W3336" i="3" s="1"/>
  <c r="W3337" i="3" s="1"/>
  <c r="W3338" i="3" s="1"/>
  <c r="W3339" i="3" s="1"/>
  <c r="W3340" i="3" s="1"/>
  <c r="W3341" i="3" s="1"/>
  <c r="W3342" i="3" s="1"/>
  <c r="W3343" i="3" s="1"/>
  <c r="W3344" i="3" s="1"/>
  <c r="W3345" i="3" s="1"/>
  <c r="W3346" i="3" s="1"/>
  <c r="W3347" i="3" s="1"/>
  <c r="W3348" i="3" s="1"/>
  <c r="W3349" i="3" s="1"/>
  <c r="W3350" i="3" s="1"/>
  <c r="W3351" i="3" s="1"/>
  <c r="W3352" i="3" s="1"/>
  <c r="W3353" i="3" s="1"/>
  <c r="W3354" i="3" s="1"/>
  <c r="W3355" i="3" s="1"/>
  <c r="W3356" i="3" s="1"/>
  <c r="W3357" i="3" s="1"/>
  <c r="W3358" i="3" s="1"/>
  <c r="W3359" i="3" s="1"/>
  <c r="W3360" i="3" s="1"/>
  <c r="W3361" i="3" s="1"/>
  <c r="W3362" i="3" s="1"/>
  <c r="W3363" i="3" s="1"/>
  <c r="W3364" i="3" s="1"/>
  <c r="W3365" i="3" s="1"/>
  <c r="W3366" i="3" s="1"/>
  <c r="W3367" i="3" s="1"/>
  <c r="W3368" i="3" s="1"/>
  <c r="W3369" i="3" s="1"/>
  <c r="W3370" i="3" s="1"/>
  <c r="W3371" i="3" s="1"/>
  <c r="W3372" i="3" s="1"/>
  <c r="W3373" i="3" s="1"/>
  <c r="W3374" i="3" s="1"/>
  <c r="W3375" i="3" s="1"/>
  <c r="W3376" i="3" s="1"/>
  <c r="W3377" i="3" s="1"/>
  <c r="W3378" i="3" s="1"/>
  <c r="W3379" i="3" s="1"/>
  <c r="W3380" i="3" s="1"/>
  <c r="W3381" i="3" s="1"/>
  <c r="W3382" i="3" s="1"/>
  <c r="W3383" i="3" s="1"/>
  <c r="W3384" i="3" s="1"/>
  <c r="W3385" i="3" s="1"/>
  <c r="W3386" i="3" s="1"/>
  <c r="W3387" i="3" s="1"/>
  <c r="W3388" i="3" s="1"/>
  <c r="W3389" i="3" s="1"/>
  <c r="W3390" i="3" s="1"/>
  <c r="W3391" i="3" s="1"/>
  <c r="W3392" i="3" s="1"/>
  <c r="W3393" i="3" s="1"/>
  <c r="W3394" i="3" s="1"/>
  <c r="W3395" i="3" s="1"/>
  <c r="W3396" i="3" s="1"/>
  <c r="W3397" i="3" s="1"/>
  <c r="W3398" i="3" s="1"/>
  <c r="W3399" i="3" s="1"/>
  <c r="W3400" i="3" s="1"/>
  <c r="W3401" i="3" s="1"/>
  <c r="W3402" i="3" s="1"/>
  <c r="W3403" i="3" s="1"/>
  <c r="W3404" i="3" s="1"/>
  <c r="W3405" i="3" s="1"/>
  <c r="W3406" i="3" s="1"/>
  <c r="W3407" i="3" s="1"/>
  <c r="W3408" i="3" s="1"/>
  <c r="W3409" i="3" s="1"/>
  <c r="W3410" i="3" s="1"/>
  <c r="W3411" i="3" s="1"/>
  <c r="W3412" i="3" s="1"/>
  <c r="W3413" i="3" s="1"/>
  <c r="W3414" i="3" s="1"/>
  <c r="W3415" i="3" s="1"/>
  <c r="W3416" i="3" s="1"/>
  <c r="W3417" i="3" s="1"/>
  <c r="W3418" i="3" s="1"/>
  <c r="W3419" i="3" s="1"/>
  <c r="W3420" i="3" s="1"/>
  <c r="W3421" i="3" s="1"/>
  <c r="W3422" i="3" s="1"/>
  <c r="W3423" i="3" s="1"/>
  <c r="W3424" i="3" s="1"/>
  <c r="W3425" i="3" s="1"/>
  <c r="W3426" i="3" s="1"/>
  <c r="W3427" i="3" s="1"/>
  <c r="W3428" i="3" s="1"/>
  <c r="W3429" i="3" s="1"/>
  <c r="W3430" i="3" s="1"/>
  <c r="W3431" i="3" s="1"/>
  <c r="W3432" i="3" s="1"/>
  <c r="W3433" i="3" s="1"/>
  <c r="W3434" i="3" s="1"/>
  <c r="W3435" i="3" s="1"/>
  <c r="W3436" i="3" s="1"/>
  <c r="W3437" i="3" s="1"/>
  <c r="W3438" i="3" s="1"/>
  <c r="W3439" i="3" s="1"/>
  <c r="W3440" i="3" s="1"/>
  <c r="W3441" i="3" s="1"/>
  <c r="W3442" i="3" s="1"/>
  <c r="W3443" i="3" s="1"/>
  <c r="W3444" i="3" s="1"/>
  <c r="W3445" i="3" s="1"/>
  <c r="W3446" i="3" s="1"/>
  <c r="W3447" i="3" s="1"/>
  <c r="W3448" i="3" s="1"/>
  <c r="W3449" i="3" s="1"/>
  <c r="W3450" i="3" s="1"/>
  <c r="W3451" i="3" s="1"/>
  <c r="W3452" i="3" s="1"/>
  <c r="W3453" i="3" s="1"/>
  <c r="W3454" i="3" s="1"/>
  <c r="W3455" i="3" s="1"/>
  <c r="W3456" i="3" s="1"/>
  <c r="W3457" i="3" s="1"/>
  <c r="W3458" i="3" s="1"/>
  <c r="W3459" i="3" s="1"/>
  <c r="W3460" i="3" s="1"/>
  <c r="W3461" i="3" s="1"/>
  <c r="W3462" i="3" s="1"/>
  <c r="W3463" i="3" s="1"/>
  <c r="W3464" i="3" s="1"/>
  <c r="W3465" i="3" s="1"/>
  <c r="W3466" i="3" s="1"/>
  <c r="W3467" i="3" s="1"/>
  <c r="W3468" i="3" s="1"/>
  <c r="W3469" i="3" s="1"/>
  <c r="W3470" i="3" s="1"/>
  <c r="W3471" i="3" s="1"/>
  <c r="W3472" i="3" s="1"/>
  <c r="W3473" i="3" s="1"/>
  <c r="W3474" i="3" s="1"/>
  <c r="W3475" i="3" s="1"/>
  <c r="W3476" i="3" s="1"/>
  <c r="W3477" i="3" s="1"/>
  <c r="W3478" i="3" s="1"/>
  <c r="W3479" i="3" s="1"/>
  <c r="W3480" i="3" s="1"/>
  <c r="W3481" i="3" s="1"/>
  <c r="W3482" i="3" s="1"/>
  <c r="W3483" i="3" s="1"/>
  <c r="W3484" i="3" s="1"/>
  <c r="W3485" i="3" s="1"/>
  <c r="W3486" i="3" s="1"/>
  <c r="W3487" i="3" s="1"/>
  <c r="W3488" i="3" s="1"/>
  <c r="W3489" i="3" s="1"/>
  <c r="W3490" i="3" s="1"/>
  <c r="W3491" i="3" s="1"/>
  <c r="W3492" i="3" s="1"/>
  <c r="W3493" i="3" s="1"/>
  <c r="W3494" i="3" s="1"/>
  <c r="W3495" i="3" s="1"/>
  <c r="W3496" i="3" s="1"/>
  <c r="W3497" i="3" s="1"/>
  <c r="W3498" i="3" s="1"/>
  <c r="W3499" i="3" s="1"/>
  <c r="W3500" i="3" s="1"/>
  <c r="W3501" i="3" s="1"/>
  <c r="W3502" i="3" s="1"/>
  <c r="W3503" i="3" s="1"/>
  <c r="W3504" i="3" s="1"/>
  <c r="W3505" i="3" s="1"/>
  <c r="W3506" i="3" s="1"/>
  <c r="W3507" i="3" s="1"/>
  <c r="W3508" i="3" s="1"/>
  <c r="W3509" i="3" s="1"/>
  <c r="W3510" i="3" s="1"/>
  <c r="W3511" i="3" s="1"/>
  <c r="W3512" i="3" s="1"/>
  <c r="W3513" i="3" s="1"/>
  <c r="W3514" i="3" s="1"/>
  <c r="W3515" i="3" s="1"/>
  <c r="W3516" i="3" s="1"/>
  <c r="W3517" i="3" s="1"/>
  <c r="W3518" i="3" s="1"/>
  <c r="W3519" i="3" s="1"/>
  <c r="W3520" i="3" s="1"/>
  <c r="W3521" i="3" s="1"/>
  <c r="W3522" i="3" s="1"/>
  <c r="W3523" i="3" s="1"/>
  <c r="W3524" i="3" s="1"/>
  <c r="W3525" i="3" s="1"/>
  <c r="W3526" i="3" s="1"/>
  <c r="W3527" i="3" s="1"/>
  <c r="W3528" i="3" s="1"/>
  <c r="W3529" i="3" s="1"/>
  <c r="W3530" i="3" s="1"/>
  <c r="W3531" i="3" s="1"/>
  <c r="W3532" i="3" s="1"/>
  <c r="W3533" i="3" s="1"/>
  <c r="W3534" i="3" s="1"/>
  <c r="W3535" i="3" s="1"/>
  <c r="W3536" i="3" s="1"/>
  <c r="W3537" i="3" s="1"/>
  <c r="W3538" i="3" s="1"/>
  <c r="W3539" i="3" s="1"/>
  <c r="W3540" i="3" s="1"/>
  <c r="W3541" i="3" s="1"/>
  <c r="W3542" i="3" s="1"/>
  <c r="W3543" i="3" s="1"/>
  <c r="W3544" i="3" s="1"/>
  <c r="W3545" i="3" s="1"/>
  <c r="W3546" i="3" s="1"/>
  <c r="W3547" i="3" s="1"/>
  <c r="W3548" i="3" s="1"/>
  <c r="W3549" i="3" s="1"/>
  <c r="W3550" i="3" s="1"/>
  <c r="W3551" i="3" s="1"/>
  <c r="W3552" i="3" s="1"/>
  <c r="W3553" i="3" s="1"/>
  <c r="W3554" i="3" s="1"/>
  <c r="W3555" i="3" s="1"/>
  <c r="W3556" i="3" s="1"/>
  <c r="W3557" i="3" s="1"/>
  <c r="W3558" i="3" s="1"/>
  <c r="W3559" i="3" s="1"/>
  <c r="W3560" i="3" s="1"/>
  <c r="W3561" i="3" s="1"/>
  <c r="W3562" i="3" s="1"/>
  <c r="W3563" i="3" s="1"/>
  <c r="W3564" i="3" s="1"/>
  <c r="W3565" i="3" s="1"/>
  <c r="W3566" i="3" s="1"/>
  <c r="W3567" i="3" s="1"/>
  <c r="W3568" i="3" s="1"/>
  <c r="W3569" i="3" s="1"/>
  <c r="W3570" i="3" s="1"/>
  <c r="W3571" i="3" s="1"/>
  <c r="W3572" i="3" s="1"/>
  <c r="W3573" i="3" s="1"/>
  <c r="W3574" i="3" s="1"/>
  <c r="W3575" i="3" s="1"/>
  <c r="W3576" i="3" s="1"/>
  <c r="W3577" i="3" s="1"/>
  <c r="W3578" i="3" s="1"/>
  <c r="W3579" i="3" s="1"/>
  <c r="W3580" i="3" s="1"/>
  <c r="W3581" i="3" s="1"/>
  <c r="W3582" i="3" s="1"/>
  <c r="W3583" i="3" s="1"/>
  <c r="W3584" i="3" s="1"/>
  <c r="W3585" i="3" s="1"/>
  <c r="W3586" i="3" s="1"/>
  <c r="W3587" i="3" s="1"/>
  <c r="W3588" i="3" s="1"/>
  <c r="W3589" i="3" s="1"/>
  <c r="W3590" i="3" s="1"/>
  <c r="W3591" i="3" s="1"/>
  <c r="W3592" i="3" s="1"/>
  <c r="W3593" i="3" s="1"/>
  <c r="W3594" i="3" s="1"/>
  <c r="W3595" i="3" s="1"/>
  <c r="W3596" i="3" s="1"/>
  <c r="W3597" i="3" s="1"/>
  <c r="W3598" i="3" s="1"/>
  <c r="W3599" i="3" s="1"/>
  <c r="W3600" i="3" s="1"/>
  <c r="W3601" i="3" s="1"/>
  <c r="W3602" i="3" s="1"/>
  <c r="W3603" i="3" s="1"/>
  <c r="W3604" i="3" s="1"/>
  <c r="W3605" i="3" s="1"/>
  <c r="W3606" i="3" s="1"/>
  <c r="W3607" i="3" s="1"/>
  <c r="W3608" i="3" s="1"/>
  <c r="W3609" i="3" s="1"/>
  <c r="W3610" i="3" s="1"/>
  <c r="W3611" i="3" s="1"/>
  <c r="W3612" i="3" s="1"/>
  <c r="W3613" i="3" s="1"/>
  <c r="W3614" i="3" s="1"/>
  <c r="W3615" i="3" s="1"/>
  <c r="W3616" i="3" s="1"/>
  <c r="W3617" i="3" s="1"/>
  <c r="W3618" i="3" s="1"/>
  <c r="W3619" i="3" s="1"/>
  <c r="W3620" i="3" s="1"/>
  <c r="W3621" i="3" s="1"/>
  <c r="W3622" i="3" s="1"/>
  <c r="W3623" i="3" s="1"/>
  <c r="W3624" i="3" s="1"/>
  <c r="W3625" i="3" s="1"/>
  <c r="W3626" i="3" s="1"/>
  <c r="W3627" i="3" s="1"/>
  <c r="W3628" i="3" s="1"/>
  <c r="W3629" i="3" s="1"/>
  <c r="W3630" i="3" s="1"/>
  <c r="W3631" i="3" s="1"/>
  <c r="W3632" i="3" s="1"/>
  <c r="W3633" i="3" s="1"/>
  <c r="W3634" i="3" s="1"/>
  <c r="W3635" i="3" s="1"/>
  <c r="W3636" i="3" s="1"/>
  <c r="W3637" i="3" s="1"/>
  <c r="W3638" i="3" s="1"/>
  <c r="W3639" i="3" s="1"/>
  <c r="W3640" i="3" s="1"/>
  <c r="W3641" i="3" s="1"/>
  <c r="W3642" i="3" s="1"/>
  <c r="W3643" i="3" s="1"/>
  <c r="W3644" i="3" s="1"/>
  <c r="W3645" i="3" s="1"/>
  <c r="W3646" i="3" s="1"/>
  <c r="W3647" i="3" s="1"/>
  <c r="W3648" i="3" s="1"/>
  <c r="W3649" i="3" s="1"/>
  <c r="W3650" i="3" s="1"/>
  <c r="W3651" i="3" s="1"/>
  <c r="W3652" i="3" s="1"/>
  <c r="W3653" i="3" s="1"/>
  <c r="W3654" i="3" s="1"/>
  <c r="W3655" i="3" s="1"/>
  <c r="W3656" i="3" s="1"/>
  <c r="W3657" i="3" s="1"/>
  <c r="W3658" i="3" s="1"/>
  <c r="W3659" i="3" s="1"/>
  <c r="W3660" i="3" s="1"/>
  <c r="W3661" i="3" s="1"/>
  <c r="W3662" i="3" s="1"/>
  <c r="W3663" i="3" s="1"/>
  <c r="W3664" i="3" s="1"/>
  <c r="W3665" i="3" s="1"/>
  <c r="W3666" i="3" s="1"/>
  <c r="W3667" i="3" s="1"/>
  <c r="W3668" i="3" s="1"/>
  <c r="W3669" i="3" s="1"/>
  <c r="W3670" i="3" s="1"/>
  <c r="W3671" i="3" s="1"/>
  <c r="W3672" i="3" s="1"/>
  <c r="W3673" i="3" s="1"/>
  <c r="W3674" i="3" s="1"/>
  <c r="W3675" i="3" s="1"/>
  <c r="W3676" i="3" s="1"/>
  <c r="W3677" i="3" s="1"/>
  <c r="W3678" i="3" s="1"/>
  <c r="W3679" i="3" s="1"/>
  <c r="W3680" i="3" s="1"/>
  <c r="W3681" i="3" s="1"/>
  <c r="W3682" i="3" s="1"/>
  <c r="W3683" i="3" s="1"/>
  <c r="W3684" i="3" s="1"/>
  <c r="W3685" i="3" s="1"/>
  <c r="W3686" i="3" s="1"/>
  <c r="W3687" i="3" s="1"/>
  <c r="W3688" i="3" s="1"/>
  <c r="W3689" i="3" s="1"/>
  <c r="W3690" i="3" s="1"/>
  <c r="W3691" i="3" s="1"/>
  <c r="W3692" i="3" s="1"/>
  <c r="W3693" i="3" s="1"/>
  <c r="W3694" i="3" s="1"/>
  <c r="W3695" i="3" s="1"/>
  <c r="W3696" i="3" s="1"/>
  <c r="W3697" i="3" s="1"/>
  <c r="W3698" i="3" s="1"/>
  <c r="W3699" i="3" s="1"/>
  <c r="W3700" i="3" s="1"/>
  <c r="W3701" i="3" s="1"/>
  <c r="W3702" i="3" s="1"/>
  <c r="W3703" i="3" s="1"/>
  <c r="W3704" i="3" s="1"/>
  <c r="W3705" i="3" s="1"/>
  <c r="W3706" i="3" s="1"/>
  <c r="W3707" i="3" s="1"/>
  <c r="W3708" i="3" s="1"/>
  <c r="W3709" i="3" s="1"/>
  <c r="W3710" i="3" s="1"/>
  <c r="W3711" i="3" s="1"/>
  <c r="W3712" i="3" s="1"/>
  <c r="W3713" i="3" s="1"/>
  <c r="W3714" i="3" s="1"/>
  <c r="W3715" i="3" s="1"/>
  <c r="W3716" i="3" s="1"/>
  <c r="W3717" i="3" s="1"/>
  <c r="W3718" i="3" s="1"/>
  <c r="W3719" i="3" s="1"/>
  <c r="W3720" i="3" s="1"/>
  <c r="W3721" i="3" s="1"/>
  <c r="W3722" i="3" s="1"/>
  <c r="W3723" i="3" s="1"/>
  <c r="W3724" i="3" s="1"/>
  <c r="W3725" i="3" s="1"/>
  <c r="W3726" i="3" s="1"/>
  <c r="W3727" i="3" s="1"/>
  <c r="W3728" i="3" s="1"/>
  <c r="W3729" i="3" s="1"/>
  <c r="W3730" i="3" s="1"/>
  <c r="W3731" i="3" s="1"/>
  <c r="W3732" i="3" s="1"/>
  <c r="W3733" i="3" s="1"/>
  <c r="W3734" i="3" s="1"/>
  <c r="W11" i="3"/>
  <c r="C13" i="3"/>
  <c r="C14" i="3" s="1"/>
  <c r="C15" i="3" s="1"/>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C83" i="3" s="1"/>
  <c r="C84" i="3" s="1"/>
  <c r="C85" i="3" s="1"/>
  <c r="C86" i="3" s="1"/>
  <c r="C87" i="3" s="1"/>
  <c r="C88" i="3" s="1"/>
  <c r="C89" i="3" s="1"/>
  <c r="C90" i="3" s="1"/>
  <c r="C91" i="3" s="1"/>
  <c r="C92" i="3" s="1"/>
  <c r="C93" i="3" s="1"/>
  <c r="C94" i="3" s="1"/>
  <c r="C95" i="3" s="1"/>
  <c r="C96" i="3" s="1"/>
  <c r="C97" i="3" s="1"/>
  <c r="C98" i="3" s="1"/>
  <c r="C99" i="3" s="1"/>
  <c r="C100" i="3" s="1"/>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C127" i="3" s="1"/>
  <c r="C128" i="3" s="1"/>
  <c r="C129" i="3" s="1"/>
  <c r="C130" i="3" s="1"/>
  <c r="C131" i="3" s="1"/>
  <c r="C132" i="3" s="1"/>
  <c r="C133" i="3" s="1"/>
  <c r="C134" i="3" s="1"/>
  <c r="C135" i="3" s="1"/>
  <c r="C136" i="3" s="1"/>
  <c r="C137" i="3" s="1"/>
  <c r="C138" i="3" s="1"/>
  <c r="C139" i="3" s="1"/>
  <c r="C140" i="3" s="1"/>
  <c r="C141" i="3" s="1"/>
  <c r="C142" i="3" s="1"/>
  <c r="C143" i="3" s="1"/>
  <c r="C144" i="3" s="1"/>
  <c r="C145" i="3" s="1"/>
  <c r="C146" i="3" s="1"/>
  <c r="C147" i="3" s="1"/>
  <c r="C148" i="3" s="1"/>
  <c r="C149" i="3" s="1"/>
  <c r="C150" i="3" s="1"/>
  <c r="C151" i="3" s="1"/>
  <c r="C152" i="3" s="1"/>
  <c r="C153" i="3" s="1"/>
  <c r="C154" i="3" s="1"/>
  <c r="C155" i="3" s="1"/>
  <c r="C156" i="3" s="1"/>
  <c r="C157" i="3" s="1"/>
  <c r="C158" i="3" s="1"/>
  <c r="C159" i="3" s="1"/>
  <c r="C160" i="3" s="1"/>
  <c r="C161" i="3" s="1"/>
  <c r="C162" i="3" s="1"/>
  <c r="C163" i="3" s="1"/>
  <c r="C164" i="3" s="1"/>
  <c r="C165" i="3" s="1"/>
  <c r="C166" i="3" s="1"/>
  <c r="C167" i="3" s="1"/>
  <c r="C168" i="3" s="1"/>
  <c r="C169" i="3" s="1"/>
  <c r="C170" i="3" s="1"/>
  <c r="C171" i="3" s="1"/>
  <c r="C172" i="3" s="1"/>
  <c r="C173" i="3" s="1"/>
  <c r="C174" i="3" s="1"/>
  <c r="C175" i="3" s="1"/>
  <c r="C176" i="3" s="1"/>
  <c r="C177" i="3" s="1"/>
  <c r="C178" i="3" s="1"/>
  <c r="C179" i="3" s="1"/>
  <c r="C180" i="3" s="1"/>
  <c r="C181" i="3" s="1"/>
  <c r="C182" i="3" s="1"/>
  <c r="C183" i="3" s="1"/>
  <c r="C184" i="3" s="1"/>
  <c r="C185" i="3" s="1"/>
  <c r="C186" i="3" s="1"/>
  <c r="C187" i="3" s="1"/>
  <c r="C188" i="3" s="1"/>
  <c r="C189" i="3" s="1"/>
  <c r="C190" i="3" s="1"/>
  <c r="C191" i="3" s="1"/>
  <c r="C192" i="3" s="1"/>
  <c r="C193" i="3" s="1"/>
  <c r="C194" i="3" s="1"/>
  <c r="C195" i="3" s="1"/>
  <c r="C196" i="3" s="1"/>
  <c r="C197" i="3" s="1"/>
  <c r="C198" i="3" s="1"/>
  <c r="C199" i="3" s="1"/>
  <c r="C200" i="3" s="1"/>
  <c r="C201" i="3" s="1"/>
  <c r="C202" i="3" s="1"/>
  <c r="C203" i="3" s="1"/>
  <c r="C204" i="3" s="1"/>
  <c r="C205" i="3" s="1"/>
  <c r="C206" i="3" s="1"/>
  <c r="C207" i="3" s="1"/>
  <c r="C208" i="3" s="1"/>
  <c r="C209" i="3" s="1"/>
  <c r="C210" i="3" s="1"/>
  <c r="C211" i="3" s="1"/>
  <c r="C212" i="3" s="1"/>
  <c r="C213" i="3" s="1"/>
  <c r="C214" i="3" s="1"/>
  <c r="C215" i="3" s="1"/>
  <c r="C216" i="3" s="1"/>
  <c r="C217" i="3" s="1"/>
  <c r="C218" i="3" s="1"/>
  <c r="C219" i="3" s="1"/>
  <c r="C220" i="3" s="1"/>
  <c r="C221" i="3" s="1"/>
  <c r="C222" i="3" s="1"/>
  <c r="C223" i="3" s="1"/>
  <c r="C224" i="3" s="1"/>
  <c r="C225" i="3" s="1"/>
  <c r="C226" i="3" s="1"/>
  <c r="C227" i="3" s="1"/>
  <c r="C228" i="3" s="1"/>
  <c r="C229" i="3" s="1"/>
  <c r="C230" i="3" s="1"/>
  <c r="C231" i="3" s="1"/>
  <c r="C232" i="3" s="1"/>
  <c r="C233" i="3" s="1"/>
  <c r="C234" i="3" s="1"/>
  <c r="C235" i="3" s="1"/>
  <c r="C236" i="3" s="1"/>
  <c r="C237" i="3" s="1"/>
  <c r="C238" i="3" s="1"/>
  <c r="C239" i="3" s="1"/>
  <c r="C240" i="3" s="1"/>
  <c r="C241" i="3" s="1"/>
  <c r="C242" i="3" s="1"/>
  <c r="C243" i="3" s="1"/>
  <c r="C244" i="3" s="1"/>
  <c r="C245" i="3" s="1"/>
  <c r="C246" i="3" s="1"/>
  <c r="C247" i="3" s="1"/>
  <c r="C248" i="3" s="1"/>
  <c r="C249" i="3" s="1"/>
  <c r="C250" i="3" s="1"/>
  <c r="C251" i="3" s="1"/>
  <c r="C252" i="3" s="1"/>
  <c r="C253" i="3" s="1"/>
  <c r="C254" i="3" s="1"/>
  <c r="C255" i="3" s="1"/>
  <c r="C256" i="3" s="1"/>
  <c r="C257" i="3" s="1"/>
  <c r="C258" i="3" s="1"/>
  <c r="C259" i="3" s="1"/>
  <c r="C260" i="3" s="1"/>
  <c r="C261" i="3" s="1"/>
  <c r="C262" i="3" s="1"/>
  <c r="C263" i="3" s="1"/>
  <c r="C264" i="3" s="1"/>
  <c r="C265" i="3" s="1"/>
  <c r="C266" i="3" s="1"/>
  <c r="C267" i="3" s="1"/>
  <c r="C268" i="3" s="1"/>
  <c r="C269" i="3" s="1"/>
  <c r="C270" i="3" s="1"/>
  <c r="C271" i="3" s="1"/>
  <c r="C272" i="3" s="1"/>
  <c r="C273" i="3" s="1"/>
  <c r="C274" i="3" s="1"/>
  <c r="C275" i="3" s="1"/>
  <c r="C276" i="3" s="1"/>
  <c r="C277" i="3" s="1"/>
  <c r="C278" i="3" s="1"/>
  <c r="C279" i="3" s="1"/>
  <c r="C280" i="3" s="1"/>
  <c r="C281" i="3" s="1"/>
  <c r="C282" i="3" s="1"/>
  <c r="C283" i="3" s="1"/>
  <c r="C284" i="3" s="1"/>
  <c r="C285" i="3" s="1"/>
  <c r="C286" i="3" s="1"/>
  <c r="C287" i="3" s="1"/>
  <c r="C288" i="3" s="1"/>
  <c r="C289" i="3" s="1"/>
  <c r="C290" i="3" s="1"/>
  <c r="C291" i="3" s="1"/>
  <c r="C292" i="3" s="1"/>
  <c r="C293" i="3" s="1"/>
  <c r="C294" i="3" s="1"/>
  <c r="C295" i="3" s="1"/>
  <c r="C296" i="3" s="1"/>
  <c r="C297" i="3" s="1"/>
  <c r="C298" i="3" s="1"/>
  <c r="C299" i="3" s="1"/>
  <c r="C300" i="3" s="1"/>
  <c r="C301" i="3" s="1"/>
  <c r="C302" i="3" s="1"/>
  <c r="C303" i="3" s="1"/>
  <c r="C304" i="3" s="1"/>
  <c r="C305" i="3" s="1"/>
  <c r="C306" i="3" s="1"/>
  <c r="C307" i="3" s="1"/>
  <c r="C308" i="3" s="1"/>
  <c r="C309" i="3" s="1"/>
  <c r="C310" i="3" s="1"/>
  <c r="C311" i="3" s="1"/>
  <c r="C312" i="3" s="1"/>
  <c r="C313" i="3" s="1"/>
  <c r="C314" i="3" s="1"/>
  <c r="C315" i="3" s="1"/>
  <c r="C316" i="3" s="1"/>
  <c r="C317" i="3" s="1"/>
  <c r="C318" i="3" s="1"/>
  <c r="C319" i="3" s="1"/>
  <c r="C320" i="3" s="1"/>
  <c r="C321" i="3" s="1"/>
  <c r="C322" i="3" s="1"/>
  <c r="C323" i="3" s="1"/>
  <c r="C324" i="3" s="1"/>
  <c r="C325" i="3" s="1"/>
  <c r="C326" i="3" s="1"/>
  <c r="C327" i="3" s="1"/>
  <c r="C328" i="3" s="1"/>
  <c r="C329" i="3" s="1"/>
  <c r="C330" i="3" s="1"/>
  <c r="C331" i="3" s="1"/>
  <c r="C332" i="3" s="1"/>
  <c r="C333" i="3" s="1"/>
  <c r="C334" i="3" s="1"/>
  <c r="C335" i="3" s="1"/>
  <c r="C336" i="3" s="1"/>
  <c r="C337" i="3" s="1"/>
  <c r="C338" i="3" s="1"/>
  <c r="C339" i="3" s="1"/>
  <c r="C340" i="3" s="1"/>
  <c r="C341" i="3" s="1"/>
  <c r="C342" i="3" s="1"/>
  <c r="C343" i="3" s="1"/>
  <c r="C344" i="3" s="1"/>
  <c r="C345" i="3" s="1"/>
  <c r="C346" i="3" s="1"/>
  <c r="C347" i="3" s="1"/>
  <c r="C348" i="3" s="1"/>
  <c r="C349" i="3" s="1"/>
  <c r="C350" i="3" s="1"/>
  <c r="C351" i="3" s="1"/>
  <c r="C352" i="3" s="1"/>
  <c r="C353" i="3" s="1"/>
  <c r="C354" i="3" s="1"/>
  <c r="C355" i="3" s="1"/>
  <c r="C356" i="3" s="1"/>
  <c r="C357" i="3" s="1"/>
  <c r="C358" i="3" s="1"/>
  <c r="C359" i="3" s="1"/>
  <c r="C360" i="3" s="1"/>
  <c r="C361" i="3" s="1"/>
  <c r="C362" i="3" s="1"/>
  <c r="C363" i="3" s="1"/>
  <c r="C364" i="3" s="1"/>
  <c r="C365" i="3" s="1"/>
  <c r="C366" i="3" s="1"/>
  <c r="C367" i="3" s="1"/>
  <c r="C368" i="3" s="1"/>
  <c r="C369" i="3" s="1"/>
  <c r="C370" i="3" s="1"/>
  <c r="C371" i="3" s="1"/>
  <c r="C372" i="3" s="1"/>
  <c r="C373" i="3" s="1"/>
  <c r="C374" i="3" s="1"/>
  <c r="C375" i="3" s="1"/>
  <c r="C376" i="3" s="1"/>
  <c r="C377" i="3" s="1"/>
  <c r="C378" i="3" s="1"/>
  <c r="C379" i="3" s="1"/>
  <c r="C380" i="3" s="1"/>
  <c r="C381" i="3" s="1"/>
  <c r="C382" i="3" s="1"/>
  <c r="C383" i="3" s="1"/>
  <c r="C384" i="3" s="1"/>
  <c r="C385" i="3" s="1"/>
  <c r="C386" i="3" s="1"/>
  <c r="C387" i="3" s="1"/>
  <c r="C388" i="3" s="1"/>
  <c r="C389" i="3" s="1"/>
  <c r="C390" i="3" s="1"/>
  <c r="C391" i="3" s="1"/>
  <c r="C392" i="3" s="1"/>
  <c r="C393" i="3" s="1"/>
  <c r="C394" i="3" s="1"/>
  <c r="C395" i="3" s="1"/>
  <c r="C396" i="3" s="1"/>
  <c r="C397" i="3" s="1"/>
  <c r="C398" i="3" s="1"/>
  <c r="C399" i="3" s="1"/>
  <c r="C400" i="3" s="1"/>
  <c r="C401" i="3" s="1"/>
  <c r="C402" i="3" s="1"/>
  <c r="C403" i="3" s="1"/>
  <c r="C404" i="3" s="1"/>
  <c r="C405" i="3" s="1"/>
  <c r="C406" i="3" s="1"/>
  <c r="C407" i="3" s="1"/>
  <c r="C408" i="3" s="1"/>
  <c r="C409" i="3" s="1"/>
  <c r="C410" i="3" s="1"/>
  <c r="C411" i="3" s="1"/>
  <c r="C412" i="3" s="1"/>
  <c r="C413" i="3" s="1"/>
  <c r="C414" i="3" s="1"/>
  <c r="C415" i="3" s="1"/>
  <c r="C416" i="3" s="1"/>
  <c r="C417" i="3" s="1"/>
  <c r="C418" i="3" s="1"/>
  <c r="C419" i="3" s="1"/>
  <c r="C420" i="3" s="1"/>
  <c r="C421" i="3" s="1"/>
  <c r="C422" i="3" s="1"/>
  <c r="C423" i="3" s="1"/>
  <c r="C424" i="3" s="1"/>
  <c r="C425" i="3" s="1"/>
  <c r="C426" i="3" s="1"/>
  <c r="C427" i="3" s="1"/>
  <c r="C428" i="3" s="1"/>
  <c r="C429" i="3" s="1"/>
  <c r="C430" i="3" s="1"/>
  <c r="C431" i="3" s="1"/>
  <c r="C432" i="3" s="1"/>
  <c r="C433" i="3" s="1"/>
  <c r="C434" i="3" s="1"/>
  <c r="C435" i="3" s="1"/>
  <c r="C436" i="3" s="1"/>
  <c r="C437" i="3" s="1"/>
  <c r="C438" i="3" s="1"/>
  <c r="C439" i="3" s="1"/>
  <c r="C440" i="3" s="1"/>
  <c r="C441" i="3" s="1"/>
  <c r="C442" i="3" s="1"/>
  <c r="C443" i="3" s="1"/>
  <c r="C444" i="3" s="1"/>
  <c r="C445" i="3" s="1"/>
  <c r="C446" i="3" s="1"/>
  <c r="C447" i="3" s="1"/>
  <c r="C448" i="3" s="1"/>
  <c r="C449" i="3" s="1"/>
  <c r="C450" i="3" s="1"/>
  <c r="C451" i="3" s="1"/>
  <c r="C452" i="3" s="1"/>
  <c r="C453" i="3" s="1"/>
  <c r="C454" i="3" s="1"/>
  <c r="C455" i="3" s="1"/>
  <c r="C456" i="3" s="1"/>
  <c r="C457" i="3" s="1"/>
  <c r="C458" i="3" s="1"/>
  <c r="C459" i="3" s="1"/>
  <c r="C460" i="3" s="1"/>
  <c r="C461" i="3" s="1"/>
  <c r="C462" i="3" s="1"/>
  <c r="C463" i="3" s="1"/>
  <c r="C464" i="3" s="1"/>
  <c r="C465" i="3" s="1"/>
  <c r="C466" i="3" s="1"/>
  <c r="C467" i="3" s="1"/>
  <c r="C468" i="3" s="1"/>
  <c r="C469" i="3" s="1"/>
  <c r="C470" i="3" s="1"/>
  <c r="C471" i="3" s="1"/>
  <c r="C472" i="3" s="1"/>
  <c r="C473" i="3" s="1"/>
  <c r="C474" i="3" s="1"/>
  <c r="C475" i="3" s="1"/>
  <c r="C476" i="3" s="1"/>
  <c r="C477" i="3" s="1"/>
  <c r="C478" i="3" s="1"/>
  <c r="C479" i="3" s="1"/>
  <c r="C480" i="3" s="1"/>
  <c r="C481" i="3" s="1"/>
  <c r="C482" i="3" s="1"/>
  <c r="C483" i="3" s="1"/>
  <c r="C484" i="3" s="1"/>
  <c r="C485" i="3" s="1"/>
  <c r="C486" i="3" s="1"/>
  <c r="C487" i="3" s="1"/>
  <c r="C488" i="3" s="1"/>
  <c r="C489" i="3" s="1"/>
  <c r="C490" i="3" s="1"/>
  <c r="C491" i="3" s="1"/>
  <c r="C492" i="3" s="1"/>
  <c r="C493" i="3" s="1"/>
  <c r="C494" i="3" s="1"/>
  <c r="C495" i="3" s="1"/>
  <c r="C496" i="3" s="1"/>
  <c r="C497" i="3" s="1"/>
  <c r="C498" i="3" s="1"/>
  <c r="C499" i="3" s="1"/>
  <c r="C500" i="3" s="1"/>
  <c r="C501" i="3" s="1"/>
  <c r="C502" i="3" s="1"/>
  <c r="C503" i="3" s="1"/>
  <c r="C504" i="3" s="1"/>
  <c r="C505" i="3" s="1"/>
  <c r="C506" i="3" s="1"/>
  <c r="C507" i="3" s="1"/>
  <c r="C508" i="3" s="1"/>
  <c r="C509" i="3" s="1"/>
  <c r="C510" i="3" s="1"/>
  <c r="C511" i="3" s="1"/>
  <c r="C512" i="3" s="1"/>
  <c r="C513" i="3" s="1"/>
  <c r="C514" i="3" s="1"/>
  <c r="C515" i="3" s="1"/>
  <c r="C516" i="3" s="1"/>
  <c r="C517" i="3" s="1"/>
  <c r="C518" i="3" s="1"/>
  <c r="C519" i="3" s="1"/>
  <c r="C520" i="3" s="1"/>
  <c r="C521" i="3" s="1"/>
  <c r="C522" i="3" s="1"/>
  <c r="C523" i="3" s="1"/>
  <c r="C524" i="3" s="1"/>
  <c r="C525" i="3" s="1"/>
  <c r="C526" i="3" s="1"/>
  <c r="C527" i="3" s="1"/>
  <c r="C528" i="3" s="1"/>
  <c r="C529" i="3" s="1"/>
  <c r="C530" i="3" s="1"/>
  <c r="C531" i="3" s="1"/>
  <c r="C532" i="3" s="1"/>
  <c r="C533" i="3" s="1"/>
  <c r="C534" i="3" s="1"/>
  <c r="C535" i="3" s="1"/>
  <c r="C536" i="3" s="1"/>
  <c r="C537" i="3" s="1"/>
  <c r="C538" i="3" s="1"/>
  <c r="C539" i="3" s="1"/>
  <c r="C540" i="3" s="1"/>
  <c r="C541" i="3" s="1"/>
  <c r="C542" i="3" s="1"/>
  <c r="C543" i="3" s="1"/>
  <c r="C544" i="3" s="1"/>
  <c r="C545" i="3" s="1"/>
  <c r="C546" i="3" s="1"/>
  <c r="C547" i="3" s="1"/>
  <c r="C548" i="3" s="1"/>
  <c r="C549" i="3" s="1"/>
  <c r="C550" i="3" s="1"/>
  <c r="C551" i="3" s="1"/>
  <c r="C552" i="3" s="1"/>
  <c r="C553" i="3" s="1"/>
  <c r="C554" i="3" s="1"/>
  <c r="C555" i="3" s="1"/>
  <c r="C556" i="3" s="1"/>
  <c r="C557" i="3" s="1"/>
  <c r="C558" i="3" s="1"/>
  <c r="C559" i="3" s="1"/>
  <c r="C560" i="3" s="1"/>
  <c r="C561" i="3" s="1"/>
  <c r="C562" i="3" s="1"/>
  <c r="C563" i="3" s="1"/>
  <c r="C564" i="3" s="1"/>
  <c r="C565" i="3" s="1"/>
  <c r="C566" i="3" s="1"/>
  <c r="C567" i="3" s="1"/>
  <c r="C568" i="3" s="1"/>
  <c r="C569" i="3" s="1"/>
  <c r="C570" i="3" s="1"/>
  <c r="C571" i="3" s="1"/>
  <c r="C572" i="3" s="1"/>
  <c r="C573" i="3" s="1"/>
  <c r="C574" i="3" s="1"/>
  <c r="C575" i="3" s="1"/>
  <c r="C576" i="3" s="1"/>
  <c r="C577" i="3" s="1"/>
  <c r="C578" i="3" s="1"/>
  <c r="C579" i="3" s="1"/>
  <c r="C580" i="3" s="1"/>
  <c r="C581" i="3" s="1"/>
  <c r="C582" i="3" s="1"/>
  <c r="C583" i="3" s="1"/>
  <c r="C584" i="3" s="1"/>
  <c r="C585" i="3" s="1"/>
  <c r="C586" i="3" s="1"/>
  <c r="C587" i="3" s="1"/>
  <c r="C588" i="3" s="1"/>
  <c r="C589" i="3" s="1"/>
  <c r="C590" i="3" s="1"/>
  <c r="C591" i="3" s="1"/>
  <c r="C592" i="3" s="1"/>
  <c r="C593" i="3" s="1"/>
  <c r="C594" i="3" s="1"/>
  <c r="C595" i="3" s="1"/>
  <c r="C596" i="3" s="1"/>
  <c r="C597" i="3" s="1"/>
  <c r="C598" i="3" s="1"/>
  <c r="C599" i="3" s="1"/>
  <c r="C600" i="3" s="1"/>
  <c r="C601" i="3" s="1"/>
  <c r="C602" i="3" s="1"/>
  <c r="C603" i="3" s="1"/>
  <c r="C604" i="3" s="1"/>
  <c r="C605" i="3" s="1"/>
  <c r="C606" i="3" s="1"/>
  <c r="C607" i="3" s="1"/>
  <c r="C608" i="3" s="1"/>
  <c r="C609" i="3" s="1"/>
  <c r="C610" i="3" s="1"/>
  <c r="C611" i="3" s="1"/>
  <c r="C612" i="3" s="1"/>
  <c r="C613" i="3" s="1"/>
  <c r="C614" i="3" s="1"/>
  <c r="C615" i="3" s="1"/>
  <c r="C616" i="3" s="1"/>
  <c r="C617" i="3" s="1"/>
  <c r="C618" i="3" s="1"/>
  <c r="C619" i="3" s="1"/>
  <c r="C620" i="3" s="1"/>
  <c r="C621" i="3" s="1"/>
  <c r="C622" i="3" s="1"/>
  <c r="C623" i="3" s="1"/>
  <c r="C624" i="3" s="1"/>
  <c r="C625" i="3" s="1"/>
  <c r="C626" i="3" s="1"/>
  <c r="C627" i="3" s="1"/>
  <c r="C628" i="3" s="1"/>
  <c r="C629" i="3" s="1"/>
  <c r="C630" i="3" s="1"/>
  <c r="C631" i="3" s="1"/>
  <c r="C632" i="3" s="1"/>
  <c r="C633" i="3" s="1"/>
  <c r="C634" i="3" s="1"/>
  <c r="C635" i="3" s="1"/>
  <c r="C636" i="3" s="1"/>
  <c r="C637" i="3" s="1"/>
  <c r="C638" i="3" s="1"/>
  <c r="C639" i="3" s="1"/>
  <c r="C640" i="3" s="1"/>
  <c r="C641" i="3" s="1"/>
  <c r="C642" i="3" s="1"/>
  <c r="C643" i="3" s="1"/>
  <c r="C644" i="3" s="1"/>
  <c r="C645" i="3" s="1"/>
  <c r="C646" i="3" s="1"/>
  <c r="C647" i="3" s="1"/>
  <c r="C648" i="3" s="1"/>
  <c r="C649" i="3" s="1"/>
  <c r="C650" i="3" s="1"/>
  <c r="C651" i="3" s="1"/>
  <c r="C652" i="3" s="1"/>
  <c r="C653" i="3" s="1"/>
  <c r="C654" i="3" s="1"/>
  <c r="C655" i="3" s="1"/>
  <c r="C656" i="3" s="1"/>
  <c r="C657" i="3" s="1"/>
  <c r="C658" i="3" s="1"/>
  <c r="C659" i="3" s="1"/>
  <c r="C660" i="3" s="1"/>
  <c r="C661" i="3" s="1"/>
  <c r="C662" i="3" s="1"/>
  <c r="C663" i="3" s="1"/>
  <c r="C664" i="3" s="1"/>
  <c r="C665" i="3" s="1"/>
  <c r="C666" i="3" s="1"/>
  <c r="C667" i="3" s="1"/>
  <c r="C668" i="3" s="1"/>
  <c r="C669" i="3" s="1"/>
  <c r="C670" i="3" s="1"/>
  <c r="C671" i="3" s="1"/>
  <c r="C672" i="3" s="1"/>
  <c r="C673" i="3" s="1"/>
  <c r="C674" i="3" s="1"/>
  <c r="C675" i="3" s="1"/>
  <c r="C676" i="3" s="1"/>
  <c r="C677" i="3" s="1"/>
  <c r="C678" i="3" s="1"/>
  <c r="C679" i="3" s="1"/>
  <c r="C680" i="3" s="1"/>
  <c r="C681" i="3" s="1"/>
  <c r="C682" i="3" s="1"/>
  <c r="C683" i="3" s="1"/>
  <c r="C684" i="3" s="1"/>
  <c r="C685" i="3" s="1"/>
  <c r="C686" i="3" s="1"/>
  <c r="C687" i="3" s="1"/>
  <c r="C688" i="3" s="1"/>
  <c r="C689" i="3" s="1"/>
  <c r="C690" i="3" s="1"/>
  <c r="C691" i="3" s="1"/>
  <c r="C692" i="3" s="1"/>
  <c r="C693" i="3" s="1"/>
  <c r="C694" i="3" s="1"/>
  <c r="C695" i="3" s="1"/>
  <c r="C696" i="3" s="1"/>
  <c r="C697" i="3" s="1"/>
  <c r="C698" i="3" s="1"/>
  <c r="C699" i="3" s="1"/>
  <c r="C700" i="3" s="1"/>
  <c r="C701" i="3" s="1"/>
  <c r="C702" i="3" s="1"/>
  <c r="C703" i="3" s="1"/>
  <c r="C704" i="3" s="1"/>
  <c r="C705" i="3" s="1"/>
  <c r="C706" i="3" s="1"/>
  <c r="C707" i="3" s="1"/>
  <c r="C708" i="3" s="1"/>
  <c r="C709" i="3" s="1"/>
  <c r="C710" i="3" s="1"/>
  <c r="C711" i="3" s="1"/>
  <c r="C712" i="3" s="1"/>
  <c r="C713" i="3" s="1"/>
  <c r="C714" i="3" s="1"/>
  <c r="C715" i="3" s="1"/>
  <c r="C716" i="3" s="1"/>
  <c r="C717" i="3" s="1"/>
  <c r="C718" i="3" s="1"/>
  <c r="C719" i="3" s="1"/>
  <c r="C720" i="3" s="1"/>
  <c r="C721" i="3" s="1"/>
  <c r="C722" i="3" s="1"/>
  <c r="C723" i="3" s="1"/>
  <c r="C724" i="3" s="1"/>
  <c r="C725" i="3" s="1"/>
  <c r="C726" i="3" s="1"/>
  <c r="C727" i="3" s="1"/>
  <c r="C728" i="3" s="1"/>
  <c r="C729" i="3" s="1"/>
  <c r="C730" i="3" s="1"/>
  <c r="C731" i="3" s="1"/>
  <c r="C732" i="3" s="1"/>
  <c r="C733" i="3" s="1"/>
  <c r="C734" i="3" s="1"/>
  <c r="C735" i="3" s="1"/>
  <c r="C736" i="3" s="1"/>
  <c r="C737" i="3" s="1"/>
  <c r="C738" i="3" s="1"/>
  <c r="C739" i="3" s="1"/>
  <c r="C740" i="3" s="1"/>
  <c r="C741" i="3" s="1"/>
  <c r="C742" i="3" s="1"/>
  <c r="C743" i="3" s="1"/>
  <c r="C744" i="3" s="1"/>
  <c r="C745" i="3" s="1"/>
  <c r="C746" i="3" s="1"/>
  <c r="C747" i="3" s="1"/>
  <c r="C748" i="3" s="1"/>
  <c r="C749" i="3" s="1"/>
  <c r="C750" i="3" s="1"/>
  <c r="C751" i="3" s="1"/>
  <c r="C752" i="3" s="1"/>
  <c r="C753" i="3" s="1"/>
  <c r="C754" i="3" s="1"/>
  <c r="C755" i="3" s="1"/>
  <c r="C756" i="3" s="1"/>
  <c r="C757" i="3" s="1"/>
  <c r="C758" i="3" s="1"/>
  <c r="C759" i="3" s="1"/>
  <c r="C760" i="3" s="1"/>
  <c r="C761" i="3" s="1"/>
  <c r="C762" i="3" s="1"/>
  <c r="C763" i="3" s="1"/>
  <c r="C764" i="3" s="1"/>
  <c r="C765" i="3" s="1"/>
  <c r="C766" i="3" s="1"/>
  <c r="C767" i="3" s="1"/>
  <c r="C768" i="3" s="1"/>
  <c r="C769" i="3" s="1"/>
  <c r="C770" i="3" s="1"/>
  <c r="C771" i="3" s="1"/>
  <c r="C772" i="3" s="1"/>
  <c r="C773" i="3" s="1"/>
  <c r="C774" i="3" s="1"/>
  <c r="C775" i="3" s="1"/>
  <c r="C776" i="3" s="1"/>
  <c r="C777" i="3" s="1"/>
  <c r="C778" i="3" s="1"/>
  <c r="C779" i="3" s="1"/>
  <c r="C780" i="3" s="1"/>
  <c r="C781" i="3" s="1"/>
  <c r="C782" i="3" s="1"/>
  <c r="C783" i="3" s="1"/>
  <c r="C784" i="3" s="1"/>
  <c r="C785" i="3" s="1"/>
  <c r="C786" i="3" s="1"/>
  <c r="C787" i="3" s="1"/>
  <c r="C788" i="3" s="1"/>
  <c r="C789" i="3" s="1"/>
  <c r="C790" i="3" s="1"/>
  <c r="C791" i="3" s="1"/>
  <c r="C792" i="3" s="1"/>
  <c r="C793" i="3" s="1"/>
  <c r="C794" i="3" s="1"/>
  <c r="C795" i="3" s="1"/>
  <c r="C796" i="3" s="1"/>
  <c r="C797" i="3" s="1"/>
  <c r="C798" i="3" s="1"/>
  <c r="C799" i="3" s="1"/>
  <c r="C800" i="3" s="1"/>
  <c r="C801" i="3" s="1"/>
  <c r="C802" i="3" s="1"/>
  <c r="C803" i="3" s="1"/>
  <c r="C804" i="3" s="1"/>
  <c r="C805" i="3" s="1"/>
  <c r="C806" i="3" s="1"/>
  <c r="C807" i="3" s="1"/>
  <c r="C808" i="3" s="1"/>
  <c r="C809" i="3" s="1"/>
  <c r="C810" i="3" s="1"/>
  <c r="C811" i="3" s="1"/>
  <c r="C812" i="3" s="1"/>
  <c r="C813" i="3" s="1"/>
  <c r="C814" i="3" s="1"/>
  <c r="C815" i="3" s="1"/>
  <c r="C816" i="3" s="1"/>
  <c r="C817" i="3" s="1"/>
  <c r="C818" i="3" s="1"/>
  <c r="C819" i="3" s="1"/>
  <c r="C820" i="3" s="1"/>
  <c r="C821" i="3" s="1"/>
  <c r="C822" i="3" s="1"/>
  <c r="C823" i="3" s="1"/>
  <c r="C824" i="3" s="1"/>
  <c r="C825" i="3" s="1"/>
  <c r="C826" i="3" s="1"/>
  <c r="C827" i="3" s="1"/>
  <c r="C828" i="3" s="1"/>
  <c r="C829" i="3" s="1"/>
  <c r="C830" i="3" s="1"/>
  <c r="C831" i="3" s="1"/>
  <c r="C832" i="3" s="1"/>
  <c r="C833" i="3" s="1"/>
  <c r="C834" i="3" s="1"/>
  <c r="C835" i="3" s="1"/>
  <c r="C836" i="3" s="1"/>
  <c r="C837" i="3" s="1"/>
  <c r="C838" i="3" s="1"/>
  <c r="C839" i="3" s="1"/>
  <c r="C840" i="3" s="1"/>
  <c r="C841" i="3" s="1"/>
  <c r="C842" i="3" s="1"/>
  <c r="C843" i="3" s="1"/>
  <c r="C844" i="3" s="1"/>
  <c r="C845" i="3" s="1"/>
  <c r="C846" i="3" s="1"/>
  <c r="C847" i="3" s="1"/>
  <c r="C848" i="3" s="1"/>
  <c r="C849" i="3" s="1"/>
  <c r="C850" i="3" s="1"/>
  <c r="C851" i="3" s="1"/>
  <c r="C852" i="3" s="1"/>
  <c r="C853" i="3" s="1"/>
  <c r="C854" i="3" s="1"/>
  <c r="C855" i="3" s="1"/>
  <c r="C856" i="3" s="1"/>
  <c r="C857" i="3" s="1"/>
  <c r="C858" i="3" s="1"/>
  <c r="C859" i="3" s="1"/>
  <c r="C860" i="3" s="1"/>
  <c r="C861" i="3" s="1"/>
  <c r="C862" i="3" s="1"/>
  <c r="C863" i="3" s="1"/>
  <c r="C864" i="3" s="1"/>
  <c r="C865" i="3" s="1"/>
  <c r="C866" i="3" s="1"/>
  <c r="C867" i="3" s="1"/>
  <c r="C868" i="3" s="1"/>
  <c r="C869" i="3" s="1"/>
  <c r="C870" i="3" s="1"/>
  <c r="C871" i="3" s="1"/>
  <c r="C872" i="3" s="1"/>
  <c r="C873" i="3" s="1"/>
  <c r="C874" i="3" s="1"/>
  <c r="C875" i="3" s="1"/>
  <c r="C876" i="3" s="1"/>
  <c r="C877" i="3" s="1"/>
  <c r="C878" i="3" s="1"/>
  <c r="C879" i="3" s="1"/>
  <c r="C880" i="3" s="1"/>
  <c r="C881" i="3" s="1"/>
  <c r="C882" i="3" s="1"/>
  <c r="C883" i="3" s="1"/>
  <c r="C884" i="3" s="1"/>
  <c r="C885" i="3" s="1"/>
  <c r="C886" i="3" s="1"/>
  <c r="C887" i="3" s="1"/>
  <c r="C888" i="3" s="1"/>
  <c r="C889" i="3" s="1"/>
  <c r="C890" i="3" s="1"/>
  <c r="C891" i="3" s="1"/>
  <c r="C892" i="3" s="1"/>
  <c r="C893" i="3" s="1"/>
  <c r="C894" i="3" s="1"/>
  <c r="C895" i="3" s="1"/>
  <c r="C896" i="3" s="1"/>
  <c r="C897" i="3" s="1"/>
  <c r="C898" i="3" s="1"/>
  <c r="C899" i="3" s="1"/>
  <c r="C900" i="3" s="1"/>
  <c r="C901" i="3" s="1"/>
  <c r="C902" i="3" s="1"/>
  <c r="C903" i="3" s="1"/>
  <c r="C904" i="3" s="1"/>
  <c r="C905" i="3" s="1"/>
  <c r="C906" i="3" s="1"/>
  <c r="C907" i="3" s="1"/>
  <c r="C908" i="3" s="1"/>
  <c r="C909" i="3" s="1"/>
  <c r="C910" i="3" s="1"/>
  <c r="C911" i="3" s="1"/>
  <c r="C912" i="3" s="1"/>
  <c r="C913" i="3" s="1"/>
  <c r="C914" i="3" s="1"/>
  <c r="C915" i="3" s="1"/>
  <c r="C916" i="3" s="1"/>
  <c r="C917" i="3" s="1"/>
  <c r="C918" i="3" s="1"/>
  <c r="C919" i="3" s="1"/>
  <c r="C920" i="3" s="1"/>
  <c r="C921" i="3" s="1"/>
  <c r="C922" i="3" s="1"/>
  <c r="C923" i="3" s="1"/>
  <c r="C924" i="3" s="1"/>
  <c r="C925" i="3" s="1"/>
  <c r="C926" i="3" s="1"/>
  <c r="C927" i="3" s="1"/>
  <c r="C928" i="3" s="1"/>
  <c r="C929" i="3" s="1"/>
  <c r="C930" i="3" s="1"/>
  <c r="C931" i="3" s="1"/>
  <c r="C932" i="3" s="1"/>
  <c r="C933" i="3" s="1"/>
  <c r="C934" i="3" s="1"/>
  <c r="C935" i="3" s="1"/>
  <c r="C936" i="3" s="1"/>
  <c r="C937" i="3" s="1"/>
  <c r="C938" i="3" s="1"/>
  <c r="C939" i="3" s="1"/>
  <c r="C940" i="3" s="1"/>
  <c r="C941" i="3" s="1"/>
  <c r="C942" i="3" s="1"/>
  <c r="C943" i="3" s="1"/>
  <c r="C944" i="3" s="1"/>
  <c r="C945" i="3" s="1"/>
  <c r="C946" i="3" s="1"/>
  <c r="C947" i="3" s="1"/>
  <c r="C948" i="3" s="1"/>
  <c r="C949" i="3" s="1"/>
  <c r="C950" i="3" s="1"/>
  <c r="C951" i="3" s="1"/>
  <c r="C952" i="3" s="1"/>
  <c r="C953" i="3" s="1"/>
  <c r="C954" i="3" s="1"/>
  <c r="C955" i="3" s="1"/>
  <c r="C956" i="3" s="1"/>
  <c r="C957" i="3" s="1"/>
  <c r="C958" i="3" s="1"/>
  <c r="C959" i="3" s="1"/>
  <c r="C960" i="3" s="1"/>
  <c r="C961" i="3" s="1"/>
  <c r="C962" i="3" s="1"/>
  <c r="C963" i="3" s="1"/>
  <c r="C964" i="3" s="1"/>
  <c r="C965" i="3" s="1"/>
  <c r="C966" i="3" s="1"/>
  <c r="C967" i="3" s="1"/>
  <c r="C968" i="3" s="1"/>
  <c r="C969" i="3" s="1"/>
  <c r="C970" i="3" s="1"/>
  <c r="C971" i="3" s="1"/>
  <c r="C972" i="3" s="1"/>
  <c r="C973" i="3" s="1"/>
  <c r="C974" i="3" s="1"/>
  <c r="C975" i="3" s="1"/>
  <c r="C976" i="3" s="1"/>
  <c r="C977" i="3" s="1"/>
  <c r="C978" i="3" s="1"/>
  <c r="C979" i="3" s="1"/>
  <c r="C980" i="3" s="1"/>
  <c r="C981" i="3" s="1"/>
  <c r="C982" i="3" s="1"/>
  <c r="C983" i="3" s="1"/>
  <c r="C984" i="3" s="1"/>
  <c r="C985" i="3" s="1"/>
  <c r="C986" i="3" s="1"/>
  <c r="C987" i="3" s="1"/>
  <c r="C988" i="3" s="1"/>
  <c r="C989" i="3" s="1"/>
  <c r="C990" i="3" s="1"/>
  <c r="C991" i="3" s="1"/>
  <c r="C992" i="3" s="1"/>
  <c r="C993" i="3" s="1"/>
  <c r="C994" i="3" s="1"/>
  <c r="C995" i="3" s="1"/>
  <c r="C996" i="3" s="1"/>
  <c r="C997" i="3" s="1"/>
  <c r="C998" i="3" s="1"/>
  <c r="C999" i="3" s="1"/>
  <c r="C1000" i="3" s="1"/>
  <c r="C1001" i="3" s="1"/>
  <c r="C1002" i="3" s="1"/>
  <c r="C1003" i="3" s="1"/>
  <c r="C1004" i="3" s="1"/>
  <c r="C1005" i="3" s="1"/>
  <c r="C1006" i="3" s="1"/>
  <c r="C1007" i="3" s="1"/>
  <c r="C1008" i="3" s="1"/>
  <c r="C1009" i="3" s="1"/>
  <c r="C1010" i="3" s="1"/>
  <c r="C1011" i="3" s="1"/>
  <c r="C1012" i="3" s="1"/>
  <c r="C1013" i="3" s="1"/>
  <c r="C1014" i="3" s="1"/>
  <c r="C1015" i="3" s="1"/>
  <c r="C1016" i="3" s="1"/>
  <c r="C1017" i="3" s="1"/>
  <c r="C1018" i="3" s="1"/>
  <c r="C1019" i="3" s="1"/>
  <c r="C1020" i="3" s="1"/>
  <c r="C1021" i="3" s="1"/>
  <c r="C1022" i="3" s="1"/>
  <c r="C1023" i="3" s="1"/>
  <c r="C1024" i="3" s="1"/>
  <c r="C1025" i="3" s="1"/>
  <c r="C1026" i="3" s="1"/>
  <c r="C1027" i="3" s="1"/>
  <c r="C1028" i="3" s="1"/>
  <c r="C1029" i="3" s="1"/>
  <c r="C1030" i="3" s="1"/>
  <c r="C1031" i="3" s="1"/>
  <c r="C1032" i="3" s="1"/>
  <c r="C1033" i="3" s="1"/>
  <c r="C1034" i="3" s="1"/>
  <c r="C1035" i="3" s="1"/>
  <c r="C1036" i="3" s="1"/>
  <c r="C1037" i="3" s="1"/>
  <c r="C1038" i="3" s="1"/>
  <c r="C1039" i="3" s="1"/>
  <c r="C1040" i="3" s="1"/>
  <c r="C1041" i="3" s="1"/>
  <c r="C1042" i="3" s="1"/>
  <c r="C1043" i="3" s="1"/>
  <c r="C1044" i="3" s="1"/>
  <c r="C1045" i="3" s="1"/>
  <c r="C1046" i="3" s="1"/>
  <c r="C1047" i="3" s="1"/>
  <c r="C1048" i="3" s="1"/>
  <c r="C1049" i="3" s="1"/>
  <c r="C1050" i="3" s="1"/>
  <c r="C1051" i="3" s="1"/>
  <c r="C1052" i="3" s="1"/>
  <c r="C1053" i="3" s="1"/>
  <c r="C1054" i="3" s="1"/>
  <c r="C1055" i="3" s="1"/>
  <c r="C1056" i="3" s="1"/>
  <c r="C1057" i="3" s="1"/>
  <c r="C1058" i="3" s="1"/>
  <c r="C1059" i="3" s="1"/>
  <c r="C1060" i="3" s="1"/>
  <c r="C1061" i="3" s="1"/>
  <c r="C1062" i="3" s="1"/>
  <c r="C1063" i="3" s="1"/>
  <c r="C1064" i="3" s="1"/>
  <c r="C1065" i="3" s="1"/>
  <c r="C1066" i="3" s="1"/>
  <c r="C1067" i="3" s="1"/>
  <c r="C1068" i="3" s="1"/>
  <c r="C1069" i="3" s="1"/>
  <c r="C1070" i="3" s="1"/>
  <c r="C1071" i="3" s="1"/>
  <c r="C1072" i="3" s="1"/>
  <c r="C1073" i="3" s="1"/>
  <c r="C1074" i="3" s="1"/>
  <c r="C1075" i="3" s="1"/>
  <c r="C1076" i="3" s="1"/>
  <c r="C1077" i="3" s="1"/>
  <c r="C1078" i="3" s="1"/>
  <c r="C1079" i="3" s="1"/>
  <c r="C1080" i="3" s="1"/>
  <c r="C1081" i="3" s="1"/>
  <c r="C1082" i="3" s="1"/>
  <c r="C1083" i="3" s="1"/>
  <c r="C1084" i="3" s="1"/>
  <c r="C1085" i="3" s="1"/>
  <c r="C1086" i="3" s="1"/>
  <c r="C1087" i="3" s="1"/>
  <c r="C1088" i="3" s="1"/>
  <c r="C1089" i="3" s="1"/>
  <c r="C1090" i="3" s="1"/>
  <c r="C1091" i="3" s="1"/>
  <c r="C1092" i="3" s="1"/>
  <c r="C1093" i="3" s="1"/>
  <c r="C1094" i="3" s="1"/>
  <c r="C1095" i="3" s="1"/>
  <c r="C1096" i="3" s="1"/>
  <c r="C1097" i="3" s="1"/>
  <c r="C1098" i="3" s="1"/>
  <c r="C1099" i="3" s="1"/>
  <c r="C1100" i="3" s="1"/>
  <c r="C1101" i="3" s="1"/>
  <c r="C1102" i="3" s="1"/>
  <c r="C1103" i="3" s="1"/>
  <c r="C1104" i="3" s="1"/>
  <c r="C1105" i="3" s="1"/>
  <c r="C1106" i="3" s="1"/>
  <c r="C1107" i="3" s="1"/>
  <c r="C1108" i="3" s="1"/>
  <c r="C1109" i="3" s="1"/>
  <c r="C1110" i="3" s="1"/>
  <c r="C1111" i="3" s="1"/>
  <c r="C1112" i="3" s="1"/>
  <c r="C1113" i="3" s="1"/>
  <c r="C1114" i="3" s="1"/>
  <c r="C1115" i="3" s="1"/>
  <c r="C1116" i="3" s="1"/>
  <c r="C1117" i="3" s="1"/>
  <c r="C1118" i="3" s="1"/>
  <c r="C1119" i="3" s="1"/>
  <c r="C1120" i="3" s="1"/>
  <c r="C1121" i="3" s="1"/>
  <c r="C1122" i="3" s="1"/>
  <c r="C1123" i="3" s="1"/>
  <c r="C1124" i="3" s="1"/>
  <c r="C1125" i="3" s="1"/>
  <c r="C1126" i="3" s="1"/>
  <c r="C1127" i="3" s="1"/>
  <c r="C1128" i="3" s="1"/>
  <c r="C1129" i="3" s="1"/>
  <c r="C1130" i="3" s="1"/>
  <c r="C1131" i="3" s="1"/>
  <c r="C1132" i="3" s="1"/>
  <c r="C1133" i="3" s="1"/>
  <c r="C1134" i="3" s="1"/>
  <c r="C1135" i="3" s="1"/>
  <c r="C1136" i="3" s="1"/>
  <c r="C1137" i="3" s="1"/>
  <c r="C1138" i="3" s="1"/>
  <c r="C1139" i="3" s="1"/>
  <c r="C1140" i="3" s="1"/>
  <c r="C1141" i="3" s="1"/>
  <c r="C1142" i="3" s="1"/>
  <c r="C1143" i="3" s="1"/>
  <c r="C1144" i="3" s="1"/>
  <c r="C1145" i="3" s="1"/>
  <c r="C1146" i="3" s="1"/>
  <c r="C1147" i="3" s="1"/>
  <c r="C1148" i="3" s="1"/>
  <c r="C1149" i="3" s="1"/>
  <c r="C1150" i="3" s="1"/>
  <c r="C1151" i="3" s="1"/>
  <c r="C1152" i="3" s="1"/>
  <c r="C1153" i="3" s="1"/>
  <c r="C1154" i="3" s="1"/>
  <c r="C1155" i="3" s="1"/>
  <c r="C1156" i="3" s="1"/>
  <c r="C1157" i="3" s="1"/>
  <c r="C1158" i="3" s="1"/>
  <c r="C1159" i="3" s="1"/>
  <c r="C1160" i="3" s="1"/>
  <c r="C1161" i="3" s="1"/>
  <c r="C1162" i="3" s="1"/>
  <c r="C1163" i="3" s="1"/>
  <c r="C1164" i="3" s="1"/>
  <c r="C1165" i="3" s="1"/>
  <c r="C1166" i="3" s="1"/>
  <c r="C1167" i="3" s="1"/>
  <c r="C1168" i="3" s="1"/>
  <c r="C1169" i="3" s="1"/>
  <c r="C1170" i="3" s="1"/>
  <c r="C1171" i="3" s="1"/>
  <c r="C1172" i="3" s="1"/>
  <c r="C1173" i="3" s="1"/>
  <c r="C1174" i="3" s="1"/>
  <c r="C1175" i="3" s="1"/>
  <c r="C1176" i="3" s="1"/>
  <c r="C1177" i="3" s="1"/>
  <c r="C1178" i="3" s="1"/>
  <c r="C1179" i="3" s="1"/>
  <c r="C1180" i="3" s="1"/>
  <c r="C1181" i="3" s="1"/>
  <c r="C1182" i="3" s="1"/>
  <c r="C1183" i="3" s="1"/>
  <c r="C1184" i="3" s="1"/>
  <c r="C1185" i="3" s="1"/>
  <c r="C1186" i="3" s="1"/>
  <c r="C1187" i="3" s="1"/>
  <c r="C1188" i="3" s="1"/>
  <c r="C1189" i="3" s="1"/>
  <c r="C1190" i="3" s="1"/>
  <c r="C1191" i="3" s="1"/>
  <c r="C1192" i="3" s="1"/>
  <c r="C1193" i="3" s="1"/>
  <c r="C1194" i="3" s="1"/>
  <c r="C1195" i="3" s="1"/>
  <c r="C1196" i="3" s="1"/>
  <c r="C1197" i="3" s="1"/>
  <c r="C1198" i="3" s="1"/>
  <c r="C1199" i="3" s="1"/>
  <c r="C1200" i="3" s="1"/>
  <c r="C1201" i="3" s="1"/>
  <c r="C1202" i="3" s="1"/>
  <c r="C1203" i="3" s="1"/>
  <c r="C1204" i="3" s="1"/>
  <c r="C1205" i="3" s="1"/>
  <c r="C1206" i="3" s="1"/>
  <c r="C1207" i="3" s="1"/>
  <c r="C1208" i="3" s="1"/>
  <c r="C1209" i="3" s="1"/>
  <c r="C1210" i="3" s="1"/>
  <c r="C1211" i="3" s="1"/>
  <c r="C1212" i="3" s="1"/>
  <c r="C1213" i="3" s="1"/>
  <c r="C1214" i="3" s="1"/>
  <c r="C1215" i="3" s="1"/>
  <c r="C1216" i="3" s="1"/>
  <c r="C1217" i="3" s="1"/>
  <c r="C1218" i="3" s="1"/>
  <c r="C1219" i="3" s="1"/>
  <c r="C1220" i="3" s="1"/>
  <c r="C1221" i="3" s="1"/>
  <c r="C1222" i="3" s="1"/>
  <c r="C1223" i="3" s="1"/>
  <c r="C1224" i="3" s="1"/>
  <c r="C1225" i="3" s="1"/>
  <c r="C1226" i="3" s="1"/>
  <c r="C1227" i="3" s="1"/>
  <c r="C1228" i="3" s="1"/>
  <c r="C1229" i="3" s="1"/>
  <c r="C1230" i="3" s="1"/>
  <c r="C1231" i="3" s="1"/>
  <c r="C1232" i="3" s="1"/>
  <c r="C1233" i="3" s="1"/>
  <c r="C1234" i="3" s="1"/>
  <c r="C1235" i="3" s="1"/>
  <c r="C1236" i="3" s="1"/>
  <c r="C1237" i="3" s="1"/>
  <c r="C1238" i="3" s="1"/>
  <c r="C1239" i="3" s="1"/>
  <c r="C1240" i="3" s="1"/>
  <c r="C1241" i="3" s="1"/>
  <c r="C1242" i="3" s="1"/>
  <c r="C1243" i="3" s="1"/>
  <c r="C1244" i="3" s="1"/>
  <c r="C1245" i="3" s="1"/>
  <c r="C1246" i="3" s="1"/>
  <c r="C1247" i="3" s="1"/>
  <c r="C1248" i="3" s="1"/>
  <c r="C1249" i="3" s="1"/>
  <c r="C1250" i="3" s="1"/>
  <c r="C1251" i="3" s="1"/>
  <c r="C1252" i="3" s="1"/>
  <c r="C1253" i="3" s="1"/>
  <c r="C1254" i="3" s="1"/>
  <c r="C1255" i="3" s="1"/>
  <c r="C1256" i="3" s="1"/>
  <c r="C1257" i="3" s="1"/>
  <c r="C1258" i="3" s="1"/>
  <c r="C1259" i="3" s="1"/>
  <c r="C1260" i="3" s="1"/>
  <c r="C1261" i="3" s="1"/>
  <c r="C1262" i="3" s="1"/>
  <c r="C1263" i="3" s="1"/>
  <c r="C1264" i="3" s="1"/>
  <c r="C1265" i="3" s="1"/>
  <c r="C1266" i="3" s="1"/>
  <c r="C1267" i="3" s="1"/>
  <c r="C1268" i="3" s="1"/>
  <c r="C1269" i="3" s="1"/>
  <c r="C1270" i="3" s="1"/>
  <c r="C1271" i="3" s="1"/>
  <c r="C1272" i="3" s="1"/>
  <c r="C1273" i="3" s="1"/>
  <c r="C1274" i="3" s="1"/>
  <c r="C1275" i="3" s="1"/>
  <c r="C1276" i="3" s="1"/>
  <c r="C1277" i="3" s="1"/>
  <c r="C1278" i="3" s="1"/>
  <c r="C1279" i="3" s="1"/>
  <c r="C1280" i="3" s="1"/>
  <c r="C1281" i="3" s="1"/>
  <c r="C1282" i="3" s="1"/>
  <c r="C1283" i="3" s="1"/>
  <c r="C1284" i="3" s="1"/>
  <c r="C1285" i="3" s="1"/>
  <c r="C1286" i="3" s="1"/>
  <c r="C1287" i="3" s="1"/>
  <c r="C1288" i="3" s="1"/>
  <c r="C1289" i="3" s="1"/>
  <c r="C1290" i="3" s="1"/>
  <c r="C1291" i="3" s="1"/>
  <c r="C1292" i="3" s="1"/>
  <c r="C1293" i="3" s="1"/>
  <c r="C1294" i="3" s="1"/>
  <c r="C1295" i="3" s="1"/>
  <c r="C1296" i="3" s="1"/>
  <c r="C1297" i="3" s="1"/>
  <c r="C1298" i="3" s="1"/>
  <c r="C1299" i="3" s="1"/>
  <c r="C1300" i="3" s="1"/>
  <c r="C1301" i="3" s="1"/>
  <c r="C1302" i="3" s="1"/>
  <c r="C1303" i="3" s="1"/>
  <c r="C1304" i="3" s="1"/>
  <c r="C1305" i="3" s="1"/>
  <c r="C1306" i="3" s="1"/>
  <c r="C1307" i="3" s="1"/>
  <c r="C1308" i="3" s="1"/>
  <c r="C1309" i="3" s="1"/>
  <c r="C1310" i="3" s="1"/>
  <c r="C1311" i="3" s="1"/>
  <c r="C1312" i="3" s="1"/>
  <c r="C1313" i="3" s="1"/>
  <c r="C1314" i="3" s="1"/>
  <c r="C1315" i="3" s="1"/>
  <c r="C1316" i="3" s="1"/>
  <c r="C1317" i="3" s="1"/>
  <c r="C1318" i="3" s="1"/>
  <c r="C1319" i="3" s="1"/>
  <c r="C1320" i="3" s="1"/>
  <c r="C1321" i="3" s="1"/>
  <c r="C1322" i="3" s="1"/>
  <c r="C1323" i="3" s="1"/>
  <c r="C1324" i="3" s="1"/>
  <c r="C1325" i="3" s="1"/>
  <c r="C1326" i="3" s="1"/>
  <c r="C1327" i="3" s="1"/>
  <c r="C1328" i="3" s="1"/>
  <c r="C1329" i="3" s="1"/>
  <c r="C1330" i="3" s="1"/>
  <c r="C1331" i="3" s="1"/>
  <c r="C1332" i="3" s="1"/>
  <c r="C1333" i="3" s="1"/>
  <c r="C1334" i="3" s="1"/>
  <c r="C1335" i="3" s="1"/>
  <c r="C1336" i="3" s="1"/>
  <c r="C1337" i="3" s="1"/>
  <c r="C1338" i="3" s="1"/>
  <c r="C1339" i="3" s="1"/>
  <c r="C1340" i="3" s="1"/>
  <c r="C1341" i="3" s="1"/>
  <c r="C1342" i="3" s="1"/>
  <c r="C1343" i="3" s="1"/>
  <c r="C1344" i="3" s="1"/>
  <c r="C1345" i="3" s="1"/>
  <c r="C1346" i="3" s="1"/>
  <c r="C1347" i="3" s="1"/>
  <c r="C1348" i="3" s="1"/>
  <c r="C1349" i="3" s="1"/>
  <c r="C1350" i="3" s="1"/>
  <c r="C1351" i="3" s="1"/>
  <c r="C1352" i="3" s="1"/>
  <c r="C1353" i="3" s="1"/>
  <c r="C1354" i="3" s="1"/>
  <c r="C1355" i="3" s="1"/>
  <c r="C1356" i="3" s="1"/>
  <c r="C1357" i="3" s="1"/>
  <c r="C1358" i="3" s="1"/>
  <c r="C1359" i="3" s="1"/>
  <c r="C1360" i="3" s="1"/>
  <c r="C1361" i="3" s="1"/>
  <c r="C1362" i="3" s="1"/>
  <c r="C1363" i="3" s="1"/>
  <c r="C1364" i="3" s="1"/>
  <c r="C1365" i="3" s="1"/>
  <c r="C1366" i="3" s="1"/>
  <c r="C1367" i="3" s="1"/>
  <c r="C1368" i="3" s="1"/>
  <c r="C1369" i="3" s="1"/>
  <c r="C1370" i="3" s="1"/>
  <c r="C1371" i="3" s="1"/>
  <c r="C1372" i="3" s="1"/>
  <c r="C1373" i="3" s="1"/>
  <c r="C1374" i="3" s="1"/>
  <c r="C1375" i="3" s="1"/>
  <c r="C1376" i="3" s="1"/>
  <c r="C1377" i="3" s="1"/>
  <c r="C1378" i="3" s="1"/>
  <c r="C1379" i="3" s="1"/>
  <c r="C1380" i="3" s="1"/>
  <c r="C1381" i="3" s="1"/>
  <c r="C1382" i="3" s="1"/>
  <c r="C1383" i="3" s="1"/>
  <c r="C1384" i="3" s="1"/>
  <c r="C1385" i="3" s="1"/>
  <c r="C1386" i="3" s="1"/>
  <c r="C1387" i="3" s="1"/>
  <c r="C1388" i="3" s="1"/>
  <c r="C1389" i="3" s="1"/>
  <c r="C1390" i="3" s="1"/>
  <c r="C1391" i="3" s="1"/>
  <c r="C1392" i="3" s="1"/>
  <c r="C1393" i="3" s="1"/>
  <c r="C1394" i="3" s="1"/>
  <c r="C1395" i="3" s="1"/>
  <c r="C1396" i="3" s="1"/>
  <c r="C1397" i="3" s="1"/>
  <c r="C1398" i="3" s="1"/>
  <c r="C1399" i="3" s="1"/>
  <c r="C1400" i="3" s="1"/>
  <c r="C1401" i="3" s="1"/>
  <c r="C1402" i="3" s="1"/>
  <c r="C1403" i="3" s="1"/>
  <c r="C1404" i="3" s="1"/>
  <c r="C1405" i="3" s="1"/>
  <c r="C1406" i="3" s="1"/>
  <c r="C1407" i="3" s="1"/>
  <c r="C1408" i="3" s="1"/>
  <c r="C1409" i="3" s="1"/>
  <c r="C1410" i="3" s="1"/>
  <c r="C1411" i="3" s="1"/>
  <c r="C1412" i="3" s="1"/>
  <c r="C1413" i="3" s="1"/>
  <c r="C1414" i="3" s="1"/>
  <c r="C1415" i="3" s="1"/>
  <c r="C1416" i="3" s="1"/>
  <c r="C1417" i="3" s="1"/>
  <c r="C1418" i="3" s="1"/>
  <c r="C1419" i="3" s="1"/>
  <c r="C1420" i="3" s="1"/>
  <c r="C1421" i="3" s="1"/>
  <c r="C1422" i="3" s="1"/>
  <c r="C1423" i="3" s="1"/>
  <c r="C1424" i="3" s="1"/>
  <c r="C1425" i="3" s="1"/>
  <c r="C1426" i="3" s="1"/>
  <c r="C1427" i="3" s="1"/>
  <c r="C1428" i="3" s="1"/>
  <c r="C1429" i="3" s="1"/>
  <c r="C1430" i="3" s="1"/>
  <c r="C1431" i="3" s="1"/>
  <c r="C1432" i="3" s="1"/>
  <c r="C1433" i="3" s="1"/>
  <c r="C1434" i="3" s="1"/>
  <c r="C1435" i="3" s="1"/>
  <c r="C1436" i="3" s="1"/>
  <c r="C1437" i="3" s="1"/>
  <c r="C1438" i="3" s="1"/>
  <c r="C1439" i="3" s="1"/>
  <c r="C1440" i="3" s="1"/>
  <c r="C1441" i="3" s="1"/>
  <c r="C1442" i="3" s="1"/>
  <c r="C1443" i="3" s="1"/>
  <c r="C1444" i="3" s="1"/>
  <c r="C1445" i="3" s="1"/>
  <c r="C1446" i="3" s="1"/>
  <c r="C1447" i="3" s="1"/>
  <c r="C1448" i="3" s="1"/>
  <c r="C1449" i="3" s="1"/>
  <c r="C1450" i="3" s="1"/>
  <c r="C1451" i="3" s="1"/>
  <c r="C1452" i="3" s="1"/>
  <c r="C1453" i="3" s="1"/>
  <c r="C1454" i="3" s="1"/>
  <c r="C1455" i="3" s="1"/>
  <c r="C1456" i="3" s="1"/>
  <c r="C1457" i="3" s="1"/>
  <c r="C1458" i="3" s="1"/>
  <c r="C1459" i="3" s="1"/>
  <c r="C1460" i="3" s="1"/>
  <c r="C1461" i="3" s="1"/>
  <c r="C1462" i="3" s="1"/>
  <c r="C1463" i="3" s="1"/>
  <c r="C1464" i="3" s="1"/>
  <c r="C1465" i="3" s="1"/>
  <c r="C1466" i="3" s="1"/>
  <c r="C1467" i="3" s="1"/>
  <c r="C1468" i="3" s="1"/>
  <c r="C1469" i="3" s="1"/>
  <c r="C1470" i="3" s="1"/>
  <c r="C1471" i="3" s="1"/>
  <c r="C1472" i="3" s="1"/>
  <c r="C1473" i="3" s="1"/>
  <c r="C1474" i="3" s="1"/>
  <c r="C1475" i="3" s="1"/>
  <c r="C1476" i="3" s="1"/>
  <c r="C1477" i="3" s="1"/>
  <c r="C1478" i="3" s="1"/>
  <c r="C1479" i="3" s="1"/>
  <c r="C1480" i="3" s="1"/>
  <c r="C1481" i="3" s="1"/>
  <c r="C1482" i="3" s="1"/>
  <c r="C1483" i="3" s="1"/>
  <c r="C1484" i="3" s="1"/>
  <c r="C1485" i="3" s="1"/>
  <c r="C1486" i="3" s="1"/>
  <c r="C1487" i="3" s="1"/>
  <c r="C1488" i="3" s="1"/>
  <c r="C1489" i="3" s="1"/>
  <c r="C1490" i="3" s="1"/>
  <c r="C1491" i="3" s="1"/>
  <c r="C1492" i="3" s="1"/>
  <c r="C1493" i="3" s="1"/>
  <c r="C1494" i="3" s="1"/>
  <c r="C1495" i="3" s="1"/>
  <c r="C1496" i="3" s="1"/>
  <c r="C1497" i="3" s="1"/>
  <c r="C1498" i="3" s="1"/>
  <c r="C1499" i="3" s="1"/>
  <c r="C1500" i="3" s="1"/>
  <c r="C1501" i="3" s="1"/>
  <c r="C1502" i="3" s="1"/>
  <c r="C1503" i="3" s="1"/>
  <c r="C1504" i="3" s="1"/>
  <c r="C1505" i="3" s="1"/>
  <c r="C1506" i="3" s="1"/>
  <c r="C1507" i="3" s="1"/>
  <c r="C1508" i="3" s="1"/>
  <c r="C1509" i="3" s="1"/>
  <c r="C1510" i="3" s="1"/>
  <c r="C1511" i="3" s="1"/>
  <c r="C1512" i="3" s="1"/>
  <c r="C1513" i="3" s="1"/>
  <c r="C1514" i="3" s="1"/>
  <c r="C1515" i="3" s="1"/>
  <c r="C1516" i="3" s="1"/>
  <c r="C1517" i="3" s="1"/>
  <c r="C1518" i="3" s="1"/>
  <c r="C1519" i="3" s="1"/>
  <c r="C1520" i="3" s="1"/>
  <c r="C1521" i="3" s="1"/>
  <c r="C1522" i="3" s="1"/>
  <c r="C1523" i="3" s="1"/>
  <c r="C1524" i="3" s="1"/>
  <c r="C1525" i="3" s="1"/>
  <c r="C1526" i="3" s="1"/>
  <c r="C1527" i="3" s="1"/>
  <c r="C1528" i="3" s="1"/>
  <c r="C1529" i="3" s="1"/>
  <c r="C1530" i="3" s="1"/>
  <c r="C1531" i="3" s="1"/>
  <c r="C1532" i="3" s="1"/>
  <c r="C1533" i="3" s="1"/>
  <c r="C1534" i="3" s="1"/>
  <c r="C1535" i="3" s="1"/>
  <c r="C1536" i="3" s="1"/>
  <c r="C1537" i="3" s="1"/>
  <c r="C1538" i="3" s="1"/>
  <c r="C1539" i="3" s="1"/>
  <c r="C1540" i="3" s="1"/>
  <c r="C1541" i="3" s="1"/>
  <c r="C1542" i="3" s="1"/>
  <c r="C1543" i="3" s="1"/>
  <c r="C1544" i="3" s="1"/>
  <c r="C1545" i="3" s="1"/>
  <c r="C1546" i="3" s="1"/>
  <c r="C1547" i="3" s="1"/>
  <c r="C1548" i="3" s="1"/>
  <c r="C1549" i="3" s="1"/>
  <c r="C1550" i="3" s="1"/>
  <c r="C1551" i="3" s="1"/>
  <c r="C1552" i="3" s="1"/>
  <c r="C1553" i="3" s="1"/>
  <c r="C1554" i="3" s="1"/>
  <c r="C1555" i="3" s="1"/>
  <c r="C1556" i="3" s="1"/>
  <c r="C1557" i="3" s="1"/>
  <c r="C1558" i="3" s="1"/>
  <c r="C1559" i="3" s="1"/>
  <c r="C1560" i="3" s="1"/>
  <c r="C1561" i="3" s="1"/>
  <c r="C1562" i="3" s="1"/>
  <c r="C1563" i="3" s="1"/>
  <c r="C1564" i="3" s="1"/>
  <c r="C1565" i="3" s="1"/>
  <c r="C1566" i="3" s="1"/>
  <c r="C1567" i="3" s="1"/>
  <c r="C1568" i="3" s="1"/>
  <c r="C1569" i="3" s="1"/>
  <c r="C1570" i="3" s="1"/>
  <c r="C1571" i="3" s="1"/>
  <c r="C1572" i="3" s="1"/>
  <c r="C1573" i="3" s="1"/>
  <c r="C1574" i="3" s="1"/>
  <c r="C1575" i="3" s="1"/>
  <c r="C1576" i="3" s="1"/>
  <c r="C1577" i="3" s="1"/>
  <c r="C1578" i="3" s="1"/>
  <c r="C1579" i="3" s="1"/>
  <c r="C1580" i="3" s="1"/>
  <c r="C1581" i="3" s="1"/>
  <c r="C1582" i="3" s="1"/>
  <c r="C1583" i="3" s="1"/>
  <c r="C1584" i="3" s="1"/>
  <c r="C1585" i="3" s="1"/>
  <c r="C1586" i="3" s="1"/>
  <c r="C1587" i="3" s="1"/>
  <c r="C1588" i="3" s="1"/>
  <c r="C1589" i="3" s="1"/>
  <c r="C1590" i="3" s="1"/>
  <c r="C1591" i="3" s="1"/>
  <c r="C1592" i="3" s="1"/>
  <c r="C1593" i="3" s="1"/>
  <c r="C1594" i="3" s="1"/>
  <c r="C1595" i="3" s="1"/>
  <c r="C1596" i="3" s="1"/>
  <c r="C1597" i="3" s="1"/>
  <c r="C1598" i="3" s="1"/>
  <c r="C1599" i="3" s="1"/>
  <c r="C1600" i="3" s="1"/>
  <c r="C1601" i="3" s="1"/>
  <c r="C1602" i="3" s="1"/>
  <c r="C1603" i="3" s="1"/>
  <c r="C1604" i="3" s="1"/>
  <c r="C1605" i="3" s="1"/>
  <c r="C1606" i="3" s="1"/>
  <c r="C1607" i="3" s="1"/>
  <c r="C1608" i="3" s="1"/>
  <c r="C1609" i="3" s="1"/>
  <c r="C1610" i="3" s="1"/>
  <c r="C1611" i="3" s="1"/>
  <c r="C1612" i="3" s="1"/>
  <c r="C1613" i="3" s="1"/>
  <c r="C1614" i="3" s="1"/>
  <c r="C1615" i="3" s="1"/>
  <c r="C1616" i="3" s="1"/>
  <c r="C1617" i="3" s="1"/>
  <c r="C1618" i="3" s="1"/>
  <c r="C1619" i="3" s="1"/>
  <c r="C1620" i="3" s="1"/>
  <c r="C1621" i="3" s="1"/>
  <c r="C1622" i="3" s="1"/>
  <c r="C1623" i="3" s="1"/>
  <c r="C1624" i="3" s="1"/>
  <c r="C1625" i="3" s="1"/>
  <c r="C1626" i="3" s="1"/>
  <c r="C1627" i="3" s="1"/>
  <c r="C1628" i="3" s="1"/>
  <c r="C1629" i="3" s="1"/>
  <c r="C1630" i="3" s="1"/>
  <c r="C1631" i="3" s="1"/>
  <c r="C1632" i="3" s="1"/>
  <c r="C1633" i="3" s="1"/>
  <c r="C1634" i="3" s="1"/>
  <c r="C1635" i="3" s="1"/>
  <c r="C1636" i="3" s="1"/>
  <c r="C1637" i="3" s="1"/>
  <c r="C1638" i="3" s="1"/>
  <c r="C1639" i="3" s="1"/>
  <c r="C1640" i="3" s="1"/>
  <c r="C1641" i="3" s="1"/>
  <c r="C1642" i="3" s="1"/>
  <c r="C1643" i="3" s="1"/>
  <c r="C1644" i="3" s="1"/>
  <c r="C1645" i="3" s="1"/>
  <c r="C1646" i="3" s="1"/>
  <c r="C1647" i="3" s="1"/>
  <c r="C1648" i="3" s="1"/>
  <c r="C1649" i="3" s="1"/>
  <c r="C1650" i="3" s="1"/>
  <c r="C1651" i="3" s="1"/>
  <c r="C1652" i="3" s="1"/>
  <c r="C1653" i="3" s="1"/>
  <c r="C1654" i="3" s="1"/>
  <c r="C1655" i="3" s="1"/>
  <c r="C1656" i="3" s="1"/>
  <c r="C1657" i="3" s="1"/>
  <c r="C1658" i="3" s="1"/>
  <c r="C1659" i="3" s="1"/>
  <c r="C1660" i="3" s="1"/>
  <c r="C1661" i="3" s="1"/>
  <c r="C1662" i="3" s="1"/>
  <c r="C1663" i="3" s="1"/>
  <c r="C1664" i="3" s="1"/>
  <c r="C1665" i="3" s="1"/>
  <c r="C1666" i="3" s="1"/>
  <c r="C1667" i="3" s="1"/>
  <c r="C1668" i="3" s="1"/>
  <c r="C1669" i="3" s="1"/>
  <c r="C1670" i="3" s="1"/>
  <c r="C1671" i="3" s="1"/>
  <c r="C1672" i="3" s="1"/>
  <c r="C1673" i="3" s="1"/>
  <c r="C1674" i="3" s="1"/>
  <c r="C1675" i="3" s="1"/>
  <c r="C1676" i="3" s="1"/>
  <c r="C1677" i="3" s="1"/>
  <c r="C1678" i="3" s="1"/>
  <c r="C1679" i="3" s="1"/>
  <c r="C1680" i="3" s="1"/>
  <c r="C1681" i="3" s="1"/>
  <c r="C1682" i="3" s="1"/>
  <c r="C1683" i="3" s="1"/>
  <c r="C1684" i="3" s="1"/>
  <c r="C1685" i="3" s="1"/>
  <c r="C1686" i="3" s="1"/>
  <c r="C1687" i="3" s="1"/>
  <c r="C1688" i="3" s="1"/>
  <c r="C1689" i="3" s="1"/>
  <c r="C1690" i="3" s="1"/>
  <c r="C1691" i="3" s="1"/>
  <c r="C1692" i="3" s="1"/>
  <c r="C1693" i="3" s="1"/>
  <c r="C1694" i="3" s="1"/>
  <c r="C1695" i="3" s="1"/>
  <c r="C1696" i="3" s="1"/>
  <c r="C1697" i="3" s="1"/>
  <c r="C1698" i="3" s="1"/>
  <c r="C1699" i="3" s="1"/>
  <c r="C1700" i="3" s="1"/>
  <c r="C1701" i="3" s="1"/>
  <c r="C1702" i="3" s="1"/>
  <c r="C1703" i="3" s="1"/>
  <c r="C1704" i="3" s="1"/>
  <c r="C1705" i="3" s="1"/>
  <c r="C1706" i="3" s="1"/>
  <c r="C1707" i="3" s="1"/>
  <c r="C1708" i="3" s="1"/>
  <c r="C1709" i="3" s="1"/>
  <c r="C1710" i="3" s="1"/>
  <c r="C1711" i="3" s="1"/>
  <c r="C1712" i="3" s="1"/>
  <c r="C1713" i="3" s="1"/>
  <c r="C1714" i="3" s="1"/>
  <c r="C1715" i="3" s="1"/>
  <c r="C1716" i="3" s="1"/>
  <c r="C1717" i="3" s="1"/>
  <c r="C1718" i="3" s="1"/>
  <c r="C1719" i="3" s="1"/>
  <c r="C1720" i="3" s="1"/>
  <c r="C1721" i="3" s="1"/>
  <c r="C1722" i="3" s="1"/>
  <c r="C1723" i="3" s="1"/>
  <c r="C1724" i="3" s="1"/>
  <c r="C1725" i="3" s="1"/>
  <c r="C1726" i="3" s="1"/>
  <c r="C1727" i="3" s="1"/>
  <c r="C1728" i="3" s="1"/>
  <c r="C1729" i="3" s="1"/>
  <c r="C1730" i="3" s="1"/>
  <c r="C1731" i="3" s="1"/>
  <c r="C1732" i="3" s="1"/>
  <c r="C1733" i="3" s="1"/>
  <c r="C1734" i="3" s="1"/>
  <c r="C1735" i="3" s="1"/>
  <c r="C1736" i="3" s="1"/>
  <c r="C1737" i="3" s="1"/>
  <c r="C1738" i="3" s="1"/>
  <c r="C1739" i="3" s="1"/>
  <c r="C1740" i="3" s="1"/>
  <c r="C1741" i="3" s="1"/>
  <c r="C1742" i="3" s="1"/>
  <c r="C1743" i="3" s="1"/>
  <c r="C1744" i="3" s="1"/>
  <c r="C1745" i="3" s="1"/>
  <c r="C1746" i="3" s="1"/>
  <c r="C1747" i="3" s="1"/>
  <c r="C1748" i="3" s="1"/>
  <c r="C1749" i="3" s="1"/>
  <c r="C1750" i="3" s="1"/>
  <c r="C1751" i="3" s="1"/>
  <c r="C1752" i="3" s="1"/>
  <c r="C1753" i="3" s="1"/>
  <c r="C1754" i="3" s="1"/>
  <c r="C1755" i="3" s="1"/>
  <c r="C1756" i="3" s="1"/>
  <c r="C1757" i="3" s="1"/>
  <c r="C1758" i="3" s="1"/>
  <c r="C1759" i="3" s="1"/>
  <c r="C1760" i="3" s="1"/>
  <c r="C1761" i="3" s="1"/>
  <c r="C1762" i="3" s="1"/>
  <c r="C1763" i="3" s="1"/>
  <c r="C1764" i="3" s="1"/>
  <c r="C1765" i="3" s="1"/>
  <c r="C1766" i="3" s="1"/>
  <c r="C1767" i="3" s="1"/>
  <c r="C1768" i="3" s="1"/>
  <c r="C1769" i="3" s="1"/>
  <c r="C1770" i="3" s="1"/>
  <c r="C1771" i="3" s="1"/>
  <c r="C1772" i="3" s="1"/>
  <c r="C1773" i="3" s="1"/>
  <c r="C1774" i="3" s="1"/>
  <c r="C1775" i="3" s="1"/>
  <c r="C1776" i="3" s="1"/>
  <c r="C1777" i="3" s="1"/>
  <c r="C1778" i="3" s="1"/>
  <c r="C1779" i="3" s="1"/>
  <c r="C1780" i="3" s="1"/>
  <c r="C1781" i="3" s="1"/>
  <c r="C1782" i="3" s="1"/>
  <c r="C1783" i="3" s="1"/>
  <c r="C1784" i="3" s="1"/>
  <c r="C1785" i="3" s="1"/>
  <c r="C1786" i="3" s="1"/>
  <c r="C1787" i="3" s="1"/>
  <c r="C1788" i="3" s="1"/>
  <c r="C1789" i="3" s="1"/>
  <c r="C1790" i="3" s="1"/>
  <c r="C1791" i="3" s="1"/>
  <c r="C1792" i="3" s="1"/>
  <c r="C1793" i="3" s="1"/>
  <c r="C1794" i="3" s="1"/>
  <c r="C1795" i="3" s="1"/>
  <c r="C1796" i="3" s="1"/>
  <c r="C1797" i="3" s="1"/>
  <c r="C1798" i="3" s="1"/>
  <c r="C1799" i="3" s="1"/>
  <c r="C1800" i="3" s="1"/>
  <c r="C1801" i="3" s="1"/>
  <c r="C1802" i="3" s="1"/>
  <c r="C1803" i="3" s="1"/>
  <c r="C1804" i="3" s="1"/>
  <c r="C1805" i="3" s="1"/>
  <c r="C1806" i="3" s="1"/>
  <c r="C1807" i="3" s="1"/>
  <c r="C1808" i="3" s="1"/>
  <c r="C1809" i="3" s="1"/>
  <c r="C1810" i="3" s="1"/>
  <c r="C1811" i="3" s="1"/>
  <c r="C1812" i="3" s="1"/>
  <c r="C1813" i="3" s="1"/>
  <c r="C1814" i="3" s="1"/>
  <c r="C1815" i="3" s="1"/>
  <c r="C1816" i="3" s="1"/>
  <c r="C1817" i="3" s="1"/>
  <c r="C1818" i="3" s="1"/>
  <c r="C1819" i="3" s="1"/>
  <c r="C1820" i="3" s="1"/>
  <c r="C1821" i="3" s="1"/>
  <c r="C1822" i="3" s="1"/>
  <c r="C1823" i="3" s="1"/>
  <c r="C1824" i="3" s="1"/>
  <c r="C1825" i="3" s="1"/>
  <c r="C1826" i="3" s="1"/>
  <c r="C1827" i="3" s="1"/>
  <c r="C1828" i="3" s="1"/>
  <c r="C1829" i="3" s="1"/>
  <c r="C1830" i="3" s="1"/>
  <c r="C1831" i="3" s="1"/>
  <c r="C1832" i="3" s="1"/>
  <c r="C1833" i="3" s="1"/>
  <c r="C1834" i="3" s="1"/>
  <c r="C1835" i="3" s="1"/>
  <c r="C1836" i="3" s="1"/>
  <c r="C1837" i="3" s="1"/>
  <c r="C1838" i="3" s="1"/>
  <c r="C1839" i="3" s="1"/>
  <c r="C1840" i="3" s="1"/>
  <c r="C1841" i="3" s="1"/>
  <c r="C1842" i="3" s="1"/>
  <c r="C1843" i="3" s="1"/>
  <c r="C1844" i="3" s="1"/>
  <c r="C1845" i="3" s="1"/>
  <c r="C1846" i="3" s="1"/>
  <c r="C1847" i="3" s="1"/>
  <c r="C1848" i="3" s="1"/>
  <c r="C1849" i="3" s="1"/>
  <c r="C1850" i="3" s="1"/>
  <c r="C1851" i="3" s="1"/>
  <c r="C1852" i="3" s="1"/>
  <c r="C1853" i="3" s="1"/>
  <c r="C1854" i="3" s="1"/>
  <c r="C1855" i="3" s="1"/>
  <c r="C1856" i="3" s="1"/>
  <c r="C1857" i="3" s="1"/>
  <c r="C1858" i="3" s="1"/>
  <c r="C1859" i="3" s="1"/>
  <c r="C1860" i="3" s="1"/>
  <c r="C1861" i="3" s="1"/>
  <c r="C1862" i="3" s="1"/>
  <c r="C1863" i="3" s="1"/>
  <c r="C1864" i="3" s="1"/>
  <c r="C1865" i="3" s="1"/>
  <c r="C1866" i="3" s="1"/>
  <c r="C1867" i="3" s="1"/>
  <c r="C1868" i="3" s="1"/>
  <c r="C1869" i="3" s="1"/>
  <c r="C1870" i="3" s="1"/>
  <c r="C1871" i="3" s="1"/>
  <c r="C1872" i="3" s="1"/>
  <c r="C1873" i="3" s="1"/>
  <c r="C1874" i="3" s="1"/>
  <c r="C1875" i="3" s="1"/>
  <c r="C1876" i="3" s="1"/>
  <c r="C1877" i="3" s="1"/>
  <c r="C1878" i="3" s="1"/>
  <c r="C1879" i="3" s="1"/>
  <c r="C1880" i="3" s="1"/>
  <c r="C1881" i="3" s="1"/>
  <c r="C1882" i="3" s="1"/>
  <c r="C1883" i="3" s="1"/>
  <c r="C1884" i="3" s="1"/>
  <c r="C1885" i="3" s="1"/>
  <c r="C1886" i="3" s="1"/>
  <c r="C1887" i="3" s="1"/>
  <c r="C1888" i="3" s="1"/>
  <c r="C1889" i="3" s="1"/>
  <c r="C1890" i="3" s="1"/>
  <c r="C1891" i="3" s="1"/>
  <c r="C1892" i="3" s="1"/>
  <c r="C1893" i="3" s="1"/>
  <c r="C1894" i="3" s="1"/>
  <c r="C1895" i="3" s="1"/>
  <c r="C1896" i="3" s="1"/>
  <c r="C1897" i="3" s="1"/>
  <c r="C1898" i="3" s="1"/>
  <c r="C1899" i="3" s="1"/>
  <c r="C1900" i="3" s="1"/>
  <c r="C1901" i="3" s="1"/>
  <c r="C1902" i="3" s="1"/>
  <c r="C1903" i="3" s="1"/>
  <c r="C1904" i="3" s="1"/>
  <c r="C1905" i="3" s="1"/>
  <c r="C1906" i="3" s="1"/>
  <c r="C1907" i="3" s="1"/>
  <c r="C1908" i="3" s="1"/>
  <c r="C1909" i="3" s="1"/>
  <c r="C1910" i="3" s="1"/>
  <c r="C1911" i="3" s="1"/>
  <c r="C1912" i="3" s="1"/>
  <c r="C1913" i="3" s="1"/>
  <c r="C1914" i="3" s="1"/>
  <c r="C1915" i="3" s="1"/>
  <c r="C1916" i="3" s="1"/>
  <c r="C1917" i="3" s="1"/>
  <c r="C1918" i="3" s="1"/>
  <c r="C1919" i="3" s="1"/>
  <c r="C1920" i="3" s="1"/>
  <c r="C1921" i="3" s="1"/>
  <c r="C1922" i="3" s="1"/>
  <c r="C1923" i="3" s="1"/>
  <c r="C1924" i="3" s="1"/>
  <c r="C1925" i="3" s="1"/>
  <c r="C1926" i="3" s="1"/>
  <c r="C1927" i="3" s="1"/>
  <c r="C1928" i="3" s="1"/>
  <c r="C1929" i="3" s="1"/>
  <c r="C1930" i="3" s="1"/>
  <c r="C1931" i="3" s="1"/>
  <c r="C1932" i="3" s="1"/>
  <c r="C1933" i="3" s="1"/>
  <c r="C1934" i="3" s="1"/>
  <c r="C1935" i="3" s="1"/>
  <c r="C1936" i="3" s="1"/>
  <c r="C1937" i="3" s="1"/>
  <c r="C1938" i="3" s="1"/>
  <c r="C1939" i="3" s="1"/>
  <c r="C1940" i="3" s="1"/>
  <c r="C1941" i="3" s="1"/>
  <c r="C1942" i="3" s="1"/>
  <c r="C1943" i="3" s="1"/>
  <c r="C1944" i="3" s="1"/>
  <c r="C1945" i="3" s="1"/>
  <c r="C1946" i="3" s="1"/>
  <c r="C1947" i="3" s="1"/>
  <c r="C1948" i="3" s="1"/>
  <c r="C1949" i="3" s="1"/>
  <c r="C1950" i="3" s="1"/>
  <c r="C1951" i="3" s="1"/>
  <c r="C1952" i="3" s="1"/>
  <c r="C1953" i="3" s="1"/>
  <c r="C1954" i="3" s="1"/>
  <c r="C1955" i="3" s="1"/>
  <c r="C1956" i="3" s="1"/>
  <c r="C1957" i="3" s="1"/>
  <c r="C1958" i="3" s="1"/>
  <c r="C1959" i="3" s="1"/>
  <c r="C1960" i="3" s="1"/>
  <c r="C1961" i="3" s="1"/>
  <c r="C1962" i="3" s="1"/>
  <c r="C1963" i="3" s="1"/>
  <c r="C1964" i="3" s="1"/>
  <c r="C1965" i="3" s="1"/>
  <c r="C1966" i="3" s="1"/>
  <c r="C1967" i="3" s="1"/>
  <c r="C1968" i="3" s="1"/>
  <c r="C1969" i="3" s="1"/>
  <c r="C1970" i="3" s="1"/>
  <c r="C1971" i="3" s="1"/>
  <c r="C1972" i="3" s="1"/>
  <c r="C1973" i="3" s="1"/>
  <c r="C1974" i="3" s="1"/>
  <c r="C1975" i="3" s="1"/>
  <c r="C1976" i="3" s="1"/>
  <c r="C1977" i="3" s="1"/>
  <c r="C1978" i="3" s="1"/>
  <c r="C1979" i="3" s="1"/>
  <c r="C1980" i="3" s="1"/>
  <c r="C1981" i="3" s="1"/>
  <c r="C1982" i="3" s="1"/>
  <c r="C1983" i="3" s="1"/>
  <c r="C1984" i="3" s="1"/>
  <c r="C1985" i="3" s="1"/>
  <c r="C1986" i="3" s="1"/>
  <c r="C1987" i="3" s="1"/>
  <c r="C1988" i="3" s="1"/>
  <c r="C1989" i="3" s="1"/>
  <c r="C1990" i="3" s="1"/>
  <c r="C1991" i="3" s="1"/>
  <c r="C1992" i="3" s="1"/>
  <c r="C1993" i="3" s="1"/>
  <c r="C1994" i="3" s="1"/>
  <c r="C1995" i="3" s="1"/>
  <c r="C1996" i="3" s="1"/>
  <c r="C1997" i="3" s="1"/>
  <c r="C1998" i="3" s="1"/>
  <c r="C1999" i="3" s="1"/>
  <c r="C2000" i="3" s="1"/>
  <c r="C2001" i="3" s="1"/>
  <c r="C2002" i="3" s="1"/>
  <c r="C2003" i="3" s="1"/>
  <c r="C2004" i="3" s="1"/>
  <c r="C2005" i="3" s="1"/>
  <c r="C2006" i="3" s="1"/>
  <c r="C2007" i="3" s="1"/>
  <c r="C2008" i="3" s="1"/>
  <c r="C2009" i="3" s="1"/>
  <c r="C2010" i="3" s="1"/>
  <c r="C2011" i="3" s="1"/>
  <c r="C2012" i="3" s="1"/>
  <c r="C2013" i="3" s="1"/>
  <c r="C2014" i="3" s="1"/>
  <c r="C2015" i="3" s="1"/>
  <c r="C2016" i="3" s="1"/>
  <c r="C2017" i="3" s="1"/>
  <c r="C2018" i="3" s="1"/>
  <c r="C2019" i="3" s="1"/>
  <c r="C2020" i="3" s="1"/>
  <c r="C2021" i="3" s="1"/>
  <c r="C2022" i="3" s="1"/>
  <c r="C2023" i="3" s="1"/>
  <c r="C2024" i="3" s="1"/>
  <c r="C2025" i="3" s="1"/>
  <c r="C2026" i="3" s="1"/>
  <c r="C2027" i="3" s="1"/>
  <c r="C2028" i="3" s="1"/>
  <c r="C2029" i="3" s="1"/>
  <c r="C2030" i="3" s="1"/>
  <c r="C2031" i="3" s="1"/>
  <c r="C2032" i="3" s="1"/>
  <c r="C2033" i="3" s="1"/>
  <c r="C2034" i="3" s="1"/>
  <c r="C2035" i="3" s="1"/>
  <c r="C2036" i="3" s="1"/>
  <c r="C2037" i="3" s="1"/>
  <c r="C2038" i="3" s="1"/>
  <c r="C2039" i="3" s="1"/>
  <c r="C2040" i="3" s="1"/>
  <c r="C2041" i="3" s="1"/>
  <c r="C2042" i="3" s="1"/>
  <c r="C2043" i="3" s="1"/>
  <c r="C2044" i="3" s="1"/>
  <c r="C2045" i="3" s="1"/>
  <c r="C2046" i="3" s="1"/>
  <c r="C2047" i="3" s="1"/>
  <c r="C2048" i="3" s="1"/>
  <c r="C2049" i="3" s="1"/>
  <c r="C2050" i="3" s="1"/>
  <c r="C2051" i="3" s="1"/>
  <c r="C2052" i="3" s="1"/>
  <c r="C2053" i="3" s="1"/>
  <c r="C2054" i="3" s="1"/>
  <c r="C2055" i="3" s="1"/>
  <c r="C2056" i="3" s="1"/>
  <c r="C2057" i="3" s="1"/>
  <c r="C2058" i="3" s="1"/>
  <c r="C2059" i="3" s="1"/>
  <c r="C2060" i="3" s="1"/>
  <c r="C2061" i="3" s="1"/>
  <c r="C2062" i="3" s="1"/>
  <c r="C2063" i="3" s="1"/>
  <c r="C2064" i="3" s="1"/>
  <c r="C2065" i="3" s="1"/>
  <c r="C2066" i="3" s="1"/>
  <c r="C2067" i="3" s="1"/>
  <c r="C2068" i="3" s="1"/>
  <c r="C2069" i="3" s="1"/>
  <c r="C2070" i="3" s="1"/>
  <c r="C2071" i="3" s="1"/>
  <c r="C2072" i="3" s="1"/>
  <c r="C2073" i="3" s="1"/>
  <c r="C2074" i="3" s="1"/>
  <c r="C2075" i="3" s="1"/>
  <c r="C2076" i="3" s="1"/>
  <c r="C2077" i="3" s="1"/>
  <c r="C2078" i="3" s="1"/>
  <c r="C2079" i="3" s="1"/>
  <c r="C2080" i="3" s="1"/>
  <c r="C2081" i="3" s="1"/>
  <c r="C2082" i="3" s="1"/>
  <c r="C2083" i="3" s="1"/>
  <c r="C2084" i="3" s="1"/>
  <c r="C2085" i="3" s="1"/>
  <c r="C2086" i="3" s="1"/>
  <c r="C2087" i="3" s="1"/>
  <c r="C2088" i="3" s="1"/>
  <c r="C2089" i="3" s="1"/>
  <c r="C2090" i="3" s="1"/>
  <c r="C2091" i="3" s="1"/>
  <c r="C2092" i="3" s="1"/>
  <c r="C2093" i="3" s="1"/>
  <c r="C2094" i="3" s="1"/>
  <c r="C2095" i="3" s="1"/>
  <c r="C2096" i="3" s="1"/>
  <c r="C2097" i="3" s="1"/>
  <c r="C2098" i="3" s="1"/>
  <c r="C2099" i="3" s="1"/>
  <c r="C2100" i="3" s="1"/>
  <c r="C2101" i="3" s="1"/>
  <c r="C2102" i="3" s="1"/>
  <c r="C2103" i="3" s="1"/>
  <c r="C2104" i="3" s="1"/>
  <c r="C2105" i="3" s="1"/>
  <c r="C2106" i="3" s="1"/>
  <c r="C2107" i="3" s="1"/>
  <c r="C2108" i="3" s="1"/>
  <c r="C2109" i="3" s="1"/>
  <c r="C2110" i="3" s="1"/>
  <c r="C2111" i="3" s="1"/>
  <c r="C2112" i="3" s="1"/>
  <c r="C2113" i="3" s="1"/>
  <c r="C2114" i="3" s="1"/>
  <c r="C2115" i="3" s="1"/>
  <c r="C2116" i="3" s="1"/>
  <c r="C2117" i="3" s="1"/>
  <c r="C2118" i="3" s="1"/>
  <c r="C2119" i="3" s="1"/>
  <c r="C2120" i="3" s="1"/>
  <c r="C2121" i="3" s="1"/>
  <c r="C2122" i="3" s="1"/>
  <c r="C2123" i="3" s="1"/>
  <c r="C2124" i="3" s="1"/>
  <c r="C2125" i="3" s="1"/>
  <c r="C2126" i="3" s="1"/>
  <c r="C2127" i="3" s="1"/>
  <c r="C2128" i="3" s="1"/>
  <c r="C2129" i="3" s="1"/>
  <c r="C2130" i="3" s="1"/>
  <c r="C2131" i="3" s="1"/>
  <c r="C2132" i="3" s="1"/>
  <c r="C2133" i="3" s="1"/>
  <c r="C2134" i="3" s="1"/>
  <c r="C2135" i="3" s="1"/>
  <c r="C2136" i="3" s="1"/>
  <c r="C2137" i="3" s="1"/>
  <c r="C2138" i="3" s="1"/>
  <c r="C2139" i="3" s="1"/>
  <c r="C2140" i="3" s="1"/>
  <c r="C2141" i="3" s="1"/>
  <c r="C2142" i="3" s="1"/>
  <c r="C2143" i="3" s="1"/>
  <c r="C2144" i="3" s="1"/>
  <c r="C2145" i="3" s="1"/>
  <c r="C2146" i="3" s="1"/>
  <c r="C2147" i="3" s="1"/>
  <c r="C2148" i="3" s="1"/>
  <c r="C2149" i="3" s="1"/>
  <c r="C2150" i="3" s="1"/>
  <c r="C2151" i="3" s="1"/>
  <c r="C2152" i="3" s="1"/>
  <c r="C2153" i="3" s="1"/>
  <c r="C2154" i="3" s="1"/>
  <c r="C2155" i="3" s="1"/>
  <c r="C2156" i="3" s="1"/>
  <c r="C2157" i="3" s="1"/>
  <c r="C2158" i="3" s="1"/>
  <c r="C2159" i="3" s="1"/>
  <c r="C2160" i="3" s="1"/>
  <c r="C2161" i="3" s="1"/>
  <c r="C2162" i="3" s="1"/>
  <c r="C2163" i="3" s="1"/>
  <c r="C2164" i="3" s="1"/>
  <c r="C2165" i="3" s="1"/>
  <c r="C2166" i="3" s="1"/>
  <c r="C2167" i="3" s="1"/>
  <c r="C2168" i="3" s="1"/>
  <c r="C2169" i="3" s="1"/>
  <c r="C2170" i="3" s="1"/>
  <c r="C2171" i="3" s="1"/>
  <c r="C2172" i="3" s="1"/>
  <c r="C2173" i="3" s="1"/>
  <c r="C2174" i="3" s="1"/>
  <c r="C2175" i="3" s="1"/>
  <c r="C2176" i="3" s="1"/>
  <c r="C2177" i="3" s="1"/>
  <c r="C2178" i="3" s="1"/>
  <c r="C2179" i="3" s="1"/>
  <c r="C2180" i="3" s="1"/>
  <c r="C2181" i="3" s="1"/>
  <c r="C2182" i="3" s="1"/>
  <c r="C2183" i="3" s="1"/>
  <c r="C2184" i="3" s="1"/>
  <c r="C2185" i="3" s="1"/>
  <c r="C2186" i="3" s="1"/>
  <c r="C2187" i="3" s="1"/>
  <c r="C2188" i="3" s="1"/>
  <c r="C2189" i="3" s="1"/>
  <c r="C2190" i="3" s="1"/>
  <c r="C2191" i="3" s="1"/>
  <c r="C2192" i="3" s="1"/>
  <c r="C2193" i="3" s="1"/>
  <c r="C2194" i="3" s="1"/>
  <c r="C2195" i="3" s="1"/>
  <c r="C2196" i="3" s="1"/>
  <c r="C2197" i="3" s="1"/>
  <c r="C2198" i="3" s="1"/>
  <c r="C2199" i="3" s="1"/>
  <c r="C2200" i="3" s="1"/>
  <c r="C2201" i="3" s="1"/>
  <c r="C2202" i="3" s="1"/>
  <c r="C2203" i="3" s="1"/>
  <c r="C2204" i="3" s="1"/>
  <c r="C2205" i="3" s="1"/>
  <c r="C2206" i="3" s="1"/>
  <c r="C2207" i="3" s="1"/>
  <c r="C2208" i="3" s="1"/>
  <c r="C2209" i="3" s="1"/>
  <c r="C2210" i="3" s="1"/>
  <c r="C2211" i="3" s="1"/>
  <c r="C2212" i="3" s="1"/>
  <c r="C2213" i="3" s="1"/>
  <c r="C2214" i="3" s="1"/>
  <c r="C2215" i="3" s="1"/>
  <c r="C2216" i="3" s="1"/>
  <c r="C2217" i="3" s="1"/>
  <c r="C2218" i="3" s="1"/>
  <c r="C2219" i="3" s="1"/>
  <c r="C2220" i="3" s="1"/>
  <c r="C2221" i="3" s="1"/>
  <c r="C2222" i="3" s="1"/>
  <c r="C2223" i="3" s="1"/>
  <c r="C2224" i="3" s="1"/>
  <c r="C2225" i="3" s="1"/>
  <c r="C2226" i="3" s="1"/>
  <c r="C2227" i="3" s="1"/>
  <c r="C2228" i="3" s="1"/>
  <c r="C2229" i="3" s="1"/>
  <c r="C2230" i="3" s="1"/>
  <c r="C2231" i="3" s="1"/>
  <c r="C2232" i="3" s="1"/>
  <c r="C2233" i="3" s="1"/>
  <c r="C2234" i="3" s="1"/>
  <c r="C2235" i="3" s="1"/>
  <c r="C2236" i="3" s="1"/>
  <c r="C2237" i="3" s="1"/>
  <c r="C2238" i="3" s="1"/>
  <c r="C2239" i="3" s="1"/>
  <c r="C2240" i="3" s="1"/>
  <c r="C2241" i="3" s="1"/>
  <c r="C2242" i="3" s="1"/>
  <c r="C2243" i="3" s="1"/>
  <c r="C2244" i="3" s="1"/>
  <c r="C2245" i="3" s="1"/>
  <c r="C2246" i="3" s="1"/>
  <c r="C2247" i="3" s="1"/>
  <c r="C2248" i="3" s="1"/>
  <c r="C2249" i="3" s="1"/>
  <c r="C2250" i="3" s="1"/>
  <c r="C2251" i="3" s="1"/>
  <c r="C2252" i="3" s="1"/>
  <c r="C2253" i="3" s="1"/>
  <c r="C2254" i="3" s="1"/>
  <c r="C2255" i="3" s="1"/>
  <c r="C2256" i="3" s="1"/>
  <c r="C2257" i="3" s="1"/>
  <c r="C2258" i="3" s="1"/>
  <c r="C2259" i="3" s="1"/>
  <c r="C2260" i="3" s="1"/>
  <c r="C2261" i="3" s="1"/>
  <c r="C2262" i="3" s="1"/>
  <c r="C2263" i="3" s="1"/>
  <c r="C2264" i="3" s="1"/>
  <c r="C2265" i="3" s="1"/>
  <c r="C2266" i="3" s="1"/>
  <c r="C2267" i="3" s="1"/>
  <c r="C2268" i="3" s="1"/>
  <c r="C2269" i="3" s="1"/>
  <c r="C2270" i="3" s="1"/>
  <c r="C2271" i="3" s="1"/>
  <c r="C2272" i="3" s="1"/>
  <c r="C2273" i="3" s="1"/>
  <c r="C2274" i="3" s="1"/>
  <c r="C2275" i="3" s="1"/>
  <c r="C2276" i="3" s="1"/>
  <c r="C2277" i="3" s="1"/>
  <c r="C2278" i="3" s="1"/>
  <c r="C2279" i="3" s="1"/>
  <c r="C2280" i="3" s="1"/>
  <c r="C2281" i="3" s="1"/>
  <c r="C2282" i="3" s="1"/>
  <c r="C2283" i="3" s="1"/>
  <c r="C2284" i="3" s="1"/>
  <c r="C2285" i="3" s="1"/>
  <c r="C2286" i="3" s="1"/>
  <c r="C2287" i="3" s="1"/>
  <c r="C2288" i="3" s="1"/>
  <c r="C2289" i="3" s="1"/>
  <c r="C2290" i="3" s="1"/>
  <c r="C2291" i="3" s="1"/>
  <c r="C2292" i="3" s="1"/>
  <c r="C2293" i="3" s="1"/>
  <c r="C2294" i="3" s="1"/>
  <c r="C2295" i="3" s="1"/>
  <c r="C2296" i="3" s="1"/>
  <c r="C2297" i="3" s="1"/>
  <c r="C2298" i="3" s="1"/>
  <c r="C2299" i="3" s="1"/>
  <c r="C2300" i="3" s="1"/>
  <c r="C2301" i="3" s="1"/>
  <c r="C2302" i="3" s="1"/>
  <c r="C2303" i="3" s="1"/>
  <c r="C2304" i="3" s="1"/>
  <c r="C2305" i="3" s="1"/>
  <c r="C2306" i="3" s="1"/>
  <c r="C2307" i="3" s="1"/>
  <c r="C2308" i="3" s="1"/>
  <c r="C2309" i="3" s="1"/>
  <c r="C2310" i="3" s="1"/>
  <c r="C2311" i="3" s="1"/>
  <c r="C2312" i="3" s="1"/>
  <c r="C2313" i="3" s="1"/>
  <c r="C2314" i="3" s="1"/>
  <c r="C2315" i="3" s="1"/>
  <c r="C2316" i="3" s="1"/>
  <c r="C2317" i="3" s="1"/>
  <c r="C2318" i="3" s="1"/>
  <c r="C2319" i="3" s="1"/>
  <c r="C2320" i="3" s="1"/>
  <c r="C2321" i="3" s="1"/>
  <c r="C2322" i="3" s="1"/>
  <c r="C2323" i="3" s="1"/>
  <c r="C2324" i="3" s="1"/>
  <c r="C2325" i="3" s="1"/>
  <c r="C2326" i="3" s="1"/>
  <c r="C2327" i="3" s="1"/>
  <c r="C2328" i="3" s="1"/>
  <c r="C2329" i="3" s="1"/>
  <c r="C2330" i="3" s="1"/>
  <c r="C2331" i="3" s="1"/>
  <c r="C2332" i="3" s="1"/>
  <c r="C2333" i="3" s="1"/>
  <c r="C2334" i="3" s="1"/>
  <c r="C2335" i="3" s="1"/>
  <c r="C2336" i="3" s="1"/>
  <c r="C2337" i="3" s="1"/>
  <c r="C2338" i="3" s="1"/>
  <c r="C2339" i="3" s="1"/>
  <c r="C2340" i="3" s="1"/>
  <c r="C2341" i="3" s="1"/>
  <c r="C2342" i="3" s="1"/>
  <c r="C2343" i="3" s="1"/>
  <c r="C2344" i="3" s="1"/>
  <c r="C2345" i="3" s="1"/>
  <c r="C2346" i="3" s="1"/>
  <c r="C2347" i="3" s="1"/>
  <c r="C2348" i="3" s="1"/>
  <c r="C2349" i="3" s="1"/>
  <c r="C2350" i="3" s="1"/>
  <c r="C2351" i="3" s="1"/>
  <c r="C2352" i="3" s="1"/>
  <c r="C2353" i="3" s="1"/>
  <c r="C2354" i="3" s="1"/>
  <c r="C2355" i="3" s="1"/>
  <c r="C2356" i="3" s="1"/>
  <c r="C2357" i="3" s="1"/>
  <c r="C2358" i="3" s="1"/>
  <c r="C2359" i="3" s="1"/>
  <c r="C2360" i="3" s="1"/>
  <c r="C2361" i="3" s="1"/>
  <c r="C2362" i="3" s="1"/>
  <c r="C2363" i="3" s="1"/>
  <c r="C2364" i="3" s="1"/>
  <c r="C2365" i="3" s="1"/>
  <c r="C2366" i="3" s="1"/>
  <c r="C2367" i="3" s="1"/>
  <c r="C2368" i="3" s="1"/>
  <c r="C2369" i="3" s="1"/>
  <c r="C2370" i="3" s="1"/>
  <c r="C2371" i="3" s="1"/>
  <c r="C2372" i="3" s="1"/>
  <c r="C2373" i="3" s="1"/>
  <c r="C2374" i="3" s="1"/>
  <c r="C2375" i="3" s="1"/>
  <c r="C2376" i="3" s="1"/>
  <c r="C2377" i="3" s="1"/>
  <c r="C2378" i="3" s="1"/>
  <c r="C2379" i="3" s="1"/>
  <c r="C2380" i="3" s="1"/>
  <c r="C2381" i="3" s="1"/>
  <c r="C2382" i="3" s="1"/>
  <c r="C2383" i="3" s="1"/>
  <c r="C2384" i="3" s="1"/>
  <c r="C2385" i="3" s="1"/>
  <c r="C2386" i="3" s="1"/>
  <c r="C2387" i="3" s="1"/>
  <c r="C2388" i="3" s="1"/>
  <c r="C2389" i="3" s="1"/>
  <c r="C2390" i="3" s="1"/>
  <c r="C2391" i="3" s="1"/>
  <c r="C2392" i="3" s="1"/>
  <c r="C2393" i="3" s="1"/>
  <c r="C2394" i="3" s="1"/>
  <c r="C2395" i="3" s="1"/>
  <c r="C2396" i="3" s="1"/>
  <c r="C2397" i="3" s="1"/>
  <c r="C2398" i="3" s="1"/>
  <c r="C2399" i="3" s="1"/>
  <c r="C2400" i="3" s="1"/>
  <c r="C2401" i="3" s="1"/>
  <c r="C2402" i="3" s="1"/>
  <c r="C2403" i="3" s="1"/>
  <c r="C2404" i="3" s="1"/>
  <c r="C2405" i="3" s="1"/>
  <c r="C2406" i="3" s="1"/>
  <c r="C2407" i="3" s="1"/>
  <c r="C2408" i="3" s="1"/>
  <c r="C2409" i="3" s="1"/>
  <c r="C2410" i="3" s="1"/>
  <c r="C2411" i="3" s="1"/>
  <c r="C2412" i="3" s="1"/>
  <c r="C2413" i="3" s="1"/>
  <c r="C2414" i="3" s="1"/>
  <c r="C2415" i="3" s="1"/>
  <c r="C2416" i="3" s="1"/>
  <c r="C2417" i="3" s="1"/>
  <c r="C2418" i="3" s="1"/>
  <c r="C2419" i="3" s="1"/>
  <c r="C2420" i="3" s="1"/>
  <c r="C2421" i="3" s="1"/>
  <c r="C2422" i="3" s="1"/>
  <c r="C2423" i="3" s="1"/>
  <c r="C2424" i="3" s="1"/>
  <c r="C2425" i="3" s="1"/>
  <c r="C2426" i="3" s="1"/>
  <c r="C2427" i="3" s="1"/>
  <c r="C2428" i="3" s="1"/>
  <c r="C2429" i="3" s="1"/>
  <c r="C2430" i="3" s="1"/>
  <c r="C2431" i="3" s="1"/>
  <c r="C2432" i="3" s="1"/>
  <c r="C2433" i="3" s="1"/>
  <c r="C2434" i="3" s="1"/>
  <c r="C2435" i="3" s="1"/>
  <c r="C2436" i="3" s="1"/>
  <c r="C2437" i="3" s="1"/>
  <c r="C2438" i="3" s="1"/>
  <c r="C2439" i="3" s="1"/>
  <c r="C2440" i="3" s="1"/>
  <c r="C2441" i="3" s="1"/>
  <c r="C2442" i="3" s="1"/>
  <c r="C2443" i="3" s="1"/>
  <c r="C2444" i="3" s="1"/>
  <c r="C2445" i="3" s="1"/>
  <c r="C2446" i="3" s="1"/>
  <c r="C2447" i="3" s="1"/>
  <c r="C2448" i="3" s="1"/>
  <c r="C2449" i="3" s="1"/>
  <c r="C2450" i="3" s="1"/>
  <c r="C2451" i="3" s="1"/>
  <c r="C2452" i="3" s="1"/>
  <c r="C2453" i="3" s="1"/>
  <c r="C2454" i="3" s="1"/>
  <c r="C2455" i="3" s="1"/>
  <c r="C2456" i="3" s="1"/>
  <c r="C2457" i="3" s="1"/>
  <c r="C2458" i="3" s="1"/>
  <c r="C2459" i="3" s="1"/>
  <c r="C2460" i="3" s="1"/>
  <c r="C2461" i="3" s="1"/>
  <c r="C2462" i="3" s="1"/>
  <c r="C2463" i="3" s="1"/>
  <c r="C2464" i="3" s="1"/>
  <c r="C2465" i="3" s="1"/>
  <c r="C2466" i="3" s="1"/>
  <c r="C2467" i="3" s="1"/>
  <c r="C2468" i="3" s="1"/>
  <c r="C2469" i="3" s="1"/>
  <c r="C2470" i="3" s="1"/>
  <c r="C2471" i="3" s="1"/>
  <c r="C2472" i="3" s="1"/>
  <c r="C2473" i="3" s="1"/>
  <c r="C2474" i="3" s="1"/>
  <c r="C2475" i="3" s="1"/>
  <c r="C2476" i="3" s="1"/>
  <c r="C2477" i="3" s="1"/>
  <c r="C2478" i="3" s="1"/>
  <c r="C2479" i="3" s="1"/>
  <c r="C2480" i="3" s="1"/>
  <c r="C2481" i="3" s="1"/>
  <c r="C2482" i="3" s="1"/>
  <c r="C2483" i="3" s="1"/>
  <c r="C2484" i="3" s="1"/>
  <c r="C2485" i="3" s="1"/>
  <c r="C2486" i="3" s="1"/>
  <c r="C2487" i="3" s="1"/>
  <c r="C2488" i="3" s="1"/>
  <c r="C2489" i="3" s="1"/>
  <c r="C2490" i="3" s="1"/>
  <c r="C2491" i="3" s="1"/>
  <c r="C2492" i="3" s="1"/>
  <c r="C2493" i="3" s="1"/>
  <c r="C2494" i="3" s="1"/>
  <c r="C2495" i="3" s="1"/>
  <c r="C2496" i="3" s="1"/>
  <c r="C2497" i="3" s="1"/>
  <c r="C2498" i="3" s="1"/>
  <c r="C2499" i="3" s="1"/>
  <c r="C2500" i="3" s="1"/>
  <c r="C2501" i="3" s="1"/>
  <c r="C2502" i="3" s="1"/>
  <c r="C2503" i="3" s="1"/>
  <c r="C2504" i="3" s="1"/>
  <c r="C2505" i="3" s="1"/>
  <c r="C2506" i="3" s="1"/>
  <c r="C2507" i="3" s="1"/>
  <c r="C2508" i="3" s="1"/>
  <c r="C2509" i="3" s="1"/>
  <c r="C2510" i="3" s="1"/>
  <c r="C2511" i="3" s="1"/>
  <c r="C2512" i="3" s="1"/>
  <c r="C2513" i="3" s="1"/>
  <c r="C2514" i="3" s="1"/>
  <c r="C2515" i="3" s="1"/>
  <c r="C2516" i="3" s="1"/>
  <c r="C2517" i="3" s="1"/>
  <c r="C2518" i="3" s="1"/>
  <c r="C2519" i="3" s="1"/>
  <c r="C2520" i="3" s="1"/>
  <c r="C2521" i="3" s="1"/>
  <c r="C2522" i="3" s="1"/>
  <c r="C2523" i="3" s="1"/>
  <c r="C2524" i="3" s="1"/>
  <c r="C2525" i="3" s="1"/>
  <c r="C2526" i="3" s="1"/>
  <c r="C2527" i="3" s="1"/>
  <c r="C2528" i="3" s="1"/>
  <c r="C2529" i="3" s="1"/>
  <c r="C2530" i="3" s="1"/>
  <c r="C2531" i="3" s="1"/>
  <c r="C2532" i="3" s="1"/>
  <c r="C2533" i="3" s="1"/>
  <c r="C2534" i="3" s="1"/>
  <c r="C2535" i="3" s="1"/>
  <c r="C2536" i="3" s="1"/>
  <c r="C2537" i="3" s="1"/>
  <c r="C2538" i="3" s="1"/>
  <c r="C2539" i="3" s="1"/>
  <c r="C2540" i="3" s="1"/>
  <c r="C2541" i="3" s="1"/>
  <c r="C2542" i="3" s="1"/>
  <c r="C2543" i="3" s="1"/>
  <c r="C2544" i="3" s="1"/>
  <c r="C2545" i="3" s="1"/>
  <c r="C2546" i="3" s="1"/>
  <c r="C2547" i="3" s="1"/>
  <c r="C2548" i="3" s="1"/>
  <c r="C2549" i="3" s="1"/>
  <c r="C2550" i="3" s="1"/>
  <c r="C2551" i="3" s="1"/>
  <c r="C2552" i="3" s="1"/>
  <c r="C2553" i="3" s="1"/>
  <c r="C2554" i="3" s="1"/>
  <c r="C2555" i="3" s="1"/>
  <c r="C2556" i="3" s="1"/>
  <c r="C2557" i="3" s="1"/>
  <c r="C2558" i="3" s="1"/>
  <c r="C2559" i="3" s="1"/>
  <c r="C2560" i="3" s="1"/>
  <c r="C2561" i="3" s="1"/>
  <c r="C2562" i="3" s="1"/>
  <c r="C2563" i="3" s="1"/>
  <c r="C2564" i="3" s="1"/>
  <c r="C2565" i="3" s="1"/>
  <c r="C2566" i="3" s="1"/>
  <c r="C2567" i="3" s="1"/>
  <c r="C2568" i="3" s="1"/>
  <c r="C2569" i="3" s="1"/>
  <c r="C2570" i="3" s="1"/>
  <c r="C2571" i="3" s="1"/>
  <c r="C2572" i="3" s="1"/>
  <c r="C2573" i="3" s="1"/>
  <c r="C2574" i="3" s="1"/>
  <c r="C2575" i="3" s="1"/>
  <c r="C2576" i="3" s="1"/>
  <c r="C2577" i="3" s="1"/>
  <c r="C2578" i="3" s="1"/>
  <c r="C2579" i="3" s="1"/>
  <c r="C2580" i="3" s="1"/>
  <c r="C2581" i="3" s="1"/>
  <c r="C2582" i="3" s="1"/>
  <c r="C2583" i="3" s="1"/>
  <c r="C2584" i="3" s="1"/>
  <c r="C2585" i="3" s="1"/>
  <c r="C2586" i="3" s="1"/>
  <c r="C2587" i="3" s="1"/>
  <c r="C2588" i="3" s="1"/>
  <c r="C2589" i="3" s="1"/>
  <c r="C2590" i="3" s="1"/>
  <c r="C2591" i="3" s="1"/>
  <c r="C2592" i="3" s="1"/>
  <c r="C2593" i="3" s="1"/>
  <c r="C2594" i="3" s="1"/>
  <c r="C2595" i="3" s="1"/>
  <c r="C2596" i="3" s="1"/>
  <c r="C2597" i="3" s="1"/>
  <c r="C2598" i="3" s="1"/>
  <c r="C2599" i="3" s="1"/>
  <c r="C2600" i="3" s="1"/>
  <c r="C2601" i="3" s="1"/>
  <c r="C2602" i="3" s="1"/>
  <c r="C2603" i="3" s="1"/>
  <c r="C2604" i="3" s="1"/>
  <c r="C2605" i="3" s="1"/>
  <c r="C2606" i="3" s="1"/>
  <c r="C2607" i="3" s="1"/>
  <c r="C2608" i="3" s="1"/>
  <c r="C2609" i="3" s="1"/>
  <c r="C2610" i="3" s="1"/>
  <c r="C2611" i="3" s="1"/>
  <c r="C2612" i="3" s="1"/>
  <c r="C2613" i="3" s="1"/>
  <c r="C2614" i="3" s="1"/>
  <c r="C2615" i="3" s="1"/>
  <c r="C2616" i="3" s="1"/>
  <c r="C2617" i="3" s="1"/>
  <c r="C2618" i="3" s="1"/>
  <c r="C2619" i="3" s="1"/>
  <c r="C2620" i="3" s="1"/>
  <c r="C2621" i="3" s="1"/>
  <c r="C2622" i="3" s="1"/>
  <c r="C2623" i="3" s="1"/>
  <c r="C2624" i="3" s="1"/>
  <c r="C2625" i="3" s="1"/>
  <c r="C2626" i="3" s="1"/>
  <c r="C2627" i="3" s="1"/>
  <c r="C2628" i="3" s="1"/>
  <c r="C2629" i="3" s="1"/>
  <c r="C2630" i="3" s="1"/>
  <c r="C2631" i="3" s="1"/>
  <c r="C2632" i="3" s="1"/>
  <c r="C2633" i="3" s="1"/>
  <c r="C2634" i="3" s="1"/>
  <c r="C2635" i="3" s="1"/>
  <c r="C2636" i="3" s="1"/>
  <c r="C2637" i="3" s="1"/>
  <c r="C2638" i="3" s="1"/>
  <c r="C2639" i="3" s="1"/>
  <c r="C2640" i="3" s="1"/>
  <c r="C2641" i="3" s="1"/>
  <c r="C2642" i="3" s="1"/>
  <c r="C2643" i="3" s="1"/>
  <c r="C2644" i="3" s="1"/>
  <c r="C2645" i="3" s="1"/>
  <c r="C2646" i="3" s="1"/>
  <c r="C2647" i="3" s="1"/>
  <c r="C2648" i="3" s="1"/>
  <c r="C2649" i="3" s="1"/>
  <c r="C2650" i="3" s="1"/>
  <c r="C2651" i="3" s="1"/>
  <c r="C2652" i="3" s="1"/>
  <c r="C2653" i="3" s="1"/>
  <c r="C2654" i="3" s="1"/>
  <c r="C2655" i="3" s="1"/>
  <c r="C2656" i="3" s="1"/>
  <c r="C2657" i="3" s="1"/>
  <c r="C2658" i="3" s="1"/>
  <c r="C2659" i="3" s="1"/>
  <c r="C2660" i="3" s="1"/>
  <c r="C2661" i="3" s="1"/>
  <c r="C2662" i="3" s="1"/>
  <c r="C2663" i="3" s="1"/>
  <c r="C2664" i="3" s="1"/>
  <c r="C2665" i="3" s="1"/>
  <c r="C2666" i="3" s="1"/>
  <c r="C2667" i="3" s="1"/>
  <c r="C2668" i="3" s="1"/>
  <c r="C2669" i="3" s="1"/>
  <c r="C2670" i="3" s="1"/>
  <c r="C2671" i="3" s="1"/>
  <c r="C2672" i="3" s="1"/>
  <c r="C2673" i="3" s="1"/>
  <c r="C2674" i="3" s="1"/>
  <c r="C2675" i="3" s="1"/>
  <c r="C2676" i="3" s="1"/>
  <c r="C2677" i="3" s="1"/>
  <c r="C2678" i="3" s="1"/>
  <c r="C2679" i="3" s="1"/>
  <c r="C2680" i="3" s="1"/>
  <c r="C2681" i="3" s="1"/>
  <c r="C2682" i="3" s="1"/>
  <c r="C2683" i="3" s="1"/>
  <c r="C2684" i="3" s="1"/>
  <c r="C2685" i="3" s="1"/>
  <c r="C2686" i="3" s="1"/>
  <c r="C2687" i="3" s="1"/>
  <c r="C2688" i="3" s="1"/>
  <c r="C2689" i="3" s="1"/>
  <c r="C2690" i="3" s="1"/>
  <c r="C2691" i="3" s="1"/>
  <c r="C2692" i="3" s="1"/>
  <c r="C2693" i="3" s="1"/>
  <c r="C2694" i="3" s="1"/>
  <c r="C2695" i="3" s="1"/>
  <c r="C2696" i="3" s="1"/>
  <c r="C2697" i="3" s="1"/>
  <c r="C2698" i="3" s="1"/>
  <c r="C2699" i="3" s="1"/>
  <c r="C2700" i="3" s="1"/>
  <c r="C2701" i="3" s="1"/>
  <c r="C2702" i="3" s="1"/>
  <c r="C2703" i="3" s="1"/>
  <c r="C2704" i="3" s="1"/>
  <c r="C2705" i="3" s="1"/>
  <c r="C2706" i="3" s="1"/>
  <c r="C2707" i="3" s="1"/>
  <c r="C2708" i="3" s="1"/>
  <c r="C2709" i="3" s="1"/>
  <c r="C2710" i="3" s="1"/>
  <c r="C2711" i="3" s="1"/>
  <c r="C2712" i="3" s="1"/>
  <c r="C2713" i="3" s="1"/>
  <c r="C2714" i="3" s="1"/>
  <c r="C2715" i="3" s="1"/>
  <c r="C2716" i="3" s="1"/>
  <c r="C2717" i="3" s="1"/>
  <c r="C2718" i="3" s="1"/>
  <c r="C2719" i="3" s="1"/>
  <c r="C2720" i="3" s="1"/>
  <c r="C2721" i="3" s="1"/>
  <c r="C2722" i="3" s="1"/>
  <c r="C2723" i="3" s="1"/>
  <c r="C2724" i="3" s="1"/>
  <c r="C2725" i="3" s="1"/>
  <c r="C2726" i="3" s="1"/>
  <c r="C2727" i="3" s="1"/>
  <c r="C2728" i="3" s="1"/>
  <c r="C2729" i="3" s="1"/>
  <c r="C2730" i="3" s="1"/>
  <c r="C2731" i="3" s="1"/>
  <c r="C2732" i="3" s="1"/>
  <c r="C2733" i="3" s="1"/>
  <c r="C2734" i="3" s="1"/>
  <c r="C2735" i="3" s="1"/>
  <c r="C2736" i="3" s="1"/>
  <c r="C2737" i="3" s="1"/>
  <c r="C2738" i="3" s="1"/>
  <c r="C2739" i="3" s="1"/>
  <c r="C2740" i="3" s="1"/>
  <c r="C2741" i="3" s="1"/>
  <c r="C2742" i="3" s="1"/>
  <c r="C2743" i="3" s="1"/>
  <c r="C2744" i="3" s="1"/>
  <c r="C2745" i="3" s="1"/>
  <c r="C2746" i="3" s="1"/>
  <c r="C2747" i="3" s="1"/>
  <c r="C2748" i="3" s="1"/>
  <c r="C2749" i="3" s="1"/>
  <c r="C2750" i="3" s="1"/>
  <c r="C2751" i="3" s="1"/>
  <c r="C2752" i="3" s="1"/>
  <c r="C2753" i="3" s="1"/>
  <c r="C2754" i="3" s="1"/>
  <c r="C2755" i="3" s="1"/>
  <c r="C2756" i="3" s="1"/>
  <c r="C2757" i="3" s="1"/>
  <c r="C2758" i="3" s="1"/>
  <c r="C2759" i="3" s="1"/>
  <c r="C2760" i="3" s="1"/>
  <c r="C2761" i="3" s="1"/>
  <c r="C2762" i="3" s="1"/>
  <c r="C2763" i="3" s="1"/>
  <c r="C2764" i="3" s="1"/>
  <c r="C2765" i="3" s="1"/>
  <c r="C2766" i="3" s="1"/>
  <c r="C2767" i="3" s="1"/>
  <c r="C2768" i="3" s="1"/>
  <c r="C2769" i="3" s="1"/>
  <c r="C2770" i="3" s="1"/>
  <c r="C2771" i="3" s="1"/>
  <c r="C2772" i="3" s="1"/>
  <c r="C2773" i="3" s="1"/>
  <c r="C2774" i="3" s="1"/>
  <c r="C2775" i="3" s="1"/>
  <c r="C2776" i="3" s="1"/>
  <c r="C2777" i="3" s="1"/>
  <c r="C2778" i="3" s="1"/>
  <c r="C2779" i="3" s="1"/>
  <c r="C2780" i="3" s="1"/>
  <c r="C2781" i="3" s="1"/>
  <c r="C2782" i="3" s="1"/>
  <c r="C2783" i="3" s="1"/>
  <c r="C2784" i="3" s="1"/>
  <c r="C2785" i="3" s="1"/>
  <c r="C2786" i="3" s="1"/>
  <c r="C2787" i="3" s="1"/>
  <c r="C2788" i="3" s="1"/>
  <c r="C2789" i="3" s="1"/>
  <c r="C2790" i="3" s="1"/>
  <c r="C2791" i="3" s="1"/>
  <c r="C2792" i="3" s="1"/>
  <c r="C2793" i="3" s="1"/>
  <c r="C2794" i="3" s="1"/>
  <c r="C2795" i="3" s="1"/>
  <c r="C2796" i="3" s="1"/>
  <c r="C2797" i="3" s="1"/>
  <c r="C2798" i="3" s="1"/>
  <c r="C2799" i="3" s="1"/>
  <c r="C2800" i="3" s="1"/>
  <c r="C2801" i="3" s="1"/>
  <c r="C2802" i="3" s="1"/>
  <c r="C2803" i="3" s="1"/>
  <c r="C2804" i="3" s="1"/>
  <c r="C2805" i="3" s="1"/>
  <c r="C2806" i="3" s="1"/>
  <c r="C2807" i="3" s="1"/>
  <c r="C2808" i="3" s="1"/>
  <c r="C2809" i="3" s="1"/>
  <c r="C2810" i="3" s="1"/>
  <c r="C2811" i="3" s="1"/>
  <c r="C2812" i="3" s="1"/>
  <c r="C2813" i="3" s="1"/>
  <c r="C2814" i="3" s="1"/>
  <c r="C2815" i="3" s="1"/>
  <c r="C2816" i="3" s="1"/>
  <c r="C2817" i="3" s="1"/>
  <c r="C2818" i="3" s="1"/>
  <c r="C2819" i="3" s="1"/>
  <c r="C2820" i="3" s="1"/>
  <c r="C2821" i="3" s="1"/>
  <c r="C2822" i="3" s="1"/>
  <c r="C2823" i="3" s="1"/>
  <c r="C2824" i="3" s="1"/>
  <c r="C2825" i="3" s="1"/>
  <c r="C2826" i="3" s="1"/>
  <c r="C2827" i="3" s="1"/>
  <c r="C2828" i="3" s="1"/>
  <c r="C2829" i="3" s="1"/>
  <c r="C2830" i="3" s="1"/>
  <c r="C2831" i="3" s="1"/>
  <c r="C2832" i="3" s="1"/>
  <c r="C2833" i="3" s="1"/>
  <c r="C2834" i="3" s="1"/>
  <c r="C2835" i="3" s="1"/>
  <c r="C2836" i="3" s="1"/>
  <c r="C2837" i="3" s="1"/>
  <c r="C2838" i="3" s="1"/>
  <c r="C2839" i="3" s="1"/>
  <c r="C2840" i="3" s="1"/>
  <c r="C2841" i="3" s="1"/>
  <c r="C2842" i="3" s="1"/>
  <c r="C2843" i="3" s="1"/>
  <c r="C2844" i="3" s="1"/>
  <c r="C2845" i="3" s="1"/>
  <c r="C2846" i="3" s="1"/>
  <c r="C2847" i="3" s="1"/>
  <c r="C2848" i="3" s="1"/>
  <c r="C2849" i="3" s="1"/>
  <c r="C2850" i="3" s="1"/>
  <c r="C2851" i="3" s="1"/>
  <c r="C2852" i="3" s="1"/>
  <c r="C2853" i="3" s="1"/>
  <c r="C2854" i="3" s="1"/>
  <c r="C2855" i="3" s="1"/>
  <c r="C2856" i="3" s="1"/>
  <c r="C2857" i="3" s="1"/>
  <c r="C2858" i="3" s="1"/>
  <c r="C2859" i="3" s="1"/>
  <c r="C2860" i="3" s="1"/>
  <c r="C2861" i="3" s="1"/>
  <c r="C2862" i="3" s="1"/>
  <c r="C2863" i="3" s="1"/>
  <c r="C2864" i="3" s="1"/>
  <c r="C2865" i="3" s="1"/>
  <c r="C2866" i="3" s="1"/>
  <c r="C2867" i="3" s="1"/>
  <c r="C2868" i="3" s="1"/>
  <c r="C2869" i="3" s="1"/>
  <c r="C2870" i="3" s="1"/>
  <c r="C2871" i="3" s="1"/>
  <c r="C2872" i="3" s="1"/>
  <c r="C2873" i="3" s="1"/>
  <c r="C2874" i="3" s="1"/>
  <c r="C2875" i="3" s="1"/>
  <c r="C2876" i="3" s="1"/>
  <c r="C2877" i="3" s="1"/>
  <c r="C2878" i="3" s="1"/>
  <c r="C2879" i="3" s="1"/>
  <c r="C2880" i="3" s="1"/>
  <c r="C2881" i="3" s="1"/>
  <c r="C2882" i="3" s="1"/>
  <c r="C2883" i="3" s="1"/>
  <c r="C2884" i="3" s="1"/>
  <c r="C2885" i="3" s="1"/>
  <c r="C2886" i="3" s="1"/>
  <c r="C2887" i="3" s="1"/>
  <c r="C2888" i="3" s="1"/>
  <c r="C2889" i="3" s="1"/>
  <c r="C2890" i="3" s="1"/>
  <c r="C2891" i="3" s="1"/>
  <c r="C2892" i="3" s="1"/>
  <c r="C2893" i="3" s="1"/>
  <c r="C2894" i="3" s="1"/>
  <c r="C2895" i="3" s="1"/>
  <c r="C2896" i="3" s="1"/>
  <c r="C2897" i="3" s="1"/>
  <c r="C2898" i="3" s="1"/>
  <c r="C2899" i="3" s="1"/>
  <c r="C2900" i="3" s="1"/>
  <c r="C2901" i="3" s="1"/>
  <c r="C2902" i="3" s="1"/>
  <c r="C2903" i="3" s="1"/>
  <c r="C2904" i="3" s="1"/>
  <c r="C2905" i="3" s="1"/>
  <c r="C2906" i="3" s="1"/>
  <c r="C2907" i="3" s="1"/>
  <c r="C2908" i="3" s="1"/>
  <c r="C2909" i="3" s="1"/>
  <c r="C2910" i="3" s="1"/>
  <c r="C2911" i="3" s="1"/>
  <c r="C2912" i="3" s="1"/>
  <c r="C2913" i="3" s="1"/>
  <c r="C2914" i="3" s="1"/>
  <c r="C2915" i="3" s="1"/>
  <c r="C2916" i="3" s="1"/>
  <c r="C2917" i="3" s="1"/>
  <c r="C2918" i="3" s="1"/>
  <c r="C2919" i="3" s="1"/>
  <c r="C2920" i="3" s="1"/>
  <c r="C2921" i="3" s="1"/>
  <c r="C2922" i="3" s="1"/>
  <c r="C2923" i="3" s="1"/>
  <c r="C2924" i="3" s="1"/>
  <c r="C2925" i="3" s="1"/>
  <c r="C2926" i="3" s="1"/>
  <c r="C2927" i="3" s="1"/>
  <c r="C2928" i="3" s="1"/>
  <c r="C2929" i="3" s="1"/>
  <c r="C2930" i="3" s="1"/>
  <c r="C2931" i="3" s="1"/>
  <c r="C2932" i="3" s="1"/>
  <c r="C2933" i="3" s="1"/>
  <c r="C2934" i="3" s="1"/>
  <c r="C2935" i="3" s="1"/>
  <c r="C2936" i="3" s="1"/>
  <c r="C2937" i="3" s="1"/>
  <c r="C2938" i="3" s="1"/>
  <c r="C2939" i="3" s="1"/>
  <c r="C2940" i="3" s="1"/>
  <c r="C2941" i="3" s="1"/>
  <c r="C2942" i="3" s="1"/>
  <c r="C2943" i="3" s="1"/>
  <c r="C2944" i="3" s="1"/>
  <c r="C2945" i="3" s="1"/>
  <c r="C2946" i="3" s="1"/>
  <c r="C2947" i="3" s="1"/>
  <c r="C2948" i="3" s="1"/>
  <c r="C2949" i="3" s="1"/>
  <c r="C2950" i="3" s="1"/>
  <c r="C2951" i="3" s="1"/>
  <c r="C2952" i="3" s="1"/>
  <c r="C2953" i="3" s="1"/>
  <c r="C2954" i="3" s="1"/>
  <c r="C2955" i="3" s="1"/>
  <c r="C2956" i="3" s="1"/>
  <c r="C2957" i="3" s="1"/>
  <c r="C2958" i="3" s="1"/>
  <c r="C2959" i="3" s="1"/>
  <c r="C2960" i="3" s="1"/>
  <c r="C2961" i="3" s="1"/>
  <c r="C2962" i="3" s="1"/>
  <c r="C2963" i="3" s="1"/>
  <c r="C2964" i="3" s="1"/>
  <c r="C2965" i="3" s="1"/>
  <c r="C2966" i="3" s="1"/>
  <c r="C2967" i="3" s="1"/>
  <c r="C2968" i="3" s="1"/>
  <c r="C2969" i="3" s="1"/>
  <c r="C2970" i="3" s="1"/>
  <c r="C2971" i="3" s="1"/>
  <c r="C2972" i="3" s="1"/>
  <c r="C2973" i="3" s="1"/>
  <c r="C2974" i="3" s="1"/>
  <c r="C2975" i="3" s="1"/>
  <c r="C2976" i="3" s="1"/>
  <c r="C2977" i="3" s="1"/>
  <c r="C2978" i="3" s="1"/>
  <c r="C2979" i="3" s="1"/>
  <c r="C2980" i="3" s="1"/>
  <c r="C2981" i="3" s="1"/>
  <c r="C2982" i="3" s="1"/>
  <c r="C2983" i="3" s="1"/>
  <c r="C2984" i="3" s="1"/>
  <c r="C2985" i="3" s="1"/>
  <c r="C2986" i="3" s="1"/>
  <c r="C2987" i="3" s="1"/>
  <c r="C2988" i="3" s="1"/>
  <c r="C2989" i="3" s="1"/>
  <c r="C2990" i="3" s="1"/>
  <c r="C2991" i="3" s="1"/>
  <c r="C2992" i="3" s="1"/>
  <c r="C2993" i="3" s="1"/>
  <c r="C2994" i="3" s="1"/>
  <c r="C2995" i="3" s="1"/>
  <c r="C2996" i="3" s="1"/>
  <c r="C2997" i="3" s="1"/>
  <c r="C2998" i="3" s="1"/>
  <c r="C2999" i="3" s="1"/>
  <c r="C3000" i="3" s="1"/>
  <c r="C3001" i="3" s="1"/>
  <c r="C3002" i="3" s="1"/>
  <c r="C3003" i="3" s="1"/>
  <c r="C3004" i="3" s="1"/>
  <c r="C3005" i="3" s="1"/>
  <c r="C3006" i="3" s="1"/>
  <c r="C3007" i="3" s="1"/>
  <c r="C3008" i="3" s="1"/>
  <c r="C3009" i="3" s="1"/>
  <c r="C3010" i="3" s="1"/>
  <c r="C3011" i="3" s="1"/>
  <c r="C3012" i="3" s="1"/>
  <c r="C3013" i="3" s="1"/>
  <c r="C3014" i="3" s="1"/>
  <c r="C3015" i="3" s="1"/>
  <c r="C3016" i="3" s="1"/>
  <c r="C3017" i="3" s="1"/>
  <c r="C3018" i="3" s="1"/>
  <c r="C3019" i="3" s="1"/>
  <c r="C3020" i="3" s="1"/>
  <c r="C3021" i="3" s="1"/>
  <c r="C3022" i="3" s="1"/>
  <c r="C3023" i="3" s="1"/>
  <c r="C3024" i="3" s="1"/>
  <c r="C3025" i="3" s="1"/>
  <c r="C3026" i="3" s="1"/>
  <c r="C3027" i="3" s="1"/>
  <c r="C3028" i="3" s="1"/>
  <c r="C3029" i="3" s="1"/>
  <c r="C3030" i="3" s="1"/>
  <c r="C3031" i="3" s="1"/>
  <c r="C3032" i="3" s="1"/>
  <c r="C3033" i="3" s="1"/>
  <c r="C3034" i="3" s="1"/>
  <c r="C3035" i="3" s="1"/>
  <c r="C3036" i="3" s="1"/>
  <c r="C3037" i="3" s="1"/>
  <c r="C3038" i="3" s="1"/>
  <c r="C3039" i="3" s="1"/>
  <c r="C3040" i="3" s="1"/>
  <c r="C3041" i="3" s="1"/>
  <c r="C3042" i="3" s="1"/>
  <c r="C3043" i="3" s="1"/>
  <c r="C3044" i="3" s="1"/>
  <c r="C3045" i="3" s="1"/>
  <c r="C3046" i="3" s="1"/>
  <c r="C3047" i="3" s="1"/>
  <c r="C3048" i="3" s="1"/>
  <c r="C3049" i="3" s="1"/>
  <c r="C3050" i="3" s="1"/>
  <c r="C3051" i="3" s="1"/>
  <c r="C3052" i="3" s="1"/>
  <c r="C3053" i="3" s="1"/>
  <c r="C3054" i="3" s="1"/>
  <c r="C3055" i="3" s="1"/>
  <c r="C3056" i="3" s="1"/>
  <c r="C3057" i="3" s="1"/>
  <c r="C3058" i="3" s="1"/>
  <c r="C3059" i="3" s="1"/>
  <c r="C3060" i="3" s="1"/>
  <c r="C3061" i="3" s="1"/>
  <c r="C3062" i="3" s="1"/>
  <c r="C3063" i="3" s="1"/>
  <c r="C3064" i="3" s="1"/>
  <c r="C3065" i="3" s="1"/>
  <c r="C3066" i="3" s="1"/>
  <c r="C3067" i="3" s="1"/>
  <c r="C3068" i="3" s="1"/>
  <c r="C3069" i="3" s="1"/>
  <c r="C3070" i="3" s="1"/>
  <c r="C3071" i="3" s="1"/>
  <c r="C3072" i="3" s="1"/>
  <c r="C3073" i="3" s="1"/>
  <c r="C3074" i="3" s="1"/>
  <c r="C3075" i="3" s="1"/>
  <c r="C3076" i="3" s="1"/>
  <c r="C3077" i="3" s="1"/>
  <c r="C3078" i="3" s="1"/>
  <c r="C3079" i="3" s="1"/>
  <c r="C3080" i="3" s="1"/>
  <c r="C3081" i="3" s="1"/>
  <c r="C3082" i="3" s="1"/>
  <c r="C3083" i="3" s="1"/>
  <c r="C3084" i="3" s="1"/>
  <c r="C3085" i="3" s="1"/>
  <c r="C3086" i="3" s="1"/>
  <c r="C3087" i="3" s="1"/>
  <c r="C3088" i="3" s="1"/>
  <c r="C3089" i="3" s="1"/>
  <c r="C3090" i="3" s="1"/>
  <c r="C3091" i="3" s="1"/>
  <c r="C3092" i="3" s="1"/>
  <c r="C3093" i="3" s="1"/>
  <c r="C3094" i="3" s="1"/>
  <c r="C3095" i="3" s="1"/>
  <c r="C3096" i="3" s="1"/>
  <c r="C3097" i="3" s="1"/>
  <c r="C3098" i="3" s="1"/>
  <c r="C3099" i="3" s="1"/>
  <c r="C3100" i="3" s="1"/>
  <c r="C3101" i="3" s="1"/>
  <c r="C3102" i="3" s="1"/>
  <c r="C3103" i="3" s="1"/>
  <c r="C3104" i="3" s="1"/>
  <c r="C3105" i="3" s="1"/>
  <c r="C3106" i="3" s="1"/>
  <c r="C3107" i="3" s="1"/>
  <c r="C3108" i="3" s="1"/>
  <c r="C3109" i="3" s="1"/>
  <c r="C3110" i="3" s="1"/>
  <c r="C3111" i="3" s="1"/>
  <c r="C3112" i="3" s="1"/>
  <c r="C3113" i="3" s="1"/>
  <c r="C3114" i="3" s="1"/>
  <c r="C3115" i="3" s="1"/>
  <c r="C3116" i="3" s="1"/>
  <c r="C3117" i="3" s="1"/>
  <c r="C3118" i="3" s="1"/>
  <c r="C3119" i="3" s="1"/>
  <c r="C3120" i="3" s="1"/>
  <c r="C3121" i="3" s="1"/>
  <c r="C3122" i="3" s="1"/>
  <c r="C3123" i="3" s="1"/>
  <c r="C3124" i="3" s="1"/>
  <c r="C3125" i="3" s="1"/>
  <c r="C3126" i="3" s="1"/>
  <c r="C3127" i="3" s="1"/>
  <c r="C3128" i="3" s="1"/>
  <c r="C3129" i="3" s="1"/>
  <c r="C3130" i="3" s="1"/>
  <c r="C3131" i="3" s="1"/>
  <c r="C3132" i="3" s="1"/>
  <c r="C3133" i="3" s="1"/>
  <c r="C3134" i="3" s="1"/>
  <c r="C3135" i="3" s="1"/>
  <c r="C3136" i="3" s="1"/>
  <c r="C3137" i="3" s="1"/>
  <c r="C3138" i="3" s="1"/>
  <c r="C3139" i="3" s="1"/>
  <c r="C3140" i="3" s="1"/>
  <c r="C3141" i="3" s="1"/>
  <c r="C3142" i="3" s="1"/>
  <c r="C3143" i="3" s="1"/>
  <c r="C3144" i="3" s="1"/>
  <c r="C3145" i="3" s="1"/>
  <c r="C3146" i="3" s="1"/>
  <c r="C3147" i="3" s="1"/>
  <c r="C3148" i="3" s="1"/>
  <c r="C3149" i="3" s="1"/>
  <c r="C3150" i="3" s="1"/>
  <c r="C3151" i="3" s="1"/>
  <c r="C3152" i="3" s="1"/>
  <c r="C3153" i="3" s="1"/>
  <c r="C3154" i="3" s="1"/>
  <c r="C3155" i="3" s="1"/>
  <c r="C3156" i="3" s="1"/>
  <c r="C3157" i="3" s="1"/>
  <c r="C3158" i="3" s="1"/>
  <c r="C3159" i="3" s="1"/>
  <c r="C3160" i="3" s="1"/>
  <c r="C3161" i="3" s="1"/>
  <c r="C3162" i="3" s="1"/>
  <c r="C3163" i="3" s="1"/>
  <c r="C3164" i="3" s="1"/>
  <c r="C3165" i="3" s="1"/>
  <c r="C3166" i="3" s="1"/>
  <c r="C3167" i="3" s="1"/>
  <c r="C3168" i="3" s="1"/>
  <c r="C3169" i="3" s="1"/>
  <c r="C3170" i="3" s="1"/>
  <c r="C3171" i="3" s="1"/>
  <c r="C3172" i="3" s="1"/>
  <c r="C3173" i="3" s="1"/>
  <c r="C3174" i="3" s="1"/>
  <c r="C3175" i="3" s="1"/>
  <c r="C3176" i="3" s="1"/>
  <c r="C3177" i="3" s="1"/>
  <c r="C3178" i="3" s="1"/>
  <c r="C3179" i="3" s="1"/>
  <c r="C3180" i="3" s="1"/>
  <c r="C3181" i="3" s="1"/>
  <c r="C3182" i="3" s="1"/>
  <c r="C3183" i="3" s="1"/>
  <c r="C3184" i="3" s="1"/>
  <c r="C3185" i="3" s="1"/>
  <c r="C3186" i="3" s="1"/>
  <c r="C3187" i="3" s="1"/>
  <c r="C3188" i="3" s="1"/>
  <c r="C3189" i="3" s="1"/>
  <c r="C3190" i="3" s="1"/>
  <c r="C3191" i="3" s="1"/>
  <c r="C3192" i="3" s="1"/>
  <c r="C3193" i="3" s="1"/>
  <c r="C3194" i="3" s="1"/>
  <c r="C3195" i="3" s="1"/>
  <c r="C3196" i="3" s="1"/>
  <c r="C3197" i="3" s="1"/>
  <c r="C3198" i="3" s="1"/>
  <c r="C3199" i="3" s="1"/>
  <c r="C3200" i="3" s="1"/>
  <c r="C3201" i="3" s="1"/>
  <c r="C3202" i="3" s="1"/>
  <c r="C3203" i="3" s="1"/>
  <c r="C3204" i="3" s="1"/>
  <c r="C3205" i="3" s="1"/>
  <c r="C3206" i="3" s="1"/>
  <c r="C3207" i="3" s="1"/>
  <c r="C3208" i="3" s="1"/>
  <c r="C3209" i="3" s="1"/>
  <c r="C3210" i="3" s="1"/>
  <c r="C3211" i="3" s="1"/>
  <c r="C3212" i="3" s="1"/>
  <c r="C3213" i="3" s="1"/>
  <c r="C3214" i="3" s="1"/>
  <c r="C3215" i="3" s="1"/>
  <c r="C3216" i="3" s="1"/>
  <c r="C3217" i="3" s="1"/>
  <c r="C3218" i="3" s="1"/>
  <c r="C3219" i="3" s="1"/>
  <c r="C3220" i="3" s="1"/>
  <c r="C3221" i="3" s="1"/>
  <c r="C3222" i="3" s="1"/>
  <c r="C3223" i="3" s="1"/>
  <c r="C3224" i="3" s="1"/>
  <c r="C3225" i="3" s="1"/>
  <c r="C3226" i="3" s="1"/>
  <c r="C3227" i="3" s="1"/>
  <c r="C3228" i="3" s="1"/>
  <c r="C3229" i="3" s="1"/>
  <c r="C3230" i="3" s="1"/>
  <c r="C3231" i="3" s="1"/>
  <c r="C3232" i="3" s="1"/>
  <c r="C3233" i="3" s="1"/>
  <c r="C3234" i="3" s="1"/>
  <c r="C3235" i="3" s="1"/>
  <c r="C3236" i="3" s="1"/>
  <c r="C3237" i="3" s="1"/>
  <c r="C3238" i="3" s="1"/>
  <c r="C3239" i="3" s="1"/>
  <c r="C3240" i="3" s="1"/>
  <c r="C3241" i="3" s="1"/>
  <c r="C3242" i="3" s="1"/>
  <c r="C3243" i="3" s="1"/>
  <c r="C3244" i="3" s="1"/>
  <c r="C3245" i="3" s="1"/>
  <c r="C3246" i="3" s="1"/>
  <c r="C3247" i="3" s="1"/>
  <c r="C3248" i="3" s="1"/>
  <c r="C3249" i="3" s="1"/>
  <c r="C3250" i="3" s="1"/>
  <c r="C3251" i="3" s="1"/>
  <c r="C3252" i="3" s="1"/>
  <c r="C3253" i="3" s="1"/>
  <c r="C3254" i="3" s="1"/>
  <c r="C3255" i="3" s="1"/>
  <c r="C3256" i="3" s="1"/>
  <c r="C3257" i="3" s="1"/>
  <c r="C3258" i="3" s="1"/>
  <c r="C3259" i="3" s="1"/>
  <c r="C3260" i="3" s="1"/>
  <c r="C3261" i="3" s="1"/>
  <c r="C3262" i="3" s="1"/>
  <c r="C3263" i="3" s="1"/>
  <c r="C3264" i="3" s="1"/>
  <c r="C3265" i="3" s="1"/>
  <c r="C3266" i="3" s="1"/>
  <c r="C3267" i="3" s="1"/>
  <c r="C3268" i="3" s="1"/>
  <c r="C3269" i="3" s="1"/>
  <c r="C3270" i="3" s="1"/>
  <c r="C3271" i="3" s="1"/>
  <c r="C3272" i="3" s="1"/>
  <c r="C3273" i="3" s="1"/>
  <c r="C3274" i="3" s="1"/>
  <c r="C3275" i="3" s="1"/>
  <c r="C3276" i="3" s="1"/>
  <c r="C3277" i="3" s="1"/>
  <c r="C3278" i="3" s="1"/>
  <c r="C3279" i="3" s="1"/>
  <c r="C3280" i="3" s="1"/>
  <c r="C3281" i="3" s="1"/>
  <c r="C3282" i="3" s="1"/>
  <c r="C3283" i="3" s="1"/>
  <c r="C3284" i="3" s="1"/>
  <c r="C3285" i="3" s="1"/>
  <c r="C3286" i="3" s="1"/>
  <c r="C3287" i="3" s="1"/>
  <c r="C3288" i="3" s="1"/>
  <c r="C3289" i="3" s="1"/>
  <c r="C3290" i="3" s="1"/>
  <c r="C3291" i="3" s="1"/>
  <c r="C3292" i="3" s="1"/>
  <c r="C3293" i="3" s="1"/>
  <c r="C3294" i="3" s="1"/>
  <c r="C3295" i="3" s="1"/>
  <c r="C3296" i="3" s="1"/>
  <c r="C3297" i="3" s="1"/>
  <c r="C3298" i="3" s="1"/>
  <c r="C3299" i="3" s="1"/>
  <c r="C3300" i="3" s="1"/>
  <c r="C3301" i="3" s="1"/>
  <c r="C3302" i="3" s="1"/>
  <c r="C3303" i="3" s="1"/>
  <c r="C3304" i="3" s="1"/>
  <c r="C3305" i="3" s="1"/>
  <c r="C3306" i="3" s="1"/>
  <c r="C3307" i="3" s="1"/>
  <c r="C3308" i="3" s="1"/>
  <c r="C3309" i="3" s="1"/>
  <c r="C3310" i="3" s="1"/>
  <c r="C3311" i="3" s="1"/>
  <c r="C3312" i="3" s="1"/>
  <c r="C3313" i="3" s="1"/>
  <c r="C3314" i="3" s="1"/>
  <c r="C3315" i="3" s="1"/>
  <c r="C3316" i="3" s="1"/>
  <c r="C3317" i="3" s="1"/>
  <c r="C3318" i="3" s="1"/>
  <c r="C3319" i="3" s="1"/>
  <c r="C3320" i="3" s="1"/>
  <c r="C3321" i="3" s="1"/>
  <c r="C3322" i="3" s="1"/>
  <c r="C3323" i="3" s="1"/>
  <c r="C3324" i="3" s="1"/>
  <c r="C3325" i="3" s="1"/>
  <c r="C3326" i="3" s="1"/>
  <c r="C3327" i="3" s="1"/>
  <c r="C3328" i="3" s="1"/>
  <c r="C3329" i="3" s="1"/>
  <c r="C3330" i="3" s="1"/>
  <c r="C3331" i="3" s="1"/>
  <c r="C3332" i="3" s="1"/>
  <c r="C3333" i="3" s="1"/>
  <c r="C3334" i="3" s="1"/>
  <c r="C3335" i="3" s="1"/>
  <c r="C3336" i="3" s="1"/>
  <c r="C3337" i="3" s="1"/>
  <c r="C3338" i="3" s="1"/>
  <c r="C3339" i="3" s="1"/>
  <c r="C3340" i="3" s="1"/>
  <c r="C3341" i="3" s="1"/>
  <c r="C3342" i="3" s="1"/>
  <c r="C3343" i="3" s="1"/>
  <c r="C3344" i="3" s="1"/>
  <c r="C3345" i="3" s="1"/>
  <c r="C3346" i="3" s="1"/>
  <c r="C3347" i="3" s="1"/>
  <c r="C3348" i="3" s="1"/>
  <c r="C3349" i="3" s="1"/>
  <c r="C3350" i="3" s="1"/>
  <c r="C3351" i="3" s="1"/>
  <c r="C3352" i="3" s="1"/>
  <c r="C3353" i="3" s="1"/>
  <c r="C3354" i="3" s="1"/>
  <c r="C3355" i="3" s="1"/>
  <c r="C3356" i="3" s="1"/>
  <c r="C3357" i="3" s="1"/>
  <c r="C3358" i="3" s="1"/>
  <c r="C3359" i="3" s="1"/>
  <c r="C3360" i="3" s="1"/>
  <c r="C3361" i="3" s="1"/>
  <c r="C3362" i="3" s="1"/>
  <c r="C3363" i="3" s="1"/>
  <c r="C3364" i="3" s="1"/>
  <c r="C3365" i="3" s="1"/>
  <c r="C3366" i="3" s="1"/>
  <c r="C3367" i="3" s="1"/>
  <c r="C3368" i="3" s="1"/>
  <c r="C3369" i="3" s="1"/>
  <c r="C3370" i="3" s="1"/>
  <c r="C3371" i="3" s="1"/>
  <c r="C3372" i="3" s="1"/>
  <c r="C3373" i="3" s="1"/>
  <c r="C3374" i="3" s="1"/>
  <c r="C3375" i="3" s="1"/>
  <c r="C3376" i="3" s="1"/>
  <c r="C3377" i="3" s="1"/>
  <c r="C3378" i="3" s="1"/>
  <c r="C3379" i="3" s="1"/>
  <c r="C3380" i="3" s="1"/>
  <c r="C3381" i="3" s="1"/>
  <c r="C3382" i="3" s="1"/>
  <c r="C3383" i="3" s="1"/>
  <c r="C3384" i="3" s="1"/>
  <c r="C3385" i="3" s="1"/>
  <c r="C3386" i="3" s="1"/>
  <c r="C3387" i="3" s="1"/>
  <c r="C3388" i="3" s="1"/>
  <c r="C3389" i="3" s="1"/>
  <c r="C3390" i="3" s="1"/>
  <c r="C3391" i="3" s="1"/>
  <c r="C3392" i="3" s="1"/>
  <c r="C3393" i="3" s="1"/>
  <c r="C3394" i="3" s="1"/>
  <c r="C3395" i="3" s="1"/>
  <c r="C3396" i="3" s="1"/>
  <c r="C3397" i="3" s="1"/>
  <c r="C3398" i="3" s="1"/>
  <c r="C3399" i="3" s="1"/>
  <c r="C3400" i="3" s="1"/>
  <c r="C3401" i="3" s="1"/>
  <c r="C3402" i="3" s="1"/>
  <c r="C3403" i="3" s="1"/>
  <c r="C3404" i="3" s="1"/>
  <c r="C3405" i="3" s="1"/>
  <c r="C3406" i="3" s="1"/>
  <c r="C3407" i="3" s="1"/>
  <c r="C3408" i="3" s="1"/>
  <c r="C3409" i="3" s="1"/>
  <c r="C3410" i="3" s="1"/>
  <c r="C3411" i="3" s="1"/>
  <c r="C3412" i="3" s="1"/>
  <c r="C3413" i="3" s="1"/>
  <c r="C3414" i="3" s="1"/>
  <c r="C3415" i="3" s="1"/>
  <c r="C3416" i="3" s="1"/>
  <c r="C3417" i="3" s="1"/>
  <c r="C3418" i="3" s="1"/>
  <c r="C3419" i="3" s="1"/>
  <c r="C3420" i="3" s="1"/>
  <c r="C3421" i="3" s="1"/>
  <c r="C3422" i="3" s="1"/>
  <c r="C3423" i="3" s="1"/>
  <c r="C3424" i="3" s="1"/>
  <c r="C3425" i="3" s="1"/>
  <c r="C3426" i="3" s="1"/>
  <c r="C3427" i="3" s="1"/>
  <c r="C3428" i="3" s="1"/>
  <c r="C3429" i="3" s="1"/>
  <c r="C3430" i="3" s="1"/>
  <c r="C3431" i="3" s="1"/>
  <c r="C3432" i="3" s="1"/>
  <c r="C3433" i="3" s="1"/>
  <c r="C3434" i="3" s="1"/>
  <c r="C3435" i="3" s="1"/>
  <c r="C3436" i="3" s="1"/>
  <c r="C3437" i="3" s="1"/>
  <c r="C3438" i="3" s="1"/>
  <c r="C3439" i="3" s="1"/>
  <c r="C3440" i="3" s="1"/>
  <c r="C3441" i="3" s="1"/>
  <c r="C3442" i="3" s="1"/>
  <c r="C3443" i="3" s="1"/>
  <c r="C3444" i="3" s="1"/>
  <c r="C3445" i="3" s="1"/>
  <c r="C3446" i="3" s="1"/>
  <c r="C3447" i="3" s="1"/>
  <c r="C3448" i="3" s="1"/>
  <c r="C3449" i="3" s="1"/>
  <c r="C3450" i="3" s="1"/>
  <c r="C3451" i="3" s="1"/>
  <c r="C3452" i="3" s="1"/>
  <c r="C3453" i="3" s="1"/>
  <c r="C3454" i="3" s="1"/>
  <c r="C3455" i="3" s="1"/>
  <c r="C3456" i="3" s="1"/>
  <c r="C3457" i="3" s="1"/>
  <c r="C3458" i="3" s="1"/>
  <c r="C3459" i="3" s="1"/>
  <c r="C3460" i="3" s="1"/>
  <c r="C3461" i="3" s="1"/>
  <c r="C3462" i="3" s="1"/>
  <c r="C3463" i="3" s="1"/>
  <c r="C3464" i="3" s="1"/>
  <c r="C3465" i="3" s="1"/>
  <c r="C3466" i="3" s="1"/>
  <c r="C3467" i="3" s="1"/>
  <c r="C3468" i="3" s="1"/>
  <c r="C3469" i="3" s="1"/>
  <c r="C3470" i="3" s="1"/>
  <c r="C3471" i="3" s="1"/>
  <c r="C3472" i="3" s="1"/>
  <c r="C3473" i="3" s="1"/>
  <c r="C3474" i="3" s="1"/>
  <c r="C3475" i="3" s="1"/>
  <c r="C3476" i="3" s="1"/>
  <c r="C3477" i="3" s="1"/>
  <c r="C3478" i="3" s="1"/>
  <c r="C3479" i="3" s="1"/>
  <c r="C3480" i="3" s="1"/>
  <c r="C3481" i="3" s="1"/>
  <c r="C3482" i="3" s="1"/>
  <c r="C3483" i="3" s="1"/>
  <c r="C3484" i="3" s="1"/>
  <c r="C3485" i="3" s="1"/>
  <c r="C3486" i="3" s="1"/>
  <c r="C3487" i="3" s="1"/>
  <c r="C3488" i="3" s="1"/>
  <c r="C3489" i="3" s="1"/>
  <c r="C3490" i="3" s="1"/>
  <c r="C3491" i="3" s="1"/>
  <c r="C3492" i="3" s="1"/>
  <c r="C3493" i="3" s="1"/>
  <c r="C3494" i="3" s="1"/>
  <c r="C3495" i="3" s="1"/>
  <c r="C3496" i="3" s="1"/>
  <c r="C3497" i="3" s="1"/>
  <c r="C3498" i="3" s="1"/>
  <c r="C3499" i="3" s="1"/>
  <c r="C3500" i="3" s="1"/>
  <c r="C3501" i="3" s="1"/>
  <c r="C3502" i="3" s="1"/>
  <c r="C3503" i="3" s="1"/>
  <c r="C3504" i="3" s="1"/>
  <c r="C3505" i="3" s="1"/>
  <c r="C3506" i="3" s="1"/>
  <c r="C3507" i="3" s="1"/>
  <c r="C3508" i="3" s="1"/>
  <c r="C3509" i="3" s="1"/>
  <c r="C3510" i="3" s="1"/>
  <c r="C3511" i="3" s="1"/>
  <c r="C3512" i="3" s="1"/>
  <c r="C3513" i="3" s="1"/>
  <c r="C3514" i="3" s="1"/>
  <c r="C3515" i="3" s="1"/>
  <c r="C3516" i="3" s="1"/>
  <c r="C3517" i="3" s="1"/>
  <c r="C3518" i="3" s="1"/>
  <c r="C3519" i="3" s="1"/>
  <c r="C3520" i="3" s="1"/>
  <c r="C3521" i="3" s="1"/>
  <c r="C3522" i="3" s="1"/>
  <c r="C3523" i="3" s="1"/>
  <c r="C3524" i="3" s="1"/>
  <c r="C3525" i="3" s="1"/>
  <c r="C3526" i="3" s="1"/>
  <c r="C3527" i="3" s="1"/>
  <c r="C3528" i="3" s="1"/>
  <c r="C3529" i="3" s="1"/>
  <c r="C3530" i="3" s="1"/>
  <c r="C3531" i="3" s="1"/>
  <c r="C3532" i="3" s="1"/>
  <c r="C3533" i="3" s="1"/>
  <c r="C3534" i="3" s="1"/>
  <c r="C3535" i="3" s="1"/>
  <c r="C3536" i="3" s="1"/>
  <c r="C3537" i="3" s="1"/>
  <c r="C3538" i="3" s="1"/>
  <c r="C3539" i="3" s="1"/>
  <c r="C3540" i="3" s="1"/>
  <c r="C3541" i="3" s="1"/>
  <c r="C3542" i="3" s="1"/>
  <c r="C3543" i="3" s="1"/>
  <c r="C3544" i="3" s="1"/>
  <c r="C3545" i="3" s="1"/>
  <c r="C3546" i="3" s="1"/>
  <c r="C3547" i="3" s="1"/>
  <c r="C3548" i="3" s="1"/>
  <c r="C3549" i="3" s="1"/>
  <c r="C3550" i="3" s="1"/>
  <c r="C3551" i="3" s="1"/>
  <c r="C3552" i="3" s="1"/>
  <c r="C3553" i="3" s="1"/>
  <c r="C3554" i="3" s="1"/>
  <c r="C3555" i="3" s="1"/>
  <c r="C3556" i="3" s="1"/>
  <c r="C3557" i="3" s="1"/>
  <c r="C3558" i="3" s="1"/>
  <c r="C3559" i="3" s="1"/>
  <c r="C3560" i="3" s="1"/>
  <c r="C3561" i="3" s="1"/>
  <c r="C3562" i="3" s="1"/>
  <c r="C3563" i="3" s="1"/>
  <c r="C3564" i="3" s="1"/>
  <c r="C3565" i="3" s="1"/>
  <c r="C3566" i="3" s="1"/>
  <c r="C3567" i="3" s="1"/>
  <c r="C3568" i="3" s="1"/>
  <c r="C3569" i="3" s="1"/>
  <c r="C3570" i="3" s="1"/>
  <c r="C3571" i="3" s="1"/>
  <c r="C3572" i="3" s="1"/>
  <c r="C3573" i="3" s="1"/>
  <c r="C3574" i="3" s="1"/>
  <c r="C3575" i="3" s="1"/>
  <c r="C3576" i="3" s="1"/>
  <c r="C3577" i="3" s="1"/>
  <c r="C3578" i="3" s="1"/>
  <c r="C3579" i="3" s="1"/>
  <c r="C3580" i="3" s="1"/>
  <c r="C3581" i="3" s="1"/>
  <c r="C3582" i="3" s="1"/>
  <c r="C3583" i="3" s="1"/>
  <c r="C3584" i="3" s="1"/>
  <c r="C3585" i="3" s="1"/>
  <c r="C3586" i="3" s="1"/>
  <c r="C3587" i="3" s="1"/>
  <c r="C3588" i="3" s="1"/>
  <c r="C3589" i="3" s="1"/>
  <c r="C3590" i="3" s="1"/>
  <c r="C3591" i="3" s="1"/>
  <c r="C3592" i="3" s="1"/>
  <c r="C3593" i="3" s="1"/>
  <c r="C3594" i="3" s="1"/>
  <c r="C3595" i="3" s="1"/>
  <c r="C3596" i="3" s="1"/>
  <c r="C3597" i="3" s="1"/>
  <c r="C3598" i="3" s="1"/>
  <c r="C3599" i="3" s="1"/>
  <c r="C3600" i="3" s="1"/>
  <c r="C3601" i="3" s="1"/>
  <c r="C3602" i="3" s="1"/>
  <c r="C3603" i="3" s="1"/>
  <c r="C3604" i="3" s="1"/>
  <c r="C3605" i="3" s="1"/>
  <c r="C3606" i="3" s="1"/>
  <c r="C3607" i="3" s="1"/>
  <c r="C3608" i="3" s="1"/>
  <c r="C3609" i="3" s="1"/>
  <c r="C3610" i="3" s="1"/>
  <c r="C3611" i="3" s="1"/>
  <c r="C3612" i="3" s="1"/>
  <c r="C3613" i="3" s="1"/>
  <c r="C3614" i="3" s="1"/>
  <c r="C3615" i="3" s="1"/>
  <c r="C3616" i="3" s="1"/>
  <c r="C3617" i="3" s="1"/>
  <c r="C3618" i="3" s="1"/>
  <c r="C3619" i="3" s="1"/>
  <c r="C3620" i="3" s="1"/>
  <c r="C3621" i="3" s="1"/>
  <c r="C3622" i="3" s="1"/>
  <c r="C3623" i="3" s="1"/>
  <c r="C3624" i="3" s="1"/>
  <c r="C3625" i="3" s="1"/>
  <c r="C3626" i="3" s="1"/>
  <c r="C3627" i="3" s="1"/>
  <c r="C3628" i="3" s="1"/>
  <c r="C3629" i="3" s="1"/>
  <c r="C3630" i="3" s="1"/>
  <c r="C3631" i="3" s="1"/>
  <c r="C3632" i="3" s="1"/>
  <c r="C3633" i="3" s="1"/>
  <c r="C3634" i="3" s="1"/>
  <c r="C3635" i="3" s="1"/>
  <c r="C3636" i="3" s="1"/>
  <c r="C3637" i="3" s="1"/>
  <c r="C3638" i="3" s="1"/>
  <c r="C3639" i="3" s="1"/>
  <c r="C3640" i="3" s="1"/>
  <c r="C3641" i="3" s="1"/>
  <c r="C3642" i="3" s="1"/>
  <c r="C3643" i="3" s="1"/>
  <c r="C3644" i="3" s="1"/>
  <c r="C3645" i="3" s="1"/>
  <c r="C3646" i="3" s="1"/>
  <c r="C3647" i="3" s="1"/>
  <c r="C3648" i="3" s="1"/>
  <c r="C3649" i="3" s="1"/>
  <c r="C3650" i="3" s="1"/>
  <c r="C3651" i="3" s="1"/>
  <c r="C3652" i="3" s="1"/>
  <c r="C3653" i="3" s="1"/>
  <c r="C3654" i="3" s="1"/>
  <c r="C3655" i="3" s="1"/>
  <c r="C3656" i="3" s="1"/>
  <c r="C3657" i="3" s="1"/>
  <c r="C3658" i="3" s="1"/>
  <c r="C3659" i="3" s="1"/>
  <c r="C3660" i="3" s="1"/>
  <c r="C3661" i="3" s="1"/>
  <c r="C3662" i="3" s="1"/>
  <c r="C3663" i="3" s="1"/>
  <c r="C3664" i="3" s="1"/>
  <c r="C3665" i="3" s="1"/>
  <c r="C3666" i="3" s="1"/>
  <c r="C3667" i="3" s="1"/>
  <c r="C3668" i="3" s="1"/>
  <c r="C3669" i="3" s="1"/>
  <c r="C3670" i="3" s="1"/>
  <c r="C3671" i="3" s="1"/>
  <c r="C3672" i="3" s="1"/>
  <c r="C3673" i="3" s="1"/>
  <c r="C3674" i="3" s="1"/>
  <c r="C3675" i="3" s="1"/>
  <c r="C3676" i="3" s="1"/>
  <c r="C3677" i="3" s="1"/>
  <c r="C3678" i="3" s="1"/>
  <c r="C3679" i="3" s="1"/>
  <c r="C3680" i="3" s="1"/>
  <c r="C3681" i="3" s="1"/>
  <c r="C3682" i="3" s="1"/>
  <c r="C3683" i="3" s="1"/>
  <c r="C3684" i="3" s="1"/>
  <c r="C3685" i="3" s="1"/>
  <c r="C3686" i="3" s="1"/>
  <c r="C3687" i="3" s="1"/>
  <c r="C3688" i="3" s="1"/>
  <c r="C3689" i="3" s="1"/>
  <c r="C3690" i="3" s="1"/>
  <c r="C3691" i="3" s="1"/>
  <c r="C3692" i="3" s="1"/>
  <c r="C3693" i="3" s="1"/>
  <c r="C3694" i="3" s="1"/>
  <c r="C3695" i="3" s="1"/>
  <c r="C3696" i="3" s="1"/>
  <c r="C3697" i="3" s="1"/>
  <c r="C3698" i="3" s="1"/>
  <c r="C3699" i="3" s="1"/>
  <c r="C3700" i="3" s="1"/>
  <c r="C3701" i="3" s="1"/>
  <c r="C3702" i="3" s="1"/>
  <c r="C3703" i="3" s="1"/>
  <c r="C3704" i="3" s="1"/>
  <c r="C3705" i="3" s="1"/>
  <c r="C3706" i="3" s="1"/>
  <c r="C3707" i="3" s="1"/>
  <c r="C3708" i="3" s="1"/>
  <c r="C3709" i="3" s="1"/>
  <c r="C3710" i="3" s="1"/>
  <c r="C3711" i="3" s="1"/>
  <c r="C3712" i="3" s="1"/>
  <c r="C3713" i="3" s="1"/>
  <c r="C3714" i="3" s="1"/>
  <c r="C3715" i="3" s="1"/>
  <c r="C3716" i="3" s="1"/>
  <c r="C3717" i="3" s="1"/>
  <c r="C3718" i="3" s="1"/>
  <c r="C3719" i="3" s="1"/>
  <c r="C3720" i="3" s="1"/>
  <c r="C3721" i="3" s="1"/>
  <c r="C3722" i="3" s="1"/>
  <c r="C3723" i="3" s="1"/>
  <c r="C3724" i="3" s="1"/>
  <c r="C3725" i="3" s="1"/>
  <c r="C3726" i="3" s="1"/>
  <c r="C3727" i="3" s="1"/>
  <c r="C3728" i="3" s="1"/>
  <c r="C3729" i="3" s="1"/>
  <c r="C3730" i="3" s="1"/>
  <c r="C3731" i="3" s="1"/>
  <c r="C3732" i="3" s="1"/>
  <c r="C3733" i="3" s="1"/>
  <c r="C3734" i="3" s="1"/>
  <c r="C3735" i="3" s="1"/>
  <c r="C3736" i="3" s="1"/>
  <c r="C3737" i="3" s="1"/>
  <c r="C3738" i="3" s="1"/>
  <c r="C3739" i="3" s="1"/>
  <c r="C3740" i="3" s="1"/>
  <c r="C3741" i="3" s="1"/>
  <c r="C3742" i="3" s="1"/>
  <c r="C3743" i="3" s="1"/>
  <c r="C3744" i="3" s="1"/>
  <c r="C3745" i="3" s="1"/>
  <c r="C3746" i="3" s="1"/>
  <c r="C3747" i="3" s="1"/>
  <c r="C3748" i="3" s="1"/>
  <c r="C3749" i="3" s="1"/>
  <c r="C3750" i="3" s="1"/>
  <c r="C3751" i="3" s="1"/>
  <c r="C3752" i="3" s="1"/>
  <c r="C3753" i="3" s="1"/>
  <c r="C3754" i="3" s="1"/>
  <c r="C3755" i="3" s="1"/>
  <c r="C3756" i="3" s="1"/>
  <c r="C3757" i="3" s="1"/>
  <c r="C3758" i="3" s="1"/>
  <c r="C3759" i="3" s="1"/>
  <c r="C3760" i="3" s="1"/>
  <c r="C3761" i="3" s="1"/>
  <c r="C3762" i="3" s="1"/>
  <c r="C3763" i="3" s="1"/>
  <c r="C3764" i="3" s="1"/>
  <c r="C3765" i="3" s="1"/>
  <c r="C3766" i="3" s="1"/>
  <c r="C3767" i="3" s="1"/>
  <c r="C3768" i="3" s="1"/>
  <c r="C3769" i="3" s="1"/>
  <c r="C3770" i="3" s="1"/>
  <c r="C3771" i="3" s="1"/>
  <c r="C3772" i="3" s="1"/>
  <c r="C3773" i="3" s="1"/>
  <c r="C3774" i="3" s="1"/>
  <c r="C3775" i="3" s="1"/>
  <c r="C3776" i="3" s="1"/>
  <c r="C3777" i="3" s="1"/>
  <c r="C3778" i="3" s="1"/>
  <c r="C3779" i="3" s="1"/>
  <c r="C3780" i="3" s="1"/>
  <c r="C3781" i="3" s="1"/>
  <c r="C3782" i="3" s="1"/>
  <c r="C3783" i="3" s="1"/>
  <c r="C3784" i="3" s="1"/>
  <c r="C3785" i="3" s="1"/>
  <c r="C3786" i="3" s="1"/>
  <c r="C3787" i="3" s="1"/>
  <c r="C3788" i="3" s="1"/>
  <c r="C3789" i="3" s="1"/>
  <c r="C3790" i="3" s="1"/>
  <c r="C3791" i="3" s="1"/>
  <c r="C3792" i="3" s="1"/>
  <c r="C3793" i="3" s="1"/>
  <c r="C3794" i="3" s="1"/>
  <c r="C3795" i="3" s="1"/>
  <c r="C3796" i="3" s="1"/>
  <c r="C3797" i="3" s="1"/>
  <c r="C3798" i="3" s="1"/>
  <c r="C3799" i="3" s="1"/>
  <c r="C3800" i="3" s="1"/>
  <c r="C3801" i="3" s="1"/>
  <c r="C3802" i="3" s="1"/>
  <c r="C3803" i="3" s="1"/>
  <c r="C3804" i="3" s="1"/>
  <c r="C3805" i="3" s="1"/>
  <c r="C3806" i="3" s="1"/>
  <c r="C3807" i="3" s="1"/>
  <c r="C3808" i="3" s="1"/>
  <c r="C3809" i="3" s="1"/>
  <c r="C3810" i="3" s="1"/>
  <c r="C3811" i="3" s="1"/>
  <c r="C3812" i="3" s="1"/>
  <c r="C3813" i="3" s="1"/>
  <c r="C3814" i="3" s="1"/>
  <c r="C3815" i="3" s="1"/>
  <c r="C3816" i="3" s="1"/>
  <c r="C3817" i="3" s="1"/>
  <c r="C3818" i="3" s="1"/>
  <c r="C3819" i="3" s="1"/>
  <c r="C3820" i="3" s="1"/>
  <c r="C3821" i="3" s="1"/>
  <c r="C3822" i="3" s="1"/>
  <c r="C3823" i="3" s="1"/>
  <c r="C3824" i="3" s="1"/>
  <c r="C3825" i="3" s="1"/>
  <c r="C3826" i="3" s="1"/>
  <c r="C3827" i="3" s="1"/>
  <c r="C3828" i="3" s="1"/>
  <c r="C3829" i="3" s="1"/>
  <c r="C3830" i="3" s="1"/>
  <c r="C3831" i="3" s="1"/>
  <c r="C3832" i="3" s="1"/>
  <c r="C3833" i="3" s="1"/>
  <c r="C3834" i="3" s="1"/>
  <c r="C3835" i="3" s="1"/>
  <c r="C3836" i="3" s="1"/>
  <c r="C3837" i="3" s="1"/>
  <c r="C3838" i="3" s="1"/>
  <c r="C3839" i="3" s="1"/>
  <c r="C3840" i="3" s="1"/>
  <c r="C3841" i="3" s="1"/>
  <c r="C3842" i="3" s="1"/>
  <c r="C3843" i="3" s="1"/>
  <c r="C3844" i="3" s="1"/>
  <c r="C3845" i="3" s="1"/>
  <c r="C3846" i="3" s="1"/>
  <c r="C3847" i="3" s="1"/>
  <c r="C3848" i="3" s="1"/>
  <c r="C3849" i="3" s="1"/>
  <c r="C3850" i="3" s="1"/>
  <c r="C3851" i="3" s="1"/>
  <c r="C3852" i="3" s="1"/>
  <c r="C3853" i="3" s="1"/>
  <c r="C3854" i="3" s="1"/>
  <c r="C3855" i="3" s="1"/>
  <c r="C3856" i="3" s="1"/>
  <c r="C3857" i="3" s="1"/>
  <c r="C3858" i="3" s="1"/>
  <c r="C3859" i="3" s="1"/>
  <c r="C3860" i="3" s="1"/>
  <c r="C3861" i="3" s="1"/>
  <c r="C3862" i="3" s="1"/>
  <c r="C3863" i="3" s="1"/>
  <c r="C3864" i="3" s="1"/>
  <c r="C3865" i="3" s="1"/>
  <c r="C3866" i="3" s="1"/>
  <c r="C3867" i="3" s="1"/>
  <c r="C3868" i="3" s="1"/>
  <c r="C3869" i="3" s="1"/>
  <c r="C3870" i="3" s="1"/>
  <c r="C3871" i="3" s="1"/>
  <c r="C3872" i="3" s="1"/>
  <c r="C3873" i="3" s="1"/>
  <c r="C3874" i="3" s="1"/>
  <c r="C3875" i="3" s="1"/>
  <c r="C3876" i="3" s="1"/>
  <c r="C3877" i="3" s="1"/>
  <c r="C3878" i="3" s="1"/>
  <c r="C3879" i="3" s="1"/>
  <c r="C3880" i="3" s="1"/>
  <c r="C3881" i="3" s="1"/>
  <c r="C3882" i="3" s="1"/>
  <c r="C3883" i="3" s="1"/>
  <c r="C3884" i="3" s="1"/>
  <c r="C3885" i="3" s="1"/>
  <c r="C3886" i="3" s="1"/>
  <c r="C3887" i="3" s="1"/>
  <c r="C3888" i="3" s="1"/>
  <c r="C3889" i="3" s="1"/>
  <c r="C3890" i="3" s="1"/>
  <c r="C3891" i="3" s="1"/>
  <c r="C3892" i="3" s="1"/>
  <c r="C3893" i="3" s="1"/>
  <c r="C3894" i="3" s="1"/>
  <c r="C3895" i="3" s="1"/>
  <c r="C3896" i="3" s="1"/>
  <c r="C3897" i="3" s="1"/>
  <c r="C3898" i="3" s="1"/>
  <c r="C3899" i="3" s="1"/>
  <c r="C3900" i="3" s="1"/>
  <c r="C3901" i="3" s="1"/>
  <c r="C3902" i="3" s="1"/>
  <c r="C3903" i="3" s="1"/>
  <c r="C3904" i="3" s="1"/>
  <c r="C3905" i="3" s="1"/>
  <c r="C3906" i="3" s="1"/>
  <c r="C3907" i="3" s="1"/>
  <c r="C3908" i="3" s="1"/>
  <c r="C3909" i="3" s="1"/>
  <c r="C3910" i="3" s="1"/>
  <c r="C3911" i="3" s="1"/>
  <c r="C3912" i="3" s="1"/>
  <c r="C3913" i="3" s="1"/>
  <c r="C3914" i="3" s="1"/>
  <c r="C3915" i="3" s="1"/>
  <c r="C3916" i="3" s="1"/>
  <c r="C3917" i="3" s="1"/>
  <c r="C3918" i="3" s="1"/>
  <c r="C3919" i="3" s="1"/>
  <c r="C3920" i="3" s="1"/>
  <c r="C3921" i="3" s="1"/>
  <c r="C3922" i="3" s="1"/>
  <c r="C3923" i="3" s="1"/>
  <c r="C3924" i="3" s="1"/>
  <c r="C3925" i="3" s="1"/>
  <c r="C3926" i="3" s="1"/>
  <c r="C3927" i="3" s="1"/>
  <c r="C3928" i="3" s="1"/>
  <c r="C3929" i="3" s="1"/>
  <c r="C3930" i="3" s="1"/>
  <c r="C3931" i="3" s="1"/>
  <c r="C3932" i="3" s="1"/>
  <c r="C3933" i="3" s="1"/>
  <c r="C3934" i="3" s="1"/>
  <c r="C3935" i="3" s="1"/>
  <c r="C3936" i="3" s="1"/>
  <c r="C3937" i="3" s="1"/>
  <c r="C3938" i="3" s="1"/>
  <c r="C3939" i="3" s="1"/>
  <c r="C3940" i="3" s="1"/>
  <c r="C3941" i="3" s="1"/>
  <c r="C3942" i="3" s="1"/>
  <c r="C3943" i="3" s="1"/>
  <c r="C3944" i="3" s="1"/>
  <c r="C3945" i="3" s="1"/>
  <c r="C3946" i="3" s="1"/>
  <c r="C3947" i="3" s="1"/>
  <c r="C3948" i="3" s="1"/>
  <c r="C3949" i="3" s="1"/>
  <c r="C3950" i="3" s="1"/>
  <c r="C3951" i="3" s="1"/>
  <c r="C3952" i="3" s="1"/>
  <c r="C3953" i="3" s="1"/>
  <c r="C3954" i="3" s="1"/>
  <c r="C3955" i="3" s="1"/>
  <c r="C3956" i="3" s="1"/>
  <c r="C3957" i="3" s="1"/>
  <c r="C3958" i="3" s="1"/>
  <c r="C3959" i="3" s="1"/>
  <c r="C3960" i="3" s="1"/>
  <c r="C3961" i="3" s="1"/>
  <c r="C3962" i="3" s="1"/>
  <c r="C3963" i="3" s="1"/>
  <c r="C3964" i="3" s="1"/>
  <c r="C3965" i="3" s="1"/>
  <c r="C3966" i="3" s="1"/>
  <c r="C3967" i="3" s="1"/>
  <c r="C3968" i="3" s="1"/>
  <c r="C3969" i="3" s="1"/>
  <c r="C3970" i="3" s="1"/>
  <c r="C3971" i="3" s="1"/>
  <c r="C3972" i="3" s="1"/>
  <c r="C3973" i="3" s="1"/>
  <c r="C3974" i="3" s="1"/>
  <c r="C3975" i="3" s="1"/>
  <c r="C3976" i="3" s="1"/>
  <c r="C3977" i="3" s="1"/>
  <c r="C3978" i="3" s="1"/>
  <c r="C3979" i="3" s="1"/>
  <c r="C3980" i="3" s="1"/>
  <c r="C3981" i="3" s="1"/>
  <c r="C3982" i="3" s="1"/>
  <c r="C3983" i="3" s="1"/>
  <c r="C3984" i="3" s="1"/>
  <c r="C3985" i="3" s="1"/>
  <c r="C3986" i="3" s="1"/>
  <c r="C3987" i="3" s="1"/>
  <c r="C3988" i="3" s="1"/>
  <c r="C3989" i="3" s="1"/>
  <c r="C3990" i="3" s="1"/>
  <c r="C3991" i="3" s="1"/>
  <c r="C3992" i="3" s="1"/>
  <c r="C3993" i="3" s="1"/>
  <c r="C3994" i="3" s="1"/>
  <c r="C3995" i="3" s="1"/>
  <c r="C3996" i="3" s="1"/>
  <c r="C3997" i="3" s="1"/>
  <c r="C3998" i="3" s="1"/>
  <c r="C3999" i="3" s="1"/>
  <c r="C4000" i="3" s="1"/>
  <c r="C4001" i="3" s="1"/>
  <c r="C4002" i="3" s="1"/>
  <c r="C4003" i="3" s="1"/>
  <c r="C4004" i="3" s="1"/>
  <c r="C4005" i="3" s="1"/>
  <c r="C4006" i="3" s="1"/>
  <c r="C4007" i="3" s="1"/>
  <c r="C4008" i="3" s="1"/>
  <c r="C4009" i="3" s="1"/>
  <c r="C4010" i="3" s="1"/>
  <c r="C4011" i="3" s="1"/>
  <c r="C4012" i="3" s="1"/>
  <c r="C4013" i="3" s="1"/>
  <c r="C4014" i="3" s="1"/>
  <c r="C4015" i="3" s="1"/>
  <c r="C4016" i="3" s="1"/>
  <c r="C4017" i="3" s="1"/>
  <c r="C4018" i="3" s="1"/>
  <c r="C4019" i="3" s="1"/>
  <c r="C4020" i="3" s="1"/>
  <c r="C4021" i="3" s="1"/>
  <c r="C4022" i="3" s="1"/>
  <c r="C4023" i="3" s="1"/>
  <c r="C4024" i="3" s="1"/>
  <c r="C4025" i="3" s="1"/>
  <c r="C4026" i="3" s="1"/>
  <c r="C4027" i="3" s="1"/>
  <c r="C4028" i="3" s="1"/>
  <c r="C4029" i="3" s="1"/>
  <c r="C4030" i="3" s="1"/>
  <c r="C4031" i="3" s="1"/>
  <c r="C4032" i="3" s="1"/>
  <c r="C4033" i="3" s="1"/>
  <c r="C4034" i="3" s="1"/>
  <c r="C4035" i="3" s="1"/>
  <c r="C4036" i="3" s="1"/>
  <c r="C4037" i="3" s="1"/>
  <c r="C4038" i="3" s="1"/>
  <c r="C4039" i="3" s="1"/>
  <c r="C4040" i="3" s="1"/>
  <c r="C4041" i="3" s="1"/>
  <c r="C4042" i="3" s="1"/>
  <c r="C4043" i="3" s="1"/>
  <c r="C4044" i="3" s="1"/>
  <c r="C4045" i="3" s="1"/>
  <c r="C4046" i="3" s="1"/>
  <c r="C4047" i="3" s="1"/>
  <c r="C4048" i="3" s="1"/>
  <c r="C4049" i="3" s="1"/>
  <c r="C4050" i="3" s="1"/>
  <c r="C4051" i="3" s="1"/>
  <c r="C4052" i="3" s="1"/>
  <c r="C4053" i="3" s="1"/>
  <c r="C4054" i="3" s="1"/>
  <c r="C4055" i="3" s="1"/>
  <c r="C4056" i="3" s="1"/>
  <c r="C4057" i="3" s="1"/>
  <c r="C4058" i="3" s="1"/>
  <c r="C4059" i="3" s="1"/>
  <c r="C4060" i="3" s="1"/>
  <c r="C4061" i="3" s="1"/>
  <c r="C4062" i="3" s="1"/>
  <c r="C4063" i="3" s="1"/>
  <c r="C4064" i="3" s="1"/>
  <c r="C4065" i="3" s="1"/>
  <c r="C4066" i="3" s="1"/>
  <c r="C4067" i="3" s="1"/>
  <c r="C4068" i="3" s="1"/>
  <c r="C4069" i="3" s="1"/>
  <c r="C4070" i="3" s="1"/>
  <c r="C4071" i="3" s="1"/>
  <c r="C4072" i="3" s="1"/>
  <c r="C4073" i="3" s="1"/>
  <c r="C4074" i="3" s="1"/>
  <c r="C4075" i="3" s="1"/>
  <c r="C4076" i="3" s="1"/>
  <c r="C4077" i="3" s="1"/>
  <c r="C4078" i="3" s="1"/>
  <c r="C4079" i="3" s="1"/>
  <c r="C4080" i="3" s="1"/>
  <c r="C4081" i="3" s="1"/>
  <c r="C4082" i="3" s="1"/>
  <c r="C4083" i="3" s="1"/>
  <c r="C4084" i="3" s="1"/>
  <c r="C4085" i="3" s="1"/>
  <c r="C4086" i="3" s="1"/>
  <c r="C4087" i="3" s="1"/>
  <c r="C4088" i="3" s="1"/>
  <c r="C4089" i="3" s="1"/>
  <c r="C4090" i="3" s="1"/>
  <c r="C4091" i="3" s="1"/>
  <c r="C4092" i="3" s="1"/>
  <c r="C4093" i="3" s="1"/>
  <c r="C4094" i="3" s="1"/>
  <c r="C4095" i="3" s="1"/>
  <c r="C4096" i="3" s="1"/>
  <c r="C4097" i="3" s="1"/>
  <c r="C4098" i="3" s="1"/>
  <c r="C4099" i="3" s="1"/>
  <c r="C4100" i="3" s="1"/>
  <c r="C4101" i="3" s="1"/>
  <c r="C4102" i="3" s="1"/>
  <c r="C4103" i="3" s="1"/>
  <c r="C4104" i="3" s="1"/>
  <c r="C4105" i="3" s="1"/>
  <c r="C4106" i="3" s="1"/>
  <c r="C4107" i="3" s="1"/>
  <c r="C4108" i="3" s="1"/>
  <c r="C4109" i="3" s="1"/>
  <c r="C4110" i="3" s="1"/>
  <c r="C4111" i="3" s="1"/>
  <c r="C4112" i="3" s="1"/>
  <c r="C4113" i="3" s="1"/>
  <c r="C4114" i="3" s="1"/>
  <c r="C4115" i="3" s="1"/>
  <c r="C4116" i="3" s="1"/>
  <c r="C4117" i="3" s="1"/>
  <c r="C4118" i="3" s="1"/>
  <c r="C4119" i="3" s="1"/>
  <c r="C4120" i="3" s="1"/>
  <c r="C4121" i="3" s="1"/>
  <c r="C4122" i="3" s="1"/>
  <c r="C4123" i="3" s="1"/>
  <c r="C4124" i="3" s="1"/>
  <c r="C4125" i="3" s="1"/>
  <c r="C4126" i="3" s="1"/>
  <c r="C4127" i="3" s="1"/>
  <c r="C4128" i="3" s="1"/>
  <c r="C4129" i="3" s="1"/>
  <c r="C4130" i="3" s="1"/>
  <c r="C4131" i="3" s="1"/>
  <c r="C4132" i="3" s="1"/>
  <c r="C4133" i="3" s="1"/>
  <c r="C4134" i="3" s="1"/>
  <c r="C4135" i="3" s="1"/>
  <c r="C4136" i="3" s="1"/>
  <c r="C4137" i="3" s="1"/>
  <c r="C4138" i="3" s="1"/>
  <c r="C4139" i="3" s="1"/>
  <c r="C4140" i="3" s="1"/>
  <c r="C4141" i="3" s="1"/>
  <c r="C4142" i="3" s="1"/>
  <c r="C4143" i="3" s="1"/>
  <c r="C4144" i="3" s="1"/>
  <c r="C4145" i="3" s="1"/>
  <c r="C4146" i="3" s="1"/>
  <c r="C4147" i="3" s="1"/>
  <c r="C4148" i="3" s="1"/>
  <c r="C4149" i="3" s="1"/>
  <c r="C4150" i="3" s="1"/>
  <c r="C4151" i="3" s="1"/>
  <c r="C4152" i="3" s="1"/>
  <c r="C4153" i="3" s="1"/>
  <c r="C4154" i="3" s="1"/>
  <c r="C4155" i="3" s="1"/>
  <c r="C4156" i="3" s="1"/>
  <c r="C4157" i="3" s="1"/>
  <c r="C4158" i="3" s="1"/>
  <c r="C4159" i="3" s="1"/>
  <c r="C4160" i="3" s="1"/>
  <c r="C4161" i="3" s="1"/>
  <c r="C4162" i="3" s="1"/>
  <c r="C4163" i="3" s="1"/>
  <c r="C4164" i="3" s="1"/>
  <c r="C4165" i="3" s="1"/>
  <c r="C4166" i="3" s="1"/>
  <c r="C4167" i="3" s="1"/>
  <c r="C4168" i="3" s="1"/>
  <c r="C4169" i="3" s="1"/>
  <c r="C4170" i="3" s="1"/>
  <c r="C4171" i="3" s="1"/>
  <c r="C4172" i="3" s="1"/>
  <c r="C4173" i="3" s="1"/>
  <c r="C4174" i="3" s="1"/>
  <c r="C4175" i="3" s="1"/>
  <c r="C4176" i="3" s="1"/>
  <c r="C4177" i="3" s="1"/>
  <c r="C4178" i="3" s="1"/>
  <c r="C4179" i="3" s="1"/>
  <c r="C4180" i="3" s="1"/>
  <c r="C4181" i="3" s="1"/>
  <c r="C4182" i="3" s="1"/>
  <c r="C4183" i="3" s="1"/>
  <c r="C4184" i="3" s="1"/>
  <c r="C4185" i="3" s="1"/>
  <c r="C4186" i="3" s="1"/>
  <c r="C4187" i="3" s="1"/>
  <c r="C4188" i="3" s="1"/>
  <c r="C4189" i="3" s="1"/>
  <c r="C4190" i="3" s="1"/>
  <c r="C4191" i="3" s="1"/>
  <c r="C4192" i="3" s="1"/>
  <c r="C4193" i="3" s="1"/>
  <c r="C4194" i="3" s="1"/>
  <c r="C4195" i="3" s="1"/>
  <c r="C4196" i="3" s="1"/>
  <c r="C4197" i="3" s="1"/>
  <c r="C4198" i="3" s="1"/>
  <c r="C4199" i="3" s="1"/>
  <c r="C4200" i="3" s="1"/>
  <c r="C4201" i="3" s="1"/>
  <c r="C4202" i="3" s="1"/>
  <c r="C4203" i="3" s="1"/>
  <c r="C4204" i="3" s="1"/>
  <c r="C4205" i="3" s="1"/>
  <c r="C4206" i="3" s="1"/>
  <c r="C4207" i="3" s="1"/>
  <c r="C4208" i="3" s="1"/>
  <c r="C4209" i="3" s="1"/>
  <c r="C4210" i="3" s="1"/>
  <c r="C4211" i="3" s="1"/>
  <c r="C4212" i="3" s="1"/>
  <c r="C4213" i="3" s="1"/>
  <c r="C4214" i="3" s="1"/>
  <c r="C4215" i="3" s="1"/>
  <c r="C4216" i="3" s="1"/>
  <c r="C4217" i="3" s="1"/>
  <c r="C4218" i="3" s="1"/>
  <c r="C4219" i="3" s="1"/>
  <c r="C4220" i="3" s="1"/>
  <c r="C4221" i="3" s="1"/>
  <c r="C4222" i="3" s="1"/>
  <c r="C4223" i="3" s="1"/>
  <c r="C4224" i="3" s="1"/>
  <c r="C4225" i="3" s="1"/>
  <c r="C4226" i="3" s="1"/>
  <c r="C4227" i="3" s="1"/>
  <c r="C4228" i="3" s="1"/>
  <c r="C4229" i="3" s="1"/>
  <c r="C4230" i="3" s="1"/>
  <c r="C4231" i="3" s="1"/>
  <c r="C4232" i="3" s="1"/>
  <c r="C4233" i="3" s="1"/>
  <c r="C4234" i="3" s="1"/>
  <c r="C4235" i="3" s="1"/>
  <c r="C4236" i="3" s="1"/>
  <c r="C4237" i="3" s="1"/>
  <c r="C4238" i="3" s="1"/>
  <c r="C4239" i="3" s="1"/>
  <c r="C4240" i="3" s="1"/>
  <c r="C4241" i="3" s="1"/>
  <c r="C4242" i="3" s="1"/>
  <c r="C4243" i="3" s="1"/>
  <c r="C4244" i="3" s="1"/>
  <c r="C4245" i="3" s="1"/>
  <c r="C4246" i="3" s="1"/>
  <c r="C4247" i="3" s="1"/>
  <c r="C4248" i="3" s="1"/>
  <c r="C4249" i="3" s="1"/>
  <c r="C4250" i="3" s="1"/>
  <c r="C4251" i="3" s="1"/>
  <c r="C4252" i="3" s="1"/>
  <c r="C4253" i="3" s="1"/>
  <c r="C4254" i="3" s="1"/>
  <c r="C4255" i="3" s="1"/>
  <c r="C4256" i="3" s="1"/>
  <c r="C4257" i="3" s="1"/>
  <c r="C4258" i="3" s="1"/>
  <c r="C4259" i="3" s="1"/>
  <c r="C4260" i="3" s="1"/>
  <c r="C4261" i="3" s="1"/>
  <c r="C4262" i="3" s="1"/>
  <c r="C4263" i="3" s="1"/>
  <c r="C4264" i="3" s="1"/>
  <c r="C4265" i="3" s="1"/>
  <c r="C4266" i="3" s="1"/>
  <c r="C4267" i="3" s="1"/>
  <c r="C4268" i="3" s="1"/>
  <c r="C4269" i="3" s="1"/>
  <c r="C4270" i="3" s="1"/>
  <c r="C4271" i="3" s="1"/>
  <c r="C4272" i="3" s="1"/>
  <c r="C4273" i="3" s="1"/>
  <c r="C4274" i="3" s="1"/>
  <c r="C4275" i="3" s="1"/>
  <c r="C4276" i="3" s="1"/>
  <c r="C4277" i="3" s="1"/>
  <c r="C4278" i="3" s="1"/>
  <c r="C4279" i="3" s="1"/>
  <c r="C4280" i="3" s="1"/>
  <c r="C4281" i="3" s="1"/>
  <c r="C4282" i="3" s="1"/>
  <c r="C4283" i="3" s="1"/>
  <c r="C4284" i="3" s="1"/>
  <c r="C4285" i="3" s="1"/>
  <c r="C4286" i="3" s="1"/>
  <c r="C4287" i="3" s="1"/>
  <c r="C4288" i="3" s="1"/>
  <c r="C4289" i="3" s="1"/>
  <c r="C4290" i="3" s="1"/>
  <c r="C4291" i="3" s="1"/>
  <c r="C4292" i="3" s="1"/>
  <c r="C4293" i="3" s="1"/>
  <c r="C4294" i="3" s="1"/>
  <c r="C4295" i="3" s="1"/>
  <c r="C4296" i="3" s="1"/>
  <c r="C4297" i="3" s="1"/>
  <c r="C4298" i="3" s="1"/>
  <c r="C4299" i="3" s="1"/>
  <c r="C4300" i="3" s="1"/>
  <c r="C4301" i="3" s="1"/>
  <c r="C4302" i="3" s="1"/>
  <c r="C4303" i="3" s="1"/>
  <c r="C4304" i="3" s="1"/>
  <c r="C4305" i="3" s="1"/>
  <c r="C4306" i="3" s="1"/>
  <c r="C4307" i="3" s="1"/>
  <c r="C4308" i="3" s="1"/>
  <c r="C4309" i="3" s="1"/>
  <c r="C4310" i="3" s="1"/>
  <c r="C4311" i="3" s="1"/>
  <c r="C4312" i="3" s="1"/>
  <c r="C4313" i="3" s="1"/>
  <c r="C4314" i="3" s="1"/>
  <c r="C4315" i="3" s="1"/>
  <c r="C4316" i="3" s="1"/>
  <c r="C4317" i="3" s="1"/>
  <c r="C4318" i="3" s="1"/>
  <c r="C4319" i="3" s="1"/>
  <c r="C4320" i="3" s="1"/>
  <c r="C4321" i="3" s="1"/>
  <c r="C4322" i="3" s="1"/>
  <c r="C4323" i="3" s="1"/>
  <c r="C4324" i="3" s="1"/>
  <c r="C4325" i="3" s="1"/>
  <c r="C4326" i="3" s="1"/>
  <c r="C4327" i="3" s="1"/>
  <c r="C4328" i="3" s="1"/>
  <c r="C4329" i="3" s="1"/>
  <c r="C4330" i="3" s="1"/>
  <c r="C4331" i="3" s="1"/>
  <c r="C4332" i="3" s="1"/>
  <c r="C4333" i="3" s="1"/>
  <c r="C4334" i="3" s="1"/>
  <c r="C4335" i="3" s="1"/>
  <c r="C4336" i="3" s="1"/>
  <c r="C4337" i="3" s="1"/>
  <c r="C4338" i="3" s="1"/>
  <c r="C4339" i="3" s="1"/>
  <c r="C4340" i="3" s="1"/>
  <c r="C4341" i="3" s="1"/>
  <c r="C4342" i="3" s="1"/>
  <c r="C4343" i="3" s="1"/>
  <c r="C4344" i="3" s="1"/>
  <c r="C4345" i="3" s="1"/>
  <c r="C4346" i="3" s="1"/>
  <c r="C4347" i="3" s="1"/>
  <c r="C4348" i="3" s="1"/>
  <c r="C4349" i="3" s="1"/>
  <c r="C4350" i="3" s="1"/>
  <c r="C4351" i="3" s="1"/>
  <c r="C4352" i="3" s="1"/>
  <c r="C4353" i="3" s="1"/>
  <c r="C4354" i="3" s="1"/>
  <c r="C4355" i="3" s="1"/>
  <c r="C4356" i="3" s="1"/>
  <c r="C4357" i="3" s="1"/>
  <c r="C4358" i="3" s="1"/>
  <c r="C4359" i="3" s="1"/>
  <c r="C4360" i="3" s="1"/>
  <c r="C4361" i="3" s="1"/>
  <c r="C4362" i="3" s="1"/>
  <c r="C4363" i="3" s="1"/>
  <c r="C4364" i="3" s="1"/>
  <c r="C4365" i="3" s="1"/>
  <c r="C4366" i="3" s="1"/>
  <c r="C4367" i="3" s="1"/>
  <c r="C4368" i="3" s="1"/>
  <c r="C4369" i="3" s="1"/>
  <c r="C4370" i="3" s="1"/>
  <c r="C4371" i="3" s="1"/>
  <c r="C4372" i="3" s="1"/>
  <c r="C4373" i="3" s="1"/>
  <c r="C4374" i="3" s="1"/>
  <c r="C4375" i="3" s="1"/>
  <c r="C4376" i="3" s="1"/>
  <c r="C4377" i="3" s="1"/>
  <c r="C4378" i="3" s="1"/>
  <c r="C4379" i="3" s="1"/>
  <c r="C4380" i="3" s="1"/>
  <c r="C4381" i="3" s="1"/>
  <c r="C4382" i="3" s="1"/>
  <c r="C4383" i="3" s="1"/>
  <c r="C4384" i="3" s="1"/>
  <c r="C4385" i="3" s="1"/>
  <c r="C4386" i="3" s="1"/>
  <c r="C4387" i="3" s="1"/>
  <c r="C4388" i="3" s="1"/>
  <c r="C4389" i="3" s="1"/>
  <c r="C4390" i="3" s="1"/>
  <c r="C4391" i="3" s="1"/>
  <c r="C4392" i="3" s="1"/>
  <c r="C4393" i="3" s="1"/>
  <c r="C4394" i="3" s="1"/>
  <c r="C4395" i="3" s="1"/>
  <c r="C4396" i="3" s="1"/>
  <c r="C4397" i="3" s="1"/>
  <c r="C4398" i="3" s="1"/>
  <c r="C4399" i="3" s="1"/>
  <c r="C4400" i="3" s="1"/>
  <c r="C4401" i="3" s="1"/>
  <c r="C4402" i="3" s="1"/>
  <c r="C4403" i="3" s="1"/>
  <c r="C4404" i="3" s="1"/>
  <c r="C4405" i="3" s="1"/>
  <c r="C4406" i="3" s="1"/>
  <c r="C4407" i="3" s="1"/>
  <c r="C4408" i="3" s="1"/>
  <c r="C4409" i="3" s="1"/>
  <c r="C4410" i="3" s="1"/>
  <c r="C4411" i="3" s="1"/>
  <c r="C4412" i="3" s="1"/>
  <c r="C4413" i="3" s="1"/>
  <c r="C4414" i="3" s="1"/>
  <c r="C4415" i="3" s="1"/>
  <c r="C4416" i="3" s="1"/>
  <c r="C4417" i="3" s="1"/>
  <c r="C4418" i="3" s="1"/>
  <c r="C4419" i="3" s="1"/>
  <c r="C4420" i="3" s="1"/>
  <c r="C4421" i="3" s="1"/>
  <c r="C4422" i="3" s="1"/>
  <c r="C4423" i="3" s="1"/>
  <c r="C4424" i="3" s="1"/>
  <c r="C4425" i="3" s="1"/>
  <c r="C4426" i="3" s="1"/>
  <c r="C4427" i="3" s="1"/>
  <c r="C4428" i="3" s="1"/>
  <c r="C4429" i="3" s="1"/>
  <c r="C4430" i="3" s="1"/>
  <c r="C4431" i="3" s="1"/>
  <c r="C4432" i="3" s="1"/>
  <c r="C4433" i="3" s="1"/>
  <c r="C4434" i="3" s="1"/>
  <c r="C4435" i="3" s="1"/>
  <c r="C4436" i="3" s="1"/>
  <c r="C4437" i="3" s="1"/>
  <c r="C4438" i="3" s="1"/>
  <c r="C4439" i="3" s="1"/>
  <c r="C4440" i="3" s="1"/>
  <c r="C4441" i="3" s="1"/>
  <c r="C4442" i="3" s="1"/>
  <c r="C4443" i="3" s="1"/>
  <c r="C4444" i="3" s="1"/>
  <c r="C4445" i="3" s="1"/>
  <c r="C4446" i="3" s="1"/>
  <c r="C4447" i="3" s="1"/>
  <c r="C4448" i="3" s="1"/>
  <c r="C4449" i="3" s="1"/>
  <c r="C4450" i="3" s="1"/>
  <c r="C4451" i="3" s="1"/>
  <c r="C4452" i="3" s="1"/>
  <c r="C4453" i="3" s="1"/>
  <c r="C4454" i="3" s="1"/>
  <c r="C4455" i="3" s="1"/>
  <c r="C4456" i="3" s="1"/>
  <c r="C4457" i="3" s="1"/>
  <c r="C4458" i="3" s="1"/>
  <c r="C4459" i="3" s="1"/>
  <c r="C4460" i="3" s="1"/>
  <c r="C4461" i="3" s="1"/>
  <c r="C4462" i="3" s="1"/>
  <c r="C4463" i="3" s="1"/>
  <c r="C4464" i="3" s="1"/>
  <c r="C4465" i="3" s="1"/>
  <c r="C4466" i="3" s="1"/>
  <c r="C4467" i="3" s="1"/>
  <c r="C4468" i="3" s="1"/>
  <c r="C4469" i="3" s="1"/>
  <c r="C4470" i="3" s="1"/>
  <c r="C4471" i="3" s="1"/>
  <c r="C4472" i="3" s="1"/>
  <c r="C4473" i="3" s="1"/>
  <c r="C4474" i="3" s="1"/>
  <c r="C4475" i="3" s="1"/>
  <c r="C4476" i="3" s="1"/>
  <c r="C4477" i="3" s="1"/>
  <c r="C4478" i="3" s="1"/>
  <c r="C4479" i="3" s="1"/>
  <c r="C4480" i="3" s="1"/>
  <c r="C4481" i="3" s="1"/>
  <c r="C4482" i="3" s="1"/>
  <c r="C4483" i="3" s="1"/>
  <c r="C4484" i="3" s="1"/>
  <c r="C4485" i="3" s="1"/>
  <c r="C4486" i="3" s="1"/>
  <c r="C4487" i="3" s="1"/>
  <c r="C4488" i="3" s="1"/>
  <c r="C4489" i="3" s="1"/>
  <c r="C4490" i="3" s="1"/>
  <c r="C4491" i="3" s="1"/>
  <c r="C4492" i="3" s="1"/>
  <c r="C4493" i="3" s="1"/>
  <c r="C4494" i="3" s="1"/>
  <c r="C4495" i="3" s="1"/>
  <c r="C4496" i="3" s="1"/>
  <c r="C4497" i="3" s="1"/>
  <c r="C4498" i="3" s="1"/>
  <c r="C4499" i="3" s="1"/>
  <c r="C4500" i="3" s="1"/>
  <c r="C4501" i="3" s="1"/>
  <c r="C4502" i="3" s="1"/>
  <c r="C4503" i="3" s="1"/>
  <c r="C4504" i="3" s="1"/>
  <c r="C4505" i="3" s="1"/>
  <c r="C4506" i="3" s="1"/>
  <c r="C4507" i="3" s="1"/>
  <c r="C4508" i="3" s="1"/>
  <c r="C4509" i="3" s="1"/>
  <c r="C4510" i="3" s="1"/>
  <c r="C4511" i="3" s="1"/>
  <c r="C4512" i="3" s="1"/>
  <c r="C4513" i="3" s="1"/>
  <c r="C4514" i="3" s="1"/>
  <c r="C4515" i="3" s="1"/>
  <c r="C4516" i="3" s="1"/>
  <c r="C4517" i="3" s="1"/>
  <c r="C4518" i="3" s="1"/>
  <c r="C4519" i="3" s="1"/>
  <c r="C4520" i="3" s="1"/>
  <c r="C4521" i="3" s="1"/>
  <c r="C4522" i="3" s="1"/>
  <c r="C4523" i="3" s="1"/>
  <c r="C4524" i="3" s="1"/>
  <c r="C4525" i="3" s="1"/>
  <c r="C4526" i="3" s="1"/>
  <c r="C4527" i="3" s="1"/>
  <c r="C4528" i="3" s="1"/>
  <c r="C4529" i="3" s="1"/>
  <c r="C4530" i="3" s="1"/>
  <c r="C4531" i="3" s="1"/>
  <c r="C4532" i="3" s="1"/>
  <c r="C4533" i="3" s="1"/>
  <c r="C4534" i="3" s="1"/>
  <c r="C4535" i="3" s="1"/>
  <c r="C4536" i="3" s="1"/>
  <c r="C4537" i="3" s="1"/>
  <c r="C4538" i="3" s="1"/>
  <c r="C4539" i="3" s="1"/>
  <c r="C4540" i="3" s="1"/>
  <c r="C4541" i="3" s="1"/>
  <c r="C4542" i="3" s="1"/>
  <c r="C4543" i="3" s="1"/>
  <c r="C4544" i="3" s="1"/>
  <c r="C4545" i="3" s="1"/>
  <c r="C4546" i="3" s="1"/>
  <c r="C4547" i="3" s="1"/>
  <c r="C4548" i="3" s="1"/>
  <c r="C4549" i="3" s="1"/>
  <c r="C4550" i="3" s="1"/>
  <c r="C4551" i="3" s="1"/>
  <c r="C4552" i="3" s="1"/>
  <c r="C4553" i="3" s="1"/>
  <c r="C4554" i="3" s="1"/>
  <c r="C4555" i="3" s="1"/>
  <c r="C4556" i="3" s="1"/>
  <c r="C4557" i="3" s="1"/>
  <c r="C4558" i="3" s="1"/>
  <c r="C4559" i="3" s="1"/>
  <c r="C4560" i="3" s="1"/>
  <c r="C4561" i="3" s="1"/>
  <c r="C4562" i="3" s="1"/>
  <c r="C4563" i="3" s="1"/>
  <c r="C4564" i="3" s="1"/>
  <c r="C4565" i="3" s="1"/>
  <c r="C4566" i="3" s="1"/>
  <c r="C4567" i="3" s="1"/>
  <c r="C4568" i="3" s="1"/>
  <c r="C4569" i="3" s="1"/>
  <c r="C4570" i="3" s="1"/>
  <c r="C4571" i="3" s="1"/>
  <c r="C4572" i="3" s="1"/>
  <c r="C4573" i="3" s="1"/>
  <c r="C4574" i="3" s="1"/>
  <c r="C4575" i="3" s="1"/>
  <c r="C4576" i="3" s="1"/>
  <c r="C4577" i="3" s="1"/>
  <c r="C4578" i="3" s="1"/>
  <c r="C4579" i="3" s="1"/>
  <c r="C4580" i="3" s="1"/>
  <c r="C4581" i="3" s="1"/>
  <c r="C4582" i="3" s="1"/>
  <c r="C4583" i="3" s="1"/>
  <c r="C4584" i="3" s="1"/>
  <c r="C4585" i="3" s="1"/>
  <c r="C4586" i="3" s="1"/>
  <c r="C4587" i="3" s="1"/>
  <c r="C4588" i="3" s="1"/>
  <c r="C4589" i="3" s="1"/>
  <c r="C4590" i="3" s="1"/>
  <c r="C4591" i="3" s="1"/>
  <c r="C4592" i="3" s="1"/>
  <c r="C4593" i="3" s="1"/>
  <c r="C4594" i="3" s="1"/>
  <c r="C4595" i="3" s="1"/>
  <c r="C4596" i="3" s="1"/>
  <c r="C4597" i="3" s="1"/>
  <c r="C4598" i="3" s="1"/>
  <c r="C4599" i="3" s="1"/>
  <c r="C4600" i="3" s="1"/>
  <c r="C4601" i="3" s="1"/>
  <c r="C4602" i="3" s="1"/>
  <c r="C4603" i="3" s="1"/>
  <c r="C4604" i="3" s="1"/>
  <c r="C4605" i="3" s="1"/>
  <c r="C4606" i="3" s="1"/>
  <c r="C4607" i="3" s="1"/>
  <c r="C4608" i="3" s="1"/>
  <c r="C4609" i="3" s="1"/>
  <c r="C4610" i="3" s="1"/>
  <c r="C4611" i="3" s="1"/>
  <c r="C4612" i="3" s="1"/>
  <c r="C4613" i="3" s="1"/>
  <c r="C4614" i="3" s="1"/>
  <c r="C4615" i="3" s="1"/>
  <c r="C4616" i="3" s="1"/>
  <c r="C4617" i="3" s="1"/>
  <c r="C4618" i="3" s="1"/>
  <c r="C4619" i="3" s="1"/>
  <c r="C4620" i="3" s="1"/>
  <c r="C4621" i="3" s="1"/>
  <c r="C4622" i="3" s="1"/>
  <c r="C4623" i="3" s="1"/>
  <c r="C4624" i="3" s="1"/>
  <c r="C4625" i="3" s="1"/>
  <c r="C4626" i="3" s="1"/>
  <c r="C4627" i="3" s="1"/>
  <c r="C4628" i="3" s="1"/>
  <c r="C4629" i="3" s="1"/>
  <c r="C4630" i="3" s="1"/>
  <c r="C4631" i="3" s="1"/>
  <c r="C4632" i="3" s="1"/>
  <c r="C4633" i="3" s="1"/>
  <c r="C4634" i="3" s="1"/>
  <c r="C4635" i="3" s="1"/>
  <c r="C4636" i="3" s="1"/>
  <c r="C4637" i="3" s="1"/>
  <c r="C4638" i="3" s="1"/>
  <c r="C4639" i="3" s="1"/>
  <c r="C4640" i="3" s="1"/>
  <c r="C4641" i="3" s="1"/>
  <c r="C4642" i="3" s="1"/>
  <c r="C4643" i="3" s="1"/>
  <c r="C4644" i="3" s="1"/>
  <c r="C4645" i="3" s="1"/>
  <c r="C4646" i="3" s="1"/>
  <c r="C4647" i="3" s="1"/>
  <c r="C4648" i="3" s="1"/>
  <c r="C4649" i="3" s="1"/>
  <c r="C4650" i="3" s="1"/>
  <c r="C4651" i="3" s="1"/>
  <c r="C4652" i="3" s="1"/>
  <c r="C4653" i="3" s="1"/>
  <c r="C4654" i="3" s="1"/>
  <c r="C4655" i="3" s="1"/>
  <c r="C4656" i="3" s="1"/>
  <c r="C4657" i="3" s="1"/>
  <c r="C4658" i="3" s="1"/>
  <c r="C4659" i="3" s="1"/>
  <c r="C4660" i="3" s="1"/>
  <c r="C4661" i="3" s="1"/>
  <c r="C4662" i="3" s="1"/>
  <c r="C4663" i="3" s="1"/>
  <c r="C4664" i="3" s="1"/>
  <c r="C4665" i="3" s="1"/>
  <c r="C4666" i="3" s="1"/>
  <c r="C4667" i="3" s="1"/>
  <c r="C4668" i="3" s="1"/>
  <c r="C4669" i="3" s="1"/>
  <c r="C4670" i="3" s="1"/>
  <c r="C4671" i="3" s="1"/>
  <c r="C4672" i="3" s="1"/>
  <c r="C4673" i="3" s="1"/>
  <c r="C4674" i="3" s="1"/>
  <c r="C4675" i="3" s="1"/>
  <c r="C4676" i="3" s="1"/>
  <c r="C4677" i="3" s="1"/>
  <c r="C4678" i="3" s="1"/>
  <c r="C4679" i="3" s="1"/>
  <c r="C4680" i="3" s="1"/>
  <c r="C4681" i="3" s="1"/>
  <c r="C4682" i="3" s="1"/>
  <c r="C4683" i="3" s="1"/>
  <c r="C4684" i="3" s="1"/>
  <c r="C4685" i="3" s="1"/>
  <c r="C4686" i="3" s="1"/>
  <c r="C4687" i="3" s="1"/>
  <c r="C4688" i="3" s="1"/>
  <c r="C4689" i="3" s="1"/>
  <c r="C4690" i="3" s="1"/>
  <c r="C4691" i="3" s="1"/>
  <c r="C4692" i="3" s="1"/>
  <c r="C4693" i="3" s="1"/>
  <c r="C4694" i="3" s="1"/>
  <c r="C4695" i="3" s="1"/>
  <c r="C4696" i="3" s="1"/>
  <c r="C4697" i="3" s="1"/>
  <c r="C4698" i="3" s="1"/>
  <c r="C4699" i="3" s="1"/>
  <c r="C4700" i="3" s="1"/>
  <c r="C4701" i="3" s="1"/>
  <c r="C4702" i="3" s="1"/>
  <c r="C4703" i="3" s="1"/>
  <c r="C4704" i="3" s="1"/>
  <c r="C4705" i="3" s="1"/>
  <c r="C4706" i="3" s="1"/>
  <c r="C4707" i="3" s="1"/>
  <c r="C4708" i="3" s="1"/>
  <c r="C4709" i="3" s="1"/>
  <c r="C4710" i="3" s="1"/>
  <c r="C4711" i="3" s="1"/>
  <c r="C4712" i="3" s="1"/>
  <c r="C4713" i="3" s="1"/>
  <c r="C4714" i="3" s="1"/>
  <c r="C4715" i="3" s="1"/>
  <c r="C4716" i="3" s="1"/>
  <c r="C4717" i="3" s="1"/>
  <c r="C4718" i="3" s="1"/>
  <c r="C4719" i="3" s="1"/>
  <c r="C4720" i="3" s="1"/>
  <c r="C4721" i="3" s="1"/>
  <c r="C4722" i="3" s="1"/>
  <c r="C4723" i="3" s="1"/>
  <c r="C4724" i="3" s="1"/>
  <c r="C4725" i="3" s="1"/>
  <c r="C4726" i="3" s="1"/>
  <c r="C4727" i="3" s="1"/>
  <c r="C4728" i="3" s="1"/>
  <c r="C4729" i="3" s="1"/>
  <c r="C4730" i="3" s="1"/>
  <c r="C4731" i="3" s="1"/>
  <c r="C4732" i="3" s="1"/>
  <c r="C4733" i="3" s="1"/>
  <c r="C4734" i="3" s="1"/>
  <c r="C4735" i="3" s="1"/>
  <c r="C4736" i="3" s="1"/>
  <c r="C4737" i="3" s="1"/>
  <c r="C4738" i="3" s="1"/>
  <c r="C4739" i="3" s="1"/>
  <c r="C4740" i="3" s="1"/>
  <c r="C4741" i="3" s="1"/>
  <c r="C4742" i="3" s="1"/>
  <c r="C4743" i="3" s="1"/>
  <c r="C4744" i="3" s="1"/>
  <c r="C4745" i="3" s="1"/>
  <c r="C4746" i="3" s="1"/>
  <c r="C4747" i="3" s="1"/>
  <c r="C4748" i="3" s="1"/>
  <c r="C4749" i="3" s="1"/>
  <c r="C4750" i="3" s="1"/>
  <c r="C4751" i="3" s="1"/>
  <c r="C4752" i="3" s="1"/>
  <c r="C4753" i="3" s="1"/>
  <c r="C4754" i="3" s="1"/>
  <c r="C4755" i="3" s="1"/>
  <c r="C4756" i="3" s="1"/>
  <c r="C4757" i="3" s="1"/>
  <c r="C4758" i="3" s="1"/>
  <c r="C4759" i="3" s="1"/>
  <c r="C4760" i="3" s="1"/>
  <c r="C4761" i="3" s="1"/>
  <c r="C4762" i="3" s="1"/>
  <c r="C4763" i="3" s="1"/>
  <c r="C4764" i="3" s="1"/>
  <c r="C4765" i="3" s="1"/>
  <c r="C4766" i="3" s="1"/>
  <c r="C4767" i="3" s="1"/>
  <c r="C4768" i="3" s="1"/>
  <c r="C4769" i="3" s="1"/>
  <c r="C4770" i="3" s="1"/>
  <c r="C4771" i="3" s="1"/>
  <c r="C4772" i="3" s="1"/>
  <c r="C4773" i="3" s="1"/>
  <c r="C4774" i="3" s="1"/>
  <c r="C4775" i="3" s="1"/>
  <c r="C4776" i="3" s="1"/>
  <c r="C4777" i="3" s="1"/>
  <c r="C4778" i="3" s="1"/>
  <c r="C4779" i="3" s="1"/>
  <c r="C4780" i="3" s="1"/>
  <c r="C4781" i="3" s="1"/>
  <c r="C4782" i="3" s="1"/>
  <c r="C4783" i="3" s="1"/>
  <c r="C4784" i="3" s="1"/>
  <c r="C4785" i="3" s="1"/>
  <c r="C4786" i="3" s="1"/>
  <c r="C4787" i="3" s="1"/>
  <c r="C4788" i="3" s="1"/>
  <c r="C4789" i="3" s="1"/>
  <c r="C4790" i="3" s="1"/>
  <c r="C4791" i="3" s="1"/>
  <c r="C4792" i="3" s="1"/>
  <c r="C4793" i="3" s="1"/>
  <c r="C4794" i="3" s="1"/>
  <c r="C4795" i="3" s="1"/>
  <c r="C4796" i="3" s="1"/>
  <c r="C4797" i="3" s="1"/>
  <c r="C4798" i="3" s="1"/>
  <c r="C4799" i="3" s="1"/>
  <c r="C4800" i="3" s="1"/>
  <c r="C4801" i="3" s="1"/>
  <c r="C4802" i="3" s="1"/>
  <c r="C4803" i="3" s="1"/>
  <c r="C4804" i="3" s="1"/>
  <c r="C4805" i="3" s="1"/>
  <c r="C4806" i="3" s="1"/>
  <c r="C4807" i="3" s="1"/>
  <c r="C4808" i="3" s="1"/>
  <c r="C4809" i="3" s="1"/>
  <c r="C4810" i="3" s="1"/>
  <c r="C4811" i="3" s="1"/>
  <c r="C4812" i="3" s="1"/>
  <c r="C4813" i="3" s="1"/>
  <c r="C4814" i="3" s="1"/>
  <c r="C4815" i="3" s="1"/>
  <c r="C4816" i="3" s="1"/>
  <c r="C4817" i="3" s="1"/>
  <c r="C4818" i="3" s="1"/>
  <c r="C4819" i="3" s="1"/>
  <c r="C4820" i="3" s="1"/>
  <c r="C4821" i="3" s="1"/>
  <c r="C4822" i="3" s="1"/>
  <c r="C4823" i="3" s="1"/>
  <c r="C4824" i="3" s="1"/>
  <c r="C4825" i="3" s="1"/>
  <c r="C4826" i="3" s="1"/>
  <c r="C4827" i="3" s="1"/>
  <c r="C4828" i="3" s="1"/>
  <c r="C4829" i="3" s="1"/>
  <c r="C4830" i="3" s="1"/>
  <c r="C4831" i="3" s="1"/>
  <c r="C4832" i="3" s="1"/>
  <c r="C4833" i="3" s="1"/>
  <c r="C4834" i="3" s="1"/>
  <c r="C4835" i="3" s="1"/>
  <c r="C4836" i="3" s="1"/>
  <c r="C4837" i="3" s="1"/>
  <c r="C4838" i="3" s="1"/>
  <c r="C4839" i="3" s="1"/>
  <c r="C4840" i="3" s="1"/>
  <c r="C4841" i="3" s="1"/>
  <c r="C4842" i="3" s="1"/>
  <c r="C4843" i="3" s="1"/>
  <c r="C4844" i="3" s="1"/>
  <c r="C4845" i="3" s="1"/>
  <c r="C4846" i="3" s="1"/>
  <c r="C4847" i="3" s="1"/>
  <c r="C4848" i="3" s="1"/>
  <c r="C4849" i="3" s="1"/>
  <c r="C4850" i="3" s="1"/>
  <c r="C4851" i="3" s="1"/>
  <c r="C4852" i="3" s="1"/>
  <c r="C4853" i="3" s="1"/>
  <c r="C4854" i="3" s="1"/>
  <c r="C4855" i="3" s="1"/>
  <c r="C4856" i="3" s="1"/>
  <c r="C4857" i="3" s="1"/>
  <c r="C4858" i="3" s="1"/>
  <c r="C4859" i="3" s="1"/>
  <c r="C4860" i="3" s="1"/>
  <c r="C4861" i="3" s="1"/>
  <c r="C4862" i="3" s="1"/>
  <c r="C4863" i="3" s="1"/>
  <c r="C4864" i="3" s="1"/>
  <c r="C4865" i="3" s="1"/>
  <c r="C4866" i="3" s="1"/>
  <c r="C4867" i="3" s="1"/>
  <c r="C4868" i="3" s="1"/>
  <c r="C4869" i="3" s="1"/>
  <c r="C4870" i="3" s="1"/>
  <c r="C4871" i="3" s="1"/>
  <c r="C4872" i="3" s="1"/>
  <c r="C4873" i="3" s="1"/>
  <c r="C4874" i="3" s="1"/>
  <c r="C4875" i="3" s="1"/>
  <c r="C4876" i="3" s="1"/>
  <c r="C4877" i="3" s="1"/>
  <c r="C4878" i="3" s="1"/>
  <c r="C4879" i="3" s="1"/>
  <c r="C4880" i="3" s="1"/>
  <c r="C4881" i="3" s="1"/>
  <c r="C4882" i="3" s="1"/>
  <c r="C4883" i="3" s="1"/>
  <c r="C4884" i="3" s="1"/>
  <c r="C4885" i="3" s="1"/>
  <c r="C4886" i="3" s="1"/>
  <c r="C4887" i="3" s="1"/>
  <c r="C4888" i="3" s="1"/>
  <c r="C4889" i="3" s="1"/>
  <c r="C4890" i="3" s="1"/>
  <c r="C4891" i="3" s="1"/>
  <c r="C4892" i="3" s="1"/>
  <c r="C4893" i="3" s="1"/>
  <c r="C4894" i="3" s="1"/>
  <c r="C4895" i="3" s="1"/>
  <c r="C4896" i="3" s="1"/>
  <c r="C4897" i="3" s="1"/>
  <c r="C4898" i="3" s="1"/>
  <c r="C4899" i="3" s="1"/>
  <c r="C4900" i="3" s="1"/>
  <c r="C4901" i="3" s="1"/>
  <c r="C4902" i="3" s="1"/>
  <c r="C4903" i="3" s="1"/>
  <c r="C4904" i="3" s="1"/>
  <c r="C4905" i="3" s="1"/>
  <c r="C4906" i="3" s="1"/>
  <c r="C4907" i="3" s="1"/>
  <c r="C4908" i="3" s="1"/>
  <c r="C4909" i="3" s="1"/>
  <c r="C4910" i="3" s="1"/>
  <c r="C4911" i="3" s="1"/>
  <c r="C4912" i="3" s="1"/>
  <c r="C4913" i="3" s="1"/>
  <c r="C4914" i="3" s="1"/>
  <c r="C4915" i="3" s="1"/>
  <c r="C4916" i="3" s="1"/>
  <c r="C4917" i="3" s="1"/>
  <c r="C4918" i="3" s="1"/>
  <c r="C4919" i="3" s="1"/>
  <c r="C4920" i="3" s="1"/>
  <c r="C4921" i="3" s="1"/>
  <c r="C4922" i="3" s="1"/>
  <c r="C4923" i="3" s="1"/>
  <c r="C4924" i="3" s="1"/>
  <c r="C4925" i="3" s="1"/>
  <c r="C4926" i="3" s="1"/>
  <c r="C4927" i="3" s="1"/>
  <c r="C4928" i="3" s="1"/>
  <c r="C4929" i="3" s="1"/>
  <c r="C4930" i="3" s="1"/>
  <c r="C4931" i="3" s="1"/>
  <c r="C4932" i="3" s="1"/>
  <c r="C4933" i="3" s="1"/>
  <c r="C4934" i="3" s="1"/>
  <c r="C4935" i="3" s="1"/>
  <c r="C4936" i="3" s="1"/>
  <c r="C4937" i="3" s="1"/>
  <c r="C4938" i="3" s="1"/>
  <c r="C4939" i="3" s="1"/>
  <c r="C4940" i="3" s="1"/>
  <c r="C4941" i="3" s="1"/>
  <c r="C4942" i="3" s="1"/>
  <c r="C4943" i="3" s="1"/>
  <c r="C4944" i="3" s="1"/>
  <c r="C4945" i="3" s="1"/>
  <c r="C4946" i="3" s="1"/>
  <c r="C4947" i="3" s="1"/>
  <c r="C4948" i="3" s="1"/>
  <c r="C4949" i="3" s="1"/>
  <c r="C4950" i="3" s="1"/>
  <c r="C4951" i="3" s="1"/>
  <c r="C4952" i="3" s="1"/>
  <c r="C4953" i="3" s="1"/>
  <c r="C4954" i="3" s="1"/>
  <c r="C4955" i="3" s="1"/>
  <c r="C4956" i="3" s="1"/>
  <c r="C4957" i="3" s="1"/>
  <c r="C4958" i="3" s="1"/>
  <c r="C4959" i="3" s="1"/>
  <c r="C4960" i="3" s="1"/>
  <c r="C4961" i="3" s="1"/>
  <c r="C4962" i="3" s="1"/>
  <c r="C4963" i="3" s="1"/>
  <c r="C4964" i="3" s="1"/>
  <c r="C4965" i="3" s="1"/>
  <c r="C4966" i="3" s="1"/>
  <c r="C4967" i="3" s="1"/>
  <c r="C4968" i="3" s="1"/>
  <c r="C4969" i="3" s="1"/>
  <c r="C4970" i="3" s="1"/>
  <c r="C4971" i="3" s="1"/>
  <c r="C4972" i="3" s="1"/>
  <c r="C4973" i="3" s="1"/>
  <c r="C4974" i="3" s="1"/>
  <c r="C4975" i="3" s="1"/>
  <c r="C4976" i="3" s="1"/>
  <c r="C4977" i="3" s="1"/>
  <c r="C4978" i="3" s="1"/>
  <c r="C4979" i="3" s="1"/>
  <c r="C4980" i="3" s="1"/>
  <c r="C4981" i="3" s="1"/>
  <c r="C4982" i="3" s="1"/>
  <c r="C4983" i="3" s="1"/>
  <c r="C4984" i="3" s="1"/>
  <c r="C4985" i="3" s="1"/>
  <c r="C4986" i="3" s="1"/>
  <c r="C4987" i="3" s="1"/>
  <c r="C4988" i="3" s="1"/>
  <c r="C4989" i="3" s="1"/>
  <c r="C4990" i="3" s="1"/>
  <c r="C4991" i="3" s="1"/>
  <c r="C4992" i="3" s="1"/>
  <c r="C4993" i="3" s="1"/>
  <c r="C4994" i="3" s="1"/>
  <c r="C4995" i="3" s="1"/>
  <c r="C4996" i="3" s="1"/>
  <c r="C4997" i="3" s="1"/>
  <c r="C4998" i="3" s="1"/>
  <c r="C4999" i="3" s="1"/>
  <c r="C5000" i="3" s="1"/>
  <c r="C5001" i="3" s="1"/>
  <c r="C5002" i="3" s="1"/>
  <c r="C5003" i="3" s="1"/>
  <c r="C5004" i="3" s="1"/>
  <c r="C5005" i="3" s="1"/>
  <c r="C5006" i="3" s="1"/>
  <c r="C5007" i="3" s="1"/>
  <c r="C5008" i="3" s="1"/>
  <c r="C5009" i="3" s="1"/>
  <c r="C5010" i="3" s="1"/>
  <c r="C5011" i="3" s="1"/>
  <c r="C5012" i="3" s="1"/>
  <c r="C5013" i="3" s="1"/>
  <c r="C5014" i="3" s="1"/>
  <c r="C5015" i="3" s="1"/>
  <c r="C5016" i="3" s="1"/>
  <c r="C5017" i="3" s="1"/>
  <c r="C5018" i="3" s="1"/>
  <c r="C5019" i="3" s="1"/>
  <c r="C5020" i="3" s="1"/>
  <c r="C5021" i="3" s="1"/>
  <c r="C5022" i="3" s="1"/>
  <c r="C5023" i="3" s="1"/>
  <c r="C5024" i="3" s="1"/>
  <c r="C5025" i="3" s="1"/>
  <c r="C5026" i="3" s="1"/>
  <c r="C5027" i="3" s="1"/>
  <c r="C5028" i="3" s="1"/>
  <c r="C5029" i="3" s="1"/>
  <c r="C5030" i="3" s="1"/>
  <c r="C5031" i="3" s="1"/>
  <c r="C5032" i="3" s="1"/>
  <c r="C5033" i="3" s="1"/>
  <c r="C5034" i="3" s="1"/>
  <c r="C5035" i="3" s="1"/>
  <c r="C5036" i="3" s="1"/>
  <c r="C5037" i="3" s="1"/>
  <c r="C5038" i="3" s="1"/>
  <c r="C5039" i="3" s="1"/>
  <c r="C5040" i="3" s="1"/>
  <c r="C5041" i="3" s="1"/>
  <c r="C5042" i="3" s="1"/>
  <c r="C5043" i="3" s="1"/>
  <c r="C5044" i="3" s="1"/>
  <c r="C5045" i="3" s="1"/>
  <c r="C5046" i="3" s="1"/>
  <c r="C5047" i="3" s="1"/>
  <c r="C5048" i="3" s="1"/>
  <c r="C5049" i="3" s="1"/>
  <c r="C5050" i="3" s="1"/>
  <c r="C5051" i="3" s="1"/>
  <c r="C5052" i="3" s="1"/>
  <c r="C5053" i="3" s="1"/>
  <c r="C5054" i="3" s="1"/>
  <c r="C5055" i="3" s="1"/>
  <c r="C5056" i="3" s="1"/>
  <c r="C5057" i="3" s="1"/>
  <c r="C5058" i="3" s="1"/>
  <c r="C5059" i="3" s="1"/>
  <c r="C5060" i="3" s="1"/>
  <c r="C5061" i="3" s="1"/>
  <c r="C5062" i="3" s="1"/>
  <c r="C5063" i="3" s="1"/>
  <c r="C5064" i="3" s="1"/>
  <c r="C5065" i="3" s="1"/>
  <c r="C5066" i="3" s="1"/>
  <c r="C5067" i="3" s="1"/>
  <c r="C5068" i="3" s="1"/>
  <c r="C5069" i="3" s="1"/>
  <c r="C5070" i="3" s="1"/>
  <c r="C5071" i="3" s="1"/>
  <c r="C5072" i="3" s="1"/>
  <c r="C5073" i="3" s="1"/>
  <c r="C5074" i="3" s="1"/>
  <c r="C5075" i="3" s="1"/>
  <c r="C5076" i="3" s="1"/>
  <c r="C5077" i="3" s="1"/>
  <c r="C5078" i="3" s="1"/>
  <c r="C5079" i="3" s="1"/>
  <c r="C5080" i="3" s="1"/>
  <c r="C5081" i="3" s="1"/>
  <c r="C5082" i="3" s="1"/>
  <c r="C5083" i="3" s="1"/>
  <c r="C5084" i="3" s="1"/>
  <c r="C5085" i="3" s="1"/>
  <c r="C5086" i="3" s="1"/>
  <c r="C5087" i="3" s="1"/>
  <c r="C5088" i="3" s="1"/>
  <c r="C5089" i="3" s="1"/>
  <c r="C5090" i="3" s="1"/>
  <c r="C5091" i="3" s="1"/>
  <c r="C5092" i="3" s="1"/>
  <c r="C5093" i="3" s="1"/>
  <c r="C5094" i="3" s="1"/>
  <c r="C5095" i="3" s="1"/>
  <c r="C5096" i="3" s="1"/>
  <c r="C5097" i="3" s="1"/>
  <c r="C5098" i="3" s="1"/>
  <c r="C5099" i="3" s="1"/>
  <c r="C5100" i="3" s="1"/>
  <c r="C5101" i="3" s="1"/>
  <c r="C5102" i="3" s="1"/>
  <c r="C5103" i="3" s="1"/>
  <c r="C5104" i="3" s="1"/>
  <c r="C5105" i="3" s="1"/>
  <c r="C5106" i="3" s="1"/>
  <c r="C5107" i="3" s="1"/>
  <c r="C5108" i="3" s="1"/>
  <c r="C5109" i="3" s="1"/>
  <c r="C5110" i="3" s="1"/>
  <c r="C5111" i="3" s="1"/>
  <c r="C5112" i="3" s="1"/>
  <c r="C5113" i="3" s="1"/>
  <c r="C5114" i="3" s="1"/>
  <c r="C5115" i="3" s="1"/>
  <c r="C5116" i="3" s="1"/>
  <c r="C5117" i="3" s="1"/>
  <c r="C5118" i="3" s="1"/>
  <c r="C5119" i="3" s="1"/>
  <c r="C5120" i="3" s="1"/>
  <c r="C5121" i="3" s="1"/>
  <c r="C5122" i="3" s="1"/>
  <c r="C5123" i="3" s="1"/>
  <c r="C5124" i="3" s="1"/>
  <c r="C5125" i="3" s="1"/>
  <c r="C5126" i="3" s="1"/>
  <c r="C5127" i="3" s="1"/>
  <c r="C5128" i="3" s="1"/>
  <c r="C5129" i="3" s="1"/>
  <c r="C5130" i="3" s="1"/>
  <c r="C5131" i="3" s="1"/>
  <c r="C5132" i="3" s="1"/>
  <c r="C5133" i="3" s="1"/>
  <c r="C5134" i="3" s="1"/>
  <c r="C5135" i="3" s="1"/>
  <c r="C5136" i="3" s="1"/>
  <c r="C5137" i="3" s="1"/>
  <c r="C5138" i="3" s="1"/>
  <c r="C5139" i="3" s="1"/>
  <c r="C5140" i="3" s="1"/>
  <c r="C5141" i="3" s="1"/>
  <c r="C5142" i="3" s="1"/>
  <c r="C5143" i="3" s="1"/>
  <c r="C5144" i="3" s="1"/>
  <c r="C5145" i="3" s="1"/>
  <c r="C5146" i="3" s="1"/>
  <c r="C5147" i="3" s="1"/>
  <c r="C5148" i="3" s="1"/>
  <c r="C5149" i="3" s="1"/>
  <c r="C5150" i="3" s="1"/>
  <c r="C5151" i="3" s="1"/>
  <c r="C5152" i="3" s="1"/>
  <c r="C5153" i="3" s="1"/>
  <c r="C5154" i="3" s="1"/>
  <c r="C5155" i="3" s="1"/>
  <c r="C5156" i="3" s="1"/>
  <c r="C5157" i="3" s="1"/>
  <c r="C5158" i="3" s="1"/>
  <c r="C5159" i="3" s="1"/>
  <c r="C5160" i="3" s="1"/>
  <c r="C5161" i="3" s="1"/>
  <c r="C5162" i="3" s="1"/>
  <c r="C5163" i="3" s="1"/>
  <c r="C5164" i="3" s="1"/>
  <c r="C5165" i="3" s="1"/>
  <c r="C5166" i="3" s="1"/>
  <c r="C5167" i="3" s="1"/>
  <c r="C5168" i="3" s="1"/>
  <c r="C5169" i="3" s="1"/>
  <c r="C5170" i="3" s="1"/>
  <c r="C5171" i="3" s="1"/>
  <c r="C5172" i="3" s="1"/>
  <c r="C5173" i="3" s="1"/>
  <c r="C5174" i="3" s="1"/>
  <c r="C5175" i="3" s="1"/>
  <c r="C5176" i="3" s="1"/>
  <c r="C5177" i="3" s="1"/>
  <c r="C5178" i="3" s="1"/>
  <c r="C5179" i="3" s="1"/>
  <c r="C5180" i="3" s="1"/>
  <c r="C5181" i="3" s="1"/>
  <c r="C5182" i="3" s="1"/>
  <c r="C5183" i="3" s="1"/>
  <c r="C5184" i="3" s="1"/>
  <c r="C5185" i="3" s="1"/>
  <c r="C5186" i="3" s="1"/>
  <c r="C5187" i="3" s="1"/>
  <c r="C5188" i="3" s="1"/>
  <c r="C5189" i="3" s="1"/>
  <c r="C5190" i="3" s="1"/>
  <c r="C5191" i="3" s="1"/>
  <c r="C5192" i="3" s="1"/>
  <c r="C5193" i="3" s="1"/>
  <c r="C5194" i="3" s="1"/>
  <c r="C5195" i="3" s="1"/>
  <c r="C5196" i="3" s="1"/>
  <c r="C5197" i="3" s="1"/>
  <c r="C5198" i="3" s="1"/>
  <c r="C5199" i="3" s="1"/>
  <c r="C5200" i="3" s="1"/>
  <c r="C5201" i="3" s="1"/>
  <c r="C5202" i="3" s="1"/>
  <c r="C5203" i="3" s="1"/>
  <c r="C5204" i="3" s="1"/>
  <c r="C5205" i="3" s="1"/>
  <c r="C5206" i="3" s="1"/>
  <c r="C5207" i="3" s="1"/>
  <c r="C5208" i="3" s="1"/>
  <c r="C5209" i="3" s="1"/>
  <c r="C5210" i="3" s="1"/>
  <c r="C5211" i="3" s="1"/>
  <c r="C5212" i="3" s="1"/>
  <c r="C5213" i="3" s="1"/>
  <c r="C5214" i="3" s="1"/>
  <c r="C5215" i="3" s="1"/>
  <c r="C5216" i="3" s="1"/>
  <c r="C5217" i="3" s="1"/>
  <c r="C5218" i="3" s="1"/>
  <c r="C5219" i="3" s="1"/>
  <c r="C5220" i="3" s="1"/>
  <c r="C5221" i="3" s="1"/>
  <c r="C5222" i="3" s="1"/>
  <c r="C5223" i="3" s="1"/>
  <c r="C5224" i="3" s="1"/>
  <c r="C5225" i="3" s="1"/>
  <c r="C5226" i="3" s="1"/>
  <c r="C5227" i="3" s="1"/>
  <c r="C5228" i="3" s="1"/>
  <c r="C5229" i="3" s="1"/>
  <c r="C5230" i="3" s="1"/>
  <c r="C5231" i="3" s="1"/>
  <c r="C5232" i="3" s="1"/>
  <c r="C5233" i="3" s="1"/>
  <c r="C5234" i="3" s="1"/>
  <c r="C5235" i="3" s="1"/>
  <c r="C5236" i="3" s="1"/>
  <c r="C5237" i="3" s="1"/>
  <c r="C5238" i="3" s="1"/>
  <c r="C5239" i="3" s="1"/>
  <c r="C5240" i="3" s="1"/>
  <c r="C5241" i="3" s="1"/>
  <c r="C5242" i="3" s="1"/>
  <c r="C5243" i="3" s="1"/>
  <c r="C5244" i="3" s="1"/>
  <c r="C5245" i="3" s="1"/>
  <c r="C5246" i="3" s="1"/>
  <c r="C5247" i="3" s="1"/>
  <c r="C5248" i="3" s="1"/>
  <c r="C5249" i="3" s="1"/>
  <c r="C5250" i="3" s="1"/>
  <c r="C5251" i="3" s="1"/>
  <c r="C5252" i="3" s="1"/>
  <c r="C5253" i="3" s="1"/>
  <c r="C5254" i="3" s="1"/>
  <c r="C5255" i="3" s="1"/>
  <c r="C5256" i="3" s="1"/>
  <c r="C5257" i="3" s="1"/>
  <c r="C5258" i="3" s="1"/>
  <c r="C5259" i="3" s="1"/>
  <c r="C5260" i="3" s="1"/>
  <c r="C5261" i="3" s="1"/>
  <c r="C5262" i="3" s="1"/>
  <c r="C5263" i="3" s="1"/>
  <c r="C5264" i="3" s="1"/>
  <c r="C5265" i="3" s="1"/>
  <c r="C5266" i="3" s="1"/>
  <c r="C5267" i="3" s="1"/>
  <c r="C5268" i="3" s="1"/>
  <c r="C5269" i="3" s="1"/>
  <c r="C5270" i="3" s="1"/>
  <c r="C5271" i="3" s="1"/>
  <c r="C5272" i="3" s="1"/>
  <c r="C5273" i="3" s="1"/>
  <c r="C5274" i="3" s="1"/>
  <c r="C5275" i="3" s="1"/>
  <c r="C5276" i="3" s="1"/>
  <c r="C5277" i="3" s="1"/>
  <c r="C5278" i="3" s="1"/>
  <c r="C5279" i="3" s="1"/>
  <c r="C5280" i="3" s="1"/>
  <c r="C5281" i="3" s="1"/>
  <c r="C5282" i="3" s="1"/>
  <c r="C5283" i="3" s="1"/>
  <c r="C5284" i="3" s="1"/>
  <c r="C5285" i="3" s="1"/>
  <c r="C5286" i="3" s="1"/>
  <c r="C5287" i="3" s="1"/>
  <c r="C5288" i="3" s="1"/>
  <c r="C5289" i="3" s="1"/>
  <c r="C5290" i="3" s="1"/>
  <c r="C5291" i="3" s="1"/>
  <c r="C5292" i="3" s="1"/>
  <c r="C5293" i="3" s="1"/>
  <c r="C5294" i="3" s="1"/>
  <c r="C5295" i="3" s="1"/>
  <c r="C5296" i="3" s="1"/>
  <c r="C5297" i="3" s="1"/>
  <c r="C5298" i="3" s="1"/>
  <c r="C5299" i="3" s="1"/>
  <c r="C5300" i="3" s="1"/>
  <c r="C5301" i="3" s="1"/>
  <c r="C5302" i="3" s="1"/>
  <c r="C5303" i="3" s="1"/>
  <c r="C5304" i="3" s="1"/>
  <c r="C5305" i="3" s="1"/>
  <c r="C5306" i="3" s="1"/>
  <c r="C5307" i="3" s="1"/>
  <c r="C5308" i="3" s="1"/>
  <c r="C5309" i="3" s="1"/>
  <c r="C5310" i="3" s="1"/>
  <c r="C5311" i="3" s="1"/>
  <c r="C5312" i="3" s="1"/>
  <c r="C5313" i="3" s="1"/>
  <c r="C5314" i="3" s="1"/>
  <c r="C5315" i="3" s="1"/>
  <c r="C5316" i="3" s="1"/>
  <c r="C5317" i="3" s="1"/>
  <c r="C5318" i="3" s="1"/>
  <c r="C5319" i="3" s="1"/>
  <c r="C5320" i="3" s="1"/>
  <c r="C5321" i="3" s="1"/>
  <c r="C5322" i="3" s="1"/>
  <c r="C5323" i="3" s="1"/>
  <c r="C5324" i="3" s="1"/>
  <c r="C5325" i="3" s="1"/>
  <c r="C5326" i="3" s="1"/>
  <c r="C5327" i="3" s="1"/>
  <c r="C5328" i="3" s="1"/>
  <c r="C5329" i="3" s="1"/>
  <c r="C5330" i="3" s="1"/>
  <c r="C5331" i="3" s="1"/>
  <c r="C5332" i="3" s="1"/>
  <c r="C5333" i="3" s="1"/>
  <c r="C5334" i="3" s="1"/>
  <c r="C5335" i="3" s="1"/>
  <c r="C5336" i="3" s="1"/>
  <c r="C5337" i="3" s="1"/>
  <c r="C5338" i="3" s="1"/>
  <c r="C5339" i="3" s="1"/>
  <c r="C5340" i="3" s="1"/>
  <c r="C5341" i="3" s="1"/>
  <c r="C5342" i="3" s="1"/>
  <c r="C5343" i="3" s="1"/>
  <c r="C5344" i="3" s="1"/>
  <c r="C5345" i="3" s="1"/>
  <c r="C5346" i="3" s="1"/>
  <c r="C5347" i="3" s="1"/>
  <c r="C5348" i="3" s="1"/>
  <c r="C5349" i="3" s="1"/>
  <c r="C5350" i="3" s="1"/>
  <c r="C5351" i="3" s="1"/>
  <c r="C5352" i="3" s="1"/>
  <c r="C5353" i="3" s="1"/>
  <c r="C5354" i="3" s="1"/>
  <c r="C5355" i="3" s="1"/>
  <c r="C5356" i="3" s="1"/>
  <c r="C5357" i="3" s="1"/>
  <c r="C5358" i="3" s="1"/>
  <c r="C5359" i="3" s="1"/>
  <c r="C5360" i="3" s="1"/>
  <c r="C5361" i="3" s="1"/>
  <c r="C5362" i="3" s="1"/>
  <c r="C5363" i="3" s="1"/>
  <c r="C5364" i="3" s="1"/>
  <c r="C5365" i="3" s="1"/>
  <c r="C5366" i="3" s="1"/>
  <c r="C5367" i="3" s="1"/>
  <c r="C5368" i="3" s="1"/>
  <c r="C5369" i="3" s="1"/>
  <c r="C5370" i="3" s="1"/>
  <c r="C5371" i="3" s="1"/>
  <c r="C5372" i="3" s="1"/>
  <c r="C5373" i="3" s="1"/>
  <c r="C5374" i="3" s="1"/>
  <c r="C5375" i="3" s="1"/>
  <c r="C5376" i="3" s="1"/>
  <c r="C5377" i="3" s="1"/>
  <c r="C5378" i="3" s="1"/>
  <c r="C5379" i="3" s="1"/>
  <c r="C5380" i="3" s="1"/>
  <c r="C5381" i="3" s="1"/>
  <c r="C5382" i="3" s="1"/>
  <c r="C5383" i="3" s="1"/>
  <c r="C5384" i="3" s="1"/>
  <c r="C5385" i="3" s="1"/>
  <c r="C5386" i="3" s="1"/>
  <c r="C5387" i="3" s="1"/>
  <c r="C5388" i="3" s="1"/>
  <c r="C5389" i="3" s="1"/>
  <c r="C5390" i="3" s="1"/>
  <c r="C5391" i="3" s="1"/>
  <c r="C5392" i="3" s="1"/>
  <c r="C5393" i="3" s="1"/>
  <c r="C5394" i="3" s="1"/>
  <c r="C5395" i="3" s="1"/>
  <c r="C5396" i="3" s="1"/>
  <c r="C5397" i="3" s="1"/>
  <c r="C5398" i="3" s="1"/>
  <c r="C5399" i="3" s="1"/>
  <c r="C5400" i="3" s="1"/>
  <c r="C5401" i="3" s="1"/>
  <c r="C5402" i="3" s="1"/>
  <c r="C5403" i="3" s="1"/>
  <c r="C5404" i="3" s="1"/>
  <c r="C5405" i="3" s="1"/>
  <c r="C5406" i="3" s="1"/>
  <c r="C5407" i="3" s="1"/>
  <c r="C5408" i="3" s="1"/>
  <c r="C5409" i="3" s="1"/>
  <c r="C5410" i="3" s="1"/>
  <c r="C5411" i="3" s="1"/>
  <c r="C5412" i="3" s="1"/>
  <c r="C5413" i="3" s="1"/>
  <c r="C5414" i="3" s="1"/>
  <c r="C5415" i="3" s="1"/>
  <c r="C5416" i="3" s="1"/>
  <c r="C5417" i="3" s="1"/>
  <c r="C5418" i="3" s="1"/>
  <c r="C5419" i="3" s="1"/>
  <c r="C5420" i="3" s="1"/>
  <c r="C5421" i="3" s="1"/>
  <c r="C5422" i="3" s="1"/>
  <c r="C5423" i="3" s="1"/>
  <c r="C5424" i="3" s="1"/>
  <c r="C5425" i="3" s="1"/>
  <c r="C5426" i="3" s="1"/>
  <c r="C5427" i="3" s="1"/>
  <c r="C5428" i="3" s="1"/>
  <c r="C5429" i="3" s="1"/>
  <c r="C5430" i="3" s="1"/>
  <c r="C5431" i="3" s="1"/>
  <c r="C5432" i="3" s="1"/>
  <c r="C5433" i="3" s="1"/>
  <c r="C5434" i="3" s="1"/>
  <c r="C5435" i="3" s="1"/>
  <c r="C5436" i="3" s="1"/>
  <c r="C5437" i="3" s="1"/>
  <c r="C5438" i="3" s="1"/>
  <c r="C5439" i="3" s="1"/>
  <c r="C5440" i="3" s="1"/>
  <c r="C5441" i="3" s="1"/>
  <c r="C5442" i="3" s="1"/>
  <c r="C5443" i="3" s="1"/>
  <c r="C5444" i="3" s="1"/>
  <c r="C5445" i="3" s="1"/>
  <c r="C5446" i="3" s="1"/>
  <c r="C5447" i="3" s="1"/>
  <c r="C5448" i="3" s="1"/>
  <c r="C5449" i="3" s="1"/>
  <c r="C5450" i="3" s="1"/>
  <c r="C5451" i="3" s="1"/>
  <c r="C5452" i="3" s="1"/>
  <c r="C5453" i="3" s="1"/>
  <c r="C5454" i="3" s="1"/>
  <c r="C5455" i="3" s="1"/>
  <c r="C5456" i="3" s="1"/>
  <c r="C5457" i="3" s="1"/>
  <c r="C5458" i="3" s="1"/>
  <c r="C5459" i="3" s="1"/>
  <c r="C5460" i="3" s="1"/>
  <c r="C5461" i="3" s="1"/>
  <c r="C5462" i="3" s="1"/>
  <c r="C5463" i="3" s="1"/>
  <c r="C5464" i="3" s="1"/>
  <c r="C5465" i="3" s="1"/>
  <c r="C5466" i="3" s="1"/>
  <c r="C5467" i="3" s="1"/>
  <c r="C5468" i="3" s="1"/>
  <c r="C5469" i="3" s="1"/>
  <c r="C5470" i="3" s="1"/>
  <c r="C5471" i="3" s="1"/>
  <c r="C5472" i="3" s="1"/>
  <c r="C5473" i="3" s="1"/>
  <c r="C5474" i="3" s="1"/>
  <c r="C5475" i="3" s="1"/>
  <c r="C5476" i="3" s="1"/>
  <c r="C5477" i="3" s="1"/>
  <c r="C5478" i="3" s="1"/>
  <c r="C5479" i="3" s="1"/>
  <c r="C5480" i="3" s="1"/>
  <c r="C5481" i="3" s="1"/>
  <c r="C5482" i="3" s="1"/>
  <c r="C5483" i="3" s="1"/>
  <c r="C5484" i="3" s="1"/>
  <c r="C5485" i="3" s="1"/>
  <c r="C5486" i="3" s="1"/>
  <c r="C5487" i="3" s="1"/>
  <c r="C5488" i="3" s="1"/>
  <c r="C5489" i="3" s="1"/>
  <c r="C5490" i="3" s="1"/>
  <c r="C5491" i="3" s="1"/>
  <c r="C5492" i="3" s="1"/>
  <c r="C5493" i="3" s="1"/>
  <c r="C5494" i="3" s="1"/>
  <c r="C5495" i="3" s="1"/>
  <c r="C5496" i="3" s="1"/>
  <c r="C5497" i="3" s="1"/>
  <c r="C5498" i="3" s="1"/>
  <c r="C5499" i="3" s="1"/>
  <c r="C5500" i="3" s="1"/>
  <c r="C5501" i="3" s="1"/>
  <c r="C5502" i="3" s="1"/>
  <c r="C5503" i="3" s="1"/>
  <c r="C5504" i="3" s="1"/>
  <c r="C5505" i="3" s="1"/>
  <c r="C5506" i="3" s="1"/>
  <c r="C5507" i="3" s="1"/>
  <c r="C5508" i="3" s="1"/>
  <c r="C5509" i="3" s="1"/>
  <c r="C5510" i="3" s="1"/>
  <c r="C5511" i="3" s="1"/>
  <c r="C5512" i="3" s="1"/>
  <c r="C5513" i="3" s="1"/>
  <c r="C5514" i="3" s="1"/>
  <c r="C5515" i="3" s="1"/>
  <c r="C5516" i="3" s="1"/>
  <c r="C5517" i="3" s="1"/>
  <c r="C5518" i="3" s="1"/>
  <c r="C5519" i="3" s="1"/>
  <c r="C5520" i="3" s="1"/>
  <c r="C5521" i="3" s="1"/>
  <c r="C5522" i="3" s="1"/>
  <c r="C5523" i="3" s="1"/>
  <c r="C5524" i="3" s="1"/>
  <c r="C5525" i="3" s="1"/>
  <c r="C5526" i="3" s="1"/>
  <c r="C5527" i="3" s="1"/>
  <c r="C5528" i="3" s="1"/>
  <c r="C5529" i="3" s="1"/>
  <c r="C5530" i="3" s="1"/>
  <c r="C5531" i="3" s="1"/>
  <c r="C5532" i="3" s="1"/>
  <c r="C5533" i="3" s="1"/>
  <c r="C5534" i="3" s="1"/>
  <c r="C5535" i="3" s="1"/>
  <c r="C5536" i="3" s="1"/>
  <c r="C5537" i="3" s="1"/>
  <c r="C5538" i="3" s="1"/>
  <c r="C5539" i="3" s="1"/>
  <c r="C5540" i="3" s="1"/>
  <c r="C5541" i="3" s="1"/>
  <c r="C5542" i="3" s="1"/>
  <c r="C5543" i="3" s="1"/>
  <c r="C5544" i="3" s="1"/>
  <c r="C5545" i="3" s="1"/>
  <c r="C5546" i="3" s="1"/>
  <c r="C5547" i="3" s="1"/>
  <c r="C5548" i="3" s="1"/>
  <c r="C5549" i="3" s="1"/>
  <c r="C5550" i="3" s="1"/>
  <c r="C5551" i="3" s="1"/>
  <c r="C5552" i="3" s="1"/>
  <c r="C5553" i="3" s="1"/>
  <c r="C5554" i="3" s="1"/>
  <c r="C5555" i="3" s="1"/>
  <c r="C5556" i="3" s="1"/>
  <c r="C5557" i="3" s="1"/>
  <c r="C5558" i="3" s="1"/>
  <c r="C5559" i="3" s="1"/>
  <c r="C5560" i="3" s="1"/>
  <c r="C5561" i="3" s="1"/>
  <c r="C5562" i="3" s="1"/>
  <c r="C5563" i="3" s="1"/>
  <c r="C5564" i="3" s="1"/>
  <c r="C5565" i="3" s="1"/>
  <c r="C5566" i="3" s="1"/>
  <c r="C5567" i="3" s="1"/>
  <c r="C5568" i="3" s="1"/>
  <c r="C5569" i="3" s="1"/>
  <c r="C5570" i="3" s="1"/>
  <c r="C5571" i="3" s="1"/>
  <c r="C5572" i="3" s="1"/>
  <c r="C5573" i="3" s="1"/>
  <c r="C5574" i="3" s="1"/>
  <c r="C5575" i="3" s="1"/>
  <c r="C5576" i="3" s="1"/>
  <c r="C5577" i="3" s="1"/>
  <c r="C5578" i="3" s="1"/>
  <c r="C5579" i="3" s="1"/>
  <c r="C5580" i="3" s="1"/>
  <c r="C5581" i="3" s="1"/>
  <c r="C5582" i="3" s="1"/>
  <c r="C5583" i="3" s="1"/>
  <c r="C5584" i="3" s="1"/>
  <c r="C5585" i="3" s="1"/>
  <c r="C5586" i="3" s="1"/>
  <c r="C5587" i="3" s="1"/>
  <c r="C5588" i="3" s="1"/>
  <c r="C5589" i="3" s="1"/>
  <c r="C5590" i="3" s="1"/>
  <c r="C5591" i="3" s="1"/>
  <c r="C5592" i="3" s="1"/>
  <c r="C5593" i="3" s="1"/>
  <c r="C5594" i="3" s="1"/>
  <c r="C5595" i="3" s="1"/>
  <c r="C5596" i="3" s="1"/>
  <c r="C5597" i="3" s="1"/>
  <c r="C5598" i="3" s="1"/>
  <c r="C5599" i="3" s="1"/>
  <c r="C5600" i="3" s="1"/>
  <c r="C5601" i="3" s="1"/>
  <c r="C5602" i="3" s="1"/>
  <c r="C5603" i="3" s="1"/>
  <c r="C5604" i="3" s="1"/>
  <c r="C5605" i="3" s="1"/>
  <c r="C5606" i="3" s="1"/>
  <c r="C5607" i="3" s="1"/>
  <c r="C5608" i="3" s="1"/>
  <c r="C5609" i="3" s="1"/>
  <c r="C5610" i="3" s="1"/>
  <c r="C5611" i="3" s="1"/>
  <c r="C5612" i="3" s="1"/>
  <c r="C5613" i="3" s="1"/>
  <c r="C5614" i="3" s="1"/>
  <c r="C5615" i="3" s="1"/>
  <c r="C5616" i="3" s="1"/>
  <c r="C5617" i="3" s="1"/>
  <c r="C5618" i="3" s="1"/>
  <c r="C5619" i="3" s="1"/>
  <c r="C5620" i="3" s="1"/>
  <c r="C5621" i="3" s="1"/>
  <c r="C5622" i="3" s="1"/>
  <c r="C5623" i="3" s="1"/>
  <c r="C5624" i="3" s="1"/>
  <c r="C5625" i="3" s="1"/>
  <c r="C5626" i="3" s="1"/>
  <c r="C5627" i="3" s="1"/>
  <c r="C5628" i="3" s="1"/>
  <c r="C5629" i="3" s="1"/>
  <c r="C5630" i="3" s="1"/>
  <c r="C5631" i="3" s="1"/>
  <c r="C5632" i="3" s="1"/>
  <c r="C5633" i="3" s="1"/>
  <c r="C5634" i="3" s="1"/>
  <c r="C5635" i="3" s="1"/>
  <c r="C5636" i="3" s="1"/>
  <c r="C5637" i="3" s="1"/>
  <c r="C5638" i="3" s="1"/>
  <c r="C5639" i="3" s="1"/>
  <c r="C5640" i="3" s="1"/>
  <c r="C5641" i="3" s="1"/>
  <c r="C5642" i="3" s="1"/>
  <c r="C5643" i="3" s="1"/>
  <c r="C5644" i="3" s="1"/>
  <c r="C5645" i="3" s="1"/>
  <c r="C5646" i="3" s="1"/>
  <c r="C5647" i="3" s="1"/>
  <c r="C5648" i="3" s="1"/>
  <c r="C5649" i="3" s="1"/>
  <c r="C5650" i="3" s="1"/>
  <c r="C5651" i="3" s="1"/>
  <c r="C5652" i="3" s="1"/>
  <c r="C5653" i="3" s="1"/>
  <c r="C5654" i="3" s="1"/>
  <c r="C5655" i="3" s="1"/>
  <c r="C5656" i="3" s="1"/>
  <c r="C5657" i="3" s="1"/>
  <c r="C5658" i="3" s="1"/>
  <c r="C5659" i="3" s="1"/>
  <c r="C5660" i="3" s="1"/>
  <c r="C5661" i="3" s="1"/>
  <c r="C5662" i="3" s="1"/>
  <c r="C5663" i="3" s="1"/>
  <c r="C5664" i="3" s="1"/>
  <c r="C5665" i="3" s="1"/>
  <c r="C5666" i="3" s="1"/>
  <c r="C5667" i="3" s="1"/>
  <c r="C5668" i="3" s="1"/>
  <c r="C5669" i="3" s="1"/>
  <c r="C5670" i="3" s="1"/>
  <c r="C5671" i="3" s="1"/>
  <c r="C5672" i="3" s="1"/>
  <c r="C5673" i="3" s="1"/>
  <c r="C5674" i="3" s="1"/>
  <c r="C5675" i="3" s="1"/>
  <c r="C5676" i="3" s="1"/>
  <c r="C5677" i="3" s="1"/>
  <c r="C5678" i="3" s="1"/>
  <c r="C5679" i="3" s="1"/>
  <c r="C5680" i="3" s="1"/>
  <c r="C5681" i="3" s="1"/>
  <c r="C5682" i="3" s="1"/>
  <c r="C5683" i="3" s="1"/>
  <c r="C5684" i="3" s="1"/>
  <c r="C5685" i="3" s="1"/>
  <c r="C5686" i="3" s="1"/>
  <c r="C5687" i="3" s="1"/>
  <c r="C5688" i="3" s="1"/>
  <c r="C5689" i="3" s="1"/>
  <c r="C5690" i="3" s="1"/>
  <c r="C5691" i="3" s="1"/>
  <c r="C5692" i="3" s="1"/>
  <c r="C5693" i="3" s="1"/>
  <c r="C5694" i="3" s="1"/>
  <c r="C5695" i="3" s="1"/>
  <c r="C5696" i="3" s="1"/>
  <c r="C5697" i="3" s="1"/>
  <c r="C5698" i="3" s="1"/>
  <c r="C5699" i="3" s="1"/>
  <c r="C5700" i="3" s="1"/>
  <c r="C5701" i="3" s="1"/>
  <c r="C5702" i="3" s="1"/>
  <c r="C5703" i="3" s="1"/>
  <c r="C5704" i="3" s="1"/>
  <c r="C5705" i="3" s="1"/>
  <c r="C5706" i="3" s="1"/>
  <c r="C5707" i="3" s="1"/>
  <c r="C5708" i="3" s="1"/>
  <c r="C5709" i="3" s="1"/>
  <c r="C5710" i="3" s="1"/>
  <c r="C5711" i="3" s="1"/>
  <c r="C5712" i="3" s="1"/>
  <c r="C5713" i="3" s="1"/>
  <c r="C5714" i="3" s="1"/>
  <c r="C5715" i="3" s="1"/>
  <c r="C5716" i="3" s="1"/>
  <c r="C5717" i="3" s="1"/>
  <c r="C5718" i="3" s="1"/>
  <c r="C5719" i="3" s="1"/>
  <c r="C5720" i="3" s="1"/>
  <c r="C5721" i="3" s="1"/>
  <c r="C5722" i="3" s="1"/>
  <c r="C5723" i="3" s="1"/>
  <c r="C5724" i="3" s="1"/>
  <c r="C5725" i="3" s="1"/>
  <c r="C5726" i="3" s="1"/>
  <c r="C5727" i="3" s="1"/>
  <c r="C5728" i="3" s="1"/>
  <c r="C5729" i="3" s="1"/>
  <c r="C5730" i="3" s="1"/>
  <c r="C5731" i="3" s="1"/>
  <c r="C5732" i="3" s="1"/>
  <c r="C5733" i="3" s="1"/>
  <c r="C5734" i="3" s="1"/>
  <c r="C5735" i="3" s="1"/>
  <c r="C5736" i="3" s="1"/>
  <c r="C5737" i="3" s="1"/>
  <c r="C5738" i="3" s="1"/>
  <c r="C5739" i="3" s="1"/>
  <c r="C5740" i="3" s="1"/>
  <c r="C5741" i="3" s="1"/>
  <c r="C5742" i="3" s="1"/>
  <c r="C5743" i="3" s="1"/>
  <c r="C5744" i="3" s="1"/>
  <c r="C5745" i="3" s="1"/>
  <c r="C5746" i="3" s="1"/>
  <c r="C5747" i="3" s="1"/>
  <c r="C5748" i="3" s="1"/>
  <c r="C5749" i="3" s="1"/>
  <c r="C5750" i="3" s="1"/>
  <c r="C5751" i="3" s="1"/>
  <c r="C5752" i="3" s="1"/>
  <c r="C5753" i="3" s="1"/>
  <c r="C5754" i="3" s="1"/>
  <c r="C5755" i="3" s="1"/>
  <c r="C5756" i="3" s="1"/>
  <c r="C5757" i="3" s="1"/>
  <c r="C5758" i="3" s="1"/>
  <c r="C5759" i="3" s="1"/>
  <c r="C5760" i="3" s="1"/>
  <c r="C5761" i="3" s="1"/>
  <c r="C5762" i="3" s="1"/>
  <c r="C5763" i="3" s="1"/>
  <c r="C5764" i="3" s="1"/>
  <c r="C5765" i="3" s="1"/>
  <c r="C5766" i="3" s="1"/>
  <c r="C5767" i="3" s="1"/>
  <c r="C5768" i="3" s="1"/>
  <c r="C5769" i="3" s="1"/>
  <c r="C5770" i="3" s="1"/>
  <c r="C5771" i="3" s="1"/>
  <c r="C5772" i="3" s="1"/>
  <c r="C5773" i="3" s="1"/>
  <c r="C5774" i="3" s="1"/>
  <c r="C5775" i="3" s="1"/>
  <c r="C5776" i="3" s="1"/>
  <c r="C5777" i="3" s="1"/>
  <c r="C5778" i="3" s="1"/>
  <c r="C5779" i="3" s="1"/>
  <c r="C5780" i="3" s="1"/>
  <c r="C5781" i="3" s="1"/>
  <c r="C5782" i="3" s="1"/>
  <c r="C5783" i="3" s="1"/>
  <c r="C5784" i="3" s="1"/>
  <c r="C5785" i="3" s="1"/>
  <c r="C5786" i="3" s="1"/>
  <c r="C5787" i="3" s="1"/>
  <c r="C5788" i="3" s="1"/>
  <c r="C5789" i="3" s="1"/>
  <c r="C5790" i="3" s="1"/>
  <c r="C5791" i="3" s="1"/>
  <c r="C5792" i="3" s="1"/>
  <c r="C5793" i="3" s="1"/>
  <c r="C5794" i="3" s="1"/>
  <c r="C5795" i="3" s="1"/>
  <c r="C5796" i="3" s="1"/>
  <c r="C5797" i="3" s="1"/>
  <c r="C5798" i="3" s="1"/>
  <c r="C5799" i="3" s="1"/>
  <c r="C5800" i="3" s="1"/>
  <c r="C5801" i="3" s="1"/>
  <c r="C5802" i="3" s="1"/>
  <c r="C5803" i="3" s="1"/>
  <c r="C5804" i="3" s="1"/>
  <c r="C5805" i="3" s="1"/>
  <c r="C5806" i="3" s="1"/>
  <c r="C5807" i="3" s="1"/>
  <c r="C5808" i="3" s="1"/>
  <c r="C5809" i="3" s="1"/>
  <c r="C5810" i="3" s="1"/>
  <c r="C5811" i="3" s="1"/>
  <c r="C5812" i="3" s="1"/>
  <c r="C5813" i="3" s="1"/>
  <c r="C5814" i="3" s="1"/>
  <c r="C5815" i="3" s="1"/>
  <c r="C5816" i="3" s="1"/>
  <c r="C5817" i="3" s="1"/>
  <c r="C5818" i="3" s="1"/>
  <c r="C5819" i="3" s="1"/>
  <c r="C5820" i="3" s="1"/>
  <c r="C5821" i="3" s="1"/>
  <c r="C5822" i="3" s="1"/>
  <c r="C5823" i="3" s="1"/>
  <c r="C5824" i="3" s="1"/>
  <c r="C5825" i="3" s="1"/>
  <c r="C5826" i="3" s="1"/>
  <c r="C5827" i="3" s="1"/>
  <c r="C5828" i="3" s="1"/>
  <c r="C5829" i="3" s="1"/>
  <c r="C5830" i="3" s="1"/>
  <c r="C5831" i="3" s="1"/>
  <c r="C5832" i="3" s="1"/>
  <c r="C5833" i="3" s="1"/>
  <c r="C5834" i="3" s="1"/>
  <c r="C5835" i="3" s="1"/>
  <c r="C5836" i="3" s="1"/>
  <c r="C5837" i="3" s="1"/>
  <c r="C5838" i="3" s="1"/>
  <c r="C5839" i="3" s="1"/>
  <c r="C5840" i="3" s="1"/>
  <c r="C5841" i="3" s="1"/>
  <c r="C5842" i="3" s="1"/>
  <c r="C5843" i="3" s="1"/>
  <c r="C5844" i="3" s="1"/>
  <c r="C5845" i="3" s="1"/>
  <c r="C5846" i="3" s="1"/>
  <c r="C5847" i="3" s="1"/>
  <c r="C5848" i="3" s="1"/>
  <c r="C5849" i="3" s="1"/>
  <c r="C5850" i="3" s="1"/>
  <c r="C5851" i="3" s="1"/>
  <c r="C5852" i="3" s="1"/>
  <c r="C5853" i="3" s="1"/>
  <c r="C5854" i="3" s="1"/>
  <c r="C5855" i="3" s="1"/>
  <c r="C5856" i="3" s="1"/>
  <c r="C5857" i="3" s="1"/>
  <c r="C5858" i="3" s="1"/>
  <c r="C5859" i="3" s="1"/>
  <c r="C5860" i="3" s="1"/>
  <c r="C5861" i="3" s="1"/>
  <c r="C5862" i="3" s="1"/>
  <c r="C5863" i="3" s="1"/>
  <c r="C5864" i="3" s="1"/>
  <c r="C5865" i="3" s="1"/>
  <c r="C5866" i="3" s="1"/>
  <c r="C5867" i="3" s="1"/>
  <c r="C5868" i="3" s="1"/>
  <c r="C5869" i="3" s="1"/>
  <c r="C5870" i="3" s="1"/>
  <c r="C5871" i="3" s="1"/>
  <c r="C5872" i="3" s="1"/>
  <c r="C5873" i="3" s="1"/>
  <c r="C5874" i="3" s="1"/>
  <c r="C5875" i="3" s="1"/>
  <c r="C5876" i="3" s="1"/>
  <c r="C5877" i="3" s="1"/>
  <c r="C5878" i="3" s="1"/>
  <c r="C5879" i="3" s="1"/>
  <c r="C5880" i="3" s="1"/>
  <c r="C5881" i="3" s="1"/>
  <c r="C5882" i="3" s="1"/>
  <c r="C5883" i="3" s="1"/>
  <c r="C5884" i="3" s="1"/>
  <c r="C5885" i="3" s="1"/>
  <c r="C5886" i="3" s="1"/>
  <c r="C5887" i="3" s="1"/>
  <c r="C5888" i="3" s="1"/>
  <c r="C5889" i="3" s="1"/>
  <c r="C5890" i="3" s="1"/>
  <c r="C5891" i="3" s="1"/>
  <c r="C5892" i="3" s="1"/>
  <c r="C5893" i="3" s="1"/>
  <c r="C5894" i="3" s="1"/>
  <c r="C5895" i="3" s="1"/>
  <c r="C5896" i="3" s="1"/>
  <c r="C5897" i="3" s="1"/>
  <c r="C5898" i="3" s="1"/>
  <c r="C5899" i="3" s="1"/>
  <c r="C5900" i="3" s="1"/>
  <c r="C5901" i="3" s="1"/>
  <c r="C5902" i="3" s="1"/>
  <c r="C5903" i="3" s="1"/>
  <c r="C5904" i="3" s="1"/>
  <c r="C5905" i="3" s="1"/>
  <c r="C5906" i="3" s="1"/>
  <c r="C5907" i="3" s="1"/>
  <c r="C5908" i="3" s="1"/>
  <c r="C5909" i="3" s="1"/>
  <c r="C5910" i="3" s="1"/>
  <c r="C5911" i="3" s="1"/>
  <c r="C5912" i="3" s="1"/>
  <c r="C5913" i="3" s="1"/>
  <c r="C5914" i="3" s="1"/>
  <c r="C5915" i="3" s="1"/>
  <c r="C5916" i="3" s="1"/>
  <c r="C5917" i="3" s="1"/>
  <c r="C5918" i="3" s="1"/>
  <c r="C5919" i="3" s="1"/>
  <c r="C5920" i="3" s="1"/>
  <c r="C5921" i="3" s="1"/>
  <c r="C5922" i="3" s="1"/>
  <c r="C5923" i="3" s="1"/>
  <c r="C5924" i="3" s="1"/>
  <c r="C5925" i="3" s="1"/>
  <c r="C5926" i="3" s="1"/>
  <c r="C5927" i="3" s="1"/>
  <c r="C5928" i="3" s="1"/>
  <c r="C5929" i="3" s="1"/>
  <c r="C5930" i="3" s="1"/>
  <c r="C5931" i="3" s="1"/>
  <c r="C5932" i="3" s="1"/>
  <c r="C5933" i="3" s="1"/>
  <c r="C5934" i="3" s="1"/>
  <c r="C5935" i="3" s="1"/>
  <c r="C5936" i="3" s="1"/>
  <c r="C5937" i="3" s="1"/>
  <c r="C5938" i="3" s="1"/>
  <c r="C5939" i="3" s="1"/>
  <c r="C5940" i="3" s="1"/>
  <c r="C5941" i="3" s="1"/>
  <c r="C5942" i="3" s="1"/>
  <c r="C5943" i="3" s="1"/>
  <c r="C5944" i="3" s="1"/>
  <c r="C5945" i="3" s="1"/>
  <c r="C5946" i="3" s="1"/>
  <c r="C5947" i="3" s="1"/>
  <c r="C5948" i="3" s="1"/>
  <c r="C5949" i="3" s="1"/>
  <c r="C5950" i="3" s="1"/>
  <c r="C5951" i="3" s="1"/>
  <c r="C5952" i="3" s="1"/>
  <c r="C5953" i="3" s="1"/>
  <c r="C5954" i="3" s="1"/>
  <c r="C5955" i="3" s="1"/>
  <c r="C5956" i="3" s="1"/>
  <c r="C5957" i="3" s="1"/>
  <c r="C5958" i="3" s="1"/>
  <c r="C5959" i="3" s="1"/>
  <c r="C5960" i="3" s="1"/>
  <c r="C5961" i="3" s="1"/>
  <c r="C5962" i="3" s="1"/>
  <c r="C5963" i="3" s="1"/>
  <c r="C5964" i="3" s="1"/>
  <c r="C5965" i="3" s="1"/>
  <c r="C5966" i="3" s="1"/>
  <c r="C5967" i="3" s="1"/>
  <c r="C5968" i="3" s="1"/>
  <c r="C5969" i="3" s="1"/>
  <c r="C5970" i="3" s="1"/>
  <c r="C5971" i="3" s="1"/>
  <c r="C5972" i="3" s="1"/>
  <c r="C5973" i="3" s="1"/>
  <c r="C5974" i="3" s="1"/>
  <c r="C5975" i="3" s="1"/>
  <c r="C5976" i="3" s="1"/>
  <c r="C5977" i="3" s="1"/>
  <c r="C5978" i="3" s="1"/>
  <c r="C5979" i="3" s="1"/>
  <c r="C5980" i="3" s="1"/>
  <c r="C5981" i="3" s="1"/>
  <c r="C5982" i="3" s="1"/>
  <c r="C5983" i="3" s="1"/>
  <c r="C5984" i="3" s="1"/>
  <c r="C5985" i="3" s="1"/>
  <c r="C5986" i="3" s="1"/>
  <c r="C5987" i="3" s="1"/>
  <c r="C5988" i="3" s="1"/>
  <c r="C5989" i="3" s="1"/>
  <c r="C5990" i="3" s="1"/>
  <c r="C5991" i="3" s="1"/>
  <c r="C5992" i="3" s="1"/>
  <c r="C5993" i="3" s="1"/>
  <c r="C5994" i="3" s="1"/>
  <c r="C5995" i="3" s="1"/>
  <c r="C5996" i="3" s="1"/>
  <c r="C5997" i="3" s="1"/>
  <c r="C5998" i="3" s="1"/>
  <c r="C5999" i="3" s="1"/>
  <c r="C6000" i="3" s="1"/>
  <c r="C6001" i="3" s="1"/>
  <c r="C6002" i="3" s="1"/>
  <c r="C6003" i="3" s="1"/>
  <c r="C6004" i="3" s="1"/>
  <c r="C6005" i="3" s="1"/>
  <c r="C6006" i="3" s="1"/>
  <c r="C6007" i="3" s="1"/>
  <c r="C6008" i="3" s="1"/>
  <c r="C6009" i="3" s="1"/>
  <c r="C6010" i="3" s="1"/>
  <c r="C6011" i="3" s="1"/>
  <c r="C6012" i="3" s="1"/>
  <c r="C6013" i="3" s="1"/>
  <c r="C6014" i="3" s="1"/>
  <c r="C6015" i="3" s="1"/>
  <c r="C6016" i="3" s="1"/>
  <c r="C6017" i="3" s="1"/>
  <c r="C6018" i="3" s="1"/>
  <c r="C6019" i="3" s="1"/>
  <c r="C6020" i="3" s="1"/>
  <c r="C6021" i="3" s="1"/>
  <c r="C6022" i="3" s="1"/>
  <c r="C6023" i="3" s="1"/>
  <c r="C6024" i="3" s="1"/>
  <c r="C6025" i="3" s="1"/>
  <c r="C6026" i="3" s="1"/>
  <c r="C6027" i="3" s="1"/>
  <c r="C6028" i="3" s="1"/>
  <c r="C6029" i="3" s="1"/>
  <c r="C6030" i="3" s="1"/>
  <c r="C6031" i="3" s="1"/>
  <c r="C6032" i="3" s="1"/>
  <c r="C6033" i="3" s="1"/>
  <c r="C6034" i="3" s="1"/>
  <c r="C6035" i="3" s="1"/>
  <c r="C6036" i="3" s="1"/>
  <c r="C6037" i="3" s="1"/>
  <c r="C6038" i="3" s="1"/>
  <c r="C6039" i="3" s="1"/>
  <c r="C6040" i="3" s="1"/>
  <c r="C6041" i="3" s="1"/>
  <c r="C6042" i="3" s="1"/>
  <c r="C6043" i="3" s="1"/>
  <c r="C6044" i="3" s="1"/>
  <c r="C6045" i="3" s="1"/>
  <c r="C6046" i="3" s="1"/>
  <c r="C6047" i="3" s="1"/>
  <c r="C6048" i="3" s="1"/>
  <c r="C6049" i="3" s="1"/>
  <c r="C6050" i="3" s="1"/>
  <c r="C6051" i="3" s="1"/>
  <c r="C6052" i="3" s="1"/>
  <c r="C6053" i="3" s="1"/>
  <c r="C6054" i="3" s="1"/>
  <c r="C6055" i="3" s="1"/>
  <c r="C6056" i="3" s="1"/>
  <c r="C6057" i="3" s="1"/>
  <c r="C6058" i="3" s="1"/>
  <c r="C6059" i="3" s="1"/>
  <c r="C6060" i="3" s="1"/>
  <c r="C6061" i="3" s="1"/>
  <c r="C6062" i="3" s="1"/>
  <c r="C6063" i="3" s="1"/>
  <c r="C6064" i="3" s="1"/>
  <c r="C6065" i="3" s="1"/>
  <c r="C6066" i="3" s="1"/>
  <c r="C6067" i="3" s="1"/>
  <c r="C6068" i="3" s="1"/>
  <c r="C6069" i="3" s="1"/>
  <c r="C6070" i="3" s="1"/>
  <c r="C6071" i="3" s="1"/>
  <c r="C6072" i="3" s="1"/>
  <c r="C6073" i="3" s="1"/>
  <c r="C6074" i="3" s="1"/>
  <c r="C6075" i="3" s="1"/>
  <c r="C6076" i="3" s="1"/>
  <c r="C6077" i="3" s="1"/>
  <c r="C6078" i="3" s="1"/>
  <c r="C6079" i="3" s="1"/>
  <c r="C6080" i="3" s="1"/>
  <c r="C6081" i="3" s="1"/>
  <c r="C6082" i="3" s="1"/>
  <c r="C6083" i="3" s="1"/>
  <c r="C6084" i="3" s="1"/>
  <c r="C6085" i="3" s="1"/>
  <c r="C6086" i="3" s="1"/>
  <c r="C6087" i="3" s="1"/>
  <c r="C6088" i="3" s="1"/>
  <c r="C6089" i="3" s="1"/>
  <c r="C6090" i="3" s="1"/>
  <c r="C6091" i="3" s="1"/>
  <c r="C6092" i="3" s="1"/>
  <c r="C6093" i="3" s="1"/>
  <c r="C6094" i="3" s="1"/>
  <c r="C6095" i="3" s="1"/>
  <c r="C6096" i="3" s="1"/>
  <c r="C6097" i="3" s="1"/>
  <c r="C6098" i="3" s="1"/>
  <c r="C6099" i="3" s="1"/>
  <c r="C6100" i="3" s="1"/>
  <c r="C6101" i="3" s="1"/>
  <c r="C6102" i="3" s="1"/>
  <c r="C6103" i="3" s="1"/>
  <c r="C6104" i="3" s="1"/>
  <c r="C6105" i="3" s="1"/>
  <c r="C6106" i="3" s="1"/>
  <c r="C6107" i="3" s="1"/>
  <c r="C6108" i="3" s="1"/>
  <c r="C6109" i="3" s="1"/>
  <c r="C6110" i="3" s="1"/>
  <c r="C6111" i="3" s="1"/>
  <c r="C6112" i="3" s="1"/>
  <c r="C6113" i="3" s="1"/>
  <c r="C6114" i="3" s="1"/>
  <c r="C6115" i="3" s="1"/>
  <c r="C6116" i="3" s="1"/>
  <c r="C6117" i="3" s="1"/>
  <c r="C6118" i="3" s="1"/>
  <c r="C6119" i="3" s="1"/>
  <c r="C6120" i="3" s="1"/>
  <c r="C6121" i="3" s="1"/>
  <c r="C6122" i="3" s="1"/>
  <c r="C6123" i="3" s="1"/>
  <c r="C6124" i="3" s="1"/>
  <c r="C6125" i="3" s="1"/>
  <c r="C6126" i="3" s="1"/>
  <c r="C6127" i="3" s="1"/>
  <c r="C6128" i="3" s="1"/>
  <c r="C6129" i="3" s="1"/>
  <c r="C6130" i="3" s="1"/>
  <c r="C6131" i="3" s="1"/>
  <c r="C6132" i="3" s="1"/>
  <c r="C6133" i="3" s="1"/>
  <c r="C6134" i="3" s="1"/>
  <c r="C6135" i="3" s="1"/>
  <c r="C6136" i="3" s="1"/>
  <c r="C6137" i="3" s="1"/>
  <c r="C6138" i="3" s="1"/>
  <c r="C6139" i="3" s="1"/>
  <c r="C6140" i="3" s="1"/>
  <c r="C6141" i="3" s="1"/>
  <c r="C6142" i="3" s="1"/>
  <c r="C6143" i="3" s="1"/>
  <c r="C6144" i="3" s="1"/>
  <c r="C6145" i="3" s="1"/>
  <c r="C6146" i="3" s="1"/>
  <c r="C6147" i="3" s="1"/>
  <c r="C6148" i="3" s="1"/>
  <c r="C6149" i="3" s="1"/>
  <c r="C6150" i="3" s="1"/>
  <c r="C6151" i="3" s="1"/>
  <c r="C6152" i="3" s="1"/>
  <c r="C6153" i="3" s="1"/>
  <c r="C6154" i="3" s="1"/>
  <c r="C6155" i="3" s="1"/>
  <c r="C6156" i="3" s="1"/>
  <c r="C6157" i="3" s="1"/>
  <c r="C6158" i="3" s="1"/>
  <c r="C6159" i="3" s="1"/>
  <c r="C6160" i="3" s="1"/>
  <c r="C6161" i="3" s="1"/>
  <c r="C6162" i="3" s="1"/>
  <c r="C6163" i="3" s="1"/>
  <c r="C6164" i="3" s="1"/>
  <c r="C6165" i="3" s="1"/>
  <c r="C6166" i="3" s="1"/>
  <c r="C6167" i="3" s="1"/>
  <c r="C6168" i="3" s="1"/>
  <c r="C6169" i="3" s="1"/>
  <c r="C6170" i="3" s="1"/>
  <c r="C6171" i="3" s="1"/>
  <c r="C6172" i="3" s="1"/>
  <c r="C6173" i="3" s="1"/>
  <c r="C6174" i="3" s="1"/>
  <c r="C6175" i="3" s="1"/>
  <c r="C6176" i="3" s="1"/>
  <c r="C6177" i="3" s="1"/>
  <c r="C6178" i="3" s="1"/>
  <c r="C6179" i="3" s="1"/>
  <c r="C6180" i="3" s="1"/>
  <c r="C6181" i="3" s="1"/>
  <c r="C6182" i="3" s="1"/>
  <c r="C6183" i="3" s="1"/>
  <c r="C6184" i="3" s="1"/>
  <c r="C6185" i="3" s="1"/>
  <c r="C6186" i="3" s="1"/>
  <c r="C6187" i="3" s="1"/>
  <c r="C6188" i="3" s="1"/>
  <c r="C6189" i="3" s="1"/>
  <c r="C6190" i="3" s="1"/>
  <c r="C6191" i="3" s="1"/>
  <c r="C6192" i="3" s="1"/>
  <c r="C6193" i="3" s="1"/>
  <c r="C6194" i="3" s="1"/>
  <c r="C6195" i="3" s="1"/>
  <c r="C6196" i="3" s="1"/>
  <c r="C6197" i="3" s="1"/>
  <c r="C6198" i="3" s="1"/>
  <c r="C6199" i="3" s="1"/>
  <c r="C6200" i="3" s="1"/>
  <c r="C6201" i="3" s="1"/>
  <c r="C6202" i="3" s="1"/>
  <c r="C6203" i="3" s="1"/>
  <c r="C6204" i="3" s="1"/>
  <c r="C6205" i="3" s="1"/>
  <c r="C6206" i="3" s="1"/>
  <c r="C6207" i="3" s="1"/>
  <c r="C6208" i="3" s="1"/>
  <c r="C6209" i="3" s="1"/>
  <c r="C6210" i="3" s="1"/>
  <c r="C6211" i="3" s="1"/>
  <c r="C6212" i="3" s="1"/>
  <c r="C6213" i="3" s="1"/>
  <c r="C6214" i="3" s="1"/>
  <c r="C6215" i="3" s="1"/>
  <c r="C6216" i="3" s="1"/>
  <c r="C6217" i="3" s="1"/>
  <c r="C6218" i="3" s="1"/>
  <c r="C6219" i="3" s="1"/>
  <c r="C6220" i="3" s="1"/>
  <c r="C6221" i="3" s="1"/>
  <c r="C6222" i="3" s="1"/>
  <c r="C6223" i="3" s="1"/>
  <c r="C6224" i="3" s="1"/>
  <c r="C6225" i="3" s="1"/>
  <c r="C6226" i="3" s="1"/>
  <c r="C6227" i="3" s="1"/>
  <c r="C6228" i="3" s="1"/>
  <c r="C6229" i="3" s="1"/>
  <c r="C6230" i="3" s="1"/>
  <c r="C6231" i="3" s="1"/>
  <c r="C6232" i="3" s="1"/>
  <c r="C6233" i="3" s="1"/>
  <c r="C6234" i="3" s="1"/>
  <c r="C6235" i="3" s="1"/>
  <c r="C6236" i="3" s="1"/>
  <c r="C6237" i="3" s="1"/>
  <c r="C6238" i="3" s="1"/>
  <c r="C6239" i="3" s="1"/>
  <c r="C6240" i="3" s="1"/>
  <c r="C6241" i="3" s="1"/>
  <c r="C6242" i="3" s="1"/>
  <c r="C6243" i="3" s="1"/>
  <c r="C6244" i="3" s="1"/>
  <c r="C6245" i="3" s="1"/>
  <c r="C6246" i="3" s="1"/>
  <c r="C6247" i="3" s="1"/>
  <c r="C6248" i="3" s="1"/>
  <c r="C6249" i="3" s="1"/>
  <c r="C6250" i="3" s="1"/>
  <c r="C6251" i="3" s="1"/>
  <c r="C6252" i="3" s="1"/>
  <c r="C6253" i="3" s="1"/>
  <c r="C6254" i="3" s="1"/>
  <c r="C6255" i="3" s="1"/>
  <c r="C6256" i="3" s="1"/>
  <c r="C6257" i="3" s="1"/>
  <c r="C6258" i="3" s="1"/>
  <c r="C6259" i="3" s="1"/>
  <c r="C6260" i="3" s="1"/>
  <c r="C6261" i="3" s="1"/>
  <c r="C6262" i="3" s="1"/>
  <c r="C6263" i="3" s="1"/>
  <c r="C6264" i="3" s="1"/>
  <c r="C6265" i="3" s="1"/>
  <c r="C6266" i="3" s="1"/>
  <c r="C6267" i="3" s="1"/>
  <c r="C6268" i="3" s="1"/>
  <c r="C6269" i="3" s="1"/>
  <c r="C6270" i="3" s="1"/>
  <c r="C6271" i="3" s="1"/>
  <c r="C6272" i="3" s="1"/>
  <c r="C6273" i="3" s="1"/>
  <c r="C6274" i="3" s="1"/>
  <c r="C6275" i="3" s="1"/>
  <c r="C6276" i="3" s="1"/>
  <c r="C6277" i="3" s="1"/>
  <c r="C6278" i="3" s="1"/>
  <c r="C6279" i="3" s="1"/>
  <c r="C6280" i="3" s="1"/>
  <c r="C6281" i="3" s="1"/>
  <c r="C6282" i="3" s="1"/>
  <c r="C6283" i="3" s="1"/>
  <c r="C6284" i="3" s="1"/>
  <c r="C6285" i="3" s="1"/>
  <c r="C6286" i="3" s="1"/>
  <c r="C6287" i="3" s="1"/>
  <c r="C6288" i="3" s="1"/>
  <c r="C6289" i="3" s="1"/>
  <c r="C6290" i="3" s="1"/>
  <c r="C6291" i="3" s="1"/>
  <c r="C6292" i="3" s="1"/>
  <c r="C6293" i="3" s="1"/>
  <c r="C6294" i="3" s="1"/>
  <c r="C6295" i="3" s="1"/>
  <c r="C6296" i="3" s="1"/>
  <c r="C6297" i="3" s="1"/>
  <c r="C6298" i="3" s="1"/>
  <c r="C6299" i="3" s="1"/>
  <c r="C6300" i="3" s="1"/>
  <c r="C6301" i="3" s="1"/>
  <c r="C6302" i="3" s="1"/>
  <c r="C6303" i="3" s="1"/>
  <c r="C6304" i="3" s="1"/>
  <c r="C6305" i="3" s="1"/>
  <c r="C6306" i="3" s="1"/>
  <c r="C6307" i="3" s="1"/>
  <c r="C6308" i="3" s="1"/>
  <c r="C6309" i="3" s="1"/>
  <c r="C6310" i="3" s="1"/>
  <c r="C6311" i="3" s="1"/>
  <c r="C6312" i="3" s="1"/>
  <c r="C6313" i="3" s="1"/>
  <c r="C6314" i="3" s="1"/>
  <c r="C6315" i="3" s="1"/>
  <c r="C6316" i="3" s="1"/>
  <c r="C6317" i="3" s="1"/>
  <c r="C6318" i="3" s="1"/>
  <c r="C6319" i="3" s="1"/>
  <c r="C6320" i="3" s="1"/>
  <c r="C6321" i="3" s="1"/>
  <c r="C6322" i="3" s="1"/>
  <c r="C6323" i="3" s="1"/>
  <c r="C6324" i="3" s="1"/>
  <c r="C6325" i="3" s="1"/>
  <c r="C6326" i="3" s="1"/>
  <c r="C6327" i="3" s="1"/>
  <c r="C6328" i="3" s="1"/>
  <c r="C6329" i="3" s="1"/>
  <c r="C6330" i="3" s="1"/>
  <c r="C6331" i="3" s="1"/>
  <c r="C6332" i="3" s="1"/>
  <c r="C6333" i="3" s="1"/>
  <c r="C6334" i="3" s="1"/>
  <c r="C6335" i="3" s="1"/>
  <c r="C6336" i="3" s="1"/>
  <c r="C6337" i="3" s="1"/>
  <c r="C6338" i="3" s="1"/>
  <c r="C6339" i="3" s="1"/>
  <c r="C6340" i="3" s="1"/>
  <c r="C6341" i="3" s="1"/>
  <c r="C6342" i="3" s="1"/>
  <c r="C6343" i="3" s="1"/>
  <c r="C6344" i="3" s="1"/>
  <c r="C6345" i="3" s="1"/>
  <c r="C6346" i="3" s="1"/>
  <c r="C6347" i="3" s="1"/>
  <c r="C6348" i="3" s="1"/>
  <c r="C6349" i="3" s="1"/>
  <c r="C6350" i="3" s="1"/>
  <c r="C6351" i="3" s="1"/>
  <c r="C6352" i="3" s="1"/>
  <c r="C6353" i="3" s="1"/>
  <c r="C6354" i="3" s="1"/>
  <c r="C6355" i="3" s="1"/>
  <c r="C6356" i="3" s="1"/>
  <c r="C6357" i="3" s="1"/>
  <c r="C6358" i="3" s="1"/>
  <c r="C6359" i="3" s="1"/>
  <c r="C6360" i="3" s="1"/>
  <c r="C6361" i="3" s="1"/>
  <c r="C6362" i="3" s="1"/>
  <c r="C6363" i="3" s="1"/>
  <c r="C6364" i="3" s="1"/>
  <c r="C6365" i="3" s="1"/>
  <c r="C6366" i="3" s="1"/>
  <c r="C6367" i="3" s="1"/>
  <c r="C6368" i="3" s="1"/>
  <c r="C6369" i="3" s="1"/>
  <c r="C6370" i="3" s="1"/>
  <c r="C6371" i="3" s="1"/>
  <c r="C6372" i="3" s="1"/>
  <c r="C6373" i="3" s="1"/>
  <c r="C6374" i="3" s="1"/>
  <c r="C6375" i="3" s="1"/>
  <c r="C6376" i="3" s="1"/>
  <c r="C6377" i="3" s="1"/>
  <c r="C6378" i="3" s="1"/>
  <c r="C6379" i="3" s="1"/>
  <c r="C6380" i="3" s="1"/>
  <c r="C6381" i="3" s="1"/>
  <c r="C6382" i="3" s="1"/>
  <c r="C6383" i="3" s="1"/>
  <c r="C6384" i="3" s="1"/>
  <c r="C6385" i="3" s="1"/>
  <c r="C6386" i="3" s="1"/>
  <c r="C6387" i="3" s="1"/>
  <c r="C6388" i="3" s="1"/>
  <c r="C6389" i="3" s="1"/>
  <c r="C6390" i="3" s="1"/>
  <c r="C6391" i="3" s="1"/>
  <c r="C6392" i="3" s="1"/>
  <c r="C6393" i="3" s="1"/>
  <c r="C6394" i="3" s="1"/>
  <c r="C6395" i="3" s="1"/>
  <c r="C6396" i="3" s="1"/>
  <c r="C6397" i="3" s="1"/>
  <c r="C6398" i="3" s="1"/>
  <c r="C6399" i="3" s="1"/>
  <c r="C6400" i="3" s="1"/>
  <c r="C6401" i="3" s="1"/>
  <c r="C6402" i="3" s="1"/>
  <c r="C6403" i="3" s="1"/>
  <c r="C6404" i="3" s="1"/>
  <c r="C6405" i="3" s="1"/>
  <c r="C6406" i="3" s="1"/>
  <c r="C6407" i="3" s="1"/>
  <c r="C6408" i="3" s="1"/>
  <c r="C6409" i="3" s="1"/>
  <c r="C6410" i="3" s="1"/>
  <c r="C6411" i="3" s="1"/>
  <c r="C6412" i="3" s="1"/>
  <c r="C6413" i="3" s="1"/>
  <c r="C6414" i="3" s="1"/>
  <c r="C6415" i="3" s="1"/>
  <c r="C6416" i="3" s="1"/>
  <c r="C6417" i="3" s="1"/>
  <c r="C6418" i="3" s="1"/>
  <c r="C6419" i="3" s="1"/>
  <c r="C6420" i="3" s="1"/>
  <c r="C6421" i="3" s="1"/>
  <c r="C6422" i="3" s="1"/>
  <c r="C6423" i="3" s="1"/>
  <c r="C6424" i="3" s="1"/>
  <c r="C6425" i="3" s="1"/>
  <c r="C6426" i="3" s="1"/>
  <c r="C6427" i="3" s="1"/>
  <c r="C6428" i="3" s="1"/>
  <c r="C6429" i="3" s="1"/>
  <c r="C6430" i="3" s="1"/>
  <c r="C6431" i="3" s="1"/>
  <c r="C6432" i="3" s="1"/>
  <c r="C6433" i="3" s="1"/>
  <c r="C6434" i="3" s="1"/>
  <c r="C6435" i="3" s="1"/>
  <c r="C6436" i="3" s="1"/>
  <c r="C6437" i="3" s="1"/>
  <c r="C6438" i="3" s="1"/>
  <c r="C6439" i="3" s="1"/>
  <c r="C6440" i="3" s="1"/>
  <c r="C6441" i="3" s="1"/>
  <c r="C6442" i="3" s="1"/>
  <c r="C6443" i="3" s="1"/>
  <c r="C6444" i="3" s="1"/>
  <c r="C6445" i="3" s="1"/>
  <c r="C6446" i="3" s="1"/>
  <c r="C6447" i="3" s="1"/>
  <c r="C6448" i="3" s="1"/>
  <c r="C6449" i="3" s="1"/>
  <c r="C6450" i="3" s="1"/>
  <c r="C6451" i="3" s="1"/>
  <c r="C6452" i="3" s="1"/>
  <c r="C6453" i="3" s="1"/>
  <c r="C6454" i="3" s="1"/>
  <c r="C6455" i="3" s="1"/>
  <c r="C6456" i="3" s="1"/>
  <c r="C6457" i="3" s="1"/>
  <c r="C6458" i="3" s="1"/>
  <c r="C6459" i="3" s="1"/>
  <c r="C6460" i="3" s="1"/>
  <c r="C6461" i="3" s="1"/>
  <c r="C6462" i="3" s="1"/>
  <c r="C6463" i="3" s="1"/>
  <c r="C6464" i="3" s="1"/>
  <c r="C6465" i="3" s="1"/>
  <c r="C6466" i="3" s="1"/>
  <c r="C6467" i="3" s="1"/>
  <c r="C6468" i="3" s="1"/>
  <c r="C6469" i="3" s="1"/>
  <c r="C6470" i="3" s="1"/>
  <c r="C6471" i="3" s="1"/>
  <c r="C6472" i="3" s="1"/>
  <c r="C6473" i="3" s="1"/>
  <c r="C6474" i="3" s="1"/>
  <c r="C6475" i="3" s="1"/>
  <c r="C6476" i="3" s="1"/>
  <c r="C6477" i="3" s="1"/>
  <c r="C6478" i="3" s="1"/>
  <c r="C6479" i="3" s="1"/>
  <c r="C6480" i="3" s="1"/>
  <c r="C6481" i="3" s="1"/>
  <c r="C6482" i="3" s="1"/>
  <c r="C6483" i="3" s="1"/>
  <c r="C6484" i="3" s="1"/>
  <c r="C6485" i="3" s="1"/>
  <c r="C6486" i="3" s="1"/>
  <c r="C6487" i="3" s="1"/>
  <c r="C6488" i="3" s="1"/>
  <c r="C6489" i="3" s="1"/>
  <c r="C6490" i="3" s="1"/>
  <c r="C6491" i="3" s="1"/>
  <c r="C6492" i="3" s="1"/>
  <c r="C6493" i="3" s="1"/>
  <c r="C6494" i="3" s="1"/>
  <c r="C6495" i="3" s="1"/>
  <c r="C6496" i="3" s="1"/>
  <c r="C6497" i="3" s="1"/>
  <c r="C6498" i="3" s="1"/>
  <c r="C6499" i="3" s="1"/>
  <c r="C6500" i="3" s="1"/>
  <c r="C6501" i="3" s="1"/>
  <c r="C6502" i="3" s="1"/>
  <c r="C6503" i="3" s="1"/>
  <c r="C6504" i="3" s="1"/>
  <c r="C6505" i="3" s="1"/>
  <c r="C6506" i="3" s="1"/>
  <c r="C6507" i="3" s="1"/>
  <c r="C6508" i="3" s="1"/>
  <c r="C6509" i="3" s="1"/>
  <c r="C6510" i="3" s="1"/>
  <c r="C6511" i="3" s="1"/>
  <c r="C6512" i="3" s="1"/>
  <c r="C6513" i="3" s="1"/>
  <c r="C6514" i="3" s="1"/>
  <c r="C6515" i="3" s="1"/>
  <c r="C6516" i="3" s="1"/>
  <c r="C6517" i="3" s="1"/>
  <c r="C6518" i="3" s="1"/>
  <c r="C6519" i="3" s="1"/>
  <c r="C6520" i="3" s="1"/>
  <c r="C6521" i="3" s="1"/>
  <c r="C6522" i="3" s="1"/>
  <c r="C6523" i="3" s="1"/>
  <c r="C6524" i="3" s="1"/>
  <c r="C6525" i="3" s="1"/>
  <c r="C6526" i="3" s="1"/>
  <c r="C6527" i="3" s="1"/>
  <c r="C6528" i="3" s="1"/>
  <c r="C6529" i="3" s="1"/>
  <c r="C6530" i="3" s="1"/>
  <c r="C6531" i="3" s="1"/>
  <c r="C6532" i="3" s="1"/>
  <c r="C6533" i="3" s="1"/>
  <c r="C6534" i="3" s="1"/>
  <c r="C6535" i="3" s="1"/>
  <c r="C6536" i="3" s="1"/>
  <c r="C6537" i="3" s="1"/>
  <c r="C6538" i="3" s="1"/>
  <c r="C6539" i="3" s="1"/>
  <c r="C6540" i="3" s="1"/>
  <c r="C6541" i="3" s="1"/>
  <c r="C6542" i="3" s="1"/>
  <c r="C6543" i="3" s="1"/>
  <c r="C6544" i="3" s="1"/>
  <c r="C6545" i="3" s="1"/>
  <c r="C6546" i="3" s="1"/>
  <c r="C6547" i="3" s="1"/>
  <c r="C6548" i="3" s="1"/>
  <c r="C6549" i="3" s="1"/>
  <c r="C6550" i="3" s="1"/>
  <c r="C6551" i="3" s="1"/>
  <c r="C6552" i="3" s="1"/>
  <c r="C6553" i="3" s="1"/>
  <c r="C6554" i="3" s="1"/>
  <c r="C6555" i="3" s="1"/>
  <c r="C6556" i="3" s="1"/>
  <c r="C6557" i="3" s="1"/>
  <c r="C6558" i="3" s="1"/>
  <c r="C6559" i="3" s="1"/>
  <c r="C6560" i="3" s="1"/>
  <c r="C6561" i="3" s="1"/>
  <c r="C6562" i="3" s="1"/>
  <c r="C6563" i="3" s="1"/>
  <c r="C6564" i="3" s="1"/>
  <c r="C6565" i="3" s="1"/>
  <c r="C6566" i="3" s="1"/>
  <c r="C6567" i="3" s="1"/>
  <c r="C6568" i="3" s="1"/>
  <c r="C6569" i="3" s="1"/>
  <c r="C6570" i="3" s="1"/>
  <c r="C6571" i="3" s="1"/>
  <c r="C6572" i="3" s="1"/>
  <c r="C6573" i="3" s="1"/>
  <c r="C6574" i="3" s="1"/>
  <c r="C6575" i="3" s="1"/>
  <c r="C6576" i="3" s="1"/>
  <c r="C6577" i="3" s="1"/>
  <c r="C6578" i="3" s="1"/>
  <c r="C6579" i="3" s="1"/>
  <c r="C6580" i="3" s="1"/>
  <c r="C6581" i="3" s="1"/>
  <c r="C6582" i="3" s="1"/>
  <c r="C6583" i="3" s="1"/>
  <c r="C6584" i="3" s="1"/>
  <c r="C6585" i="3" s="1"/>
  <c r="C6586" i="3" s="1"/>
  <c r="C6587" i="3" s="1"/>
  <c r="C6588" i="3" s="1"/>
  <c r="C6589" i="3" s="1"/>
  <c r="C6590" i="3" s="1"/>
  <c r="C6591" i="3" s="1"/>
  <c r="C6592" i="3" s="1"/>
  <c r="C6593" i="3" s="1"/>
  <c r="C6594" i="3" s="1"/>
  <c r="C6595" i="3" s="1"/>
  <c r="C6596" i="3" s="1"/>
  <c r="C6597" i="3" s="1"/>
  <c r="C6598" i="3" s="1"/>
  <c r="C6599" i="3" s="1"/>
  <c r="C6600" i="3" s="1"/>
  <c r="C6601" i="3" s="1"/>
  <c r="C6602" i="3" s="1"/>
  <c r="C6603" i="3" s="1"/>
  <c r="C6604" i="3" s="1"/>
  <c r="C6605" i="3" s="1"/>
  <c r="C6606" i="3" s="1"/>
  <c r="C6607" i="3" s="1"/>
  <c r="C6608" i="3" s="1"/>
  <c r="C6609" i="3" s="1"/>
  <c r="C6610" i="3" s="1"/>
  <c r="C6611" i="3" s="1"/>
  <c r="C6612" i="3" s="1"/>
  <c r="C6613" i="3" s="1"/>
  <c r="C6614" i="3" s="1"/>
  <c r="C6615" i="3" s="1"/>
  <c r="C6616" i="3" s="1"/>
  <c r="C6617" i="3" s="1"/>
  <c r="C6618" i="3" s="1"/>
  <c r="C6619" i="3" s="1"/>
  <c r="C6620" i="3" s="1"/>
  <c r="C6621" i="3" s="1"/>
  <c r="C6622" i="3" s="1"/>
  <c r="C6623" i="3" s="1"/>
  <c r="C6624" i="3" s="1"/>
  <c r="C6625" i="3" s="1"/>
  <c r="C6626" i="3" s="1"/>
  <c r="C6627" i="3" s="1"/>
  <c r="C6628" i="3" s="1"/>
  <c r="C6629" i="3" s="1"/>
  <c r="C6630" i="3" s="1"/>
  <c r="C6631" i="3" s="1"/>
  <c r="C6632" i="3" s="1"/>
  <c r="C6633" i="3" s="1"/>
  <c r="C6634" i="3" s="1"/>
  <c r="C6635" i="3" s="1"/>
  <c r="C6636" i="3" s="1"/>
  <c r="C6637" i="3" s="1"/>
  <c r="C6638" i="3" s="1"/>
  <c r="C6639" i="3" s="1"/>
  <c r="C6640" i="3" s="1"/>
  <c r="C6641" i="3" s="1"/>
  <c r="C6642" i="3" s="1"/>
  <c r="C6643" i="3" s="1"/>
  <c r="C6644" i="3" s="1"/>
  <c r="C6645" i="3" s="1"/>
  <c r="C6646" i="3" s="1"/>
  <c r="C6647" i="3" s="1"/>
  <c r="C6648" i="3" s="1"/>
  <c r="C6649" i="3" s="1"/>
  <c r="C6650" i="3" s="1"/>
  <c r="C6651" i="3" s="1"/>
  <c r="C6652" i="3" s="1"/>
  <c r="C6653" i="3" s="1"/>
  <c r="C6654" i="3" s="1"/>
  <c r="C6655" i="3" s="1"/>
  <c r="C6656" i="3" s="1"/>
  <c r="C6657" i="3" s="1"/>
  <c r="C6658" i="3" s="1"/>
  <c r="C6659" i="3" s="1"/>
  <c r="C6660" i="3" s="1"/>
  <c r="C6661" i="3" s="1"/>
  <c r="C6662" i="3" s="1"/>
  <c r="C6663" i="3" s="1"/>
  <c r="C6664" i="3" s="1"/>
  <c r="C6665" i="3" s="1"/>
  <c r="C6666" i="3" s="1"/>
  <c r="C6667" i="3" s="1"/>
  <c r="C6668" i="3" s="1"/>
  <c r="C6669" i="3" s="1"/>
  <c r="C6670" i="3" s="1"/>
  <c r="C6671" i="3" s="1"/>
  <c r="C6672" i="3" s="1"/>
  <c r="C6673" i="3" s="1"/>
  <c r="C6674" i="3" s="1"/>
  <c r="C6675" i="3" s="1"/>
  <c r="C6676" i="3" s="1"/>
  <c r="C6677" i="3" s="1"/>
  <c r="C6678" i="3" s="1"/>
  <c r="C6679" i="3" s="1"/>
  <c r="C6680" i="3" s="1"/>
  <c r="C6681" i="3" s="1"/>
  <c r="C6682" i="3" s="1"/>
  <c r="C6683" i="3" s="1"/>
  <c r="C6684" i="3" s="1"/>
  <c r="C6685" i="3" s="1"/>
  <c r="C6686" i="3" s="1"/>
  <c r="C6687" i="3" s="1"/>
  <c r="C6688" i="3" s="1"/>
  <c r="C6689" i="3" s="1"/>
  <c r="C6690" i="3" s="1"/>
  <c r="C6691" i="3" s="1"/>
  <c r="C6692" i="3" s="1"/>
  <c r="C6693" i="3" s="1"/>
  <c r="C6694" i="3" s="1"/>
  <c r="C6695" i="3" s="1"/>
  <c r="C6696" i="3" s="1"/>
  <c r="C6697" i="3" s="1"/>
  <c r="C6698" i="3" s="1"/>
  <c r="C6699" i="3" s="1"/>
  <c r="C6700" i="3" s="1"/>
  <c r="C6701" i="3" s="1"/>
  <c r="C6702" i="3" s="1"/>
  <c r="C6703" i="3" s="1"/>
  <c r="C6704" i="3" s="1"/>
  <c r="C6705" i="3" s="1"/>
  <c r="C6706" i="3" s="1"/>
  <c r="C6707" i="3" s="1"/>
  <c r="C6708" i="3" s="1"/>
  <c r="C6709" i="3" s="1"/>
  <c r="C6710" i="3" s="1"/>
  <c r="C6711" i="3" s="1"/>
  <c r="C6712" i="3" s="1"/>
  <c r="C6713" i="3" s="1"/>
  <c r="C6714" i="3" s="1"/>
  <c r="C6715" i="3" s="1"/>
  <c r="C6716" i="3" s="1"/>
  <c r="C6717" i="3" s="1"/>
  <c r="C6718" i="3" s="1"/>
  <c r="C6719" i="3" s="1"/>
  <c r="C6720" i="3" s="1"/>
  <c r="C6721" i="3" s="1"/>
  <c r="C6722" i="3" s="1"/>
  <c r="C6723" i="3" s="1"/>
  <c r="C6724" i="3" s="1"/>
  <c r="C6725" i="3" s="1"/>
  <c r="C6726" i="3" s="1"/>
  <c r="C6727" i="3" s="1"/>
  <c r="C6728" i="3" s="1"/>
  <c r="C6729" i="3" s="1"/>
  <c r="C6730" i="3" s="1"/>
  <c r="C6731" i="3" s="1"/>
  <c r="C6732" i="3" s="1"/>
  <c r="C6733" i="3" s="1"/>
  <c r="C6734" i="3" s="1"/>
  <c r="C6735" i="3" s="1"/>
  <c r="C6736" i="3" s="1"/>
  <c r="C6737" i="3" s="1"/>
  <c r="C6738" i="3" s="1"/>
  <c r="C6739" i="3" s="1"/>
  <c r="C6740" i="3" s="1"/>
  <c r="C6741" i="3" s="1"/>
  <c r="C6742" i="3" s="1"/>
  <c r="C6743" i="3" s="1"/>
  <c r="C6744" i="3" s="1"/>
  <c r="C6745" i="3" s="1"/>
  <c r="C6746" i="3" s="1"/>
  <c r="C6747" i="3" s="1"/>
  <c r="C6748" i="3" s="1"/>
  <c r="C6749" i="3" s="1"/>
  <c r="C6750" i="3" s="1"/>
  <c r="C6751" i="3" s="1"/>
  <c r="C6752" i="3" s="1"/>
  <c r="C6753" i="3" s="1"/>
  <c r="C6754" i="3" s="1"/>
  <c r="C6755" i="3" s="1"/>
  <c r="C6756" i="3" s="1"/>
  <c r="C6757" i="3" s="1"/>
  <c r="C6758" i="3" s="1"/>
  <c r="C6759" i="3" s="1"/>
  <c r="C6760" i="3" s="1"/>
  <c r="C6761" i="3" s="1"/>
  <c r="C6762" i="3" s="1"/>
  <c r="C6763" i="3" s="1"/>
  <c r="C6764" i="3" s="1"/>
  <c r="C6765" i="3" s="1"/>
  <c r="C6766" i="3" s="1"/>
  <c r="C6767" i="3" s="1"/>
  <c r="C6768" i="3" s="1"/>
  <c r="C6769" i="3" s="1"/>
  <c r="C6770" i="3" s="1"/>
  <c r="C6771" i="3" s="1"/>
  <c r="C6772" i="3" s="1"/>
  <c r="C6773" i="3" s="1"/>
  <c r="C6774" i="3" s="1"/>
  <c r="C6775" i="3" s="1"/>
  <c r="C6776" i="3" s="1"/>
  <c r="C6777" i="3" s="1"/>
  <c r="C6778" i="3" s="1"/>
  <c r="C6779" i="3" s="1"/>
  <c r="C6780" i="3" s="1"/>
  <c r="C6781" i="3" s="1"/>
  <c r="C6782" i="3" s="1"/>
  <c r="C6783" i="3" s="1"/>
  <c r="C6784" i="3" s="1"/>
  <c r="C6785" i="3" s="1"/>
  <c r="C6786" i="3" s="1"/>
  <c r="C6787" i="3" s="1"/>
  <c r="C6788" i="3" s="1"/>
  <c r="C6789" i="3" s="1"/>
  <c r="C6790" i="3" s="1"/>
  <c r="C6791" i="3" s="1"/>
  <c r="C6792" i="3" s="1"/>
  <c r="C6793" i="3" s="1"/>
  <c r="C6794" i="3" s="1"/>
  <c r="C6795" i="3" s="1"/>
  <c r="C6796" i="3" s="1"/>
  <c r="C6797" i="3" s="1"/>
  <c r="C6798" i="3" s="1"/>
  <c r="C6799" i="3" s="1"/>
  <c r="C6800" i="3" s="1"/>
  <c r="C6801" i="3" s="1"/>
  <c r="C6802" i="3" s="1"/>
  <c r="C6803" i="3" s="1"/>
  <c r="C6804" i="3" s="1"/>
  <c r="C6805" i="3" s="1"/>
  <c r="C6806" i="3" s="1"/>
  <c r="C6807" i="3" s="1"/>
  <c r="C6808" i="3" s="1"/>
  <c r="C6809" i="3" s="1"/>
  <c r="C6810" i="3" s="1"/>
  <c r="C6811" i="3" s="1"/>
  <c r="C6812" i="3" s="1"/>
  <c r="C6813" i="3" s="1"/>
  <c r="C6814" i="3" s="1"/>
  <c r="C6815" i="3" s="1"/>
  <c r="C6816" i="3" s="1"/>
  <c r="C6817" i="3" s="1"/>
  <c r="C6818" i="3" s="1"/>
  <c r="C6819" i="3" s="1"/>
  <c r="C6820" i="3" s="1"/>
  <c r="C6821" i="3" s="1"/>
  <c r="C6822" i="3" s="1"/>
  <c r="C6823" i="3" s="1"/>
  <c r="C6824" i="3" s="1"/>
  <c r="C6825" i="3" s="1"/>
  <c r="C6826" i="3" s="1"/>
  <c r="C6827" i="3" s="1"/>
  <c r="C6828" i="3" s="1"/>
  <c r="C6829" i="3" s="1"/>
  <c r="C6830" i="3" s="1"/>
  <c r="C6831" i="3" s="1"/>
  <c r="C6832" i="3" s="1"/>
  <c r="C6833" i="3" s="1"/>
  <c r="C6834" i="3" s="1"/>
  <c r="C6835" i="3" s="1"/>
  <c r="C6836" i="3" s="1"/>
  <c r="C6837" i="3" s="1"/>
  <c r="C6838" i="3" s="1"/>
  <c r="C6839" i="3" s="1"/>
  <c r="C6840" i="3" s="1"/>
  <c r="C6841" i="3" s="1"/>
  <c r="C6842" i="3" s="1"/>
  <c r="C6843" i="3" s="1"/>
  <c r="C6844" i="3" s="1"/>
  <c r="C6845" i="3" s="1"/>
  <c r="C6846" i="3" s="1"/>
  <c r="C6847" i="3" s="1"/>
  <c r="C6848" i="3" s="1"/>
  <c r="C6849" i="3" s="1"/>
  <c r="C6850" i="3" s="1"/>
  <c r="C6851" i="3" s="1"/>
  <c r="C6852" i="3" s="1"/>
  <c r="C6853" i="3" s="1"/>
  <c r="C6854" i="3" s="1"/>
  <c r="C6855" i="3" s="1"/>
  <c r="C6856" i="3" s="1"/>
  <c r="C6857" i="3" s="1"/>
  <c r="C6858" i="3" s="1"/>
  <c r="C6859" i="3" s="1"/>
  <c r="C6860" i="3" s="1"/>
  <c r="C6861" i="3" s="1"/>
  <c r="C6862" i="3" s="1"/>
  <c r="C6863" i="3" s="1"/>
  <c r="C6864" i="3" s="1"/>
  <c r="C6865" i="3" s="1"/>
  <c r="C6866" i="3" s="1"/>
  <c r="C6867" i="3" s="1"/>
  <c r="C6868" i="3" s="1"/>
  <c r="C6869" i="3" s="1"/>
  <c r="C6870" i="3" s="1"/>
  <c r="C6871" i="3" s="1"/>
  <c r="C6872" i="3" s="1"/>
  <c r="C6873" i="3" s="1"/>
  <c r="C6874" i="3" s="1"/>
  <c r="C6875" i="3" s="1"/>
  <c r="C6876" i="3" s="1"/>
  <c r="C6877" i="3" s="1"/>
  <c r="C6878" i="3" s="1"/>
  <c r="C6879" i="3" s="1"/>
  <c r="C6880" i="3" s="1"/>
  <c r="C6881" i="3" s="1"/>
  <c r="C6882" i="3" s="1"/>
  <c r="C6883" i="3" s="1"/>
  <c r="C6884" i="3" s="1"/>
  <c r="C6885" i="3" s="1"/>
  <c r="C6886" i="3" s="1"/>
  <c r="C6887" i="3" s="1"/>
  <c r="C6888" i="3" s="1"/>
  <c r="C6889" i="3" s="1"/>
  <c r="C6890" i="3" s="1"/>
  <c r="C6891" i="3" s="1"/>
  <c r="C6892" i="3" s="1"/>
  <c r="C6893" i="3" s="1"/>
  <c r="C6894" i="3" s="1"/>
  <c r="C6895" i="3" s="1"/>
  <c r="C6896" i="3" s="1"/>
  <c r="C6897" i="3" s="1"/>
  <c r="C6898" i="3" s="1"/>
  <c r="C6899" i="3" s="1"/>
  <c r="C6900" i="3" s="1"/>
  <c r="C6901" i="3" s="1"/>
  <c r="C6902" i="3" s="1"/>
  <c r="C6903" i="3" s="1"/>
  <c r="C6904" i="3" s="1"/>
  <c r="C6905" i="3" s="1"/>
  <c r="C6906" i="3" s="1"/>
  <c r="C6907" i="3" s="1"/>
  <c r="C6908" i="3" s="1"/>
  <c r="C6909" i="3" s="1"/>
  <c r="C6910" i="3" s="1"/>
  <c r="C6911" i="3" s="1"/>
  <c r="C6912" i="3" s="1"/>
  <c r="C6913" i="3" s="1"/>
  <c r="C6914" i="3" s="1"/>
  <c r="C6915" i="3" s="1"/>
  <c r="C6916" i="3" s="1"/>
  <c r="C6917" i="3" s="1"/>
  <c r="C6918" i="3" s="1"/>
  <c r="C6919" i="3" s="1"/>
  <c r="C6920" i="3" s="1"/>
  <c r="C6921" i="3" s="1"/>
  <c r="C6922" i="3" s="1"/>
  <c r="C6923" i="3" s="1"/>
  <c r="C6924" i="3" s="1"/>
  <c r="C6925" i="3" s="1"/>
  <c r="C6926" i="3" s="1"/>
  <c r="C6927" i="3" s="1"/>
  <c r="C6928" i="3" s="1"/>
  <c r="C6929" i="3" s="1"/>
  <c r="C6930" i="3" s="1"/>
  <c r="C6931" i="3" s="1"/>
  <c r="C6932" i="3" s="1"/>
  <c r="C6933" i="3" s="1"/>
  <c r="C6934" i="3" s="1"/>
  <c r="C6935" i="3" s="1"/>
  <c r="C6936" i="3" s="1"/>
  <c r="C6937" i="3" s="1"/>
  <c r="C6938" i="3" s="1"/>
  <c r="C6939" i="3" s="1"/>
  <c r="C6940" i="3" s="1"/>
  <c r="C6941" i="3" s="1"/>
  <c r="C6942" i="3" s="1"/>
  <c r="C6943" i="3" s="1"/>
  <c r="C6944" i="3" s="1"/>
  <c r="C6945" i="3" s="1"/>
  <c r="C6946" i="3" s="1"/>
  <c r="C6947" i="3" s="1"/>
  <c r="C6948" i="3" s="1"/>
  <c r="C6949" i="3" s="1"/>
  <c r="C6950" i="3" s="1"/>
  <c r="C6951" i="3" s="1"/>
  <c r="C6952" i="3" s="1"/>
  <c r="C6953" i="3" s="1"/>
  <c r="C6954" i="3" s="1"/>
  <c r="C6955" i="3" s="1"/>
  <c r="C6956" i="3" s="1"/>
  <c r="C6957" i="3" s="1"/>
  <c r="C6958" i="3" s="1"/>
  <c r="C6959" i="3" s="1"/>
  <c r="C6960" i="3" s="1"/>
  <c r="C6961" i="3" s="1"/>
  <c r="C6962" i="3" s="1"/>
  <c r="C6963" i="3" s="1"/>
  <c r="C6964" i="3" s="1"/>
  <c r="C6965" i="3" s="1"/>
  <c r="C6966" i="3" s="1"/>
  <c r="C6967" i="3" s="1"/>
  <c r="C6968" i="3" s="1"/>
  <c r="C6969" i="3" s="1"/>
  <c r="C6970" i="3" s="1"/>
  <c r="C6971" i="3" s="1"/>
  <c r="C6972" i="3" s="1"/>
  <c r="C6973" i="3" s="1"/>
  <c r="C6974" i="3" s="1"/>
  <c r="C6975" i="3" s="1"/>
  <c r="C6976" i="3" s="1"/>
  <c r="C6977" i="3" s="1"/>
  <c r="C6978" i="3" s="1"/>
  <c r="C6979" i="3" s="1"/>
  <c r="C6980" i="3" s="1"/>
  <c r="C6981" i="3" s="1"/>
  <c r="C6982" i="3" s="1"/>
  <c r="C6983" i="3" s="1"/>
  <c r="C6984" i="3" s="1"/>
  <c r="C6985" i="3" s="1"/>
  <c r="C6986" i="3" s="1"/>
  <c r="C6987" i="3" s="1"/>
  <c r="C6988" i="3" s="1"/>
  <c r="C6989" i="3" s="1"/>
  <c r="C6990" i="3" s="1"/>
  <c r="C6991" i="3" s="1"/>
  <c r="C6992" i="3" s="1"/>
  <c r="C6993" i="3" s="1"/>
  <c r="C6994" i="3" s="1"/>
  <c r="C6995" i="3" s="1"/>
  <c r="C6996" i="3" s="1"/>
  <c r="C6997" i="3" s="1"/>
  <c r="C6998" i="3" s="1"/>
  <c r="C6999" i="3" s="1"/>
  <c r="C7000" i="3" s="1"/>
  <c r="C7001" i="3" s="1"/>
  <c r="C7002" i="3" s="1"/>
  <c r="C7003" i="3" s="1"/>
  <c r="C7004" i="3" s="1"/>
  <c r="C7005" i="3" s="1"/>
  <c r="C7006" i="3" s="1"/>
  <c r="C7007" i="3" s="1"/>
  <c r="C7008" i="3" s="1"/>
  <c r="C7009" i="3" s="1"/>
  <c r="C7010" i="3" s="1"/>
  <c r="C7011" i="3" s="1"/>
  <c r="C7012" i="3" s="1"/>
  <c r="C7013" i="3" s="1"/>
  <c r="C7014" i="3" s="1"/>
  <c r="C7015" i="3" s="1"/>
  <c r="C7016" i="3" s="1"/>
  <c r="C7017" i="3" s="1"/>
  <c r="C7018" i="3" s="1"/>
  <c r="C7019" i="3" s="1"/>
  <c r="C7020" i="3" s="1"/>
  <c r="C7021" i="3" s="1"/>
  <c r="C7022" i="3" s="1"/>
  <c r="C7023" i="3" s="1"/>
  <c r="C7024" i="3" s="1"/>
  <c r="C7025" i="3" s="1"/>
  <c r="C7026" i="3" s="1"/>
  <c r="C7027" i="3" s="1"/>
  <c r="C7028" i="3" s="1"/>
  <c r="C7029" i="3" s="1"/>
  <c r="C7030" i="3" s="1"/>
  <c r="C7031" i="3" s="1"/>
  <c r="C7032" i="3" s="1"/>
  <c r="C7033" i="3" s="1"/>
  <c r="C7034" i="3" s="1"/>
  <c r="C7035" i="3" s="1"/>
  <c r="C7036" i="3" s="1"/>
  <c r="C7037" i="3" s="1"/>
  <c r="C7038" i="3" s="1"/>
  <c r="C7039" i="3" s="1"/>
  <c r="C7040" i="3" s="1"/>
  <c r="C7041" i="3" s="1"/>
  <c r="C7042" i="3" s="1"/>
  <c r="C7043" i="3" s="1"/>
  <c r="C7044" i="3" s="1"/>
  <c r="C7045" i="3" s="1"/>
  <c r="C7046" i="3" s="1"/>
  <c r="C7047" i="3" s="1"/>
  <c r="C7048" i="3" s="1"/>
  <c r="C7049" i="3" s="1"/>
  <c r="C7050" i="3" s="1"/>
  <c r="C7051" i="3" s="1"/>
  <c r="C7052" i="3" s="1"/>
  <c r="C7053" i="3" s="1"/>
  <c r="C7054" i="3" s="1"/>
  <c r="C7055" i="3" s="1"/>
  <c r="C7056" i="3" s="1"/>
  <c r="C7057" i="3" s="1"/>
  <c r="C7058" i="3" s="1"/>
  <c r="C7059" i="3" s="1"/>
  <c r="C7060" i="3" s="1"/>
  <c r="C7061" i="3" s="1"/>
  <c r="C7062" i="3" s="1"/>
  <c r="C7063" i="3" s="1"/>
  <c r="C7064" i="3" s="1"/>
  <c r="C7065" i="3" s="1"/>
  <c r="C7066" i="3" s="1"/>
  <c r="C7067" i="3" s="1"/>
  <c r="C7068" i="3" s="1"/>
  <c r="C7069" i="3" s="1"/>
  <c r="C7070" i="3" s="1"/>
  <c r="C7071" i="3" s="1"/>
  <c r="C7072" i="3" s="1"/>
  <c r="C7073" i="3" s="1"/>
  <c r="C7074" i="3" s="1"/>
  <c r="C7075" i="3" s="1"/>
  <c r="C7076" i="3" s="1"/>
  <c r="C7077" i="3" s="1"/>
  <c r="C7078" i="3" s="1"/>
  <c r="C7079" i="3" s="1"/>
  <c r="C7080" i="3" s="1"/>
  <c r="C7081" i="3" s="1"/>
  <c r="C7082" i="3" s="1"/>
  <c r="C7083" i="3" s="1"/>
  <c r="C7084" i="3" s="1"/>
  <c r="C7085" i="3" s="1"/>
  <c r="C7086" i="3" s="1"/>
  <c r="C7087" i="3" s="1"/>
  <c r="C7088" i="3" s="1"/>
  <c r="C7089" i="3" s="1"/>
  <c r="C7090" i="3" s="1"/>
  <c r="C7091" i="3" s="1"/>
  <c r="C7092" i="3" s="1"/>
  <c r="C7093" i="3" s="1"/>
  <c r="C7094" i="3" s="1"/>
  <c r="C7095" i="3" s="1"/>
  <c r="C7096" i="3" s="1"/>
  <c r="C7097" i="3" s="1"/>
  <c r="C7098" i="3" s="1"/>
  <c r="C7099" i="3" s="1"/>
  <c r="C7100" i="3" s="1"/>
  <c r="C7101" i="3" s="1"/>
  <c r="C7102" i="3" s="1"/>
  <c r="C7103" i="3" s="1"/>
  <c r="C7104" i="3" s="1"/>
  <c r="C7105" i="3" s="1"/>
  <c r="C7106" i="3" s="1"/>
  <c r="C7107" i="3" s="1"/>
  <c r="C7108" i="3" s="1"/>
  <c r="C7109" i="3" s="1"/>
  <c r="C7110" i="3" s="1"/>
  <c r="C7111" i="3" s="1"/>
  <c r="C7112" i="3" s="1"/>
  <c r="C7113" i="3" s="1"/>
  <c r="C7114" i="3" s="1"/>
  <c r="C7115" i="3" s="1"/>
  <c r="C7116" i="3" s="1"/>
  <c r="C7117" i="3" s="1"/>
  <c r="C7118" i="3" s="1"/>
  <c r="C7119" i="3" s="1"/>
  <c r="C7120" i="3" s="1"/>
  <c r="C7121" i="3" s="1"/>
  <c r="C7122" i="3" s="1"/>
  <c r="C7123" i="3" s="1"/>
  <c r="C7124" i="3" s="1"/>
  <c r="C7125" i="3" s="1"/>
  <c r="C7126" i="3" s="1"/>
  <c r="C7127" i="3" s="1"/>
  <c r="C7128" i="3" s="1"/>
  <c r="C7129" i="3" s="1"/>
  <c r="C7130" i="3" s="1"/>
  <c r="C7131" i="3" s="1"/>
  <c r="C7132" i="3" s="1"/>
  <c r="C7133" i="3" s="1"/>
  <c r="C7134" i="3" s="1"/>
  <c r="C7135" i="3" s="1"/>
  <c r="C7136" i="3" s="1"/>
  <c r="C7137" i="3" s="1"/>
  <c r="C7138" i="3" s="1"/>
  <c r="C7139" i="3" s="1"/>
  <c r="C7140" i="3" s="1"/>
  <c r="C7141" i="3" s="1"/>
  <c r="C7142" i="3" s="1"/>
  <c r="C7143" i="3" s="1"/>
  <c r="C7144" i="3" s="1"/>
  <c r="C7145" i="3" s="1"/>
  <c r="C7146" i="3" s="1"/>
  <c r="C7147" i="3" s="1"/>
  <c r="C7148" i="3" s="1"/>
  <c r="C7149" i="3" s="1"/>
  <c r="C7150" i="3" s="1"/>
  <c r="C7151" i="3" s="1"/>
  <c r="C7152" i="3" s="1"/>
  <c r="C7153" i="3" s="1"/>
  <c r="C7154" i="3" s="1"/>
  <c r="C7155" i="3" s="1"/>
  <c r="C7156" i="3" s="1"/>
  <c r="C7157" i="3" s="1"/>
  <c r="C7158" i="3" s="1"/>
  <c r="C7159" i="3" s="1"/>
  <c r="C7160" i="3" s="1"/>
  <c r="C7161" i="3" s="1"/>
  <c r="C7162" i="3" s="1"/>
  <c r="C7163" i="3" s="1"/>
  <c r="C7164" i="3" s="1"/>
  <c r="C7165" i="3" s="1"/>
  <c r="C7166" i="3" s="1"/>
  <c r="C7167" i="3" s="1"/>
  <c r="C7168" i="3" s="1"/>
  <c r="C7169" i="3" s="1"/>
  <c r="C7170" i="3" s="1"/>
  <c r="C7171" i="3" s="1"/>
  <c r="C7172" i="3" s="1"/>
  <c r="C7173" i="3" s="1"/>
  <c r="C7174" i="3" s="1"/>
  <c r="C7175" i="3" s="1"/>
  <c r="C7176" i="3" s="1"/>
  <c r="C7177" i="3" s="1"/>
  <c r="C7178" i="3" s="1"/>
  <c r="C7179" i="3" s="1"/>
  <c r="C7180" i="3" s="1"/>
  <c r="C7181" i="3" s="1"/>
  <c r="C7182" i="3" s="1"/>
  <c r="C7183" i="3" s="1"/>
  <c r="C7184" i="3" s="1"/>
  <c r="C7185" i="3" s="1"/>
  <c r="C7186" i="3" s="1"/>
  <c r="C7187" i="3" s="1"/>
  <c r="C7188" i="3" s="1"/>
  <c r="C7189" i="3" s="1"/>
  <c r="C7190" i="3" s="1"/>
  <c r="C7191" i="3" s="1"/>
  <c r="C7192" i="3" s="1"/>
  <c r="C7193" i="3" s="1"/>
  <c r="C7194" i="3" s="1"/>
  <c r="C7195" i="3" s="1"/>
  <c r="C7196" i="3" s="1"/>
  <c r="C7197" i="3" s="1"/>
  <c r="C7198" i="3" s="1"/>
  <c r="C7199" i="3" s="1"/>
  <c r="C7200" i="3" s="1"/>
  <c r="C7201" i="3" s="1"/>
  <c r="C7202" i="3" s="1"/>
  <c r="C7203" i="3" s="1"/>
  <c r="C7204" i="3" s="1"/>
  <c r="C7205" i="3" s="1"/>
  <c r="C7206" i="3" s="1"/>
  <c r="C7207" i="3" s="1"/>
  <c r="C7208" i="3" s="1"/>
  <c r="C7209" i="3" s="1"/>
  <c r="C7210" i="3" s="1"/>
  <c r="C7211" i="3" s="1"/>
  <c r="C7212" i="3" s="1"/>
  <c r="C7213" i="3" s="1"/>
  <c r="C7214" i="3" s="1"/>
  <c r="C7215" i="3" s="1"/>
  <c r="C7216" i="3" s="1"/>
  <c r="C7217" i="3" s="1"/>
  <c r="C7218" i="3" s="1"/>
  <c r="C7219" i="3" s="1"/>
  <c r="C7220" i="3" s="1"/>
  <c r="C7221" i="3" s="1"/>
  <c r="C7222" i="3" s="1"/>
  <c r="C7223" i="3" s="1"/>
  <c r="C7224" i="3" s="1"/>
  <c r="C7225" i="3" s="1"/>
  <c r="C7226" i="3" s="1"/>
  <c r="C7227" i="3" s="1"/>
  <c r="C7228" i="3" s="1"/>
  <c r="C7229" i="3" s="1"/>
  <c r="C7230" i="3" s="1"/>
  <c r="C7231" i="3" s="1"/>
  <c r="C7232" i="3" s="1"/>
  <c r="C7233" i="3" s="1"/>
  <c r="C12" i="3"/>
  <c r="C11" i="3"/>
  <c r="FH10" i="1"/>
  <c r="F181" i="2" l="1"/>
  <c r="G156" i="2"/>
  <c r="G157" i="2" s="1"/>
  <c r="G158" i="2" s="1"/>
  <c r="G159" i="2" s="1"/>
  <c r="G160" i="2" s="1"/>
  <c r="G161" i="2" s="1"/>
  <c r="G162" i="2" s="1"/>
  <c r="G163" i="2" s="1"/>
  <c r="G164" i="2" s="1"/>
  <c r="G165" i="2" s="1"/>
  <c r="G166" i="2" s="1"/>
  <c r="F182" i="2" l="1"/>
  <c r="A128" i="2"/>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F183" i="2" l="1"/>
  <c r="J111" i="2"/>
  <c r="J112" i="2" s="1"/>
  <c r="J113" i="2" s="1"/>
  <c r="J114" i="2" s="1"/>
  <c r="J115" i="2" s="1"/>
  <c r="J116" i="2" s="1"/>
  <c r="J117" i="2" s="1"/>
  <c r="J118" i="2" s="1"/>
  <c r="J119" i="2" s="1"/>
  <c r="J120" i="2" s="1"/>
  <c r="J121" i="2" s="1"/>
  <c r="J122" i="2" s="1"/>
  <c r="J123" i="2" s="1"/>
  <c r="I111" i="2"/>
  <c r="I112" i="2" s="1"/>
  <c r="I113" i="2" s="1"/>
  <c r="I114" i="2" s="1"/>
  <c r="I115" i="2" s="1"/>
  <c r="I116" i="2" s="1"/>
  <c r="I117" i="2" s="1"/>
  <c r="I118" i="2" s="1"/>
  <c r="I119" i="2" s="1"/>
  <c r="I120" i="2" s="1"/>
  <c r="I121" i="2" s="1"/>
  <c r="I122" i="2" s="1"/>
  <c r="I123" i="2" s="1"/>
  <c r="B11" i="3"/>
  <c r="B12" i="3" s="1"/>
  <c r="B13" i="3" s="1"/>
  <c r="B14" i="3" s="1"/>
  <c r="B15" i="3" s="1"/>
  <c r="B16" i="3" s="1"/>
  <c r="B17" i="3" s="1"/>
  <c r="B18" i="3" s="1"/>
  <c r="B19" i="3" s="1"/>
  <c r="B20" i="3" s="1"/>
  <c r="B21" i="3" s="1"/>
  <c r="B22" i="3" s="1"/>
  <c r="B23" i="3" s="1"/>
  <c r="B24" i="3" s="1"/>
  <c r="B25" i="3" s="1"/>
  <c r="B26" i="3" s="1"/>
  <c r="B27" i="3" s="1"/>
  <c r="B28" i="3" s="1"/>
  <c r="B29" i="3" s="1"/>
  <c r="B30" i="3" s="1"/>
  <c r="B31" i="3" s="1"/>
  <c r="B32" i="3" s="1"/>
  <c r="B33" i="3" s="1"/>
  <c r="B34" i="3" s="1"/>
  <c r="B35" i="3" s="1"/>
  <c r="B36" i="3" s="1"/>
  <c r="B37" i="3" s="1"/>
  <c r="B38" i="3" s="1"/>
  <c r="B39" i="3" s="1"/>
  <c r="B40" i="3" s="1"/>
  <c r="B41" i="3" s="1"/>
  <c r="B42" i="3" s="1"/>
  <c r="B43" i="3" s="1"/>
  <c r="B44" i="3" s="1"/>
  <c r="B45" i="3" s="1"/>
  <c r="B46" i="3" s="1"/>
  <c r="B47" i="3" s="1"/>
  <c r="B48" i="3" s="1"/>
  <c r="B49" i="3" s="1"/>
  <c r="B50" i="3" s="1"/>
  <c r="B51" i="3" s="1"/>
  <c r="B52" i="3" s="1"/>
  <c r="B53" i="3" s="1"/>
  <c r="B54" i="3" s="1"/>
  <c r="B55" i="3" s="1"/>
  <c r="B56" i="3" s="1"/>
  <c r="B57" i="3" s="1"/>
  <c r="B58" i="3" s="1"/>
  <c r="B59" i="3" s="1"/>
  <c r="B60" i="3" s="1"/>
  <c r="B61" i="3" s="1"/>
  <c r="B62" i="3" s="1"/>
  <c r="B63" i="3" s="1"/>
  <c r="B64" i="3" s="1"/>
  <c r="B65" i="3" s="1"/>
  <c r="B66" i="3" s="1"/>
  <c r="B67" i="3" s="1"/>
  <c r="B68" i="3" s="1"/>
  <c r="B69" i="3" s="1"/>
  <c r="B70" i="3" s="1"/>
  <c r="B71" i="3" s="1"/>
  <c r="B72" i="3" s="1"/>
  <c r="B73" i="3" s="1"/>
  <c r="B74" i="3" s="1"/>
  <c r="B75" i="3" s="1"/>
  <c r="B76" i="3" s="1"/>
  <c r="B77" i="3" s="1"/>
  <c r="B78" i="3" s="1"/>
  <c r="B79" i="3" s="1"/>
  <c r="B80" i="3" s="1"/>
  <c r="B81" i="3" s="1"/>
  <c r="B82" i="3" s="1"/>
  <c r="B83" i="3" s="1"/>
  <c r="B84" i="3" s="1"/>
  <c r="B85" i="3" s="1"/>
  <c r="B86" i="3" s="1"/>
  <c r="B87" i="3" s="1"/>
  <c r="B88" i="3" s="1"/>
  <c r="B89" i="3" s="1"/>
  <c r="B90" i="3" s="1"/>
  <c r="B91" i="3" s="1"/>
  <c r="B92" i="3" s="1"/>
  <c r="B93" i="3" s="1"/>
  <c r="B94" i="3" s="1"/>
  <c r="B95" i="3" s="1"/>
  <c r="B96" i="3" s="1"/>
  <c r="B97" i="3" s="1"/>
  <c r="B98" i="3" s="1"/>
  <c r="B99" i="3" s="1"/>
  <c r="B100" i="3" s="1"/>
  <c r="B101" i="3" s="1"/>
  <c r="B102" i="3" s="1"/>
  <c r="B103" i="3" s="1"/>
  <c r="B104" i="3" s="1"/>
  <c r="B105" i="3" s="1"/>
  <c r="B106" i="3" s="1"/>
  <c r="B107" i="3" s="1"/>
  <c r="B108" i="3" s="1"/>
  <c r="B109" i="3" s="1"/>
  <c r="B110" i="3" s="1"/>
  <c r="B111" i="3" s="1"/>
  <c r="B112" i="3" s="1"/>
  <c r="B113" i="3" s="1"/>
  <c r="B114" i="3" s="1"/>
  <c r="B115" i="3" s="1"/>
  <c r="B116" i="3" s="1"/>
  <c r="B117" i="3" s="1"/>
  <c r="B118" i="3" s="1"/>
  <c r="B119" i="3" s="1"/>
  <c r="B120" i="3" s="1"/>
  <c r="B121" i="3" s="1"/>
  <c r="B122" i="3" s="1"/>
  <c r="B123" i="3" s="1"/>
  <c r="B124" i="3" s="1"/>
  <c r="B125" i="3" s="1"/>
  <c r="B126" i="3" s="1"/>
  <c r="B127" i="3" s="1"/>
  <c r="B128" i="3" s="1"/>
  <c r="B129" i="3" s="1"/>
  <c r="B130" i="3" s="1"/>
  <c r="B131" i="3" s="1"/>
  <c r="B132" i="3" s="1"/>
  <c r="B133" i="3" s="1"/>
  <c r="B134" i="3" s="1"/>
  <c r="B135" i="3" s="1"/>
  <c r="B136" i="3" s="1"/>
  <c r="B137" i="3" s="1"/>
  <c r="B138" i="3" s="1"/>
  <c r="B139" i="3" s="1"/>
  <c r="B140" i="3" s="1"/>
  <c r="B141" i="3" s="1"/>
  <c r="B142" i="3" s="1"/>
  <c r="B143" i="3" s="1"/>
  <c r="B144" i="3" s="1"/>
  <c r="B145" i="3" s="1"/>
  <c r="B146" i="3" s="1"/>
  <c r="B147" i="3" s="1"/>
  <c r="B148" i="3" s="1"/>
  <c r="B149" i="3" s="1"/>
  <c r="B150" i="3" s="1"/>
  <c r="B151" i="3" s="1"/>
  <c r="B152" i="3" s="1"/>
  <c r="B153" i="3" s="1"/>
  <c r="B154" i="3" s="1"/>
  <c r="B155" i="3" s="1"/>
  <c r="B156" i="3" s="1"/>
  <c r="B157" i="3" s="1"/>
  <c r="B158" i="3" s="1"/>
  <c r="B159" i="3" s="1"/>
  <c r="B160" i="3" s="1"/>
  <c r="B161" i="3" s="1"/>
  <c r="B162" i="3" s="1"/>
  <c r="B163" i="3" s="1"/>
  <c r="B164" i="3" s="1"/>
  <c r="B165" i="3" s="1"/>
  <c r="B166" i="3" s="1"/>
  <c r="B167" i="3" s="1"/>
  <c r="B168" i="3" s="1"/>
  <c r="B169" i="3" s="1"/>
  <c r="B170" i="3" s="1"/>
  <c r="B171" i="3" s="1"/>
  <c r="B172" i="3" s="1"/>
  <c r="B173" i="3" s="1"/>
  <c r="B174" i="3" s="1"/>
  <c r="B175" i="3" s="1"/>
  <c r="B176" i="3" s="1"/>
  <c r="B177" i="3" s="1"/>
  <c r="B178" i="3" s="1"/>
  <c r="B179" i="3" s="1"/>
  <c r="B180" i="3" s="1"/>
  <c r="B181" i="3" s="1"/>
  <c r="B182" i="3" s="1"/>
  <c r="B183" i="3" s="1"/>
  <c r="B184" i="3" s="1"/>
  <c r="B185" i="3" s="1"/>
  <c r="B186" i="3" s="1"/>
  <c r="B187" i="3" s="1"/>
  <c r="B188" i="3" s="1"/>
  <c r="B189" i="3" s="1"/>
  <c r="B190" i="3" s="1"/>
  <c r="B191" i="3" s="1"/>
  <c r="B192" i="3" s="1"/>
  <c r="B193" i="3" s="1"/>
  <c r="B194" i="3" s="1"/>
  <c r="B195" i="3" s="1"/>
  <c r="B196" i="3" s="1"/>
  <c r="B197" i="3" s="1"/>
  <c r="B198" i="3" s="1"/>
  <c r="B199" i="3" s="1"/>
  <c r="B200" i="3" s="1"/>
  <c r="B201" i="3" s="1"/>
  <c r="B202" i="3" s="1"/>
  <c r="B203" i="3" s="1"/>
  <c r="B204" i="3" s="1"/>
  <c r="B205" i="3" s="1"/>
  <c r="B206" i="3" s="1"/>
  <c r="B207" i="3" s="1"/>
  <c r="B208" i="3" s="1"/>
  <c r="B209" i="3" s="1"/>
  <c r="B210" i="3" s="1"/>
  <c r="B211" i="3" s="1"/>
  <c r="B212" i="3" s="1"/>
  <c r="B213" i="3" s="1"/>
  <c r="B214" i="3" s="1"/>
  <c r="B215" i="3" s="1"/>
  <c r="B216" i="3" s="1"/>
  <c r="B217" i="3" s="1"/>
  <c r="B218" i="3" s="1"/>
  <c r="B219" i="3" s="1"/>
  <c r="B220" i="3" s="1"/>
  <c r="B221" i="3" s="1"/>
  <c r="B222" i="3" s="1"/>
  <c r="B223" i="3" s="1"/>
  <c r="B224" i="3" s="1"/>
  <c r="B225" i="3" s="1"/>
  <c r="B226" i="3" s="1"/>
  <c r="B227" i="3" s="1"/>
  <c r="B228" i="3" s="1"/>
  <c r="B229" i="3" s="1"/>
  <c r="B230" i="3" s="1"/>
  <c r="B231" i="3" s="1"/>
  <c r="B232" i="3" s="1"/>
  <c r="B233" i="3" s="1"/>
  <c r="B234" i="3" s="1"/>
  <c r="B235" i="3" s="1"/>
  <c r="B236" i="3" s="1"/>
  <c r="B237" i="3" s="1"/>
  <c r="B238" i="3" s="1"/>
  <c r="B239" i="3" s="1"/>
  <c r="B240" i="3" s="1"/>
  <c r="B241" i="3" s="1"/>
  <c r="B242" i="3" s="1"/>
  <c r="B243" i="3" s="1"/>
  <c r="B244" i="3" s="1"/>
  <c r="B245" i="3" s="1"/>
  <c r="B246" i="3" s="1"/>
  <c r="B247" i="3" s="1"/>
  <c r="B248" i="3" s="1"/>
  <c r="B249" i="3" s="1"/>
  <c r="B250" i="3" s="1"/>
  <c r="B251" i="3" s="1"/>
  <c r="B252" i="3" s="1"/>
  <c r="B253" i="3" s="1"/>
  <c r="B254" i="3" s="1"/>
  <c r="B255" i="3" s="1"/>
  <c r="B256" i="3" s="1"/>
  <c r="B257" i="3" s="1"/>
  <c r="B258" i="3" s="1"/>
  <c r="B259" i="3" s="1"/>
  <c r="B260" i="3" s="1"/>
  <c r="B261" i="3" s="1"/>
  <c r="B262" i="3" s="1"/>
  <c r="B263" i="3" s="1"/>
  <c r="B264" i="3" s="1"/>
  <c r="B265" i="3" s="1"/>
  <c r="B266" i="3" s="1"/>
  <c r="B267" i="3" s="1"/>
  <c r="B268" i="3" s="1"/>
  <c r="B269" i="3" s="1"/>
  <c r="B270" i="3" s="1"/>
  <c r="B271" i="3" s="1"/>
  <c r="B272" i="3" s="1"/>
  <c r="B273" i="3" s="1"/>
  <c r="B274" i="3" s="1"/>
  <c r="B275" i="3" s="1"/>
  <c r="B276" i="3" s="1"/>
  <c r="B277" i="3" s="1"/>
  <c r="B278" i="3" s="1"/>
  <c r="B279" i="3" s="1"/>
  <c r="B280" i="3" s="1"/>
  <c r="B281" i="3" s="1"/>
  <c r="B282" i="3" s="1"/>
  <c r="B283" i="3" s="1"/>
  <c r="B284" i="3" s="1"/>
  <c r="B285" i="3" s="1"/>
  <c r="B286" i="3" s="1"/>
  <c r="B287" i="3" s="1"/>
  <c r="B288" i="3" s="1"/>
  <c r="B289" i="3" s="1"/>
  <c r="B290" i="3" s="1"/>
  <c r="B291" i="3" s="1"/>
  <c r="B292" i="3" s="1"/>
  <c r="B293" i="3" s="1"/>
  <c r="B294" i="3" s="1"/>
  <c r="B295" i="3" s="1"/>
  <c r="B296" i="3" s="1"/>
  <c r="B297" i="3" s="1"/>
  <c r="B298" i="3" s="1"/>
  <c r="B299" i="3" s="1"/>
  <c r="B300" i="3" s="1"/>
  <c r="B301" i="3" s="1"/>
  <c r="B302" i="3" s="1"/>
  <c r="B303" i="3" s="1"/>
  <c r="B304" i="3" s="1"/>
  <c r="B305" i="3" s="1"/>
  <c r="B306" i="3" s="1"/>
  <c r="B307" i="3" s="1"/>
  <c r="B308" i="3" s="1"/>
  <c r="B309" i="3" s="1"/>
  <c r="B310" i="3" s="1"/>
  <c r="B311" i="3" s="1"/>
  <c r="B312" i="3" s="1"/>
  <c r="B313" i="3" s="1"/>
  <c r="B314" i="3" s="1"/>
  <c r="B315" i="3" s="1"/>
  <c r="B316" i="3" s="1"/>
  <c r="B317" i="3" s="1"/>
  <c r="B318" i="3" s="1"/>
  <c r="B319" i="3" s="1"/>
  <c r="B320" i="3" s="1"/>
  <c r="B321" i="3" s="1"/>
  <c r="B322" i="3" s="1"/>
  <c r="B323" i="3" s="1"/>
  <c r="B324" i="3" s="1"/>
  <c r="B325" i="3" s="1"/>
  <c r="B326" i="3" s="1"/>
  <c r="B327" i="3" s="1"/>
  <c r="B328" i="3" s="1"/>
  <c r="B329" i="3" s="1"/>
  <c r="B330" i="3" s="1"/>
  <c r="B331" i="3" s="1"/>
  <c r="B332" i="3" s="1"/>
  <c r="B333" i="3" s="1"/>
  <c r="B334" i="3" s="1"/>
  <c r="B335" i="3" s="1"/>
  <c r="B336" i="3" s="1"/>
  <c r="B337" i="3" s="1"/>
  <c r="B338" i="3" s="1"/>
  <c r="B339" i="3" s="1"/>
  <c r="B340" i="3" s="1"/>
  <c r="B341" i="3" s="1"/>
  <c r="B342" i="3" s="1"/>
  <c r="B343" i="3" s="1"/>
  <c r="B344" i="3" s="1"/>
  <c r="B345" i="3" s="1"/>
  <c r="B346" i="3" s="1"/>
  <c r="B347" i="3" s="1"/>
  <c r="B348" i="3" s="1"/>
  <c r="B349" i="3" s="1"/>
  <c r="B350" i="3" s="1"/>
  <c r="B351" i="3" s="1"/>
  <c r="B352" i="3" s="1"/>
  <c r="B353" i="3" s="1"/>
  <c r="B354" i="3" s="1"/>
  <c r="B355" i="3" s="1"/>
  <c r="B356" i="3" s="1"/>
  <c r="B357" i="3" s="1"/>
  <c r="B358" i="3" s="1"/>
  <c r="B359" i="3" s="1"/>
  <c r="B360" i="3" s="1"/>
  <c r="B361" i="3" s="1"/>
  <c r="B362" i="3" s="1"/>
  <c r="B363" i="3" s="1"/>
  <c r="B364" i="3" s="1"/>
  <c r="B365" i="3" s="1"/>
  <c r="B366" i="3" s="1"/>
  <c r="B367" i="3" s="1"/>
  <c r="B368" i="3" s="1"/>
  <c r="B369" i="3" s="1"/>
  <c r="B370" i="3" s="1"/>
  <c r="B371" i="3" s="1"/>
  <c r="B372" i="3" s="1"/>
  <c r="B373" i="3" s="1"/>
  <c r="B374" i="3" s="1"/>
  <c r="B375" i="3" s="1"/>
  <c r="B376" i="3" s="1"/>
  <c r="B377" i="3" s="1"/>
  <c r="B378" i="3" s="1"/>
  <c r="B379" i="3" s="1"/>
  <c r="B380" i="3" s="1"/>
  <c r="B381" i="3" s="1"/>
  <c r="B382" i="3" s="1"/>
  <c r="B383" i="3" s="1"/>
  <c r="B384" i="3" s="1"/>
  <c r="B385" i="3" s="1"/>
  <c r="B386" i="3" s="1"/>
  <c r="B387" i="3" s="1"/>
  <c r="B388" i="3" s="1"/>
  <c r="B389" i="3" s="1"/>
  <c r="B390" i="3" s="1"/>
  <c r="B391" i="3" s="1"/>
  <c r="B392" i="3" s="1"/>
  <c r="B393" i="3" s="1"/>
  <c r="B394" i="3" s="1"/>
  <c r="B395" i="3" s="1"/>
  <c r="B396" i="3" s="1"/>
  <c r="B397" i="3" s="1"/>
  <c r="B398" i="3" s="1"/>
  <c r="B399" i="3" s="1"/>
  <c r="B400" i="3" s="1"/>
  <c r="B401" i="3" s="1"/>
  <c r="B402" i="3" s="1"/>
  <c r="B403" i="3" s="1"/>
  <c r="B404" i="3" s="1"/>
  <c r="B405" i="3" s="1"/>
  <c r="B406" i="3" s="1"/>
  <c r="B407" i="3" s="1"/>
  <c r="B408" i="3" s="1"/>
  <c r="B409" i="3" s="1"/>
  <c r="B410" i="3" s="1"/>
  <c r="B411" i="3" s="1"/>
  <c r="B412" i="3" s="1"/>
  <c r="B413" i="3" s="1"/>
  <c r="B414" i="3" s="1"/>
  <c r="B415" i="3" s="1"/>
  <c r="B416" i="3" s="1"/>
  <c r="B417" i="3" s="1"/>
  <c r="B418" i="3" s="1"/>
  <c r="B419" i="3" s="1"/>
  <c r="B420" i="3" s="1"/>
  <c r="B421" i="3" s="1"/>
  <c r="B422" i="3" s="1"/>
  <c r="B423" i="3" s="1"/>
  <c r="B424" i="3" s="1"/>
  <c r="B425" i="3" s="1"/>
  <c r="B426" i="3" s="1"/>
  <c r="B427" i="3" s="1"/>
  <c r="B428" i="3" s="1"/>
  <c r="B429" i="3" s="1"/>
  <c r="B430" i="3" s="1"/>
  <c r="B431" i="3" s="1"/>
  <c r="B432" i="3" s="1"/>
  <c r="B433" i="3" s="1"/>
  <c r="B434" i="3" s="1"/>
  <c r="B435" i="3" s="1"/>
  <c r="B436" i="3" s="1"/>
  <c r="B437" i="3" s="1"/>
  <c r="B438" i="3" s="1"/>
  <c r="B439" i="3" s="1"/>
  <c r="B440" i="3" s="1"/>
  <c r="B441" i="3" s="1"/>
  <c r="B442" i="3" s="1"/>
  <c r="B443" i="3" s="1"/>
  <c r="B444" i="3" s="1"/>
  <c r="B445" i="3" s="1"/>
  <c r="B446" i="3" s="1"/>
  <c r="B447" i="3" s="1"/>
  <c r="B448" i="3" s="1"/>
  <c r="B449" i="3" s="1"/>
  <c r="B450" i="3" s="1"/>
  <c r="B451" i="3" s="1"/>
  <c r="B452" i="3" s="1"/>
  <c r="B453" i="3" s="1"/>
  <c r="B454" i="3" s="1"/>
  <c r="B455" i="3" s="1"/>
  <c r="B456" i="3" s="1"/>
  <c r="B457" i="3" s="1"/>
  <c r="B458" i="3" s="1"/>
  <c r="B459" i="3" s="1"/>
  <c r="B460" i="3" s="1"/>
  <c r="B461" i="3" s="1"/>
  <c r="B462" i="3" s="1"/>
  <c r="B463" i="3" s="1"/>
  <c r="B464" i="3" s="1"/>
  <c r="B465" i="3" s="1"/>
  <c r="B466" i="3" s="1"/>
  <c r="B467" i="3" s="1"/>
  <c r="B468" i="3" s="1"/>
  <c r="B469" i="3" s="1"/>
  <c r="B470" i="3" s="1"/>
  <c r="B471" i="3" s="1"/>
  <c r="B472" i="3" s="1"/>
  <c r="B473" i="3" s="1"/>
  <c r="B474" i="3" s="1"/>
  <c r="B475" i="3" s="1"/>
  <c r="B476" i="3" s="1"/>
  <c r="B477" i="3" s="1"/>
  <c r="B478" i="3" s="1"/>
  <c r="B479" i="3" s="1"/>
  <c r="B480" i="3" s="1"/>
  <c r="B481" i="3" s="1"/>
  <c r="B482" i="3" s="1"/>
  <c r="B483" i="3" s="1"/>
  <c r="B484" i="3" s="1"/>
  <c r="B485" i="3" s="1"/>
  <c r="B486" i="3" s="1"/>
  <c r="B487" i="3" s="1"/>
  <c r="B488" i="3" s="1"/>
  <c r="B489" i="3" s="1"/>
  <c r="B490" i="3" s="1"/>
  <c r="B491" i="3" s="1"/>
  <c r="B492" i="3" s="1"/>
  <c r="B493" i="3" s="1"/>
  <c r="B494" i="3" s="1"/>
  <c r="B495" i="3" s="1"/>
  <c r="B496" i="3" s="1"/>
  <c r="B497" i="3" s="1"/>
  <c r="B498" i="3" s="1"/>
  <c r="B499" i="3" s="1"/>
  <c r="B500" i="3" s="1"/>
  <c r="B501" i="3" s="1"/>
  <c r="B502" i="3" s="1"/>
  <c r="B503" i="3" s="1"/>
  <c r="B504" i="3" s="1"/>
  <c r="B505" i="3" s="1"/>
  <c r="B506" i="3" s="1"/>
  <c r="B507" i="3" s="1"/>
  <c r="B508" i="3" s="1"/>
  <c r="B509" i="3" s="1"/>
  <c r="B510" i="3" s="1"/>
  <c r="B511" i="3" s="1"/>
  <c r="B512" i="3" s="1"/>
  <c r="B513" i="3" s="1"/>
  <c r="B514" i="3" s="1"/>
  <c r="B515" i="3" s="1"/>
  <c r="B516" i="3" s="1"/>
  <c r="B517" i="3" s="1"/>
  <c r="B518" i="3" s="1"/>
  <c r="B519" i="3" s="1"/>
  <c r="B520" i="3" s="1"/>
  <c r="B521" i="3" s="1"/>
  <c r="B522" i="3" s="1"/>
  <c r="B523" i="3" s="1"/>
  <c r="B524" i="3" s="1"/>
  <c r="B525" i="3" s="1"/>
  <c r="B526" i="3" s="1"/>
  <c r="B527" i="3" s="1"/>
  <c r="B528" i="3" s="1"/>
  <c r="B529" i="3" s="1"/>
  <c r="B530" i="3" s="1"/>
  <c r="B531" i="3" s="1"/>
  <c r="B532" i="3" s="1"/>
  <c r="B533" i="3" s="1"/>
  <c r="B534" i="3" s="1"/>
  <c r="B535" i="3" s="1"/>
  <c r="B536" i="3" s="1"/>
  <c r="B537" i="3" s="1"/>
  <c r="B538" i="3" s="1"/>
  <c r="B539" i="3" s="1"/>
  <c r="B540" i="3" s="1"/>
  <c r="B541" i="3" s="1"/>
  <c r="B542" i="3" s="1"/>
  <c r="B543" i="3" s="1"/>
  <c r="B544" i="3" s="1"/>
  <c r="B545" i="3" s="1"/>
  <c r="B546" i="3" s="1"/>
  <c r="B547" i="3" s="1"/>
  <c r="B548" i="3" s="1"/>
  <c r="B549" i="3" s="1"/>
  <c r="B550" i="3" s="1"/>
  <c r="B551" i="3" s="1"/>
  <c r="B552" i="3" s="1"/>
  <c r="B553" i="3" s="1"/>
  <c r="B554" i="3" s="1"/>
  <c r="B555" i="3" s="1"/>
  <c r="B556" i="3" s="1"/>
  <c r="B557" i="3" s="1"/>
  <c r="B558" i="3" s="1"/>
  <c r="B559" i="3" s="1"/>
  <c r="B560" i="3" s="1"/>
  <c r="B561" i="3" s="1"/>
  <c r="B562" i="3" s="1"/>
  <c r="B563" i="3" s="1"/>
  <c r="B564" i="3" s="1"/>
  <c r="B565" i="3" s="1"/>
  <c r="B566" i="3" s="1"/>
  <c r="B567" i="3" s="1"/>
  <c r="B568" i="3" s="1"/>
  <c r="B569" i="3" s="1"/>
  <c r="B570" i="3" s="1"/>
  <c r="B571" i="3" s="1"/>
  <c r="B572" i="3" s="1"/>
  <c r="B573" i="3" s="1"/>
  <c r="B574" i="3" s="1"/>
  <c r="B575" i="3" s="1"/>
  <c r="B576" i="3" s="1"/>
  <c r="B577" i="3" s="1"/>
  <c r="B578" i="3" s="1"/>
  <c r="B579" i="3" s="1"/>
  <c r="B580" i="3" s="1"/>
  <c r="B581" i="3" s="1"/>
  <c r="B582" i="3" s="1"/>
  <c r="B583" i="3" s="1"/>
  <c r="B584" i="3" s="1"/>
  <c r="B585" i="3" s="1"/>
  <c r="B586" i="3" s="1"/>
  <c r="B587" i="3" s="1"/>
  <c r="B588" i="3" s="1"/>
  <c r="B589" i="3" s="1"/>
  <c r="B590" i="3" s="1"/>
  <c r="B591" i="3" s="1"/>
  <c r="B592" i="3" s="1"/>
  <c r="B593" i="3" s="1"/>
  <c r="B594" i="3" s="1"/>
  <c r="B595" i="3" s="1"/>
  <c r="B596" i="3" s="1"/>
  <c r="B597" i="3" s="1"/>
  <c r="B598" i="3" s="1"/>
  <c r="B599" i="3" s="1"/>
  <c r="B600" i="3" s="1"/>
  <c r="B601" i="3" s="1"/>
  <c r="B602" i="3" s="1"/>
  <c r="B603" i="3" s="1"/>
  <c r="B604" i="3" s="1"/>
  <c r="B605" i="3" s="1"/>
  <c r="B606" i="3" s="1"/>
  <c r="B607" i="3" s="1"/>
  <c r="B608" i="3" s="1"/>
  <c r="B609" i="3" s="1"/>
  <c r="B610" i="3" s="1"/>
  <c r="B611" i="3" s="1"/>
  <c r="B612" i="3" s="1"/>
  <c r="B613" i="3" s="1"/>
  <c r="B614" i="3" s="1"/>
  <c r="B615" i="3" s="1"/>
  <c r="B616" i="3" s="1"/>
  <c r="B617" i="3" s="1"/>
  <c r="B618" i="3" s="1"/>
  <c r="B619" i="3" s="1"/>
  <c r="B620" i="3" s="1"/>
  <c r="B621" i="3" s="1"/>
  <c r="B622" i="3" s="1"/>
  <c r="B623" i="3" s="1"/>
  <c r="B624" i="3" s="1"/>
  <c r="B625" i="3" s="1"/>
  <c r="B626" i="3" s="1"/>
  <c r="B627" i="3" s="1"/>
  <c r="B628" i="3" s="1"/>
  <c r="B629" i="3" s="1"/>
  <c r="B630" i="3" s="1"/>
  <c r="B631" i="3" s="1"/>
  <c r="B632" i="3" s="1"/>
  <c r="B633" i="3" s="1"/>
  <c r="B634" i="3" s="1"/>
  <c r="B635" i="3" s="1"/>
  <c r="B636" i="3" s="1"/>
  <c r="B637" i="3" s="1"/>
  <c r="B638" i="3" s="1"/>
  <c r="B639" i="3" s="1"/>
  <c r="B640" i="3" s="1"/>
  <c r="B641" i="3" s="1"/>
  <c r="B642" i="3" s="1"/>
  <c r="B643" i="3" s="1"/>
  <c r="B644" i="3" s="1"/>
  <c r="B645" i="3" s="1"/>
  <c r="B646" i="3" s="1"/>
  <c r="B647" i="3" s="1"/>
  <c r="B648" i="3" s="1"/>
  <c r="B649" i="3" s="1"/>
  <c r="B650" i="3" s="1"/>
  <c r="B651" i="3" s="1"/>
  <c r="B652" i="3" s="1"/>
  <c r="B653" i="3" s="1"/>
  <c r="B654" i="3" s="1"/>
  <c r="B655" i="3" s="1"/>
  <c r="B656" i="3" s="1"/>
  <c r="B657" i="3" s="1"/>
  <c r="B658" i="3" s="1"/>
  <c r="B659" i="3" s="1"/>
  <c r="B660" i="3" s="1"/>
  <c r="B661" i="3" s="1"/>
  <c r="B662" i="3" s="1"/>
  <c r="B663" i="3" s="1"/>
  <c r="B664" i="3" s="1"/>
  <c r="B665" i="3" s="1"/>
  <c r="B666" i="3" s="1"/>
  <c r="B667" i="3" s="1"/>
  <c r="B668" i="3" s="1"/>
  <c r="B669" i="3" s="1"/>
  <c r="B670" i="3" s="1"/>
  <c r="B671" i="3" s="1"/>
  <c r="B672" i="3" s="1"/>
  <c r="B673" i="3" s="1"/>
  <c r="B674" i="3" s="1"/>
  <c r="B675" i="3" s="1"/>
  <c r="B676" i="3" s="1"/>
  <c r="B677" i="3" s="1"/>
  <c r="B678" i="3" s="1"/>
  <c r="B679" i="3" s="1"/>
  <c r="B680" i="3" s="1"/>
  <c r="B681" i="3" s="1"/>
  <c r="B682" i="3" s="1"/>
  <c r="B683" i="3" s="1"/>
  <c r="B684" i="3" s="1"/>
  <c r="B685" i="3" s="1"/>
  <c r="B686" i="3" s="1"/>
  <c r="B687" i="3" s="1"/>
  <c r="B688" i="3" s="1"/>
  <c r="B689" i="3" s="1"/>
  <c r="B690" i="3" s="1"/>
  <c r="B691" i="3" s="1"/>
  <c r="B692" i="3" s="1"/>
  <c r="B693" i="3" s="1"/>
  <c r="B694" i="3" s="1"/>
  <c r="B695" i="3" s="1"/>
  <c r="B696" i="3" s="1"/>
  <c r="B697" i="3" s="1"/>
  <c r="B698" i="3" s="1"/>
  <c r="B699" i="3" s="1"/>
  <c r="B700" i="3" s="1"/>
  <c r="B701" i="3" s="1"/>
  <c r="B702" i="3" s="1"/>
  <c r="B703" i="3" s="1"/>
  <c r="B704" i="3" s="1"/>
  <c r="B705" i="3" s="1"/>
  <c r="B706" i="3" s="1"/>
  <c r="B707" i="3" s="1"/>
  <c r="B708" i="3" s="1"/>
  <c r="B709" i="3" s="1"/>
  <c r="B710" i="3" s="1"/>
  <c r="B711" i="3" s="1"/>
  <c r="B712" i="3" s="1"/>
  <c r="B713" i="3" s="1"/>
  <c r="B714" i="3" s="1"/>
  <c r="B715" i="3" s="1"/>
  <c r="B716" i="3" s="1"/>
  <c r="B717" i="3" s="1"/>
  <c r="B718" i="3" s="1"/>
  <c r="B719" i="3" s="1"/>
  <c r="B720" i="3" s="1"/>
  <c r="B721" i="3" s="1"/>
  <c r="B722" i="3" s="1"/>
  <c r="B723" i="3" s="1"/>
  <c r="B724" i="3" s="1"/>
  <c r="B725" i="3" s="1"/>
  <c r="B726" i="3" s="1"/>
  <c r="B727" i="3" s="1"/>
  <c r="B728" i="3" s="1"/>
  <c r="B729" i="3" s="1"/>
  <c r="B730" i="3" s="1"/>
  <c r="B731" i="3" s="1"/>
  <c r="B732" i="3" s="1"/>
  <c r="B733" i="3" s="1"/>
  <c r="B734" i="3" s="1"/>
  <c r="B735" i="3" s="1"/>
  <c r="B736" i="3" s="1"/>
  <c r="B737" i="3" s="1"/>
  <c r="B738" i="3" s="1"/>
  <c r="B739" i="3" s="1"/>
  <c r="B740" i="3" s="1"/>
  <c r="B741" i="3" s="1"/>
  <c r="B742" i="3" s="1"/>
  <c r="B743" i="3" s="1"/>
  <c r="B744" i="3" s="1"/>
  <c r="B745" i="3" s="1"/>
  <c r="B746" i="3" s="1"/>
  <c r="B747" i="3" s="1"/>
  <c r="B748" i="3" s="1"/>
  <c r="B749" i="3" s="1"/>
  <c r="B750" i="3" s="1"/>
  <c r="B751" i="3" s="1"/>
  <c r="B752" i="3" s="1"/>
  <c r="B753" i="3" s="1"/>
  <c r="B754" i="3" s="1"/>
  <c r="B755" i="3" s="1"/>
  <c r="B756" i="3" s="1"/>
  <c r="B757" i="3" s="1"/>
  <c r="B758" i="3" s="1"/>
  <c r="B759" i="3" s="1"/>
  <c r="B760" i="3" s="1"/>
  <c r="B761" i="3" s="1"/>
  <c r="B762" i="3" s="1"/>
  <c r="B763" i="3" s="1"/>
  <c r="B764" i="3" s="1"/>
  <c r="B765" i="3" s="1"/>
  <c r="B766" i="3" s="1"/>
  <c r="B767" i="3" s="1"/>
  <c r="B768" i="3" s="1"/>
  <c r="B769" i="3" s="1"/>
  <c r="B770" i="3" s="1"/>
  <c r="B771" i="3" s="1"/>
  <c r="B772" i="3" s="1"/>
  <c r="B773" i="3" s="1"/>
  <c r="B774" i="3" s="1"/>
  <c r="B775" i="3" s="1"/>
  <c r="B776" i="3" s="1"/>
  <c r="B777" i="3" s="1"/>
  <c r="B778" i="3" s="1"/>
  <c r="B779" i="3" s="1"/>
  <c r="B780" i="3" s="1"/>
  <c r="B781" i="3" s="1"/>
  <c r="B782" i="3" s="1"/>
  <c r="B783" i="3" s="1"/>
  <c r="B784" i="3" s="1"/>
  <c r="B785" i="3" s="1"/>
  <c r="B786" i="3" s="1"/>
  <c r="B787" i="3" s="1"/>
  <c r="B788" i="3" s="1"/>
  <c r="B789" i="3" s="1"/>
  <c r="B790" i="3" s="1"/>
  <c r="B791" i="3" s="1"/>
  <c r="B792" i="3" s="1"/>
  <c r="B793" i="3" s="1"/>
  <c r="B794" i="3" s="1"/>
  <c r="B795" i="3" s="1"/>
  <c r="B796" i="3" s="1"/>
  <c r="B797" i="3" s="1"/>
  <c r="B798" i="3" s="1"/>
  <c r="B799" i="3" s="1"/>
  <c r="B800" i="3" s="1"/>
  <c r="B801" i="3" s="1"/>
  <c r="B802" i="3" s="1"/>
  <c r="B803" i="3" s="1"/>
  <c r="B804" i="3" s="1"/>
  <c r="B805" i="3" s="1"/>
  <c r="B806" i="3" s="1"/>
  <c r="B807" i="3" s="1"/>
  <c r="B808" i="3" s="1"/>
  <c r="B809" i="3" s="1"/>
  <c r="B810" i="3" s="1"/>
  <c r="B811" i="3" s="1"/>
  <c r="B812" i="3" s="1"/>
  <c r="B813" i="3" s="1"/>
  <c r="B814" i="3" s="1"/>
  <c r="B815" i="3" s="1"/>
  <c r="B816" i="3" s="1"/>
  <c r="B817" i="3" s="1"/>
  <c r="B818" i="3" s="1"/>
  <c r="B819" i="3" s="1"/>
  <c r="B820" i="3" s="1"/>
  <c r="B821" i="3" s="1"/>
  <c r="B822" i="3" s="1"/>
  <c r="B823" i="3" s="1"/>
  <c r="B824" i="3" s="1"/>
  <c r="B825" i="3" s="1"/>
  <c r="B826" i="3" s="1"/>
  <c r="B827" i="3" s="1"/>
  <c r="B828" i="3" s="1"/>
  <c r="B829" i="3" s="1"/>
  <c r="B830" i="3" s="1"/>
  <c r="B831" i="3" s="1"/>
  <c r="B832" i="3" s="1"/>
  <c r="B833" i="3" s="1"/>
  <c r="B834" i="3" s="1"/>
  <c r="B835" i="3" s="1"/>
  <c r="B836" i="3" s="1"/>
  <c r="B837" i="3" s="1"/>
  <c r="B838" i="3" s="1"/>
  <c r="B839" i="3" s="1"/>
  <c r="B840" i="3" s="1"/>
  <c r="B841" i="3" s="1"/>
  <c r="B842" i="3" s="1"/>
  <c r="B843" i="3" s="1"/>
  <c r="B844" i="3" s="1"/>
  <c r="B845" i="3" s="1"/>
  <c r="B846" i="3" s="1"/>
  <c r="B847" i="3" s="1"/>
  <c r="B848" i="3" s="1"/>
  <c r="B849" i="3" s="1"/>
  <c r="B850" i="3" s="1"/>
  <c r="B851" i="3" s="1"/>
  <c r="B852" i="3" s="1"/>
  <c r="B853" i="3" s="1"/>
  <c r="B854" i="3" s="1"/>
  <c r="B855" i="3" s="1"/>
  <c r="B856" i="3" s="1"/>
  <c r="B857" i="3" s="1"/>
  <c r="B858" i="3" s="1"/>
  <c r="B859" i="3" s="1"/>
  <c r="B860" i="3" s="1"/>
  <c r="B861" i="3" s="1"/>
  <c r="B862" i="3" s="1"/>
  <c r="B863" i="3" s="1"/>
  <c r="B864" i="3" s="1"/>
  <c r="B865" i="3" s="1"/>
  <c r="B866" i="3" s="1"/>
  <c r="B867" i="3" s="1"/>
  <c r="B868" i="3" s="1"/>
  <c r="B869" i="3" s="1"/>
  <c r="B870" i="3" s="1"/>
  <c r="B871" i="3" s="1"/>
  <c r="B872" i="3" s="1"/>
  <c r="B873" i="3" s="1"/>
  <c r="B874" i="3" s="1"/>
  <c r="B875" i="3" s="1"/>
  <c r="B876" i="3" s="1"/>
  <c r="B877" i="3" s="1"/>
  <c r="B878" i="3" s="1"/>
  <c r="B879" i="3" s="1"/>
  <c r="B880" i="3" s="1"/>
  <c r="B881" i="3" s="1"/>
  <c r="B882" i="3" s="1"/>
  <c r="B883" i="3" s="1"/>
  <c r="B884" i="3" s="1"/>
  <c r="B885" i="3" s="1"/>
  <c r="B886" i="3" s="1"/>
  <c r="B887" i="3" s="1"/>
  <c r="B888" i="3" s="1"/>
  <c r="B889" i="3" s="1"/>
  <c r="B890" i="3" s="1"/>
  <c r="B891" i="3" s="1"/>
  <c r="B892" i="3" s="1"/>
  <c r="B893" i="3" s="1"/>
  <c r="B894" i="3" s="1"/>
  <c r="B895" i="3" s="1"/>
  <c r="B896" i="3" s="1"/>
  <c r="B897" i="3" s="1"/>
  <c r="B898" i="3" s="1"/>
  <c r="B899" i="3" s="1"/>
  <c r="B900" i="3" s="1"/>
  <c r="B901" i="3" s="1"/>
  <c r="B902" i="3" s="1"/>
  <c r="B903" i="3" s="1"/>
  <c r="B904" i="3" s="1"/>
  <c r="B905" i="3" s="1"/>
  <c r="B906" i="3" s="1"/>
  <c r="B907" i="3" s="1"/>
  <c r="B908" i="3" s="1"/>
  <c r="B909" i="3" s="1"/>
  <c r="B910" i="3" s="1"/>
  <c r="B911" i="3" s="1"/>
  <c r="B912" i="3" s="1"/>
  <c r="B913" i="3" s="1"/>
  <c r="B914" i="3" s="1"/>
  <c r="B915" i="3" s="1"/>
  <c r="B916" i="3" s="1"/>
  <c r="B917" i="3" s="1"/>
  <c r="B918" i="3" s="1"/>
  <c r="B919" i="3" s="1"/>
  <c r="B920" i="3" s="1"/>
  <c r="B921" i="3" s="1"/>
  <c r="B922" i="3" s="1"/>
  <c r="B923" i="3" s="1"/>
  <c r="B924" i="3" s="1"/>
  <c r="B925" i="3" s="1"/>
  <c r="B926" i="3" s="1"/>
  <c r="B927" i="3" s="1"/>
  <c r="B928" i="3" s="1"/>
  <c r="B929" i="3" s="1"/>
  <c r="B930" i="3" s="1"/>
  <c r="B931" i="3" s="1"/>
  <c r="B932" i="3" s="1"/>
  <c r="B933" i="3" s="1"/>
  <c r="B934" i="3" s="1"/>
  <c r="B935" i="3" s="1"/>
  <c r="B936" i="3" s="1"/>
  <c r="B937" i="3" s="1"/>
  <c r="B938" i="3" s="1"/>
  <c r="B939" i="3" s="1"/>
  <c r="B940" i="3" s="1"/>
  <c r="B941" i="3" s="1"/>
  <c r="B942" i="3" s="1"/>
  <c r="B943" i="3" s="1"/>
  <c r="B944" i="3" s="1"/>
  <c r="B945" i="3" s="1"/>
  <c r="B946" i="3" s="1"/>
  <c r="B947" i="3" s="1"/>
  <c r="B948" i="3" s="1"/>
  <c r="B949" i="3" s="1"/>
  <c r="B950" i="3" s="1"/>
  <c r="B951" i="3" s="1"/>
  <c r="B952" i="3" s="1"/>
  <c r="B953" i="3" s="1"/>
  <c r="B954" i="3" s="1"/>
  <c r="B955" i="3" s="1"/>
  <c r="B956" i="3" s="1"/>
  <c r="B957" i="3" s="1"/>
  <c r="B958" i="3" s="1"/>
  <c r="B959" i="3" s="1"/>
  <c r="B960" i="3" s="1"/>
  <c r="B961" i="3" s="1"/>
  <c r="B962" i="3" s="1"/>
  <c r="B963" i="3" s="1"/>
  <c r="B964" i="3" s="1"/>
  <c r="B965" i="3" s="1"/>
  <c r="B966" i="3" s="1"/>
  <c r="B967" i="3" s="1"/>
  <c r="B968" i="3" s="1"/>
  <c r="B969" i="3" s="1"/>
  <c r="B970" i="3" s="1"/>
  <c r="B971" i="3" s="1"/>
  <c r="B972" i="3" s="1"/>
  <c r="B973" i="3" s="1"/>
  <c r="B974" i="3" s="1"/>
  <c r="B975" i="3" s="1"/>
  <c r="B976" i="3" s="1"/>
  <c r="B977" i="3" s="1"/>
  <c r="B978" i="3" s="1"/>
  <c r="B979" i="3" s="1"/>
  <c r="B980" i="3" s="1"/>
  <c r="B981" i="3" s="1"/>
  <c r="B982" i="3" s="1"/>
  <c r="B983" i="3" s="1"/>
  <c r="B984" i="3" s="1"/>
  <c r="B985" i="3" s="1"/>
  <c r="B986" i="3" s="1"/>
  <c r="B987" i="3" s="1"/>
  <c r="B988" i="3" s="1"/>
  <c r="B989" i="3" s="1"/>
  <c r="B990" i="3" s="1"/>
  <c r="B991" i="3" s="1"/>
  <c r="B992" i="3" s="1"/>
  <c r="B993" i="3" s="1"/>
  <c r="B994" i="3" s="1"/>
  <c r="B995" i="3" s="1"/>
  <c r="B996" i="3" s="1"/>
  <c r="B997" i="3" s="1"/>
  <c r="B998" i="3" s="1"/>
  <c r="B999" i="3" s="1"/>
  <c r="B1000" i="3" s="1"/>
  <c r="B1001" i="3" s="1"/>
  <c r="B1002" i="3" s="1"/>
  <c r="B1003" i="3" s="1"/>
  <c r="B1004" i="3" s="1"/>
  <c r="B1005" i="3" s="1"/>
  <c r="B1006" i="3" s="1"/>
  <c r="B1007" i="3" s="1"/>
  <c r="B1008" i="3" s="1"/>
  <c r="B1009" i="3" s="1"/>
  <c r="B1010" i="3" s="1"/>
  <c r="B1011" i="3" s="1"/>
  <c r="B1012" i="3" s="1"/>
  <c r="B1013" i="3" s="1"/>
  <c r="B1014" i="3" s="1"/>
  <c r="B1015" i="3" s="1"/>
  <c r="B1016" i="3" s="1"/>
  <c r="B1017" i="3" s="1"/>
  <c r="B1018" i="3" s="1"/>
  <c r="B1019" i="3" s="1"/>
  <c r="B1020" i="3" s="1"/>
  <c r="B1021" i="3" s="1"/>
  <c r="B1022" i="3" s="1"/>
  <c r="B1023" i="3" s="1"/>
  <c r="B1024" i="3" s="1"/>
  <c r="B1025" i="3" s="1"/>
  <c r="B1026" i="3" s="1"/>
  <c r="B1027" i="3" s="1"/>
  <c r="B1028" i="3" s="1"/>
  <c r="B1029" i="3" s="1"/>
  <c r="B1030" i="3" s="1"/>
  <c r="B1031" i="3" s="1"/>
  <c r="B1032" i="3" s="1"/>
  <c r="B1033" i="3" s="1"/>
  <c r="B1034" i="3" s="1"/>
  <c r="B1035" i="3" s="1"/>
  <c r="B1036" i="3" s="1"/>
  <c r="B1037" i="3" s="1"/>
  <c r="B1038" i="3" s="1"/>
  <c r="B1039" i="3" s="1"/>
  <c r="B1040" i="3" s="1"/>
  <c r="B1041" i="3" s="1"/>
  <c r="B1042" i="3" s="1"/>
  <c r="B1043" i="3" s="1"/>
  <c r="B1044" i="3" s="1"/>
  <c r="B1045" i="3" s="1"/>
  <c r="B1046" i="3" s="1"/>
  <c r="B1047" i="3" s="1"/>
  <c r="B1048" i="3" s="1"/>
  <c r="B1049" i="3" s="1"/>
  <c r="B1050" i="3" s="1"/>
  <c r="B1051" i="3" s="1"/>
  <c r="B1052" i="3" s="1"/>
  <c r="B1053" i="3" s="1"/>
  <c r="B1054" i="3" s="1"/>
  <c r="B1055" i="3" s="1"/>
  <c r="B1056" i="3" s="1"/>
  <c r="B1057" i="3" s="1"/>
  <c r="B1058" i="3" s="1"/>
  <c r="B1059" i="3" s="1"/>
  <c r="B1060" i="3" s="1"/>
  <c r="B1061" i="3" s="1"/>
  <c r="B1062" i="3" s="1"/>
  <c r="B1063" i="3" s="1"/>
  <c r="B1064" i="3" s="1"/>
  <c r="B1065" i="3" s="1"/>
  <c r="B1066" i="3" s="1"/>
  <c r="B1067" i="3" s="1"/>
  <c r="B1068" i="3" s="1"/>
  <c r="B1069" i="3" s="1"/>
  <c r="B1070" i="3" s="1"/>
  <c r="B1071" i="3" s="1"/>
  <c r="B1072" i="3" s="1"/>
  <c r="B1073" i="3" s="1"/>
  <c r="B1074" i="3" s="1"/>
  <c r="B1075" i="3" s="1"/>
  <c r="B1076" i="3" s="1"/>
  <c r="B1077" i="3" s="1"/>
  <c r="B1078" i="3" s="1"/>
  <c r="B1079" i="3" s="1"/>
  <c r="B1080" i="3" s="1"/>
  <c r="B1081" i="3" s="1"/>
  <c r="B1082" i="3" s="1"/>
  <c r="B1083" i="3" s="1"/>
  <c r="B1084" i="3" s="1"/>
  <c r="B1085" i="3" s="1"/>
  <c r="B1086" i="3" s="1"/>
  <c r="B1087" i="3" s="1"/>
  <c r="B1088" i="3" s="1"/>
  <c r="B1089" i="3" s="1"/>
  <c r="B1090" i="3" s="1"/>
  <c r="B1091" i="3" s="1"/>
  <c r="B1092" i="3" s="1"/>
  <c r="B1093" i="3" s="1"/>
  <c r="B1094" i="3" s="1"/>
  <c r="B1095" i="3" s="1"/>
  <c r="B1096" i="3" s="1"/>
  <c r="B1097" i="3" s="1"/>
  <c r="B1098" i="3" s="1"/>
  <c r="B1099" i="3" s="1"/>
  <c r="B1100" i="3" s="1"/>
  <c r="B1101" i="3" s="1"/>
  <c r="B1102" i="3" s="1"/>
  <c r="B1103" i="3" s="1"/>
  <c r="B1104" i="3" s="1"/>
  <c r="B1105" i="3" s="1"/>
  <c r="B1106" i="3" s="1"/>
  <c r="B1107" i="3" s="1"/>
  <c r="B1108" i="3" s="1"/>
  <c r="B1109" i="3" s="1"/>
  <c r="B1110" i="3" s="1"/>
  <c r="B1111" i="3" s="1"/>
  <c r="B1112" i="3" s="1"/>
  <c r="B1113" i="3" s="1"/>
  <c r="B1114" i="3" s="1"/>
  <c r="B1115" i="3" s="1"/>
  <c r="B1116" i="3" s="1"/>
  <c r="B1117" i="3" s="1"/>
  <c r="B1118" i="3" s="1"/>
  <c r="B1119" i="3" s="1"/>
  <c r="B1120" i="3" s="1"/>
  <c r="B1121" i="3" s="1"/>
  <c r="B1122" i="3" s="1"/>
  <c r="B1123" i="3" s="1"/>
  <c r="B1124" i="3" s="1"/>
  <c r="B1125" i="3" s="1"/>
  <c r="B1126" i="3" s="1"/>
  <c r="B1127" i="3" s="1"/>
  <c r="B1128" i="3" s="1"/>
  <c r="B1129" i="3" s="1"/>
  <c r="B1130" i="3" s="1"/>
  <c r="B1131" i="3" s="1"/>
  <c r="B1132" i="3" s="1"/>
  <c r="B1133" i="3" s="1"/>
  <c r="B1134" i="3" s="1"/>
  <c r="B1135" i="3" s="1"/>
  <c r="B1136" i="3" s="1"/>
  <c r="B1137" i="3" s="1"/>
  <c r="B1138" i="3" s="1"/>
  <c r="B1139" i="3" s="1"/>
  <c r="B1140" i="3" s="1"/>
  <c r="B1141" i="3" s="1"/>
  <c r="B1142" i="3" s="1"/>
  <c r="B1143" i="3" s="1"/>
  <c r="B1144" i="3" s="1"/>
  <c r="B1145" i="3" s="1"/>
  <c r="B1146" i="3" s="1"/>
  <c r="B1147" i="3" s="1"/>
  <c r="B1148" i="3" s="1"/>
  <c r="B1149" i="3" s="1"/>
  <c r="B1150" i="3" s="1"/>
  <c r="B1151" i="3" s="1"/>
  <c r="B1152" i="3" s="1"/>
  <c r="B1153" i="3" s="1"/>
  <c r="B1154" i="3" s="1"/>
  <c r="B1155" i="3" s="1"/>
  <c r="B1156" i="3" s="1"/>
  <c r="B1157" i="3" s="1"/>
  <c r="B1158" i="3" s="1"/>
  <c r="B1159" i="3" s="1"/>
  <c r="B1160" i="3" s="1"/>
  <c r="B1161" i="3" s="1"/>
  <c r="B1162" i="3" s="1"/>
  <c r="B1163" i="3" s="1"/>
  <c r="B1164" i="3" s="1"/>
  <c r="B1165" i="3" s="1"/>
  <c r="B1166" i="3" s="1"/>
  <c r="B1167" i="3" s="1"/>
  <c r="B1168" i="3" s="1"/>
  <c r="B1169" i="3" s="1"/>
  <c r="B1170" i="3" s="1"/>
  <c r="B1171" i="3" s="1"/>
  <c r="B1172" i="3" s="1"/>
  <c r="B1173" i="3" s="1"/>
  <c r="B1174" i="3" s="1"/>
  <c r="B1175" i="3" s="1"/>
  <c r="B1176" i="3" s="1"/>
  <c r="B1177" i="3" s="1"/>
  <c r="B1178" i="3" s="1"/>
  <c r="B1179" i="3" s="1"/>
  <c r="B1180" i="3" s="1"/>
  <c r="B1181" i="3" s="1"/>
  <c r="B1182" i="3" s="1"/>
  <c r="B1183" i="3" s="1"/>
  <c r="B1184" i="3" s="1"/>
  <c r="B1185" i="3" s="1"/>
  <c r="B1186" i="3" s="1"/>
  <c r="B1187" i="3" s="1"/>
  <c r="B1188" i="3" s="1"/>
  <c r="B1189" i="3" s="1"/>
  <c r="B1190" i="3" s="1"/>
  <c r="B1191" i="3" s="1"/>
  <c r="B1192" i="3" s="1"/>
  <c r="B1193" i="3" s="1"/>
  <c r="B1194" i="3" s="1"/>
  <c r="B1195" i="3" s="1"/>
  <c r="B1196" i="3" s="1"/>
  <c r="B1197" i="3" s="1"/>
  <c r="B1198" i="3" s="1"/>
  <c r="B1199" i="3" s="1"/>
  <c r="B1200" i="3" s="1"/>
  <c r="B1201" i="3" s="1"/>
  <c r="B1202" i="3" s="1"/>
  <c r="B1203" i="3" s="1"/>
  <c r="B1204" i="3" s="1"/>
  <c r="B1205" i="3" s="1"/>
  <c r="B1206" i="3" s="1"/>
  <c r="B1207" i="3" s="1"/>
  <c r="B1208" i="3" s="1"/>
  <c r="B1209" i="3" s="1"/>
  <c r="B1210" i="3" s="1"/>
  <c r="B1211" i="3" s="1"/>
  <c r="B1212" i="3" s="1"/>
  <c r="B1213" i="3" s="1"/>
  <c r="B1214" i="3" s="1"/>
  <c r="B1215" i="3" s="1"/>
  <c r="B1216" i="3" s="1"/>
  <c r="B1217" i="3" s="1"/>
  <c r="B1218" i="3" s="1"/>
  <c r="B1219" i="3" s="1"/>
  <c r="B1220" i="3" s="1"/>
  <c r="B1221" i="3" s="1"/>
  <c r="B1222" i="3" s="1"/>
  <c r="B1223" i="3" s="1"/>
  <c r="B1224" i="3" s="1"/>
  <c r="B1225" i="3" s="1"/>
  <c r="B1226" i="3" s="1"/>
  <c r="B1227" i="3" s="1"/>
  <c r="B1228" i="3" s="1"/>
  <c r="B1229" i="3" s="1"/>
  <c r="B1230" i="3" s="1"/>
  <c r="B1231" i="3" s="1"/>
  <c r="B1232" i="3" s="1"/>
  <c r="B1233" i="3" s="1"/>
  <c r="B1234" i="3" s="1"/>
  <c r="B1235" i="3" s="1"/>
  <c r="B1236" i="3" s="1"/>
  <c r="B1237" i="3" s="1"/>
  <c r="B1238" i="3" s="1"/>
  <c r="B1239" i="3" s="1"/>
  <c r="B1240" i="3" s="1"/>
  <c r="B1241" i="3" s="1"/>
  <c r="B1242" i="3" s="1"/>
  <c r="B1243" i="3" s="1"/>
  <c r="B1244" i="3" s="1"/>
  <c r="B1245" i="3" s="1"/>
  <c r="B1246" i="3" s="1"/>
  <c r="B1247" i="3" s="1"/>
  <c r="B1248" i="3" s="1"/>
  <c r="B1249" i="3" s="1"/>
  <c r="B1250" i="3" s="1"/>
  <c r="B1251" i="3" s="1"/>
  <c r="B1252" i="3" s="1"/>
  <c r="B1253" i="3" s="1"/>
  <c r="B1254" i="3" s="1"/>
  <c r="B1255" i="3" s="1"/>
  <c r="B1256" i="3" s="1"/>
  <c r="B1257" i="3" s="1"/>
  <c r="B1258" i="3" s="1"/>
  <c r="B1259" i="3" s="1"/>
  <c r="B1260" i="3" s="1"/>
  <c r="B1261" i="3" s="1"/>
  <c r="B1262" i="3" s="1"/>
  <c r="B1263" i="3" s="1"/>
  <c r="B1264" i="3" s="1"/>
  <c r="B1265" i="3" s="1"/>
  <c r="B1266" i="3" s="1"/>
  <c r="B1267" i="3" s="1"/>
  <c r="B1268" i="3" s="1"/>
  <c r="B1269" i="3" s="1"/>
  <c r="B1270" i="3" s="1"/>
  <c r="B1271" i="3" s="1"/>
  <c r="B1272" i="3" s="1"/>
  <c r="B1273" i="3" s="1"/>
  <c r="B1274" i="3" s="1"/>
  <c r="B1275" i="3" s="1"/>
  <c r="B1276" i="3" s="1"/>
  <c r="B1277" i="3" s="1"/>
  <c r="B1278" i="3" s="1"/>
  <c r="B1279" i="3" s="1"/>
  <c r="B1280" i="3" s="1"/>
  <c r="B1281" i="3" s="1"/>
  <c r="B1282" i="3" s="1"/>
  <c r="B1283" i="3" s="1"/>
  <c r="B1284" i="3" s="1"/>
  <c r="B1285" i="3" s="1"/>
  <c r="B1286" i="3" s="1"/>
  <c r="B1287" i="3" s="1"/>
  <c r="B1288" i="3" s="1"/>
  <c r="B1289" i="3" s="1"/>
  <c r="B1290" i="3" s="1"/>
  <c r="B1291" i="3" s="1"/>
  <c r="B1292" i="3" s="1"/>
  <c r="B1293" i="3" s="1"/>
  <c r="B1294" i="3" s="1"/>
  <c r="B1295" i="3" s="1"/>
  <c r="B1296" i="3" s="1"/>
  <c r="B1297" i="3" s="1"/>
  <c r="B1298" i="3" s="1"/>
  <c r="B1299" i="3" s="1"/>
  <c r="B1300" i="3" s="1"/>
  <c r="B1301" i="3" s="1"/>
  <c r="B1302" i="3" s="1"/>
  <c r="B1303" i="3" s="1"/>
  <c r="B1304" i="3" s="1"/>
  <c r="B1305" i="3" s="1"/>
  <c r="B1306" i="3" s="1"/>
  <c r="B1307" i="3" s="1"/>
  <c r="B1308" i="3" s="1"/>
  <c r="B1309" i="3" s="1"/>
  <c r="B1310" i="3" s="1"/>
  <c r="B1311" i="3" s="1"/>
  <c r="B1312" i="3" s="1"/>
  <c r="B1313" i="3" s="1"/>
  <c r="B1314" i="3" s="1"/>
  <c r="B1315" i="3" s="1"/>
  <c r="B1316" i="3" s="1"/>
  <c r="B1317" i="3" s="1"/>
  <c r="B1318" i="3" s="1"/>
  <c r="B1319" i="3" s="1"/>
  <c r="B1320" i="3" s="1"/>
  <c r="B1321" i="3" s="1"/>
  <c r="B1322" i="3" s="1"/>
  <c r="B1323" i="3" s="1"/>
  <c r="B1324" i="3" s="1"/>
  <c r="B1325" i="3" s="1"/>
  <c r="B1326" i="3" s="1"/>
  <c r="B1327" i="3" s="1"/>
  <c r="B1328" i="3" s="1"/>
  <c r="B1329" i="3" s="1"/>
  <c r="B1330" i="3" s="1"/>
  <c r="B1331" i="3" s="1"/>
  <c r="B1332" i="3" s="1"/>
  <c r="B1333" i="3" s="1"/>
  <c r="B1334" i="3" s="1"/>
  <c r="B1335" i="3" s="1"/>
  <c r="B1336" i="3" s="1"/>
  <c r="B1337" i="3" s="1"/>
  <c r="B1338" i="3" s="1"/>
  <c r="B1339" i="3" s="1"/>
  <c r="B1340" i="3" s="1"/>
  <c r="B1341" i="3" s="1"/>
  <c r="B1342" i="3" s="1"/>
  <c r="B1343" i="3" s="1"/>
  <c r="B1344" i="3" s="1"/>
  <c r="B1345" i="3" s="1"/>
  <c r="B1346" i="3" s="1"/>
  <c r="B1347" i="3" s="1"/>
  <c r="B1348" i="3" s="1"/>
  <c r="B1349" i="3" s="1"/>
  <c r="B1350" i="3" s="1"/>
  <c r="B1351" i="3" s="1"/>
  <c r="B1352" i="3" s="1"/>
  <c r="B1353" i="3" s="1"/>
  <c r="B1354" i="3" s="1"/>
  <c r="B1355" i="3" s="1"/>
  <c r="B1356" i="3" s="1"/>
  <c r="B1357" i="3" s="1"/>
  <c r="B1358" i="3" s="1"/>
  <c r="B1359" i="3" s="1"/>
  <c r="B1360" i="3" s="1"/>
  <c r="B1361" i="3" s="1"/>
  <c r="B1362" i="3" s="1"/>
  <c r="B1363" i="3" s="1"/>
  <c r="B1364" i="3" s="1"/>
  <c r="B1365" i="3" s="1"/>
  <c r="B1366" i="3" s="1"/>
  <c r="B1367" i="3" s="1"/>
  <c r="B1368" i="3" s="1"/>
  <c r="B1369" i="3" s="1"/>
  <c r="B1370" i="3" s="1"/>
  <c r="B1371" i="3" s="1"/>
  <c r="B1372" i="3" s="1"/>
  <c r="B1373" i="3" s="1"/>
  <c r="B1374" i="3" s="1"/>
  <c r="B1375" i="3" s="1"/>
  <c r="B1376" i="3" s="1"/>
  <c r="B1377" i="3" s="1"/>
  <c r="B1378" i="3" s="1"/>
  <c r="B1379" i="3" s="1"/>
  <c r="B1380" i="3" s="1"/>
  <c r="B1381" i="3" s="1"/>
  <c r="B1382" i="3" s="1"/>
  <c r="B1383" i="3" s="1"/>
  <c r="B1384" i="3" s="1"/>
  <c r="B1385" i="3" s="1"/>
  <c r="B1386" i="3" s="1"/>
  <c r="B1387" i="3" s="1"/>
  <c r="B1388" i="3" s="1"/>
  <c r="B1389" i="3" s="1"/>
  <c r="B1390" i="3" s="1"/>
  <c r="B1391" i="3" s="1"/>
  <c r="B1392" i="3" s="1"/>
  <c r="B1393" i="3" s="1"/>
  <c r="B1394" i="3" s="1"/>
  <c r="B1395" i="3" s="1"/>
  <c r="B1396" i="3" s="1"/>
  <c r="B1397" i="3" s="1"/>
  <c r="B1398" i="3" s="1"/>
  <c r="B1399" i="3" s="1"/>
  <c r="B1400" i="3" s="1"/>
  <c r="B1401" i="3" s="1"/>
  <c r="B1402" i="3" s="1"/>
  <c r="B1403" i="3" s="1"/>
  <c r="B1404" i="3" s="1"/>
  <c r="B1405" i="3" s="1"/>
  <c r="B1406" i="3" s="1"/>
  <c r="B1407" i="3" s="1"/>
  <c r="B1408" i="3" s="1"/>
  <c r="B1409" i="3" s="1"/>
  <c r="B1410" i="3" s="1"/>
  <c r="B1411" i="3" s="1"/>
  <c r="B1412" i="3" s="1"/>
  <c r="B1413" i="3" s="1"/>
  <c r="B1414" i="3" s="1"/>
  <c r="B1415" i="3" s="1"/>
  <c r="B1416" i="3" s="1"/>
  <c r="B1417" i="3" s="1"/>
  <c r="B1418" i="3" s="1"/>
  <c r="B1419" i="3" s="1"/>
  <c r="B1420" i="3" s="1"/>
  <c r="B1421" i="3" s="1"/>
  <c r="B1422" i="3" s="1"/>
  <c r="B1423" i="3" s="1"/>
  <c r="B1424" i="3" s="1"/>
  <c r="B1425" i="3" s="1"/>
  <c r="B1426" i="3" s="1"/>
  <c r="B1427" i="3" s="1"/>
  <c r="B1428" i="3" s="1"/>
  <c r="B1429" i="3" s="1"/>
  <c r="B1430" i="3" s="1"/>
  <c r="B1431" i="3" s="1"/>
  <c r="B1432" i="3" s="1"/>
  <c r="B1433" i="3" s="1"/>
  <c r="B1434" i="3" s="1"/>
  <c r="B1435" i="3" s="1"/>
  <c r="B1436" i="3" s="1"/>
  <c r="B1437" i="3" s="1"/>
  <c r="B1438" i="3" s="1"/>
  <c r="B1439" i="3" s="1"/>
  <c r="B1440" i="3" s="1"/>
  <c r="B1441" i="3" s="1"/>
  <c r="B1442" i="3" s="1"/>
  <c r="B1443" i="3" s="1"/>
  <c r="B1444" i="3" s="1"/>
  <c r="B1445" i="3" s="1"/>
  <c r="B1446" i="3" s="1"/>
  <c r="B1447" i="3" s="1"/>
  <c r="B1448" i="3" s="1"/>
  <c r="B1449" i="3" s="1"/>
  <c r="B1450" i="3" s="1"/>
  <c r="B1451" i="3" s="1"/>
  <c r="B1452" i="3" s="1"/>
  <c r="B1453" i="3" s="1"/>
  <c r="B1454" i="3" s="1"/>
  <c r="B1455" i="3" s="1"/>
  <c r="B1456" i="3" s="1"/>
  <c r="B1457" i="3" s="1"/>
  <c r="B1458" i="3" s="1"/>
  <c r="B1459" i="3" s="1"/>
  <c r="B1460" i="3" s="1"/>
  <c r="B1461" i="3" s="1"/>
  <c r="B1462" i="3" s="1"/>
  <c r="B1463" i="3" s="1"/>
  <c r="B1464" i="3" s="1"/>
  <c r="B1465" i="3" s="1"/>
  <c r="B1466" i="3" s="1"/>
  <c r="B1467" i="3" s="1"/>
  <c r="B1468" i="3" s="1"/>
  <c r="B1469" i="3" s="1"/>
  <c r="B1470" i="3" s="1"/>
  <c r="B1471" i="3" s="1"/>
  <c r="B1472" i="3" s="1"/>
  <c r="B1473" i="3" s="1"/>
  <c r="B1474" i="3" s="1"/>
  <c r="B1475" i="3" s="1"/>
  <c r="B1476" i="3" s="1"/>
  <c r="B1477" i="3" s="1"/>
  <c r="B1478" i="3" s="1"/>
  <c r="B1479" i="3" s="1"/>
  <c r="B1480" i="3" s="1"/>
  <c r="B1481" i="3" s="1"/>
  <c r="B1482" i="3" s="1"/>
  <c r="B1483" i="3" s="1"/>
  <c r="B1484" i="3" s="1"/>
  <c r="B1485" i="3" s="1"/>
  <c r="B1486" i="3" s="1"/>
  <c r="B1487" i="3" s="1"/>
  <c r="B1488" i="3" s="1"/>
  <c r="B1489" i="3" s="1"/>
  <c r="B1490" i="3" s="1"/>
  <c r="B1491" i="3" s="1"/>
  <c r="B1492" i="3" s="1"/>
  <c r="B1493" i="3" s="1"/>
  <c r="B1494" i="3" s="1"/>
  <c r="B1495" i="3" s="1"/>
  <c r="B1496" i="3" s="1"/>
  <c r="B1497" i="3" s="1"/>
  <c r="B1498" i="3" s="1"/>
  <c r="B1499" i="3" s="1"/>
  <c r="B1500" i="3" s="1"/>
  <c r="B1501" i="3" s="1"/>
  <c r="B1502" i="3" s="1"/>
  <c r="B1503" i="3" s="1"/>
  <c r="B1504" i="3" s="1"/>
  <c r="B1505" i="3" s="1"/>
  <c r="B1506" i="3" s="1"/>
  <c r="B1507" i="3" s="1"/>
  <c r="B1508" i="3" s="1"/>
  <c r="B1509" i="3" s="1"/>
  <c r="B1510" i="3" s="1"/>
  <c r="B1511" i="3" s="1"/>
  <c r="B1512" i="3" s="1"/>
  <c r="B1513" i="3" s="1"/>
  <c r="B1514" i="3" s="1"/>
  <c r="B1515" i="3" s="1"/>
  <c r="B1516" i="3" s="1"/>
  <c r="B1517" i="3" s="1"/>
  <c r="B1518" i="3" s="1"/>
  <c r="B1519" i="3" s="1"/>
  <c r="B1520" i="3" s="1"/>
  <c r="B1521" i="3" s="1"/>
  <c r="B1522" i="3" s="1"/>
  <c r="B1523" i="3" s="1"/>
  <c r="B1524" i="3" s="1"/>
  <c r="B1525" i="3" s="1"/>
  <c r="B1526" i="3" s="1"/>
  <c r="B1527" i="3" s="1"/>
  <c r="B1528" i="3" s="1"/>
  <c r="B1529" i="3" s="1"/>
  <c r="B1530" i="3" s="1"/>
  <c r="B1531" i="3" s="1"/>
  <c r="B1532" i="3" s="1"/>
  <c r="B1533" i="3" s="1"/>
  <c r="B1534" i="3" s="1"/>
  <c r="B1535" i="3" s="1"/>
  <c r="B1536" i="3" s="1"/>
  <c r="B1537" i="3" s="1"/>
  <c r="B1538" i="3" s="1"/>
  <c r="B1539" i="3" s="1"/>
  <c r="B1540" i="3" s="1"/>
  <c r="B1541" i="3" s="1"/>
  <c r="B1542" i="3" s="1"/>
  <c r="B1543" i="3" s="1"/>
  <c r="B1544" i="3" s="1"/>
  <c r="B1545" i="3" s="1"/>
  <c r="B1546" i="3" s="1"/>
  <c r="B1547" i="3" s="1"/>
  <c r="B1548" i="3" s="1"/>
  <c r="B1549" i="3" s="1"/>
  <c r="B1550" i="3" s="1"/>
  <c r="B1551" i="3" s="1"/>
  <c r="B1552" i="3" s="1"/>
  <c r="B1553" i="3" s="1"/>
  <c r="B1554" i="3" s="1"/>
  <c r="B1555" i="3" s="1"/>
  <c r="B1556" i="3" s="1"/>
  <c r="B1557" i="3" s="1"/>
  <c r="B1558" i="3" s="1"/>
  <c r="B1559" i="3" s="1"/>
  <c r="B1560" i="3" s="1"/>
  <c r="B1561" i="3" s="1"/>
  <c r="B1562" i="3" s="1"/>
  <c r="B1563" i="3" s="1"/>
  <c r="B1564" i="3" s="1"/>
  <c r="B1565" i="3" s="1"/>
  <c r="B1566" i="3" s="1"/>
  <c r="B1567" i="3" s="1"/>
  <c r="B1568" i="3" s="1"/>
  <c r="B1569" i="3" s="1"/>
  <c r="B1570" i="3" s="1"/>
  <c r="B1571" i="3" s="1"/>
  <c r="B1572" i="3" s="1"/>
  <c r="B1573" i="3" s="1"/>
  <c r="B1574" i="3" s="1"/>
  <c r="B1575" i="3" s="1"/>
  <c r="B1576" i="3" s="1"/>
  <c r="B1577" i="3" s="1"/>
  <c r="B1578" i="3" s="1"/>
  <c r="B1579" i="3" s="1"/>
  <c r="B1580" i="3" s="1"/>
  <c r="B1581" i="3" s="1"/>
  <c r="B1582" i="3" s="1"/>
  <c r="B1583" i="3" s="1"/>
  <c r="B1584" i="3" s="1"/>
  <c r="B1585" i="3" s="1"/>
  <c r="B1586" i="3" s="1"/>
  <c r="B1587" i="3" s="1"/>
  <c r="B1588" i="3" s="1"/>
  <c r="B1589" i="3" s="1"/>
  <c r="B1590" i="3" s="1"/>
  <c r="B1591" i="3" s="1"/>
  <c r="B1592" i="3" s="1"/>
  <c r="B1593" i="3" s="1"/>
  <c r="B1594" i="3" s="1"/>
  <c r="B1595" i="3" s="1"/>
  <c r="B1596" i="3" s="1"/>
  <c r="B1597" i="3" s="1"/>
  <c r="B1598" i="3" s="1"/>
  <c r="B1599" i="3" s="1"/>
  <c r="B1600" i="3" s="1"/>
  <c r="B1601" i="3" s="1"/>
  <c r="B1602" i="3" s="1"/>
  <c r="B1603" i="3" s="1"/>
  <c r="B1604" i="3" s="1"/>
  <c r="B1605" i="3" s="1"/>
  <c r="B1606" i="3" s="1"/>
  <c r="B1607" i="3" s="1"/>
  <c r="B1608" i="3" s="1"/>
  <c r="B1609" i="3" s="1"/>
  <c r="B1610" i="3" s="1"/>
  <c r="B1611" i="3" s="1"/>
  <c r="B1612" i="3" s="1"/>
  <c r="B1613" i="3" s="1"/>
  <c r="B1614" i="3" s="1"/>
  <c r="B1615" i="3" s="1"/>
  <c r="B1616" i="3" s="1"/>
  <c r="B1617" i="3" s="1"/>
  <c r="B1618" i="3" s="1"/>
  <c r="B1619" i="3" s="1"/>
  <c r="B1620" i="3" s="1"/>
  <c r="B1621" i="3" s="1"/>
  <c r="B1622" i="3" s="1"/>
  <c r="B1623" i="3" s="1"/>
  <c r="B1624" i="3" s="1"/>
  <c r="B1625" i="3" s="1"/>
  <c r="B1626" i="3" s="1"/>
  <c r="B1627" i="3" s="1"/>
  <c r="B1628" i="3" s="1"/>
  <c r="B1629" i="3" s="1"/>
  <c r="B1630" i="3" s="1"/>
  <c r="B1631" i="3" s="1"/>
  <c r="B1632" i="3" s="1"/>
  <c r="B1633" i="3" s="1"/>
  <c r="B1634" i="3" s="1"/>
  <c r="B1635" i="3" s="1"/>
  <c r="B1636" i="3" s="1"/>
  <c r="B1637" i="3" s="1"/>
  <c r="B1638" i="3" s="1"/>
  <c r="B1639" i="3" s="1"/>
  <c r="B1640" i="3" s="1"/>
  <c r="B1641" i="3" s="1"/>
  <c r="B1642" i="3" s="1"/>
  <c r="B1643" i="3" s="1"/>
  <c r="B1644" i="3" s="1"/>
  <c r="B1645" i="3" s="1"/>
  <c r="B1646" i="3" s="1"/>
  <c r="B1647" i="3" s="1"/>
  <c r="B1648" i="3" s="1"/>
  <c r="B1649" i="3" s="1"/>
  <c r="B1650" i="3" s="1"/>
  <c r="B1651" i="3" s="1"/>
  <c r="B1652" i="3" s="1"/>
  <c r="B1653" i="3" s="1"/>
  <c r="B1654" i="3" s="1"/>
  <c r="B1655" i="3" s="1"/>
  <c r="B1656" i="3" s="1"/>
  <c r="B1657" i="3" s="1"/>
  <c r="B1658" i="3" s="1"/>
  <c r="B1659" i="3" s="1"/>
  <c r="B1660" i="3" s="1"/>
  <c r="B1661" i="3" s="1"/>
  <c r="B1662" i="3" s="1"/>
  <c r="B1663" i="3" s="1"/>
  <c r="B1664" i="3" s="1"/>
  <c r="B1665" i="3" s="1"/>
  <c r="B1666" i="3" s="1"/>
  <c r="B1667" i="3" s="1"/>
  <c r="B1668" i="3" s="1"/>
  <c r="B1669" i="3" s="1"/>
  <c r="B1670" i="3" s="1"/>
  <c r="B1671" i="3" s="1"/>
  <c r="B1672" i="3" s="1"/>
  <c r="B1673" i="3" s="1"/>
  <c r="B1674" i="3" s="1"/>
  <c r="B1675" i="3" s="1"/>
  <c r="B1676" i="3" s="1"/>
  <c r="B1677" i="3" s="1"/>
  <c r="B1678" i="3" s="1"/>
  <c r="B1679" i="3" s="1"/>
  <c r="B1680" i="3" s="1"/>
  <c r="B1681" i="3" s="1"/>
  <c r="B1682" i="3" s="1"/>
  <c r="B1683" i="3" s="1"/>
  <c r="B1684" i="3" s="1"/>
  <c r="B1685" i="3" s="1"/>
  <c r="B1686" i="3" s="1"/>
  <c r="B1687" i="3" s="1"/>
  <c r="B1688" i="3" s="1"/>
  <c r="B1689" i="3" s="1"/>
  <c r="B1690" i="3" s="1"/>
  <c r="B1691" i="3" s="1"/>
  <c r="B1692" i="3" s="1"/>
  <c r="B1693" i="3" s="1"/>
  <c r="B1694" i="3" s="1"/>
  <c r="B1695" i="3" s="1"/>
  <c r="B1696" i="3" s="1"/>
  <c r="B1697" i="3" s="1"/>
  <c r="B1698" i="3" s="1"/>
  <c r="B1699" i="3" s="1"/>
  <c r="B1700" i="3" s="1"/>
  <c r="B1701" i="3" s="1"/>
  <c r="B1702" i="3" s="1"/>
  <c r="B1703" i="3" s="1"/>
  <c r="B1704" i="3" s="1"/>
  <c r="B1705" i="3" s="1"/>
  <c r="B1706" i="3" s="1"/>
  <c r="B1707" i="3" s="1"/>
  <c r="B1708" i="3" s="1"/>
  <c r="B1709" i="3" s="1"/>
  <c r="B1710" i="3" s="1"/>
  <c r="B1711" i="3" s="1"/>
  <c r="B1712" i="3" s="1"/>
  <c r="B1713" i="3" s="1"/>
  <c r="B1714" i="3" s="1"/>
  <c r="B1715" i="3" s="1"/>
  <c r="B1716" i="3" s="1"/>
  <c r="B1717" i="3" s="1"/>
  <c r="B1718" i="3" s="1"/>
  <c r="B1719" i="3" s="1"/>
  <c r="B1720" i="3" s="1"/>
  <c r="B1721" i="3" s="1"/>
  <c r="B1722" i="3" s="1"/>
  <c r="B1723" i="3" s="1"/>
  <c r="B1724" i="3" s="1"/>
  <c r="B1725" i="3" s="1"/>
  <c r="B1726" i="3" s="1"/>
  <c r="B1727" i="3" s="1"/>
  <c r="B1728" i="3" s="1"/>
  <c r="B1729" i="3" s="1"/>
  <c r="B1730" i="3" s="1"/>
  <c r="B1731" i="3" s="1"/>
  <c r="B1732" i="3" s="1"/>
  <c r="B1733" i="3" s="1"/>
  <c r="B1734" i="3" s="1"/>
  <c r="B1735" i="3" s="1"/>
  <c r="B1736" i="3" s="1"/>
  <c r="B1737" i="3" s="1"/>
  <c r="B1738" i="3" s="1"/>
  <c r="B1739" i="3" s="1"/>
  <c r="B1740" i="3" s="1"/>
  <c r="B1741" i="3" s="1"/>
  <c r="B1742" i="3" s="1"/>
  <c r="B1743" i="3" s="1"/>
  <c r="B1744" i="3" s="1"/>
  <c r="B1745" i="3" s="1"/>
  <c r="B1746" i="3" s="1"/>
  <c r="B1747" i="3" s="1"/>
  <c r="B1748" i="3" s="1"/>
  <c r="B1749" i="3" s="1"/>
  <c r="B1750" i="3" s="1"/>
  <c r="B1751" i="3" s="1"/>
  <c r="B1752" i="3" s="1"/>
  <c r="B1753" i="3" s="1"/>
  <c r="B1754" i="3" s="1"/>
  <c r="B1755" i="3" s="1"/>
  <c r="B1756" i="3" s="1"/>
  <c r="B1757" i="3" s="1"/>
  <c r="B1758" i="3" s="1"/>
  <c r="B1759" i="3" s="1"/>
  <c r="B1760" i="3" s="1"/>
  <c r="B1761" i="3" s="1"/>
  <c r="B1762" i="3" s="1"/>
  <c r="B1763" i="3" s="1"/>
  <c r="B1764" i="3" s="1"/>
  <c r="B1765" i="3" s="1"/>
  <c r="B1766" i="3" s="1"/>
  <c r="B1767" i="3" s="1"/>
  <c r="B1768" i="3" s="1"/>
  <c r="B1769" i="3" s="1"/>
  <c r="B1770" i="3" s="1"/>
  <c r="B1771" i="3" s="1"/>
  <c r="B1772" i="3" s="1"/>
  <c r="B1773" i="3" s="1"/>
  <c r="B1774" i="3" s="1"/>
  <c r="B1775" i="3" s="1"/>
  <c r="B1776" i="3" s="1"/>
  <c r="B1777" i="3" s="1"/>
  <c r="B1778" i="3" s="1"/>
  <c r="B1779" i="3" s="1"/>
  <c r="B1780" i="3" s="1"/>
  <c r="B1781" i="3" s="1"/>
  <c r="B1782" i="3" s="1"/>
  <c r="B1783" i="3" s="1"/>
  <c r="B1784" i="3" s="1"/>
  <c r="B1785" i="3" s="1"/>
  <c r="B1786" i="3" s="1"/>
  <c r="B1787" i="3" s="1"/>
  <c r="B1788" i="3" s="1"/>
  <c r="B1789" i="3" s="1"/>
  <c r="B1790" i="3" s="1"/>
  <c r="B1791" i="3" s="1"/>
  <c r="B1792" i="3" s="1"/>
  <c r="B1793" i="3" s="1"/>
  <c r="B1794" i="3" s="1"/>
  <c r="B1795" i="3" s="1"/>
  <c r="B1796" i="3" s="1"/>
  <c r="B1797" i="3" s="1"/>
  <c r="B1798" i="3" s="1"/>
  <c r="B1799" i="3" s="1"/>
  <c r="B1800" i="3" s="1"/>
  <c r="B1801" i="3" s="1"/>
  <c r="B1802" i="3" s="1"/>
  <c r="B1803" i="3" s="1"/>
  <c r="B1804" i="3" s="1"/>
  <c r="B1805" i="3" s="1"/>
  <c r="B1806" i="3" s="1"/>
  <c r="B1807" i="3" s="1"/>
  <c r="B1808" i="3" s="1"/>
  <c r="B1809" i="3" s="1"/>
  <c r="B1810" i="3" s="1"/>
  <c r="B1811" i="3" s="1"/>
  <c r="B1812" i="3" s="1"/>
  <c r="B1813" i="3" s="1"/>
  <c r="B1814" i="3" s="1"/>
  <c r="B1815" i="3" s="1"/>
  <c r="B1816" i="3" s="1"/>
  <c r="B1817" i="3" s="1"/>
  <c r="B1818" i="3" s="1"/>
  <c r="B1819" i="3" s="1"/>
  <c r="B1820" i="3" s="1"/>
  <c r="B1821" i="3" s="1"/>
  <c r="B1822" i="3" s="1"/>
  <c r="B1823" i="3" s="1"/>
  <c r="B1824" i="3" s="1"/>
  <c r="B1825" i="3" s="1"/>
  <c r="B1826" i="3" s="1"/>
  <c r="B1827" i="3" s="1"/>
  <c r="B1828" i="3" s="1"/>
  <c r="B1829" i="3" s="1"/>
  <c r="B1830" i="3" s="1"/>
  <c r="B1831" i="3" s="1"/>
  <c r="B1832" i="3" s="1"/>
  <c r="B1833" i="3" s="1"/>
  <c r="B1834" i="3" s="1"/>
  <c r="B1835" i="3" s="1"/>
  <c r="B1836" i="3" s="1"/>
  <c r="B1837" i="3" s="1"/>
  <c r="B1838" i="3" s="1"/>
  <c r="B1839" i="3" s="1"/>
  <c r="B1840" i="3" s="1"/>
  <c r="B1841" i="3" s="1"/>
  <c r="B1842" i="3" s="1"/>
  <c r="B1843" i="3" s="1"/>
  <c r="B1844" i="3" s="1"/>
  <c r="B1845" i="3" s="1"/>
  <c r="B1846" i="3" s="1"/>
  <c r="B1847" i="3" s="1"/>
  <c r="B1848" i="3" s="1"/>
  <c r="B1849" i="3" s="1"/>
  <c r="B1850" i="3" s="1"/>
  <c r="B1851" i="3" s="1"/>
  <c r="B1852" i="3" s="1"/>
  <c r="B1853" i="3" s="1"/>
  <c r="B1854" i="3" s="1"/>
  <c r="B1855" i="3" s="1"/>
  <c r="B1856" i="3" s="1"/>
  <c r="B1857" i="3" s="1"/>
  <c r="B1858" i="3" s="1"/>
  <c r="B1859" i="3" s="1"/>
  <c r="B1860" i="3" s="1"/>
  <c r="B1861" i="3" s="1"/>
  <c r="B1862" i="3" s="1"/>
  <c r="B1863" i="3" s="1"/>
  <c r="B1864" i="3" s="1"/>
  <c r="B1865" i="3" s="1"/>
  <c r="B1866" i="3" s="1"/>
  <c r="B1867" i="3" s="1"/>
  <c r="B1868" i="3" s="1"/>
  <c r="B1869" i="3" s="1"/>
  <c r="B1870" i="3" s="1"/>
  <c r="B1871" i="3" s="1"/>
  <c r="B1872" i="3" s="1"/>
  <c r="B1873" i="3" s="1"/>
  <c r="B1874" i="3" s="1"/>
  <c r="B1875" i="3" s="1"/>
  <c r="B1876" i="3" s="1"/>
  <c r="B1877" i="3" s="1"/>
  <c r="B1878" i="3" s="1"/>
  <c r="B1879" i="3" s="1"/>
  <c r="B1880" i="3" s="1"/>
  <c r="B1881" i="3" s="1"/>
  <c r="B1882" i="3" s="1"/>
  <c r="B1883" i="3" s="1"/>
  <c r="B1884" i="3" s="1"/>
  <c r="B1885" i="3" s="1"/>
  <c r="B1886" i="3" s="1"/>
  <c r="B1887" i="3" s="1"/>
  <c r="B1888" i="3" s="1"/>
  <c r="B1889" i="3" s="1"/>
  <c r="B1890" i="3" s="1"/>
  <c r="B1891" i="3" s="1"/>
  <c r="B1892" i="3" s="1"/>
  <c r="B1893" i="3" s="1"/>
  <c r="B1894" i="3" s="1"/>
  <c r="B1895" i="3" s="1"/>
  <c r="B1896" i="3" s="1"/>
  <c r="B1897" i="3" s="1"/>
  <c r="B1898" i="3" s="1"/>
  <c r="B1899" i="3" s="1"/>
  <c r="B1900" i="3" s="1"/>
  <c r="B1901" i="3" s="1"/>
  <c r="B1902" i="3" s="1"/>
  <c r="B1903" i="3" s="1"/>
  <c r="B1904" i="3" s="1"/>
  <c r="B1905" i="3" s="1"/>
  <c r="B1906" i="3" s="1"/>
  <c r="B1907" i="3" s="1"/>
  <c r="B1908" i="3" s="1"/>
  <c r="B1909" i="3" s="1"/>
  <c r="B1910" i="3" s="1"/>
  <c r="B1911" i="3" s="1"/>
  <c r="B1912" i="3" s="1"/>
  <c r="B1913" i="3" s="1"/>
  <c r="B1914" i="3" s="1"/>
  <c r="B1915" i="3" s="1"/>
  <c r="B1916" i="3" s="1"/>
  <c r="B1917" i="3" s="1"/>
  <c r="B1918" i="3" s="1"/>
  <c r="B1919" i="3" s="1"/>
  <c r="B1920" i="3" s="1"/>
  <c r="B1921" i="3" s="1"/>
  <c r="B1922" i="3" s="1"/>
  <c r="B1923" i="3" s="1"/>
  <c r="B1924" i="3" s="1"/>
  <c r="B1925" i="3" s="1"/>
  <c r="B1926" i="3" s="1"/>
  <c r="B1927" i="3" s="1"/>
  <c r="B1928" i="3" s="1"/>
  <c r="B1929" i="3" s="1"/>
  <c r="B1930" i="3" s="1"/>
  <c r="B1931" i="3" s="1"/>
  <c r="B1932" i="3" s="1"/>
  <c r="B1933" i="3" s="1"/>
  <c r="B1934" i="3" s="1"/>
  <c r="B1935" i="3" s="1"/>
  <c r="B1936" i="3" s="1"/>
  <c r="B1937" i="3" s="1"/>
  <c r="B1938" i="3" s="1"/>
  <c r="B1939" i="3" s="1"/>
  <c r="B1940" i="3" s="1"/>
  <c r="B1941" i="3" s="1"/>
  <c r="B1942" i="3" s="1"/>
  <c r="B1943" i="3" s="1"/>
  <c r="B1944" i="3" s="1"/>
  <c r="B1945" i="3" s="1"/>
  <c r="B1946" i="3" s="1"/>
  <c r="B1947" i="3" s="1"/>
  <c r="B1948" i="3" s="1"/>
  <c r="B1949" i="3" s="1"/>
  <c r="B1950" i="3" s="1"/>
  <c r="B1951" i="3" s="1"/>
  <c r="B1952" i="3" s="1"/>
  <c r="B1953" i="3" s="1"/>
  <c r="B1954" i="3" s="1"/>
  <c r="B1955" i="3" s="1"/>
  <c r="B1956" i="3" s="1"/>
  <c r="B1957" i="3" s="1"/>
  <c r="B1958" i="3" s="1"/>
  <c r="B1959" i="3" s="1"/>
  <c r="B1960" i="3" s="1"/>
  <c r="B1961" i="3" s="1"/>
  <c r="B1962" i="3" s="1"/>
  <c r="B1963" i="3" s="1"/>
  <c r="B1964" i="3" s="1"/>
  <c r="B1965" i="3" s="1"/>
  <c r="B1966" i="3" s="1"/>
  <c r="B1967" i="3" s="1"/>
  <c r="B1968" i="3" s="1"/>
  <c r="B1969" i="3" s="1"/>
  <c r="B1970" i="3" s="1"/>
  <c r="B1971" i="3" s="1"/>
  <c r="B1972" i="3" s="1"/>
  <c r="B1973" i="3" s="1"/>
  <c r="B1974" i="3" s="1"/>
  <c r="B1975" i="3" s="1"/>
  <c r="B1976" i="3" s="1"/>
  <c r="B1977" i="3" s="1"/>
  <c r="B1978" i="3" s="1"/>
  <c r="B1979" i="3" s="1"/>
  <c r="B1980" i="3" s="1"/>
  <c r="B1981" i="3" s="1"/>
  <c r="B1982" i="3" s="1"/>
  <c r="B1983" i="3" s="1"/>
  <c r="B1984" i="3" s="1"/>
  <c r="B1985" i="3" s="1"/>
  <c r="B1986" i="3" s="1"/>
  <c r="B1987" i="3" s="1"/>
  <c r="B1988" i="3" s="1"/>
  <c r="B1989" i="3" s="1"/>
  <c r="B1990" i="3" s="1"/>
  <c r="B1991" i="3" s="1"/>
  <c r="B1992" i="3" s="1"/>
  <c r="B1993" i="3" s="1"/>
  <c r="B1994" i="3" s="1"/>
  <c r="B1995" i="3" s="1"/>
  <c r="B1996" i="3" s="1"/>
  <c r="B1997" i="3" s="1"/>
  <c r="B1998" i="3" s="1"/>
  <c r="B1999" i="3" s="1"/>
  <c r="B2000" i="3" s="1"/>
  <c r="B2001" i="3" s="1"/>
  <c r="B2002" i="3" s="1"/>
  <c r="B2003" i="3" s="1"/>
  <c r="B2004" i="3" s="1"/>
  <c r="B2005" i="3" s="1"/>
  <c r="B2006" i="3" s="1"/>
  <c r="B2007" i="3" s="1"/>
  <c r="B2008" i="3" s="1"/>
  <c r="B2009" i="3" s="1"/>
  <c r="B2010" i="3" s="1"/>
  <c r="B2011" i="3" s="1"/>
  <c r="B2012" i="3" s="1"/>
  <c r="B2013" i="3" s="1"/>
  <c r="B2014" i="3" s="1"/>
  <c r="B2015" i="3" s="1"/>
  <c r="B2016" i="3" s="1"/>
  <c r="B2017" i="3" s="1"/>
  <c r="B2018" i="3" s="1"/>
  <c r="B2019" i="3" s="1"/>
  <c r="B2020" i="3" s="1"/>
  <c r="B2021" i="3" s="1"/>
  <c r="B2022" i="3" s="1"/>
  <c r="B2023" i="3" s="1"/>
  <c r="B2024" i="3" s="1"/>
  <c r="B2025" i="3" s="1"/>
  <c r="B2026" i="3" s="1"/>
  <c r="B2027" i="3" s="1"/>
  <c r="B2028" i="3" s="1"/>
  <c r="B2029" i="3" s="1"/>
  <c r="B2030" i="3" s="1"/>
  <c r="B2031" i="3" s="1"/>
  <c r="B2032" i="3" s="1"/>
  <c r="B2033" i="3" s="1"/>
  <c r="B2034" i="3" s="1"/>
  <c r="B2035" i="3" s="1"/>
  <c r="B2036" i="3" s="1"/>
  <c r="B2037" i="3" s="1"/>
  <c r="B2038" i="3" s="1"/>
  <c r="B2039" i="3" s="1"/>
  <c r="B2040" i="3" s="1"/>
  <c r="B2041" i="3" s="1"/>
  <c r="B2042" i="3" s="1"/>
  <c r="B2043" i="3" s="1"/>
  <c r="B2044" i="3" s="1"/>
  <c r="B2045" i="3" s="1"/>
  <c r="B2046" i="3" s="1"/>
  <c r="B2047" i="3" s="1"/>
  <c r="B2048" i="3" s="1"/>
  <c r="B2049" i="3" s="1"/>
  <c r="B2050" i="3" s="1"/>
  <c r="B2051" i="3" s="1"/>
  <c r="B2052" i="3" s="1"/>
  <c r="B2053" i="3" s="1"/>
  <c r="B2054" i="3" s="1"/>
  <c r="B2055" i="3" s="1"/>
  <c r="B2056" i="3" s="1"/>
  <c r="B2057" i="3" s="1"/>
  <c r="B2058" i="3" s="1"/>
  <c r="B2059" i="3" s="1"/>
  <c r="B2060" i="3" s="1"/>
  <c r="B2061" i="3" s="1"/>
  <c r="B2062" i="3" s="1"/>
  <c r="B2063" i="3" s="1"/>
  <c r="B2064" i="3" s="1"/>
  <c r="B2065" i="3" s="1"/>
  <c r="B2066" i="3" s="1"/>
  <c r="B2067" i="3" s="1"/>
  <c r="B2068" i="3" s="1"/>
  <c r="B2069" i="3" s="1"/>
  <c r="B2070" i="3" s="1"/>
  <c r="B2071" i="3" s="1"/>
  <c r="B2072" i="3" s="1"/>
  <c r="B2073" i="3" s="1"/>
  <c r="B2074" i="3" s="1"/>
  <c r="B2075" i="3" s="1"/>
  <c r="B2076" i="3" s="1"/>
  <c r="B2077" i="3" s="1"/>
  <c r="B2078" i="3" s="1"/>
  <c r="B2079" i="3" s="1"/>
  <c r="B2080" i="3" s="1"/>
  <c r="B2081" i="3" s="1"/>
  <c r="B2082" i="3" s="1"/>
  <c r="B2083" i="3" s="1"/>
  <c r="B2084" i="3" s="1"/>
  <c r="B2085" i="3" s="1"/>
  <c r="B2086" i="3" s="1"/>
  <c r="B2087" i="3" s="1"/>
  <c r="B2088" i="3" s="1"/>
  <c r="B2089" i="3" s="1"/>
  <c r="B2090" i="3" s="1"/>
  <c r="B2091" i="3" s="1"/>
  <c r="B2092" i="3" s="1"/>
  <c r="B2093" i="3" s="1"/>
  <c r="B2094" i="3" s="1"/>
  <c r="B2095" i="3" s="1"/>
  <c r="B2096" i="3" s="1"/>
  <c r="B2097" i="3" s="1"/>
  <c r="B2098" i="3" s="1"/>
  <c r="B2099" i="3" s="1"/>
  <c r="B2100" i="3" s="1"/>
  <c r="B2101" i="3" s="1"/>
  <c r="B2102" i="3" s="1"/>
  <c r="B2103" i="3" s="1"/>
  <c r="B2104" i="3" s="1"/>
  <c r="B2105" i="3" s="1"/>
  <c r="B2106" i="3" s="1"/>
  <c r="B2107" i="3" s="1"/>
  <c r="B2108" i="3" s="1"/>
  <c r="B2109" i="3" s="1"/>
  <c r="B2110" i="3" s="1"/>
  <c r="B2111" i="3" s="1"/>
  <c r="B2112" i="3" s="1"/>
  <c r="B2113" i="3" s="1"/>
  <c r="B2114" i="3" s="1"/>
  <c r="B2115" i="3" s="1"/>
  <c r="B2116" i="3" s="1"/>
  <c r="B2117" i="3" s="1"/>
  <c r="B2118" i="3" s="1"/>
  <c r="B2119" i="3" s="1"/>
  <c r="B2120" i="3" s="1"/>
  <c r="B2121" i="3" s="1"/>
  <c r="B2122" i="3" s="1"/>
  <c r="B2123" i="3" s="1"/>
  <c r="B2124" i="3" s="1"/>
  <c r="B2125" i="3" s="1"/>
  <c r="B2126" i="3" s="1"/>
  <c r="B2127" i="3" s="1"/>
  <c r="B2128" i="3" s="1"/>
  <c r="B2129" i="3" s="1"/>
  <c r="B2130" i="3" s="1"/>
  <c r="B2131" i="3" s="1"/>
  <c r="B2132" i="3" s="1"/>
  <c r="B2133" i="3" s="1"/>
  <c r="B2134" i="3" s="1"/>
  <c r="B2135" i="3" s="1"/>
  <c r="B2136" i="3" s="1"/>
  <c r="B2137" i="3" s="1"/>
  <c r="B2138" i="3" s="1"/>
  <c r="B2139" i="3" s="1"/>
  <c r="B2140" i="3" s="1"/>
  <c r="B2141" i="3" s="1"/>
  <c r="B2142" i="3" s="1"/>
  <c r="B2143" i="3" s="1"/>
  <c r="B2144" i="3" s="1"/>
  <c r="B2145" i="3" s="1"/>
  <c r="B2146" i="3" s="1"/>
  <c r="B2147" i="3" s="1"/>
  <c r="B2148" i="3" s="1"/>
  <c r="B2149" i="3" s="1"/>
  <c r="B2150" i="3" s="1"/>
  <c r="B2151" i="3" s="1"/>
  <c r="B2152" i="3" s="1"/>
  <c r="B2153" i="3" s="1"/>
  <c r="B2154" i="3" s="1"/>
  <c r="B2155" i="3" s="1"/>
  <c r="B2156" i="3" s="1"/>
  <c r="B2157" i="3" s="1"/>
  <c r="B2158" i="3" s="1"/>
  <c r="B2159" i="3" s="1"/>
  <c r="B2160" i="3" s="1"/>
  <c r="B2161" i="3" s="1"/>
  <c r="B2162" i="3" s="1"/>
  <c r="B2163" i="3" s="1"/>
  <c r="B2164" i="3" s="1"/>
  <c r="B2165" i="3" s="1"/>
  <c r="B2166" i="3" s="1"/>
  <c r="B2167" i="3" s="1"/>
  <c r="B2168" i="3" s="1"/>
  <c r="B2169" i="3" s="1"/>
  <c r="B2170" i="3" s="1"/>
  <c r="B2171" i="3" s="1"/>
  <c r="B2172" i="3" s="1"/>
  <c r="B2173" i="3" s="1"/>
  <c r="B2174" i="3" s="1"/>
  <c r="B2175" i="3" s="1"/>
  <c r="B2176" i="3" s="1"/>
  <c r="B2177" i="3" s="1"/>
  <c r="B2178" i="3" s="1"/>
  <c r="B2179" i="3" s="1"/>
  <c r="B2180" i="3" s="1"/>
  <c r="B2181" i="3" s="1"/>
  <c r="B2182" i="3" s="1"/>
  <c r="B2183" i="3" s="1"/>
  <c r="B2184" i="3" s="1"/>
  <c r="B2185" i="3" s="1"/>
  <c r="B2186" i="3" s="1"/>
  <c r="B2187" i="3" s="1"/>
  <c r="B2188" i="3" s="1"/>
  <c r="B2189" i="3" s="1"/>
  <c r="B2190" i="3" s="1"/>
  <c r="B2191" i="3" s="1"/>
  <c r="B2192" i="3" s="1"/>
  <c r="B2193" i="3" s="1"/>
  <c r="B2194" i="3" s="1"/>
  <c r="B2195" i="3" s="1"/>
  <c r="B2196" i="3" s="1"/>
  <c r="B2197" i="3" s="1"/>
  <c r="B2198" i="3" s="1"/>
  <c r="B2199" i="3" s="1"/>
  <c r="B2200" i="3" s="1"/>
  <c r="B2201" i="3" s="1"/>
  <c r="B2202" i="3" s="1"/>
  <c r="B2203" i="3" s="1"/>
  <c r="B2204" i="3" s="1"/>
  <c r="B2205" i="3" s="1"/>
  <c r="B2206" i="3" s="1"/>
  <c r="B2207" i="3" s="1"/>
  <c r="B2208" i="3" s="1"/>
  <c r="B2209" i="3" s="1"/>
  <c r="B2210" i="3" s="1"/>
  <c r="B2211" i="3" s="1"/>
  <c r="B2212" i="3" s="1"/>
  <c r="B2213" i="3" s="1"/>
  <c r="B2214" i="3" s="1"/>
  <c r="B2215" i="3" s="1"/>
  <c r="B2216" i="3" s="1"/>
  <c r="B2217" i="3" s="1"/>
  <c r="B2218" i="3" s="1"/>
  <c r="B2219" i="3" s="1"/>
  <c r="B2220" i="3" s="1"/>
  <c r="B2221" i="3" s="1"/>
  <c r="B2222" i="3" s="1"/>
  <c r="B2223" i="3" s="1"/>
  <c r="B2224" i="3" s="1"/>
  <c r="B2225" i="3" s="1"/>
  <c r="B2226" i="3" s="1"/>
  <c r="B2227" i="3" s="1"/>
  <c r="B2228" i="3" s="1"/>
  <c r="B2229" i="3" s="1"/>
  <c r="B2230" i="3" s="1"/>
  <c r="B2231" i="3" s="1"/>
  <c r="B2232" i="3" s="1"/>
  <c r="B2233" i="3" s="1"/>
  <c r="B2234" i="3" s="1"/>
  <c r="B2235" i="3" s="1"/>
  <c r="B2236" i="3" s="1"/>
  <c r="B2237" i="3" s="1"/>
  <c r="B2238" i="3" s="1"/>
  <c r="B2239" i="3" s="1"/>
  <c r="B2240" i="3" s="1"/>
  <c r="B2241" i="3" s="1"/>
  <c r="B2242" i="3" s="1"/>
  <c r="B2243" i="3" s="1"/>
  <c r="B2244" i="3" s="1"/>
  <c r="B2245" i="3" s="1"/>
  <c r="B2246" i="3" s="1"/>
  <c r="B2247" i="3" s="1"/>
  <c r="B2248" i="3" s="1"/>
  <c r="B2249" i="3" s="1"/>
  <c r="B2250" i="3" s="1"/>
  <c r="B2251" i="3" s="1"/>
  <c r="B2252" i="3" s="1"/>
  <c r="B2253" i="3" s="1"/>
  <c r="B2254" i="3" s="1"/>
  <c r="B2255" i="3" s="1"/>
  <c r="B2256" i="3" s="1"/>
  <c r="B2257" i="3" s="1"/>
  <c r="B2258" i="3" s="1"/>
  <c r="B2259" i="3" s="1"/>
  <c r="B2260" i="3" s="1"/>
  <c r="B2261" i="3" s="1"/>
  <c r="B2262" i="3" s="1"/>
  <c r="B2263" i="3" s="1"/>
  <c r="B2264" i="3" s="1"/>
  <c r="B2265" i="3" s="1"/>
  <c r="B2266" i="3" s="1"/>
  <c r="B2267" i="3" s="1"/>
  <c r="B2268" i="3" s="1"/>
  <c r="B2269" i="3" s="1"/>
  <c r="B2270" i="3" s="1"/>
  <c r="B2271" i="3" s="1"/>
  <c r="B2272" i="3" s="1"/>
  <c r="B2273" i="3" s="1"/>
  <c r="B2274" i="3" s="1"/>
  <c r="B2275" i="3" s="1"/>
  <c r="B2276" i="3" s="1"/>
  <c r="B2277" i="3" s="1"/>
  <c r="B2278" i="3" s="1"/>
  <c r="B2279" i="3" s="1"/>
  <c r="B2280" i="3" s="1"/>
  <c r="B2281" i="3" s="1"/>
  <c r="B2282" i="3" s="1"/>
  <c r="B2283" i="3" s="1"/>
  <c r="B2284" i="3" s="1"/>
  <c r="B2285" i="3" s="1"/>
  <c r="B2286" i="3" s="1"/>
  <c r="B2287" i="3" s="1"/>
  <c r="B2288" i="3" s="1"/>
  <c r="B2289" i="3" s="1"/>
  <c r="B2290" i="3" s="1"/>
  <c r="B2291" i="3" s="1"/>
  <c r="B2292" i="3" s="1"/>
  <c r="B2293" i="3" s="1"/>
  <c r="B2294" i="3" s="1"/>
  <c r="B2295" i="3" s="1"/>
  <c r="B2296" i="3" s="1"/>
  <c r="B2297" i="3" s="1"/>
  <c r="B2298" i="3" s="1"/>
  <c r="B2299" i="3" s="1"/>
  <c r="B2300" i="3" s="1"/>
  <c r="B2301" i="3" s="1"/>
  <c r="B2302" i="3" s="1"/>
  <c r="B2303" i="3" s="1"/>
  <c r="B2304" i="3" s="1"/>
  <c r="B2305" i="3" s="1"/>
  <c r="B2306" i="3" s="1"/>
  <c r="B2307" i="3" s="1"/>
  <c r="B2308" i="3" s="1"/>
  <c r="B2309" i="3" s="1"/>
  <c r="B2310" i="3" s="1"/>
  <c r="B2311" i="3" s="1"/>
  <c r="B2312" i="3" s="1"/>
  <c r="B2313" i="3" s="1"/>
  <c r="B2314" i="3" s="1"/>
  <c r="B2315" i="3" s="1"/>
  <c r="B2316" i="3" s="1"/>
  <c r="B2317" i="3" s="1"/>
  <c r="B2318" i="3" s="1"/>
  <c r="B2319" i="3" s="1"/>
  <c r="B2320" i="3" s="1"/>
  <c r="B2321" i="3" s="1"/>
  <c r="B2322" i="3" s="1"/>
  <c r="B2323" i="3" s="1"/>
  <c r="B2324" i="3" s="1"/>
  <c r="B2325" i="3" s="1"/>
  <c r="B2326" i="3" s="1"/>
  <c r="B2327" i="3" s="1"/>
  <c r="B2328" i="3" s="1"/>
  <c r="B2329" i="3" s="1"/>
  <c r="B2330" i="3" s="1"/>
  <c r="B2331" i="3" s="1"/>
  <c r="B2332" i="3" s="1"/>
  <c r="B2333" i="3" s="1"/>
  <c r="B2334" i="3" s="1"/>
  <c r="B2335" i="3" s="1"/>
  <c r="B2336" i="3" s="1"/>
  <c r="B2337" i="3" s="1"/>
  <c r="B2338" i="3" s="1"/>
  <c r="B2339" i="3" s="1"/>
  <c r="B2340" i="3" s="1"/>
  <c r="B2341" i="3" s="1"/>
  <c r="B2342" i="3" s="1"/>
  <c r="B2343" i="3" s="1"/>
  <c r="B2344" i="3" s="1"/>
  <c r="B2345" i="3" s="1"/>
  <c r="B2346" i="3" s="1"/>
  <c r="B2347" i="3" s="1"/>
  <c r="B2348" i="3" s="1"/>
  <c r="B2349" i="3" s="1"/>
  <c r="B2350" i="3" s="1"/>
  <c r="B2351" i="3" s="1"/>
  <c r="B2352" i="3" s="1"/>
  <c r="B2353" i="3" s="1"/>
  <c r="B2354" i="3" s="1"/>
  <c r="B2355" i="3" s="1"/>
  <c r="B2356" i="3" s="1"/>
  <c r="B2357" i="3" s="1"/>
  <c r="B2358" i="3" s="1"/>
  <c r="B2359" i="3" s="1"/>
  <c r="B2360" i="3" s="1"/>
  <c r="B2361" i="3" s="1"/>
  <c r="B2362" i="3" s="1"/>
  <c r="B2363" i="3" s="1"/>
  <c r="B2364" i="3" s="1"/>
  <c r="B2365" i="3" s="1"/>
  <c r="B2366" i="3" s="1"/>
  <c r="B2367" i="3" s="1"/>
  <c r="B2368" i="3" s="1"/>
  <c r="B2369" i="3" s="1"/>
  <c r="B2370" i="3" s="1"/>
  <c r="B2371" i="3" s="1"/>
  <c r="B2372" i="3" s="1"/>
  <c r="B2373" i="3" s="1"/>
  <c r="B2374" i="3" s="1"/>
  <c r="B2375" i="3" s="1"/>
  <c r="B2376" i="3" s="1"/>
  <c r="B2377" i="3" s="1"/>
  <c r="B2378" i="3" s="1"/>
  <c r="B2379" i="3" s="1"/>
  <c r="B2380" i="3" s="1"/>
  <c r="B2381" i="3" s="1"/>
  <c r="B2382" i="3" s="1"/>
  <c r="B2383" i="3" s="1"/>
  <c r="B2384" i="3" s="1"/>
  <c r="B2385" i="3" s="1"/>
  <c r="B2386" i="3" s="1"/>
  <c r="B2387" i="3" s="1"/>
  <c r="B2388" i="3" s="1"/>
  <c r="B2389" i="3" s="1"/>
  <c r="B2390" i="3" s="1"/>
  <c r="B2391" i="3" s="1"/>
  <c r="B2392" i="3" s="1"/>
  <c r="B2393" i="3" s="1"/>
  <c r="B2394" i="3" s="1"/>
  <c r="B2395" i="3" s="1"/>
  <c r="B2396" i="3" s="1"/>
  <c r="B2397" i="3" s="1"/>
  <c r="B2398" i="3" s="1"/>
  <c r="B2399" i="3" s="1"/>
  <c r="B2400" i="3" s="1"/>
  <c r="B2401" i="3" s="1"/>
  <c r="B2402" i="3" s="1"/>
  <c r="B2403" i="3" s="1"/>
  <c r="B2404" i="3" s="1"/>
  <c r="B2405" i="3" s="1"/>
  <c r="B2406" i="3" s="1"/>
  <c r="B2407" i="3" s="1"/>
  <c r="B2408" i="3" s="1"/>
  <c r="B2409" i="3" s="1"/>
  <c r="B2410" i="3" s="1"/>
  <c r="B2411" i="3" s="1"/>
  <c r="B2412" i="3" s="1"/>
  <c r="B2413" i="3" s="1"/>
  <c r="B2414" i="3" s="1"/>
  <c r="B2415" i="3" s="1"/>
  <c r="B2416" i="3" s="1"/>
  <c r="B2417" i="3" s="1"/>
  <c r="B2418" i="3" s="1"/>
  <c r="B2419" i="3" s="1"/>
  <c r="B2420" i="3" s="1"/>
  <c r="B2421" i="3" s="1"/>
  <c r="B2422" i="3" s="1"/>
  <c r="B2423" i="3" s="1"/>
  <c r="B2424" i="3" s="1"/>
  <c r="B2425" i="3" s="1"/>
  <c r="B2426" i="3" s="1"/>
  <c r="B2427" i="3" s="1"/>
  <c r="B2428" i="3" s="1"/>
  <c r="B2429" i="3" s="1"/>
  <c r="B2430" i="3" s="1"/>
  <c r="B2431" i="3" s="1"/>
  <c r="B2432" i="3" s="1"/>
  <c r="B2433" i="3" s="1"/>
  <c r="B2434" i="3" s="1"/>
  <c r="B2435" i="3" s="1"/>
  <c r="B2436" i="3" s="1"/>
  <c r="B2437" i="3" s="1"/>
  <c r="B2438" i="3" s="1"/>
  <c r="B2439" i="3" s="1"/>
  <c r="B2440" i="3" s="1"/>
  <c r="B2441" i="3" s="1"/>
  <c r="B2442" i="3" s="1"/>
  <c r="B2443" i="3" s="1"/>
  <c r="B2444" i="3" s="1"/>
  <c r="B2445" i="3" s="1"/>
  <c r="B2446" i="3" s="1"/>
  <c r="B2447" i="3" s="1"/>
  <c r="B2448" i="3" s="1"/>
  <c r="B2449" i="3" s="1"/>
  <c r="B2450" i="3" s="1"/>
  <c r="B2451" i="3" s="1"/>
  <c r="B2452" i="3" s="1"/>
  <c r="B2453" i="3" s="1"/>
  <c r="B2454" i="3" s="1"/>
  <c r="B2455" i="3" s="1"/>
  <c r="B2456" i="3" s="1"/>
  <c r="B2457" i="3" s="1"/>
  <c r="B2458" i="3" s="1"/>
  <c r="B2459" i="3" s="1"/>
  <c r="B2460" i="3" s="1"/>
  <c r="B2461" i="3" s="1"/>
  <c r="B2462" i="3" s="1"/>
  <c r="B2463" i="3" s="1"/>
  <c r="B2464" i="3" s="1"/>
  <c r="B2465" i="3" s="1"/>
  <c r="B2466" i="3" s="1"/>
  <c r="B2467" i="3" s="1"/>
  <c r="B2468" i="3" s="1"/>
  <c r="B2469" i="3" s="1"/>
  <c r="B2470" i="3" s="1"/>
  <c r="B2471" i="3" s="1"/>
  <c r="B2472" i="3" s="1"/>
  <c r="B2473" i="3" s="1"/>
  <c r="B2474" i="3" s="1"/>
  <c r="B2475" i="3" s="1"/>
  <c r="B2476" i="3" s="1"/>
  <c r="B2477" i="3" s="1"/>
  <c r="B2478" i="3" s="1"/>
  <c r="B2479" i="3" s="1"/>
  <c r="B2480" i="3" s="1"/>
  <c r="B2481" i="3" s="1"/>
  <c r="B2482" i="3" s="1"/>
  <c r="B2483" i="3" s="1"/>
  <c r="B2484" i="3" s="1"/>
  <c r="B2485" i="3" s="1"/>
  <c r="B2486" i="3" s="1"/>
  <c r="B2487" i="3" s="1"/>
  <c r="B2488" i="3" s="1"/>
  <c r="B2489" i="3" s="1"/>
  <c r="B2490" i="3" s="1"/>
  <c r="B2491" i="3" s="1"/>
  <c r="B2492" i="3" s="1"/>
  <c r="B2493" i="3" s="1"/>
  <c r="B2494" i="3" s="1"/>
  <c r="B2495" i="3" s="1"/>
  <c r="B2496" i="3" s="1"/>
  <c r="B2497" i="3" s="1"/>
  <c r="B2498" i="3" s="1"/>
  <c r="B2499" i="3" s="1"/>
  <c r="B2500" i="3" s="1"/>
  <c r="B2501" i="3" s="1"/>
  <c r="B2502" i="3" s="1"/>
  <c r="B2503" i="3" s="1"/>
  <c r="B2504" i="3" s="1"/>
  <c r="B2505" i="3" s="1"/>
  <c r="B2506" i="3" s="1"/>
  <c r="B2507" i="3" s="1"/>
  <c r="B2508" i="3" s="1"/>
  <c r="B2509" i="3" s="1"/>
  <c r="B2510" i="3" s="1"/>
  <c r="B2511" i="3" s="1"/>
  <c r="B2512" i="3" s="1"/>
  <c r="B2513" i="3" s="1"/>
  <c r="B2514" i="3" s="1"/>
  <c r="B2515" i="3" s="1"/>
  <c r="B2516" i="3" s="1"/>
  <c r="B2517" i="3" s="1"/>
  <c r="B2518" i="3" s="1"/>
  <c r="B2519" i="3" s="1"/>
  <c r="B2520" i="3" s="1"/>
  <c r="B2521" i="3" s="1"/>
  <c r="B2522" i="3" s="1"/>
  <c r="B2523" i="3" s="1"/>
  <c r="B2524" i="3" s="1"/>
  <c r="B2525" i="3" s="1"/>
  <c r="B2526" i="3" s="1"/>
  <c r="B2527" i="3" s="1"/>
  <c r="B2528" i="3" s="1"/>
  <c r="B2529" i="3" s="1"/>
  <c r="B2530" i="3" s="1"/>
  <c r="B2531" i="3" s="1"/>
  <c r="B2532" i="3" s="1"/>
  <c r="B2533" i="3" s="1"/>
  <c r="B2534" i="3" s="1"/>
  <c r="B2535" i="3" s="1"/>
  <c r="B2536" i="3" s="1"/>
  <c r="B2537" i="3" s="1"/>
  <c r="B2538" i="3" s="1"/>
  <c r="B2539" i="3" s="1"/>
  <c r="B2540" i="3" s="1"/>
  <c r="B2541" i="3" s="1"/>
  <c r="B2542" i="3" s="1"/>
  <c r="B2543" i="3" s="1"/>
  <c r="B2544" i="3" s="1"/>
  <c r="B2545" i="3" s="1"/>
  <c r="B2546" i="3" s="1"/>
  <c r="B2547" i="3" s="1"/>
  <c r="B2548" i="3" s="1"/>
  <c r="B2549" i="3" s="1"/>
  <c r="B2550" i="3" s="1"/>
  <c r="B2551" i="3" s="1"/>
  <c r="B2552" i="3" s="1"/>
  <c r="B2553" i="3" s="1"/>
  <c r="B2554" i="3" s="1"/>
  <c r="B2555" i="3" s="1"/>
  <c r="B2556" i="3" s="1"/>
  <c r="B2557" i="3" s="1"/>
  <c r="B2558" i="3" s="1"/>
  <c r="B2559" i="3" s="1"/>
  <c r="B2560" i="3" s="1"/>
  <c r="B2561" i="3" s="1"/>
  <c r="B2562" i="3" s="1"/>
  <c r="B2563" i="3" s="1"/>
  <c r="B2564" i="3" s="1"/>
  <c r="B2565" i="3" s="1"/>
  <c r="B2566" i="3" s="1"/>
  <c r="B2567" i="3" s="1"/>
  <c r="B2568" i="3" s="1"/>
  <c r="B2569" i="3" s="1"/>
  <c r="B2570" i="3" s="1"/>
  <c r="B2571" i="3" s="1"/>
  <c r="B2572" i="3" s="1"/>
  <c r="B2573" i="3" s="1"/>
  <c r="B2574" i="3" s="1"/>
  <c r="B2575" i="3" s="1"/>
  <c r="B2576" i="3" s="1"/>
  <c r="B2577" i="3" s="1"/>
  <c r="B2578" i="3" s="1"/>
  <c r="B2579" i="3" s="1"/>
  <c r="B2580" i="3" s="1"/>
  <c r="B2581" i="3" s="1"/>
  <c r="B2582" i="3" s="1"/>
  <c r="B2583" i="3" s="1"/>
  <c r="B2584" i="3" s="1"/>
  <c r="B2585" i="3" s="1"/>
  <c r="B2586" i="3" s="1"/>
  <c r="B2587" i="3" s="1"/>
  <c r="B2588" i="3" s="1"/>
  <c r="B2589" i="3" s="1"/>
  <c r="B2590" i="3" s="1"/>
  <c r="B2591" i="3" s="1"/>
  <c r="B2592" i="3" s="1"/>
  <c r="B2593" i="3" s="1"/>
  <c r="B2594" i="3" s="1"/>
  <c r="B2595" i="3" s="1"/>
  <c r="B2596" i="3" s="1"/>
  <c r="B2597" i="3" s="1"/>
  <c r="B2598" i="3" s="1"/>
  <c r="B2599" i="3" s="1"/>
  <c r="B2600" i="3" s="1"/>
  <c r="B2601" i="3" s="1"/>
  <c r="B2602" i="3" s="1"/>
  <c r="B2603" i="3" s="1"/>
  <c r="B2604" i="3" s="1"/>
  <c r="B2605" i="3" s="1"/>
  <c r="B2606" i="3" s="1"/>
  <c r="B2607" i="3" s="1"/>
  <c r="B2608" i="3" s="1"/>
  <c r="B2609" i="3" s="1"/>
  <c r="B2610" i="3" s="1"/>
  <c r="B2611" i="3" s="1"/>
  <c r="B2612" i="3" s="1"/>
  <c r="B2613" i="3" s="1"/>
  <c r="B2614" i="3" s="1"/>
  <c r="B2615" i="3" s="1"/>
  <c r="B2616" i="3" s="1"/>
  <c r="B2617" i="3" s="1"/>
  <c r="B2618" i="3" s="1"/>
  <c r="B2619" i="3" s="1"/>
  <c r="B2620" i="3" s="1"/>
  <c r="B2621" i="3" s="1"/>
  <c r="B2622" i="3" s="1"/>
  <c r="B2623" i="3" s="1"/>
  <c r="B2624" i="3" s="1"/>
  <c r="B2625" i="3" s="1"/>
  <c r="B2626" i="3" s="1"/>
  <c r="B2627" i="3" s="1"/>
  <c r="B2628" i="3" s="1"/>
  <c r="B2629" i="3" s="1"/>
  <c r="B2630" i="3" s="1"/>
  <c r="B2631" i="3" s="1"/>
  <c r="B2632" i="3" s="1"/>
  <c r="B2633" i="3" s="1"/>
  <c r="B2634" i="3" s="1"/>
  <c r="B2635" i="3" s="1"/>
  <c r="B2636" i="3" s="1"/>
  <c r="B2637" i="3" s="1"/>
  <c r="B2638" i="3" s="1"/>
  <c r="B2639" i="3" s="1"/>
  <c r="B2640" i="3" s="1"/>
  <c r="B2641" i="3" s="1"/>
  <c r="B2642" i="3" s="1"/>
  <c r="B2643" i="3" s="1"/>
  <c r="B2644" i="3" s="1"/>
  <c r="B2645" i="3" s="1"/>
  <c r="B2646" i="3" s="1"/>
  <c r="B2647" i="3" s="1"/>
  <c r="B2648" i="3" s="1"/>
  <c r="B2649" i="3" s="1"/>
  <c r="B2650" i="3" s="1"/>
  <c r="B2651" i="3" s="1"/>
  <c r="B2652" i="3" s="1"/>
  <c r="B2653" i="3" s="1"/>
  <c r="B2654" i="3" s="1"/>
  <c r="B2655" i="3" s="1"/>
  <c r="B2656" i="3" s="1"/>
  <c r="B2657" i="3" s="1"/>
  <c r="B2658" i="3" s="1"/>
  <c r="B2659" i="3" s="1"/>
  <c r="B2660" i="3" s="1"/>
  <c r="B2661" i="3" s="1"/>
  <c r="B2662" i="3" s="1"/>
  <c r="B2663" i="3" s="1"/>
  <c r="B2664" i="3" s="1"/>
  <c r="B2665" i="3" s="1"/>
  <c r="B2666" i="3" s="1"/>
  <c r="B2667" i="3" s="1"/>
  <c r="B2668" i="3" s="1"/>
  <c r="B2669" i="3" s="1"/>
  <c r="B2670" i="3" s="1"/>
  <c r="B2671" i="3" s="1"/>
  <c r="B2672" i="3" s="1"/>
  <c r="B2673" i="3" s="1"/>
  <c r="B2674" i="3" s="1"/>
  <c r="B2675" i="3" s="1"/>
  <c r="B2676" i="3" s="1"/>
  <c r="B2677" i="3" s="1"/>
  <c r="B2678" i="3" s="1"/>
  <c r="B2679" i="3" s="1"/>
  <c r="B2680" i="3" s="1"/>
  <c r="B2681" i="3" s="1"/>
  <c r="B2682" i="3" s="1"/>
  <c r="B2683" i="3" s="1"/>
  <c r="B2684" i="3" s="1"/>
  <c r="B2685" i="3" s="1"/>
  <c r="B2686" i="3" s="1"/>
  <c r="B2687" i="3" s="1"/>
  <c r="B2688" i="3" s="1"/>
  <c r="B2689" i="3" s="1"/>
  <c r="B2690" i="3" s="1"/>
  <c r="B2691" i="3" s="1"/>
  <c r="B2692" i="3" s="1"/>
  <c r="B2693" i="3" s="1"/>
  <c r="B2694" i="3" s="1"/>
  <c r="B2695" i="3" s="1"/>
  <c r="B2696" i="3" s="1"/>
  <c r="B2697" i="3" s="1"/>
  <c r="B2698" i="3" s="1"/>
  <c r="B2699" i="3" s="1"/>
  <c r="B2700" i="3" s="1"/>
  <c r="B2701" i="3" s="1"/>
  <c r="B2702" i="3" s="1"/>
  <c r="B2703" i="3" s="1"/>
  <c r="B2704" i="3" s="1"/>
  <c r="B2705" i="3" s="1"/>
  <c r="B2706" i="3" s="1"/>
  <c r="B2707" i="3" s="1"/>
  <c r="B2708" i="3" s="1"/>
  <c r="B2709" i="3" s="1"/>
  <c r="B2710" i="3" s="1"/>
  <c r="B2711" i="3" s="1"/>
  <c r="B2712" i="3" s="1"/>
  <c r="B2713" i="3" s="1"/>
  <c r="B2714" i="3" s="1"/>
  <c r="B2715" i="3" s="1"/>
  <c r="B2716" i="3" s="1"/>
  <c r="B2717" i="3" s="1"/>
  <c r="B2718" i="3" s="1"/>
  <c r="B2719" i="3" s="1"/>
  <c r="B2720" i="3" s="1"/>
  <c r="B2721" i="3" s="1"/>
  <c r="B2722" i="3" s="1"/>
  <c r="B2723" i="3" s="1"/>
  <c r="B2724" i="3" s="1"/>
  <c r="B2725" i="3" s="1"/>
  <c r="B2726" i="3" s="1"/>
  <c r="B2727" i="3" s="1"/>
  <c r="B2728" i="3" s="1"/>
  <c r="B2729" i="3" s="1"/>
  <c r="B2730" i="3" s="1"/>
  <c r="B2731" i="3" s="1"/>
  <c r="B2732" i="3" s="1"/>
  <c r="B2733" i="3" s="1"/>
  <c r="B2734" i="3" s="1"/>
  <c r="B2735" i="3" s="1"/>
  <c r="B2736" i="3" s="1"/>
  <c r="B2737" i="3" s="1"/>
  <c r="B2738" i="3" s="1"/>
  <c r="B2739" i="3" s="1"/>
  <c r="B2740" i="3" s="1"/>
  <c r="B2741" i="3" s="1"/>
  <c r="B2742" i="3" s="1"/>
  <c r="B2743" i="3" s="1"/>
  <c r="B2744" i="3" s="1"/>
  <c r="B2745" i="3" s="1"/>
  <c r="B2746" i="3" s="1"/>
  <c r="B2747" i="3" s="1"/>
  <c r="B2748" i="3" s="1"/>
  <c r="B2749" i="3" s="1"/>
  <c r="B2750" i="3" s="1"/>
  <c r="B2751" i="3" s="1"/>
  <c r="B2752" i="3" s="1"/>
  <c r="B2753" i="3" s="1"/>
  <c r="B2754" i="3" s="1"/>
  <c r="B2755" i="3" s="1"/>
  <c r="B2756" i="3" s="1"/>
  <c r="B2757" i="3" s="1"/>
  <c r="B2758" i="3" s="1"/>
  <c r="B2759" i="3" s="1"/>
  <c r="B2760" i="3" s="1"/>
  <c r="B2761" i="3" s="1"/>
  <c r="B2762" i="3" s="1"/>
  <c r="B2763" i="3" s="1"/>
  <c r="B2764" i="3" s="1"/>
  <c r="B2765" i="3" s="1"/>
  <c r="B2766" i="3" s="1"/>
  <c r="B2767" i="3" s="1"/>
  <c r="B2768" i="3" s="1"/>
  <c r="B2769" i="3" s="1"/>
  <c r="B2770" i="3" s="1"/>
  <c r="B2771" i="3" s="1"/>
  <c r="B2772" i="3" s="1"/>
  <c r="B2773" i="3" s="1"/>
  <c r="B2774" i="3" s="1"/>
  <c r="B2775" i="3" s="1"/>
  <c r="B2776" i="3" s="1"/>
  <c r="B2777" i="3" s="1"/>
  <c r="B2778" i="3" s="1"/>
  <c r="B2779" i="3" s="1"/>
  <c r="B2780" i="3" s="1"/>
  <c r="B2781" i="3" s="1"/>
  <c r="B2782" i="3" s="1"/>
  <c r="B2783" i="3" s="1"/>
  <c r="B2784" i="3" s="1"/>
  <c r="B2785" i="3" s="1"/>
  <c r="B2786" i="3" s="1"/>
  <c r="B2787" i="3" s="1"/>
  <c r="B2788" i="3" s="1"/>
  <c r="B2789" i="3" s="1"/>
  <c r="B2790" i="3" s="1"/>
  <c r="B2791" i="3" s="1"/>
  <c r="B2792" i="3" s="1"/>
  <c r="B2793" i="3" s="1"/>
  <c r="B2794" i="3" s="1"/>
  <c r="B2795" i="3" s="1"/>
  <c r="B2796" i="3" s="1"/>
  <c r="B2797" i="3" s="1"/>
  <c r="B2798" i="3" s="1"/>
  <c r="B2799" i="3" s="1"/>
  <c r="B2800" i="3" s="1"/>
  <c r="B2801" i="3" s="1"/>
  <c r="B2802" i="3" s="1"/>
  <c r="B2803" i="3" s="1"/>
  <c r="B2804" i="3" s="1"/>
  <c r="B2805" i="3" s="1"/>
  <c r="B2806" i="3" s="1"/>
  <c r="B2807" i="3" s="1"/>
  <c r="B2808" i="3" s="1"/>
  <c r="B2809" i="3" s="1"/>
  <c r="B2810" i="3" s="1"/>
  <c r="B2811" i="3" s="1"/>
  <c r="B2812" i="3" s="1"/>
  <c r="B2813" i="3" s="1"/>
  <c r="B2814" i="3" s="1"/>
  <c r="B2815" i="3" s="1"/>
  <c r="B2816" i="3" s="1"/>
  <c r="B2817" i="3" s="1"/>
  <c r="B2818" i="3" s="1"/>
  <c r="B2819" i="3" s="1"/>
  <c r="B2820" i="3" s="1"/>
  <c r="B2821" i="3" s="1"/>
  <c r="B2822" i="3" s="1"/>
  <c r="B2823" i="3" s="1"/>
  <c r="B2824" i="3" s="1"/>
  <c r="B2825" i="3" s="1"/>
  <c r="B2826" i="3" s="1"/>
  <c r="B2827" i="3" s="1"/>
  <c r="B2828" i="3" s="1"/>
  <c r="B2829" i="3" s="1"/>
  <c r="B2830" i="3" s="1"/>
  <c r="B2831" i="3" s="1"/>
  <c r="B2832" i="3" s="1"/>
  <c r="B2833" i="3" s="1"/>
  <c r="B2834" i="3" s="1"/>
  <c r="B2835" i="3" s="1"/>
  <c r="B2836" i="3" s="1"/>
  <c r="B2837" i="3" s="1"/>
  <c r="B2838" i="3" s="1"/>
  <c r="B2839" i="3" s="1"/>
  <c r="B2840" i="3" s="1"/>
  <c r="B2841" i="3" s="1"/>
  <c r="B2842" i="3" s="1"/>
  <c r="B2843" i="3" s="1"/>
  <c r="B2844" i="3" s="1"/>
  <c r="B2845" i="3" s="1"/>
  <c r="B2846" i="3" s="1"/>
  <c r="B2847" i="3" s="1"/>
  <c r="B2848" i="3" s="1"/>
  <c r="B2849" i="3" s="1"/>
  <c r="B2850" i="3" s="1"/>
  <c r="B2851" i="3" s="1"/>
  <c r="B2852" i="3" s="1"/>
  <c r="B2853" i="3" s="1"/>
  <c r="B2854" i="3" s="1"/>
  <c r="B2855" i="3" s="1"/>
  <c r="B2856" i="3" s="1"/>
  <c r="B2857" i="3" s="1"/>
  <c r="B2858" i="3" s="1"/>
  <c r="B2859" i="3" s="1"/>
  <c r="B2860" i="3" s="1"/>
  <c r="B2861" i="3" s="1"/>
  <c r="B2862" i="3" s="1"/>
  <c r="B2863" i="3" s="1"/>
  <c r="B2864" i="3" s="1"/>
  <c r="B2865" i="3" s="1"/>
  <c r="B2866" i="3" s="1"/>
  <c r="B2867" i="3" s="1"/>
  <c r="B2868" i="3" s="1"/>
  <c r="B2869" i="3" s="1"/>
  <c r="B2870" i="3" s="1"/>
  <c r="B2871" i="3" s="1"/>
  <c r="B2872" i="3" s="1"/>
  <c r="B2873" i="3" s="1"/>
  <c r="B2874" i="3" s="1"/>
  <c r="B2875" i="3" s="1"/>
  <c r="B2876" i="3" s="1"/>
  <c r="B2877" i="3" s="1"/>
  <c r="B2878" i="3" s="1"/>
  <c r="B2879" i="3" s="1"/>
  <c r="B2880" i="3" s="1"/>
  <c r="B2881" i="3" s="1"/>
  <c r="B2882" i="3" s="1"/>
  <c r="B2883" i="3" s="1"/>
  <c r="B2884" i="3" s="1"/>
  <c r="B2885" i="3" s="1"/>
  <c r="B2886" i="3" s="1"/>
  <c r="B2887" i="3" s="1"/>
  <c r="B2888" i="3" s="1"/>
  <c r="B2889" i="3" s="1"/>
  <c r="B2890" i="3" s="1"/>
  <c r="B2891" i="3" s="1"/>
  <c r="B2892" i="3" s="1"/>
  <c r="B2893" i="3" s="1"/>
  <c r="B2894" i="3" s="1"/>
  <c r="B2895" i="3" s="1"/>
  <c r="B2896" i="3" s="1"/>
  <c r="B2897" i="3" s="1"/>
  <c r="B2898" i="3" s="1"/>
  <c r="B2899" i="3" s="1"/>
  <c r="B2900" i="3" s="1"/>
  <c r="B2901" i="3" s="1"/>
  <c r="B2902" i="3" s="1"/>
  <c r="B2903" i="3" s="1"/>
  <c r="B2904" i="3" s="1"/>
  <c r="B2905" i="3" s="1"/>
  <c r="B2906" i="3" s="1"/>
  <c r="B2907" i="3" s="1"/>
  <c r="B2908" i="3" s="1"/>
  <c r="B2909" i="3" s="1"/>
  <c r="B2910" i="3" s="1"/>
  <c r="B2911" i="3" s="1"/>
  <c r="B2912" i="3" s="1"/>
  <c r="B2913" i="3" s="1"/>
  <c r="B2914" i="3" s="1"/>
  <c r="B2915" i="3" s="1"/>
  <c r="B2916" i="3" s="1"/>
  <c r="B2917" i="3" s="1"/>
  <c r="B2918" i="3" s="1"/>
  <c r="B2919" i="3" s="1"/>
  <c r="B2920" i="3" s="1"/>
  <c r="B2921" i="3" s="1"/>
  <c r="B2922" i="3" s="1"/>
  <c r="B2923" i="3" s="1"/>
  <c r="B2924" i="3" s="1"/>
  <c r="B2925" i="3" s="1"/>
  <c r="B2926" i="3" s="1"/>
  <c r="B2927" i="3" s="1"/>
  <c r="B2928" i="3" s="1"/>
  <c r="B2929" i="3" s="1"/>
  <c r="B2930" i="3" s="1"/>
  <c r="B2931" i="3" s="1"/>
  <c r="B2932" i="3" s="1"/>
  <c r="B2933" i="3" s="1"/>
  <c r="B2934" i="3" s="1"/>
  <c r="B2935" i="3" s="1"/>
  <c r="B2936" i="3" s="1"/>
  <c r="B2937" i="3" s="1"/>
  <c r="B2938" i="3" s="1"/>
  <c r="B2939" i="3" s="1"/>
  <c r="B2940" i="3" s="1"/>
  <c r="B2941" i="3" s="1"/>
  <c r="B2942" i="3" s="1"/>
  <c r="B2943" i="3" s="1"/>
  <c r="B2944" i="3" s="1"/>
  <c r="B2945" i="3" s="1"/>
  <c r="B2946" i="3" s="1"/>
  <c r="B2947" i="3" s="1"/>
  <c r="B2948" i="3" s="1"/>
  <c r="B2949" i="3" s="1"/>
  <c r="B2950" i="3" s="1"/>
  <c r="B2951" i="3" s="1"/>
  <c r="B2952" i="3" s="1"/>
  <c r="B2953" i="3" s="1"/>
  <c r="B2954" i="3" s="1"/>
  <c r="B2955" i="3" s="1"/>
  <c r="B2956" i="3" s="1"/>
  <c r="B2957" i="3" s="1"/>
  <c r="B2958" i="3" s="1"/>
  <c r="B2959" i="3" s="1"/>
  <c r="B2960" i="3" s="1"/>
  <c r="B2961" i="3" s="1"/>
  <c r="B2962" i="3" s="1"/>
  <c r="B2963" i="3" s="1"/>
  <c r="B2964" i="3" s="1"/>
  <c r="B2965" i="3" s="1"/>
  <c r="B2966" i="3" s="1"/>
  <c r="B2967" i="3" s="1"/>
  <c r="B2968" i="3" s="1"/>
  <c r="B2969" i="3" s="1"/>
  <c r="B2970" i="3" s="1"/>
  <c r="B2971" i="3" s="1"/>
  <c r="B2972" i="3" s="1"/>
  <c r="B2973" i="3" s="1"/>
  <c r="B2974" i="3" s="1"/>
  <c r="B2975" i="3" s="1"/>
  <c r="B2976" i="3" s="1"/>
  <c r="B2977" i="3" s="1"/>
  <c r="B2978" i="3" s="1"/>
  <c r="B2979" i="3" s="1"/>
  <c r="B2980" i="3" s="1"/>
  <c r="B2981" i="3" s="1"/>
  <c r="B2982" i="3" s="1"/>
  <c r="B2983" i="3" s="1"/>
  <c r="B2984" i="3" s="1"/>
  <c r="B2985" i="3" s="1"/>
  <c r="B2986" i="3" s="1"/>
  <c r="B2987" i="3" s="1"/>
  <c r="B2988" i="3" s="1"/>
  <c r="B2989" i="3" s="1"/>
  <c r="B2990" i="3" s="1"/>
  <c r="B2991" i="3" s="1"/>
  <c r="B2992" i="3" s="1"/>
  <c r="B2993" i="3" s="1"/>
  <c r="B2994" i="3" s="1"/>
  <c r="B2995" i="3" s="1"/>
  <c r="B2996" i="3" s="1"/>
  <c r="B2997" i="3" s="1"/>
  <c r="B2998" i="3" s="1"/>
  <c r="B2999" i="3" s="1"/>
  <c r="B3000" i="3" s="1"/>
  <c r="B3001" i="3" s="1"/>
  <c r="B3002" i="3" s="1"/>
  <c r="B3003" i="3" s="1"/>
  <c r="B3004" i="3" s="1"/>
  <c r="B3005" i="3" s="1"/>
  <c r="B3006" i="3" s="1"/>
  <c r="B3007" i="3" s="1"/>
  <c r="B3008" i="3" s="1"/>
  <c r="B3009" i="3" s="1"/>
  <c r="B3010" i="3" s="1"/>
  <c r="B3011" i="3" s="1"/>
  <c r="B3012" i="3" s="1"/>
  <c r="B3013" i="3" s="1"/>
  <c r="B3014" i="3" s="1"/>
  <c r="B3015" i="3" s="1"/>
  <c r="B3016" i="3" s="1"/>
  <c r="B3017" i="3" s="1"/>
  <c r="B3018" i="3" s="1"/>
  <c r="B3019" i="3" s="1"/>
  <c r="B3020" i="3" s="1"/>
  <c r="B3021" i="3" s="1"/>
  <c r="B3022" i="3" s="1"/>
  <c r="B3023" i="3" s="1"/>
  <c r="B3024" i="3" s="1"/>
  <c r="B3025" i="3" s="1"/>
  <c r="B3026" i="3" s="1"/>
  <c r="B3027" i="3" s="1"/>
  <c r="B3028" i="3" s="1"/>
  <c r="B3029" i="3" s="1"/>
  <c r="B3030" i="3" s="1"/>
  <c r="B3031" i="3" s="1"/>
  <c r="B3032" i="3" s="1"/>
  <c r="B3033" i="3" s="1"/>
  <c r="B3034" i="3" s="1"/>
  <c r="B3035" i="3" s="1"/>
  <c r="B3036" i="3" s="1"/>
  <c r="B3037" i="3" s="1"/>
  <c r="B3038" i="3" s="1"/>
  <c r="B3039" i="3" s="1"/>
  <c r="B3040" i="3" s="1"/>
  <c r="B3041" i="3" s="1"/>
  <c r="B3042" i="3" s="1"/>
  <c r="B3043" i="3" s="1"/>
  <c r="B3044" i="3" s="1"/>
  <c r="B3045" i="3" s="1"/>
  <c r="B3046" i="3" s="1"/>
  <c r="B3047" i="3" s="1"/>
  <c r="B3048" i="3" s="1"/>
  <c r="B3049" i="3" s="1"/>
  <c r="B3050" i="3" s="1"/>
  <c r="B3051" i="3" s="1"/>
  <c r="B3052" i="3" s="1"/>
  <c r="B3053" i="3" s="1"/>
  <c r="B3054" i="3" s="1"/>
  <c r="B3055" i="3" s="1"/>
  <c r="B3056" i="3" s="1"/>
  <c r="B3057" i="3" s="1"/>
  <c r="B3058" i="3" s="1"/>
  <c r="B3059" i="3" s="1"/>
  <c r="B3060" i="3" s="1"/>
  <c r="B3061" i="3" s="1"/>
  <c r="B3062" i="3" s="1"/>
  <c r="B3063" i="3" s="1"/>
  <c r="B3064" i="3" s="1"/>
  <c r="B3065" i="3" s="1"/>
  <c r="B3066" i="3" s="1"/>
  <c r="B3067" i="3" s="1"/>
  <c r="B3068" i="3" s="1"/>
  <c r="B3069" i="3" s="1"/>
  <c r="B3070" i="3" s="1"/>
  <c r="B3071" i="3" s="1"/>
  <c r="B3072" i="3" s="1"/>
  <c r="B3073" i="3" s="1"/>
  <c r="B3074" i="3" s="1"/>
  <c r="B3075" i="3" s="1"/>
  <c r="B3076" i="3" s="1"/>
  <c r="B3077" i="3" s="1"/>
  <c r="B3078" i="3" s="1"/>
  <c r="B3079" i="3" s="1"/>
  <c r="B3080" i="3" s="1"/>
  <c r="B3081" i="3" s="1"/>
  <c r="B3082" i="3" s="1"/>
  <c r="B3083" i="3" s="1"/>
  <c r="B3084" i="3" s="1"/>
  <c r="B3085" i="3" s="1"/>
  <c r="B3086" i="3" s="1"/>
  <c r="B3087" i="3" s="1"/>
  <c r="B3088" i="3" s="1"/>
  <c r="B3089" i="3" s="1"/>
  <c r="B3090" i="3" s="1"/>
  <c r="B3091" i="3" s="1"/>
  <c r="B3092" i="3" s="1"/>
  <c r="B3093" i="3" s="1"/>
  <c r="B3094" i="3" s="1"/>
  <c r="B3095" i="3" s="1"/>
  <c r="B3096" i="3" s="1"/>
  <c r="B3097" i="3" s="1"/>
  <c r="B3098" i="3" s="1"/>
  <c r="B3099" i="3" s="1"/>
  <c r="B3100" i="3" s="1"/>
  <c r="B3101" i="3" s="1"/>
  <c r="B3102" i="3" s="1"/>
  <c r="B3103" i="3" s="1"/>
  <c r="B3104" i="3" s="1"/>
  <c r="B3105" i="3" s="1"/>
  <c r="B3106" i="3" s="1"/>
  <c r="B3107" i="3" s="1"/>
  <c r="B3108" i="3" s="1"/>
  <c r="B3109" i="3" s="1"/>
  <c r="B3110" i="3" s="1"/>
  <c r="B3111" i="3" s="1"/>
  <c r="B3112" i="3" s="1"/>
  <c r="B3113" i="3" s="1"/>
  <c r="B3114" i="3" s="1"/>
  <c r="B3115" i="3" s="1"/>
  <c r="B3116" i="3" s="1"/>
  <c r="B3117" i="3" s="1"/>
  <c r="B3118" i="3" s="1"/>
  <c r="B3119" i="3" s="1"/>
  <c r="B3120" i="3" s="1"/>
  <c r="B3121" i="3" s="1"/>
  <c r="B3122" i="3" s="1"/>
  <c r="B3123" i="3" s="1"/>
  <c r="B3124" i="3" s="1"/>
  <c r="B3125" i="3" s="1"/>
  <c r="B3126" i="3" s="1"/>
  <c r="B3127" i="3" s="1"/>
  <c r="B3128" i="3" s="1"/>
  <c r="B3129" i="3" s="1"/>
  <c r="B3130" i="3" s="1"/>
  <c r="B3131" i="3" s="1"/>
  <c r="B3132" i="3" s="1"/>
  <c r="B3133" i="3" s="1"/>
  <c r="B3134" i="3" s="1"/>
  <c r="B3135" i="3" s="1"/>
  <c r="B3136" i="3" s="1"/>
  <c r="B3137" i="3" s="1"/>
  <c r="B3138" i="3" s="1"/>
  <c r="B3139" i="3" s="1"/>
  <c r="B3140" i="3" s="1"/>
  <c r="B3141" i="3" s="1"/>
  <c r="B3142" i="3" s="1"/>
  <c r="B3143" i="3" s="1"/>
  <c r="B3144" i="3" s="1"/>
  <c r="B3145" i="3" s="1"/>
  <c r="B3146" i="3" s="1"/>
  <c r="B3147" i="3" s="1"/>
  <c r="B3148" i="3" s="1"/>
  <c r="B3149" i="3" s="1"/>
  <c r="B3150" i="3" s="1"/>
  <c r="B3151" i="3" s="1"/>
  <c r="B3152" i="3" s="1"/>
  <c r="B3153" i="3" s="1"/>
  <c r="B3154" i="3" s="1"/>
  <c r="B3155" i="3" s="1"/>
  <c r="B3156" i="3" s="1"/>
  <c r="B3157" i="3" s="1"/>
  <c r="B3158" i="3" s="1"/>
  <c r="B3159" i="3" s="1"/>
  <c r="B3160" i="3" s="1"/>
  <c r="B3161" i="3" s="1"/>
  <c r="B3162" i="3" s="1"/>
  <c r="B3163" i="3" s="1"/>
  <c r="B3164" i="3" s="1"/>
  <c r="B3165" i="3" s="1"/>
  <c r="B3166" i="3" s="1"/>
  <c r="B3167" i="3" s="1"/>
  <c r="B3168" i="3" s="1"/>
  <c r="B3169" i="3" s="1"/>
  <c r="B3170" i="3" s="1"/>
  <c r="B3171" i="3" s="1"/>
  <c r="B3172" i="3" s="1"/>
  <c r="B3173" i="3" s="1"/>
  <c r="B3174" i="3" s="1"/>
  <c r="B3175" i="3" s="1"/>
  <c r="B3176" i="3" s="1"/>
  <c r="B3177" i="3" s="1"/>
  <c r="B3178" i="3" s="1"/>
  <c r="B3179" i="3" s="1"/>
  <c r="B3180" i="3" s="1"/>
  <c r="B3181" i="3" s="1"/>
  <c r="B3182" i="3" s="1"/>
  <c r="B3183" i="3" s="1"/>
  <c r="B3184" i="3" s="1"/>
  <c r="B3185" i="3" s="1"/>
  <c r="B3186" i="3" s="1"/>
  <c r="B3187" i="3" s="1"/>
  <c r="B3188" i="3" s="1"/>
  <c r="B3189" i="3" s="1"/>
  <c r="B3190" i="3" s="1"/>
  <c r="B3191" i="3" s="1"/>
  <c r="B3192" i="3" s="1"/>
  <c r="B3193" i="3" s="1"/>
  <c r="B3194" i="3" s="1"/>
  <c r="B3195" i="3" s="1"/>
  <c r="B3196" i="3" s="1"/>
  <c r="B3197" i="3" s="1"/>
  <c r="B3198" i="3" s="1"/>
  <c r="B3199" i="3" s="1"/>
  <c r="B3200" i="3" s="1"/>
  <c r="B3201" i="3" s="1"/>
  <c r="B3202" i="3" s="1"/>
  <c r="B3203" i="3" s="1"/>
  <c r="B3204" i="3" s="1"/>
  <c r="B3205" i="3" s="1"/>
  <c r="B3206" i="3" s="1"/>
  <c r="B3207" i="3" s="1"/>
  <c r="B3208" i="3" s="1"/>
  <c r="B3209" i="3" s="1"/>
  <c r="B3210" i="3" s="1"/>
  <c r="B3211" i="3" s="1"/>
  <c r="B3212" i="3" s="1"/>
  <c r="B3213" i="3" s="1"/>
  <c r="B3214" i="3" s="1"/>
  <c r="B3215" i="3" s="1"/>
  <c r="B3216" i="3" s="1"/>
  <c r="B3217" i="3" s="1"/>
  <c r="B3218" i="3" s="1"/>
  <c r="B3219" i="3" s="1"/>
  <c r="B3220" i="3" s="1"/>
  <c r="B3221" i="3" s="1"/>
  <c r="B3222" i="3" s="1"/>
  <c r="B3223" i="3" s="1"/>
  <c r="B3224" i="3" s="1"/>
  <c r="B3225" i="3" s="1"/>
  <c r="B3226" i="3" s="1"/>
  <c r="B3227" i="3" s="1"/>
  <c r="B3228" i="3" s="1"/>
  <c r="B3229" i="3" s="1"/>
  <c r="B3230" i="3" s="1"/>
  <c r="B3231" i="3" s="1"/>
  <c r="B3232" i="3" s="1"/>
  <c r="B3233" i="3" s="1"/>
  <c r="B3234" i="3" s="1"/>
  <c r="B3235" i="3" s="1"/>
  <c r="B3236" i="3" s="1"/>
  <c r="B3237" i="3" s="1"/>
  <c r="B3238" i="3" s="1"/>
  <c r="B3239" i="3" s="1"/>
  <c r="B3240" i="3" s="1"/>
  <c r="B3241" i="3" s="1"/>
  <c r="B3242" i="3" s="1"/>
  <c r="B3243" i="3" s="1"/>
  <c r="B3244" i="3" s="1"/>
  <c r="B3245" i="3" s="1"/>
  <c r="B3246" i="3" s="1"/>
  <c r="B3247" i="3" s="1"/>
  <c r="B3248" i="3" s="1"/>
  <c r="B3249" i="3" s="1"/>
  <c r="B3250" i="3" s="1"/>
  <c r="B3251" i="3" s="1"/>
  <c r="B3252" i="3" s="1"/>
  <c r="B3253" i="3" s="1"/>
  <c r="B3254" i="3" s="1"/>
  <c r="B3255" i="3" s="1"/>
  <c r="B3256" i="3" s="1"/>
  <c r="B3257" i="3" s="1"/>
  <c r="B3258" i="3" s="1"/>
  <c r="B3259" i="3" s="1"/>
  <c r="B3260" i="3" s="1"/>
  <c r="B3261" i="3" s="1"/>
  <c r="B3262" i="3" s="1"/>
  <c r="B3263" i="3" s="1"/>
  <c r="B3264" i="3" s="1"/>
  <c r="B3265" i="3" s="1"/>
  <c r="B3266" i="3" s="1"/>
  <c r="B3267" i="3" s="1"/>
  <c r="B3268" i="3" s="1"/>
  <c r="B3269" i="3" s="1"/>
  <c r="B3270" i="3" s="1"/>
  <c r="B3271" i="3" s="1"/>
  <c r="B3272" i="3" s="1"/>
  <c r="B3273" i="3" s="1"/>
  <c r="B3274" i="3" s="1"/>
  <c r="B3275" i="3" s="1"/>
  <c r="B3276" i="3" s="1"/>
  <c r="B3277" i="3" s="1"/>
  <c r="B3278" i="3" s="1"/>
  <c r="B3279" i="3" s="1"/>
  <c r="B3280" i="3" s="1"/>
  <c r="B3281" i="3" s="1"/>
  <c r="B3282" i="3" s="1"/>
  <c r="B3283" i="3" s="1"/>
  <c r="B3284" i="3" s="1"/>
  <c r="B3285" i="3" s="1"/>
  <c r="B3286" i="3" s="1"/>
  <c r="B3287" i="3" s="1"/>
  <c r="B3288" i="3" s="1"/>
  <c r="B3289" i="3" s="1"/>
  <c r="B3290" i="3" s="1"/>
  <c r="B3291" i="3" s="1"/>
  <c r="B3292" i="3" s="1"/>
  <c r="B3293" i="3" s="1"/>
  <c r="B3294" i="3" s="1"/>
  <c r="B3295" i="3" s="1"/>
  <c r="B3296" i="3" s="1"/>
  <c r="B3297" i="3" s="1"/>
  <c r="B3298" i="3" s="1"/>
  <c r="B3299" i="3" s="1"/>
  <c r="B3300" i="3" s="1"/>
  <c r="B3301" i="3" s="1"/>
  <c r="B3302" i="3" s="1"/>
  <c r="B3303" i="3" s="1"/>
  <c r="B3304" i="3" s="1"/>
  <c r="B3305" i="3" s="1"/>
  <c r="B3306" i="3" s="1"/>
  <c r="B3307" i="3" s="1"/>
  <c r="B3308" i="3" s="1"/>
  <c r="B3309" i="3" s="1"/>
  <c r="B3310" i="3" s="1"/>
  <c r="B3311" i="3" s="1"/>
  <c r="B3312" i="3" s="1"/>
  <c r="B3313" i="3" s="1"/>
  <c r="B3314" i="3" s="1"/>
  <c r="B3315" i="3" s="1"/>
  <c r="B3316" i="3" s="1"/>
  <c r="B3317" i="3" s="1"/>
  <c r="B3318" i="3" s="1"/>
  <c r="B3319" i="3" s="1"/>
  <c r="B3320" i="3" s="1"/>
  <c r="B3321" i="3" s="1"/>
  <c r="B3322" i="3" s="1"/>
  <c r="B3323" i="3" s="1"/>
  <c r="B3324" i="3" s="1"/>
  <c r="B3325" i="3" s="1"/>
  <c r="B3326" i="3" s="1"/>
  <c r="B3327" i="3" s="1"/>
  <c r="B3328" i="3" s="1"/>
  <c r="B3329" i="3" s="1"/>
  <c r="B3330" i="3" s="1"/>
  <c r="B3331" i="3" s="1"/>
  <c r="B3332" i="3" s="1"/>
  <c r="B3333" i="3" s="1"/>
  <c r="B3334" i="3" s="1"/>
  <c r="B3335" i="3" s="1"/>
  <c r="B3336" i="3" s="1"/>
  <c r="B3337" i="3" s="1"/>
  <c r="B3338" i="3" s="1"/>
  <c r="B3339" i="3" s="1"/>
  <c r="B3340" i="3" s="1"/>
  <c r="B3341" i="3" s="1"/>
  <c r="B3342" i="3" s="1"/>
  <c r="B3343" i="3" s="1"/>
  <c r="B3344" i="3" s="1"/>
  <c r="B3345" i="3" s="1"/>
  <c r="B3346" i="3" s="1"/>
  <c r="B3347" i="3" s="1"/>
  <c r="B3348" i="3" s="1"/>
  <c r="B3349" i="3" s="1"/>
  <c r="B3350" i="3" s="1"/>
  <c r="B3351" i="3" s="1"/>
  <c r="B3352" i="3" s="1"/>
  <c r="B3353" i="3" s="1"/>
  <c r="B3354" i="3" s="1"/>
  <c r="B3355" i="3" s="1"/>
  <c r="B3356" i="3" s="1"/>
  <c r="B3357" i="3" s="1"/>
  <c r="B3358" i="3" s="1"/>
  <c r="B3359" i="3" s="1"/>
  <c r="B3360" i="3" s="1"/>
  <c r="B3361" i="3" s="1"/>
  <c r="B3362" i="3" s="1"/>
  <c r="B3363" i="3" s="1"/>
  <c r="B3364" i="3" s="1"/>
  <c r="B3365" i="3" s="1"/>
  <c r="B3366" i="3" s="1"/>
  <c r="B3367" i="3" s="1"/>
  <c r="B3368" i="3" s="1"/>
  <c r="B3369" i="3" s="1"/>
  <c r="B3370" i="3" s="1"/>
  <c r="B3371" i="3" s="1"/>
  <c r="B3372" i="3" s="1"/>
  <c r="B3373" i="3" s="1"/>
  <c r="B3374" i="3" s="1"/>
  <c r="B3375" i="3" s="1"/>
  <c r="B3376" i="3" s="1"/>
  <c r="B3377" i="3" s="1"/>
  <c r="B3378" i="3" s="1"/>
  <c r="B3379" i="3" s="1"/>
  <c r="B3380" i="3" s="1"/>
  <c r="B3381" i="3" s="1"/>
  <c r="B3382" i="3" s="1"/>
  <c r="B3383" i="3" s="1"/>
  <c r="B3384" i="3" s="1"/>
  <c r="B3385" i="3" s="1"/>
  <c r="B3386" i="3" s="1"/>
  <c r="B3387" i="3" s="1"/>
  <c r="B3388" i="3" s="1"/>
  <c r="B3389" i="3" s="1"/>
  <c r="B3390" i="3" s="1"/>
  <c r="B3391" i="3" s="1"/>
  <c r="B3392" i="3" s="1"/>
  <c r="B3393" i="3" s="1"/>
  <c r="B3394" i="3" s="1"/>
  <c r="B3395" i="3" s="1"/>
  <c r="B3396" i="3" s="1"/>
  <c r="B3397" i="3" s="1"/>
  <c r="B3398" i="3" s="1"/>
  <c r="B3399" i="3" s="1"/>
  <c r="B3400" i="3" s="1"/>
  <c r="B3401" i="3" s="1"/>
  <c r="B3402" i="3" s="1"/>
  <c r="B3403" i="3" s="1"/>
  <c r="B3404" i="3" s="1"/>
  <c r="B3405" i="3" s="1"/>
  <c r="B3406" i="3" s="1"/>
  <c r="B3407" i="3" s="1"/>
  <c r="B3408" i="3" s="1"/>
  <c r="B3409" i="3" s="1"/>
  <c r="B3410" i="3" s="1"/>
  <c r="B3411" i="3" s="1"/>
  <c r="B3412" i="3" s="1"/>
  <c r="B3413" i="3" s="1"/>
  <c r="B3414" i="3" s="1"/>
  <c r="B3415" i="3" s="1"/>
  <c r="B3416" i="3" s="1"/>
  <c r="B3417" i="3" s="1"/>
  <c r="B3418" i="3" s="1"/>
  <c r="B3419" i="3" s="1"/>
  <c r="B3420" i="3" s="1"/>
  <c r="B3421" i="3" s="1"/>
  <c r="B3422" i="3" s="1"/>
  <c r="B3423" i="3" s="1"/>
  <c r="B3424" i="3" s="1"/>
  <c r="B3425" i="3" s="1"/>
  <c r="B3426" i="3" s="1"/>
  <c r="B3427" i="3" s="1"/>
  <c r="B3428" i="3" s="1"/>
  <c r="B3429" i="3" s="1"/>
  <c r="B3430" i="3" s="1"/>
  <c r="B3431" i="3" s="1"/>
  <c r="B3432" i="3" s="1"/>
  <c r="B3433" i="3" s="1"/>
  <c r="B3434" i="3" s="1"/>
  <c r="B3435" i="3" s="1"/>
  <c r="B3436" i="3" s="1"/>
  <c r="B3437" i="3" s="1"/>
  <c r="B3438" i="3" s="1"/>
  <c r="B3439" i="3" s="1"/>
  <c r="B3440" i="3" s="1"/>
  <c r="B3441" i="3" s="1"/>
  <c r="B3442" i="3" s="1"/>
  <c r="B3443" i="3" s="1"/>
  <c r="B3444" i="3" s="1"/>
  <c r="B3445" i="3" s="1"/>
  <c r="B3446" i="3" s="1"/>
  <c r="B3447" i="3" s="1"/>
  <c r="B3448" i="3" s="1"/>
  <c r="B3449" i="3" s="1"/>
  <c r="B3450" i="3" s="1"/>
  <c r="B3451" i="3" s="1"/>
  <c r="B3452" i="3" s="1"/>
  <c r="B3453" i="3" s="1"/>
  <c r="B3454" i="3" s="1"/>
  <c r="B3455" i="3" s="1"/>
  <c r="B3456" i="3" s="1"/>
  <c r="B3457" i="3" s="1"/>
  <c r="B3458" i="3" s="1"/>
  <c r="B3459" i="3" s="1"/>
  <c r="B3460" i="3" s="1"/>
  <c r="B3461" i="3" s="1"/>
  <c r="B3462" i="3" s="1"/>
  <c r="B3463" i="3" s="1"/>
  <c r="B3464" i="3" s="1"/>
  <c r="B3465" i="3" s="1"/>
  <c r="B3466" i="3" s="1"/>
  <c r="B3467" i="3" s="1"/>
  <c r="B3468" i="3" s="1"/>
  <c r="B3469" i="3" s="1"/>
  <c r="B3470" i="3" s="1"/>
  <c r="B3471" i="3" s="1"/>
  <c r="B3472" i="3" s="1"/>
  <c r="B3473" i="3" s="1"/>
  <c r="B3474" i="3" s="1"/>
  <c r="B3475" i="3" s="1"/>
  <c r="B3476" i="3" s="1"/>
  <c r="B3477" i="3" s="1"/>
  <c r="B3478" i="3" s="1"/>
  <c r="B3479" i="3" s="1"/>
  <c r="B3480" i="3" s="1"/>
  <c r="B3481" i="3" s="1"/>
  <c r="B3482" i="3" s="1"/>
  <c r="B3483" i="3" s="1"/>
  <c r="B3484" i="3" s="1"/>
  <c r="B3485" i="3" s="1"/>
  <c r="B3486" i="3" s="1"/>
  <c r="B3487" i="3" s="1"/>
  <c r="B3488" i="3" s="1"/>
  <c r="B3489" i="3" s="1"/>
  <c r="B3490" i="3" s="1"/>
  <c r="B3491" i="3" s="1"/>
  <c r="B3492" i="3" s="1"/>
  <c r="B3493" i="3" s="1"/>
  <c r="B3494" i="3" s="1"/>
  <c r="B3495" i="3" s="1"/>
  <c r="B3496" i="3" s="1"/>
  <c r="B3497" i="3" s="1"/>
  <c r="B3498" i="3" s="1"/>
  <c r="B3499" i="3" s="1"/>
  <c r="B3500" i="3" s="1"/>
  <c r="B3501" i="3" s="1"/>
  <c r="B3502" i="3" s="1"/>
  <c r="B3503" i="3" s="1"/>
  <c r="B3504" i="3" s="1"/>
  <c r="B3505" i="3" s="1"/>
  <c r="B3506" i="3" s="1"/>
  <c r="B3507" i="3" s="1"/>
  <c r="B3508" i="3" s="1"/>
  <c r="B3509" i="3" s="1"/>
  <c r="B3510" i="3" s="1"/>
  <c r="B3511" i="3" s="1"/>
  <c r="B3512" i="3" s="1"/>
  <c r="B3513" i="3" s="1"/>
  <c r="B3514" i="3" s="1"/>
  <c r="B3515" i="3" s="1"/>
  <c r="B3516" i="3" s="1"/>
  <c r="B3517" i="3" s="1"/>
  <c r="B3518" i="3" s="1"/>
  <c r="B3519" i="3" s="1"/>
  <c r="B3520" i="3" s="1"/>
  <c r="B3521" i="3" s="1"/>
  <c r="B3522" i="3" s="1"/>
  <c r="B3523" i="3" s="1"/>
  <c r="B3524" i="3" s="1"/>
  <c r="B3525" i="3" s="1"/>
  <c r="B3526" i="3" s="1"/>
  <c r="B3527" i="3" s="1"/>
  <c r="B3528" i="3" s="1"/>
  <c r="B3529" i="3" s="1"/>
  <c r="B3530" i="3" s="1"/>
  <c r="B3531" i="3" s="1"/>
  <c r="B3532" i="3" s="1"/>
  <c r="B3533" i="3" s="1"/>
  <c r="B3534" i="3" s="1"/>
  <c r="B3535" i="3" s="1"/>
  <c r="B3536" i="3" s="1"/>
  <c r="B3537" i="3" s="1"/>
  <c r="B3538" i="3" s="1"/>
  <c r="B3539" i="3" s="1"/>
  <c r="B3540" i="3" s="1"/>
  <c r="B3541" i="3" s="1"/>
  <c r="B3542" i="3" s="1"/>
  <c r="B3543" i="3" s="1"/>
  <c r="B3544" i="3" s="1"/>
  <c r="B3545" i="3" s="1"/>
  <c r="B3546" i="3" s="1"/>
  <c r="B3547" i="3" s="1"/>
  <c r="B3548" i="3" s="1"/>
  <c r="B3549" i="3" s="1"/>
  <c r="B3550" i="3" s="1"/>
  <c r="B3551" i="3" s="1"/>
  <c r="B3552" i="3" s="1"/>
  <c r="B3553" i="3" s="1"/>
  <c r="B3554" i="3" s="1"/>
  <c r="B3555" i="3" s="1"/>
  <c r="B3556" i="3" s="1"/>
  <c r="B3557" i="3" s="1"/>
  <c r="B3558" i="3" s="1"/>
  <c r="B3559" i="3" s="1"/>
  <c r="B3560" i="3" s="1"/>
  <c r="B3561" i="3" s="1"/>
  <c r="B3562" i="3" s="1"/>
  <c r="B3563" i="3" s="1"/>
  <c r="B3564" i="3" s="1"/>
  <c r="B3565" i="3" s="1"/>
  <c r="B3566" i="3" s="1"/>
  <c r="B3567" i="3" s="1"/>
  <c r="B3568" i="3" s="1"/>
  <c r="B3569" i="3" s="1"/>
  <c r="B3570" i="3" s="1"/>
  <c r="B3571" i="3" s="1"/>
  <c r="B3572" i="3" s="1"/>
  <c r="B3573" i="3" s="1"/>
  <c r="B3574" i="3" s="1"/>
  <c r="B3575" i="3" s="1"/>
  <c r="B3576" i="3" s="1"/>
  <c r="B3577" i="3" s="1"/>
  <c r="B3578" i="3" s="1"/>
  <c r="B3579" i="3" s="1"/>
  <c r="B3580" i="3" s="1"/>
  <c r="B3581" i="3" s="1"/>
  <c r="B3582" i="3" s="1"/>
  <c r="B3583" i="3" s="1"/>
  <c r="B3584" i="3" s="1"/>
  <c r="B3585" i="3" s="1"/>
  <c r="B3586" i="3" s="1"/>
  <c r="B3587" i="3" s="1"/>
  <c r="B3588" i="3" s="1"/>
  <c r="B3589" i="3" s="1"/>
  <c r="B3590" i="3" s="1"/>
  <c r="B3591" i="3" s="1"/>
  <c r="B3592" i="3" s="1"/>
  <c r="B3593" i="3" s="1"/>
  <c r="B3594" i="3" s="1"/>
  <c r="B3595" i="3" s="1"/>
  <c r="B3596" i="3" s="1"/>
  <c r="B3597" i="3" s="1"/>
  <c r="B3598" i="3" s="1"/>
  <c r="B3599" i="3" s="1"/>
  <c r="B3600" i="3" s="1"/>
  <c r="B3601" i="3" s="1"/>
  <c r="B3602" i="3" s="1"/>
  <c r="B3603" i="3" s="1"/>
  <c r="B3604" i="3" s="1"/>
  <c r="B3605" i="3" s="1"/>
  <c r="B3606" i="3" s="1"/>
  <c r="B3607" i="3" s="1"/>
  <c r="B3608" i="3" s="1"/>
  <c r="B3609" i="3" s="1"/>
  <c r="B3610" i="3" s="1"/>
  <c r="B3611" i="3" s="1"/>
  <c r="B3612" i="3" s="1"/>
  <c r="B3613" i="3" s="1"/>
  <c r="B3614" i="3" s="1"/>
  <c r="B3615" i="3" s="1"/>
  <c r="B3616" i="3" s="1"/>
  <c r="B3617" i="3" s="1"/>
  <c r="B3618" i="3" s="1"/>
  <c r="B3619" i="3" s="1"/>
  <c r="B3620" i="3" s="1"/>
  <c r="B3621" i="3" s="1"/>
  <c r="B3622" i="3" s="1"/>
  <c r="B3623" i="3" s="1"/>
  <c r="B3624" i="3" s="1"/>
  <c r="B3625" i="3" s="1"/>
  <c r="B3626" i="3" s="1"/>
  <c r="B3627" i="3" s="1"/>
  <c r="B3628" i="3" s="1"/>
  <c r="B3629" i="3" s="1"/>
  <c r="B3630" i="3" s="1"/>
  <c r="B3631" i="3" s="1"/>
  <c r="B3632" i="3" s="1"/>
  <c r="B3633" i="3" s="1"/>
  <c r="B3634" i="3" s="1"/>
  <c r="B3635" i="3" s="1"/>
  <c r="B3636" i="3" s="1"/>
  <c r="B3637" i="3" s="1"/>
  <c r="B3638" i="3" s="1"/>
  <c r="B3639" i="3" s="1"/>
  <c r="B3640" i="3" s="1"/>
  <c r="B3641" i="3" s="1"/>
  <c r="B3642" i="3" s="1"/>
  <c r="B3643" i="3" s="1"/>
  <c r="B3644" i="3" s="1"/>
  <c r="B3645" i="3" s="1"/>
  <c r="B3646" i="3" s="1"/>
  <c r="B3647" i="3" s="1"/>
  <c r="B3648" i="3" s="1"/>
  <c r="B3649" i="3" s="1"/>
  <c r="B3650" i="3" s="1"/>
  <c r="B3651" i="3" s="1"/>
  <c r="B3652" i="3" s="1"/>
  <c r="B3653" i="3" s="1"/>
  <c r="B3654" i="3" s="1"/>
  <c r="B3655" i="3" s="1"/>
  <c r="B3656" i="3" s="1"/>
  <c r="B3657" i="3" s="1"/>
  <c r="B3658" i="3" s="1"/>
  <c r="B3659" i="3" s="1"/>
  <c r="B3660" i="3" s="1"/>
  <c r="B3661" i="3" s="1"/>
  <c r="B3662" i="3" s="1"/>
  <c r="B3663" i="3" s="1"/>
  <c r="B3664" i="3" s="1"/>
  <c r="B3665" i="3" s="1"/>
  <c r="B3666" i="3" s="1"/>
  <c r="B3667" i="3" s="1"/>
  <c r="B3668" i="3" s="1"/>
  <c r="B3669" i="3" s="1"/>
  <c r="B3670" i="3" s="1"/>
  <c r="B3671" i="3" s="1"/>
  <c r="B3672" i="3" s="1"/>
  <c r="B3673" i="3" s="1"/>
  <c r="B3674" i="3" s="1"/>
  <c r="B3675" i="3" s="1"/>
  <c r="B3676" i="3" s="1"/>
  <c r="B3677" i="3" s="1"/>
  <c r="B3678" i="3" s="1"/>
  <c r="B3679" i="3" s="1"/>
  <c r="B3680" i="3" s="1"/>
  <c r="B3681" i="3" s="1"/>
  <c r="B3682" i="3" s="1"/>
  <c r="B3683" i="3" s="1"/>
  <c r="B3684" i="3" s="1"/>
  <c r="B3685" i="3" s="1"/>
  <c r="B3686" i="3" s="1"/>
  <c r="B3687" i="3" s="1"/>
  <c r="B3688" i="3" s="1"/>
  <c r="B3689" i="3" s="1"/>
  <c r="B3690" i="3" s="1"/>
  <c r="B3691" i="3" s="1"/>
  <c r="B3692" i="3" s="1"/>
  <c r="B3693" i="3" s="1"/>
  <c r="B3694" i="3" s="1"/>
  <c r="B3695" i="3" s="1"/>
  <c r="B3696" i="3" s="1"/>
  <c r="B3697" i="3" s="1"/>
  <c r="B3698" i="3" s="1"/>
  <c r="B3699" i="3" s="1"/>
  <c r="B3700" i="3" s="1"/>
  <c r="B3701" i="3" s="1"/>
  <c r="B3702" i="3" s="1"/>
  <c r="B3703" i="3" s="1"/>
  <c r="B3704" i="3" s="1"/>
  <c r="B3705" i="3" s="1"/>
  <c r="B3706" i="3" s="1"/>
  <c r="B3707" i="3" s="1"/>
  <c r="B3708" i="3" s="1"/>
  <c r="B3709" i="3" s="1"/>
  <c r="B3710" i="3" s="1"/>
  <c r="B3711" i="3" s="1"/>
  <c r="B3712" i="3" s="1"/>
  <c r="B3713" i="3" s="1"/>
  <c r="B3714" i="3" s="1"/>
  <c r="B3715" i="3" s="1"/>
  <c r="B3716" i="3" s="1"/>
  <c r="B3717" i="3" s="1"/>
  <c r="B3718" i="3" s="1"/>
  <c r="B3719" i="3" s="1"/>
  <c r="B3720" i="3" s="1"/>
  <c r="B3721" i="3" s="1"/>
  <c r="B3722" i="3" s="1"/>
  <c r="B3723" i="3" s="1"/>
  <c r="B3724" i="3" s="1"/>
  <c r="B3725" i="3" s="1"/>
  <c r="B3726" i="3" s="1"/>
  <c r="B3727" i="3" s="1"/>
  <c r="B3728" i="3" s="1"/>
  <c r="B3729" i="3" s="1"/>
  <c r="B3730" i="3" s="1"/>
  <c r="B3731" i="3" s="1"/>
  <c r="B3732" i="3" s="1"/>
  <c r="B3733" i="3" s="1"/>
  <c r="B3734" i="3" s="1"/>
  <c r="B3735" i="3" s="1"/>
  <c r="B3736" i="3" s="1"/>
  <c r="B3737" i="3" s="1"/>
  <c r="B3738" i="3" s="1"/>
  <c r="B3739" i="3" s="1"/>
  <c r="B3740" i="3" s="1"/>
  <c r="B3741" i="3" s="1"/>
  <c r="B3742" i="3" s="1"/>
  <c r="B3743" i="3" s="1"/>
  <c r="B3744" i="3" s="1"/>
  <c r="B3745" i="3" s="1"/>
  <c r="B3746" i="3" s="1"/>
  <c r="B3747" i="3" s="1"/>
  <c r="B3748" i="3" s="1"/>
  <c r="B3749" i="3" s="1"/>
  <c r="B3750" i="3" s="1"/>
  <c r="B3751" i="3" s="1"/>
  <c r="B3752" i="3" s="1"/>
  <c r="B3753" i="3" s="1"/>
  <c r="B3754" i="3" s="1"/>
  <c r="B3755" i="3" s="1"/>
  <c r="B3756" i="3" s="1"/>
  <c r="B3757" i="3" s="1"/>
  <c r="B3758" i="3" s="1"/>
  <c r="B3759" i="3" s="1"/>
  <c r="B3760" i="3" s="1"/>
  <c r="B3761" i="3" s="1"/>
  <c r="B3762" i="3" s="1"/>
  <c r="B3763" i="3" s="1"/>
  <c r="B3764" i="3" s="1"/>
  <c r="B3765" i="3" s="1"/>
  <c r="B3766" i="3" s="1"/>
  <c r="B3767" i="3" s="1"/>
  <c r="B3768" i="3" s="1"/>
  <c r="B3769" i="3" s="1"/>
  <c r="B3770" i="3" s="1"/>
  <c r="B3771" i="3" s="1"/>
  <c r="B3772" i="3" s="1"/>
  <c r="B3773" i="3" s="1"/>
  <c r="B3774" i="3" s="1"/>
  <c r="B3775" i="3" s="1"/>
  <c r="B3776" i="3" s="1"/>
  <c r="B3777" i="3" s="1"/>
  <c r="B3778" i="3" s="1"/>
  <c r="B3779" i="3" s="1"/>
  <c r="B3780" i="3" s="1"/>
  <c r="B3781" i="3" s="1"/>
  <c r="B3782" i="3" s="1"/>
  <c r="B3783" i="3" s="1"/>
  <c r="B3784" i="3" s="1"/>
  <c r="B3785" i="3" s="1"/>
  <c r="B3786" i="3" s="1"/>
  <c r="B3787" i="3" s="1"/>
  <c r="B3788" i="3" s="1"/>
  <c r="B3789" i="3" s="1"/>
  <c r="B3790" i="3" s="1"/>
  <c r="B3791" i="3" s="1"/>
  <c r="B3792" i="3" s="1"/>
  <c r="B3793" i="3" s="1"/>
  <c r="B3794" i="3" s="1"/>
  <c r="B3795" i="3" s="1"/>
  <c r="B3796" i="3" s="1"/>
  <c r="B3797" i="3" s="1"/>
  <c r="B3798" i="3" s="1"/>
  <c r="B3799" i="3" s="1"/>
  <c r="B3800" i="3" s="1"/>
  <c r="B3801" i="3" s="1"/>
  <c r="B3802" i="3" s="1"/>
  <c r="B3803" i="3" s="1"/>
  <c r="B3804" i="3" s="1"/>
  <c r="B3805" i="3" s="1"/>
  <c r="B3806" i="3" s="1"/>
  <c r="B3807" i="3" s="1"/>
  <c r="B3808" i="3" s="1"/>
  <c r="B3809" i="3" s="1"/>
  <c r="B3810" i="3" s="1"/>
  <c r="B3811" i="3" s="1"/>
  <c r="B3812" i="3" s="1"/>
  <c r="B3813" i="3" s="1"/>
  <c r="B3814" i="3" s="1"/>
  <c r="B3815" i="3" s="1"/>
  <c r="B3816" i="3" s="1"/>
  <c r="B3817" i="3" s="1"/>
  <c r="B3818" i="3" s="1"/>
  <c r="B3819" i="3" s="1"/>
  <c r="B3820" i="3" s="1"/>
  <c r="B3821" i="3" s="1"/>
  <c r="B3822" i="3" s="1"/>
  <c r="B3823" i="3" s="1"/>
  <c r="B3824" i="3" s="1"/>
  <c r="B3825" i="3" s="1"/>
  <c r="B3826" i="3" s="1"/>
  <c r="B3827" i="3" s="1"/>
  <c r="B3828" i="3" s="1"/>
  <c r="B3829" i="3" s="1"/>
  <c r="B3830" i="3" s="1"/>
  <c r="B3831" i="3" s="1"/>
  <c r="B3832" i="3" s="1"/>
  <c r="B3833" i="3" s="1"/>
  <c r="B3834" i="3" s="1"/>
  <c r="B3835" i="3" s="1"/>
  <c r="B3836" i="3" s="1"/>
  <c r="B3837" i="3" s="1"/>
  <c r="B3838" i="3" s="1"/>
  <c r="B3839" i="3" s="1"/>
  <c r="B3840" i="3" s="1"/>
  <c r="B3841" i="3" s="1"/>
  <c r="B3842" i="3" s="1"/>
  <c r="B3843" i="3" s="1"/>
  <c r="B3844" i="3" s="1"/>
  <c r="B3845" i="3" s="1"/>
  <c r="B3846" i="3" s="1"/>
  <c r="B3847" i="3" s="1"/>
  <c r="B3848" i="3" s="1"/>
  <c r="B3849" i="3" s="1"/>
  <c r="B3850" i="3" s="1"/>
  <c r="B3851" i="3" s="1"/>
  <c r="B3852" i="3" s="1"/>
  <c r="B3853" i="3" s="1"/>
  <c r="B3854" i="3" s="1"/>
  <c r="B3855" i="3" s="1"/>
  <c r="B3856" i="3" s="1"/>
  <c r="B3857" i="3" s="1"/>
  <c r="B3858" i="3" s="1"/>
  <c r="B3859" i="3" s="1"/>
  <c r="B3860" i="3" s="1"/>
  <c r="B3861" i="3" s="1"/>
  <c r="B3862" i="3" s="1"/>
  <c r="B3863" i="3" s="1"/>
  <c r="B3864" i="3" s="1"/>
  <c r="B3865" i="3" s="1"/>
  <c r="B3866" i="3" s="1"/>
  <c r="B3867" i="3" s="1"/>
  <c r="B3868" i="3" s="1"/>
  <c r="B3869" i="3" s="1"/>
  <c r="B3870" i="3" s="1"/>
  <c r="B3871" i="3" s="1"/>
  <c r="B3872" i="3" s="1"/>
  <c r="B3873" i="3" s="1"/>
  <c r="B3874" i="3" s="1"/>
  <c r="B3875" i="3" s="1"/>
  <c r="B3876" i="3" s="1"/>
  <c r="B3877" i="3" s="1"/>
  <c r="B3878" i="3" s="1"/>
  <c r="B3879" i="3" s="1"/>
  <c r="B3880" i="3" s="1"/>
  <c r="B3881" i="3" s="1"/>
  <c r="B3882" i="3" s="1"/>
  <c r="B3883" i="3" s="1"/>
  <c r="B3884" i="3" s="1"/>
  <c r="B3885" i="3" s="1"/>
  <c r="B3886" i="3" s="1"/>
  <c r="B3887" i="3" s="1"/>
  <c r="B3888" i="3" s="1"/>
  <c r="B3889" i="3" s="1"/>
  <c r="B3890" i="3" s="1"/>
  <c r="B3891" i="3" s="1"/>
  <c r="B3892" i="3" s="1"/>
  <c r="B3893" i="3" s="1"/>
  <c r="B3894" i="3" s="1"/>
  <c r="B3895" i="3" s="1"/>
  <c r="B3896" i="3" s="1"/>
  <c r="B3897" i="3" s="1"/>
  <c r="B3898" i="3" s="1"/>
  <c r="B3899" i="3" s="1"/>
  <c r="B3900" i="3" s="1"/>
  <c r="B3901" i="3" s="1"/>
  <c r="B3902" i="3" s="1"/>
  <c r="B3903" i="3" s="1"/>
  <c r="B3904" i="3" s="1"/>
  <c r="B3905" i="3" s="1"/>
  <c r="B3906" i="3" s="1"/>
  <c r="B3907" i="3" s="1"/>
  <c r="B3908" i="3" s="1"/>
  <c r="B3909" i="3" s="1"/>
  <c r="B3910" i="3" s="1"/>
  <c r="B3911" i="3" s="1"/>
  <c r="B3912" i="3" s="1"/>
  <c r="B3913" i="3" s="1"/>
  <c r="B3914" i="3" s="1"/>
  <c r="B3915" i="3" s="1"/>
  <c r="B3916" i="3" s="1"/>
  <c r="B3917" i="3" s="1"/>
  <c r="B3918" i="3" s="1"/>
  <c r="B3919" i="3" s="1"/>
  <c r="B3920" i="3" s="1"/>
  <c r="B3921" i="3" s="1"/>
  <c r="B3922" i="3" s="1"/>
  <c r="B3923" i="3" s="1"/>
  <c r="B3924" i="3" s="1"/>
  <c r="B3925" i="3" s="1"/>
  <c r="B3926" i="3" s="1"/>
  <c r="B3927" i="3" s="1"/>
  <c r="B3928" i="3" s="1"/>
  <c r="B3929" i="3" s="1"/>
  <c r="B3930" i="3" s="1"/>
  <c r="B3931" i="3" s="1"/>
  <c r="B3932" i="3" s="1"/>
  <c r="B3933" i="3" s="1"/>
  <c r="B3934" i="3" s="1"/>
  <c r="B3935" i="3" s="1"/>
  <c r="B3936" i="3" s="1"/>
  <c r="B3937" i="3" s="1"/>
  <c r="B3938" i="3" s="1"/>
  <c r="B3939" i="3" s="1"/>
  <c r="B3940" i="3" s="1"/>
  <c r="B3941" i="3" s="1"/>
  <c r="B3942" i="3" s="1"/>
  <c r="B3943" i="3" s="1"/>
  <c r="B3944" i="3" s="1"/>
  <c r="B3945" i="3" s="1"/>
  <c r="B3946" i="3" s="1"/>
  <c r="B3947" i="3" s="1"/>
  <c r="B3948" i="3" s="1"/>
  <c r="B3949" i="3" s="1"/>
  <c r="B3950" i="3" s="1"/>
  <c r="B3951" i="3" s="1"/>
  <c r="B3952" i="3" s="1"/>
  <c r="B3953" i="3" s="1"/>
  <c r="B3954" i="3" s="1"/>
  <c r="B3955" i="3" s="1"/>
  <c r="B3956" i="3" s="1"/>
  <c r="B3957" i="3" s="1"/>
  <c r="B3958" i="3" s="1"/>
  <c r="B3959" i="3" s="1"/>
  <c r="B3960" i="3" s="1"/>
  <c r="B3961" i="3" s="1"/>
  <c r="B3962" i="3" s="1"/>
  <c r="B3963" i="3" s="1"/>
  <c r="B3964" i="3" s="1"/>
  <c r="B3965" i="3" s="1"/>
  <c r="B3966" i="3" s="1"/>
  <c r="B3967" i="3" s="1"/>
  <c r="B3968" i="3" s="1"/>
  <c r="B3969" i="3" s="1"/>
  <c r="B3970" i="3" s="1"/>
  <c r="B3971" i="3" s="1"/>
  <c r="B3972" i="3" s="1"/>
  <c r="B3973" i="3" s="1"/>
  <c r="B3974" i="3" s="1"/>
  <c r="B3975" i="3" s="1"/>
  <c r="B3976" i="3" s="1"/>
  <c r="B3977" i="3" s="1"/>
  <c r="B3978" i="3" s="1"/>
  <c r="B3979" i="3" s="1"/>
  <c r="B3980" i="3" s="1"/>
  <c r="B3981" i="3" s="1"/>
  <c r="B3982" i="3" s="1"/>
  <c r="B3983" i="3" s="1"/>
  <c r="B3984" i="3" s="1"/>
  <c r="B3985" i="3" s="1"/>
  <c r="B3986" i="3" s="1"/>
  <c r="B3987" i="3" s="1"/>
  <c r="B3988" i="3" s="1"/>
  <c r="B3989" i="3" s="1"/>
  <c r="B3990" i="3" s="1"/>
  <c r="B3991" i="3" s="1"/>
  <c r="B3992" i="3" s="1"/>
  <c r="B3993" i="3" s="1"/>
  <c r="B3994" i="3" s="1"/>
  <c r="B3995" i="3" s="1"/>
  <c r="B3996" i="3" s="1"/>
  <c r="B3997" i="3" s="1"/>
  <c r="B3998" i="3" s="1"/>
  <c r="B3999" i="3" s="1"/>
  <c r="B4000" i="3" s="1"/>
  <c r="B4001" i="3" s="1"/>
  <c r="B4002" i="3" s="1"/>
  <c r="B4003" i="3" s="1"/>
  <c r="B4004" i="3" s="1"/>
  <c r="B4005" i="3" s="1"/>
  <c r="B4006" i="3" s="1"/>
  <c r="B4007" i="3" s="1"/>
  <c r="B4008" i="3" s="1"/>
  <c r="B4009" i="3" s="1"/>
  <c r="B4010" i="3" s="1"/>
  <c r="B4011" i="3" s="1"/>
  <c r="B4012" i="3" s="1"/>
  <c r="B4013" i="3" s="1"/>
  <c r="B4014" i="3" s="1"/>
  <c r="B4015" i="3" s="1"/>
  <c r="B4016" i="3" s="1"/>
  <c r="B4017" i="3" s="1"/>
  <c r="B4018" i="3" s="1"/>
  <c r="B4019" i="3" s="1"/>
  <c r="B4020" i="3" s="1"/>
  <c r="B4021" i="3" s="1"/>
  <c r="B4022" i="3" s="1"/>
  <c r="B4023" i="3" s="1"/>
  <c r="B4024" i="3" s="1"/>
  <c r="B4025" i="3" s="1"/>
  <c r="B4026" i="3" s="1"/>
  <c r="B4027" i="3" s="1"/>
  <c r="B4028" i="3" s="1"/>
  <c r="B4029" i="3" s="1"/>
  <c r="B4030" i="3" s="1"/>
  <c r="B4031" i="3" s="1"/>
  <c r="B4032" i="3" s="1"/>
  <c r="B4033" i="3" s="1"/>
  <c r="B4034" i="3" s="1"/>
  <c r="B4035" i="3" s="1"/>
  <c r="B4036" i="3" s="1"/>
  <c r="B4037" i="3" s="1"/>
  <c r="B4038" i="3" s="1"/>
  <c r="B4039" i="3" s="1"/>
  <c r="B4040" i="3" s="1"/>
  <c r="B4041" i="3" s="1"/>
  <c r="B4042" i="3" s="1"/>
  <c r="B4043" i="3" s="1"/>
  <c r="B4044" i="3" s="1"/>
  <c r="B4045" i="3" s="1"/>
  <c r="B4046" i="3" s="1"/>
  <c r="B4047" i="3" s="1"/>
  <c r="B4048" i="3" s="1"/>
  <c r="B4049" i="3" s="1"/>
  <c r="B4050" i="3" s="1"/>
  <c r="B4051" i="3" s="1"/>
  <c r="B4052" i="3" s="1"/>
  <c r="B4053" i="3" s="1"/>
  <c r="B4054" i="3" s="1"/>
  <c r="B4055" i="3" s="1"/>
  <c r="B4056" i="3" s="1"/>
  <c r="B4057" i="3" s="1"/>
  <c r="B4058" i="3" s="1"/>
  <c r="B4059" i="3" s="1"/>
  <c r="B4060" i="3" s="1"/>
  <c r="B4061" i="3" s="1"/>
  <c r="B4062" i="3" s="1"/>
  <c r="B4063" i="3" s="1"/>
  <c r="B4064" i="3" s="1"/>
  <c r="B4065" i="3" s="1"/>
  <c r="B4066" i="3" s="1"/>
  <c r="B4067" i="3" s="1"/>
  <c r="B4068" i="3" s="1"/>
  <c r="B4069" i="3" s="1"/>
  <c r="B4070" i="3" s="1"/>
  <c r="B4071" i="3" s="1"/>
  <c r="B4072" i="3" s="1"/>
  <c r="B4073" i="3" s="1"/>
  <c r="B4074" i="3" s="1"/>
  <c r="B4075" i="3" s="1"/>
  <c r="B4076" i="3" s="1"/>
  <c r="B4077" i="3" s="1"/>
  <c r="B4078" i="3" s="1"/>
  <c r="B4079" i="3" s="1"/>
  <c r="B4080" i="3" s="1"/>
  <c r="B4081" i="3" s="1"/>
  <c r="B4082" i="3" s="1"/>
  <c r="B4083" i="3" s="1"/>
  <c r="B4084" i="3" s="1"/>
  <c r="B4085" i="3" s="1"/>
  <c r="B4086" i="3" s="1"/>
  <c r="B4087" i="3" s="1"/>
  <c r="B4088" i="3" s="1"/>
  <c r="B4089" i="3" s="1"/>
  <c r="B4090" i="3" s="1"/>
  <c r="B4091" i="3" s="1"/>
  <c r="B4092" i="3" s="1"/>
  <c r="B4093" i="3" s="1"/>
  <c r="B4094" i="3" s="1"/>
  <c r="B4095" i="3" s="1"/>
  <c r="B4096" i="3" s="1"/>
  <c r="B4097" i="3" s="1"/>
  <c r="B4098" i="3" s="1"/>
  <c r="B4099" i="3" s="1"/>
  <c r="B4100" i="3" s="1"/>
  <c r="B4101" i="3" s="1"/>
  <c r="B4102" i="3" s="1"/>
  <c r="B4103" i="3" s="1"/>
  <c r="B4104" i="3" s="1"/>
  <c r="B4105" i="3" s="1"/>
  <c r="B4106" i="3" s="1"/>
  <c r="B4107" i="3" s="1"/>
  <c r="B4108" i="3" s="1"/>
  <c r="B4109" i="3" s="1"/>
  <c r="B4110" i="3" s="1"/>
  <c r="B4111" i="3" s="1"/>
  <c r="B4112" i="3" s="1"/>
  <c r="B4113" i="3" s="1"/>
  <c r="B4114" i="3" s="1"/>
  <c r="B4115" i="3" s="1"/>
  <c r="B4116" i="3" s="1"/>
  <c r="B4117" i="3" s="1"/>
  <c r="B4118" i="3" s="1"/>
  <c r="B4119" i="3" s="1"/>
  <c r="B4120" i="3" s="1"/>
  <c r="B4121" i="3" s="1"/>
  <c r="B4122" i="3" s="1"/>
  <c r="B4123" i="3" s="1"/>
  <c r="B4124" i="3" s="1"/>
  <c r="B4125" i="3" s="1"/>
  <c r="B4126" i="3" s="1"/>
  <c r="B4127" i="3" s="1"/>
  <c r="B4128" i="3" s="1"/>
  <c r="B4129" i="3" s="1"/>
  <c r="B4130" i="3" s="1"/>
  <c r="B4131" i="3" s="1"/>
  <c r="B4132" i="3" s="1"/>
  <c r="B4133" i="3" s="1"/>
  <c r="B4134" i="3" s="1"/>
  <c r="B4135" i="3" s="1"/>
  <c r="B4136" i="3" s="1"/>
  <c r="B4137" i="3" s="1"/>
  <c r="B4138" i="3" s="1"/>
  <c r="B4139" i="3" s="1"/>
  <c r="B4140" i="3" s="1"/>
  <c r="B4141" i="3" s="1"/>
  <c r="B4142" i="3" s="1"/>
  <c r="B4143" i="3" s="1"/>
  <c r="B4144" i="3" s="1"/>
  <c r="B4145" i="3" s="1"/>
  <c r="B4146" i="3" s="1"/>
  <c r="B4147" i="3" s="1"/>
  <c r="B4148" i="3" s="1"/>
  <c r="B4149" i="3" s="1"/>
  <c r="B4150" i="3" s="1"/>
  <c r="B4151" i="3" s="1"/>
  <c r="B4152" i="3" s="1"/>
  <c r="B4153" i="3" s="1"/>
  <c r="B4154" i="3" s="1"/>
  <c r="B4155" i="3" s="1"/>
  <c r="B4156" i="3" s="1"/>
  <c r="B4157" i="3" s="1"/>
  <c r="B4158" i="3" s="1"/>
  <c r="B4159" i="3" s="1"/>
  <c r="B4160" i="3" s="1"/>
  <c r="B4161" i="3" s="1"/>
  <c r="B4162" i="3" s="1"/>
  <c r="B4163" i="3" s="1"/>
  <c r="B4164" i="3" s="1"/>
  <c r="B4165" i="3" s="1"/>
  <c r="B4166" i="3" s="1"/>
  <c r="B4167" i="3" s="1"/>
  <c r="B4168" i="3" s="1"/>
  <c r="B4169" i="3" s="1"/>
  <c r="B4170" i="3" s="1"/>
  <c r="B4171" i="3" s="1"/>
  <c r="B4172" i="3" s="1"/>
  <c r="B4173" i="3" s="1"/>
  <c r="B4174" i="3" s="1"/>
  <c r="B4175" i="3" s="1"/>
  <c r="B4176" i="3" s="1"/>
  <c r="B4177" i="3" s="1"/>
  <c r="B4178" i="3" s="1"/>
  <c r="B4179" i="3" s="1"/>
  <c r="B4180" i="3" s="1"/>
  <c r="B4181" i="3" s="1"/>
  <c r="B4182" i="3" s="1"/>
  <c r="B4183" i="3" s="1"/>
  <c r="B4184" i="3" s="1"/>
  <c r="B4185" i="3" s="1"/>
  <c r="B4186" i="3" s="1"/>
  <c r="B4187" i="3" s="1"/>
  <c r="B4188" i="3" s="1"/>
  <c r="B4189" i="3" s="1"/>
  <c r="B4190" i="3" s="1"/>
  <c r="B4191" i="3" s="1"/>
  <c r="B4192" i="3" s="1"/>
  <c r="B4193" i="3" s="1"/>
  <c r="B4194" i="3" s="1"/>
  <c r="B4195" i="3" s="1"/>
  <c r="B4196" i="3" s="1"/>
  <c r="B4197" i="3" s="1"/>
  <c r="B4198" i="3" s="1"/>
  <c r="B4199" i="3" s="1"/>
  <c r="B4200" i="3" s="1"/>
  <c r="B4201" i="3" s="1"/>
  <c r="B4202" i="3" s="1"/>
  <c r="B4203" i="3" s="1"/>
  <c r="B4204" i="3" s="1"/>
  <c r="B4205" i="3" s="1"/>
  <c r="B4206" i="3" s="1"/>
  <c r="B4207" i="3" s="1"/>
  <c r="B4208" i="3" s="1"/>
  <c r="B4209" i="3" s="1"/>
  <c r="B4210" i="3" s="1"/>
  <c r="B4211" i="3" s="1"/>
  <c r="B4212" i="3" s="1"/>
  <c r="B4213" i="3" s="1"/>
  <c r="B4214" i="3" s="1"/>
  <c r="B4215" i="3" s="1"/>
  <c r="B4216" i="3" s="1"/>
  <c r="B4217" i="3" s="1"/>
  <c r="B4218" i="3" s="1"/>
  <c r="B4219" i="3" s="1"/>
  <c r="B4220" i="3" s="1"/>
  <c r="B4221" i="3" s="1"/>
  <c r="B4222" i="3" s="1"/>
  <c r="B4223" i="3" s="1"/>
  <c r="B4224" i="3" s="1"/>
  <c r="B4225" i="3" s="1"/>
  <c r="B4226" i="3" s="1"/>
  <c r="B4227" i="3" s="1"/>
  <c r="B4228" i="3" s="1"/>
  <c r="B4229" i="3" s="1"/>
  <c r="B4230" i="3" s="1"/>
  <c r="B4231" i="3" s="1"/>
  <c r="B4232" i="3" s="1"/>
  <c r="B4233" i="3" s="1"/>
  <c r="B4234" i="3" s="1"/>
  <c r="B4235" i="3" s="1"/>
  <c r="B4236" i="3" s="1"/>
  <c r="B4237" i="3" s="1"/>
  <c r="B4238" i="3" s="1"/>
  <c r="B4239" i="3" s="1"/>
  <c r="B4240" i="3" s="1"/>
  <c r="B4241" i="3" s="1"/>
  <c r="B4242" i="3" s="1"/>
  <c r="B4243" i="3" s="1"/>
  <c r="B4244" i="3" s="1"/>
  <c r="B4245" i="3" s="1"/>
  <c r="B4246" i="3" s="1"/>
  <c r="B4247" i="3" s="1"/>
  <c r="B4248" i="3" s="1"/>
  <c r="B4249" i="3" s="1"/>
  <c r="B4250" i="3" s="1"/>
  <c r="B4251" i="3" s="1"/>
  <c r="B4252" i="3" s="1"/>
  <c r="B4253" i="3" s="1"/>
  <c r="B4254" i="3" s="1"/>
  <c r="B4255" i="3" s="1"/>
  <c r="B4256" i="3" s="1"/>
  <c r="B4257" i="3" s="1"/>
  <c r="B4258" i="3" s="1"/>
  <c r="B4259" i="3" s="1"/>
  <c r="B4260" i="3" s="1"/>
  <c r="B4261" i="3" s="1"/>
  <c r="B4262" i="3" s="1"/>
  <c r="B4263" i="3" s="1"/>
  <c r="B4264" i="3" s="1"/>
  <c r="B4265" i="3" s="1"/>
  <c r="B4266" i="3" s="1"/>
  <c r="B4267" i="3" s="1"/>
  <c r="B4268" i="3" s="1"/>
  <c r="B4269" i="3" s="1"/>
  <c r="B4270" i="3" s="1"/>
  <c r="B4271" i="3" s="1"/>
  <c r="B4272" i="3" s="1"/>
  <c r="B4273" i="3" s="1"/>
  <c r="B4274" i="3" s="1"/>
  <c r="B4275" i="3" s="1"/>
  <c r="B4276" i="3" s="1"/>
  <c r="B4277" i="3" s="1"/>
  <c r="B4278" i="3" s="1"/>
  <c r="B4279" i="3" s="1"/>
  <c r="B4280" i="3" s="1"/>
  <c r="B4281" i="3" s="1"/>
  <c r="B4282" i="3" s="1"/>
  <c r="B4283" i="3" s="1"/>
  <c r="B4284" i="3" s="1"/>
  <c r="B4285" i="3" s="1"/>
  <c r="B4286" i="3" s="1"/>
  <c r="B4287" i="3" s="1"/>
  <c r="B4288" i="3" s="1"/>
  <c r="B4289" i="3" s="1"/>
  <c r="B4290" i="3" s="1"/>
  <c r="B4291" i="3" s="1"/>
  <c r="B4292" i="3" s="1"/>
  <c r="B4293" i="3" s="1"/>
  <c r="B4294" i="3" s="1"/>
  <c r="B4295" i="3" s="1"/>
  <c r="B4296" i="3" s="1"/>
  <c r="B4297" i="3" s="1"/>
  <c r="B4298" i="3" s="1"/>
  <c r="B4299" i="3" s="1"/>
  <c r="B4300" i="3" s="1"/>
  <c r="B4301" i="3" s="1"/>
  <c r="B4302" i="3" s="1"/>
  <c r="B4303" i="3" s="1"/>
  <c r="B4304" i="3" s="1"/>
  <c r="B4305" i="3" s="1"/>
  <c r="B4306" i="3" s="1"/>
  <c r="B4307" i="3" s="1"/>
  <c r="B4308" i="3" s="1"/>
  <c r="B4309" i="3" s="1"/>
  <c r="B4310" i="3" s="1"/>
  <c r="B4311" i="3" s="1"/>
  <c r="B4312" i="3" s="1"/>
  <c r="B4313" i="3" s="1"/>
  <c r="B4314" i="3" s="1"/>
  <c r="B4315" i="3" s="1"/>
  <c r="B4316" i="3" s="1"/>
  <c r="B4317" i="3" s="1"/>
  <c r="B4318" i="3" s="1"/>
  <c r="B4319" i="3" s="1"/>
  <c r="B4320" i="3" s="1"/>
  <c r="B4321" i="3" s="1"/>
  <c r="B4322" i="3" s="1"/>
  <c r="B4323" i="3" s="1"/>
  <c r="B4324" i="3" s="1"/>
  <c r="B4325" i="3" s="1"/>
  <c r="B4326" i="3" s="1"/>
  <c r="B4327" i="3" s="1"/>
  <c r="B4328" i="3" s="1"/>
  <c r="B4329" i="3" s="1"/>
  <c r="B4330" i="3" s="1"/>
  <c r="B4331" i="3" s="1"/>
  <c r="B4332" i="3" s="1"/>
  <c r="B4333" i="3" s="1"/>
  <c r="B4334" i="3" s="1"/>
  <c r="B4335" i="3" s="1"/>
  <c r="B4336" i="3" s="1"/>
  <c r="B4337" i="3" s="1"/>
  <c r="B4338" i="3" s="1"/>
  <c r="B4339" i="3" s="1"/>
  <c r="B4340" i="3" s="1"/>
  <c r="B4341" i="3" s="1"/>
  <c r="B4342" i="3" s="1"/>
  <c r="B4343" i="3" s="1"/>
  <c r="B4344" i="3" s="1"/>
  <c r="B4345" i="3" s="1"/>
  <c r="B4346" i="3" s="1"/>
  <c r="B4347" i="3" s="1"/>
  <c r="B4348" i="3" s="1"/>
  <c r="B4349" i="3" s="1"/>
  <c r="B4350" i="3" s="1"/>
  <c r="B4351" i="3" s="1"/>
  <c r="B4352" i="3" s="1"/>
  <c r="B4353" i="3" s="1"/>
  <c r="B4354" i="3" s="1"/>
  <c r="B4355" i="3" s="1"/>
  <c r="B4356" i="3" s="1"/>
  <c r="B4357" i="3" s="1"/>
  <c r="B4358" i="3" s="1"/>
  <c r="B4359" i="3" s="1"/>
  <c r="B4360" i="3" s="1"/>
  <c r="B4361" i="3" s="1"/>
  <c r="B4362" i="3" s="1"/>
  <c r="B4363" i="3" s="1"/>
  <c r="B4364" i="3" s="1"/>
  <c r="B4365" i="3" s="1"/>
  <c r="B4366" i="3" s="1"/>
  <c r="B4367" i="3" s="1"/>
  <c r="B4368" i="3" s="1"/>
  <c r="B4369" i="3" s="1"/>
  <c r="B4370" i="3" s="1"/>
  <c r="B4371" i="3" s="1"/>
  <c r="B4372" i="3" s="1"/>
  <c r="B4373" i="3" s="1"/>
  <c r="B4374" i="3" s="1"/>
  <c r="B4375" i="3" s="1"/>
  <c r="B4376" i="3" s="1"/>
  <c r="B4377" i="3" s="1"/>
  <c r="B4378" i="3" s="1"/>
  <c r="B4379" i="3" s="1"/>
  <c r="B4380" i="3" s="1"/>
  <c r="B4381" i="3" s="1"/>
  <c r="B4382" i="3" s="1"/>
  <c r="B4383" i="3" s="1"/>
  <c r="B4384" i="3" s="1"/>
  <c r="B4385" i="3" s="1"/>
  <c r="B4386" i="3" s="1"/>
  <c r="B4387" i="3" s="1"/>
  <c r="B4388" i="3" s="1"/>
  <c r="B4389" i="3" s="1"/>
  <c r="B4390" i="3" s="1"/>
  <c r="B4391" i="3" s="1"/>
  <c r="B4392" i="3" s="1"/>
  <c r="B4393" i="3" s="1"/>
  <c r="B4394" i="3" s="1"/>
  <c r="B4395" i="3" s="1"/>
  <c r="B4396" i="3" s="1"/>
  <c r="B4397" i="3" s="1"/>
  <c r="B4398" i="3" s="1"/>
  <c r="B4399" i="3" s="1"/>
  <c r="B4400" i="3" s="1"/>
  <c r="B4401" i="3" s="1"/>
  <c r="B4402" i="3" s="1"/>
  <c r="B4403" i="3" s="1"/>
  <c r="B4404" i="3" s="1"/>
  <c r="B4405" i="3" s="1"/>
  <c r="B4406" i="3" s="1"/>
  <c r="B4407" i="3" s="1"/>
  <c r="B4408" i="3" s="1"/>
  <c r="B4409" i="3" s="1"/>
  <c r="B4410" i="3" s="1"/>
  <c r="B4411" i="3" s="1"/>
  <c r="B4412" i="3" s="1"/>
  <c r="B4413" i="3" s="1"/>
  <c r="B4414" i="3" s="1"/>
  <c r="B4415" i="3" s="1"/>
  <c r="B4416" i="3" s="1"/>
  <c r="B4417" i="3" s="1"/>
  <c r="B4418" i="3" s="1"/>
  <c r="B4419" i="3" s="1"/>
  <c r="B4420" i="3" s="1"/>
  <c r="B4421" i="3" s="1"/>
  <c r="B4422" i="3" s="1"/>
  <c r="B4423" i="3" s="1"/>
  <c r="B4424" i="3" s="1"/>
  <c r="B4425" i="3" s="1"/>
  <c r="B4426" i="3" s="1"/>
  <c r="B4427" i="3" s="1"/>
  <c r="B4428" i="3" s="1"/>
  <c r="B4429" i="3" s="1"/>
  <c r="B4430" i="3" s="1"/>
  <c r="B4431" i="3" s="1"/>
  <c r="B4432" i="3" s="1"/>
  <c r="B4433" i="3" s="1"/>
  <c r="B4434" i="3" s="1"/>
  <c r="B4435" i="3" s="1"/>
  <c r="B4436" i="3" s="1"/>
  <c r="B4437" i="3" s="1"/>
  <c r="B4438" i="3" s="1"/>
  <c r="B4439" i="3" s="1"/>
  <c r="B4440" i="3" s="1"/>
  <c r="B4441" i="3" s="1"/>
  <c r="B4442" i="3" s="1"/>
  <c r="B4443" i="3" s="1"/>
  <c r="B4444" i="3" s="1"/>
  <c r="B4445" i="3" s="1"/>
  <c r="B4446" i="3" s="1"/>
  <c r="B4447" i="3" s="1"/>
  <c r="B4448" i="3" s="1"/>
  <c r="B4449" i="3" s="1"/>
  <c r="B4450" i="3" s="1"/>
  <c r="B4451" i="3" s="1"/>
  <c r="B4452" i="3" s="1"/>
  <c r="B4453" i="3" s="1"/>
  <c r="B4454" i="3" s="1"/>
  <c r="B4455" i="3" s="1"/>
  <c r="B4456" i="3" s="1"/>
  <c r="B4457" i="3" s="1"/>
  <c r="B4458" i="3" s="1"/>
  <c r="B4459" i="3" s="1"/>
  <c r="B4460" i="3" s="1"/>
  <c r="B4461" i="3" s="1"/>
  <c r="B4462" i="3" s="1"/>
  <c r="B4463" i="3" s="1"/>
  <c r="B4464" i="3" s="1"/>
  <c r="B4465" i="3" s="1"/>
  <c r="B4466" i="3" s="1"/>
  <c r="B4467" i="3" s="1"/>
  <c r="B4468" i="3" s="1"/>
  <c r="B4469" i="3" s="1"/>
  <c r="B4470" i="3" s="1"/>
  <c r="B4471" i="3" s="1"/>
  <c r="B4472" i="3" s="1"/>
  <c r="B4473" i="3" s="1"/>
  <c r="B4474" i="3" s="1"/>
  <c r="B4475" i="3" s="1"/>
  <c r="B4476" i="3" s="1"/>
  <c r="B4477" i="3" s="1"/>
  <c r="B4478" i="3" s="1"/>
  <c r="B4479" i="3" s="1"/>
  <c r="B4480" i="3" s="1"/>
  <c r="B4481" i="3" s="1"/>
  <c r="B4482" i="3" s="1"/>
  <c r="B4483" i="3" s="1"/>
  <c r="B4484" i="3" s="1"/>
  <c r="B4485" i="3" s="1"/>
  <c r="B4486" i="3" s="1"/>
  <c r="B4487" i="3" s="1"/>
  <c r="B4488" i="3" s="1"/>
  <c r="B4489" i="3" s="1"/>
  <c r="B4490" i="3" s="1"/>
  <c r="B4491" i="3" s="1"/>
  <c r="B4492" i="3" s="1"/>
  <c r="B4493" i="3" s="1"/>
  <c r="B4494" i="3" s="1"/>
  <c r="B4495" i="3" s="1"/>
  <c r="B4496" i="3" s="1"/>
  <c r="B4497" i="3" s="1"/>
  <c r="B4498" i="3" s="1"/>
  <c r="B4499" i="3" s="1"/>
  <c r="B4500" i="3" s="1"/>
  <c r="B4501" i="3" s="1"/>
  <c r="B4502" i="3" s="1"/>
  <c r="B4503" i="3" s="1"/>
  <c r="B4504" i="3" s="1"/>
  <c r="B4505" i="3" s="1"/>
  <c r="B4506" i="3" s="1"/>
  <c r="B4507" i="3" s="1"/>
  <c r="B4508" i="3" s="1"/>
  <c r="B4509" i="3" s="1"/>
  <c r="B4510" i="3" s="1"/>
  <c r="B4511" i="3" s="1"/>
  <c r="B4512" i="3" s="1"/>
  <c r="B4513" i="3" s="1"/>
  <c r="B4514" i="3" s="1"/>
  <c r="B4515" i="3" s="1"/>
  <c r="B4516" i="3" s="1"/>
  <c r="B4517" i="3" s="1"/>
  <c r="B4518" i="3" s="1"/>
  <c r="B4519" i="3" s="1"/>
  <c r="B4520" i="3" s="1"/>
  <c r="B4521" i="3" s="1"/>
  <c r="B4522" i="3" s="1"/>
  <c r="B4523" i="3" s="1"/>
  <c r="B4524" i="3" s="1"/>
  <c r="B4525" i="3" s="1"/>
  <c r="B4526" i="3" s="1"/>
  <c r="B4527" i="3" s="1"/>
  <c r="B4528" i="3" s="1"/>
  <c r="B4529" i="3" s="1"/>
  <c r="B4530" i="3" s="1"/>
  <c r="B4531" i="3" s="1"/>
  <c r="B4532" i="3" s="1"/>
  <c r="B4533" i="3" s="1"/>
  <c r="B4534" i="3" s="1"/>
  <c r="B4535" i="3" s="1"/>
  <c r="B4536" i="3" s="1"/>
  <c r="B4537" i="3" s="1"/>
  <c r="B4538" i="3" s="1"/>
  <c r="B4539" i="3" s="1"/>
  <c r="B4540" i="3" s="1"/>
  <c r="B4541" i="3" s="1"/>
  <c r="B4542" i="3" s="1"/>
  <c r="B4543" i="3" s="1"/>
  <c r="B4544" i="3" s="1"/>
  <c r="B4545" i="3" s="1"/>
  <c r="B4546" i="3" s="1"/>
  <c r="B4547" i="3" s="1"/>
  <c r="B4548" i="3" s="1"/>
  <c r="B4549" i="3" s="1"/>
  <c r="B4550" i="3" s="1"/>
  <c r="B4551" i="3" s="1"/>
  <c r="B4552" i="3" s="1"/>
  <c r="B4553" i="3" s="1"/>
  <c r="B4554" i="3" s="1"/>
  <c r="B4555" i="3" s="1"/>
  <c r="B4556" i="3" s="1"/>
  <c r="B4557" i="3" s="1"/>
  <c r="B4558" i="3" s="1"/>
  <c r="B4559" i="3" s="1"/>
  <c r="B4560" i="3" s="1"/>
  <c r="B4561" i="3" s="1"/>
  <c r="B4562" i="3" s="1"/>
  <c r="B4563" i="3" s="1"/>
  <c r="B4564" i="3" s="1"/>
  <c r="B4565" i="3" s="1"/>
  <c r="B4566" i="3" s="1"/>
  <c r="B4567" i="3" s="1"/>
  <c r="B4568" i="3" s="1"/>
  <c r="B4569" i="3" s="1"/>
  <c r="B4570" i="3" s="1"/>
  <c r="B4571" i="3" s="1"/>
  <c r="B4572" i="3" s="1"/>
  <c r="B4573" i="3" s="1"/>
  <c r="B4574" i="3" s="1"/>
  <c r="B4575" i="3" s="1"/>
  <c r="B4576" i="3" s="1"/>
  <c r="B4577" i="3" s="1"/>
  <c r="B4578" i="3" s="1"/>
  <c r="B4579" i="3" s="1"/>
  <c r="B4580" i="3" s="1"/>
  <c r="B4581" i="3" s="1"/>
  <c r="B4582" i="3" s="1"/>
  <c r="B4583" i="3" s="1"/>
  <c r="B4584" i="3" s="1"/>
  <c r="B4585" i="3" s="1"/>
  <c r="B4586" i="3" s="1"/>
  <c r="B4587" i="3" s="1"/>
  <c r="B4588" i="3" s="1"/>
  <c r="B4589" i="3" s="1"/>
  <c r="B4590" i="3" s="1"/>
  <c r="B4591" i="3" s="1"/>
  <c r="B4592" i="3" s="1"/>
  <c r="B4593" i="3" s="1"/>
  <c r="B4594" i="3" s="1"/>
  <c r="B4595" i="3" s="1"/>
  <c r="B4596" i="3" s="1"/>
  <c r="B4597" i="3" s="1"/>
  <c r="B4598" i="3" s="1"/>
  <c r="B4599" i="3" s="1"/>
  <c r="B4600" i="3" s="1"/>
  <c r="B4601" i="3" s="1"/>
  <c r="B4602" i="3" s="1"/>
  <c r="B4603" i="3" s="1"/>
  <c r="B4604" i="3" s="1"/>
  <c r="B4605" i="3" s="1"/>
  <c r="B4606" i="3" s="1"/>
  <c r="B4607" i="3" s="1"/>
  <c r="B4608" i="3" s="1"/>
  <c r="B4609" i="3" s="1"/>
  <c r="B4610" i="3" s="1"/>
  <c r="B4611" i="3" s="1"/>
  <c r="B4612" i="3" s="1"/>
  <c r="B4613" i="3" s="1"/>
  <c r="B4614" i="3" s="1"/>
  <c r="B4615" i="3" s="1"/>
  <c r="B4616" i="3" s="1"/>
  <c r="B4617" i="3" s="1"/>
  <c r="B4618" i="3" s="1"/>
  <c r="B4619" i="3" s="1"/>
  <c r="B4620" i="3" s="1"/>
  <c r="B4621" i="3" s="1"/>
  <c r="B4622" i="3" s="1"/>
  <c r="B4623" i="3" s="1"/>
  <c r="B4624" i="3" s="1"/>
  <c r="B4625" i="3" s="1"/>
  <c r="B4626" i="3" s="1"/>
  <c r="B4627" i="3" s="1"/>
  <c r="B4628" i="3" s="1"/>
  <c r="B4629" i="3" s="1"/>
  <c r="B4630" i="3" s="1"/>
  <c r="B4631" i="3" s="1"/>
  <c r="B4632" i="3" s="1"/>
  <c r="B4633" i="3" s="1"/>
  <c r="B4634" i="3" s="1"/>
  <c r="B4635" i="3" s="1"/>
  <c r="B4636" i="3" s="1"/>
  <c r="B4637" i="3" s="1"/>
  <c r="B4638" i="3" s="1"/>
  <c r="B4639" i="3" s="1"/>
  <c r="B4640" i="3" s="1"/>
  <c r="B4641" i="3" s="1"/>
  <c r="B4642" i="3" s="1"/>
  <c r="B4643" i="3" s="1"/>
  <c r="B4644" i="3" s="1"/>
  <c r="B4645" i="3" s="1"/>
  <c r="B4646" i="3" s="1"/>
  <c r="B4647" i="3" s="1"/>
  <c r="B4648" i="3" s="1"/>
  <c r="B4649" i="3" s="1"/>
  <c r="B4650" i="3" s="1"/>
  <c r="B4651" i="3" s="1"/>
  <c r="B4652" i="3" s="1"/>
  <c r="B4653" i="3" s="1"/>
  <c r="B4654" i="3" s="1"/>
  <c r="B4655" i="3" s="1"/>
  <c r="B4656" i="3" s="1"/>
  <c r="B4657" i="3" s="1"/>
  <c r="B4658" i="3" s="1"/>
  <c r="B4659" i="3" s="1"/>
  <c r="B4660" i="3" s="1"/>
  <c r="B4661" i="3" s="1"/>
  <c r="B4662" i="3" s="1"/>
  <c r="B4663" i="3" s="1"/>
  <c r="B4664" i="3" s="1"/>
  <c r="B4665" i="3" s="1"/>
  <c r="B4666" i="3" s="1"/>
  <c r="B4667" i="3" s="1"/>
  <c r="B4668" i="3" s="1"/>
  <c r="B4669" i="3" s="1"/>
  <c r="B4670" i="3" s="1"/>
  <c r="B4671" i="3" s="1"/>
  <c r="B4672" i="3" s="1"/>
  <c r="B4673" i="3" s="1"/>
  <c r="B4674" i="3" s="1"/>
  <c r="B4675" i="3" s="1"/>
  <c r="B4676" i="3" s="1"/>
  <c r="B4677" i="3" s="1"/>
  <c r="B4678" i="3" s="1"/>
  <c r="B4679" i="3" s="1"/>
  <c r="B4680" i="3" s="1"/>
  <c r="B4681" i="3" s="1"/>
  <c r="B4682" i="3" s="1"/>
  <c r="B4683" i="3" s="1"/>
  <c r="B4684" i="3" s="1"/>
  <c r="B4685" i="3" s="1"/>
  <c r="B4686" i="3" s="1"/>
  <c r="B4687" i="3" s="1"/>
  <c r="B4688" i="3" s="1"/>
  <c r="B4689" i="3" s="1"/>
  <c r="B4690" i="3" s="1"/>
  <c r="B4691" i="3" s="1"/>
  <c r="B4692" i="3" s="1"/>
  <c r="B4693" i="3" s="1"/>
  <c r="B4694" i="3" s="1"/>
  <c r="B4695" i="3" s="1"/>
  <c r="B4696" i="3" s="1"/>
  <c r="B4697" i="3" s="1"/>
  <c r="B4698" i="3" s="1"/>
  <c r="B4699" i="3" s="1"/>
  <c r="B4700" i="3" s="1"/>
  <c r="B4701" i="3" s="1"/>
  <c r="B4702" i="3" s="1"/>
  <c r="B4703" i="3" s="1"/>
  <c r="B4704" i="3" s="1"/>
  <c r="B4705" i="3" s="1"/>
  <c r="B4706" i="3" s="1"/>
  <c r="B4707" i="3" s="1"/>
  <c r="B4708" i="3" s="1"/>
  <c r="B4709" i="3" s="1"/>
  <c r="B4710" i="3" s="1"/>
  <c r="B4711" i="3" s="1"/>
  <c r="B4712" i="3" s="1"/>
  <c r="B4713" i="3" s="1"/>
  <c r="B4714" i="3" s="1"/>
  <c r="B4715" i="3" s="1"/>
  <c r="B4716" i="3" s="1"/>
  <c r="B4717" i="3" s="1"/>
  <c r="B4718" i="3" s="1"/>
  <c r="B4719" i="3" s="1"/>
  <c r="B4720" i="3" s="1"/>
  <c r="B4721" i="3" s="1"/>
  <c r="B4722" i="3" s="1"/>
  <c r="B4723" i="3" s="1"/>
  <c r="B4724" i="3" s="1"/>
  <c r="B4725" i="3" s="1"/>
  <c r="B4726" i="3" s="1"/>
  <c r="B4727" i="3" s="1"/>
  <c r="B4728" i="3" s="1"/>
  <c r="B4729" i="3" s="1"/>
  <c r="B4730" i="3" s="1"/>
  <c r="B4731" i="3" s="1"/>
  <c r="B4732" i="3" s="1"/>
  <c r="B4733" i="3" s="1"/>
  <c r="B4734" i="3" s="1"/>
  <c r="B4735" i="3" s="1"/>
  <c r="B4736" i="3" s="1"/>
  <c r="B4737" i="3" s="1"/>
  <c r="B4738" i="3" s="1"/>
  <c r="B4739" i="3" s="1"/>
  <c r="B4740" i="3" s="1"/>
  <c r="B4741" i="3" s="1"/>
  <c r="B4742" i="3" s="1"/>
  <c r="B4743" i="3" s="1"/>
  <c r="B4744" i="3" s="1"/>
  <c r="B4745" i="3" s="1"/>
  <c r="B4746" i="3" s="1"/>
  <c r="B4747" i="3" s="1"/>
  <c r="B4748" i="3" s="1"/>
  <c r="B4749" i="3" s="1"/>
  <c r="B4750" i="3" s="1"/>
  <c r="B4751" i="3" s="1"/>
  <c r="B4752" i="3" s="1"/>
  <c r="B4753" i="3" s="1"/>
  <c r="B4754" i="3" s="1"/>
  <c r="B4755" i="3" s="1"/>
  <c r="B4756" i="3" s="1"/>
  <c r="B4757" i="3" s="1"/>
  <c r="B4758" i="3" s="1"/>
  <c r="B4759" i="3" s="1"/>
  <c r="B4760" i="3" s="1"/>
  <c r="B4761" i="3" s="1"/>
  <c r="B4762" i="3" s="1"/>
  <c r="B4763" i="3" s="1"/>
  <c r="B4764" i="3" s="1"/>
  <c r="B4765" i="3" s="1"/>
  <c r="B4766" i="3" s="1"/>
  <c r="B4767" i="3" s="1"/>
  <c r="B4768" i="3" s="1"/>
  <c r="B4769" i="3" s="1"/>
  <c r="B4770" i="3" s="1"/>
  <c r="B4771" i="3" s="1"/>
  <c r="B4772" i="3" s="1"/>
  <c r="B4773" i="3" s="1"/>
  <c r="B4774" i="3" s="1"/>
  <c r="B4775" i="3" s="1"/>
  <c r="B4776" i="3" s="1"/>
  <c r="B4777" i="3" s="1"/>
  <c r="B4778" i="3" s="1"/>
  <c r="B4779" i="3" s="1"/>
  <c r="B4780" i="3" s="1"/>
  <c r="B4781" i="3" s="1"/>
  <c r="B4782" i="3" s="1"/>
  <c r="B4783" i="3" s="1"/>
  <c r="B4784" i="3" s="1"/>
  <c r="B4785" i="3" s="1"/>
  <c r="B4786" i="3" s="1"/>
  <c r="B4787" i="3" s="1"/>
  <c r="B4788" i="3" s="1"/>
  <c r="B4789" i="3" s="1"/>
  <c r="B4790" i="3" s="1"/>
  <c r="B4791" i="3" s="1"/>
  <c r="B4792" i="3" s="1"/>
  <c r="B4793" i="3" s="1"/>
  <c r="B4794" i="3" s="1"/>
  <c r="B4795" i="3" s="1"/>
  <c r="B4796" i="3" s="1"/>
  <c r="B4797" i="3" s="1"/>
  <c r="B4798" i="3" s="1"/>
  <c r="B4799" i="3" s="1"/>
  <c r="B4800" i="3" s="1"/>
  <c r="B4801" i="3" s="1"/>
  <c r="B4802" i="3" s="1"/>
  <c r="B4803" i="3" s="1"/>
  <c r="B4804" i="3" s="1"/>
  <c r="B4805" i="3" s="1"/>
  <c r="B4806" i="3" s="1"/>
  <c r="B4807" i="3" s="1"/>
  <c r="B4808" i="3" s="1"/>
  <c r="B4809" i="3" s="1"/>
  <c r="B4810" i="3" s="1"/>
  <c r="B4811" i="3" s="1"/>
  <c r="B4812" i="3" s="1"/>
  <c r="B4813" i="3" s="1"/>
  <c r="B4814" i="3" s="1"/>
  <c r="B4815" i="3" s="1"/>
  <c r="B4816" i="3" s="1"/>
  <c r="B4817" i="3" s="1"/>
  <c r="B4818" i="3" s="1"/>
  <c r="B4819" i="3" s="1"/>
  <c r="B4820" i="3" s="1"/>
  <c r="B4821" i="3" s="1"/>
  <c r="B4822" i="3" s="1"/>
  <c r="B4823" i="3" s="1"/>
  <c r="B4824" i="3" s="1"/>
  <c r="B4825" i="3" s="1"/>
  <c r="B4826" i="3" s="1"/>
  <c r="B4827" i="3" s="1"/>
  <c r="B4828" i="3" s="1"/>
  <c r="B4829" i="3" s="1"/>
  <c r="B4830" i="3" s="1"/>
  <c r="B4831" i="3" s="1"/>
  <c r="B4832" i="3" s="1"/>
  <c r="B4833" i="3" s="1"/>
  <c r="B4834" i="3" s="1"/>
  <c r="B4835" i="3" s="1"/>
  <c r="B4836" i="3" s="1"/>
  <c r="B4837" i="3" s="1"/>
  <c r="B4838" i="3" s="1"/>
  <c r="B4839" i="3" s="1"/>
  <c r="B4840" i="3" s="1"/>
  <c r="B4841" i="3" s="1"/>
  <c r="B4842" i="3" s="1"/>
  <c r="B4843" i="3" s="1"/>
  <c r="B4844" i="3" s="1"/>
  <c r="B4845" i="3" s="1"/>
  <c r="B4846" i="3" s="1"/>
  <c r="B4847" i="3" s="1"/>
  <c r="B4848" i="3" s="1"/>
  <c r="B4849" i="3" s="1"/>
  <c r="B4850" i="3" s="1"/>
  <c r="B4851" i="3" s="1"/>
  <c r="B4852" i="3" s="1"/>
  <c r="B4853" i="3" s="1"/>
  <c r="B4854" i="3" s="1"/>
  <c r="B4855" i="3" s="1"/>
  <c r="B4856" i="3" s="1"/>
  <c r="B4857" i="3" s="1"/>
  <c r="B4858" i="3" s="1"/>
  <c r="B4859" i="3" s="1"/>
  <c r="B4860" i="3" s="1"/>
  <c r="B4861" i="3" s="1"/>
  <c r="B4862" i="3" s="1"/>
  <c r="B4863" i="3" s="1"/>
  <c r="B4864" i="3" s="1"/>
  <c r="B4865" i="3" s="1"/>
  <c r="B4866" i="3" s="1"/>
  <c r="B4867" i="3" s="1"/>
  <c r="B4868" i="3" s="1"/>
  <c r="B4869" i="3" s="1"/>
  <c r="B4870" i="3" s="1"/>
  <c r="B4871" i="3" s="1"/>
  <c r="B4872" i="3" s="1"/>
  <c r="B4873" i="3" s="1"/>
  <c r="B4874" i="3" s="1"/>
  <c r="B4875" i="3" s="1"/>
  <c r="B4876" i="3" s="1"/>
  <c r="B4877" i="3" s="1"/>
  <c r="B4878" i="3" s="1"/>
  <c r="B4879" i="3" s="1"/>
  <c r="B4880" i="3" s="1"/>
  <c r="B4881" i="3" s="1"/>
  <c r="B4882" i="3" s="1"/>
  <c r="B4883" i="3" s="1"/>
  <c r="B4884" i="3" s="1"/>
  <c r="B4885" i="3" s="1"/>
  <c r="B4886" i="3" s="1"/>
  <c r="B4887" i="3" s="1"/>
  <c r="B4888" i="3" s="1"/>
  <c r="B4889" i="3" s="1"/>
  <c r="B4890" i="3" s="1"/>
  <c r="B4891" i="3" s="1"/>
  <c r="B4892" i="3" s="1"/>
  <c r="B4893" i="3" s="1"/>
  <c r="B4894" i="3" s="1"/>
  <c r="B4895" i="3" s="1"/>
  <c r="B4896" i="3" s="1"/>
  <c r="B4897" i="3" s="1"/>
  <c r="B4898" i="3" s="1"/>
  <c r="B4899" i="3" s="1"/>
  <c r="B4900" i="3" s="1"/>
  <c r="B4901" i="3" s="1"/>
  <c r="B4902" i="3" s="1"/>
  <c r="B4903" i="3" s="1"/>
  <c r="B4904" i="3" s="1"/>
  <c r="B4905" i="3" s="1"/>
  <c r="B4906" i="3" s="1"/>
  <c r="B4907" i="3" s="1"/>
  <c r="B4908" i="3" s="1"/>
  <c r="B4909" i="3" s="1"/>
  <c r="B4910" i="3" s="1"/>
  <c r="B4911" i="3" s="1"/>
  <c r="B4912" i="3" s="1"/>
  <c r="B4913" i="3" s="1"/>
  <c r="B4914" i="3" s="1"/>
  <c r="B4915" i="3" s="1"/>
  <c r="B4916" i="3" s="1"/>
  <c r="B4917" i="3" s="1"/>
  <c r="B4918" i="3" s="1"/>
  <c r="B4919" i="3" s="1"/>
  <c r="B4920" i="3" s="1"/>
  <c r="B4921" i="3" s="1"/>
  <c r="B4922" i="3" s="1"/>
  <c r="B4923" i="3" s="1"/>
  <c r="B4924" i="3" s="1"/>
  <c r="B4925" i="3" s="1"/>
  <c r="B4926" i="3" s="1"/>
  <c r="B4927" i="3" s="1"/>
  <c r="B4928" i="3" s="1"/>
  <c r="B4929" i="3" s="1"/>
  <c r="B4930" i="3" s="1"/>
  <c r="B4931" i="3" s="1"/>
  <c r="B4932" i="3" s="1"/>
  <c r="B4933" i="3" s="1"/>
  <c r="B4934" i="3" s="1"/>
  <c r="B4935" i="3" s="1"/>
  <c r="B4936" i="3" s="1"/>
  <c r="B4937" i="3" s="1"/>
  <c r="B4938" i="3" s="1"/>
  <c r="B4939" i="3" s="1"/>
  <c r="B4940" i="3" s="1"/>
  <c r="B4941" i="3" s="1"/>
  <c r="B4942" i="3" s="1"/>
  <c r="B4943" i="3" s="1"/>
  <c r="B4944" i="3" s="1"/>
  <c r="B4945" i="3" s="1"/>
  <c r="B4946" i="3" s="1"/>
  <c r="B4947" i="3" s="1"/>
  <c r="B4948" i="3" s="1"/>
  <c r="B4949" i="3" s="1"/>
  <c r="B4950" i="3" s="1"/>
  <c r="B4951" i="3" s="1"/>
  <c r="B4952" i="3" s="1"/>
  <c r="B4953" i="3" s="1"/>
  <c r="B4954" i="3" s="1"/>
  <c r="B4955" i="3" s="1"/>
  <c r="B4956" i="3" s="1"/>
  <c r="B4957" i="3" s="1"/>
  <c r="B4958" i="3" s="1"/>
  <c r="B4959" i="3" s="1"/>
  <c r="B4960" i="3" s="1"/>
  <c r="B4961" i="3" s="1"/>
  <c r="B4962" i="3" s="1"/>
  <c r="B4963" i="3" s="1"/>
  <c r="B4964" i="3" s="1"/>
  <c r="B4965" i="3" s="1"/>
  <c r="B4966" i="3" s="1"/>
  <c r="B4967" i="3" s="1"/>
  <c r="B4968" i="3" s="1"/>
  <c r="B4969" i="3" s="1"/>
  <c r="B4970" i="3" s="1"/>
  <c r="B4971" i="3" s="1"/>
  <c r="B4972" i="3" s="1"/>
  <c r="B4973" i="3" s="1"/>
  <c r="B4974" i="3" s="1"/>
  <c r="B4975" i="3" s="1"/>
  <c r="B4976" i="3" s="1"/>
  <c r="B4977" i="3" s="1"/>
  <c r="B4978" i="3" s="1"/>
  <c r="B4979" i="3" s="1"/>
  <c r="B4980" i="3" s="1"/>
  <c r="B4981" i="3" s="1"/>
  <c r="B4982" i="3" s="1"/>
  <c r="B4983" i="3" s="1"/>
  <c r="B4984" i="3" s="1"/>
  <c r="B4985" i="3" s="1"/>
  <c r="B4986" i="3" s="1"/>
  <c r="B4987" i="3" s="1"/>
  <c r="B4988" i="3" s="1"/>
  <c r="B4989" i="3" s="1"/>
  <c r="B4990" i="3" s="1"/>
  <c r="B4991" i="3" s="1"/>
  <c r="B4992" i="3" s="1"/>
  <c r="B4993" i="3" s="1"/>
  <c r="B4994" i="3" s="1"/>
  <c r="B4995" i="3" s="1"/>
  <c r="B4996" i="3" s="1"/>
  <c r="B4997" i="3" s="1"/>
  <c r="B4998" i="3" s="1"/>
  <c r="B4999" i="3" s="1"/>
  <c r="B5000" i="3" s="1"/>
  <c r="B5001" i="3" s="1"/>
  <c r="B5002" i="3" s="1"/>
  <c r="B5003" i="3" s="1"/>
  <c r="B5004" i="3" s="1"/>
  <c r="B5005" i="3" s="1"/>
  <c r="B5006" i="3" s="1"/>
  <c r="B5007" i="3" s="1"/>
  <c r="B5008" i="3" s="1"/>
  <c r="B5009" i="3" s="1"/>
  <c r="B5010" i="3" s="1"/>
  <c r="B5011" i="3" s="1"/>
  <c r="B5012" i="3" s="1"/>
  <c r="B5013" i="3" s="1"/>
  <c r="B5014" i="3" s="1"/>
  <c r="B5015" i="3" s="1"/>
  <c r="B5016" i="3" s="1"/>
  <c r="B5017" i="3" s="1"/>
  <c r="B5018" i="3" s="1"/>
  <c r="B5019" i="3" s="1"/>
  <c r="B5020" i="3" s="1"/>
  <c r="B5021" i="3" s="1"/>
  <c r="B5022" i="3" s="1"/>
  <c r="B5023" i="3" s="1"/>
  <c r="B5024" i="3" s="1"/>
  <c r="B5025" i="3" s="1"/>
  <c r="B5026" i="3" s="1"/>
  <c r="B5027" i="3" s="1"/>
  <c r="B5028" i="3" s="1"/>
  <c r="B5029" i="3" s="1"/>
  <c r="B5030" i="3" s="1"/>
  <c r="B5031" i="3" s="1"/>
  <c r="B5032" i="3" s="1"/>
  <c r="B5033" i="3" s="1"/>
  <c r="B5034" i="3" s="1"/>
  <c r="B5035" i="3" s="1"/>
  <c r="B5036" i="3" s="1"/>
  <c r="B5037" i="3" s="1"/>
  <c r="B5038" i="3" s="1"/>
  <c r="B5039" i="3" s="1"/>
  <c r="B5040" i="3" s="1"/>
  <c r="B5041" i="3" s="1"/>
  <c r="B5042" i="3" s="1"/>
  <c r="B5043" i="3" s="1"/>
  <c r="B5044" i="3" s="1"/>
  <c r="B5045" i="3" s="1"/>
  <c r="B5046" i="3" s="1"/>
  <c r="B5047" i="3" s="1"/>
  <c r="B5048" i="3" s="1"/>
  <c r="B5049" i="3" s="1"/>
  <c r="B5050" i="3" s="1"/>
  <c r="B5051" i="3" s="1"/>
  <c r="B5052" i="3" s="1"/>
  <c r="B5053" i="3" s="1"/>
  <c r="B5054" i="3" s="1"/>
  <c r="B5055" i="3" s="1"/>
  <c r="B5056" i="3" s="1"/>
  <c r="B5057" i="3" s="1"/>
  <c r="B5058" i="3" s="1"/>
  <c r="B5059" i="3" s="1"/>
  <c r="B5060" i="3" s="1"/>
  <c r="B5061" i="3" s="1"/>
  <c r="B5062" i="3" s="1"/>
  <c r="B5063" i="3" s="1"/>
  <c r="B5064" i="3" s="1"/>
  <c r="B5065" i="3" s="1"/>
  <c r="B5066" i="3" s="1"/>
  <c r="B5067" i="3" s="1"/>
  <c r="B5068" i="3" s="1"/>
  <c r="B5069" i="3" s="1"/>
  <c r="B5070" i="3" s="1"/>
  <c r="B5071" i="3" s="1"/>
  <c r="B5072" i="3" s="1"/>
  <c r="B5073" i="3" s="1"/>
  <c r="B5074" i="3" s="1"/>
  <c r="B5075" i="3" s="1"/>
  <c r="B5076" i="3" s="1"/>
  <c r="B5077" i="3" s="1"/>
  <c r="B5078" i="3" s="1"/>
  <c r="B5079" i="3" s="1"/>
  <c r="B5080" i="3" s="1"/>
  <c r="B5081" i="3" s="1"/>
  <c r="B5082" i="3" s="1"/>
  <c r="B5083" i="3" s="1"/>
  <c r="B5084" i="3" s="1"/>
  <c r="B5085" i="3" s="1"/>
  <c r="B5086" i="3" s="1"/>
  <c r="B5087" i="3" s="1"/>
  <c r="B5088" i="3" s="1"/>
  <c r="B5089" i="3" s="1"/>
  <c r="B5090" i="3" s="1"/>
  <c r="B5091" i="3" s="1"/>
  <c r="B5092" i="3" s="1"/>
  <c r="B5093" i="3" s="1"/>
  <c r="B5094" i="3" s="1"/>
  <c r="B5095" i="3" s="1"/>
  <c r="B5096" i="3" s="1"/>
  <c r="B5097" i="3" s="1"/>
  <c r="B5098" i="3" s="1"/>
  <c r="B5099" i="3" s="1"/>
  <c r="B5100" i="3" s="1"/>
  <c r="B5101" i="3" s="1"/>
  <c r="B5102" i="3" s="1"/>
  <c r="B5103" i="3" s="1"/>
  <c r="B5104" i="3" s="1"/>
  <c r="B5105" i="3" s="1"/>
  <c r="B5106" i="3" s="1"/>
  <c r="B5107" i="3" s="1"/>
  <c r="B5108" i="3" s="1"/>
  <c r="B5109" i="3" s="1"/>
  <c r="B5110" i="3" s="1"/>
  <c r="B5111" i="3" s="1"/>
  <c r="B5112" i="3" s="1"/>
  <c r="B5113" i="3" s="1"/>
  <c r="B5114" i="3" s="1"/>
  <c r="B5115" i="3" s="1"/>
  <c r="B5116" i="3" s="1"/>
  <c r="B5117" i="3" s="1"/>
  <c r="B5118" i="3" s="1"/>
  <c r="B5119" i="3" s="1"/>
  <c r="B5120" i="3" s="1"/>
  <c r="B5121" i="3" s="1"/>
  <c r="B5122" i="3" s="1"/>
  <c r="B5123" i="3" s="1"/>
  <c r="B5124" i="3" s="1"/>
  <c r="B5125" i="3" s="1"/>
  <c r="B5126" i="3" s="1"/>
  <c r="B5127" i="3" s="1"/>
  <c r="B5128" i="3" s="1"/>
  <c r="B5129" i="3" s="1"/>
  <c r="B5130" i="3" s="1"/>
  <c r="B5131" i="3" s="1"/>
  <c r="B5132" i="3" s="1"/>
  <c r="B5133" i="3" s="1"/>
  <c r="B5134" i="3" s="1"/>
  <c r="B5135" i="3" s="1"/>
  <c r="B5136" i="3" s="1"/>
  <c r="B5137" i="3" s="1"/>
  <c r="B5138" i="3" s="1"/>
  <c r="B5139" i="3" s="1"/>
  <c r="B5140" i="3" s="1"/>
  <c r="B5141" i="3" s="1"/>
  <c r="B5142" i="3" s="1"/>
  <c r="B5143" i="3" s="1"/>
  <c r="B5144" i="3" s="1"/>
  <c r="B5145" i="3" s="1"/>
  <c r="B5146" i="3" s="1"/>
  <c r="B5147" i="3" s="1"/>
  <c r="B5148" i="3" s="1"/>
  <c r="B5149" i="3" s="1"/>
  <c r="B5150" i="3" s="1"/>
  <c r="B5151" i="3" s="1"/>
  <c r="B5152" i="3" s="1"/>
  <c r="B5153" i="3" s="1"/>
  <c r="B5154" i="3" s="1"/>
  <c r="B5155" i="3" s="1"/>
  <c r="B5156" i="3" s="1"/>
  <c r="B5157" i="3" s="1"/>
  <c r="B5158" i="3" s="1"/>
  <c r="B5159" i="3" s="1"/>
  <c r="B5160" i="3" s="1"/>
  <c r="B5161" i="3" s="1"/>
  <c r="B5162" i="3" s="1"/>
  <c r="B5163" i="3" s="1"/>
  <c r="B5164" i="3" s="1"/>
  <c r="B5165" i="3" s="1"/>
  <c r="B5166" i="3" s="1"/>
  <c r="B5167" i="3" s="1"/>
  <c r="B5168" i="3" s="1"/>
  <c r="B5169" i="3" s="1"/>
  <c r="B5170" i="3" s="1"/>
  <c r="B5171" i="3" s="1"/>
  <c r="B5172" i="3" s="1"/>
  <c r="B5173" i="3" s="1"/>
  <c r="B5174" i="3" s="1"/>
  <c r="B5175" i="3" s="1"/>
  <c r="B5176" i="3" s="1"/>
  <c r="B5177" i="3" s="1"/>
  <c r="B5178" i="3" s="1"/>
  <c r="B5179" i="3" s="1"/>
  <c r="B5180" i="3" s="1"/>
  <c r="B5181" i="3" s="1"/>
  <c r="B5182" i="3" s="1"/>
  <c r="B5183" i="3" s="1"/>
  <c r="B5184" i="3" s="1"/>
  <c r="B5185" i="3" s="1"/>
  <c r="B5186" i="3" s="1"/>
  <c r="B5187" i="3" s="1"/>
  <c r="B5188" i="3" s="1"/>
  <c r="B5189" i="3" s="1"/>
  <c r="B5190" i="3" s="1"/>
  <c r="B5191" i="3" s="1"/>
  <c r="B5192" i="3" s="1"/>
  <c r="B5193" i="3" s="1"/>
  <c r="B5194" i="3" s="1"/>
  <c r="B5195" i="3" s="1"/>
  <c r="B5196" i="3" s="1"/>
  <c r="B5197" i="3" s="1"/>
  <c r="B5198" i="3" s="1"/>
  <c r="B5199" i="3" s="1"/>
  <c r="B5200" i="3" s="1"/>
  <c r="B5201" i="3" s="1"/>
  <c r="B5202" i="3" s="1"/>
  <c r="B5203" i="3" s="1"/>
  <c r="B5204" i="3" s="1"/>
  <c r="B5205" i="3" s="1"/>
  <c r="B5206" i="3" s="1"/>
  <c r="B5207" i="3" s="1"/>
  <c r="B5208" i="3" s="1"/>
  <c r="B5209" i="3" s="1"/>
  <c r="B5210" i="3" s="1"/>
  <c r="B5211" i="3" s="1"/>
  <c r="B5212" i="3" s="1"/>
  <c r="B5213" i="3" s="1"/>
  <c r="B5214" i="3" s="1"/>
  <c r="B5215" i="3" s="1"/>
  <c r="B5216" i="3" s="1"/>
  <c r="B5217" i="3" s="1"/>
  <c r="B5218" i="3" s="1"/>
  <c r="B5219" i="3" s="1"/>
  <c r="B5220" i="3" s="1"/>
  <c r="B5221" i="3" s="1"/>
  <c r="B5222" i="3" s="1"/>
  <c r="B5223" i="3" s="1"/>
  <c r="B5224" i="3" s="1"/>
  <c r="B5225" i="3" s="1"/>
  <c r="B5226" i="3" s="1"/>
  <c r="B5227" i="3" s="1"/>
  <c r="B5228" i="3" s="1"/>
  <c r="B5229" i="3" s="1"/>
  <c r="B5230" i="3" s="1"/>
  <c r="B5231" i="3" s="1"/>
  <c r="B5232" i="3" s="1"/>
  <c r="B5233" i="3" s="1"/>
  <c r="B5234" i="3" s="1"/>
  <c r="B5235" i="3" s="1"/>
  <c r="B5236" i="3" s="1"/>
  <c r="B5237" i="3" s="1"/>
  <c r="B5238" i="3" s="1"/>
  <c r="B5239" i="3" s="1"/>
  <c r="B5240" i="3" s="1"/>
  <c r="B5241" i="3" s="1"/>
  <c r="B5242" i="3" s="1"/>
  <c r="B5243" i="3" s="1"/>
  <c r="B5244" i="3" s="1"/>
  <c r="B5245" i="3" s="1"/>
  <c r="B5246" i="3" s="1"/>
  <c r="B5247" i="3" s="1"/>
  <c r="B5248" i="3" s="1"/>
  <c r="B5249" i="3" s="1"/>
  <c r="B5250" i="3" s="1"/>
  <c r="B5251" i="3" s="1"/>
  <c r="B5252" i="3" s="1"/>
  <c r="B5253" i="3" s="1"/>
  <c r="B5254" i="3" s="1"/>
  <c r="B5255" i="3" s="1"/>
  <c r="B5256" i="3" s="1"/>
  <c r="B5257" i="3" s="1"/>
  <c r="B5258" i="3" s="1"/>
  <c r="B5259" i="3" s="1"/>
  <c r="B5260" i="3" s="1"/>
  <c r="B5261" i="3" s="1"/>
  <c r="B5262" i="3" s="1"/>
  <c r="B5263" i="3" s="1"/>
  <c r="B5264" i="3" s="1"/>
  <c r="B5265" i="3" s="1"/>
  <c r="B5266" i="3" s="1"/>
  <c r="B5267" i="3" s="1"/>
  <c r="B5268" i="3" s="1"/>
  <c r="B5269" i="3" s="1"/>
  <c r="B5270" i="3" s="1"/>
  <c r="B5271" i="3" s="1"/>
  <c r="B5272" i="3" s="1"/>
  <c r="B5273" i="3" s="1"/>
  <c r="B5274" i="3" s="1"/>
  <c r="B5275" i="3" s="1"/>
  <c r="B5276" i="3" s="1"/>
  <c r="B5277" i="3" s="1"/>
  <c r="B5278" i="3" s="1"/>
  <c r="B5279" i="3" s="1"/>
  <c r="B5280" i="3" s="1"/>
  <c r="B5281" i="3" s="1"/>
  <c r="B5282" i="3" s="1"/>
  <c r="B5283" i="3" s="1"/>
  <c r="B5284" i="3" s="1"/>
  <c r="B5285" i="3" s="1"/>
  <c r="B5286" i="3" s="1"/>
  <c r="B5287" i="3" s="1"/>
  <c r="B5288" i="3" s="1"/>
  <c r="B5289" i="3" s="1"/>
  <c r="B5290" i="3" s="1"/>
  <c r="B5291" i="3" s="1"/>
  <c r="B5292" i="3" s="1"/>
  <c r="B5293" i="3" s="1"/>
  <c r="B5294" i="3" s="1"/>
  <c r="B5295" i="3" s="1"/>
  <c r="B5296" i="3" s="1"/>
  <c r="B5297" i="3" s="1"/>
  <c r="B5298" i="3" s="1"/>
  <c r="B5299" i="3" s="1"/>
  <c r="B5300" i="3" s="1"/>
  <c r="B5301" i="3" s="1"/>
  <c r="B5302" i="3" s="1"/>
  <c r="B5303" i="3" s="1"/>
  <c r="B5304" i="3" s="1"/>
  <c r="B5305" i="3" s="1"/>
  <c r="B5306" i="3" s="1"/>
  <c r="B5307" i="3" s="1"/>
  <c r="B5308" i="3" s="1"/>
  <c r="B5309" i="3" s="1"/>
  <c r="B5310" i="3" s="1"/>
  <c r="B5311" i="3" s="1"/>
  <c r="B5312" i="3" s="1"/>
  <c r="B5313" i="3" s="1"/>
  <c r="B5314" i="3" s="1"/>
  <c r="B5315" i="3" s="1"/>
  <c r="B5316" i="3" s="1"/>
  <c r="B5317" i="3" s="1"/>
  <c r="B5318" i="3" s="1"/>
  <c r="B5319" i="3" s="1"/>
  <c r="B5320" i="3" s="1"/>
  <c r="B5321" i="3" s="1"/>
  <c r="B5322" i="3" s="1"/>
  <c r="B5323" i="3" s="1"/>
  <c r="B5324" i="3" s="1"/>
  <c r="B5325" i="3" s="1"/>
  <c r="B5326" i="3" s="1"/>
  <c r="B5327" i="3" s="1"/>
  <c r="B5328" i="3" s="1"/>
  <c r="B5329" i="3" s="1"/>
  <c r="B5330" i="3" s="1"/>
  <c r="B5331" i="3" s="1"/>
  <c r="B5332" i="3" s="1"/>
  <c r="B5333" i="3" s="1"/>
  <c r="B5334" i="3" s="1"/>
  <c r="B5335" i="3" s="1"/>
  <c r="B5336" i="3" s="1"/>
  <c r="B5337" i="3" s="1"/>
  <c r="B5338" i="3" s="1"/>
  <c r="B5339" i="3" s="1"/>
  <c r="B5340" i="3" s="1"/>
  <c r="B5341" i="3" s="1"/>
  <c r="B5342" i="3" s="1"/>
  <c r="B5343" i="3" s="1"/>
  <c r="B5344" i="3" s="1"/>
  <c r="B5345" i="3" s="1"/>
  <c r="B5346" i="3" s="1"/>
  <c r="B5347" i="3" s="1"/>
  <c r="B5348" i="3" s="1"/>
  <c r="B5349" i="3" s="1"/>
  <c r="B5350" i="3" s="1"/>
  <c r="B5351" i="3" s="1"/>
  <c r="B5352" i="3" s="1"/>
  <c r="B5353" i="3" s="1"/>
  <c r="B5354" i="3" s="1"/>
  <c r="B5355" i="3" s="1"/>
  <c r="B5356" i="3" s="1"/>
  <c r="B5357" i="3" s="1"/>
  <c r="B5358" i="3" s="1"/>
  <c r="B5359" i="3" s="1"/>
  <c r="B5360" i="3" s="1"/>
  <c r="B5361" i="3" s="1"/>
  <c r="B5362" i="3" s="1"/>
  <c r="B5363" i="3" s="1"/>
  <c r="B5364" i="3" s="1"/>
  <c r="B5365" i="3" s="1"/>
  <c r="B5366" i="3" s="1"/>
  <c r="B5367" i="3" s="1"/>
  <c r="B5368" i="3" s="1"/>
  <c r="B5369" i="3" s="1"/>
  <c r="B5370" i="3" s="1"/>
  <c r="B5371" i="3" s="1"/>
  <c r="B5372" i="3" s="1"/>
  <c r="B5373" i="3" s="1"/>
  <c r="B5374" i="3" s="1"/>
  <c r="B5375" i="3" s="1"/>
  <c r="B5376" i="3" s="1"/>
  <c r="B5377" i="3" s="1"/>
  <c r="B5378" i="3" s="1"/>
  <c r="B5379" i="3" s="1"/>
  <c r="B5380" i="3" s="1"/>
  <c r="B5381" i="3" s="1"/>
  <c r="B5382" i="3" s="1"/>
  <c r="B5383" i="3" s="1"/>
  <c r="B5384" i="3" s="1"/>
  <c r="B5385" i="3" s="1"/>
  <c r="B5386" i="3" s="1"/>
  <c r="B5387" i="3" s="1"/>
  <c r="B5388" i="3" s="1"/>
  <c r="B5389" i="3" s="1"/>
  <c r="B5390" i="3" s="1"/>
  <c r="B5391" i="3" s="1"/>
  <c r="B5392" i="3" s="1"/>
  <c r="B5393" i="3" s="1"/>
  <c r="B5394" i="3" s="1"/>
  <c r="B5395" i="3" s="1"/>
  <c r="B5396" i="3" s="1"/>
  <c r="B5397" i="3" s="1"/>
  <c r="B5398" i="3" s="1"/>
  <c r="B5399" i="3" s="1"/>
  <c r="B5400" i="3" s="1"/>
  <c r="B5401" i="3" s="1"/>
  <c r="B5402" i="3" s="1"/>
  <c r="B5403" i="3" s="1"/>
  <c r="B5404" i="3" s="1"/>
  <c r="B5405" i="3" s="1"/>
  <c r="B5406" i="3" s="1"/>
  <c r="B5407" i="3" s="1"/>
  <c r="B5408" i="3" s="1"/>
  <c r="B5409" i="3" s="1"/>
  <c r="B5410" i="3" s="1"/>
  <c r="B5411" i="3" s="1"/>
  <c r="B5412" i="3" s="1"/>
  <c r="B5413" i="3" s="1"/>
  <c r="B5414" i="3" s="1"/>
  <c r="B5415" i="3" s="1"/>
  <c r="B5416" i="3" s="1"/>
  <c r="B5417" i="3" s="1"/>
  <c r="B5418" i="3" s="1"/>
  <c r="B5419" i="3" s="1"/>
  <c r="B5420" i="3" s="1"/>
  <c r="B5421" i="3" s="1"/>
  <c r="B5422" i="3" s="1"/>
  <c r="B5423" i="3" s="1"/>
  <c r="B5424" i="3" s="1"/>
  <c r="B5425" i="3" s="1"/>
  <c r="B5426" i="3" s="1"/>
  <c r="B5427" i="3" s="1"/>
  <c r="B5428" i="3" s="1"/>
  <c r="B5429" i="3" s="1"/>
  <c r="B5430" i="3" s="1"/>
  <c r="B5431" i="3" s="1"/>
  <c r="B5432" i="3" s="1"/>
  <c r="B5433" i="3" s="1"/>
  <c r="B5434" i="3" s="1"/>
  <c r="B5435" i="3" s="1"/>
  <c r="B5436" i="3" s="1"/>
  <c r="B5437" i="3" s="1"/>
  <c r="B5438" i="3" s="1"/>
  <c r="B5439" i="3" s="1"/>
  <c r="B5440" i="3" s="1"/>
  <c r="B5441" i="3" s="1"/>
  <c r="B5442" i="3" s="1"/>
  <c r="B5443" i="3" s="1"/>
  <c r="B5444" i="3" s="1"/>
  <c r="B5445" i="3" s="1"/>
  <c r="B5446" i="3" s="1"/>
  <c r="B5447" i="3" s="1"/>
  <c r="B5448" i="3" s="1"/>
  <c r="B5449" i="3" s="1"/>
  <c r="B5450" i="3" s="1"/>
  <c r="B5451" i="3" s="1"/>
  <c r="B5452" i="3" s="1"/>
  <c r="B5453" i="3" s="1"/>
  <c r="B5454" i="3" s="1"/>
  <c r="B5455" i="3" s="1"/>
  <c r="B5456" i="3" s="1"/>
  <c r="B5457" i="3" s="1"/>
  <c r="B5458" i="3" s="1"/>
  <c r="B5459" i="3" s="1"/>
  <c r="B5460" i="3" s="1"/>
  <c r="B5461" i="3" s="1"/>
  <c r="B5462" i="3" s="1"/>
  <c r="B5463" i="3" s="1"/>
  <c r="B5464" i="3" s="1"/>
  <c r="B5465" i="3" s="1"/>
  <c r="B5466" i="3" s="1"/>
  <c r="B5467" i="3" s="1"/>
  <c r="B5468" i="3" s="1"/>
  <c r="B5469" i="3" s="1"/>
  <c r="B5470" i="3" s="1"/>
  <c r="B5471" i="3" s="1"/>
  <c r="B5472" i="3" s="1"/>
  <c r="B5473" i="3" s="1"/>
  <c r="B5474" i="3" s="1"/>
  <c r="B5475" i="3" s="1"/>
  <c r="B5476" i="3" s="1"/>
  <c r="B5477" i="3" s="1"/>
  <c r="B5478" i="3" s="1"/>
  <c r="B5479" i="3" s="1"/>
  <c r="B5480" i="3" s="1"/>
  <c r="B5481" i="3" s="1"/>
  <c r="B5482" i="3" s="1"/>
  <c r="B5483" i="3" s="1"/>
  <c r="B5484" i="3" s="1"/>
  <c r="B5485" i="3" s="1"/>
  <c r="B5486" i="3" s="1"/>
  <c r="B5487" i="3" s="1"/>
  <c r="B5488" i="3" s="1"/>
  <c r="B5489" i="3" s="1"/>
  <c r="B5490" i="3" s="1"/>
  <c r="B5491" i="3" s="1"/>
  <c r="B5492" i="3" s="1"/>
  <c r="B5493" i="3" s="1"/>
  <c r="B5494" i="3" s="1"/>
  <c r="B5495" i="3" s="1"/>
  <c r="B5496" i="3" s="1"/>
  <c r="B5497" i="3" s="1"/>
  <c r="B5498" i="3" s="1"/>
  <c r="B5499" i="3" s="1"/>
  <c r="B5500" i="3" s="1"/>
  <c r="B5501" i="3" s="1"/>
  <c r="B5502" i="3" s="1"/>
  <c r="B5503" i="3" s="1"/>
  <c r="B5504" i="3" s="1"/>
  <c r="B5505" i="3" s="1"/>
  <c r="B5506" i="3" s="1"/>
  <c r="B5507" i="3" s="1"/>
  <c r="B5508" i="3" s="1"/>
  <c r="B5509" i="3" s="1"/>
  <c r="B5510" i="3" s="1"/>
  <c r="B5511" i="3" s="1"/>
  <c r="B5512" i="3" s="1"/>
  <c r="B5513" i="3" s="1"/>
  <c r="B5514" i="3" s="1"/>
  <c r="B5515" i="3" s="1"/>
  <c r="B5516" i="3" s="1"/>
  <c r="B5517" i="3" s="1"/>
  <c r="B5518" i="3" s="1"/>
  <c r="B5519" i="3" s="1"/>
  <c r="B5520" i="3" s="1"/>
  <c r="B5521" i="3" s="1"/>
  <c r="B5522" i="3" s="1"/>
  <c r="B5523" i="3" s="1"/>
  <c r="B5524" i="3" s="1"/>
  <c r="B5525" i="3" s="1"/>
  <c r="B5526" i="3" s="1"/>
  <c r="B5527" i="3" s="1"/>
  <c r="B5528" i="3" s="1"/>
  <c r="B5529" i="3" s="1"/>
  <c r="B5530" i="3" s="1"/>
  <c r="B5531" i="3" s="1"/>
  <c r="B5532" i="3" s="1"/>
  <c r="B5533" i="3" s="1"/>
  <c r="B5534" i="3" s="1"/>
  <c r="B5535" i="3" s="1"/>
  <c r="B5536" i="3" s="1"/>
  <c r="B5537" i="3" s="1"/>
  <c r="B5538" i="3" s="1"/>
  <c r="B5539" i="3" s="1"/>
  <c r="B5540" i="3" s="1"/>
  <c r="B5541" i="3" s="1"/>
  <c r="B5542" i="3" s="1"/>
  <c r="B5543" i="3" s="1"/>
  <c r="B5544" i="3" s="1"/>
  <c r="B5545" i="3" s="1"/>
  <c r="B5546" i="3" s="1"/>
  <c r="B5547" i="3" s="1"/>
  <c r="B5548" i="3" s="1"/>
  <c r="B5549" i="3" s="1"/>
  <c r="B5550" i="3" s="1"/>
  <c r="B5551" i="3" s="1"/>
  <c r="B5552" i="3" s="1"/>
  <c r="B5553" i="3" s="1"/>
  <c r="B5554" i="3" s="1"/>
  <c r="B5555" i="3" s="1"/>
  <c r="B5556" i="3" s="1"/>
  <c r="B5557" i="3" s="1"/>
  <c r="B5558" i="3" s="1"/>
  <c r="B5559" i="3" s="1"/>
  <c r="B5560" i="3" s="1"/>
  <c r="B5561" i="3" s="1"/>
  <c r="B5562" i="3" s="1"/>
  <c r="B5563" i="3" s="1"/>
  <c r="B5564" i="3" s="1"/>
  <c r="B5565" i="3" s="1"/>
  <c r="B5566" i="3" s="1"/>
  <c r="B5567" i="3" s="1"/>
  <c r="B5568" i="3" s="1"/>
  <c r="B5569" i="3" s="1"/>
  <c r="B5570" i="3" s="1"/>
  <c r="B5571" i="3" s="1"/>
  <c r="B5572" i="3" s="1"/>
  <c r="B5573" i="3" s="1"/>
  <c r="B5574" i="3" s="1"/>
  <c r="B5575" i="3" s="1"/>
  <c r="B5576" i="3" s="1"/>
  <c r="B5577" i="3" s="1"/>
  <c r="B5578" i="3" s="1"/>
  <c r="B5579" i="3" s="1"/>
  <c r="B5580" i="3" s="1"/>
  <c r="B5581" i="3" s="1"/>
  <c r="B5582" i="3" s="1"/>
  <c r="B5583" i="3" s="1"/>
  <c r="B5584" i="3" s="1"/>
  <c r="B5585" i="3" s="1"/>
  <c r="B5586" i="3" s="1"/>
  <c r="B5587" i="3" s="1"/>
  <c r="B5588" i="3" s="1"/>
  <c r="B5589" i="3" s="1"/>
  <c r="B5590" i="3" s="1"/>
  <c r="B5591" i="3" s="1"/>
  <c r="B5592" i="3" s="1"/>
  <c r="B5593" i="3" s="1"/>
  <c r="B5594" i="3" s="1"/>
  <c r="B5595" i="3" s="1"/>
  <c r="B5596" i="3" s="1"/>
  <c r="B5597" i="3" s="1"/>
  <c r="B5598" i="3" s="1"/>
  <c r="B5599" i="3" s="1"/>
  <c r="B5600" i="3" s="1"/>
  <c r="B5601" i="3" s="1"/>
  <c r="B5602" i="3" s="1"/>
  <c r="B5603" i="3" s="1"/>
  <c r="B5604" i="3" s="1"/>
  <c r="B5605" i="3" s="1"/>
  <c r="B5606" i="3" s="1"/>
  <c r="B5607" i="3" s="1"/>
  <c r="B5608" i="3" s="1"/>
  <c r="B5609" i="3" s="1"/>
  <c r="B5610" i="3" s="1"/>
  <c r="B5611" i="3" s="1"/>
  <c r="B5612" i="3" s="1"/>
  <c r="B5613" i="3" s="1"/>
  <c r="B5614" i="3" s="1"/>
  <c r="B5615" i="3" s="1"/>
  <c r="B5616" i="3" s="1"/>
  <c r="B5617" i="3" s="1"/>
  <c r="B5618" i="3" s="1"/>
  <c r="B5619" i="3" s="1"/>
  <c r="B5620" i="3" s="1"/>
  <c r="B5621" i="3" s="1"/>
  <c r="B5622" i="3" s="1"/>
  <c r="B5623" i="3" s="1"/>
  <c r="B5624" i="3" s="1"/>
  <c r="B5625" i="3" s="1"/>
  <c r="B5626" i="3" s="1"/>
  <c r="B5627" i="3" s="1"/>
  <c r="B5628" i="3" s="1"/>
  <c r="B5629" i="3" s="1"/>
  <c r="B5630" i="3" s="1"/>
  <c r="B5631" i="3" s="1"/>
  <c r="B5632" i="3" s="1"/>
  <c r="B5633" i="3" s="1"/>
  <c r="B5634" i="3" s="1"/>
  <c r="B5635" i="3" s="1"/>
  <c r="B5636" i="3" s="1"/>
  <c r="B5637" i="3" s="1"/>
  <c r="B5638" i="3" s="1"/>
  <c r="B5639" i="3" s="1"/>
  <c r="B5640" i="3" s="1"/>
  <c r="B5641" i="3" s="1"/>
  <c r="B5642" i="3" s="1"/>
  <c r="B5643" i="3" s="1"/>
  <c r="B5644" i="3" s="1"/>
  <c r="B5645" i="3" s="1"/>
  <c r="B5646" i="3" s="1"/>
  <c r="B5647" i="3" s="1"/>
  <c r="B5648" i="3" s="1"/>
  <c r="B5649" i="3" s="1"/>
  <c r="B5650" i="3" s="1"/>
  <c r="B5651" i="3" s="1"/>
  <c r="B5652" i="3" s="1"/>
  <c r="B5653" i="3" s="1"/>
  <c r="B5654" i="3" s="1"/>
  <c r="B5655" i="3" s="1"/>
  <c r="B5656" i="3" s="1"/>
  <c r="B5657" i="3" s="1"/>
  <c r="B5658" i="3" s="1"/>
  <c r="B5659" i="3" s="1"/>
  <c r="B5660" i="3" s="1"/>
  <c r="B5661" i="3" s="1"/>
  <c r="B5662" i="3" s="1"/>
  <c r="B5663" i="3" s="1"/>
  <c r="B5664" i="3" s="1"/>
  <c r="B5665" i="3" s="1"/>
  <c r="B5666" i="3" s="1"/>
  <c r="B5667" i="3" s="1"/>
  <c r="B5668" i="3" s="1"/>
  <c r="B5669" i="3" s="1"/>
  <c r="B5670" i="3" s="1"/>
  <c r="B5671" i="3" s="1"/>
  <c r="B5672" i="3" s="1"/>
  <c r="B5673" i="3" s="1"/>
  <c r="B5674" i="3" s="1"/>
  <c r="B5675" i="3" s="1"/>
  <c r="B5676" i="3" s="1"/>
  <c r="B5677" i="3" s="1"/>
  <c r="B5678" i="3" s="1"/>
  <c r="B5679" i="3" s="1"/>
  <c r="B5680" i="3" s="1"/>
  <c r="B5681" i="3" s="1"/>
  <c r="B5682" i="3" s="1"/>
  <c r="B5683" i="3" s="1"/>
  <c r="B5684" i="3" s="1"/>
  <c r="B5685" i="3" s="1"/>
  <c r="B5686" i="3" s="1"/>
  <c r="B5687" i="3" s="1"/>
  <c r="B5688" i="3" s="1"/>
  <c r="B5689" i="3" s="1"/>
  <c r="B5690" i="3" s="1"/>
  <c r="B5691" i="3" s="1"/>
  <c r="B5692" i="3" s="1"/>
  <c r="B5693" i="3" s="1"/>
  <c r="B5694" i="3" s="1"/>
  <c r="B5695" i="3" s="1"/>
  <c r="B5696" i="3" s="1"/>
  <c r="B5697" i="3" s="1"/>
  <c r="B5698" i="3" s="1"/>
  <c r="B5699" i="3" s="1"/>
  <c r="B5700" i="3" s="1"/>
  <c r="B5701" i="3" s="1"/>
  <c r="B5702" i="3" s="1"/>
  <c r="B5703" i="3" s="1"/>
  <c r="B5704" i="3" s="1"/>
  <c r="B5705" i="3" s="1"/>
  <c r="B5706" i="3" s="1"/>
  <c r="B5707" i="3" s="1"/>
  <c r="B5708" i="3" s="1"/>
  <c r="B5709" i="3" s="1"/>
  <c r="B5710" i="3" s="1"/>
  <c r="B5711" i="3" s="1"/>
  <c r="B5712" i="3" s="1"/>
  <c r="B5713" i="3" s="1"/>
  <c r="B5714" i="3" s="1"/>
  <c r="B5715" i="3" s="1"/>
  <c r="B5716" i="3" s="1"/>
  <c r="B5717" i="3" s="1"/>
  <c r="B5718" i="3" s="1"/>
  <c r="B5719" i="3" s="1"/>
  <c r="B5720" i="3" s="1"/>
  <c r="B5721" i="3" s="1"/>
  <c r="B5722" i="3" s="1"/>
  <c r="B5723" i="3" s="1"/>
  <c r="B5724" i="3" s="1"/>
  <c r="B5725" i="3" s="1"/>
  <c r="B5726" i="3" s="1"/>
  <c r="B5727" i="3" s="1"/>
  <c r="B5728" i="3" s="1"/>
  <c r="B5729" i="3" s="1"/>
  <c r="B5730" i="3" s="1"/>
  <c r="B5731" i="3" s="1"/>
  <c r="B5732" i="3" s="1"/>
  <c r="B5733" i="3" s="1"/>
  <c r="B5734" i="3" s="1"/>
  <c r="B5735" i="3" s="1"/>
  <c r="B5736" i="3" s="1"/>
  <c r="B5737" i="3" s="1"/>
  <c r="B5738" i="3" s="1"/>
  <c r="B5739" i="3" s="1"/>
  <c r="B5740" i="3" s="1"/>
  <c r="B5741" i="3" s="1"/>
  <c r="B5742" i="3" s="1"/>
  <c r="B5743" i="3" s="1"/>
  <c r="B5744" i="3" s="1"/>
  <c r="B5745" i="3" s="1"/>
  <c r="B5746" i="3" s="1"/>
  <c r="B5747" i="3" s="1"/>
  <c r="B5748" i="3" s="1"/>
  <c r="B5749" i="3" s="1"/>
  <c r="B5750" i="3" s="1"/>
  <c r="B5751" i="3" s="1"/>
  <c r="B5752" i="3" s="1"/>
  <c r="B5753" i="3" s="1"/>
  <c r="B5754" i="3" s="1"/>
  <c r="B5755" i="3" s="1"/>
  <c r="B5756" i="3" s="1"/>
  <c r="B5757" i="3" s="1"/>
  <c r="B5758" i="3" s="1"/>
  <c r="B5759" i="3" s="1"/>
  <c r="B5760" i="3" s="1"/>
  <c r="B5761" i="3" s="1"/>
  <c r="B5762" i="3" s="1"/>
  <c r="B5763" i="3" s="1"/>
  <c r="B5764" i="3" s="1"/>
  <c r="B5765" i="3" s="1"/>
  <c r="B5766" i="3" s="1"/>
  <c r="B5767" i="3" s="1"/>
  <c r="B5768" i="3" s="1"/>
  <c r="B5769" i="3" s="1"/>
  <c r="B5770" i="3" s="1"/>
  <c r="B5771" i="3" s="1"/>
  <c r="B5772" i="3" s="1"/>
  <c r="B5773" i="3" s="1"/>
  <c r="B5774" i="3" s="1"/>
  <c r="B5775" i="3" s="1"/>
  <c r="B5776" i="3" s="1"/>
  <c r="B5777" i="3" s="1"/>
  <c r="B5778" i="3" s="1"/>
  <c r="B5779" i="3" s="1"/>
  <c r="B5780" i="3" s="1"/>
  <c r="B5781" i="3" s="1"/>
  <c r="B5782" i="3" s="1"/>
  <c r="B5783" i="3" s="1"/>
  <c r="B5784" i="3" s="1"/>
  <c r="B5785" i="3" s="1"/>
  <c r="B5786" i="3" s="1"/>
  <c r="B5787" i="3" s="1"/>
  <c r="B5788" i="3" s="1"/>
  <c r="B5789" i="3" s="1"/>
  <c r="B5790" i="3" s="1"/>
  <c r="B5791" i="3" s="1"/>
  <c r="B5792" i="3" s="1"/>
  <c r="B5793" i="3" s="1"/>
  <c r="B5794" i="3" s="1"/>
  <c r="B5795" i="3" s="1"/>
  <c r="B5796" i="3" s="1"/>
  <c r="B5797" i="3" s="1"/>
  <c r="B5798" i="3" s="1"/>
  <c r="B5799" i="3" s="1"/>
  <c r="B5800" i="3" s="1"/>
  <c r="B5801" i="3" s="1"/>
  <c r="B5802" i="3" s="1"/>
  <c r="B5803" i="3" s="1"/>
  <c r="B5804" i="3" s="1"/>
  <c r="B5805" i="3" s="1"/>
  <c r="B5806" i="3" s="1"/>
  <c r="B5807" i="3" s="1"/>
  <c r="B5808" i="3" s="1"/>
  <c r="B5809" i="3" s="1"/>
  <c r="B5810" i="3" s="1"/>
  <c r="B5811" i="3" s="1"/>
  <c r="B5812" i="3" s="1"/>
  <c r="B5813" i="3" s="1"/>
  <c r="B5814" i="3" s="1"/>
  <c r="B5815" i="3" s="1"/>
  <c r="B5816" i="3" s="1"/>
  <c r="B5817" i="3" s="1"/>
  <c r="B5818" i="3" s="1"/>
  <c r="B5819" i="3" s="1"/>
  <c r="B5820" i="3" s="1"/>
  <c r="B5821" i="3" s="1"/>
  <c r="B5822" i="3" s="1"/>
  <c r="B5823" i="3" s="1"/>
  <c r="B5824" i="3" s="1"/>
  <c r="B5825" i="3" s="1"/>
  <c r="B5826" i="3" s="1"/>
  <c r="B5827" i="3" s="1"/>
  <c r="B5828" i="3" s="1"/>
  <c r="B5829" i="3" s="1"/>
  <c r="B5830" i="3" s="1"/>
  <c r="B5831" i="3" s="1"/>
  <c r="B5832" i="3" s="1"/>
  <c r="B5833" i="3" s="1"/>
  <c r="B5834" i="3" s="1"/>
  <c r="B5835" i="3" s="1"/>
  <c r="B5836" i="3" s="1"/>
  <c r="B5837" i="3" s="1"/>
  <c r="B5838" i="3" s="1"/>
  <c r="B5839" i="3" s="1"/>
  <c r="B5840" i="3" s="1"/>
  <c r="B5841" i="3" s="1"/>
  <c r="B5842" i="3" s="1"/>
  <c r="B5843" i="3" s="1"/>
  <c r="B5844" i="3" s="1"/>
  <c r="B5845" i="3" s="1"/>
  <c r="B5846" i="3" s="1"/>
  <c r="B5847" i="3" s="1"/>
  <c r="B5848" i="3" s="1"/>
  <c r="B5849" i="3" s="1"/>
  <c r="B5850" i="3" s="1"/>
  <c r="B5851" i="3" s="1"/>
  <c r="B5852" i="3" s="1"/>
  <c r="B5853" i="3" s="1"/>
  <c r="B5854" i="3" s="1"/>
  <c r="B5855" i="3" s="1"/>
  <c r="B5856" i="3" s="1"/>
  <c r="B5857" i="3" s="1"/>
  <c r="B5858" i="3" s="1"/>
  <c r="B5859" i="3" s="1"/>
  <c r="B5860" i="3" s="1"/>
  <c r="B5861" i="3" s="1"/>
  <c r="B5862" i="3" s="1"/>
  <c r="B5863" i="3" s="1"/>
  <c r="B5864" i="3" s="1"/>
  <c r="B5865" i="3" s="1"/>
  <c r="B5866" i="3" s="1"/>
  <c r="B5867" i="3" s="1"/>
  <c r="B5868" i="3" s="1"/>
  <c r="B5869" i="3" s="1"/>
  <c r="B5870" i="3" s="1"/>
  <c r="B5871" i="3" s="1"/>
  <c r="B5872" i="3" s="1"/>
  <c r="B5873" i="3" s="1"/>
  <c r="B5874" i="3" s="1"/>
  <c r="B5875" i="3" s="1"/>
  <c r="B5876" i="3" s="1"/>
  <c r="B5877" i="3" s="1"/>
  <c r="B5878" i="3" s="1"/>
  <c r="B5879" i="3" s="1"/>
  <c r="B5880" i="3" s="1"/>
  <c r="B5881" i="3" s="1"/>
  <c r="B5882" i="3" s="1"/>
  <c r="B5883" i="3" s="1"/>
  <c r="B5884" i="3" s="1"/>
  <c r="B5885" i="3" s="1"/>
  <c r="B5886" i="3" s="1"/>
  <c r="B5887" i="3" s="1"/>
  <c r="B5888" i="3" s="1"/>
  <c r="B5889" i="3" s="1"/>
  <c r="B5890" i="3" s="1"/>
  <c r="B5891" i="3" s="1"/>
  <c r="B5892" i="3" s="1"/>
  <c r="B5893" i="3" s="1"/>
  <c r="B5894" i="3" s="1"/>
  <c r="B5895" i="3" s="1"/>
  <c r="B5896" i="3" s="1"/>
  <c r="B5897" i="3" s="1"/>
  <c r="B5898" i="3" s="1"/>
  <c r="B5899" i="3" s="1"/>
  <c r="B5900" i="3" s="1"/>
  <c r="B5901" i="3" s="1"/>
  <c r="B5902" i="3" s="1"/>
  <c r="B5903" i="3" s="1"/>
  <c r="B5904" i="3" s="1"/>
  <c r="B5905" i="3" s="1"/>
  <c r="B5906" i="3" s="1"/>
  <c r="B5907" i="3" s="1"/>
  <c r="B5908" i="3" s="1"/>
  <c r="B5909" i="3" s="1"/>
  <c r="B5910" i="3" s="1"/>
  <c r="B5911" i="3" s="1"/>
  <c r="B5912" i="3" s="1"/>
  <c r="B5913" i="3" s="1"/>
  <c r="B5914" i="3" s="1"/>
  <c r="B5915" i="3" s="1"/>
  <c r="B5916" i="3" s="1"/>
  <c r="B5917" i="3" s="1"/>
  <c r="B5918" i="3" s="1"/>
  <c r="B5919" i="3" s="1"/>
  <c r="B5920" i="3" s="1"/>
  <c r="B5921" i="3" s="1"/>
  <c r="B5922" i="3" s="1"/>
  <c r="B5923" i="3" s="1"/>
  <c r="B5924" i="3" s="1"/>
  <c r="B5925" i="3" s="1"/>
  <c r="B5926" i="3" s="1"/>
  <c r="B5927" i="3" s="1"/>
  <c r="B5928" i="3" s="1"/>
  <c r="B5929" i="3" s="1"/>
  <c r="B5930" i="3" s="1"/>
  <c r="B5931" i="3" s="1"/>
  <c r="B5932" i="3" s="1"/>
  <c r="B5933" i="3" s="1"/>
  <c r="B5934" i="3" s="1"/>
  <c r="B5935" i="3" s="1"/>
  <c r="B5936" i="3" s="1"/>
  <c r="B5937" i="3" s="1"/>
  <c r="B5938" i="3" s="1"/>
  <c r="B5939" i="3" s="1"/>
  <c r="B5940" i="3" s="1"/>
  <c r="B5941" i="3" s="1"/>
  <c r="B5942" i="3" s="1"/>
  <c r="B5943" i="3" s="1"/>
  <c r="B5944" i="3" s="1"/>
  <c r="B5945" i="3" s="1"/>
  <c r="B5946" i="3" s="1"/>
  <c r="B5947" i="3" s="1"/>
  <c r="B5948" i="3" s="1"/>
  <c r="B5949" i="3" s="1"/>
  <c r="B5950" i="3" s="1"/>
  <c r="B5951" i="3" s="1"/>
  <c r="B5952" i="3" s="1"/>
  <c r="B5953" i="3" s="1"/>
  <c r="B5954" i="3" s="1"/>
  <c r="B5955" i="3" s="1"/>
  <c r="B5956" i="3" s="1"/>
  <c r="B5957" i="3" s="1"/>
  <c r="B5958" i="3" s="1"/>
  <c r="B5959" i="3" s="1"/>
  <c r="B5960" i="3" s="1"/>
  <c r="B5961" i="3" s="1"/>
  <c r="B5962" i="3" s="1"/>
  <c r="B5963" i="3" s="1"/>
  <c r="B5964" i="3" s="1"/>
  <c r="B5965" i="3" s="1"/>
  <c r="B5966" i="3" s="1"/>
  <c r="B5967" i="3" s="1"/>
  <c r="B5968" i="3" s="1"/>
  <c r="B5969" i="3" s="1"/>
  <c r="B5970" i="3" s="1"/>
  <c r="B5971" i="3" s="1"/>
  <c r="B5972" i="3" s="1"/>
  <c r="B5973" i="3" s="1"/>
  <c r="B5974" i="3" s="1"/>
  <c r="B5975" i="3" s="1"/>
  <c r="B5976" i="3" s="1"/>
  <c r="B5977" i="3" s="1"/>
  <c r="B5978" i="3" s="1"/>
  <c r="B5979" i="3" s="1"/>
  <c r="B5980" i="3" s="1"/>
  <c r="B5981" i="3" s="1"/>
  <c r="B5982" i="3" s="1"/>
  <c r="B5983" i="3" s="1"/>
  <c r="B5984" i="3" s="1"/>
  <c r="B5985" i="3" s="1"/>
  <c r="B5986" i="3" s="1"/>
  <c r="B5987" i="3" s="1"/>
  <c r="B5988" i="3" s="1"/>
  <c r="B5989" i="3" s="1"/>
  <c r="B5990" i="3" s="1"/>
  <c r="B5991" i="3" s="1"/>
  <c r="B5992" i="3" s="1"/>
  <c r="B5993" i="3" s="1"/>
  <c r="B5994" i="3" s="1"/>
  <c r="B5995" i="3" s="1"/>
  <c r="B5996" i="3" s="1"/>
  <c r="B5997" i="3" s="1"/>
  <c r="B5998" i="3" s="1"/>
  <c r="B5999" i="3" s="1"/>
  <c r="B6000" i="3" s="1"/>
  <c r="B6001" i="3" s="1"/>
  <c r="B6002" i="3" s="1"/>
  <c r="B6003" i="3" s="1"/>
  <c r="B6004" i="3" s="1"/>
  <c r="B6005" i="3" s="1"/>
  <c r="B6006" i="3" s="1"/>
  <c r="B6007" i="3" s="1"/>
  <c r="B6008" i="3" s="1"/>
  <c r="B6009" i="3" s="1"/>
  <c r="B6010" i="3" s="1"/>
  <c r="B6011" i="3" s="1"/>
  <c r="B6012" i="3" s="1"/>
  <c r="B6013" i="3" s="1"/>
  <c r="B6014" i="3" s="1"/>
  <c r="B6015" i="3" s="1"/>
  <c r="B6016" i="3" s="1"/>
  <c r="B6017" i="3" s="1"/>
  <c r="B6018" i="3" s="1"/>
  <c r="B6019" i="3" s="1"/>
  <c r="B6020" i="3" s="1"/>
  <c r="B6021" i="3" s="1"/>
  <c r="B6022" i="3" s="1"/>
  <c r="B6023" i="3" s="1"/>
  <c r="B6024" i="3" s="1"/>
  <c r="B6025" i="3" s="1"/>
  <c r="B6026" i="3" s="1"/>
  <c r="B6027" i="3" s="1"/>
  <c r="B6028" i="3" s="1"/>
  <c r="B6029" i="3" s="1"/>
  <c r="B6030" i="3" s="1"/>
  <c r="B6031" i="3" s="1"/>
  <c r="B6032" i="3" s="1"/>
  <c r="B6033" i="3" s="1"/>
  <c r="B6034" i="3" s="1"/>
  <c r="B6035" i="3" s="1"/>
  <c r="B6036" i="3" s="1"/>
  <c r="B6037" i="3" s="1"/>
  <c r="B6038" i="3" s="1"/>
  <c r="B6039" i="3" s="1"/>
  <c r="B6040" i="3" s="1"/>
  <c r="B6041" i="3" s="1"/>
  <c r="B6042" i="3" s="1"/>
  <c r="B6043" i="3" s="1"/>
  <c r="B6044" i="3" s="1"/>
  <c r="B6045" i="3" s="1"/>
  <c r="B6046" i="3" s="1"/>
  <c r="B6047" i="3" s="1"/>
  <c r="B6048" i="3" s="1"/>
  <c r="B6049" i="3" s="1"/>
  <c r="B6050" i="3" s="1"/>
  <c r="B6051" i="3" s="1"/>
  <c r="B6052" i="3" s="1"/>
  <c r="B6053" i="3" s="1"/>
  <c r="B6054" i="3" s="1"/>
  <c r="B6055" i="3" s="1"/>
  <c r="B6056" i="3" s="1"/>
  <c r="B6057" i="3" s="1"/>
  <c r="B6058" i="3" s="1"/>
  <c r="B6059" i="3" s="1"/>
  <c r="B6060" i="3" s="1"/>
  <c r="B6061" i="3" s="1"/>
  <c r="B6062" i="3" s="1"/>
  <c r="B6063" i="3" s="1"/>
  <c r="B6064" i="3" s="1"/>
  <c r="B6065" i="3" s="1"/>
  <c r="B6066" i="3" s="1"/>
  <c r="B6067" i="3" s="1"/>
  <c r="B6068" i="3" s="1"/>
  <c r="B6069" i="3" s="1"/>
  <c r="B6070" i="3" s="1"/>
  <c r="B6071" i="3" s="1"/>
  <c r="B6072" i="3" s="1"/>
  <c r="B6073" i="3" s="1"/>
  <c r="B6074" i="3" s="1"/>
  <c r="B6075" i="3" s="1"/>
  <c r="B6076" i="3" s="1"/>
  <c r="B6077" i="3" s="1"/>
  <c r="B6078" i="3" s="1"/>
  <c r="B6079" i="3" s="1"/>
  <c r="B6080" i="3" s="1"/>
  <c r="B6081" i="3" s="1"/>
  <c r="B6082" i="3" s="1"/>
  <c r="B6083" i="3" s="1"/>
  <c r="B6084" i="3" s="1"/>
  <c r="B6085" i="3" s="1"/>
  <c r="B6086" i="3" s="1"/>
  <c r="B6087" i="3" s="1"/>
  <c r="B6088" i="3" s="1"/>
  <c r="B6089" i="3" s="1"/>
  <c r="B6090" i="3" s="1"/>
  <c r="B6091" i="3" s="1"/>
  <c r="B6092" i="3" s="1"/>
  <c r="B6093" i="3" s="1"/>
  <c r="B6094" i="3" s="1"/>
  <c r="B6095" i="3" s="1"/>
  <c r="B6096" i="3" s="1"/>
  <c r="B6097" i="3" s="1"/>
  <c r="B6098" i="3" s="1"/>
  <c r="B6099" i="3" s="1"/>
  <c r="B6100" i="3" s="1"/>
  <c r="B6101" i="3" s="1"/>
  <c r="B6102" i="3" s="1"/>
  <c r="B6103" i="3" s="1"/>
  <c r="B6104" i="3" s="1"/>
  <c r="B6105" i="3" s="1"/>
  <c r="B6106" i="3" s="1"/>
  <c r="B6107" i="3" s="1"/>
  <c r="B6108" i="3" s="1"/>
  <c r="B6109" i="3" s="1"/>
  <c r="B6110" i="3" s="1"/>
  <c r="B6111" i="3" s="1"/>
  <c r="B6112" i="3" s="1"/>
  <c r="B6113" i="3" s="1"/>
  <c r="B6114" i="3" s="1"/>
  <c r="B6115" i="3" s="1"/>
  <c r="B6116" i="3" s="1"/>
  <c r="B6117" i="3" s="1"/>
  <c r="B6118" i="3" s="1"/>
  <c r="B6119" i="3" s="1"/>
  <c r="B6120" i="3" s="1"/>
  <c r="B6121" i="3" s="1"/>
  <c r="B6122" i="3" s="1"/>
  <c r="B6123" i="3" s="1"/>
  <c r="B6124" i="3" s="1"/>
  <c r="B6125" i="3" s="1"/>
  <c r="B6126" i="3" s="1"/>
  <c r="B6127" i="3" s="1"/>
  <c r="B6128" i="3" s="1"/>
  <c r="B6129" i="3" s="1"/>
  <c r="B6130" i="3" s="1"/>
  <c r="B6131" i="3" s="1"/>
  <c r="B6132" i="3" s="1"/>
  <c r="B6133" i="3" s="1"/>
  <c r="B6134" i="3" s="1"/>
  <c r="B6135" i="3" s="1"/>
  <c r="B6136" i="3" s="1"/>
  <c r="B6137" i="3" s="1"/>
  <c r="B6138" i="3" s="1"/>
  <c r="B6139" i="3" s="1"/>
  <c r="B6140" i="3" s="1"/>
  <c r="B6141" i="3" s="1"/>
  <c r="B6142" i="3" s="1"/>
  <c r="B6143" i="3" s="1"/>
  <c r="B6144" i="3" s="1"/>
  <c r="B6145" i="3" s="1"/>
  <c r="B6146" i="3" s="1"/>
  <c r="B6147" i="3" s="1"/>
  <c r="B6148" i="3" s="1"/>
  <c r="B6149" i="3" s="1"/>
  <c r="B6150" i="3" s="1"/>
  <c r="B6151" i="3" s="1"/>
  <c r="B6152" i="3" s="1"/>
  <c r="B6153" i="3" s="1"/>
  <c r="B6154" i="3" s="1"/>
  <c r="B6155" i="3" s="1"/>
  <c r="B6156" i="3" s="1"/>
  <c r="B6157" i="3" s="1"/>
  <c r="B6158" i="3" s="1"/>
  <c r="B6159" i="3" s="1"/>
  <c r="B6160" i="3" s="1"/>
  <c r="B6161" i="3" s="1"/>
  <c r="B6162" i="3" s="1"/>
  <c r="B6163" i="3" s="1"/>
  <c r="B6164" i="3" s="1"/>
  <c r="B6165" i="3" s="1"/>
  <c r="B6166" i="3" s="1"/>
  <c r="B6167" i="3" s="1"/>
  <c r="B6168" i="3" s="1"/>
  <c r="B6169" i="3" s="1"/>
  <c r="B6170" i="3" s="1"/>
  <c r="B6171" i="3" s="1"/>
  <c r="B6172" i="3" s="1"/>
  <c r="B6173" i="3" s="1"/>
  <c r="B6174" i="3" s="1"/>
  <c r="B6175" i="3" s="1"/>
  <c r="B6176" i="3" s="1"/>
  <c r="B6177" i="3" s="1"/>
  <c r="B6178" i="3" s="1"/>
  <c r="B6179" i="3" s="1"/>
  <c r="B6180" i="3" s="1"/>
  <c r="B6181" i="3" s="1"/>
  <c r="B6182" i="3" s="1"/>
  <c r="B6183" i="3" s="1"/>
  <c r="B6184" i="3" s="1"/>
  <c r="B6185" i="3" s="1"/>
  <c r="B6186" i="3" s="1"/>
  <c r="B6187" i="3" s="1"/>
  <c r="B6188" i="3" s="1"/>
  <c r="B6189" i="3" s="1"/>
  <c r="B6190" i="3" s="1"/>
  <c r="B6191" i="3" s="1"/>
  <c r="B6192" i="3" s="1"/>
  <c r="B6193" i="3" s="1"/>
  <c r="B6194" i="3" s="1"/>
  <c r="B6195" i="3" s="1"/>
  <c r="B6196" i="3" s="1"/>
  <c r="B6197" i="3" s="1"/>
  <c r="B6198" i="3" s="1"/>
  <c r="B6199" i="3" s="1"/>
  <c r="B6200" i="3" s="1"/>
  <c r="B6201" i="3" s="1"/>
  <c r="B6202" i="3" s="1"/>
  <c r="B6203" i="3" s="1"/>
  <c r="B6204" i="3" s="1"/>
  <c r="B6205" i="3" s="1"/>
  <c r="B6206" i="3" s="1"/>
  <c r="B6207" i="3" s="1"/>
  <c r="B6208" i="3" s="1"/>
  <c r="B6209" i="3" s="1"/>
  <c r="B6210" i="3" s="1"/>
  <c r="B6211" i="3" s="1"/>
  <c r="B6212" i="3" s="1"/>
  <c r="B6213" i="3" s="1"/>
  <c r="B6214" i="3" s="1"/>
  <c r="B6215" i="3" s="1"/>
  <c r="B6216" i="3" s="1"/>
  <c r="B6217" i="3" s="1"/>
  <c r="B6218" i="3" s="1"/>
  <c r="B6219" i="3" s="1"/>
  <c r="B6220" i="3" s="1"/>
  <c r="B6221" i="3" s="1"/>
  <c r="B6222" i="3" s="1"/>
  <c r="B6223" i="3" s="1"/>
  <c r="B6224" i="3" s="1"/>
  <c r="B6225" i="3" s="1"/>
  <c r="B6226" i="3" s="1"/>
  <c r="B6227" i="3" s="1"/>
  <c r="B6228" i="3" s="1"/>
  <c r="B6229" i="3" s="1"/>
  <c r="B6230" i="3" s="1"/>
  <c r="B6231" i="3" s="1"/>
  <c r="B6232" i="3" s="1"/>
  <c r="B6233" i="3" s="1"/>
  <c r="B6234" i="3" s="1"/>
  <c r="B6235" i="3" s="1"/>
  <c r="B6236" i="3" s="1"/>
  <c r="B6237" i="3" s="1"/>
  <c r="B6238" i="3" s="1"/>
  <c r="B6239" i="3" s="1"/>
  <c r="B6240" i="3" s="1"/>
  <c r="B6241" i="3" s="1"/>
  <c r="B6242" i="3" s="1"/>
  <c r="B6243" i="3" s="1"/>
  <c r="B6244" i="3" s="1"/>
  <c r="B6245" i="3" s="1"/>
  <c r="B6246" i="3" s="1"/>
  <c r="B6247" i="3" s="1"/>
  <c r="B6248" i="3" s="1"/>
  <c r="B6249" i="3" s="1"/>
  <c r="B6250" i="3" s="1"/>
  <c r="B6251" i="3" s="1"/>
  <c r="B6252" i="3" s="1"/>
  <c r="B6253" i="3" s="1"/>
  <c r="B6254" i="3" s="1"/>
  <c r="B6255" i="3" s="1"/>
  <c r="B6256" i="3" s="1"/>
  <c r="B6257" i="3" s="1"/>
  <c r="B6258" i="3" s="1"/>
  <c r="B6259" i="3" s="1"/>
  <c r="B6260" i="3" s="1"/>
  <c r="B6261" i="3" s="1"/>
  <c r="B6262" i="3" s="1"/>
  <c r="B6263" i="3" s="1"/>
  <c r="B6264" i="3" s="1"/>
  <c r="B6265" i="3" s="1"/>
  <c r="B6266" i="3" s="1"/>
  <c r="B6267" i="3" s="1"/>
  <c r="B6268" i="3" s="1"/>
  <c r="B6269" i="3" s="1"/>
  <c r="B6270" i="3" s="1"/>
  <c r="B6271" i="3" s="1"/>
  <c r="B6272" i="3" s="1"/>
  <c r="B6273" i="3" s="1"/>
  <c r="B6274" i="3" s="1"/>
  <c r="B6275" i="3" s="1"/>
  <c r="B6276" i="3" s="1"/>
  <c r="B6277" i="3" s="1"/>
  <c r="B6278" i="3" s="1"/>
  <c r="B6279" i="3" s="1"/>
  <c r="B6280" i="3" s="1"/>
  <c r="B6281" i="3" s="1"/>
  <c r="B6282" i="3" s="1"/>
  <c r="B6283" i="3" s="1"/>
  <c r="B6284" i="3" s="1"/>
  <c r="B6285" i="3" s="1"/>
  <c r="B6286" i="3" s="1"/>
  <c r="B6287" i="3" s="1"/>
  <c r="B6288" i="3" s="1"/>
  <c r="B6289" i="3" s="1"/>
  <c r="B6290" i="3" s="1"/>
  <c r="B6291" i="3" s="1"/>
  <c r="B6292" i="3" s="1"/>
  <c r="B6293" i="3" s="1"/>
  <c r="B6294" i="3" s="1"/>
  <c r="B6295" i="3" s="1"/>
  <c r="B6296" i="3" s="1"/>
  <c r="B6297" i="3" s="1"/>
  <c r="B6298" i="3" s="1"/>
  <c r="B6299" i="3" s="1"/>
  <c r="B6300" i="3" s="1"/>
  <c r="B6301" i="3" s="1"/>
  <c r="B6302" i="3" s="1"/>
  <c r="B6303" i="3" s="1"/>
  <c r="B6304" i="3" s="1"/>
  <c r="B6305" i="3" s="1"/>
  <c r="B6306" i="3" s="1"/>
  <c r="B6307" i="3" s="1"/>
  <c r="B6308" i="3" s="1"/>
  <c r="B6309" i="3" s="1"/>
  <c r="B6310" i="3" s="1"/>
  <c r="B6311" i="3" s="1"/>
  <c r="B6312" i="3" s="1"/>
  <c r="B6313" i="3" s="1"/>
  <c r="B6314" i="3" s="1"/>
  <c r="B6315" i="3" s="1"/>
  <c r="B6316" i="3" s="1"/>
  <c r="B6317" i="3" s="1"/>
  <c r="B6318" i="3" s="1"/>
  <c r="B6319" i="3" s="1"/>
  <c r="B6320" i="3" s="1"/>
  <c r="B6321" i="3" s="1"/>
  <c r="B6322" i="3" s="1"/>
  <c r="B6323" i="3" s="1"/>
  <c r="B6324" i="3" s="1"/>
  <c r="B6325" i="3" s="1"/>
  <c r="B6326" i="3" s="1"/>
  <c r="B6327" i="3" s="1"/>
  <c r="B6328" i="3" s="1"/>
  <c r="B6329" i="3" s="1"/>
  <c r="B6330" i="3" s="1"/>
  <c r="B6331" i="3" s="1"/>
  <c r="B6332" i="3" s="1"/>
  <c r="B6333" i="3" s="1"/>
  <c r="B6334" i="3" s="1"/>
  <c r="B6335" i="3" s="1"/>
  <c r="B6336" i="3" s="1"/>
  <c r="B6337" i="3" s="1"/>
  <c r="B6338" i="3" s="1"/>
  <c r="B6339" i="3" s="1"/>
  <c r="B6340" i="3" s="1"/>
  <c r="B6341" i="3" s="1"/>
  <c r="B6342" i="3" s="1"/>
  <c r="B6343" i="3" s="1"/>
  <c r="B6344" i="3" s="1"/>
  <c r="B6345" i="3" s="1"/>
  <c r="B6346" i="3" s="1"/>
  <c r="B6347" i="3" s="1"/>
  <c r="B6348" i="3" s="1"/>
  <c r="B6349" i="3" s="1"/>
  <c r="B6350" i="3" s="1"/>
  <c r="B6351" i="3" s="1"/>
  <c r="B6352" i="3" s="1"/>
  <c r="B6353" i="3" s="1"/>
  <c r="B6354" i="3" s="1"/>
  <c r="B6355" i="3" s="1"/>
  <c r="B6356" i="3" s="1"/>
  <c r="B6357" i="3" s="1"/>
  <c r="B6358" i="3" s="1"/>
  <c r="B6359" i="3" s="1"/>
  <c r="B6360" i="3" s="1"/>
  <c r="B6361" i="3" s="1"/>
  <c r="B6362" i="3" s="1"/>
  <c r="B6363" i="3" s="1"/>
  <c r="B6364" i="3" s="1"/>
  <c r="B6365" i="3" s="1"/>
  <c r="B6366" i="3" s="1"/>
  <c r="B6367" i="3" s="1"/>
  <c r="B6368" i="3" s="1"/>
  <c r="B6369" i="3" s="1"/>
  <c r="B6370" i="3" s="1"/>
  <c r="B6371" i="3" s="1"/>
  <c r="B6372" i="3" s="1"/>
  <c r="B6373" i="3" s="1"/>
  <c r="B6374" i="3" s="1"/>
  <c r="B6375" i="3" s="1"/>
  <c r="B6376" i="3" s="1"/>
  <c r="B6377" i="3" s="1"/>
  <c r="B6378" i="3" s="1"/>
  <c r="B6379" i="3" s="1"/>
  <c r="B6380" i="3" s="1"/>
  <c r="B6381" i="3" s="1"/>
  <c r="B6382" i="3" s="1"/>
  <c r="B6383" i="3" s="1"/>
  <c r="B6384" i="3" s="1"/>
  <c r="B6385" i="3" s="1"/>
  <c r="B6386" i="3" s="1"/>
  <c r="B6387" i="3" s="1"/>
  <c r="B6388" i="3" s="1"/>
  <c r="B6389" i="3" s="1"/>
  <c r="B6390" i="3" s="1"/>
  <c r="B6391" i="3" s="1"/>
  <c r="B6392" i="3" s="1"/>
  <c r="B6393" i="3" s="1"/>
  <c r="B6394" i="3" s="1"/>
  <c r="B6395" i="3" s="1"/>
  <c r="B6396" i="3" s="1"/>
  <c r="B6397" i="3" s="1"/>
  <c r="B6398" i="3" s="1"/>
  <c r="B6399" i="3" s="1"/>
  <c r="B6400" i="3" s="1"/>
  <c r="B6401" i="3" s="1"/>
  <c r="B6402" i="3" s="1"/>
  <c r="B6403" i="3" s="1"/>
  <c r="B6404" i="3" s="1"/>
  <c r="B6405" i="3" s="1"/>
  <c r="B6406" i="3" s="1"/>
  <c r="B6407" i="3" s="1"/>
  <c r="B6408" i="3" s="1"/>
  <c r="B6409" i="3" s="1"/>
  <c r="B6410" i="3" s="1"/>
  <c r="B6411" i="3" s="1"/>
  <c r="B6412" i="3" s="1"/>
  <c r="B6413" i="3" s="1"/>
  <c r="B6414" i="3" s="1"/>
  <c r="B6415" i="3" s="1"/>
  <c r="B6416" i="3" s="1"/>
  <c r="B6417" i="3" s="1"/>
  <c r="B6418" i="3" s="1"/>
  <c r="B6419" i="3" s="1"/>
  <c r="B6420" i="3" s="1"/>
  <c r="B6421" i="3" s="1"/>
  <c r="B6422" i="3" s="1"/>
  <c r="B6423" i="3" s="1"/>
  <c r="B6424" i="3" s="1"/>
  <c r="B6425" i="3" s="1"/>
  <c r="B6426" i="3" s="1"/>
  <c r="B6427" i="3" s="1"/>
  <c r="B6428" i="3" s="1"/>
  <c r="B6429" i="3" s="1"/>
  <c r="B6430" i="3" s="1"/>
  <c r="B6431" i="3" s="1"/>
  <c r="B6432" i="3" s="1"/>
  <c r="B6433" i="3" s="1"/>
  <c r="B6434" i="3" s="1"/>
  <c r="B6435" i="3" s="1"/>
  <c r="B6436" i="3" s="1"/>
  <c r="B6437" i="3" s="1"/>
  <c r="B6438" i="3" s="1"/>
  <c r="B6439" i="3" s="1"/>
  <c r="B6440" i="3" s="1"/>
  <c r="B6441" i="3" s="1"/>
  <c r="B6442" i="3" s="1"/>
  <c r="B6443" i="3" s="1"/>
  <c r="B6444" i="3" s="1"/>
  <c r="B6445" i="3" s="1"/>
  <c r="B6446" i="3" s="1"/>
  <c r="B6447" i="3" s="1"/>
  <c r="B6448" i="3" s="1"/>
  <c r="B6449" i="3" s="1"/>
  <c r="B6450" i="3" s="1"/>
  <c r="B6451" i="3" s="1"/>
  <c r="B6452" i="3" s="1"/>
  <c r="B6453" i="3" s="1"/>
  <c r="B6454" i="3" s="1"/>
  <c r="B6455" i="3" s="1"/>
  <c r="B6456" i="3" s="1"/>
  <c r="B6457" i="3" s="1"/>
  <c r="B6458" i="3" s="1"/>
  <c r="B6459" i="3" s="1"/>
  <c r="B6460" i="3" s="1"/>
  <c r="B6461" i="3" s="1"/>
  <c r="B6462" i="3" s="1"/>
  <c r="B6463" i="3" s="1"/>
  <c r="B6464" i="3" s="1"/>
  <c r="B6465" i="3" s="1"/>
  <c r="B6466" i="3" s="1"/>
  <c r="B6467" i="3" s="1"/>
  <c r="B6468" i="3" s="1"/>
  <c r="B6469" i="3" s="1"/>
  <c r="B6470" i="3" s="1"/>
  <c r="B6471" i="3" s="1"/>
  <c r="B6472" i="3" s="1"/>
  <c r="B6473" i="3" s="1"/>
  <c r="B6474" i="3" s="1"/>
  <c r="B6475" i="3" s="1"/>
  <c r="B6476" i="3" s="1"/>
  <c r="B6477" i="3" s="1"/>
  <c r="B6478" i="3" s="1"/>
  <c r="B6479" i="3" s="1"/>
  <c r="B6480" i="3" s="1"/>
  <c r="B6481" i="3" s="1"/>
  <c r="B6482" i="3" s="1"/>
  <c r="B6483" i="3" s="1"/>
  <c r="B6484" i="3" s="1"/>
  <c r="B6485" i="3" s="1"/>
  <c r="B6486" i="3" s="1"/>
  <c r="B6487" i="3" s="1"/>
  <c r="B6488" i="3" s="1"/>
  <c r="B6489" i="3" s="1"/>
  <c r="B6490" i="3" s="1"/>
  <c r="B6491" i="3" s="1"/>
  <c r="B6492" i="3" s="1"/>
  <c r="B6493" i="3" s="1"/>
  <c r="B6494" i="3" s="1"/>
  <c r="B6495" i="3" s="1"/>
  <c r="B6496" i="3" s="1"/>
  <c r="B6497" i="3" s="1"/>
  <c r="B6498" i="3" s="1"/>
  <c r="B6499" i="3" s="1"/>
  <c r="B6500" i="3" s="1"/>
  <c r="B6501" i="3" s="1"/>
  <c r="B6502" i="3" s="1"/>
  <c r="B6503" i="3" s="1"/>
  <c r="B6504" i="3" s="1"/>
  <c r="B6505" i="3" s="1"/>
  <c r="B6506" i="3" s="1"/>
  <c r="B6507" i="3" s="1"/>
  <c r="B6508" i="3" s="1"/>
  <c r="B6509" i="3" s="1"/>
  <c r="B6510" i="3" s="1"/>
  <c r="B6511" i="3" s="1"/>
  <c r="B6512" i="3" s="1"/>
  <c r="B6513" i="3" s="1"/>
  <c r="B6514" i="3" s="1"/>
  <c r="B6515" i="3" s="1"/>
  <c r="B6516" i="3" s="1"/>
  <c r="B6517" i="3" s="1"/>
  <c r="B6518" i="3" s="1"/>
  <c r="B6519" i="3" s="1"/>
  <c r="B6520" i="3" s="1"/>
  <c r="B6521" i="3" s="1"/>
  <c r="B6522" i="3" s="1"/>
  <c r="B6523" i="3" s="1"/>
  <c r="B6524" i="3" s="1"/>
  <c r="B6525" i="3" s="1"/>
  <c r="B6526" i="3" s="1"/>
  <c r="B6527" i="3" s="1"/>
  <c r="B6528" i="3" s="1"/>
  <c r="B6529" i="3" s="1"/>
  <c r="B6530" i="3" s="1"/>
  <c r="B6531" i="3" s="1"/>
  <c r="B6532" i="3" s="1"/>
  <c r="B6533" i="3" s="1"/>
  <c r="B6534" i="3" s="1"/>
  <c r="B6535" i="3" s="1"/>
  <c r="B6536" i="3" s="1"/>
  <c r="B6537" i="3" s="1"/>
  <c r="B6538" i="3" s="1"/>
  <c r="B6539" i="3" s="1"/>
  <c r="B6540" i="3" s="1"/>
  <c r="B6541" i="3" s="1"/>
  <c r="B6542" i="3" s="1"/>
  <c r="B6543" i="3" s="1"/>
  <c r="B6544" i="3" s="1"/>
  <c r="B6545" i="3" s="1"/>
  <c r="B6546" i="3" s="1"/>
  <c r="B6547" i="3" s="1"/>
  <c r="B6548" i="3" s="1"/>
  <c r="B6549" i="3" s="1"/>
  <c r="B6550" i="3" s="1"/>
  <c r="B6551" i="3" s="1"/>
  <c r="B6552" i="3" s="1"/>
  <c r="B6553" i="3" s="1"/>
  <c r="B6554" i="3" s="1"/>
  <c r="B6555" i="3" s="1"/>
  <c r="B6556" i="3" s="1"/>
  <c r="B6557" i="3" s="1"/>
  <c r="B6558" i="3" s="1"/>
  <c r="B6559" i="3" s="1"/>
  <c r="B6560" i="3" s="1"/>
  <c r="B6561" i="3" s="1"/>
  <c r="B6562" i="3" s="1"/>
  <c r="B6563" i="3" s="1"/>
  <c r="B6564" i="3" s="1"/>
  <c r="B6565" i="3" s="1"/>
  <c r="B6566" i="3" s="1"/>
  <c r="B6567" i="3" s="1"/>
  <c r="B6568" i="3" s="1"/>
  <c r="B6569" i="3" s="1"/>
  <c r="B6570" i="3" s="1"/>
  <c r="B6571" i="3" s="1"/>
  <c r="B6572" i="3" s="1"/>
  <c r="B6573" i="3" s="1"/>
  <c r="B6574" i="3" s="1"/>
  <c r="B6575" i="3" s="1"/>
  <c r="B6576" i="3" s="1"/>
  <c r="B6577" i="3" s="1"/>
  <c r="B6578" i="3" s="1"/>
  <c r="B6579" i="3" s="1"/>
  <c r="B6580" i="3" s="1"/>
  <c r="B6581" i="3" s="1"/>
  <c r="B6582" i="3" s="1"/>
  <c r="B6583" i="3" s="1"/>
  <c r="B6584" i="3" s="1"/>
  <c r="B6585" i="3" s="1"/>
  <c r="B6586" i="3" s="1"/>
  <c r="B6587" i="3" s="1"/>
  <c r="B6588" i="3" s="1"/>
  <c r="B6589" i="3" s="1"/>
  <c r="B6590" i="3" s="1"/>
  <c r="B6591" i="3" s="1"/>
  <c r="B6592" i="3" s="1"/>
  <c r="B6593" i="3" s="1"/>
  <c r="B6594" i="3" s="1"/>
  <c r="B6595" i="3" s="1"/>
  <c r="B6596" i="3" s="1"/>
  <c r="B6597" i="3" s="1"/>
  <c r="B6598" i="3" s="1"/>
  <c r="B6599" i="3" s="1"/>
  <c r="B6600" i="3" s="1"/>
  <c r="B6601" i="3" s="1"/>
  <c r="B6602" i="3" s="1"/>
  <c r="B6603" i="3" s="1"/>
  <c r="B6604" i="3" s="1"/>
  <c r="B6605" i="3" s="1"/>
  <c r="B6606" i="3" s="1"/>
  <c r="B6607" i="3" s="1"/>
  <c r="B6608" i="3" s="1"/>
  <c r="B6609" i="3" s="1"/>
  <c r="B6610" i="3" s="1"/>
  <c r="B6611" i="3" s="1"/>
  <c r="B6612" i="3" s="1"/>
  <c r="B6613" i="3" s="1"/>
  <c r="B6614" i="3" s="1"/>
  <c r="B6615" i="3" s="1"/>
  <c r="B6616" i="3" s="1"/>
  <c r="B6617" i="3" s="1"/>
  <c r="B6618" i="3" s="1"/>
  <c r="B6619" i="3" s="1"/>
  <c r="B6620" i="3" s="1"/>
  <c r="B6621" i="3" s="1"/>
  <c r="B6622" i="3" s="1"/>
  <c r="B6623" i="3" s="1"/>
  <c r="B6624" i="3" s="1"/>
  <c r="B6625" i="3" s="1"/>
  <c r="B6626" i="3" s="1"/>
  <c r="B6627" i="3" s="1"/>
  <c r="B6628" i="3" s="1"/>
  <c r="B6629" i="3" s="1"/>
  <c r="B6630" i="3" s="1"/>
  <c r="B6631" i="3" s="1"/>
  <c r="B6632" i="3" s="1"/>
  <c r="B6633" i="3" s="1"/>
  <c r="B6634" i="3" s="1"/>
  <c r="B6635" i="3" s="1"/>
  <c r="B6636" i="3" s="1"/>
  <c r="B6637" i="3" s="1"/>
  <c r="B6638" i="3" s="1"/>
  <c r="B6639" i="3" s="1"/>
  <c r="B6640" i="3" s="1"/>
  <c r="B6641" i="3" s="1"/>
  <c r="B6642" i="3" s="1"/>
  <c r="B6643" i="3" s="1"/>
  <c r="B6644" i="3" s="1"/>
  <c r="B6645" i="3" s="1"/>
  <c r="B6646" i="3" s="1"/>
  <c r="B6647" i="3" s="1"/>
  <c r="B6648" i="3" s="1"/>
  <c r="B6649" i="3" s="1"/>
  <c r="B6650" i="3" s="1"/>
  <c r="B6651" i="3" s="1"/>
  <c r="B6652" i="3" s="1"/>
  <c r="B6653" i="3" s="1"/>
  <c r="B6654" i="3" s="1"/>
  <c r="B6655" i="3" s="1"/>
  <c r="B6656" i="3" s="1"/>
  <c r="B6657" i="3" s="1"/>
  <c r="B6658" i="3" s="1"/>
  <c r="B6659" i="3" s="1"/>
  <c r="B6660" i="3" s="1"/>
  <c r="B6661" i="3" s="1"/>
  <c r="B6662" i="3" s="1"/>
  <c r="B6663" i="3" s="1"/>
  <c r="B6664" i="3" s="1"/>
  <c r="B6665" i="3" s="1"/>
  <c r="B6666" i="3" s="1"/>
  <c r="B6667" i="3" s="1"/>
  <c r="B6668" i="3" s="1"/>
  <c r="B6669" i="3" s="1"/>
  <c r="B6670" i="3" s="1"/>
  <c r="B6671" i="3" s="1"/>
  <c r="B6672" i="3" s="1"/>
  <c r="B6673" i="3" s="1"/>
  <c r="B6674" i="3" s="1"/>
  <c r="B6675" i="3" s="1"/>
  <c r="B6676" i="3" s="1"/>
  <c r="B6677" i="3" s="1"/>
  <c r="B6678" i="3" s="1"/>
  <c r="B6679" i="3" s="1"/>
  <c r="B6680" i="3" s="1"/>
  <c r="B6681" i="3" s="1"/>
  <c r="B6682" i="3" s="1"/>
  <c r="B6683" i="3" s="1"/>
  <c r="B6684" i="3" s="1"/>
  <c r="B6685" i="3" s="1"/>
  <c r="B6686" i="3" s="1"/>
  <c r="B6687" i="3" s="1"/>
  <c r="B6688" i="3" s="1"/>
  <c r="B6689" i="3" s="1"/>
  <c r="B6690" i="3" s="1"/>
  <c r="B6691" i="3" s="1"/>
  <c r="B6692" i="3" s="1"/>
  <c r="B6693" i="3" s="1"/>
  <c r="B6694" i="3" s="1"/>
  <c r="B6695" i="3" s="1"/>
  <c r="B6696" i="3" s="1"/>
  <c r="B6697" i="3" s="1"/>
  <c r="B6698" i="3" s="1"/>
  <c r="B6699" i="3" s="1"/>
  <c r="B6700" i="3" s="1"/>
  <c r="B6701" i="3" s="1"/>
  <c r="B6702" i="3" s="1"/>
  <c r="B6703" i="3" s="1"/>
  <c r="B6704" i="3" s="1"/>
  <c r="B6705" i="3" s="1"/>
  <c r="B6706" i="3" s="1"/>
  <c r="B6707" i="3" s="1"/>
  <c r="B6708" i="3" s="1"/>
  <c r="B6709" i="3" s="1"/>
  <c r="B6710" i="3" s="1"/>
  <c r="B6711" i="3" s="1"/>
  <c r="B6712" i="3" s="1"/>
  <c r="B6713" i="3" s="1"/>
  <c r="B6714" i="3" s="1"/>
  <c r="B6715" i="3" s="1"/>
  <c r="B6716" i="3" s="1"/>
  <c r="B6717" i="3" s="1"/>
  <c r="B6718" i="3" s="1"/>
  <c r="B6719" i="3" s="1"/>
  <c r="B6720" i="3" s="1"/>
  <c r="B6721" i="3" s="1"/>
  <c r="B6722" i="3" s="1"/>
  <c r="B6723" i="3" s="1"/>
  <c r="B6724" i="3" s="1"/>
  <c r="B6725" i="3" s="1"/>
  <c r="B6726" i="3" s="1"/>
  <c r="B6727" i="3" s="1"/>
  <c r="B6728" i="3" s="1"/>
  <c r="B6729" i="3" s="1"/>
  <c r="B6730" i="3" s="1"/>
  <c r="B6731" i="3" s="1"/>
  <c r="B6732" i="3" s="1"/>
  <c r="B6733" i="3" s="1"/>
  <c r="B6734" i="3" s="1"/>
  <c r="B6735" i="3" s="1"/>
  <c r="B6736" i="3" s="1"/>
  <c r="B6737" i="3" s="1"/>
  <c r="B6738" i="3" s="1"/>
  <c r="B6739" i="3" s="1"/>
  <c r="B6740" i="3" s="1"/>
  <c r="B6741" i="3" s="1"/>
  <c r="B6742" i="3" s="1"/>
  <c r="B6743" i="3" s="1"/>
  <c r="B6744" i="3" s="1"/>
  <c r="B6745" i="3" s="1"/>
  <c r="B6746" i="3" s="1"/>
  <c r="B6747" i="3" s="1"/>
  <c r="B6748" i="3" s="1"/>
  <c r="B6749" i="3" s="1"/>
  <c r="B6750" i="3" s="1"/>
  <c r="B6751" i="3" s="1"/>
  <c r="B6752" i="3" s="1"/>
  <c r="B6753" i="3" s="1"/>
  <c r="B6754" i="3" s="1"/>
  <c r="B6755" i="3" s="1"/>
  <c r="B6756" i="3" s="1"/>
  <c r="B6757" i="3" s="1"/>
  <c r="B6758" i="3" s="1"/>
  <c r="B6759" i="3" s="1"/>
  <c r="B6760" i="3" s="1"/>
  <c r="B6761" i="3" s="1"/>
  <c r="B6762" i="3" s="1"/>
  <c r="B6763" i="3" s="1"/>
  <c r="B6764" i="3" s="1"/>
  <c r="B6765" i="3" s="1"/>
  <c r="B6766" i="3" s="1"/>
  <c r="B6767" i="3" s="1"/>
  <c r="B6768" i="3" s="1"/>
  <c r="B6769" i="3" s="1"/>
  <c r="B6770" i="3" s="1"/>
  <c r="B6771" i="3" s="1"/>
  <c r="B6772" i="3" s="1"/>
  <c r="B6773" i="3" s="1"/>
  <c r="B6774" i="3" s="1"/>
  <c r="B6775" i="3" s="1"/>
  <c r="B6776" i="3" s="1"/>
  <c r="B6777" i="3" s="1"/>
  <c r="B6778" i="3" s="1"/>
  <c r="B6779" i="3" s="1"/>
  <c r="B6780" i="3" s="1"/>
  <c r="B6781" i="3" s="1"/>
  <c r="B6782" i="3" s="1"/>
  <c r="B6783" i="3" s="1"/>
  <c r="B6784" i="3" s="1"/>
  <c r="B6785" i="3" s="1"/>
  <c r="B6786" i="3" s="1"/>
  <c r="B6787" i="3" s="1"/>
  <c r="B6788" i="3" s="1"/>
  <c r="B6789" i="3" s="1"/>
  <c r="B6790" i="3" s="1"/>
  <c r="B6791" i="3" s="1"/>
  <c r="B6792" i="3" s="1"/>
  <c r="B6793" i="3" s="1"/>
  <c r="B6794" i="3" s="1"/>
  <c r="B6795" i="3" s="1"/>
  <c r="B6796" i="3" s="1"/>
  <c r="B6797" i="3" s="1"/>
  <c r="B6798" i="3" s="1"/>
  <c r="B6799" i="3" s="1"/>
  <c r="B6800" i="3" s="1"/>
  <c r="B6801" i="3" s="1"/>
  <c r="B6802" i="3" s="1"/>
  <c r="B6803" i="3" s="1"/>
  <c r="B6804" i="3" s="1"/>
  <c r="B6805" i="3" s="1"/>
  <c r="B6806" i="3" s="1"/>
  <c r="B6807" i="3" s="1"/>
  <c r="B6808" i="3" s="1"/>
  <c r="B6809" i="3" s="1"/>
  <c r="B6810" i="3" s="1"/>
  <c r="B6811" i="3" s="1"/>
  <c r="B6812" i="3" s="1"/>
  <c r="B6813" i="3" s="1"/>
  <c r="B6814" i="3" s="1"/>
  <c r="B6815" i="3" s="1"/>
  <c r="B6816" i="3" s="1"/>
  <c r="B6817" i="3" s="1"/>
  <c r="B6818" i="3" s="1"/>
  <c r="B6819" i="3" s="1"/>
  <c r="B6820" i="3" s="1"/>
  <c r="B6821" i="3" s="1"/>
  <c r="B6822" i="3" s="1"/>
  <c r="B6823" i="3" s="1"/>
  <c r="B6824" i="3" s="1"/>
  <c r="B6825" i="3" s="1"/>
  <c r="B6826" i="3" s="1"/>
  <c r="B6827" i="3" s="1"/>
  <c r="B6828" i="3" s="1"/>
  <c r="B6829" i="3" s="1"/>
  <c r="B6830" i="3" s="1"/>
  <c r="B6831" i="3" s="1"/>
  <c r="B6832" i="3" s="1"/>
  <c r="B6833" i="3" s="1"/>
  <c r="B6834" i="3" s="1"/>
  <c r="B6835" i="3" s="1"/>
  <c r="B6836" i="3" s="1"/>
  <c r="B6837" i="3" s="1"/>
  <c r="B6838" i="3" s="1"/>
  <c r="B6839" i="3" s="1"/>
  <c r="B6840" i="3" s="1"/>
  <c r="B6841" i="3" s="1"/>
  <c r="B6842" i="3" s="1"/>
  <c r="B6843" i="3" s="1"/>
  <c r="B6844" i="3" s="1"/>
  <c r="B6845" i="3" s="1"/>
  <c r="B6846" i="3" s="1"/>
  <c r="B6847" i="3" s="1"/>
  <c r="B6848" i="3" s="1"/>
  <c r="B6849" i="3" s="1"/>
  <c r="B6850" i="3" s="1"/>
  <c r="B6851" i="3" s="1"/>
  <c r="B6852" i="3" s="1"/>
  <c r="B6853" i="3" s="1"/>
  <c r="B6854" i="3" s="1"/>
  <c r="B6855" i="3" s="1"/>
  <c r="B6856" i="3" s="1"/>
  <c r="B6857" i="3" s="1"/>
  <c r="B6858" i="3" s="1"/>
  <c r="B6859" i="3" s="1"/>
  <c r="B6860" i="3" s="1"/>
  <c r="B6861" i="3" s="1"/>
  <c r="B6862" i="3" s="1"/>
  <c r="B6863" i="3" s="1"/>
  <c r="B6864" i="3" s="1"/>
  <c r="B6865" i="3" s="1"/>
  <c r="B6866" i="3" s="1"/>
  <c r="B6867" i="3" s="1"/>
  <c r="B6868" i="3" s="1"/>
  <c r="B6869" i="3" s="1"/>
  <c r="B6870" i="3" s="1"/>
  <c r="B6871" i="3" s="1"/>
  <c r="B6872" i="3" s="1"/>
  <c r="B6873" i="3" s="1"/>
  <c r="B6874" i="3" s="1"/>
  <c r="B6875" i="3" s="1"/>
  <c r="B6876" i="3" s="1"/>
  <c r="B6877" i="3" s="1"/>
  <c r="B6878" i="3" s="1"/>
  <c r="B6879" i="3" s="1"/>
  <c r="B6880" i="3" s="1"/>
  <c r="B6881" i="3" s="1"/>
  <c r="B6882" i="3" s="1"/>
  <c r="B6883" i="3" s="1"/>
  <c r="B6884" i="3" s="1"/>
  <c r="B6885" i="3" s="1"/>
  <c r="B6886" i="3" s="1"/>
  <c r="B6887" i="3" s="1"/>
  <c r="B6888" i="3" s="1"/>
  <c r="B6889" i="3" s="1"/>
  <c r="B6890" i="3" s="1"/>
  <c r="B6891" i="3" s="1"/>
  <c r="B6892" i="3" s="1"/>
  <c r="B6893" i="3" s="1"/>
  <c r="B6894" i="3" s="1"/>
  <c r="B6895" i="3" s="1"/>
  <c r="B6896" i="3" s="1"/>
  <c r="B6897" i="3" s="1"/>
  <c r="B6898" i="3" s="1"/>
  <c r="B6899" i="3" s="1"/>
  <c r="B6900" i="3" s="1"/>
  <c r="B6901" i="3" s="1"/>
  <c r="B6902" i="3" s="1"/>
  <c r="B6903" i="3" s="1"/>
  <c r="B6904" i="3" s="1"/>
  <c r="B6905" i="3" s="1"/>
  <c r="B6906" i="3" s="1"/>
  <c r="B6907" i="3" s="1"/>
  <c r="B6908" i="3" s="1"/>
  <c r="B6909" i="3" s="1"/>
  <c r="B6910" i="3" s="1"/>
  <c r="B6911" i="3" s="1"/>
  <c r="B6912" i="3" s="1"/>
  <c r="B6913" i="3" s="1"/>
  <c r="B6914" i="3" s="1"/>
  <c r="B6915" i="3" s="1"/>
  <c r="B6916" i="3" s="1"/>
  <c r="B6917" i="3" s="1"/>
  <c r="B6918" i="3" s="1"/>
  <c r="B6919" i="3" s="1"/>
  <c r="B6920" i="3" s="1"/>
  <c r="B6921" i="3" s="1"/>
  <c r="B6922" i="3" s="1"/>
  <c r="B6923" i="3" s="1"/>
  <c r="B6924" i="3" s="1"/>
  <c r="B6925" i="3" s="1"/>
  <c r="B6926" i="3" s="1"/>
  <c r="B6927" i="3" s="1"/>
  <c r="B6928" i="3" s="1"/>
  <c r="B6929" i="3" s="1"/>
  <c r="B6930" i="3" s="1"/>
  <c r="B6931" i="3" s="1"/>
  <c r="B6932" i="3" s="1"/>
  <c r="B6933" i="3" s="1"/>
  <c r="B6934" i="3" s="1"/>
  <c r="B6935" i="3" s="1"/>
  <c r="B6936" i="3" s="1"/>
  <c r="B6937" i="3" s="1"/>
  <c r="B6938" i="3" s="1"/>
  <c r="B6939" i="3" s="1"/>
  <c r="B6940" i="3" s="1"/>
  <c r="B6941" i="3" s="1"/>
  <c r="B6942" i="3" s="1"/>
  <c r="B6943" i="3" s="1"/>
  <c r="B6944" i="3" s="1"/>
  <c r="B6945" i="3" s="1"/>
  <c r="B6946" i="3" s="1"/>
  <c r="B6947" i="3" s="1"/>
  <c r="B6948" i="3" s="1"/>
  <c r="B6949" i="3" s="1"/>
  <c r="B6950" i="3" s="1"/>
  <c r="B6951" i="3" s="1"/>
  <c r="B6952" i="3" s="1"/>
  <c r="B6953" i="3" s="1"/>
  <c r="B6954" i="3" s="1"/>
  <c r="B6955" i="3" s="1"/>
  <c r="B6956" i="3" s="1"/>
  <c r="B6957" i="3" s="1"/>
  <c r="B6958" i="3" s="1"/>
  <c r="B6959" i="3" s="1"/>
  <c r="B6960" i="3" s="1"/>
  <c r="B6961" i="3" s="1"/>
  <c r="B6962" i="3" s="1"/>
  <c r="B6963" i="3" s="1"/>
  <c r="B6964" i="3" s="1"/>
  <c r="B6965" i="3" s="1"/>
  <c r="B6966" i="3" s="1"/>
  <c r="B6967" i="3" s="1"/>
  <c r="B6968" i="3" s="1"/>
  <c r="B6969" i="3" s="1"/>
  <c r="B6970" i="3" s="1"/>
  <c r="B6971" i="3" s="1"/>
  <c r="B6972" i="3" s="1"/>
  <c r="B6973" i="3" s="1"/>
  <c r="B6974" i="3" s="1"/>
  <c r="B6975" i="3" s="1"/>
  <c r="B6976" i="3" s="1"/>
  <c r="B6977" i="3" s="1"/>
  <c r="B6978" i="3" s="1"/>
  <c r="B6979" i="3" s="1"/>
  <c r="B6980" i="3" s="1"/>
  <c r="B6981" i="3" s="1"/>
  <c r="B6982" i="3" s="1"/>
  <c r="B6983" i="3" s="1"/>
  <c r="B6984" i="3" s="1"/>
  <c r="B6985" i="3" s="1"/>
  <c r="B6986" i="3" s="1"/>
  <c r="B6987" i="3" s="1"/>
  <c r="B6988" i="3" s="1"/>
  <c r="B6989" i="3" s="1"/>
  <c r="B6990" i="3" s="1"/>
  <c r="B6991" i="3" s="1"/>
  <c r="B6992" i="3" s="1"/>
  <c r="B6993" i="3" s="1"/>
  <c r="B6994" i="3" s="1"/>
  <c r="B6995" i="3" s="1"/>
  <c r="B6996" i="3" s="1"/>
  <c r="B6997" i="3" s="1"/>
  <c r="B6998" i="3" s="1"/>
  <c r="B6999" i="3" s="1"/>
  <c r="B7000" i="3" s="1"/>
  <c r="B7001" i="3" s="1"/>
  <c r="B7002" i="3" s="1"/>
  <c r="B7003" i="3" s="1"/>
  <c r="B7004" i="3" s="1"/>
  <c r="B7005" i="3" s="1"/>
  <c r="B7006" i="3" s="1"/>
  <c r="B7007" i="3" s="1"/>
  <c r="B7008" i="3" s="1"/>
  <c r="B7009" i="3" s="1"/>
  <c r="B7010" i="3" s="1"/>
  <c r="B7011" i="3" s="1"/>
  <c r="B7012" i="3" s="1"/>
  <c r="B7013" i="3" s="1"/>
  <c r="B7014" i="3" s="1"/>
  <c r="B7015" i="3" s="1"/>
  <c r="B7016" i="3" s="1"/>
  <c r="B7017" i="3" s="1"/>
  <c r="B7018" i="3" s="1"/>
  <c r="B7019" i="3" s="1"/>
  <c r="B7020" i="3" s="1"/>
  <c r="B7021" i="3" s="1"/>
  <c r="B7022" i="3" s="1"/>
  <c r="B7023" i="3" s="1"/>
  <c r="B7024" i="3" s="1"/>
  <c r="B7025" i="3" s="1"/>
  <c r="B7026" i="3" s="1"/>
  <c r="B7027" i="3" s="1"/>
  <c r="B7028" i="3" s="1"/>
  <c r="B7029" i="3" s="1"/>
  <c r="B7030" i="3" s="1"/>
  <c r="B7031" i="3" s="1"/>
  <c r="B7032" i="3" s="1"/>
  <c r="B7033" i="3" s="1"/>
  <c r="B7034" i="3" s="1"/>
  <c r="B7035" i="3" s="1"/>
  <c r="B7036" i="3" s="1"/>
  <c r="B7037" i="3" s="1"/>
  <c r="B7038" i="3" s="1"/>
  <c r="B7039" i="3" s="1"/>
  <c r="B7040" i="3" s="1"/>
  <c r="B7041" i="3" s="1"/>
  <c r="B7042" i="3" s="1"/>
  <c r="B7043" i="3" s="1"/>
  <c r="B7044" i="3" s="1"/>
  <c r="B7045" i="3" s="1"/>
  <c r="B7046" i="3" s="1"/>
  <c r="B7047" i="3" s="1"/>
  <c r="B7048" i="3" s="1"/>
  <c r="B7049" i="3" s="1"/>
  <c r="B7050" i="3" s="1"/>
  <c r="B7051" i="3" s="1"/>
  <c r="B7052" i="3" s="1"/>
  <c r="B7053" i="3" s="1"/>
  <c r="B7054" i="3" s="1"/>
  <c r="B7055" i="3" s="1"/>
  <c r="B7056" i="3" s="1"/>
  <c r="B7057" i="3" s="1"/>
  <c r="B7058" i="3" s="1"/>
  <c r="B7059" i="3" s="1"/>
  <c r="B7060" i="3" s="1"/>
  <c r="B7061" i="3" s="1"/>
  <c r="B7062" i="3" s="1"/>
  <c r="B7063" i="3" s="1"/>
  <c r="B7064" i="3" s="1"/>
  <c r="B7065" i="3" s="1"/>
  <c r="B7066" i="3" s="1"/>
  <c r="B7067" i="3" s="1"/>
  <c r="B7068" i="3" s="1"/>
  <c r="B7069" i="3" s="1"/>
  <c r="B7070" i="3" s="1"/>
  <c r="B7071" i="3" s="1"/>
  <c r="B7072" i="3" s="1"/>
  <c r="B7073" i="3" s="1"/>
  <c r="B7074" i="3" s="1"/>
  <c r="B7075" i="3" s="1"/>
  <c r="B7076" i="3" s="1"/>
  <c r="B7077" i="3" s="1"/>
  <c r="B7078" i="3" s="1"/>
  <c r="B7079" i="3" s="1"/>
  <c r="B7080" i="3" s="1"/>
  <c r="B7081" i="3" s="1"/>
  <c r="B7082" i="3" s="1"/>
  <c r="B7083" i="3" s="1"/>
  <c r="B7084" i="3" s="1"/>
  <c r="B7085" i="3" s="1"/>
  <c r="B7086" i="3" s="1"/>
  <c r="B7087" i="3" s="1"/>
  <c r="B7088" i="3" s="1"/>
  <c r="B7089" i="3" s="1"/>
  <c r="B7090" i="3" s="1"/>
  <c r="B7091" i="3" s="1"/>
  <c r="B7092" i="3" s="1"/>
  <c r="B7093" i="3" s="1"/>
  <c r="B7094" i="3" s="1"/>
  <c r="B7095" i="3" s="1"/>
  <c r="B7096" i="3" s="1"/>
  <c r="B7097" i="3" s="1"/>
  <c r="B7098" i="3" s="1"/>
  <c r="B7099" i="3" s="1"/>
  <c r="B7100" i="3" s="1"/>
  <c r="B7101" i="3" s="1"/>
  <c r="B7102" i="3" s="1"/>
  <c r="B7103" i="3" s="1"/>
  <c r="B7104" i="3" s="1"/>
  <c r="B7105" i="3" s="1"/>
  <c r="B7106" i="3" s="1"/>
  <c r="B7107" i="3" s="1"/>
  <c r="B7108" i="3" s="1"/>
  <c r="B7109" i="3" s="1"/>
  <c r="B7110" i="3" s="1"/>
  <c r="B7111" i="3" s="1"/>
  <c r="B7112" i="3" s="1"/>
  <c r="B7113" i="3" s="1"/>
  <c r="B7114" i="3" s="1"/>
  <c r="B7115" i="3" s="1"/>
  <c r="B7116" i="3" s="1"/>
  <c r="B7117" i="3" s="1"/>
  <c r="B7118" i="3" s="1"/>
  <c r="B7119" i="3" s="1"/>
  <c r="B7120" i="3" s="1"/>
  <c r="B7121" i="3" s="1"/>
  <c r="B7122" i="3" s="1"/>
  <c r="B7123" i="3" s="1"/>
  <c r="B7124" i="3" s="1"/>
  <c r="B7125" i="3" s="1"/>
  <c r="B7126" i="3" s="1"/>
  <c r="B7127" i="3" s="1"/>
  <c r="B7128" i="3" s="1"/>
  <c r="B7129" i="3" s="1"/>
  <c r="B7130" i="3" s="1"/>
  <c r="B7131" i="3" s="1"/>
  <c r="B7132" i="3" s="1"/>
  <c r="B7133" i="3" s="1"/>
  <c r="B7134" i="3" s="1"/>
  <c r="B7135" i="3" s="1"/>
  <c r="B7136" i="3" s="1"/>
  <c r="B7137" i="3" s="1"/>
  <c r="B7138" i="3" s="1"/>
  <c r="B7139" i="3" s="1"/>
  <c r="B7140" i="3" s="1"/>
  <c r="B7141" i="3" s="1"/>
  <c r="B7142" i="3" s="1"/>
  <c r="B7143" i="3" s="1"/>
  <c r="B7144" i="3" s="1"/>
  <c r="B7145" i="3" s="1"/>
  <c r="B7146" i="3" s="1"/>
  <c r="B7147" i="3" s="1"/>
  <c r="B7148" i="3" s="1"/>
  <c r="B7149" i="3" s="1"/>
  <c r="B7150" i="3" s="1"/>
  <c r="B7151" i="3" s="1"/>
  <c r="B7152" i="3" s="1"/>
  <c r="B7153" i="3" s="1"/>
  <c r="B7154" i="3" s="1"/>
  <c r="B7155" i="3" s="1"/>
  <c r="B7156" i="3" s="1"/>
  <c r="B7157" i="3" s="1"/>
  <c r="B7158" i="3" s="1"/>
  <c r="B7159" i="3" s="1"/>
  <c r="B7160" i="3" s="1"/>
  <c r="B7161" i="3" s="1"/>
  <c r="B7162" i="3" s="1"/>
  <c r="B7163" i="3" s="1"/>
  <c r="B7164" i="3" s="1"/>
  <c r="B7165" i="3" s="1"/>
  <c r="B7166" i="3" s="1"/>
  <c r="B7167" i="3" s="1"/>
  <c r="B7168" i="3" s="1"/>
  <c r="B7169" i="3" s="1"/>
  <c r="B7170" i="3" s="1"/>
  <c r="B7171" i="3" s="1"/>
  <c r="B7172" i="3" s="1"/>
  <c r="B7173" i="3" s="1"/>
  <c r="B7174" i="3" s="1"/>
  <c r="B7175" i="3" s="1"/>
  <c r="B7176" i="3" s="1"/>
  <c r="B7177" i="3" s="1"/>
  <c r="B7178" i="3" s="1"/>
  <c r="B7179" i="3" s="1"/>
  <c r="B7180" i="3" s="1"/>
  <c r="B7181" i="3" s="1"/>
  <c r="B7182" i="3" s="1"/>
  <c r="B7183" i="3" s="1"/>
  <c r="B7184" i="3" s="1"/>
  <c r="B7185" i="3" s="1"/>
  <c r="B7186" i="3" s="1"/>
  <c r="B7187" i="3" s="1"/>
  <c r="B7188" i="3" s="1"/>
  <c r="B7189" i="3" s="1"/>
  <c r="B7190" i="3" s="1"/>
  <c r="B7191" i="3" s="1"/>
  <c r="B7192" i="3" s="1"/>
  <c r="B7193" i="3" s="1"/>
  <c r="B7194" i="3" s="1"/>
  <c r="B7195" i="3" s="1"/>
  <c r="B7196" i="3" s="1"/>
  <c r="B7197" i="3" s="1"/>
  <c r="B7198" i="3" s="1"/>
  <c r="B7199" i="3" s="1"/>
  <c r="B7200" i="3" s="1"/>
  <c r="B7201" i="3" s="1"/>
  <c r="B7202" i="3" s="1"/>
  <c r="B7203" i="3" s="1"/>
  <c r="B7204" i="3" s="1"/>
  <c r="B7205" i="3" s="1"/>
  <c r="B7206" i="3" s="1"/>
  <c r="B7207" i="3" s="1"/>
  <c r="B7208" i="3" s="1"/>
  <c r="B7209" i="3" s="1"/>
  <c r="B7210" i="3" s="1"/>
  <c r="B7211" i="3" s="1"/>
  <c r="B7212" i="3" s="1"/>
  <c r="B7213" i="3" s="1"/>
  <c r="B7214" i="3" s="1"/>
  <c r="B7215" i="3" s="1"/>
  <c r="B7216" i="3" s="1"/>
  <c r="B7217" i="3" s="1"/>
  <c r="B7218" i="3" s="1"/>
  <c r="B7219" i="3" s="1"/>
  <c r="B7220" i="3" s="1"/>
  <c r="B7221" i="3" s="1"/>
  <c r="B7222" i="3" s="1"/>
  <c r="B7223" i="3" s="1"/>
  <c r="B7224" i="3" s="1"/>
  <c r="B7225" i="3" s="1"/>
  <c r="B7226" i="3" s="1"/>
  <c r="B7227" i="3" s="1"/>
  <c r="B7228" i="3" s="1"/>
  <c r="B7229" i="3" s="1"/>
  <c r="B7230" i="3" s="1"/>
  <c r="B7231" i="3" s="1"/>
  <c r="B7232" i="3" s="1"/>
  <c r="B7233" i="3" s="1"/>
  <c r="F184" i="2" l="1"/>
  <c r="G8" i="9"/>
  <c r="G8" i="6" l="1"/>
  <c r="F185" i="2"/>
  <c r="A9" i="5"/>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I108" i="2"/>
  <c r="L108" i="2" s="1"/>
  <c r="C108" i="2" s="1"/>
  <c r="I107" i="2"/>
  <c r="L107" i="2" s="1"/>
  <c r="C107" i="2" s="1"/>
  <c r="I106" i="2"/>
  <c r="L106" i="2" s="1"/>
  <c r="C106" i="2" s="1"/>
  <c r="I105" i="2"/>
  <c r="L105" i="2" s="1"/>
  <c r="C105" i="2" s="1"/>
  <c r="I104" i="2"/>
  <c r="L104" i="2" s="1"/>
  <c r="C104" i="2" s="1"/>
  <c r="I103" i="2"/>
  <c r="L103" i="2" s="1"/>
  <c r="C103" i="2" s="1"/>
  <c r="I102" i="2"/>
  <c r="L102" i="2" s="1"/>
  <c r="C102" i="2" s="1"/>
  <c r="I101" i="2"/>
  <c r="L101" i="2" s="1"/>
  <c r="C101" i="2" s="1"/>
  <c r="I100" i="2"/>
  <c r="L100" i="2" s="1"/>
  <c r="C100" i="2" s="1"/>
  <c r="I99" i="2"/>
  <c r="L99" i="2" s="1"/>
  <c r="C99" i="2" s="1"/>
  <c r="I98" i="2"/>
  <c r="L98" i="2" s="1"/>
  <c r="C98" i="2" s="1"/>
  <c r="I97" i="2"/>
  <c r="L97" i="2" s="1"/>
  <c r="C97" i="2" s="1"/>
  <c r="I96" i="2"/>
  <c r="I95" i="2"/>
  <c r="I94" i="2"/>
  <c r="I93" i="2"/>
  <c r="I92" i="2"/>
  <c r="I91" i="2"/>
  <c r="I90" i="2"/>
  <c r="I89" i="2"/>
  <c r="I88" i="2"/>
  <c r="I87" i="2"/>
  <c r="I86" i="2"/>
  <c r="I85" i="2"/>
  <c r="I84" i="2"/>
  <c r="L84" i="2" s="1"/>
  <c r="C84" i="2" s="1"/>
  <c r="I83" i="2"/>
  <c r="L83" i="2" s="1"/>
  <c r="C83" i="2" s="1"/>
  <c r="I82" i="2"/>
  <c r="L82" i="2" s="1"/>
  <c r="C82" i="2" s="1"/>
  <c r="I81" i="2"/>
  <c r="L81" i="2" s="1"/>
  <c r="C81" i="2" s="1"/>
  <c r="I80" i="2"/>
  <c r="L80" i="2" s="1"/>
  <c r="C80" i="2" s="1"/>
  <c r="I79" i="2"/>
  <c r="L79" i="2" s="1"/>
  <c r="C79" i="2" s="1"/>
  <c r="I2" i="6" s="1"/>
  <c r="I78" i="2"/>
  <c r="L78" i="2" s="1"/>
  <c r="C78" i="2" s="1"/>
  <c r="I77" i="2"/>
  <c r="L77" i="2" s="1"/>
  <c r="C77" i="2" s="1"/>
  <c r="I76" i="2"/>
  <c r="L76" i="2" s="1"/>
  <c r="C76" i="2" s="1"/>
  <c r="I75" i="2"/>
  <c r="L75" i="2" s="1"/>
  <c r="C75" i="2" s="1"/>
  <c r="I74" i="2"/>
  <c r="L74" i="2" s="1"/>
  <c r="C74" i="2" s="1"/>
  <c r="I73" i="2"/>
  <c r="L73" i="2" s="1"/>
  <c r="C73" i="2" s="1"/>
  <c r="I72" i="2"/>
  <c r="I71" i="2"/>
  <c r="I70" i="2"/>
  <c r="I69" i="2"/>
  <c r="I68" i="2"/>
  <c r="I67" i="2"/>
  <c r="I66" i="2"/>
  <c r="I65" i="2"/>
  <c r="I64" i="2"/>
  <c r="I63" i="2"/>
  <c r="I62" i="2"/>
  <c r="I61" i="2"/>
  <c r="I60" i="2"/>
  <c r="L60" i="2" s="1"/>
  <c r="C60" i="2" s="1"/>
  <c r="I59" i="2"/>
  <c r="L59" i="2" s="1"/>
  <c r="C59" i="2" s="1"/>
  <c r="I58" i="2"/>
  <c r="L58" i="2" s="1"/>
  <c r="C58" i="2" s="1"/>
  <c r="I57" i="2"/>
  <c r="L57" i="2" s="1"/>
  <c r="C57" i="2" s="1"/>
  <c r="I56" i="2"/>
  <c r="L56" i="2" s="1"/>
  <c r="C56" i="2" s="1"/>
  <c r="I55" i="2"/>
  <c r="L55" i="2" s="1"/>
  <c r="C55" i="2" s="1"/>
  <c r="I54" i="2"/>
  <c r="L54" i="2" s="1"/>
  <c r="C54" i="2" s="1"/>
  <c r="I53" i="2"/>
  <c r="L53" i="2" s="1"/>
  <c r="C53" i="2" s="1"/>
  <c r="I52" i="2"/>
  <c r="L52" i="2" s="1"/>
  <c r="C52" i="2" s="1"/>
  <c r="I51" i="2"/>
  <c r="L51" i="2" s="1"/>
  <c r="C51" i="2" s="1"/>
  <c r="I50" i="2"/>
  <c r="L50" i="2" s="1"/>
  <c r="C50" i="2" s="1"/>
  <c r="I49" i="2"/>
  <c r="L49" i="2" s="1"/>
  <c r="C49" i="2" s="1"/>
  <c r="K50" i="2"/>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A50" i="2"/>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F186" i="2" l="1"/>
  <c r="L61" i="2"/>
  <c r="C61" i="2" s="1"/>
  <c r="L85" i="2"/>
  <c r="C85" i="2" s="1"/>
  <c r="L63" i="2"/>
  <c r="C63" i="2" s="1"/>
  <c r="L88" i="2"/>
  <c r="C88" i="2" s="1"/>
  <c r="L89" i="2"/>
  <c r="C89" i="2" s="1"/>
  <c r="L66" i="2"/>
  <c r="C66" i="2" s="1"/>
  <c r="L67" i="2"/>
  <c r="C67" i="2" s="1"/>
  <c r="L91" i="2"/>
  <c r="C91" i="2" s="1"/>
  <c r="L62" i="2"/>
  <c r="C62" i="2" s="1"/>
  <c r="L65" i="2"/>
  <c r="C65" i="2" s="1"/>
  <c r="L68" i="2"/>
  <c r="C68" i="2" s="1"/>
  <c r="L92" i="2"/>
  <c r="C92" i="2" s="1"/>
  <c r="L87" i="2"/>
  <c r="C87" i="2" s="1"/>
  <c r="L69" i="2"/>
  <c r="C69" i="2" s="1"/>
  <c r="L93" i="2"/>
  <c r="C93" i="2" s="1"/>
  <c r="L86" i="2"/>
  <c r="C86" i="2" s="1"/>
  <c r="L64" i="2"/>
  <c r="C64" i="2" s="1"/>
  <c r="L90" i="2"/>
  <c r="C90" i="2" s="1"/>
  <c r="L70" i="2"/>
  <c r="C70" i="2" s="1"/>
  <c r="L94" i="2"/>
  <c r="C94" i="2" s="1"/>
  <c r="L71" i="2"/>
  <c r="C71" i="2" s="1"/>
  <c r="L95" i="2"/>
  <c r="C95" i="2" s="1"/>
  <c r="L72" i="2"/>
  <c r="C72" i="2" s="1"/>
  <c r="L96" i="2"/>
  <c r="C96" i="2" s="1"/>
  <c r="DJ30" i="1"/>
  <c r="DT30" i="1" s="1"/>
  <c r="ED30" i="1" s="1"/>
  <c r="EN30" i="1" s="1"/>
  <c r="EX30" i="1" s="1"/>
  <c r="FH30" i="1" s="1"/>
  <c r="DJ25" i="1"/>
  <c r="DT25" i="1" s="1"/>
  <c r="ED25" i="1" s="1"/>
  <c r="EN25" i="1" s="1"/>
  <c r="EX25" i="1" s="1"/>
  <c r="FH25" i="1" s="1"/>
  <c r="DJ20" i="1"/>
  <c r="DT20" i="1" s="1"/>
  <c r="ED20" i="1" s="1"/>
  <c r="EN20" i="1" s="1"/>
  <c r="EX20" i="1" s="1"/>
  <c r="FH20" i="1" s="1"/>
  <c r="DJ15" i="1"/>
  <c r="DT15" i="1" s="1"/>
  <c r="ED15" i="1" s="1"/>
  <c r="EN15" i="1" s="1"/>
  <c r="EX15" i="1" s="1"/>
  <c r="FH15" i="1" s="1"/>
  <c r="DT10" i="1"/>
  <c r="ED10" i="1" s="1"/>
  <c r="EN10" i="1" s="1"/>
  <c r="EX10" i="1" s="1"/>
  <c r="DJ10" i="1"/>
  <c r="A101" i="1"/>
  <c r="F101" i="1" s="1"/>
  <c r="I101" i="1" s="1"/>
  <c r="F187" i="2" l="1"/>
  <c r="C103" i="1"/>
  <c r="AY21" i="1" l="1"/>
  <c r="A26" i="1"/>
  <c r="U26" i="1"/>
  <c r="AO11" i="1"/>
  <c r="BI11" i="1"/>
  <c r="K16" i="1"/>
  <c r="AO26" i="1"/>
  <c r="AE16" i="1"/>
  <c r="BI26" i="1"/>
  <c r="U6" i="1"/>
  <c r="AY16" i="1"/>
  <c r="A21" i="1"/>
  <c r="AO6" i="1"/>
  <c r="U21" i="1"/>
  <c r="BI6" i="1"/>
  <c r="K11" i="1"/>
  <c r="AO21" i="1"/>
  <c r="AE11" i="1"/>
  <c r="AY11" i="1"/>
  <c r="A16" i="1"/>
  <c r="BI21" i="1"/>
  <c r="K26" i="1"/>
  <c r="AE26" i="1"/>
  <c r="U16" i="1"/>
  <c r="AY26" i="1"/>
  <c r="K6" i="1"/>
  <c r="AE6" i="1"/>
  <c r="AO16" i="1"/>
  <c r="BI16" i="1"/>
  <c r="K21" i="1"/>
  <c r="AY6" i="1"/>
  <c r="A6" i="1"/>
  <c r="AE21" i="1"/>
  <c r="U11" i="1"/>
  <c r="K6" i="9"/>
  <c r="A11" i="1"/>
  <c r="F188" i="2"/>
  <c r="CS13" i="1" l="1"/>
  <c r="CR13" i="1"/>
  <c r="CS12" i="1"/>
  <c r="A15" i="1" s="1"/>
  <c r="CR12" i="1"/>
  <c r="CR11" i="1"/>
  <c r="DB23" i="1"/>
  <c r="DC23" i="1"/>
  <c r="DC22" i="1"/>
  <c r="K25" i="1" s="1"/>
  <c r="DB22" i="1"/>
  <c r="DB21" i="1"/>
  <c r="DC28" i="1"/>
  <c r="DB28" i="1"/>
  <c r="DC27" i="1"/>
  <c r="K30" i="1" s="1"/>
  <c r="DB27" i="1"/>
  <c r="DB26" i="1"/>
  <c r="EZ7" i="1"/>
  <c r="EZ6" i="1"/>
  <c r="FA8" i="1"/>
  <c r="EZ8" i="1"/>
  <c r="FA7" i="1"/>
  <c r="BI10" i="1" s="1"/>
  <c r="EF28" i="1"/>
  <c r="EG28" i="1"/>
  <c r="EG27" i="1"/>
  <c r="AO30" i="1" s="1"/>
  <c r="EF27" i="1"/>
  <c r="EF26" i="1"/>
  <c r="FA23" i="1"/>
  <c r="EZ23" i="1"/>
  <c r="FA22" i="1"/>
  <c r="BI25" i="1" s="1"/>
  <c r="EZ22" i="1"/>
  <c r="EZ21" i="1"/>
  <c r="DL23" i="1"/>
  <c r="DM23" i="1"/>
  <c r="DM22" i="1"/>
  <c r="U25" i="1" s="1"/>
  <c r="DL22" i="1"/>
  <c r="DL21" i="1"/>
  <c r="FA13" i="1"/>
  <c r="EZ13" i="1"/>
  <c r="FA12" i="1"/>
  <c r="BI15" i="1" s="1"/>
  <c r="EZ12" i="1"/>
  <c r="EZ11" i="1"/>
  <c r="CR22" i="1"/>
  <c r="CS23" i="1"/>
  <c r="CR23" i="1"/>
  <c r="CS22" i="1"/>
  <c r="A25" i="1" s="1"/>
  <c r="CR21" i="1"/>
  <c r="DC8" i="1"/>
  <c r="DB8" i="1"/>
  <c r="DC7" i="1"/>
  <c r="K10" i="1" s="1"/>
  <c r="DB7" i="1"/>
  <c r="DB6" i="1"/>
  <c r="EG7" i="1"/>
  <c r="AO10" i="1" s="1"/>
  <c r="EF8" i="1"/>
  <c r="EF7" i="1"/>
  <c r="EF6" i="1"/>
  <c r="EG8" i="1"/>
  <c r="DM17" i="1"/>
  <c r="U20" i="1" s="1"/>
  <c r="DM18" i="1"/>
  <c r="DL18" i="1"/>
  <c r="DL17" i="1"/>
  <c r="DL16" i="1"/>
  <c r="DW13" i="1"/>
  <c r="DV13" i="1"/>
  <c r="DW12" i="1"/>
  <c r="AE15" i="1" s="1"/>
  <c r="DV12" i="1"/>
  <c r="DV11" i="1"/>
  <c r="DC13" i="1"/>
  <c r="DB13" i="1"/>
  <c r="DC12" i="1"/>
  <c r="K15" i="1" s="1"/>
  <c r="DB12" i="1"/>
  <c r="DB11" i="1"/>
  <c r="EG23" i="1"/>
  <c r="EF23" i="1"/>
  <c r="EG22" i="1"/>
  <c r="AO25" i="1" s="1"/>
  <c r="EF22" i="1"/>
  <c r="EF21" i="1"/>
  <c r="FA28" i="1"/>
  <c r="EZ28" i="1"/>
  <c r="FA27" i="1"/>
  <c r="BI30" i="1" s="1"/>
  <c r="EZ27" i="1"/>
  <c r="EZ26" i="1"/>
  <c r="DV16" i="1"/>
  <c r="DW18" i="1"/>
  <c r="DV18" i="1"/>
  <c r="DW17" i="1"/>
  <c r="AE20" i="1" s="1"/>
  <c r="DV17" i="1"/>
  <c r="DW23" i="1"/>
  <c r="DV23" i="1"/>
  <c r="DW22" i="1"/>
  <c r="AE25" i="1" s="1"/>
  <c r="DV22" i="1"/>
  <c r="DV21" i="1"/>
  <c r="EQ7" i="1"/>
  <c r="AY10" i="1" s="1"/>
  <c r="EP6" i="1"/>
  <c r="EQ8" i="1"/>
  <c r="EP8" i="1"/>
  <c r="EP7" i="1"/>
  <c r="DC18" i="1"/>
  <c r="DB18" i="1"/>
  <c r="DC17" i="1"/>
  <c r="K20" i="1" s="1"/>
  <c r="DB17" i="1"/>
  <c r="DB16" i="1"/>
  <c r="FA18" i="1"/>
  <c r="EZ18" i="1"/>
  <c r="EZ16" i="1"/>
  <c r="FA17" i="1"/>
  <c r="BI20" i="1" s="1"/>
  <c r="EZ17" i="1"/>
  <c r="EG18" i="1"/>
  <c r="EF18" i="1"/>
  <c r="EG17" i="1"/>
  <c r="AO20" i="1" s="1"/>
  <c r="EF17" i="1"/>
  <c r="EF16" i="1"/>
  <c r="DW8" i="1"/>
  <c r="DV8" i="1"/>
  <c r="DW7" i="1"/>
  <c r="AE10" i="1" s="1"/>
  <c r="DV7" i="1"/>
  <c r="DV6" i="1"/>
  <c r="EQ18" i="1"/>
  <c r="EP18" i="1"/>
  <c r="EQ17" i="1"/>
  <c r="AY20" i="1" s="1"/>
  <c r="EP17" i="1"/>
  <c r="EP16" i="1"/>
  <c r="EQ28" i="1"/>
  <c r="EP28" i="1"/>
  <c r="EQ27" i="1"/>
  <c r="AY30" i="1" s="1"/>
  <c r="EP27" i="1"/>
  <c r="EP26" i="1"/>
  <c r="DM8" i="1"/>
  <c r="DL8" i="1"/>
  <c r="DM7" i="1"/>
  <c r="U10" i="1" s="1"/>
  <c r="DL7" i="1"/>
  <c r="DL6" i="1"/>
  <c r="DM28" i="1"/>
  <c r="DL28" i="1"/>
  <c r="DM27" i="1"/>
  <c r="U30" i="1" s="1"/>
  <c r="DL27" i="1"/>
  <c r="DL26" i="1"/>
  <c r="DW28" i="1"/>
  <c r="DV28" i="1"/>
  <c r="DW27" i="1"/>
  <c r="AE30" i="1" s="1"/>
  <c r="DV27" i="1"/>
  <c r="DV26" i="1"/>
  <c r="EG13" i="1"/>
  <c r="EF13" i="1"/>
  <c r="EG12" i="1"/>
  <c r="AO15" i="1" s="1"/>
  <c r="EF12" i="1"/>
  <c r="EF11" i="1"/>
  <c r="DL12" i="1"/>
  <c r="DL11" i="1"/>
  <c r="DM13" i="1"/>
  <c r="DL13" i="1"/>
  <c r="DM12" i="1"/>
  <c r="U15" i="1" s="1"/>
  <c r="CR26" i="1"/>
  <c r="CS28" i="1"/>
  <c r="CR28" i="1"/>
  <c r="CS27" i="1"/>
  <c r="A30" i="1" s="1"/>
  <c r="CR27" i="1"/>
  <c r="CR16" i="1"/>
  <c r="CS18" i="1"/>
  <c r="CR18" i="1"/>
  <c r="CS17" i="1"/>
  <c r="A20" i="1" s="1"/>
  <c r="CR17" i="1"/>
  <c r="EQ23" i="1"/>
  <c r="EP23" i="1"/>
  <c r="EQ22" i="1"/>
  <c r="AY25" i="1" s="1"/>
  <c r="EP22" i="1"/>
  <c r="EP21" i="1"/>
  <c r="EP13" i="1"/>
  <c r="EQ13" i="1"/>
  <c r="EQ12" i="1"/>
  <c r="AY15" i="1" s="1"/>
  <c r="EP12" i="1"/>
  <c r="EP11" i="1"/>
  <c r="AO21" i="5"/>
  <c r="A21" i="5"/>
  <c r="K26" i="5"/>
  <c r="AY16" i="5"/>
  <c r="BI21" i="5"/>
  <c r="K6" i="5"/>
  <c r="BI6" i="5"/>
  <c r="U21" i="5"/>
  <c r="AO26" i="5"/>
  <c r="U11" i="5"/>
  <c r="AE11" i="5"/>
  <c r="K11" i="5"/>
  <c r="BI26" i="5"/>
  <c r="AE21" i="5"/>
  <c r="BI16" i="5"/>
  <c r="AY21" i="5"/>
  <c r="A11" i="5"/>
  <c r="K21" i="5"/>
  <c r="AO6" i="5"/>
  <c r="AE16" i="5"/>
  <c r="AY6" i="5"/>
  <c r="K16" i="5"/>
  <c r="BI11" i="5"/>
  <c r="AO16" i="5"/>
  <c r="AE6" i="5"/>
  <c r="AY26" i="5"/>
  <c r="U6" i="5"/>
  <c r="U16" i="5"/>
  <c r="U26" i="5"/>
  <c r="AE26" i="5"/>
  <c r="AO11" i="5"/>
  <c r="A26" i="5"/>
  <c r="A16" i="5"/>
  <c r="AY11" i="5"/>
  <c r="K6" i="6"/>
  <c r="A6" i="9"/>
  <c r="F189" i="2"/>
  <c r="A6" i="6"/>
  <c r="A6" i="5"/>
  <c r="DB22" i="9"/>
  <c r="DB27" i="9"/>
  <c r="CS7" i="1"/>
  <c r="A10" i="1" s="1"/>
  <c r="CS8" i="1"/>
  <c r="DL22" i="9"/>
  <c r="CR7" i="1"/>
  <c r="CR8" i="1"/>
  <c r="CR6" i="1"/>
  <c r="EZ22" i="9" l="1"/>
  <c r="H13" i="1"/>
  <c r="H14" i="1"/>
  <c r="BN9" i="1"/>
  <c r="BN8" i="1"/>
  <c r="BM8" i="1" s="1"/>
  <c r="BN14" i="1"/>
  <c r="BN13" i="1"/>
  <c r="BM13" i="1" s="1"/>
  <c r="BP9" i="1"/>
  <c r="BO9" i="1"/>
  <c r="BI9" i="1"/>
  <c r="BP8" i="1"/>
  <c r="BO8" i="1" s="1"/>
  <c r="BI8" i="1"/>
  <c r="BN10" i="1"/>
  <c r="BP14" i="1"/>
  <c r="BO14" i="1"/>
  <c r="BI14" i="1"/>
  <c r="BP13" i="1"/>
  <c r="BO13" i="1" s="1"/>
  <c r="BI13" i="1"/>
  <c r="BN15" i="1"/>
  <c r="BP19" i="1"/>
  <c r="BN20" i="1"/>
  <c r="BN20" i="5" s="1"/>
  <c r="BO19" i="1"/>
  <c r="BI19" i="1"/>
  <c r="BP18" i="1"/>
  <c r="BO18" i="1" s="1"/>
  <c r="BI18" i="1"/>
  <c r="BN29" i="1"/>
  <c r="BN28" i="1"/>
  <c r="BM28" i="1" s="1"/>
  <c r="BN19" i="1"/>
  <c r="BN18" i="1"/>
  <c r="BM18" i="1" s="1"/>
  <c r="BN30" i="1"/>
  <c r="BP29" i="1"/>
  <c r="BO29" i="1"/>
  <c r="BI29" i="1"/>
  <c r="BP28" i="1"/>
  <c r="BO28" i="1" s="1"/>
  <c r="BI28" i="1"/>
  <c r="BN24" i="1"/>
  <c r="BN23" i="1"/>
  <c r="BM23" i="1" s="1"/>
  <c r="BP24" i="1"/>
  <c r="BO24" i="1"/>
  <c r="BI24" i="1"/>
  <c r="BN25" i="1"/>
  <c r="BP23" i="1"/>
  <c r="BO23" i="1" s="1"/>
  <c r="BI23" i="1"/>
  <c r="BD19" i="1"/>
  <c r="BD18" i="1"/>
  <c r="BC18" i="1" s="1"/>
  <c r="BF9" i="1"/>
  <c r="BE9" i="1"/>
  <c r="AY9" i="1"/>
  <c r="BF8" i="1"/>
  <c r="AY8" i="1"/>
  <c r="BD10" i="1"/>
  <c r="BD9" i="1"/>
  <c r="BD8" i="1"/>
  <c r="BC8" i="1" s="1"/>
  <c r="BF14" i="1"/>
  <c r="BE14" i="1"/>
  <c r="AY14" i="1"/>
  <c r="BF13" i="1"/>
  <c r="AY13" i="1"/>
  <c r="BD15" i="1"/>
  <c r="BF19" i="1"/>
  <c r="BE19" i="1"/>
  <c r="AY19" i="1"/>
  <c r="BF18" i="1"/>
  <c r="AY18" i="1"/>
  <c r="BD20" i="1"/>
  <c r="BF24" i="1"/>
  <c r="BE24" i="1"/>
  <c r="AY24" i="1"/>
  <c r="BF23" i="1"/>
  <c r="AY23" i="1"/>
  <c r="BD25" i="1"/>
  <c r="BD29" i="1"/>
  <c r="BD28" i="1"/>
  <c r="BC28" i="1" s="1"/>
  <c r="BD24" i="1"/>
  <c r="BD23" i="1"/>
  <c r="BC23" i="1" s="1"/>
  <c r="BD30" i="1"/>
  <c r="BF29" i="1"/>
  <c r="BE29" i="1"/>
  <c r="AY29" i="1"/>
  <c r="BF28" i="1"/>
  <c r="AY28" i="1"/>
  <c r="BD14" i="1"/>
  <c r="BD13" i="1"/>
  <c r="BC13" i="1" s="1"/>
  <c r="AT30" i="1"/>
  <c r="AU29" i="1"/>
  <c r="AV29" i="1"/>
  <c r="AO29" i="1"/>
  <c r="AV28" i="1"/>
  <c r="AO28" i="1"/>
  <c r="AT14" i="1"/>
  <c r="AT13" i="1"/>
  <c r="AS13" i="1" s="1"/>
  <c r="AV14" i="1"/>
  <c r="AU14" i="1"/>
  <c r="AO14" i="1"/>
  <c r="AV13" i="1"/>
  <c r="AO13" i="1"/>
  <c r="AT15" i="1"/>
  <c r="AT15" i="5" s="1"/>
  <c r="AT19" i="1"/>
  <c r="AT18" i="1"/>
  <c r="AS18" i="1" s="1"/>
  <c r="AO19" i="1"/>
  <c r="AV19" i="1"/>
  <c r="AU19" i="1"/>
  <c r="AO18" i="1"/>
  <c r="AV18" i="1"/>
  <c r="AU18" i="1" s="1"/>
  <c r="AT20" i="1"/>
  <c r="AT20" i="5" s="1"/>
  <c r="AT9" i="1"/>
  <c r="AT8" i="1"/>
  <c r="AS8" i="1" s="1"/>
  <c r="AV9" i="1"/>
  <c r="AU9" i="1"/>
  <c r="AO9" i="1"/>
  <c r="AV8" i="1"/>
  <c r="AO8" i="1"/>
  <c r="AT10" i="1"/>
  <c r="AT24" i="1"/>
  <c r="AT23" i="1"/>
  <c r="AS23" i="1" s="1"/>
  <c r="AV24" i="1"/>
  <c r="AU24" i="1"/>
  <c r="AO24" i="1"/>
  <c r="AV23" i="1"/>
  <c r="AO23" i="1"/>
  <c r="AT25" i="1"/>
  <c r="AT25" i="5" s="1"/>
  <c r="AT29" i="1"/>
  <c r="AT28" i="1"/>
  <c r="AS28" i="1" s="1"/>
  <c r="AJ9" i="1"/>
  <c r="AJ8" i="1"/>
  <c r="AI8" i="1" s="1"/>
  <c r="AJ24" i="1"/>
  <c r="AJ23" i="1"/>
  <c r="AI23" i="1" s="1"/>
  <c r="AJ14" i="1"/>
  <c r="AJ13" i="1"/>
  <c r="AI13" i="1" s="1"/>
  <c r="AL14" i="1"/>
  <c r="AK14" i="1"/>
  <c r="AE14" i="1"/>
  <c r="AL13" i="1"/>
  <c r="AE13" i="1"/>
  <c r="AJ15" i="1"/>
  <c r="AE24" i="1"/>
  <c r="AL24" i="1"/>
  <c r="AK24" i="1"/>
  <c r="AL23" i="1"/>
  <c r="AE23" i="1"/>
  <c r="AJ25" i="1"/>
  <c r="AJ25" i="5" s="1"/>
  <c r="AL9" i="1"/>
  <c r="AK9" i="1"/>
  <c r="AE9" i="1"/>
  <c r="AE8" i="1"/>
  <c r="AJ10" i="1"/>
  <c r="AJ10" i="5" s="1"/>
  <c r="AL8" i="1"/>
  <c r="AJ19" i="1"/>
  <c r="AJ18" i="1"/>
  <c r="AI18" i="1" s="1"/>
  <c r="AJ29" i="1"/>
  <c r="AJ28" i="1"/>
  <c r="AI28" i="1" s="1"/>
  <c r="AL19" i="1"/>
  <c r="AK19" i="1"/>
  <c r="AE19" i="1"/>
  <c r="AL18" i="1"/>
  <c r="AE18" i="1"/>
  <c r="AJ20" i="1"/>
  <c r="AJ30" i="1"/>
  <c r="AL29" i="1"/>
  <c r="AK29" i="1"/>
  <c r="AE29" i="1"/>
  <c r="AL28" i="1"/>
  <c r="AK28" i="1" s="1"/>
  <c r="AE28" i="1"/>
  <c r="Z29" i="1"/>
  <c r="Z28" i="1"/>
  <c r="Y28" i="1" s="1"/>
  <c r="Z30" i="1"/>
  <c r="Z30" i="5" s="1"/>
  <c r="AB29" i="1"/>
  <c r="AA29" i="1"/>
  <c r="U29" i="1"/>
  <c r="AB28" i="1"/>
  <c r="U28" i="1"/>
  <c r="Z19" i="1"/>
  <c r="Z18" i="1"/>
  <c r="Y18" i="1" s="1"/>
  <c r="AB19" i="1"/>
  <c r="AA19" i="1"/>
  <c r="U19" i="1"/>
  <c r="AB18" i="1"/>
  <c r="U18" i="1"/>
  <c r="Z20" i="1"/>
  <c r="Z20" i="5" s="1"/>
  <c r="Z24" i="1"/>
  <c r="Z23" i="1"/>
  <c r="Y23" i="1" s="1"/>
  <c r="Z9" i="1"/>
  <c r="Z8" i="1"/>
  <c r="Y8" i="1" s="1"/>
  <c r="U24" i="1"/>
  <c r="AB24" i="1"/>
  <c r="AA24" i="1"/>
  <c r="AB23" i="1"/>
  <c r="U23" i="1"/>
  <c r="Z25" i="1"/>
  <c r="Z25" i="5" s="1"/>
  <c r="Z14" i="1"/>
  <c r="Z13" i="1"/>
  <c r="Y13" i="1" s="1"/>
  <c r="AB9" i="1"/>
  <c r="AA9" i="1"/>
  <c r="AB8" i="1"/>
  <c r="U9" i="1"/>
  <c r="U8" i="1"/>
  <c r="Z10" i="1"/>
  <c r="Z10" i="5" s="1"/>
  <c r="AB14" i="1"/>
  <c r="AA14" i="1"/>
  <c r="U14" i="1"/>
  <c r="AB13" i="1"/>
  <c r="U13" i="1"/>
  <c r="Z15" i="1"/>
  <c r="Z15" i="5" s="1"/>
  <c r="P29" i="1"/>
  <c r="P28" i="1"/>
  <c r="O28" i="1" s="1"/>
  <c r="P30" i="1"/>
  <c r="R29" i="1"/>
  <c r="Q29" i="1"/>
  <c r="K29" i="1"/>
  <c r="R28" i="1"/>
  <c r="Q28" i="1" s="1"/>
  <c r="K28" i="1"/>
  <c r="P24" i="1"/>
  <c r="P23" i="1"/>
  <c r="O23" i="1" s="1"/>
  <c r="R24" i="1"/>
  <c r="Q24" i="1"/>
  <c r="K24" i="1"/>
  <c r="R23" i="1"/>
  <c r="K23" i="1"/>
  <c r="P25" i="1"/>
  <c r="P25" i="5" s="1"/>
  <c r="R14" i="1"/>
  <c r="Q14" i="1"/>
  <c r="R13" i="1"/>
  <c r="K14" i="1"/>
  <c r="K13" i="1"/>
  <c r="P15" i="1"/>
  <c r="P15" i="5" s="1"/>
  <c r="P19" i="1"/>
  <c r="P18" i="1"/>
  <c r="O18" i="1" s="1"/>
  <c r="R19" i="1"/>
  <c r="Q19" i="1"/>
  <c r="K19" i="1"/>
  <c r="R18" i="1"/>
  <c r="P20" i="1"/>
  <c r="K18" i="1"/>
  <c r="P9" i="1"/>
  <c r="R8" i="9" s="1"/>
  <c r="P8" i="1"/>
  <c r="O8" i="1" s="1"/>
  <c r="P14" i="1"/>
  <c r="P13" i="1"/>
  <c r="O13" i="1" s="1"/>
  <c r="R9" i="1"/>
  <c r="T8" i="9" s="1"/>
  <c r="Q9" i="1"/>
  <c r="K9" i="1"/>
  <c r="R8" i="1"/>
  <c r="K8" i="1"/>
  <c r="P10" i="1"/>
  <c r="P10" i="5" s="1"/>
  <c r="F29" i="1"/>
  <c r="F28" i="1"/>
  <c r="E28" i="1" s="1"/>
  <c r="F30" i="1"/>
  <c r="H29" i="1"/>
  <c r="G29" i="1"/>
  <c r="A29" i="1"/>
  <c r="H28" i="1"/>
  <c r="A28" i="1"/>
  <c r="F25" i="1"/>
  <c r="F25" i="5" s="1"/>
  <c r="H24" i="1"/>
  <c r="G24" i="1"/>
  <c r="A24" i="1"/>
  <c r="H23" i="1"/>
  <c r="A23" i="1"/>
  <c r="F24" i="1"/>
  <c r="F23" i="1"/>
  <c r="E23" i="1" s="1"/>
  <c r="F19" i="1"/>
  <c r="F18" i="1"/>
  <c r="E18" i="1" s="1"/>
  <c r="F20" i="1"/>
  <c r="F20" i="5" s="1"/>
  <c r="H19" i="1"/>
  <c r="G19" i="1"/>
  <c r="A19" i="1"/>
  <c r="H18" i="1"/>
  <c r="A18" i="1"/>
  <c r="F9" i="1"/>
  <c r="F8" i="1"/>
  <c r="E8" i="1" s="1"/>
  <c r="F10" i="1"/>
  <c r="F10" i="5" s="1"/>
  <c r="A9" i="1"/>
  <c r="H9" i="1"/>
  <c r="G9" i="1"/>
  <c r="H8" i="1"/>
  <c r="A8" i="1"/>
  <c r="AJ15" i="5"/>
  <c r="AJ20" i="5"/>
  <c r="F14" i="1"/>
  <c r="F13" i="1"/>
  <c r="E13" i="1" s="1"/>
  <c r="F15" i="1"/>
  <c r="F15" i="5" s="1"/>
  <c r="G14" i="1"/>
  <c r="A14" i="1"/>
  <c r="A13" i="1"/>
  <c r="BD15" i="5"/>
  <c r="P30" i="5"/>
  <c r="P20" i="5"/>
  <c r="F30" i="5"/>
  <c r="AT10" i="5"/>
  <c r="BD20" i="5"/>
  <c r="EZ17" i="9"/>
  <c r="BN15" i="5"/>
  <c r="EZ12" i="9"/>
  <c r="EZ7" i="9"/>
  <c r="EY9" i="1"/>
  <c r="EY14" i="1"/>
  <c r="EY19" i="1"/>
  <c r="EY29" i="1"/>
  <c r="EZ27" i="9"/>
  <c r="EY24" i="1"/>
  <c r="EO9" i="1"/>
  <c r="EO14" i="1"/>
  <c r="EO19" i="1"/>
  <c r="EP17" i="9"/>
  <c r="EO24" i="1"/>
  <c r="EP7" i="9"/>
  <c r="EP12" i="9"/>
  <c r="EP22" i="9"/>
  <c r="EO29" i="1"/>
  <c r="BD30" i="5"/>
  <c r="EP27" i="9"/>
  <c r="EE14" i="1"/>
  <c r="EE29" i="1"/>
  <c r="AT30" i="5"/>
  <c r="EF12" i="9"/>
  <c r="EE19" i="1"/>
  <c r="EF17" i="9"/>
  <c r="EF27" i="9"/>
  <c r="EF22" i="9"/>
  <c r="EE9" i="1"/>
  <c r="EF7" i="9"/>
  <c r="EE24" i="1"/>
  <c r="DV27" i="9"/>
  <c r="DU29" i="1"/>
  <c r="AJ30" i="5"/>
  <c r="DV17" i="9"/>
  <c r="DV7" i="9"/>
  <c r="DU9" i="1"/>
  <c r="DU19" i="1"/>
  <c r="DU24" i="1"/>
  <c r="DV12" i="9"/>
  <c r="DU14" i="1"/>
  <c r="DV22" i="9"/>
  <c r="DK9" i="1"/>
  <c r="DK29" i="1"/>
  <c r="DK19" i="1"/>
  <c r="DL17" i="9"/>
  <c r="DK24" i="1"/>
  <c r="DL7" i="9"/>
  <c r="DL12" i="9"/>
  <c r="DL27" i="9"/>
  <c r="DK14" i="1"/>
  <c r="DA14" i="1"/>
  <c r="DB12" i="9"/>
  <c r="DB7" i="9"/>
  <c r="S9" i="9" s="1"/>
  <c r="DA29" i="1"/>
  <c r="DA24" i="1"/>
  <c r="DA19" i="1"/>
  <c r="DB17" i="9"/>
  <c r="DA9" i="1"/>
  <c r="K8" i="9" s="1"/>
  <c r="CR27" i="9"/>
  <c r="CQ29" i="1"/>
  <c r="CR22" i="9"/>
  <c r="CQ24" i="1"/>
  <c r="CS17" i="9"/>
  <c r="CQ19" i="1"/>
  <c r="CR17" i="9"/>
  <c r="CQ14" i="1"/>
  <c r="CR12" i="9"/>
  <c r="CS12" i="9"/>
  <c r="CQ9" i="1"/>
  <c r="A8" i="9" s="1"/>
  <c r="A10" i="5"/>
  <c r="DM27" i="9"/>
  <c r="EZ21" i="9"/>
  <c r="FA21" i="9"/>
  <c r="EQ27" i="9"/>
  <c r="DM7" i="9"/>
  <c r="EQ17" i="9"/>
  <c r="CS22" i="9"/>
  <c r="EG17" i="9"/>
  <c r="FA12" i="9"/>
  <c r="DC17" i="9"/>
  <c r="EG27" i="9"/>
  <c r="DW22" i="9"/>
  <c r="DW17" i="9"/>
  <c r="DC21" i="9"/>
  <c r="DB21" i="9"/>
  <c r="FA27" i="9"/>
  <c r="EG7" i="9"/>
  <c r="DM22" i="9"/>
  <c r="EQ12" i="9"/>
  <c r="DC7" i="9"/>
  <c r="EG22" i="9"/>
  <c r="DW27" i="9"/>
  <c r="DC22" i="9"/>
  <c r="EQ22" i="9"/>
  <c r="FA7" i="9"/>
  <c r="DM12" i="9"/>
  <c r="DC12" i="9"/>
  <c r="DM21" i="9"/>
  <c r="DL21" i="9"/>
  <c r="EQ7" i="9"/>
  <c r="CS27" i="9"/>
  <c r="DW12" i="9"/>
  <c r="DM17" i="9"/>
  <c r="FA22" i="9"/>
  <c r="FA17" i="9"/>
  <c r="DW7" i="9"/>
  <c r="DC26" i="9"/>
  <c r="DB26" i="9"/>
  <c r="EG12" i="9"/>
  <c r="DC27" i="9"/>
  <c r="CS7" i="9"/>
  <c r="CR7" i="9"/>
  <c r="I9" i="9" s="1"/>
  <c r="F190" i="2"/>
  <c r="BI15" i="5"/>
  <c r="BN25" i="5"/>
  <c r="BK18" i="5"/>
  <c r="BI20" i="5"/>
  <c r="BI10" i="5"/>
  <c r="BK13" i="5"/>
  <c r="BK8" i="5"/>
  <c r="BI30" i="5"/>
  <c r="BI25" i="5"/>
  <c r="BO8" i="5"/>
  <c r="BN10" i="5"/>
  <c r="BO13" i="5"/>
  <c r="BK23" i="5"/>
  <c r="BN30" i="5"/>
  <c r="BO28" i="5"/>
  <c r="BE18" i="5"/>
  <c r="AY30" i="5"/>
  <c r="AY15" i="5"/>
  <c r="BE23" i="5"/>
  <c r="BD25" i="5"/>
  <c r="BA13" i="5"/>
  <c r="BE13" i="5"/>
  <c r="AY10" i="5"/>
  <c r="AY20" i="5"/>
  <c r="BE28" i="5"/>
  <c r="BE8" i="5"/>
  <c r="BD10" i="5"/>
  <c r="AY25" i="5"/>
  <c r="BA8" i="5"/>
  <c r="AU23" i="5"/>
  <c r="AQ18" i="5"/>
  <c r="AO20" i="5"/>
  <c r="AO25" i="5"/>
  <c r="AO30" i="5"/>
  <c r="AO10" i="5"/>
  <c r="AQ13" i="5"/>
  <c r="AO15" i="5"/>
  <c r="AU13" i="5"/>
  <c r="AQ23" i="5"/>
  <c r="AE15" i="5"/>
  <c r="AE25" i="5"/>
  <c r="AE30" i="5"/>
  <c r="AE10" i="5"/>
  <c r="AE20" i="5"/>
  <c r="U25" i="5"/>
  <c r="U10" i="5"/>
  <c r="W28" i="5"/>
  <c r="U20" i="5"/>
  <c r="U15" i="5"/>
  <c r="U30" i="5"/>
  <c r="K25" i="5"/>
  <c r="K10" i="5"/>
  <c r="K30" i="5"/>
  <c r="K20" i="5"/>
  <c r="K15" i="5"/>
  <c r="A30" i="5"/>
  <c r="A25" i="5"/>
  <c r="A20" i="5"/>
  <c r="A15" i="5"/>
  <c r="BE8" i="1" l="1"/>
  <c r="G23" i="1"/>
  <c r="BE28" i="1"/>
  <c r="C28" i="5"/>
  <c r="Q8" i="1"/>
  <c r="Q23" i="1"/>
  <c r="AK18" i="1"/>
  <c r="AU8" i="1"/>
  <c r="AU23" i="1"/>
  <c r="AK13" i="1"/>
  <c r="G8" i="1"/>
  <c r="G28" i="1"/>
  <c r="E28" i="5" s="1"/>
  <c r="AU13" i="1"/>
  <c r="AS13" i="5" s="1"/>
  <c r="AA23" i="1"/>
  <c r="Y23" i="5" s="1"/>
  <c r="AK23" i="1"/>
  <c r="AI23" i="5" s="1"/>
  <c r="AU28" i="1"/>
  <c r="Q18" i="1"/>
  <c r="O18" i="5" s="1"/>
  <c r="BE18" i="1"/>
  <c r="AA13" i="1"/>
  <c r="AA18" i="1"/>
  <c r="BE13" i="1"/>
  <c r="BC13" i="5" s="1"/>
  <c r="Q13" i="1"/>
  <c r="AK28" i="5"/>
  <c r="AK8" i="1"/>
  <c r="G18" i="1"/>
  <c r="E18" i="5" s="1"/>
  <c r="AA8" i="1"/>
  <c r="Y8" i="5" s="1"/>
  <c r="AA28" i="1"/>
  <c r="BE23" i="1"/>
  <c r="AK8" i="5"/>
  <c r="G13" i="1"/>
  <c r="E13" i="5" s="1"/>
  <c r="AI28" i="5"/>
  <c r="O8" i="5"/>
  <c r="G23" i="5"/>
  <c r="BM13" i="5"/>
  <c r="Q13" i="5"/>
  <c r="M18" i="5"/>
  <c r="G18" i="5"/>
  <c r="AA23" i="5"/>
  <c r="AK13" i="5"/>
  <c r="BA28" i="5"/>
  <c r="BK28" i="5"/>
  <c r="AQ28" i="5"/>
  <c r="AA28" i="5"/>
  <c r="AA13" i="5"/>
  <c r="BC8" i="5"/>
  <c r="FA11" i="9"/>
  <c r="EZ16" i="9"/>
  <c r="FA16" i="9"/>
  <c r="BA23" i="5"/>
  <c r="AK18" i="5"/>
  <c r="Q8" i="5"/>
  <c r="EZ11" i="9"/>
  <c r="BO18" i="5"/>
  <c r="BO23" i="5"/>
  <c r="AU18" i="5"/>
  <c r="DW26" i="9"/>
  <c r="DL6" i="9"/>
  <c r="EZ6" i="9"/>
  <c r="FA6" i="9"/>
  <c r="EQ6" i="9"/>
  <c r="EF26" i="9"/>
  <c r="AK23" i="5"/>
  <c r="Q23" i="5"/>
  <c r="AG23" i="5"/>
  <c r="W23" i="5"/>
  <c r="EP26" i="9"/>
  <c r="EQ26" i="9"/>
  <c r="W8" i="5"/>
  <c r="BA18" i="5"/>
  <c r="M8" i="5"/>
  <c r="EG11" i="9"/>
  <c r="AG8" i="5"/>
  <c r="CR16" i="9"/>
  <c r="DV6" i="9"/>
  <c r="DW6" i="9"/>
  <c r="EG21" i="9"/>
  <c r="EF21" i="9"/>
  <c r="C13" i="5"/>
  <c r="EQ21" i="9"/>
  <c r="EP21" i="9"/>
  <c r="CS16" i="9"/>
  <c r="EF6" i="9"/>
  <c r="EG6" i="9"/>
  <c r="EF11" i="9"/>
  <c r="CR21" i="9"/>
  <c r="CS21" i="9"/>
  <c r="DV16" i="9"/>
  <c r="DV26" i="9"/>
  <c r="EG26" i="9"/>
  <c r="O28" i="5"/>
  <c r="W13" i="5"/>
  <c r="W18" i="5"/>
  <c r="DC11" i="9"/>
  <c r="AQ8" i="5"/>
  <c r="EQ11" i="9"/>
  <c r="EP11" i="9"/>
  <c r="C23" i="5"/>
  <c r="AG28" i="5"/>
  <c r="DM16" i="9"/>
  <c r="AI13" i="5"/>
  <c r="AA18" i="5"/>
  <c r="DV21" i="9"/>
  <c r="DL16" i="9"/>
  <c r="AG13" i="5"/>
  <c r="DB11" i="9"/>
  <c r="AU28" i="5"/>
  <c r="G13" i="5"/>
  <c r="M23" i="5"/>
  <c r="AU8" i="5"/>
  <c r="EP16" i="9"/>
  <c r="G28" i="5"/>
  <c r="C18" i="5"/>
  <c r="AG18" i="5"/>
  <c r="EF16" i="9"/>
  <c r="M28" i="5"/>
  <c r="DB6" i="9"/>
  <c r="Q28" i="5"/>
  <c r="AA8" i="5"/>
  <c r="DC6" i="9"/>
  <c r="CR26" i="9"/>
  <c r="CS26" i="9"/>
  <c r="EG16" i="9"/>
  <c r="AI18" i="5"/>
  <c r="E23" i="5"/>
  <c r="BM23" i="5"/>
  <c r="EZ26" i="9"/>
  <c r="FA26" i="9"/>
  <c r="BM18" i="5"/>
  <c r="EP6" i="9"/>
  <c r="EQ16" i="9"/>
  <c r="BC28" i="5"/>
  <c r="AS23" i="5"/>
  <c r="AS18" i="5"/>
  <c r="DW16" i="9"/>
  <c r="DW21" i="9"/>
  <c r="DV11" i="9"/>
  <c r="DW11" i="9"/>
  <c r="AI8" i="5"/>
  <c r="DM11" i="9"/>
  <c r="DL11" i="9"/>
  <c r="DM6" i="9"/>
  <c r="DL26" i="9"/>
  <c r="DM26" i="9"/>
  <c r="Y13" i="5"/>
  <c r="Q18" i="5"/>
  <c r="M13" i="5"/>
  <c r="S8" i="9"/>
  <c r="DC16" i="9"/>
  <c r="DB16" i="9"/>
  <c r="CS11" i="9"/>
  <c r="CR11" i="9"/>
  <c r="CR13" i="9"/>
  <c r="CR18" i="9"/>
  <c r="DB18" i="9"/>
  <c r="DL18" i="9"/>
  <c r="EF28" i="9"/>
  <c r="EZ28" i="9"/>
  <c r="DV8" i="9"/>
  <c r="EP8" i="9"/>
  <c r="EF13" i="9"/>
  <c r="DL8" i="9"/>
  <c r="EP23" i="9"/>
  <c r="DL13" i="9"/>
  <c r="DL28" i="9"/>
  <c r="EF18" i="9"/>
  <c r="CR28" i="9"/>
  <c r="DV23" i="9"/>
  <c r="EP28" i="9"/>
  <c r="DV13" i="9"/>
  <c r="DB28" i="9"/>
  <c r="EZ18" i="9"/>
  <c r="DB23" i="9"/>
  <c r="EZ13" i="9"/>
  <c r="DV28" i="9"/>
  <c r="DB13" i="9"/>
  <c r="CR23" i="9"/>
  <c r="EF23" i="9"/>
  <c r="DL23" i="9"/>
  <c r="EP18" i="9"/>
  <c r="EZ8" i="9"/>
  <c r="DB8" i="9"/>
  <c r="T9" i="9" s="1"/>
  <c r="Q9" i="9" s="1"/>
  <c r="DV18" i="9"/>
  <c r="EP13" i="9"/>
  <c r="EZ23" i="9"/>
  <c r="EF8" i="9"/>
  <c r="I8" i="9"/>
  <c r="CR8" i="9"/>
  <c r="J9" i="9" s="1"/>
  <c r="G9" i="9" s="1"/>
  <c r="BK29" i="5"/>
  <c r="H8" i="9"/>
  <c r="Q14" i="5"/>
  <c r="AA9" i="5"/>
  <c r="AG14" i="5"/>
  <c r="AQ9" i="5"/>
  <c r="BA14" i="5"/>
  <c r="E14" i="5"/>
  <c r="C24" i="5"/>
  <c r="M9" i="5"/>
  <c r="AK9" i="5"/>
  <c r="BK9" i="5"/>
  <c r="AU14" i="5"/>
  <c r="W24" i="5"/>
  <c r="Q9" i="5"/>
  <c r="AU9" i="5"/>
  <c r="G14" i="5"/>
  <c r="O19" i="5"/>
  <c r="Y19" i="5"/>
  <c r="AG24" i="5"/>
  <c r="AS29" i="5"/>
  <c r="Q19" i="5"/>
  <c r="AA19" i="5"/>
  <c r="BM29" i="5"/>
  <c r="BC9" i="5"/>
  <c r="BO29" i="5"/>
  <c r="BK14" i="5"/>
  <c r="AG19" i="5"/>
  <c r="AI9" i="5"/>
  <c r="W19" i="5"/>
  <c r="BE9" i="5"/>
  <c r="BC24" i="5"/>
  <c r="BE24" i="5"/>
  <c r="C19" i="5"/>
  <c r="M19" i="5"/>
  <c r="W9" i="5"/>
  <c r="Y14" i="5"/>
  <c r="AQ29" i="5"/>
  <c r="AS19" i="5"/>
  <c r="BA19" i="5"/>
  <c r="BK24" i="5"/>
  <c r="C29" i="5"/>
  <c r="M24" i="5"/>
  <c r="AU29" i="5"/>
  <c r="Y9" i="5"/>
  <c r="M29" i="5"/>
  <c r="E29" i="5"/>
  <c r="E19" i="5"/>
  <c r="G29" i="5"/>
  <c r="AK14" i="5"/>
  <c r="AI24" i="5"/>
  <c r="AQ24" i="5"/>
  <c r="AU19" i="5"/>
  <c r="BC29" i="5"/>
  <c r="G19" i="5"/>
  <c r="Q24" i="5"/>
  <c r="AA14" i="5"/>
  <c r="AI14" i="5"/>
  <c r="AK24" i="5"/>
  <c r="BE29" i="5"/>
  <c r="BA29" i="5"/>
  <c r="O29" i="5"/>
  <c r="BM19" i="5"/>
  <c r="J8" i="9"/>
  <c r="M14" i="5"/>
  <c r="AK29" i="5"/>
  <c r="AU24" i="5"/>
  <c r="E24" i="5"/>
  <c r="Q29" i="5"/>
  <c r="O24" i="5"/>
  <c r="AA29" i="5"/>
  <c r="AQ19" i="5"/>
  <c r="BA24" i="5"/>
  <c r="BM14" i="5"/>
  <c r="W14" i="5"/>
  <c r="AI29" i="5"/>
  <c r="BO14" i="5"/>
  <c r="BO19" i="5"/>
  <c r="Y29" i="5"/>
  <c r="AG29" i="5"/>
  <c r="AS14" i="5"/>
  <c r="BK19" i="5"/>
  <c r="O14" i="5"/>
  <c r="AS24" i="5"/>
  <c r="Y24" i="5"/>
  <c r="BC19" i="5"/>
  <c r="BM9" i="5"/>
  <c r="C14" i="5"/>
  <c r="G24" i="5"/>
  <c r="O9" i="5"/>
  <c r="W29" i="5"/>
  <c r="AA24" i="5"/>
  <c r="AG9" i="5"/>
  <c r="AI19" i="5"/>
  <c r="AQ14" i="5"/>
  <c r="BC14" i="5"/>
  <c r="BE19" i="5"/>
  <c r="BO9" i="5"/>
  <c r="BM24" i="5"/>
  <c r="AK19" i="5"/>
  <c r="AS9" i="5"/>
  <c r="BA9" i="5"/>
  <c r="BE14" i="5"/>
  <c r="BO24" i="5"/>
  <c r="R7" i="6"/>
  <c r="R8" i="6"/>
  <c r="T8" i="6"/>
  <c r="T7" i="6"/>
  <c r="S8" i="6"/>
  <c r="CS6" i="9"/>
  <c r="CR6" i="9"/>
  <c r="F191" i="2"/>
  <c r="K8" i="5"/>
  <c r="BI8" i="5"/>
  <c r="AE23" i="5"/>
  <c r="AO8" i="5"/>
  <c r="BM28" i="5"/>
  <c r="BI13" i="5"/>
  <c r="K23" i="5"/>
  <c r="U18" i="5"/>
  <c r="AE18" i="5"/>
  <c r="A28" i="5"/>
  <c r="K18" i="5"/>
  <c r="U8" i="5"/>
  <c r="K28" i="5"/>
  <c r="AO28" i="5"/>
  <c r="AY18" i="5"/>
  <c r="BI23" i="5"/>
  <c r="BI28" i="5"/>
  <c r="A18" i="5"/>
  <c r="AO23" i="5"/>
  <c r="AY28" i="5"/>
  <c r="AY13" i="5"/>
  <c r="O23" i="5"/>
  <c r="AO18" i="5"/>
  <c r="AY23" i="5"/>
  <c r="U13" i="5"/>
  <c r="AE28" i="5"/>
  <c r="BI18" i="5"/>
  <c r="U23" i="5"/>
  <c r="K13" i="5"/>
  <c r="BC18" i="5"/>
  <c r="U28" i="5"/>
  <c r="AE8" i="5"/>
  <c r="AO13" i="5"/>
  <c r="AY8" i="5"/>
  <c r="A13" i="5"/>
  <c r="A23" i="5"/>
  <c r="AE13" i="5"/>
  <c r="Y18" i="5"/>
  <c r="BC23" i="5"/>
  <c r="Y28" i="5"/>
  <c r="AS8" i="5"/>
  <c r="O13" i="5"/>
  <c r="BM8" i="5"/>
  <c r="AS28" i="5"/>
  <c r="E9" i="5"/>
  <c r="I8" i="6"/>
  <c r="G8" i="5"/>
  <c r="J7" i="6"/>
  <c r="C9" i="5"/>
  <c r="H8" i="6"/>
  <c r="E6" i="6" s="1"/>
  <c r="E6" i="9" s="1"/>
  <c r="C8" i="5"/>
  <c r="H7" i="6"/>
  <c r="G9" i="5"/>
  <c r="J8" i="6"/>
  <c r="E9" i="6" s="1"/>
  <c r="K7" i="9" l="1"/>
  <c r="T9" i="6"/>
  <c r="DD35" i="6" s="1"/>
  <c r="A7" i="9"/>
  <c r="T10" i="6"/>
  <c r="R10" i="6"/>
  <c r="O6" i="6"/>
  <c r="O6" i="9" s="1"/>
  <c r="Q7" i="6"/>
  <c r="DG10" i="6" s="1"/>
  <c r="R9" i="6"/>
  <c r="DB35" i="6" s="1"/>
  <c r="DB36" i="6" s="1"/>
  <c r="DE36" i="6" s="1"/>
  <c r="S7" i="6"/>
  <c r="S9" i="6" s="1"/>
  <c r="DH10" i="6"/>
  <c r="DB37" i="6"/>
  <c r="DA38" i="6" s="1"/>
  <c r="CR37" i="6"/>
  <c r="CQ38" i="6" s="1"/>
  <c r="J6" i="6" s="1"/>
  <c r="J6" i="9" s="1"/>
  <c r="F192" i="2"/>
  <c r="DJ10" i="6"/>
  <c r="CZ10" i="6"/>
  <c r="CX10" i="6"/>
  <c r="J10" i="6"/>
  <c r="J9" i="6"/>
  <c r="CT35" i="6" s="1"/>
  <c r="A8" i="5"/>
  <c r="G7" i="6"/>
  <c r="CW10" i="6" s="1"/>
  <c r="E8" i="5"/>
  <c r="I7" i="6"/>
  <c r="CY10" i="6" s="1"/>
  <c r="H9" i="6"/>
  <c r="H10" i="6"/>
  <c r="DI7" i="6" l="1"/>
  <c r="DI10" i="6"/>
  <c r="DF7" i="6" s="1"/>
  <c r="S10" i="6"/>
  <c r="Q10" i="6"/>
  <c r="Q9" i="6"/>
  <c r="DA35" i="6" s="1"/>
  <c r="DA36" i="6" s="1"/>
  <c r="T6" i="6"/>
  <c r="T6" i="9" s="1"/>
  <c r="DD36" i="6"/>
  <c r="DC35" i="6"/>
  <c r="DC36" i="6" s="1"/>
  <c r="DG7" i="6"/>
  <c r="DH8" i="6"/>
  <c r="F193" i="2"/>
  <c r="CT7" i="6"/>
  <c r="DJ8" i="6"/>
  <c r="DE7" i="6"/>
  <c r="CZ7" i="6"/>
  <c r="CY7" i="6"/>
  <c r="CW7" i="6"/>
  <c r="CV7" i="6"/>
  <c r="CX7" i="6"/>
  <c r="CU7" i="6"/>
  <c r="CR35" i="6"/>
  <c r="CR36" i="6" s="1"/>
  <c r="CX8" i="6"/>
  <c r="G9" i="6"/>
  <c r="CQ35" i="6" s="1"/>
  <c r="G10" i="6"/>
  <c r="I9" i="6"/>
  <c r="I10" i="6"/>
  <c r="DH7" i="6" l="1"/>
  <c r="DJ7" i="6"/>
  <c r="DB7" i="6" s="1"/>
  <c r="DD7" i="6"/>
  <c r="DC7" i="6"/>
  <c r="DG8" i="6"/>
  <c r="DC10" i="6" s="1"/>
  <c r="DI8" i="6"/>
  <c r="DE10" i="6" s="1"/>
  <c r="DE8" i="6"/>
  <c r="DF8" i="6"/>
  <c r="F194" i="2"/>
  <c r="CU36" i="6"/>
  <c r="B10" i="6" s="1"/>
  <c r="DA7" i="6"/>
  <c r="CR7" i="6"/>
  <c r="CS7" i="6"/>
  <c r="CQ36" i="6"/>
  <c r="CQ7" i="6"/>
  <c r="CV8" i="6"/>
  <c r="CS35" i="6"/>
  <c r="CS36" i="6" s="1"/>
  <c r="CT36" i="6"/>
  <c r="CY8" i="6"/>
  <c r="CW8" i="6"/>
  <c r="CS10" i="6" s="1"/>
  <c r="CU8" i="6"/>
  <c r="CZ8" i="6"/>
  <c r="DA10" i="6" l="1"/>
  <c r="F195" i="2"/>
  <c r="B8" i="6"/>
  <c r="B7" i="6"/>
  <c r="B9" i="6"/>
  <c r="CQ10" i="6"/>
  <c r="CU10" i="6"/>
  <c r="F196" i="2" l="1"/>
  <c r="D7" i="6"/>
  <c r="F197" i="2" l="1"/>
  <c r="F198" i="2" l="1"/>
  <c r="F199" i="2" l="1"/>
  <c r="F200" i="2" l="1"/>
  <c r="F201" i="2" l="1"/>
  <c r="F202" i="2" l="1"/>
  <c r="F203" i="2" l="1"/>
  <c r="F204" i="2" l="1"/>
  <c r="F205" i="2" l="1"/>
  <c r="F206" i="2" l="1"/>
  <c r="F207" i="2" l="1"/>
  <c r="F208" i="2" l="1"/>
  <c r="F209" i="2" l="1"/>
  <c r="X3" i="6"/>
  <c r="S2" i="6" l="1"/>
  <c r="Y3" i="6"/>
  <c r="F210" i="2"/>
  <c r="E10" i="6" l="1"/>
  <c r="F211" i="2"/>
  <c r="F212" i="2" l="1"/>
  <c r="F213" i="2" l="1"/>
  <c r="F214" i="2" l="1"/>
  <c r="F215" i="2" l="1"/>
  <c r="F216" i="2" l="1"/>
  <c r="F217" i="2" l="1"/>
  <c r="F218" i="2" l="1"/>
  <c r="F219" i="2" l="1"/>
  <c r="F220" i="2" l="1"/>
  <c r="F221" i="2" l="1"/>
  <c r="F222" i="2" l="1"/>
  <c r="F223" i="2" l="1"/>
  <c r="F224" i="2" l="1"/>
  <c r="F225" i="2" l="1"/>
  <c r="F226" i="2" l="1"/>
  <c r="F227" i="2" l="1"/>
  <c r="F228" i="2" l="1"/>
  <c r="F229" i="2" l="1"/>
  <c r="F230" i="2" l="1"/>
  <c r="F231" i="2" l="1"/>
  <c r="F232" i="2" l="1"/>
  <c r="F233" i="2" l="1"/>
  <c r="F234" i="2" l="1"/>
  <c r="F235" i="2" l="1"/>
  <c r="F236" i="2" l="1"/>
  <c r="F237" i="2" l="1"/>
  <c r="F238" i="2" l="1"/>
  <c r="F239" i="2" l="1"/>
  <c r="F240" i="2" l="1"/>
</calcChain>
</file>

<file path=xl/sharedStrings.xml><?xml version="1.0" encoding="utf-8"?>
<sst xmlns="http://schemas.openxmlformats.org/spreadsheetml/2006/main" count="10733" uniqueCount="395">
  <si>
    <t>Mon</t>
  </si>
  <si>
    <t>Tue</t>
  </si>
  <si>
    <t>Wed</t>
  </si>
  <si>
    <t>Thu</t>
  </si>
  <si>
    <t>Fri</t>
  </si>
  <si>
    <t>Sat</t>
  </si>
  <si>
    <t>Sun</t>
  </si>
  <si>
    <t>Year</t>
  </si>
  <si>
    <t>Month</t>
  </si>
  <si>
    <t>Find the start of the month</t>
  </si>
  <si>
    <t>Day Table</t>
  </si>
  <si>
    <t>Find the start of the table</t>
  </si>
  <si>
    <t>Jan</t>
  </si>
  <si>
    <t>Feb</t>
  </si>
  <si>
    <t>Mar</t>
  </si>
  <si>
    <t>Apr</t>
  </si>
  <si>
    <t>May</t>
  </si>
  <si>
    <t>Jun</t>
  </si>
  <si>
    <t>Jul</t>
  </si>
  <si>
    <t>Aug</t>
  </si>
  <si>
    <t>Sep</t>
  </si>
  <si>
    <t>Oct</t>
  </si>
  <si>
    <t>Nov</t>
  </si>
  <si>
    <t>Dec</t>
  </si>
  <si>
    <t>Month Table</t>
  </si>
  <si>
    <t>Time</t>
  </si>
  <si>
    <t>Shen</t>
  </si>
  <si>
    <t>H</t>
  </si>
  <si>
    <t>D</t>
  </si>
  <si>
    <t>M</t>
  </si>
  <si>
    <t>Y</t>
  </si>
  <si>
    <t>Branch</t>
  </si>
  <si>
    <t>Zi</t>
  </si>
  <si>
    <t>Chou</t>
  </si>
  <si>
    <t>Yin</t>
  </si>
  <si>
    <t>Mao</t>
  </si>
  <si>
    <t>Chen</t>
  </si>
  <si>
    <t>Si</t>
  </si>
  <si>
    <t>Wu</t>
  </si>
  <si>
    <t>Wei</t>
  </si>
  <si>
    <t>You</t>
  </si>
  <si>
    <t>Xu</t>
  </si>
  <si>
    <t>Hai</t>
  </si>
  <si>
    <t>Now</t>
  </si>
  <si>
    <t>Next</t>
  </si>
  <si>
    <t>Before</t>
  </si>
  <si>
    <t>Chinese</t>
  </si>
  <si>
    <t>Jia</t>
  </si>
  <si>
    <t>Yi</t>
  </si>
  <si>
    <t>Gui</t>
  </si>
  <si>
    <t>甲</t>
  </si>
  <si>
    <t>Bing</t>
  </si>
  <si>
    <t>乙</t>
  </si>
  <si>
    <t>Ding</t>
  </si>
  <si>
    <t>丙</t>
  </si>
  <si>
    <t>丁</t>
  </si>
  <si>
    <t>Ji</t>
  </si>
  <si>
    <t>戊</t>
  </si>
  <si>
    <t>Geng</t>
  </si>
  <si>
    <t>己</t>
  </si>
  <si>
    <t>Xin</t>
  </si>
  <si>
    <t>庚</t>
  </si>
  <si>
    <t>Ren</t>
  </si>
  <si>
    <t>辛</t>
  </si>
  <si>
    <t>壬</t>
  </si>
  <si>
    <t>癸</t>
  </si>
  <si>
    <t>子</t>
  </si>
  <si>
    <t>丑</t>
  </si>
  <si>
    <t>寅</t>
  </si>
  <si>
    <t>卯</t>
  </si>
  <si>
    <t>辰</t>
  </si>
  <si>
    <t>巳</t>
  </si>
  <si>
    <t>午</t>
  </si>
  <si>
    <t>未</t>
  </si>
  <si>
    <t>申</t>
  </si>
  <si>
    <t>酉</t>
  </si>
  <si>
    <t>戌</t>
  </si>
  <si>
    <t>亥</t>
  </si>
  <si>
    <t>Order</t>
  </si>
  <si>
    <t>Name</t>
  </si>
  <si>
    <t>XKWX</t>
  </si>
  <si>
    <t>XKGY</t>
  </si>
  <si>
    <t>Direct</t>
  </si>
  <si>
    <t>Clash</t>
  </si>
  <si>
    <t>Stem</t>
  </si>
  <si>
    <t>Jia Zi</t>
  </si>
  <si>
    <t>Yi Chou</t>
  </si>
  <si>
    <t>Gui Hai</t>
  </si>
  <si>
    <t>Wu Wu</t>
  </si>
  <si>
    <t>Ren Wu</t>
  </si>
  <si>
    <t>Bing Yin</t>
  </si>
  <si>
    <t>Ji Wei</t>
  </si>
  <si>
    <t>Gui Wei</t>
  </si>
  <si>
    <t>Ding Mao</t>
  </si>
  <si>
    <t>Ren Shen</t>
  </si>
  <si>
    <t>Wu Shen</t>
  </si>
  <si>
    <t>Wu Chen</t>
  </si>
  <si>
    <t>Xin You</t>
  </si>
  <si>
    <t>Gui You</t>
  </si>
  <si>
    <t>Ji Si</t>
  </si>
  <si>
    <t>Bing Xu</t>
  </si>
  <si>
    <t>Ren Xu</t>
  </si>
  <si>
    <t>Geng Wu</t>
  </si>
  <si>
    <t>Ding Hai</t>
  </si>
  <si>
    <t>Xin Wei</t>
  </si>
  <si>
    <t>Bing Zi</t>
  </si>
  <si>
    <t>Ding Chou</t>
  </si>
  <si>
    <t>Ji Chou</t>
  </si>
  <si>
    <t>Geng Yin</t>
  </si>
  <si>
    <t>Jia Xu</t>
  </si>
  <si>
    <t>Xin Mao</t>
  </si>
  <si>
    <t>Yi Hai</t>
  </si>
  <si>
    <t>Geng Chen</t>
  </si>
  <si>
    <t>Xin Si</t>
  </si>
  <si>
    <t>Wu Yin</t>
  </si>
  <si>
    <t>Ji Mao</t>
  </si>
  <si>
    <t>Jia Shen</t>
  </si>
  <si>
    <t>Yi You</t>
  </si>
  <si>
    <t>Wu Xu</t>
  </si>
  <si>
    <t>Ji Hai</t>
  </si>
  <si>
    <t>Geng Zi</t>
  </si>
  <si>
    <t>Xin Chou</t>
  </si>
  <si>
    <t>Ren Chen</t>
  </si>
  <si>
    <t>Wu Zi</t>
  </si>
  <si>
    <t>Gui Si</t>
  </si>
  <si>
    <t>Jia Wu</t>
  </si>
  <si>
    <t>Yi Wei</t>
  </si>
  <si>
    <t>Ji You</t>
  </si>
  <si>
    <t>Ren Zi</t>
  </si>
  <si>
    <t>Bing Shen</t>
  </si>
  <si>
    <t>Gui Chou</t>
  </si>
  <si>
    <t>Ding You</t>
  </si>
  <si>
    <t>Ren Yin</t>
  </si>
  <si>
    <t>Gui Mao</t>
  </si>
  <si>
    <t>Bing Chen</t>
  </si>
  <si>
    <t>Ding Si</t>
  </si>
  <si>
    <t>Bing Wu</t>
  </si>
  <si>
    <t>Ding Wei</t>
  </si>
  <si>
    <t>Geng Shen</t>
  </si>
  <si>
    <t>Jia Chen</t>
  </si>
  <si>
    <t>Yi Si</t>
  </si>
  <si>
    <t>Geng Xu</t>
  </si>
  <si>
    <t>Xin Hai</t>
  </si>
  <si>
    <t>Jia Yin</t>
  </si>
  <si>
    <t>Yi Mao</t>
  </si>
  <si>
    <t>Sexagenary Cycle</t>
  </si>
  <si>
    <t>Ox</t>
  </si>
  <si>
    <t>Tiger</t>
  </si>
  <si>
    <t>Rabbit</t>
  </si>
  <si>
    <t>Dragon</t>
  </si>
  <si>
    <t>Snake</t>
  </si>
  <si>
    <t>Horse</t>
  </si>
  <si>
    <t>Goat</t>
  </si>
  <si>
    <t>Monkey</t>
  </si>
  <si>
    <t>Rooster</t>
  </si>
  <si>
    <t>Dog</t>
  </si>
  <si>
    <t>Pig</t>
  </si>
  <si>
    <t>Ref</t>
  </si>
  <si>
    <t>Time Branch</t>
  </si>
  <si>
    <t>甲 / 己</t>
  </si>
  <si>
    <t>乙 / 庚</t>
  </si>
  <si>
    <t>丙 / 辛</t>
  </si>
  <si>
    <t>丁 / 壬</t>
  </si>
  <si>
    <t>戊 / 癸</t>
  </si>
  <si>
    <t>Late Rat</t>
  </si>
  <si>
    <t>Early Rat</t>
  </si>
  <si>
    <t>子.</t>
  </si>
  <si>
    <t>S</t>
  </si>
  <si>
    <t>For Lunar Month Calculation</t>
  </si>
  <si>
    <t>Raw Data</t>
  </si>
  <si>
    <t>Solar Term Code</t>
  </si>
  <si>
    <t>New Moon UTC +8</t>
  </si>
  <si>
    <t>Lunar Month</t>
  </si>
  <si>
    <t>Same as column M</t>
  </si>
  <si>
    <t>Moon Raw Data</t>
  </si>
  <si>
    <t>New or Full</t>
  </si>
  <si>
    <t>N</t>
  </si>
  <si>
    <t>F</t>
  </si>
  <si>
    <t>L</t>
  </si>
  <si>
    <t>Solar Term</t>
  </si>
  <si>
    <t>Month Branch</t>
  </si>
  <si>
    <t>Lì Chūn</t>
  </si>
  <si>
    <t>立春</t>
  </si>
  <si>
    <t>Spring Starts</t>
  </si>
  <si>
    <t>Yǔ Shuǐ</t>
  </si>
  <si>
    <t>雨水</t>
  </si>
  <si>
    <t>Rain Water</t>
  </si>
  <si>
    <t>Jīng Zhé</t>
  </si>
  <si>
    <t>驚蟄</t>
  </si>
  <si>
    <t>Waking of Worms</t>
  </si>
  <si>
    <t>Chūn Fēn</t>
  </si>
  <si>
    <t>春分</t>
  </si>
  <si>
    <t>Spring Equinox</t>
  </si>
  <si>
    <t>Qīng Míng</t>
  </si>
  <si>
    <t>清明</t>
  </si>
  <si>
    <t>Clear and Bright</t>
  </si>
  <si>
    <t>Gǔ Yǔ</t>
  </si>
  <si>
    <t>穀雨</t>
  </si>
  <si>
    <t>Grain Rain</t>
  </si>
  <si>
    <t>Lì Xià</t>
  </si>
  <si>
    <t>立夏</t>
  </si>
  <si>
    <t>Summer Starts</t>
  </si>
  <si>
    <t>Xiǎo Mǎn</t>
  </si>
  <si>
    <t>小滿</t>
  </si>
  <si>
    <t>Small Sprout</t>
  </si>
  <si>
    <t>Máng Zhòng</t>
  </si>
  <si>
    <t>芒種</t>
  </si>
  <si>
    <t>Planting of Grain</t>
  </si>
  <si>
    <t>Xià Zhì</t>
  </si>
  <si>
    <t>夏至</t>
  </si>
  <si>
    <t>Summer Solstice</t>
  </si>
  <si>
    <t>Xiǎo Shǔ</t>
  </si>
  <si>
    <t>小暑</t>
  </si>
  <si>
    <t>Lesser Heat</t>
  </si>
  <si>
    <t>Dà Shǔ</t>
  </si>
  <si>
    <t>大暑</t>
  </si>
  <si>
    <t>Greater Heat</t>
  </si>
  <si>
    <t>Lì Qiū</t>
  </si>
  <si>
    <t>立秋</t>
  </si>
  <si>
    <t>Autumn Starts</t>
  </si>
  <si>
    <t>Chǔ Shǔ</t>
  </si>
  <si>
    <t>處暑</t>
  </si>
  <si>
    <t>Heat Ends</t>
  </si>
  <si>
    <t>Bái Lù</t>
  </si>
  <si>
    <t>白露</t>
  </si>
  <si>
    <t>White Dew</t>
  </si>
  <si>
    <t>Qiū Fēn</t>
  </si>
  <si>
    <t>秋分</t>
  </si>
  <si>
    <t>Autumn Equinox</t>
  </si>
  <si>
    <t>Hán Lù</t>
  </si>
  <si>
    <t>寒露</t>
  </si>
  <si>
    <t>Cold Dew</t>
  </si>
  <si>
    <t>Shuāng Jiàng</t>
  </si>
  <si>
    <t>霜降</t>
  </si>
  <si>
    <t>Frosting</t>
  </si>
  <si>
    <t>Lì Dōng</t>
  </si>
  <si>
    <t>立冬</t>
  </si>
  <si>
    <t>Winter Starts</t>
  </si>
  <si>
    <t>Xiǎo Xuě</t>
  </si>
  <si>
    <t>小雪</t>
  </si>
  <si>
    <t>Lesser Snow</t>
  </si>
  <si>
    <t>Dà Xuě</t>
  </si>
  <si>
    <t>大雪</t>
  </si>
  <si>
    <t>Greater Snow</t>
  </si>
  <si>
    <t>Dōng Zhì</t>
  </si>
  <si>
    <t>冬至</t>
  </si>
  <si>
    <t>Winter Solstice</t>
  </si>
  <si>
    <t>Xiǎo Hán</t>
  </si>
  <si>
    <t>小寒</t>
  </si>
  <si>
    <t>Lesser Cold</t>
  </si>
  <si>
    <t>Dà Hán</t>
  </si>
  <si>
    <t>大寒</t>
  </si>
  <si>
    <t>Greater Cold</t>
  </si>
  <si>
    <t>Year Stem</t>
  </si>
  <si>
    <t>Lunar Code</t>
  </si>
  <si>
    <t>Lunar Month Branch</t>
  </si>
  <si>
    <t>Hour (UTC): 1-13 as Early Rat, Tiger, Rabbit to Pig, Late Rat.</t>
  </si>
  <si>
    <t>Year: 1901 to 2200.</t>
  </si>
  <si>
    <t>Same as A</t>
  </si>
  <si>
    <t>English</t>
  </si>
  <si>
    <t>Rat</t>
  </si>
  <si>
    <t>Hour</t>
  </si>
  <si>
    <t>Day</t>
  </si>
  <si>
    <t>+Wood</t>
  </si>
  <si>
    <t>-Wood</t>
  </si>
  <si>
    <t>+Fire</t>
  </si>
  <si>
    <t>-Fire</t>
  </si>
  <si>
    <t>+Earth</t>
  </si>
  <si>
    <t>-Earth</t>
  </si>
  <si>
    <t>+Metal</t>
  </si>
  <si>
    <t>-Metal</t>
  </si>
  <si>
    <t>+Water</t>
  </si>
  <si>
    <t>-Water</t>
  </si>
  <si>
    <t>Year DropDown Menu</t>
  </si>
  <si>
    <t>Happy Yellow Rock Feng Shui</t>
  </si>
  <si>
    <t>Excel Programmed by Hadi Sumoro</t>
  </si>
  <si>
    <t>Stems</t>
  </si>
  <si>
    <t>YOB</t>
  </si>
  <si>
    <t>Full Name</t>
  </si>
  <si>
    <t>Year of Birth</t>
  </si>
  <si>
    <t>Direct Clash</t>
  </si>
  <si>
    <t>HD</t>
  </si>
  <si>
    <t>HM</t>
  </si>
  <si>
    <t>HY</t>
  </si>
  <si>
    <t>DM</t>
  </si>
  <si>
    <t>DY</t>
  </si>
  <si>
    <t>MY</t>
  </si>
  <si>
    <t>Hetu Clash</t>
  </si>
  <si>
    <t>Fi</t>
  </si>
  <si>
    <t>Ea</t>
  </si>
  <si>
    <t>Me</t>
  </si>
  <si>
    <t>Wa</t>
  </si>
  <si>
    <t>Wo</t>
  </si>
  <si>
    <t>Brother</t>
  </si>
  <si>
    <t>Child</t>
  </si>
  <si>
    <t>Wealth</t>
  </si>
  <si>
    <t>Parent</t>
  </si>
  <si>
    <t>Ghost</t>
  </si>
  <si>
    <t>Earth Plate Facing Direction</t>
  </si>
  <si>
    <t>deg</t>
  </si>
  <si>
    <t>Sitting Direction</t>
  </si>
  <si>
    <t>Lou Pan Degree</t>
  </si>
  <si>
    <t>P</t>
  </si>
  <si>
    <t>Property</t>
  </si>
  <si>
    <t>Property Info</t>
  </si>
  <si>
    <t>YM</t>
  </si>
  <si>
    <t>YD</t>
  </si>
  <si>
    <t>MD</t>
  </si>
  <si>
    <t>YH</t>
  </si>
  <si>
    <t>MH</t>
  </si>
  <si>
    <t>DH</t>
  </si>
  <si>
    <t>Show Lunar</t>
  </si>
  <si>
    <t>Hide Lunar</t>
  </si>
  <si>
    <t>Show Analysis</t>
  </si>
  <si>
    <t>Hide Analysis</t>
  </si>
  <si>
    <t>玄空大卦 Xuán Kōng Dà Guà</t>
  </si>
  <si>
    <t>万年历 Wàn Nián Lì</t>
  </si>
  <si>
    <t>San Sha</t>
  </si>
  <si>
    <t>W</t>
  </si>
  <si>
    <t>E</t>
  </si>
  <si>
    <t>N2</t>
  </si>
  <si>
    <t>N3</t>
  </si>
  <si>
    <t>NE1</t>
  </si>
  <si>
    <t>NE2</t>
  </si>
  <si>
    <t>NE3</t>
  </si>
  <si>
    <t>E1</t>
  </si>
  <si>
    <t>E2</t>
  </si>
  <si>
    <t>E3</t>
  </si>
  <si>
    <t>SE1</t>
  </si>
  <si>
    <t>SE2</t>
  </si>
  <si>
    <t>SE3</t>
  </si>
  <si>
    <t>S1</t>
  </si>
  <si>
    <t>S2</t>
  </si>
  <si>
    <t>S3</t>
  </si>
  <si>
    <t>SW1</t>
  </si>
  <si>
    <t>SW2</t>
  </si>
  <si>
    <t>SW3</t>
  </si>
  <si>
    <t>W1</t>
  </si>
  <si>
    <t>W2</t>
  </si>
  <si>
    <t>W3</t>
  </si>
  <si>
    <t>NW1</t>
  </si>
  <si>
    <t>NW2</t>
  </si>
  <si>
    <t>NW3</t>
  </si>
  <si>
    <t>N1</t>
  </si>
  <si>
    <t>Sitting</t>
  </si>
  <si>
    <t>Age Break</t>
  </si>
  <si>
    <t>坤</t>
  </si>
  <si>
    <t>乾</t>
  </si>
  <si>
    <t>艮</t>
  </si>
  <si>
    <t>巽</t>
  </si>
  <si>
    <t>X</t>
  </si>
  <si>
    <t>Last Name</t>
  </si>
  <si>
    <t>Code</t>
  </si>
  <si>
    <t>Rating</t>
  </si>
  <si>
    <t>Dong Gong</t>
  </si>
  <si>
    <t>Dong Gong Hour</t>
  </si>
  <si>
    <t>Day Branch</t>
  </si>
  <si>
    <t>Hour Branch</t>
  </si>
  <si>
    <t>Finder</t>
  </si>
  <si>
    <t>--</t>
  </si>
  <si>
    <t>Month: 1-12 as Jan to Dec.</t>
  </si>
  <si>
    <t>YangGong Disaster Day</t>
  </si>
  <si>
    <t>Yang Gong</t>
  </si>
  <si>
    <t>LMonth</t>
  </si>
  <si>
    <t>Ten Thousand Years Calendar</t>
  </si>
  <si>
    <t>Reference</t>
  </si>
  <si>
    <t>Auspicious Hour</t>
  </si>
  <si>
    <t>Dong Gong Date Selection - Joey Yap</t>
  </si>
  <si>
    <t>Dong Gong Date Selection - Joey Yap 251</t>
  </si>
  <si>
    <t>XKDG</t>
  </si>
  <si>
    <t>XKDG Date Selection - Jon Sim</t>
  </si>
  <si>
    <t>Wan Nian Li</t>
  </si>
  <si>
    <t>Jack Chiu Books</t>
  </si>
  <si>
    <t>Year of Birth (YOB)</t>
  </si>
  <si>
    <t>Branch only</t>
  </si>
  <si>
    <t>YOB Clash</t>
  </si>
  <si>
    <t>Lyear</t>
  </si>
  <si>
    <t>v1,0</t>
  </si>
  <si>
    <t>2025-Jan</t>
  </si>
  <si>
    <t>Great Sun Formula</t>
  </si>
  <si>
    <t>Solar Terms</t>
  </si>
  <si>
    <t>Sit</t>
  </si>
  <si>
    <t>Next1</t>
  </si>
  <si>
    <t>Next2</t>
  </si>
  <si>
    <t>Face</t>
  </si>
  <si>
    <t>Dong Dong - Master Killing Days (Yang Gong Disaster Days) - Auspicious Hour (Good Hour) - Great Sun Formula (GSF) - YOB Clash</t>
  </si>
  <si>
    <t>Dear users,</t>
  </si>
  <si>
    <t>Thank you for using this spreadsheet. It was created with a passion for Chinese metaphysics, with the goal of sharing this knowledge with a broader audience. While it is designed for serious practitioners, anyone who knows how to use Microsoft Excel can use it.</t>
  </si>
  <si>
    <t>Please use the dropdown menu to input data. If you prefer to type, only change the green-colored cells. Each sheet can be printed in landscape mode on regular paper by selecting the "Fit Sheet on One Page" option. Be sure to create duplicates to ensure you have the original sheet downloaded from the Happy Yellow Rock Feng Shui website.</t>
  </si>
  <si>
    <t>If you encounter any bugs or mistakes, please do not hesitate to contact me through the Contact Page on the www.HappyYellowRockFengShui.com website. As always, I would love to connect and chat with any Chinese metaphysics practitioners!</t>
  </si>
  <si>
    <t>Sincerely,</t>
  </si>
  <si>
    <t>Hadi Sumoro</t>
  </si>
  <si>
    <t>www.HappyYellowRockFengShui.com</t>
  </si>
  <si>
    <t>Only the first two days of the month is available.</t>
  </si>
  <si>
    <t>**Disclaimer:** This software, along with all accompanying files, data, and materials, is distributed "as is" without any warranties, whether express or implied. If you plan to use this software for critical purposes, you must conduct thorough testing before relying on it and accept any associated risks. If you encounter any errors, please contact the author through the Contact page. The author shall not be responsible for any losses resulting from the use of this software, including but not limited to any special, incidental, or consequential damages.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</si>
</sst>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yyyy/mm/dd;@"/>
    <numFmt numFmtId="165" formatCode="[h]:mm:ss;@"/>
    <numFmt numFmtId="166" formatCode="m/d/yy\ h:mm;@"/>
    <numFmt numFmtId="167" formatCode="0.0000000000"/>
    <numFmt numFmtId="168" formatCode="h:mm:ss;@"/>
    <numFmt numFmtId="169" formatCode="0.000"/>
  </numFmts>
  <fonts count="36" x14ac:knownFonts="1">
    <font>
      <sz val="11"/>
      <color theme="1"/>
      <name val="Aptos Narrow"/>
      <family val="2"/>
      <scheme val="minor"/>
    </font>
    <font>
      <sz val="10"/>
      <color theme="1"/>
      <name val="Microsoft YaHei UI"/>
      <family val="2"/>
    </font>
    <font>
      <sz val="10"/>
      <color rgb="FFFF0000"/>
      <name val="Microsoft YaHei UI"/>
      <family val="2"/>
    </font>
    <font>
      <sz val="9"/>
      <color theme="1" tint="0.14999847407452621"/>
      <name val="Microsoft YaHei UI"/>
      <family val="2"/>
    </font>
    <font>
      <sz val="12"/>
      <color theme="1"/>
      <name val="Microsoft YaHei UI"/>
      <family val="2"/>
    </font>
    <font>
      <sz val="12"/>
      <color rgb="FFC00000"/>
      <name val="Microsoft YaHei UI"/>
      <family val="2"/>
    </font>
    <font>
      <sz val="9"/>
      <color theme="1" tint="0.499984740745262"/>
      <name val="Microsoft YaHei UI"/>
      <family val="2"/>
    </font>
    <font>
      <sz val="10"/>
      <color theme="1" tint="0.499984740745262"/>
      <name val="Microsoft YaHei UI"/>
      <family val="2"/>
    </font>
    <font>
      <sz val="10"/>
      <color rgb="FFC00000"/>
      <name val="Microsoft YaHei UI"/>
      <family val="2"/>
    </font>
    <font>
      <sz val="9"/>
      <color rgb="FFC00000"/>
      <name val="Microsoft YaHei UI"/>
      <family val="2"/>
    </font>
    <font>
      <sz val="9"/>
      <color theme="1"/>
      <name val="Microsoft YaHei UI"/>
      <family val="2"/>
    </font>
    <font>
      <sz val="10"/>
      <color theme="0"/>
      <name val="Microsoft YaHei UI"/>
      <family val="2"/>
    </font>
    <font>
      <sz val="9"/>
      <color theme="0" tint="-0.499984740745262"/>
      <name val="Microsoft YaHei UI"/>
      <family val="2"/>
    </font>
    <font>
      <sz val="10"/>
      <color theme="0" tint="-0.499984740745262"/>
      <name val="Microsoft YaHei UI"/>
      <family val="2"/>
    </font>
    <font>
      <sz val="11"/>
      <color theme="1"/>
      <name val="Microsoft YaHei UI"/>
      <family val="2"/>
    </font>
    <font>
      <sz val="10"/>
      <color theme="1" tint="0.14999847407452621"/>
      <name val="Microsoft YaHei UI"/>
      <family val="2"/>
    </font>
    <font>
      <sz val="9"/>
      <color theme="0" tint="-0.34998626667073579"/>
      <name val="Microsoft YaHei UI"/>
      <family val="2"/>
    </font>
    <font>
      <sz val="7"/>
      <color theme="1"/>
      <name val="Microsoft YaHei UI"/>
      <family val="2"/>
    </font>
    <font>
      <sz val="9"/>
      <color rgb="FFFF0000"/>
      <name val="Microsoft YaHei UI"/>
      <family val="2"/>
    </font>
    <font>
      <sz val="9"/>
      <color theme="0"/>
      <name val="Microsoft YaHei UI"/>
      <family val="2"/>
    </font>
    <font>
      <sz val="10"/>
      <color theme="0" tint="-0.34998626667073579"/>
      <name val="Microsoft YaHei UI"/>
      <family val="2"/>
    </font>
    <font>
      <b/>
      <sz val="12"/>
      <color theme="1"/>
      <name val="Microsoft YaHei UI"/>
      <family val="2"/>
    </font>
    <font>
      <sz val="8"/>
      <color theme="1"/>
      <name val="Microsoft YaHei UI"/>
      <family val="2"/>
    </font>
    <font>
      <sz val="9"/>
      <color theme="3" tint="0.249977111117893"/>
      <name val="Microsoft YaHei UI"/>
      <family val="2"/>
    </font>
    <font>
      <sz val="10"/>
      <color theme="3" tint="0.249977111117893"/>
      <name val="Microsoft YaHei UI"/>
      <family val="2"/>
    </font>
    <font>
      <i/>
      <sz val="9"/>
      <color rgb="FFFF0000"/>
      <name val="Microsoft YaHei UI"/>
      <family val="2"/>
    </font>
    <font>
      <u/>
      <sz val="11"/>
      <color theme="10"/>
      <name val="Aptos Narrow"/>
      <family val="2"/>
      <scheme val="minor"/>
    </font>
    <font>
      <b/>
      <sz val="11"/>
      <color theme="0"/>
      <name val="Aptos Narrow"/>
      <family val="2"/>
      <scheme val="minor"/>
    </font>
    <font>
      <sz val="11"/>
      <color theme="0"/>
      <name val="Aptos Narrow"/>
      <family val="2"/>
      <scheme val="minor"/>
    </font>
    <font>
      <sz val="9"/>
      <color theme="0"/>
      <name val="Aptos Narrow"/>
      <family val="2"/>
      <scheme val="minor"/>
    </font>
    <font>
      <sz val="11"/>
      <color theme="0"/>
      <name val="Microsoft YaHei UI"/>
      <family val="2"/>
    </font>
    <font>
      <sz val="8"/>
      <color theme="0"/>
      <name val="Microsoft YaHei UI"/>
      <family val="2"/>
    </font>
    <font>
      <b/>
      <sz val="11"/>
      <color theme="0"/>
      <name val="Microsoft YaHei UI"/>
      <family val="2"/>
    </font>
    <font>
      <sz val="12"/>
      <color theme="0"/>
      <name val="Microsoft YaHei UI"/>
      <family val="2"/>
    </font>
    <font>
      <sz val="7"/>
      <color theme="0"/>
      <name val="Microsoft YaHei UI"/>
      <family val="2"/>
    </font>
    <font>
      <sz val="9"/>
      <color theme="1"/>
      <name val="Aptos Narrow"/>
      <family val="2"/>
      <scheme val="minor"/>
    </font>
  </fonts>
  <fills count="4">
    <fill>
      <patternFill patternType="none"/>
    </fill>
    <fill>
      <patternFill patternType="gray125"/>
    </fill>
    <fill>
      <patternFill patternType="solid">
        <fgColor theme="0"/>
        <bgColor indexed="64"/>
      </patternFill>
    </fill>
    <fill>
      <patternFill patternType="solid">
        <fgColor theme="9" tint="0.59999389629810485"/>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ashDot">
        <color indexed="64"/>
      </bottom>
      <diagonal/>
    </border>
    <border>
      <left/>
      <right/>
      <top/>
      <bottom style="dashDot">
        <color indexed="64"/>
      </bottom>
      <diagonal/>
    </border>
    <border>
      <left/>
      <right style="dashDot">
        <color indexed="64"/>
      </right>
      <top/>
      <bottom/>
      <diagonal/>
    </border>
    <border>
      <left/>
      <right/>
      <top style="thin">
        <color indexed="64"/>
      </top>
      <bottom style="dashDot">
        <color indexed="64"/>
      </bottom>
      <diagonal/>
    </border>
    <border>
      <left/>
      <right style="thin">
        <color indexed="64"/>
      </right>
      <top style="thin">
        <color indexed="64"/>
      </top>
      <bottom style="dashDot">
        <color indexed="64"/>
      </bottom>
      <diagonal/>
    </border>
  </borders>
  <cellStyleXfs count="2">
    <xf numFmtId="0" fontId="0" fillId="0" borderId="0"/>
    <xf numFmtId="0" fontId="26" fillId="0" borderId="0" applyNumberFormat="0" applyFill="0" applyBorder="0" applyAlignment="0" applyProtection="0"/>
  </cellStyleXfs>
  <cellXfs count="216">
    <xf numFmtId="0" fontId="0" fillId="0" borderId="0" xfId="0"/>
    <xf numFmtId="0" fontId="1" fillId="0" borderId="0" xfId="0" applyFont="1"/>
    <xf numFmtId="0" fontId="1" fillId="2" borderId="0" xfId="0" applyFont="1" applyFill="1" applyAlignment="1">
      <alignment horizontal="center" vertical="center"/>
    </xf>
    <xf numFmtId="0" fontId="2" fillId="2" borderId="0" xfId="0" applyFont="1" applyFill="1" applyAlignment="1">
      <alignment horizontal="center" vertical="center"/>
    </xf>
    <xf numFmtId="0" fontId="1" fillId="2" borderId="0" xfId="0" applyFont="1" applyFill="1"/>
    <xf numFmtId="0" fontId="1" fillId="2" borderId="0" xfId="0" applyFont="1" applyFill="1" applyAlignment="1">
      <alignment vertical="center"/>
    </xf>
    <xf numFmtId="0" fontId="1" fillId="0" borderId="0" xfId="0" applyFont="1" applyAlignment="1">
      <alignment horizontal="center" vertical="center"/>
    </xf>
    <xf numFmtId="0" fontId="0" fillId="2" borderId="0" xfId="0" applyFill="1"/>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1" fillId="3" borderId="0" xfId="0" applyFont="1" applyFill="1" applyAlignment="1" applyProtection="1">
      <alignment horizontal="center" vertical="center"/>
      <protection locked="0"/>
    </xf>
    <xf numFmtId="0" fontId="1" fillId="2" borderId="0" xfId="0" applyFont="1" applyFill="1" applyAlignment="1" applyProtection="1">
      <alignment horizontal="center" vertical="center"/>
      <protection locked="0"/>
    </xf>
    <xf numFmtId="0" fontId="10" fillId="2" borderId="0" xfId="0" applyFont="1" applyFill="1" applyAlignment="1" applyProtection="1">
      <alignment horizontal="center" vertical="center"/>
      <protection locked="0"/>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3" fillId="2" borderId="0" xfId="0" applyFont="1" applyFill="1" applyAlignment="1">
      <alignment vertical="center" wrapText="1"/>
    </xf>
    <xf numFmtId="0" fontId="3" fillId="2" borderId="7" xfId="0" applyFont="1" applyFill="1" applyBorder="1" applyAlignment="1">
      <alignment vertical="center" wrapText="1"/>
    </xf>
    <xf numFmtId="0" fontId="1" fillId="2" borderId="8" xfId="0" applyFont="1" applyFill="1" applyBorder="1" applyAlignment="1">
      <alignment horizontal="center" vertical="center"/>
    </xf>
    <xf numFmtId="0" fontId="1" fillId="2" borderId="7" xfId="0" applyFont="1" applyFill="1" applyBorder="1" applyAlignment="1">
      <alignment horizontal="center" vertical="center"/>
    </xf>
    <xf numFmtId="0" fontId="10" fillId="2" borderId="7" xfId="0" applyFont="1" applyFill="1" applyBorder="1" applyAlignment="1">
      <alignment horizontal="center" vertical="center"/>
    </xf>
    <xf numFmtId="0" fontId="17" fillId="2" borderId="2" xfId="0" applyFont="1" applyFill="1" applyBorder="1" applyAlignment="1">
      <alignment horizontal="center" vertical="center"/>
    </xf>
    <xf numFmtId="0" fontId="10" fillId="2" borderId="2" xfId="0" applyFont="1" applyFill="1" applyBorder="1" applyAlignment="1">
      <alignment horizontal="center" vertical="center"/>
    </xf>
    <xf numFmtId="0" fontId="10" fillId="2" borderId="0" xfId="0" applyFont="1" applyFill="1" applyAlignment="1">
      <alignment horizontal="center" vertical="center"/>
    </xf>
    <xf numFmtId="0" fontId="10" fillId="2" borderId="8" xfId="0" applyFont="1" applyFill="1" applyBorder="1" applyAlignment="1">
      <alignment horizontal="center" vertical="center"/>
    </xf>
    <xf numFmtId="0" fontId="19" fillId="2" borderId="0" xfId="0" applyFont="1" applyFill="1" applyAlignment="1">
      <alignment horizontal="center" vertical="center"/>
    </xf>
    <xf numFmtId="0" fontId="1" fillId="2" borderId="2" xfId="0" applyFont="1" applyFill="1" applyBorder="1" applyAlignment="1">
      <alignment horizontal="center" vertical="center"/>
    </xf>
    <xf numFmtId="0" fontId="16" fillId="2" borderId="7" xfId="0" applyFont="1" applyFill="1" applyBorder="1" applyAlignment="1">
      <alignment horizontal="center" vertical="center"/>
    </xf>
    <xf numFmtId="0" fontId="19" fillId="2" borderId="6" xfId="0" applyFont="1" applyFill="1" applyBorder="1" applyAlignment="1">
      <alignment vertical="center"/>
    </xf>
    <xf numFmtId="0" fontId="1" fillId="2" borderId="0" xfId="0" quotePrefix="1" applyFont="1" applyFill="1" applyAlignment="1">
      <alignment horizontal="center" vertical="center"/>
    </xf>
    <xf numFmtId="0" fontId="11" fillId="0" borderId="4" xfId="0" applyFont="1" applyBorder="1" applyAlignment="1">
      <alignment horizontal="center" vertical="center"/>
    </xf>
    <xf numFmtId="0" fontId="20" fillId="2" borderId="7" xfId="0" applyFont="1" applyFill="1" applyBorder="1" applyAlignment="1">
      <alignment vertical="center"/>
    </xf>
    <xf numFmtId="0" fontId="1" fillId="2" borderId="5" xfId="0" applyFont="1" applyFill="1" applyBorder="1" applyAlignment="1">
      <alignment horizontal="center" vertical="center"/>
    </xf>
    <xf numFmtId="0" fontId="1" fillId="2" borderId="3" xfId="0" applyFont="1" applyFill="1" applyBorder="1" applyAlignment="1">
      <alignment vertical="center"/>
    </xf>
    <xf numFmtId="0" fontId="22" fillId="2" borderId="2" xfId="0" applyFont="1" applyFill="1" applyBorder="1" applyAlignment="1">
      <alignment vertical="center"/>
    </xf>
    <xf numFmtId="0" fontId="22" fillId="2" borderId="0" xfId="0" applyFont="1" applyFill="1" applyAlignment="1">
      <alignment vertical="center"/>
    </xf>
    <xf numFmtId="0" fontId="1" fillId="2" borderId="0" xfId="0" applyFont="1" applyFill="1" applyAlignment="1" applyProtection="1">
      <alignment vertical="center"/>
      <protection locked="0"/>
    </xf>
    <xf numFmtId="0" fontId="12" fillId="2" borderId="0" xfId="0" applyFont="1" applyFill="1" applyAlignment="1">
      <alignment vertical="center" wrapText="1"/>
    </xf>
    <xf numFmtId="0" fontId="12" fillId="2" borderId="7" xfId="0" applyFont="1" applyFill="1" applyBorder="1" applyAlignment="1">
      <alignment vertical="center" wrapText="1"/>
    </xf>
    <xf numFmtId="164" fontId="1" fillId="0" borderId="0" xfId="0" applyNumberFormat="1" applyFont="1"/>
    <xf numFmtId="14" fontId="1" fillId="0" borderId="0" xfId="0" applyNumberFormat="1" applyFont="1"/>
    <xf numFmtId="49" fontId="1" fillId="0" borderId="0" xfId="0" applyNumberFormat="1" applyFont="1"/>
    <xf numFmtId="0" fontId="10" fillId="2" borderId="4" xfId="0" applyFont="1" applyFill="1" applyBorder="1" applyAlignment="1">
      <alignment horizontal="center" vertical="center"/>
    </xf>
    <xf numFmtId="22" fontId="10" fillId="2" borderId="6" xfId="0" applyNumberFormat="1" applyFont="1" applyFill="1" applyBorder="1" applyAlignment="1">
      <alignment horizontal="center" vertical="center"/>
    </xf>
    <xf numFmtId="22" fontId="10" fillId="2" borderId="7" xfId="0" applyNumberFormat="1" applyFont="1" applyFill="1" applyBorder="1" applyAlignment="1">
      <alignment horizontal="center" vertical="center"/>
    </xf>
    <xf numFmtId="22" fontId="10" fillId="2" borderId="8" xfId="0" applyNumberFormat="1" applyFont="1" applyFill="1" applyBorder="1" applyAlignment="1">
      <alignment horizontal="center" vertical="center"/>
    </xf>
    <xf numFmtId="0" fontId="18" fillId="2" borderId="0" xfId="0" applyFont="1" applyFill="1" applyAlignment="1">
      <alignment horizontal="center" vertical="center"/>
    </xf>
    <xf numFmtId="0" fontId="18" fillId="2" borderId="5" xfId="0" applyFont="1" applyFill="1" applyBorder="1" applyAlignment="1">
      <alignment horizontal="center" vertical="center"/>
    </xf>
    <xf numFmtId="0" fontId="10" fillId="2" borderId="14" xfId="0" applyFont="1" applyFill="1" applyBorder="1" applyAlignment="1">
      <alignment horizontal="center" vertical="center"/>
    </xf>
    <xf numFmtId="0" fontId="10" fillId="2" borderId="16"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2" xfId="0" applyFont="1" applyFill="1" applyBorder="1" applyAlignment="1">
      <alignment horizontal="center" vertical="center"/>
    </xf>
    <xf numFmtId="0" fontId="1" fillId="2" borderId="14" xfId="0" applyFont="1" applyFill="1" applyBorder="1" applyAlignment="1">
      <alignment vertical="center"/>
    </xf>
    <xf numFmtId="0" fontId="11" fillId="2" borderId="0" xfId="0" applyFont="1" applyFill="1" applyAlignment="1" applyProtection="1">
      <alignment horizontal="center" vertical="center"/>
      <protection locked="0"/>
    </xf>
    <xf numFmtId="0" fontId="0" fillId="2" borderId="0" xfId="0" applyFill="1" applyAlignment="1">
      <alignment vertical="center"/>
    </xf>
    <xf numFmtId="0" fontId="28" fillId="2" borderId="0" xfId="0" applyFont="1" applyFill="1"/>
    <xf numFmtId="0" fontId="27" fillId="2" borderId="0" xfId="0" applyFont="1" applyFill="1"/>
    <xf numFmtId="0" fontId="29" fillId="2" borderId="0" xfId="0" applyFont="1" applyFill="1"/>
    <xf numFmtId="0" fontId="29" fillId="2" borderId="0" xfId="0" applyFont="1" applyFill="1" applyAlignment="1">
      <alignment horizontal="center" vertical="center"/>
    </xf>
    <xf numFmtId="0" fontId="28" fillId="2" borderId="0" xfId="0" quotePrefix="1" applyFont="1" applyFill="1"/>
    <xf numFmtId="18" fontId="28" fillId="2" borderId="0" xfId="0" applyNumberFormat="1" applyFont="1" applyFill="1"/>
    <xf numFmtId="166" fontId="28" fillId="2" borderId="0" xfId="0" applyNumberFormat="1" applyFont="1" applyFill="1"/>
    <xf numFmtId="166" fontId="28" fillId="2" borderId="0" xfId="0" applyNumberFormat="1" applyFont="1" applyFill="1" applyAlignment="1">
      <alignment vertical="center" wrapText="1"/>
    </xf>
    <xf numFmtId="0" fontId="29" fillId="2" borderId="0" xfId="0" applyFont="1" applyFill="1" applyAlignment="1">
      <alignment horizontal="left"/>
    </xf>
    <xf numFmtId="22" fontId="28" fillId="2" borderId="0" xfId="0" applyNumberFormat="1" applyFont="1" applyFill="1"/>
    <xf numFmtId="1" fontId="28" fillId="2" borderId="0" xfId="0" applyNumberFormat="1" applyFont="1" applyFill="1"/>
    <xf numFmtId="167" fontId="28" fillId="2" borderId="0" xfId="0" applyNumberFormat="1" applyFont="1" applyFill="1"/>
    <xf numFmtId="2" fontId="28" fillId="2" borderId="0" xfId="0" applyNumberFormat="1" applyFont="1" applyFill="1"/>
    <xf numFmtId="168" fontId="28" fillId="2" borderId="0" xfId="0" applyNumberFormat="1" applyFont="1" applyFill="1"/>
    <xf numFmtId="14" fontId="28" fillId="2" borderId="0" xfId="0" applyNumberFormat="1" applyFont="1" applyFill="1"/>
    <xf numFmtId="0" fontId="11" fillId="0" borderId="0" xfId="0" applyFont="1"/>
    <xf numFmtId="0" fontId="30" fillId="2" borderId="0" xfId="0" applyFont="1" applyFill="1"/>
    <xf numFmtId="0" fontId="11" fillId="2" borderId="0" xfId="0" applyFont="1" applyFill="1"/>
    <xf numFmtId="0" fontId="30" fillId="2" borderId="0" xfId="0" quotePrefix="1" applyFont="1" applyFill="1"/>
    <xf numFmtId="0" fontId="30" fillId="2" borderId="0" xfId="0" applyFont="1" applyFill="1" applyAlignment="1">
      <alignment horizontal="right"/>
    </xf>
    <xf numFmtId="0" fontId="19" fillId="2" borderId="0" xfId="0" applyFont="1" applyFill="1"/>
    <xf numFmtId="0" fontId="31" fillId="2" borderId="0" xfId="0" applyFont="1" applyFill="1"/>
    <xf numFmtId="165" fontId="30" fillId="2" borderId="0" xfId="0" applyNumberFormat="1" applyFont="1" applyFill="1"/>
    <xf numFmtId="0" fontId="30" fillId="2" borderId="0" xfId="0" applyFont="1" applyFill="1" applyAlignment="1">
      <alignment horizontal="center" vertical="center"/>
    </xf>
    <xf numFmtId="0" fontId="31" fillId="2" borderId="0" xfId="0" applyFont="1" applyFill="1" applyAlignment="1">
      <alignment horizontal="center" vertical="center"/>
    </xf>
    <xf numFmtId="169" fontId="30" fillId="2" borderId="0" xfId="0" applyNumberFormat="1" applyFont="1" applyFill="1"/>
    <xf numFmtId="2" fontId="30" fillId="2" borderId="0" xfId="0" applyNumberFormat="1" applyFont="1" applyFill="1" applyAlignment="1">
      <alignment horizontal="center" vertical="center"/>
    </xf>
    <xf numFmtId="0" fontId="30" fillId="2" borderId="0" xfId="0" quotePrefix="1" applyFont="1" applyFill="1" applyAlignment="1">
      <alignment horizontal="center" vertical="center"/>
    </xf>
    <xf numFmtId="169" fontId="30" fillId="2" borderId="0" xfId="0" applyNumberFormat="1" applyFont="1" applyFill="1" applyAlignment="1">
      <alignment horizontal="center" vertical="center"/>
    </xf>
    <xf numFmtId="0" fontId="11" fillId="0" borderId="0" xfId="0" applyFont="1" applyAlignment="1">
      <alignment horizontal="center" vertical="center"/>
    </xf>
    <xf numFmtId="0" fontId="11" fillId="0" borderId="0" xfId="0" applyFont="1" applyAlignment="1">
      <alignment vertical="center"/>
    </xf>
    <xf numFmtId="0" fontId="10" fillId="2" borderId="0" xfId="0" applyFont="1" applyFill="1" applyAlignment="1" applyProtection="1">
      <alignment horizontal="center" vertical="center" wrapText="1"/>
      <protection locked="0"/>
    </xf>
    <xf numFmtId="0" fontId="16" fillId="2" borderId="3" xfId="0" applyFont="1" applyFill="1" applyBorder="1" applyAlignment="1">
      <alignment horizontal="center" vertical="center"/>
    </xf>
    <xf numFmtId="0" fontId="4" fillId="2" borderId="0" xfId="0" applyFont="1" applyFill="1" applyAlignment="1">
      <alignment horizontal="center" vertical="center"/>
    </xf>
    <xf numFmtId="0" fontId="4" fillId="2" borderId="5" xfId="0" applyFont="1" applyFill="1" applyBorder="1" applyAlignment="1">
      <alignment horizontal="center" vertical="center"/>
    </xf>
    <xf numFmtId="1" fontId="4" fillId="2" borderId="0" xfId="0" applyNumberFormat="1" applyFont="1" applyFill="1" applyAlignment="1">
      <alignment horizontal="center" vertical="center"/>
    </xf>
    <xf numFmtId="1" fontId="4" fillId="2" borderId="5" xfId="0" applyNumberFormat="1" applyFont="1" applyFill="1" applyBorder="1" applyAlignment="1">
      <alignment horizontal="center" vertical="center"/>
    </xf>
    <xf numFmtId="0" fontId="17" fillId="2" borderId="6" xfId="0" applyFont="1" applyFill="1" applyBorder="1" applyAlignment="1">
      <alignment horizontal="center" vertical="center"/>
    </xf>
    <xf numFmtId="1" fontId="4" fillId="2" borderId="7" xfId="0" applyNumberFormat="1" applyFont="1" applyFill="1" applyBorder="1" applyAlignment="1">
      <alignment horizontal="center" vertical="center"/>
    </xf>
    <xf numFmtId="1" fontId="4" fillId="2" borderId="8" xfId="0" applyNumberFormat="1" applyFont="1" applyFill="1" applyBorder="1" applyAlignment="1">
      <alignment horizontal="center" vertical="center"/>
    </xf>
    <xf numFmtId="0" fontId="33" fillId="0" borderId="0" xfId="0" applyFont="1" applyAlignment="1">
      <alignment horizontal="center" vertical="center"/>
    </xf>
    <xf numFmtId="0" fontId="10" fillId="2" borderId="0" xfId="0" applyFont="1" applyFill="1" applyAlignment="1">
      <alignment vertical="center"/>
    </xf>
    <xf numFmtId="0" fontId="19" fillId="0" borderId="0" xfId="0" applyFont="1" applyAlignment="1">
      <alignment horizontal="center" vertical="center"/>
    </xf>
    <xf numFmtId="0" fontId="34" fillId="0" borderId="0" xfId="0" applyFont="1" applyAlignment="1">
      <alignment vertical="center"/>
    </xf>
    <xf numFmtId="0" fontId="19" fillId="0" borderId="0" xfId="0" applyFont="1" applyAlignment="1">
      <alignment vertical="center"/>
    </xf>
    <xf numFmtId="1" fontId="19" fillId="0" borderId="0" xfId="0" applyNumberFormat="1" applyFont="1" applyAlignment="1">
      <alignment horizontal="center" vertical="center"/>
    </xf>
    <xf numFmtId="0" fontId="34" fillId="0" borderId="0" xfId="0" applyFont="1" applyAlignment="1">
      <alignment horizontal="center" vertical="center"/>
    </xf>
    <xf numFmtId="1" fontId="9" fillId="2" borderId="0" xfId="0" applyNumberFormat="1" applyFont="1" applyFill="1" applyAlignment="1">
      <alignment horizontal="left" vertical="center"/>
    </xf>
    <xf numFmtId="0" fontId="8" fillId="2" borderId="0" xfId="0" applyFont="1" applyFill="1" applyAlignment="1">
      <alignment horizontal="center" vertical="center"/>
    </xf>
    <xf numFmtId="0" fontId="8" fillId="2" borderId="5" xfId="0" applyFont="1" applyFill="1" applyBorder="1" applyAlignment="1">
      <alignment horizontal="center" vertical="center"/>
    </xf>
    <xf numFmtId="0" fontId="5" fillId="2" borderId="0" xfId="0" applyFont="1" applyFill="1" applyAlignment="1">
      <alignment horizontal="center" vertical="center"/>
    </xf>
    <xf numFmtId="0" fontId="5" fillId="2" borderId="5" xfId="0" applyFont="1" applyFill="1" applyBorder="1" applyAlignment="1">
      <alignment horizontal="center" vertical="center"/>
    </xf>
    <xf numFmtId="0" fontId="11" fillId="2" borderId="0" xfId="0" applyFont="1" applyFill="1" applyAlignment="1">
      <alignment horizontal="center" vertical="center"/>
    </xf>
    <xf numFmtId="0" fontId="26" fillId="2" borderId="0" xfId="1" applyFill="1" applyAlignment="1" applyProtection="1">
      <alignment horizontal="left" vertical="center"/>
      <protection locked="0"/>
    </xf>
    <xf numFmtId="0" fontId="0" fillId="2" borderId="0" xfId="0" applyFill="1" applyAlignment="1">
      <alignment horizontal="left" vertical="center"/>
    </xf>
    <xf numFmtId="0" fontId="0" fillId="2" borderId="0" xfId="0" applyFill="1" applyAlignment="1">
      <alignment horizontal="left" vertical="center" wrapText="1"/>
    </xf>
    <xf numFmtId="0" fontId="12" fillId="2" borderId="0" xfId="0" applyFont="1" applyFill="1" applyAlignment="1">
      <alignment horizontal="center" vertical="center" wrapText="1"/>
    </xf>
    <xf numFmtId="0" fontId="12" fillId="2" borderId="0" xfId="0" quotePrefix="1" applyFont="1" applyFill="1" applyAlignment="1">
      <alignment horizontal="center" vertical="center" wrapText="1"/>
    </xf>
    <xf numFmtId="0" fontId="9" fillId="2" borderId="4" xfId="0" applyFont="1" applyFill="1" applyBorder="1" applyAlignment="1">
      <alignment horizontal="right" vertical="center"/>
    </xf>
    <xf numFmtId="0" fontId="9" fillId="2" borderId="0" xfId="0" applyFont="1" applyFill="1" applyAlignment="1">
      <alignment horizontal="right" vertical="center"/>
    </xf>
    <xf numFmtId="164" fontId="4" fillId="2" borderId="1" xfId="0" applyNumberFormat="1" applyFont="1" applyFill="1" applyBorder="1" applyAlignment="1">
      <alignment horizontal="center" vertical="center"/>
    </xf>
    <xf numFmtId="164" fontId="4" fillId="2" borderId="2" xfId="0" applyNumberFormat="1"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Alignment="1">
      <alignment horizontal="center" vertical="center"/>
    </xf>
    <xf numFmtId="0" fontId="6" fillId="2" borderId="4" xfId="0" applyFont="1" applyFill="1" applyBorder="1" applyAlignment="1">
      <alignment horizontal="center" vertical="center"/>
    </xf>
    <xf numFmtId="0" fontId="6" fillId="2" borderId="0" xfId="0" applyFont="1" applyFill="1" applyAlignment="1">
      <alignment horizontal="center" vertical="center"/>
    </xf>
    <xf numFmtId="22" fontId="6" fillId="2" borderId="6" xfId="0" applyNumberFormat="1" applyFont="1" applyFill="1" applyBorder="1" applyAlignment="1">
      <alignment horizontal="center" vertical="center"/>
    </xf>
    <xf numFmtId="22" fontId="6" fillId="2" borderId="7" xfId="0" applyNumberFormat="1" applyFont="1" applyFill="1" applyBorder="1" applyAlignment="1">
      <alignment horizontal="center" vertical="center"/>
    </xf>
    <xf numFmtId="22" fontId="6" fillId="2" borderId="7" xfId="0" applyNumberFormat="1" applyFont="1" applyFill="1" applyBorder="1" applyAlignment="1">
      <alignment horizontal="left" vertical="center"/>
    </xf>
    <xf numFmtId="22" fontId="6" fillId="2" borderId="8" xfId="0" applyNumberFormat="1" applyFont="1" applyFill="1" applyBorder="1" applyAlignment="1">
      <alignment horizontal="left" vertical="center"/>
    </xf>
    <xf numFmtId="0" fontId="1" fillId="2" borderId="2" xfId="0" applyFont="1" applyFill="1" applyBorder="1" applyAlignment="1">
      <alignment horizontal="center" vertical="center"/>
    </xf>
    <xf numFmtId="0" fontId="11" fillId="0" borderId="0" xfId="0" applyFont="1" applyAlignment="1">
      <alignment horizontal="center" vertical="center"/>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11" fillId="0" borderId="0" xfId="0" applyFont="1" applyAlignment="1">
      <alignment horizontal="center"/>
    </xf>
    <xf numFmtId="164" fontId="11" fillId="0" borderId="0" xfId="0" applyNumberFormat="1" applyFont="1" applyAlignment="1">
      <alignment horizontal="center"/>
    </xf>
    <xf numFmtId="14" fontId="11" fillId="0" borderId="0" xfId="0" applyNumberFormat="1" applyFont="1" applyAlignment="1">
      <alignment horizontal="center"/>
    </xf>
    <xf numFmtId="49" fontId="11" fillId="0" borderId="0" xfId="0" applyNumberFormat="1" applyFont="1" applyAlignment="1">
      <alignment horizontal="center"/>
    </xf>
    <xf numFmtId="0" fontId="4" fillId="2" borderId="10" xfId="0" applyFont="1" applyFill="1" applyBorder="1" applyAlignment="1">
      <alignment horizontal="center" vertical="center"/>
    </xf>
    <xf numFmtId="0" fontId="4" fillId="2" borderId="9" xfId="0" applyFont="1" applyFill="1" applyBorder="1" applyAlignment="1">
      <alignment horizontal="center" vertical="center"/>
    </xf>
    <xf numFmtId="0" fontId="1" fillId="2" borderId="0" xfId="0" applyFont="1" applyFill="1" applyAlignment="1">
      <alignment horizontal="center" vertical="center"/>
    </xf>
    <xf numFmtId="14" fontId="1" fillId="2" borderId="0" xfId="0" applyNumberFormat="1" applyFont="1" applyFill="1" applyAlignment="1">
      <alignment horizontal="center" vertical="center"/>
    </xf>
    <xf numFmtId="0" fontId="1" fillId="3" borderId="0" xfId="0" applyFont="1" applyFill="1" applyAlignment="1" applyProtection="1">
      <alignment horizontal="center" vertical="center"/>
      <protection locked="0"/>
    </xf>
    <xf numFmtId="0" fontId="12" fillId="2" borderId="0" xfId="0" applyFont="1" applyFill="1" applyAlignment="1">
      <alignment horizontal="left" vertical="center" wrapText="1"/>
    </xf>
    <xf numFmtId="0" fontId="12" fillId="2" borderId="7" xfId="0" applyFont="1" applyFill="1" applyBorder="1" applyAlignment="1">
      <alignment horizontal="left" vertical="center" wrapText="1"/>
    </xf>
    <xf numFmtId="0" fontId="11" fillId="2" borderId="0" xfId="0" applyFont="1" applyFill="1" applyAlignment="1" applyProtection="1">
      <alignment horizontal="center" vertical="center"/>
      <protection locked="0"/>
    </xf>
    <xf numFmtId="0" fontId="13" fillId="2" borderId="0" xfId="0" applyFont="1" applyFill="1" applyAlignment="1">
      <alignment horizontal="center" vertical="center"/>
    </xf>
    <xf numFmtId="0" fontId="21" fillId="2" borderId="0" xfId="0" applyFont="1" applyFill="1" applyAlignment="1" applyProtection="1">
      <alignment horizontal="center" vertical="center"/>
      <protection locked="0"/>
    </xf>
    <xf numFmtId="0" fontId="21" fillId="2" borderId="7" xfId="0" applyFont="1" applyFill="1" applyBorder="1" applyAlignment="1" applyProtection="1">
      <alignment horizontal="center" vertical="center"/>
      <protection locked="0"/>
    </xf>
    <xf numFmtId="0" fontId="3" fillId="2" borderId="0" xfId="0" applyFont="1" applyFill="1" applyAlignment="1">
      <alignment horizontal="left" vertical="center" wrapText="1"/>
    </xf>
    <xf numFmtId="0" fontId="10" fillId="2" borderId="0" xfId="0" applyFont="1" applyFill="1" applyAlignment="1" applyProtection="1">
      <alignment horizontal="center" vertical="center"/>
      <protection locked="0"/>
    </xf>
    <xf numFmtId="0" fontId="1" fillId="0" borderId="0" xfId="0" applyFont="1" applyAlignment="1">
      <alignment horizontal="center" vertical="center"/>
    </xf>
    <xf numFmtId="164" fontId="14" fillId="2" borderId="1" xfId="0" applyNumberFormat="1" applyFont="1" applyFill="1" applyBorder="1" applyAlignment="1">
      <alignment horizontal="center" vertical="center"/>
    </xf>
    <xf numFmtId="164" fontId="14" fillId="2" borderId="2" xfId="0" applyNumberFormat="1" applyFont="1" applyFill="1" applyBorder="1" applyAlignment="1">
      <alignment horizontal="center" vertical="center"/>
    </xf>
    <xf numFmtId="0" fontId="9" fillId="2" borderId="2" xfId="0" applyFont="1" applyFill="1" applyBorder="1" applyAlignment="1">
      <alignment horizontal="right" vertical="center"/>
    </xf>
    <xf numFmtId="0" fontId="9" fillId="2" borderId="2" xfId="0" applyFont="1" applyFill="1" applyBorder="1" applyAlignment="1">
      <alignment horizontal="left" vertical="center"/>
    </xf>
    <xf numFmtId="0" fontId="9" fillId="2" borderId="3" xfId="0" applyFont="1" applyFill="1" applyBorder="1" applyAlignment="1">
      <alignment horizontal="left" vertical="center"/>
    </xf>
    <xf numFmtId="0" fontId="9" fillId="2" borderId="2"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0" xfId="0" applyFont="1" applyFill="1" applyAlignment="1">
      <alignment horizontal="center" vertical="center"/>
    </xf>
    <xf numFmtId="0" fontId="9" fillId="2" borderId="0" xfId="0" applyFont="1" applyFill="1" applyAlignment="1">
      <alignment horizontal="center" vertical="center"/>
    </xf>
    <xf numFmtId="0" fontId="9" fillId="2" borderId="5" xfId="0" applyFont="1" applyFill="1" applyBorder="1" applyAlignment="1">
      <alignment horizontal="center" vertical="center"/>
    </xf>
    <xf numFmtId="14" fontId="1" fillId="0" borderId="0" xfId="0" applyNumberFormat="1" applyFont="1" applyAlignment="1">
      <alignment horizontal="center"/>
    </xf>
    <xf numFmtId="0" fontId="1" fillId="0" borderId="0" xfId="0" applyFont="1" applyAlignment="1">
      <alignment horizontal="center"/>
    </xf>
    <xf numFmtId="49" fontId="1" fillId="0" borderId="0" xfId="0" applyNumberFormat="1" applyFont="1" applyAlignment="1">
      <alignment horizontal="center"/>
    </xf>
    <xf numFmtId="164" fontId="1" fillId="0" borderId="0" xfId="0" applyNumberFormat="1" applyFont="1" applyAlignment="1">
      <alignment horizontal="center"/>
    </xf>
    <xf numFmtId="0" fontId="20" fillId="2" borderId="7" xfId="0" applyFont="1" applyFill="1" applyBorder="1" applyAlignment="1">
      <alignment horizontal="center" vertical="center"/>
    </xf>
    <xf numFmtId="0" fontId="10" fillId="2" borderId="7" xfId="0" applyFont="1" applyFill="1" applyBorder="1" applyAlignment="1">
      <alignment horizontal="center" vertical="center"/>
    </xf>
    <xf numFmtId="164" fontId="16" fillId="2" borderId="2" xfId="0" applyNumberFormat="1" applyFont="1" applyFill="1" applyBorder="1" applyAlignment="1">
      <alignment horizontal="center" vertical="center"/>
    </xf>
    <xf numFmtId="0" fontId="19" fillId="2" borderId="2" xfId="0" applyFont="1" applyFill="1" applyBorder="1" applyAlignment="1" applyProtection="1">
      <alignment horizontal="center" vertical="center"/>
      <protection locked="0"/>
    </xf>
    <xf numFmtId="164" fontId="4" fillId="2" borderId="3"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0" xfId="0" applyNumberFormat="1" applyFont="1" applyFill="1" applyAlignment="1">
      <alignment horizontal="center" vertical="center"/>
    </xf>
    <xf numFmtId="164" fontId="4" fillId="2" borderId="5" xfId="0" applyNumberFormat="1" applyFont="1" applyFill="1" applyBorder="1" applyAlignment="1">
      <alignment horizontal="center" vertical="center"/>
    </xf>
    <xf numFmtId="164" fontId="4" fillId="2" borderId="6"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8" xfId="0" applyNumberFormat="1" applyFont="1" applyFill="1" applyBorder="1" applyAlignment="1">
      <alignment horizontal="center" vertical="center"/>
    </xf>
    <xf numFmtId="0" fontId="18" fillId="2" borderId="0" xfId="0" applyFont="1" applyFill="1" applyAlignment="1">
      <alignment horizontal="center"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1" fillId="2" borderId="1" xfId="0" applyFont="1" applyFill="1" applyBorder="1" applyAlignment="1">
      <alignment horizontal="right" vertical="center"/>
    </xf>
    <xf numFmtId="0" fontId="1" fillId="2" borderId="2" xfId="0" applyFont="1" applyFill="1" applyBorder="1" applyAlignment="1">
      <alignment horizontal="right" vertical="center"/>
    </xf>
    <xf numFmtId="0" fontId="1" fillId="3" borderId="2" xfId="0" applyFont="1" applyFill="1" applyBorder="1" applyAlignment="1" applyProtection="1">
      <alignment horizontal="center" vertical="center"/>
      <protection locked="0"/>
    </xf>
    <xf numFmtId="0" fontId="1" fillId="2" borderId="0" xfId="0" applyFont="1" applyFill="1" applyAlignment="1">
      <alignment horizontal="right" vertical="center"/>
    </xf>
    <xf numFmtId="0" fontId="10" fillId="2" borderId="2"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8"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3" fillId="0" borderId="0" xfId="0" applyFont="1" applyAlignment="1">
      <alignment horizontal="center" vertical="center"/>
    </xf>
    <xf numFmtId="0" fontId="19" fillId="0" borderId="0" xfId="0" applyFont="1" applyAlignment="1">
      <alignment horizontal="center" vertical="center"/>
    </xf>
    <xf numFmtId="1" fontId="3" fillId="3" borderId="2" xfId="0" applyNumberFormat="1" applyFont="1" applyFill="1" applyBorder="1" applyAlignment="1" applyProtection="1">
      <alignment horizontal="center" vertical="center" wrapText="1"/>
      <protection locked="0"/>
    </xf>
    <xf numFmtId="0" fontId="15" fillId="2" borderId="7"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1" fillId="2" borderId="6" xfId="0" applyFont="1" applyFill="1" applyBorder="1" applyAlignment="1">
      <alignment horizontal="center" vertical="center"/>
    </xf>
    <xf numFmtId="0" fontId="1" fillId="2" borderId="7" xfId="0" applyFont="1" applyFill="1" applyBorder="1" applyAlignment="1">
      <alignment horizontal="center" vertical="center"/>
    </xf>
    <xf numFmtId="0" fontId="24" fillId="2" borderId="4" xfId="0" applyFont="1" applyFill="1" applyBorder="1" applyAlignment="1">
      <alignment horizontal="center" vertical="center"/>
    </xf>
    <xf numFmtId="0" fontId="24" fillId="2" borderId="0" xfId="0" applyFont="1" applyFill="1" applyAlignment="1">
      <alignment horizontal="center" vertical="center"/>
    </xf>
    <xf numFmtId="0" fontId="23" fillId="2" borderId="2" xfId="0" applyFont="1" applyFill="1" applyBorder="1" applyAlignment="1">
      <alignment horizontal="center" vertical="center"/>
    </xf>
    <xf numFmtId="0" fontId="10" fillId="2" borderId="15" xfId="0" applyFont="1" applyFill="1" applyBorder="1" applyAlignment="1">
      <alignment horizontal="center" vertical="center"/>
    </xf>
    <xf numFmtId="0" fontId="18" fillId="2" borderId="4" xfId="0" applyFont="1" applyFill="1" applyBorder="1" applyAlignment="1">
      <alignment horizontal="center" vertical="center"/>
    </xf>
    <xf numFmtId="0" fontId="18" fillId="2" borderId="14" xfId="0" applyFont="1" applyFill="1" applyBorder="1" applyAlignment="1">
      <alignment horizontal="center" vertical="center"/>
    </xf>
    <xf numFmtId="0" fontId="21" fillId="2" borderId="0" xfId="0" applyFont="1" applyFill="1" applyAlignment="1" applyProtection="1">
      <alignment horizontal="center" vertical="center" wrapText="1"/>
      <protection locked="0"/>
    </xf>
    <xf numFmtId="0" fontId="21" fillId="2" borderId="7" xfId="0" applyFont="1" applyFill="1" applyBorder="1" applyAlignment="1" applyProtection="1">
      <alignment horizontal="center" vertical="center" wrapText="1"/>
      <protection locked="0"/>
    </xf>
    <xf numFmtId="0" fontId="25" fillId="2" borderId="13" xfId="0" applyFont="1" applyFill="1" applyBorder="1" applyAlignment="1">
      <alignment horizontal="center" vertical="center"/>
    </xf>
    <xf numFmtId="0" fontId="19" fillId="2" borderId="0" xfId="0" applyFont="1" applyFill="1" applyAlignment="1">
      <alignment horizontal="left" vertical="center"/>
    </xf>
    <xf numFmtId="0" fontId="19" fillId="2" borderId="0" xfId="0" applyFont="1" applyFill="1" applyAlignment="1">
      <alignment horizontal="center" vertical="center"/>
    </xf>
    <xf numFmtId="0" fontId="19" fillId="2" borderId="0" xfId="0" applyFont="1" applyFill="1" applyAlignment="1">
      <alignment horizontal="left"/>
    </xf>
    <xf numFmtId="0" fontId="32" fillId="2" borderId="0" xfId="0" applyFont="1" applyFill="1" applyAlignment="1">
      <alignment horizontal="center"/>
    </xf>
    <xf numFmtId="0" fontId="32" fillId="2" borderId="0" xfId="0" applyFont="1" applyFill="1" applyAlignment="1">
      <alignment horizontal="center" wrapText="1"/>
    </xf>
    <xf numFmtId="0" fontId="30" fillId="2" borderId="0" xfId="0" applyFont="1" applyFill="1" applyAlignment="1">
      <alignment horizontal="center"/>
    </xf>
    <xf numFmtId="0" fontId="11" fillId="2" borderId="0" xfId="0" applyFont="1" applyFill="1" applyAlignment="1">
      <alignment horizontal="center"/>
    </xf>
    <xf numFmtId="49" fontId="11" fillId="2" borderId="0" xfId="0" quotePrefix="1" applyNumberFormat="1" applyFont="1" applyFill="1" applyAlignment="1">
      <alignment horizontal="center"/>
    </xf>
    <xf numFmtId="49" fontId="11" fillId="2" borderId="0" xfId="0" applyNumberFormat="1" applyFont="1" applyFill="1" applyAlignment="1">
      <alignment horizontal="center"/>
    </xf>
    <xf numFmtId="166" fontId="27" fillId="2" borderId="0" xfId="0" applyNumberFormat="1" applyFont="1" applyFill="1" applyAlignment="1">
      <alignment horizontal="center"/>
    </xf>
    <xf numFmtId="0" fontId="27" fillId="2" borderId="0" xfId="0" applyFont="1" applyFill="1" applyAlignment="1">
      <alignment horizontal="center"/>
    </xf>
    <xf numFmtId="0" fontId="28" fillId="2" borderId="0" xfId="0" applyFont="1" applyFill="1" applyAlignment="1">
      <alignment horizontal="center"/>
    </xf>
    <xf numFmtId="166" fontId="28" fillId="2" borderId="0" xfId="0" applyNumberFormat="1" applyFont="1" applyFill="1" applyAlignment="1">
      <alignment horizontal="center" vertical="center" wrapText="1"/>
    </xf>
    <xf numFmtId="166" fontId="28" fillId="2" borderId="0" xfId="0" applyNumberFormat="1" applyFont="1" applyFill="1" applyAlignment="1">
      <alignment horizontal="center" wrapText="1"/>
    </xf>
    <xf numFmtId="166" fontId="27" fillId="2" borderId="0" xfId="0" applyNumberFormat="1" applyFont="1" applyFill="1" applyAlignment="1">
      <alignment horizontal="center" vertical="center" wrapText="1"/>
    </xf>
    <xf numFmtId="0" fontId="35" fillId="2" borderId="0" xfId="0" applyFont="1" applyFill="1" applyAlignment="1">
      <alignment horizontal="left" vertical="center" wrapText="1"/>
    </xf>
  </cellXfs>
  <cellStyles count="2">
    <cellStyle name="Hyperlink" xfId="1" builtinId="8"/>
    <cellStyle name="Normal" xfId="0" builtinId="0"/>
  </cellStyles>
  <dxfs count="15">
    <dxf>
      <font>
        <color rgb="FFFF0000"/>
      </font>
      <fill>
        <patternFill patternType="solid">
          <fgColor theme="0"/>
          <bgColor theme="0"/>
        </patternFill>
      </fill>
    </dxf>
    <dxf>
      <font>
        <color theme="3" tint="0.24994659260841701"/>
      </font>
      <fill>
        <patternFill>
          <fgColor theme="0"/>
          <bgColor theme="0"/>
        </patternFill>
      </fill>
    </dxf>
    <dxf>
      <fill>
        <patternFill>
          <bgColor theme="4" tint="0.79998168889431442"/>
        </patternFill>
      </fill>
    </dxf>
    <dxf>
      <font>
        <color theme="1"/>
      </font>
      <fill>
        <patternFill>
          <bgColor rgb="FFFFC7CE"/>
        </patternFill>
      </fill>
    </dxf>
    <dxf>
      <font>
        <color theme="1"/>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3" tint="0.89996032593768116"/>
        </patternFill>
      </fill>
    </dxf>
    <dxf>
      <fill>
        <patternFill>
          <bgColor theme="3" tint="0.89996032593768116"/>
        </patternFill>
      </fill>
    </dxf>
    <dxf>
      <font>
        <color rgb="FFFF0000"/>
      </font>
    </dxf>
    <dxf>
      <fill>
        <patternFill>
          <bgColor theme="4" tint="0.79998168889431442"/>
        </patternFill>
      </fill>
    </dxf>
    <dxf>
      <fill>
        <patternFill>
          <bgColor theme="3" tint="0.89996032593768116"/>
        </patternFill>
      </fill>
    </dxf>
    <dxf>
      <fill>
        <patternFill>
          <bgColor theme="4" tint="0.79998168889431442"/>
        </patternFill>
      </fill>
    </dxf>
    <dxf>
      <fill>
        <patternFill>
          <bgColor theme="3" tint="0.8999603259376811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Drop" dropLines="13" dropStyle="combo" dx="22" fmlaLink="$C$3" fmlaRange="Data!$G$23:$G$35" noThreeD="1" sel="12" val="0"/>
</file>

<file path=xl/ctrlProps/ctrlProp10.xml><?xml version="1.0" encoding="utf-8"?>
<formControlPr xmlns="http://schemas.microsoft.com/office/spreadsheetml/2009/9/main" objectType="Drop" dropLines="11" dropStyle="combo" dx="22" fmlaLink="'Main Cal'!$P$3" fmlaRange="Data!$U$23:$U$33" noThreeD="1" sel="11" val="0"/>
</file>

<file path=xl/ctrlProps/ctrlProp11.xml><?xml version="1.0" encoding="utf-8"?>
<formControlPr xmlns="http://schemas.microsoft.com/office/spreadsheetml/2009/9/main" objectType="Drop" dropLines="13" dropStyle="combo" dx="22" fmlaLink="'Main Cal'!$C$3" fmlaRange="Data!$G$23:$G$35" noThreeD="1" sel="12" val="0"/>
</file>

<file path=xl/ctrlProps/ctrlProp12.xml><?xml version="1.0" encoding="utf-8"?>
<formControlPr xmlns="http://schemas.microsoft.com/office/spreadsheetml/2009/9/main" objectType="Drop" dropLines="12" dropStyle="combo" dx="22" fmlaLink="'Main Cal'!$C$2" fmlaRange="Data!$A$10:$B$21" noThreeD="1" sel="1" val="0"/>
</file>

<file path=xl/ctrlProps/ctrlProp13.xml><?xml version="1.0" encoding="utf-8"?>
<formControlPr xmlns="http://schemas.microsoft.com/office/spreadsheetml/2009/9/main" objectType="Drop" dropLines="20" dropStyle="combo" dx="22" fmlaLink="'Main Cal'!$E$1" fmlaRange="Data!$A$170:$A$469" noThreeD="1" sel="125" val="124"/>
</file>

<file path=xl/ctrlProps/ctrlProp14.xml><?xml version="1.0" encoding="utf-8"?>
<formControlPr xmlns="http://schemas.microsoft.com/office/spreadsheetml/2009/9/main" objectType="Drop" dropLines="2" dropStyle="combo" dx="22" fmlaLink="$Q$3" fmlaRange="$CQ$1:$CQ$2" noThreeD="1" sel="2" val="0"/>
</file>

<file path=xl/ctrlProps/ctrlProp15.xml><?xml version="1.0" encoding="utf-8"?>
<formControlPr xmlns="http://schemas.microsoft.com/office/spreadsheetml/2009/9/main" objectType="Drop" dropLines="13" dropStyle="combo" dx="22" fmlaLink="'Main Cal'!$P$2" fmlaRange="Data!$G$23:$G$36" noThreeD="1" sel="14" val="0"/>
</file>

<file path=xl/ctrlProps/ctrlProp16.xml><?xml version="1.0" encoding="utf-8"?>
<formControlPr xmlns="http://schemas.microsoft.com/office/spreadsheetml/2009/9/main" objectType="Drop" dropLines="11" dropStyle="combo" dx="22" fmlaLink="'Main Cal'!$P$3" fmlaRange="Data!$U$23:$U$33" noThreeD="1" sel="11" val="0"/>
</file>

<file path=xl/ctrlProps/ctrlProp17.xml><?xml version="1.0" encoding="utf-8"?>
<formControlPr xmlns="http://schemas.microsoft.com/office/spreadsheetml/2009/9/main" objectType="Drop" dropLines="20" dropStyle="combo" dx="22" fmlaLink="XKDG!$K$3" fmlaRange="Data!$A$170:$A$469" noThreeD="1" sel="95" val="93"/>
</file>

<file path=xl/ctrlProps/ctrlProp18.xml><?xml version="1.0" encoding="utf-8"?>
<formControlPr xmlns="http://schemas.microsoft.com/office/spreadsheetml/2009/9/main" objectType="Drop" dropLines="13" dropStyle="combo" dx="22" fmlaLink="'Main Cal'!$C$3" fmlaRange="Data!$G$23:$G$35" noThreeD="1" sel="12" val="0"/>
</file>

<file path=xl/ctrlProps/ctrlProp19.xml><?xml version="1.0" encoding="utf-8"?>
<formControlPr xmlns="http://schemas.microsoft.com/office/spreadsheetml/2009/9/main" objectType="Drop" dropLines="12" dropStyle="combo" dx="22" fmlaLink="'Main Cal'!$C$2" fmlaRange="Data!$A$10:$B$21" noThreeD="1" sel="1" val="0"/>
</file>

<file path=xl/ctrlProps/ctrlProp2.xml><?xml version="1.0" encoding="utf-8"?>
<formControlPr xmlns="http://schemas.microsoft.com/office/spreadsheetml/2009/9/main" objectType="Drop" dropLines="12" dropStyle="combo" dx="22" fmlaLink="$C$2" fmlaRange="Data!$A$10:$B$21" noThreeD="1" sel="1" val="0"/>
</file>

<file path=xl/ctrlProps/ctrlProp20.xml><?xml version="1.0" encoding="utf-8"?>
<formControlPr xmlns="http://schemas.microsoft.com/office/spreadsheetml/2009/9/main" objectType="Drop" dropLines="20" dropStyle="combo" dx="22" fmlaLink="'Main Cal'!$E$1" fmlaRange="Data!$A$170:$A$469" noThreeD="1" sel="125" val="123"/>
</file>

<file path=xl/ctrlProps/ctrlProp21.xml><?xml version="1.0" encoding="utf-8"?>
<formControlPr xmlns="http://schemas.microsoft.com/office/spreadsheetml/2009/9/main" objectType="Drop" dropLines="20" dropStyle="combo" dx="22" fmlaLink="XKDG!$K$3" fmlaRange="Data!$A$170:$A$469" noThreeD="1" sel="95" val="113"/>
</file>

<file path=xl/ctrlProps/ctrlProp3.xml><?xml version="1.0" encoding="utf-8"?>
<formControlPr xmlns="http://schemas.microsoft.com/office/spreadsheetml/2009/9/main" objectType="Drop" dropLines="20" dropStyle="combo" dx="22" fmlaLink="'Main Cal'!$E$1" fmlaRange="Data!$A$170:$A$469" noThreeD="1" sel="125" val="122"/>
</file>

<file path=xl/ctrlProps/ctrlProp4.xml><?xml version="1.0" encoding="utf-8"?>
<formControlPr xmlns="http://schemas.microsoft.com/office/spreadsheetml/2009/9/main" objectType="Drop" dropLines="13" dropStyle="combo" dx="22" fmlaLink="'Main Cal'!$P$2" fmlaRange="Data!$G$23:$G$36" noThreeD="1" sel="14" val="0"/>
</file>

<file path=xl/ctrlProps/ctrlProp5.xml><?xml version="1.0" encoding="utf-8"?>
<formControlPr xmlns="http://schemas.microsoft.com/office/spreadsheetml/2009/9/main" objectType="Drop" dropLines="11" dropStyle="combo" dx="22" fmlaLink="'Main Cal'!$P$3" fmlaRange="Data!$U$23:$U$33" noThreeD="1" sel="11" val="0"/>
</file>

<file path=xl/ctrlProps/ctrlProp6.xml><?xml version="1.0" encoding="utf-8"?>
<formControlPr xmlns="http://schemas.microsoft.com/office/spreadsheetml/2009/9/main" objectType="Drop" dropLines="13" dropStyle="combo" dx="22" fmlaLink="'Main Cal'!$C$3" fmlaRange="Data!$G$23:$G$35" noThreeD="1" sel="12" val="0"/>
</file>

<file path=xl/ctrlProps/ctrlProp7.xml><?xml version="1.0" encoding="utf-8"?>
<formControlPr xmlns="http://schemas.microsoft.com/office/spreadsheetml/2009/9/main" objectType="Drop" dropLines="12" dropStyle="combo" dx="22" fmlaLink="'Main Cal'!$C$2" fmlaRange="Data!$A$10:$B$21" noThreeD="1" sel="1" val="0"/>
</file>

<file path=xl/ctrlProps/ctrlProp8.xml><?xml version="1.0" encoding="utf-8"?>
<formControlPr xmlns="http://schemas.microsoft.com/office/spreadsheetml/2009/9/main" objectType="Drop" dropLines="20" dropStyle="combo" dx="22" fmlaLink="'Main Cal'!$E$1" fmlaRange="Data!$A$170:$A$469" noThreeD="1" sel="125" val="125"/>
</file>

<file path=xl/ctrlProps/ctrlProp9.xml><?xml version="1.0" encoding="utf-8"?>
<formControlPr xmlns="http://schemas.microsoft.com/office/spreadsheetml/2009/9/main" objectType="Drop" dropLines="13" dropStyle="combo" dx="22" fmlaLink="'Main Cal'!$P$2" fmlaRange="Data!$G$23:$G$36" noThreeD="1" sel="14"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2</xdr:row>
          <xdr:rowOff>0</xdr:rowOff>
        </xdr:from>
        <xdr:to>
          <xdr:col>6</xdr:col>
          <xdr:colOff>47625</xdr:colOff>
          <xdr:row>3</xdr:row>
          <xdr:rowOff>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xdr:row>
          <xdr:rowOff>0</xdr:rowOff>
        </xdr:from>
        <xdr:to>
          <xdr:col>6</xdr:col>
          <xdr:colOff>47625</xdr:colOff>
          <xdr:row>2</xdr:row>
          <xdr:rowOff>0</xdr:rowOff>
        </xdr:to>
        <xdr:sp macro="" textlink="">
          <xdr:nvSpPr>
            <xdr:cNvPr id="1028" name="Drop Down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0</xdr:row>
          <xdr:rowOff>9525</xdr:rowOff>
        </xdr:from>
        <xdr:to>
          <xdr:col>6</xdr:col>
          <xdr:colOff>47625</xdr:colOff>
          <xdr:row>0</xdr:row>
          <xdr:rowOff>238125</xdr:rowOff>
        </xdr:to>
        <xdr:sp macro="" textlink="">
          <xdr:nvSpPr>
            <xdr:cNvPr id="1029" name="Drop Down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63</xdr:col>
      <xdr:colOff>209549</xdr:colOff>
      <xdr:row>1</xdr:row>
      <xdr:rowOff>171449</xdr:rowOff>
    </xdr:from>
    <xdr:to>
      <xdr:col>66</xdr:col>
      <xdr:colOff>114299</xdr:colOff>
      <xdr:row>4</xdr:row>
      <xdr:rowOff>76199</xdr:rowOff>
    </xdr:to>
    <xdr:pic>
      <xdr:nvPicPr>
        <xdr:cNvPr id="3" name="Picture 2">
          <a:extLst>
            <a:ext uri="{FF2B5EF4-FFF2-40B4-BE49-F238E27FC236}">
              <a16:creationId xmlns:a16="http://schemas.microsoft.com/office/drawing/2014/main" id="{D1D2D217-ADCB-E337-7095-A2CA0F39D9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30474" y="409574"/>
          <a:ext cx="619125" cy="6191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228600</xdr:colOff>
          <xdr:row>2</xdr:row>
          <xdr:rowOff>0</xdr:rowOff>
        </xdr:from>
        <xdr:to>
          <xdr:col>19</xdr:col>
          <xdr:colOff>0</xdr:colOff>
          <xdr:row>2</xdr:row>
          <xdr:rowOff>228600</xdr:rowOff>
        </xdr:to>
        <xdr:sp macro="" textlink="">
          <xdr:nvSpPr>
            <xdr:cNvPr id="1032" name="Drop Down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1</xdr:row>
          <xdr:rowOff>0</xdr:rowOff>
        </xdr:from>
        <xdr:to>
          <xdr:col>19</xdr:col>
          <xdr:colOff>0</xdr:colOff>
          <xdr:row>1</xdr:row>
          <xdr:rowOff>228600</xdr:rowOff>
        </xdr:to>
        <xdr:sp macro="" textlink="">
          <xdr:nvSpPr>
            <xdr:cNvPr id="1033" name="Drop Down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1</xdr:row>
          <xdr:rowOff>228600</xdr:rowOff>
        </xdr:from>
        <xdr:to>
          <xdr:col>5</xdr:col>
          <xdr:colOff>57150</xdr:colOff>
          <xdr:row>2</xdr:row>
          <xdr:rowOff>228600</xdr:rowOff>
        </xdr:to>
        <xdr:sp macro="" textlink="">
          <xdr:nvSpPr>
            <xdr:cNvPr id="4100" name="Drop Down 4" hidden="1">
              <a:extLst>
                <a:ext uri="{63B3BB69-23CF-44E3-9099-C40C66FF867C}">
                  <a14:compatExt spid="_x0000_s4100"/>
                </a:ext>
                <a:ext uri="{FF2B5EF4-FFF2-40B4-BE49-F238E27FC236}">
                  <a16:creationId xmlns:a16="http://schemas.microsoft.com/office/drawing/2014/main" id="{00000000-0008-0000-02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0</xdr:row>
          <xdr:rowOff>228600</xdr:rowOff>
        </xdr:from>
        <xdr:to>
          <xdr:col>5</xdr:col>
          <xdr:colOff>57150</xdr:colOff>
          <xdr:row>1</xdr:row>
          <xdr:rowOff>228600</xdr:rowOff>
        </xdr:to>
        <xdr:sp macro="" textlink="">
          <xdr:nvSpPr>
            <xdr:cNvPr id="4101" name="Drop Down 5" hidden="1">
              <a:extLst>
                <a:ext uri="{63B3BB69-23CF-44E3-9099-C40C66FF867C}">
                  <a14:compatExt spid="_x0000_s4101"/>
                </a:ext>
                <a:ext uri="{FF2B5EF4-FFF2-40B4-BE49-F238E27FC236}">
                  <a16:creationId xmlns:a16="http://schemas.microsoft.com/office/drawing/2014/main" id="{00000000-0008-0000-02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0</xdr:row>
          <xdr:rowOff>0</xdr:rowOff>
        </xdr:from>
        <xdr:to>
          <xdr:col>5</xdr:col>
          <xdr:colOff>57150</xdr:colOff>
          <xdr:row>0</xdr:row>
          <xdr:rowOff>228600</xdr:rowOff>
        </xdr:to>
        <xdr:sp macro="" textlink="">
          <xdr:nvSpPr>
            <xdr:cNvPr id="4102" name="Drop Down 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63</xdr:col>
      <xdr:colOff>209550</xdr:colOff>
      <xdr:row>1</xdr:row>
      <xdr:rowOff>171450</xdr:rowOff>
    </xdr:from>
    <xdr:to>
      <xdr:col>66</xdr:col>
      <xdr:colOff>114300</xdr:colOff>
      <xdr:row>4</xdr:row>
      <xdr:rowOff>76200</xdr:rowOff>
    </xdr:to>
    <xdr:pic>
      <xdr:nvPicPr>
        <xdr:cNvPr id="2" name="Picture 1">
          <a:extLst>
            <a:ext uri="{FF2B5EF4-FFF2-40B4-BE49-F238E27FC236}">
              <a16:creationId xmlns:a16="http://schemas.microsoft.com/office/drawing/2014/main" id="{68C2AB58-F6B1-4CCE-8742-9E15DF6316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30475" y="409575"/>
          <a:ext cx="619125" cy="6191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228600</xdr:colOff>
          <xdr:row>2</xdr:row>
          <xdr:rowOff>0</xdr:rowOff>
        </xdr:from>
        <xdr:to>
          <xdr:col>10</xdr:col>
          <xdr:colOff>0</xdr:colOff>
          <xdr:row>2</xdr:row>
          <xdr:rowOff>228600</xdr:rowOff>
        </xdr:to>
        <xdr:sp macro="" textlink="">
          <xdr:nvSpPr>
            <xdr:cNvPr id="4104" name="Drop Down 8"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xdr:row>
          <xdr:rowOff>0</xdr:rowOff>
        </xdr:from>
        <xdr:to>
          <xdr:col>10</xdr:col>
          <xdr:colOff>0</xdr:colOff>
          <xdr:row>1</xdr:row>
          <xdr:rowOff>228600</xdr:rowOff>
        </xdr:to>
        <xdr:sp macro="" textlink="">
          <xdr:nvSpPr>
            <xdr:cNvPr id="4105" name="Drop Down 9"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1</xdr:row>
          <xdr:rowOff>228600</xdr:rowOff>
        </xdr:from>
        <xdr:to>
          <xdr:col>5</xdr:col>
          <xdr:colOff>57150</xdr:colOff>
          <xdr:row>2</xdr:row>
          <xdr:rowOff>228600</xdr:rowOff>
        </xdr:to>
        <xdr:sp macro="" textlink="">
          <xdr:nvSpPr>
            <xdr:cNvPr id="7169" name="Drop Down 1"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0</xdr:row>
          <xdr:rowOff>228600</xdr:rowOff>
        </xdr:from>
        <xdr:to>
          <xdr:col>5</xdr:col>
          <xdr:colOff>57150</xdr:colOff>
          <xdr:row>1</xdr:row>
          <xdr:rowOff>228600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3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0</xdr:row>
          <xdr:rowOff>0</xdr:rowOff>
        </xdr:from>
        <xdr:to>
          <xdr:col>5</xdr:col>
          <xdr:colOff>57150</xdr:colOff>
          <xdr:row>0</xdr:row>
          <xdr:rowOff>228600</xdr:rowOff>
        </xdr:to>
        <xdr:sp macro="" textlink="">
          <xdr:nvSpPr>
            <xdr:cNvPr id="7171" name="Drop Down 3" hidden="1">
              <a:extLst>
                <a:ext uri="{63B3BB69-23CF-44E3-9099-C40C66FF867C}">
                  <a14:compatExt spid="_x0000_s7171"/>
                </a:ext>
                <a:ext uri="{FF2B5EF4-FFF2-40B4-BE49-F238E27FC236}">
                  <a16:creationId xmlns:a16="http://schemas.microsoft.com/office/drawing/2014/main" id="{00000000-0008-0000-0300-00000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63</xdr:col>
      <xdr:colOff>209550</xdr:colOff>
      <xdr:row>1</xdr:row>
      <xdr:rowOff>171450</xdr:rowOff>
    </xdr:from>
    <xdr:to>
      <xdr:col>66</xdr:col>
      <xdr:colOff>114300</xdr:colOff>
      <xdr:row>4</xdr:row>
      <xdr:rowOff>76200</xdr:rowOff>
    </xdr:to>
    <xdr:pic>
      <xdr:nvPicPr>
        <xdr:cNvPr id="2" name="Picture 1">
          <a:extLst>
            <a:ext uri="{FF2B5EF4-FFF2-40B4-BE49-F238E27FC236}">
              <a16:creationId xmlns:a16="http://schemas.microsoft.com/office/drawing/2014/main" id="{73BB8DC6-830F-4B0D-B398-77E3DAFCEA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30475" y="409575"/>
          <a:ext cx="619125" cy="6191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19050</xdr:colOff>
          <xdr:row>2</xdr:row>
          <xdr:rowOff>9525</xdr:rowOff>
        </xdr:from>
        <xdr:to>
          <xdr:col>16</xdr:col>
          <xdr:colOff>228600</xdr:colOff>
          <xdr:row>3</xdr:row>
          <xdr:rowOff>9525</xdr:rowOff>
        </xdr:to>
        <xdr:sp macro="" textlink="">
          <xdr:nvSpPr>
            <xdr:cNvPr id="7172" name="Drop Down 4" hidden="1">
              <a:extLst>
                <a:ext uri="{63B3BB69-23CF-44E3-9099-C40C66FF867C}">
                  <a14:compatExt spid="_x0000_s7172"/>
                </a:ext>
                <a:ext uri="{FF2B5EF4-FFF2-40B4-BE49-F238E27FC236}">
                  <a16:creationId xmlns:a16="http://schemas.microsoft.com/office/drawing/2014/main" id="{00000000-0008-0000-0300-00000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1</xdr:row>
          <xdr:rowOff>9525</xdr:rowOff>
        </xdr:from>
        <xdr:to>
          <xdr:col>39</xdr:col>
          <xdr:colOff>19050</xdr:colOff>
          <xdr:row>2</xdr:row>
          <xdr:rowOff>0</xdr:rowOff>
        </xdr:to>
        <xdr:sp macro="" textlink="">
          <xdr:nvSpPr>
            <xdr:cNvPr id="7173" name="Drop Down 5" hidden="1">
              <a:extLst>
                <a:ext uri="{63B3BB69-23CF-44E3-9099-C40C66FF867C}">
                  <a14:compatExt spid="_x0000_s7173"/>
                </a:ext>
                <a:ext uri="{FF2B5EF4-FFF2-40B4-BE49-F238E27FC236}">
                  <a16:creationId xmlns:a16="http://schemas.microsoft.com/office/drawing/2014/main" id="{00000000-0008-0000-03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0</xdr:row>
          <xdr:rowOff>9525</xdr:rowOff>
        </xdr:from>
        <xdr:to>
          <xdr:col>39</xdr:col>
          <xdr:colOff>19050</xdr:colOff>
          <xdr:row>1</xdr:row>
          <xdr:rowOff>0</xdr:rowOff>
        </xdr:to>
        <xdr:sp macro="" textlink="">
          <xdr:nvSpPr>
            <xdr:cNvPr id="7174" name="Drop Down 6" hidden="1">
              <a:extLst>
                <a:ext uri="{63B3BB69-23CF-44E3-9099-C40C66FF867C}">
                  <a14:compatExt spid="_x0000_s7174"/>
                </a:ext>
                <a:ext uri="{FF2B5EF4-FFF2-40B4-BE49-F238E27FC236}">
                  <a16:creationId xmlns:a16="http://schemas.microsoft.com/office/drawing/2014/main" id="{00000000-0008-0000-0300-00000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0</xdr:row>
          <xdr:rowOff>0</xdr:rowOff>
        </xdr:from>
        <xdr:to>
          <xdr:col>14</xdr:col>
          <xdr:colOff>9525</xdr:colOff>
          <xdr:row>1</xdr:row>
          <xdr:rowOff>0</xdr:rowOff>
        </xdr:to>
        <xdr:sp macro="" textlink="">
          <xdr:nvSpPr>
            <xdr:cNvPr id="7175" name="Drop Down 7" hidden="1">
              <a:extLst>
                <a:ext uri="{63B3BB69-23CF-44E3-9099-C40C66FF867C}">
                  <a14:compatExt spid="_x0000_s7175"/>
                </a:ext>
                <a:ext uri="{FF2B5EF4-FFF2-40B4-BE49-F238E27FC236}">
                  <a16:creationId xmlns:a16="http://schemas.microsoft.com/office/drawing/2014/main" id="{00000000-0008-0000-0300-00000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2</xdr:row>
          <xdr:rowOff>0</xdr:rowOff>
        </xdr:from>
        <xdr:to>
          <xdr:col>5</xdr:col>
          <xdr:colOff>57150</xdr:colOff>
          <xdr:row>3</xdr:row>
          <xdr:rowOff>0</xdr:rowOff>
        </xdr:to>
        <xdr:sp macro="" textlink="">
          <xdr:nvSpPr>
            <xdr:cNvPr id="10241" name="Drop Down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xdr:row>
          <xdr:rowOff>0</xdr:rowOff>
        </xdr:from>
        <xdr:to>
          <xdr:col>5</xdr:col>
          <xdr:colOff>57150</xdr:colOff>
          <xdr:row>2</xdr:row>
          <xdr:rowOff>0</xdr:rowOff>
        </xdr:to>
        <xdr:sp macro="" textlink="">
          <xdr:nvSpPr>
            <xdr:cNvPr id="10242" name="Drop Down 2" hidden="1">
              <a:extLst>
                <a:ext uri="{63B3BB69-23CF-44E3-9099-C40C66FF867C}">
                  <a14:compatExt spid="_x0000_s10242"/>
                </a:ext>
                <a:ext uri="{FF2B5EF4-FFF2-40B4-BE49-F238E27FC236}">
                  <a16:creationId xmlns:a16="http://schemas.microsoft.com/office/drawing/2014/main" id="{00000000-0008-0000-0400-00000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0</xdr:row>
          <xdr:rowOff>9525</xdr:rowOff>
        </xdr:from>
        <xdr:to>
          <xdr:col>5</xdr:col>
          <xdr:colOff>57150</xdr:colOff>
          <xdr:row>1</xdr:row>
          <xdr:rowOff>0</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4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63</xdr:col>
      <xdr:colOff>209549</xdr:colOff>
      <xdr:row>1</xdr:row>
      <xdr:rowOff>171449</xdr:rowOff>
    </xdr:from>
    <xdr:to>
      <xdr:col>66</xdr:col>
      <xdr:colOff>114299</xdr:colOff>
      <xdr:row>4</xdr:row>
      <xdr:rowOff>76199</xdr:rowOff>
    </xdr:to>
    <xdr:pic>
      <xdr:nvPicPr>
        <xdr:cNvPr id="2" name="Picture 1">
          <a:extLst>
            <a:ext uri="{FF2B5EF4-FFF2-40B4-BE49-F238E27FC236}">
              <a16:creationId xmlns:a16="http://schemas.microsoft.com/office/drawing/2014/main" id="{A9A3CAD5-E7F6-48FE-A971-E23FE853D3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30474" y="409574"/>
          <a:ext cx="619125" cy="6191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228600</xdr:colOff>
          <xdr:row>0</xdr:row>
          <xdr:rowOff>0</xdr:rowOff>
        </xdr:from>
        <xdr:to>
          <xdr:col>14</xdr:col>
          <xdr:colOff>9525</xdr:colOff>
          <xdr:row>1</xdr:row>
          <xdr:rowOff>0</xdr:rowOff>
        </xdr:to>
        <xdr:sp macro="" textlink="">
          <xdr:nvSpPr>
            <xdr:cNvPr id="10244" name="Drop Down 4" hidden="1">
              <a:extLst>
                <a:ext uri="{63B3BB69-23CF-44E3-9099-C40C66FF867C}">
                  <a14:compatExt spid="_x0000_s10244"/>
                </a:ext>
                <a:ext uri="{FF2B5EF4-FFF2-40B4-BE49-F238E27FC236}">
                  <a16:creationId xmlns:a16="http://schemas.microsoft.com/office/drawing/2014/main" id="{00000000-0008-0000-0400-00000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happyyellowrockfengshui.com/"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21.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97E74-FDD2-4408-9774-4BE06E251402}">
  <dimension ref="A1:I29"/>
  <sheetViews>
    <sheetView tabSelected="1" zoomScale="145" zoomScaleNormal="145" workbookViewId="0">
      <selection activeCell="A18" sqref="A18:E18"/>
    </sheetView>
  </sheetViews>
  <sheetFormatPr defaultRowHeight="15" x14ac:dyDescent="0.25"/>
  <cols>
    <col min="1" max="16384" width="9.140625" style="7"/>
  </cols>
  <sheetData>
    <row r="1" spans="1:9" x14ac:dyDescent="0.25">
      <c r="A1" s="108" t="s">
        <v>386</v>
      </c>
      <c r="B1" s="108"/>
      <c r="C1" s="53"/>
      <c r="D1" s="53"/>
      <c r="E1" s="53"/>
      <c r="F1" s="53"/>
      <c r="G1" s="53"/>
      <c r="H1" s="53"/>
      <c r="I1" s="53"/>
    </row>
    <row r="2" spans="1:9" x14ac:dyDescent="0.25">
      <c r="A2" s="109" t="s">
        <v>387</v>
      </c>
      <c r="B2" s="109"/>
      <c r="C2" s="109"/>
      <c r="D2" s="109"/>
      <c r="E2" s="109"/>
      <c r="F2" s="109"/>
      <c r="G2" s="109"/>
      <c r="H2" s="109"/>
      <c r="I2" s="109"/>
    </row>
    <row r="3" spans="1:9" x14ac:dyDescent="0.25">
      <c r="A3" s="109"/>
      <c r="B3" s="109"/>
      <c r="C3" s="109"/>
      <c r="D3" s="109"/>
      <c r="E3" s="109"/>
      <c r="F3" s="109"/>
      <c r="G3" s="109"/>
      <c r="H3" s="109"/>
      <c r="I3" s="109"/>
    </row>
    <row r="4" spans="1:9" x14ac:dyDescent="0.25">
      <c r="A4" s="109"/>
      <c r="B4" s="109"/>
      <c r="C4" s="109"/>
      <c r="D4" s="109"/>
      <c r="E4" s="109"/>
      <c r="F4" s="109"/>
      <c r="G4" s="109"/>
      <c r="H4" s="109"/>
      <c r="I4" s="109"/>
    </row>
    <row r="5" spans="1:9" x14ac:dyDescent="0.25">
      <c r="A5" s="109"/>
      <c r="B5" s="109"/>
      <c r="C5" s="109"/>
      <c r="D5" s="109"/>
      <c r="E5" s="109"/>
      <c r="F5" s="109"/>
      <c r="G5" s="109"/>
      <c r="H5" s="109"/>
      <c r="I5" s="109"/>
    </row>
    <row r="6" spans="1:9" x14ac:dyDescent="0.25">
      <c r="A6" s="109"/>
      <c r="B6" s="109"/>
      <c r="C6" s="109"/>
      <c r="D6" s="109"/>
      <c r="E6" s="109"/>
      <c r="F6" s="109"/>
      <c r="G6" s="109"/>
      <c r="H6" s="109"/>
      <c r="I6" s="109"/>
    </row>
    <row r="7" spans="1:9" ht="15" customHeight="1" x14ac:dyDescent="0.25">
      <c r="A7" s="109" t="s">
        <v>388</v>
      </c>
      <c r="B7" s="109"/>
      <c r="C7" s="109"/>
      <c r="D7" s="109"/>
      <c r="E7" s="109"/>
      <c r="F7" s="109"/>
      <c r="G7" s="109"/>
      <c r="H7" s="109"/>
      <c r="I7" s="109"/>
    </row>
    <row r="8" spans="1:9" x14ac:dyDescent="0.25">
      <c r="A8" s="109"/>
      <c r="B8" s="109"/>
      <c r="C8" s="109"/>
      <c r="D8" s="109"/>
      <c r="E8" s="109"/>
      <c r="F8" s="109"/>
      <c r="G8" s="109"/>
      <c r="H8" s="109"/>
      <c r="I8" s="109"/>
    </row>
    <row r="9" spans="1:9" x14ac:dyDescent="0.25">
      <c r="A9" s="109"/>
      <c r="B9" s="109"/>
      <c r="C9" s="109"/>
      <c r="D9" s="109"/>
      <c r="E9" s="109"/>
      <c r="F9" s="109"/>
      <c r="G9" s="109"/>
      <c r="H9" s="109"/>
      <c r="I9" s="109"/>
    </row>
    <row r="10" spans="1:9" x14ac:dyDescent="0.25">
      <c r="A10" s="109"/>
      <c r="B10" s="109"/>
      <c r="C10" s="109"/>
      <c r="D10" s="109"/>
      <c r="E10" s="109"/>
      <c r="F10" s="109"/>
      <c r="G10" s="109"/>
      <c r="H10" s="109"/>
      <c r="I10" s="109"/>
    </row>
    <row r="11" spans="1:9" x14ac:dyDescent="0.25">
      <c r="A11" s="109"/>
      <c r="B11" s="109"/>
      <c r="C11" s="109"/>
      <c r="D11" s="109"/>
      <c r="E11" s="109"/>
      <c r="F11" s="109"/>
      <c r="G11" s="109"/>
      <c r="H11" s="109"/>
      <c r="I11" s="109"/>
    </row>
    <row r="12" spans="1:9" x14ac:dyDescent="0.25">
      <c r="A12" s="109" t="s">
        <v>389</v>
      </c>
      <c r="B12" s="109"/>
      <c r="C12" s="109"/>
      <c r="D12" s="109"/>
      <c r="E12" s="109"/>
      <c r="F12" s="109"/>
      <c r="G12" s="109"/>
      <c r="H12" s="109"/>
      <c r="I12" s="109"/>
    </row>
    <row r="13" spans="1:9" x14ac:dyDescent="0.25">
      <c r="A13" s="109"/>
      <c r="B13" s="109"/>
      <c r="C13" s="109"/>
      <c r="D13" s="109"/>
      <c r="E13" s="109"/>
      <c r="F13" s="109"/>
      <c r="G13" s="109"/>
      <c r="H13" s="109"/>
      <c r="I13" s="109"/>
    </row>
    <row r="14" spans="1:9" x14ac:dyDescent="0.25">
      <c r="A14" s="109"/>
      <c r="B14" s="109"/>
      <c r="C14" s="109"/>
      <c r="D14" s="109"/>
      <c r="E14" s="109"/>
      <c r="F14" s="109"/>
      <c r="G14" s="109"/>
      <c r="H14" s="109"/>
      <c r="I14" s="109"/>
    </row>
    <row r="15" spans="1:9" x14ac:dyDescent="0.25">
      <c r="A15" s="109"/>
      <c r="B15" s="109"/>
      <c r="C15" s="109"/>
      <c r="D15" s="109"/>
      <c r="E15" s="109"/>
      <c r="F15" s="109"/>
      <c r="G15" s="109"/>
      <c r="H15" s="109"/>
      <c r="I15" s="109"/>
    </row>
    <row r="16" spans="1:9" x14ac:dyDescent="0.25">
      <c r="A16" s="108" t="s">
        <v>390</v>
      </c>
      <c r="B16" s="108"/>
      <c r="C16" s="53"/>
      <c r="D16" s="53"/>
      <c r="E16" s="53"/>
      <c r="F16" s="53"/>
      <c r="G16" s="53"/>
      <c r="H16" s="53"/>
      <c r="I16" s="53"/>
    </row>
    <row r="17" spans="1:9" x14ac:dyDescent="0.25">
      <c r="A17" s="108" t="s">
        <v>391</v>
      </c>
      <c r="B17" s="108"/>
      <c r="C17" s="108"/>
      <c r="D17" s="53"/>
      <c r="E17" s="53"/>
      <c r="F17" s="53"/>
      <c r="G17" s="53"/>
      <c r="H17" s="53"/>
      <c r="I17" s="53"/>
    </row>
    <row r="18" spans="1:9" x14ac:dyDescent="0.25">
      <c r="A18" s="107" t="s">
        <v>392</v>
      </c>
      <c r="B18" s="107"/>
      <c r="C18" s="107"/>
      <c r="D18" s="107"/>
      <c r="E18" s="107"/>
      <c r="F18" s="53"/>
      <c r="G18" s="53"/>
      <c r="H18" s="53"/>
      <c r="I18" s="53"/>
    </row>
    <row r="19" spans="1:9" x14ac:dyDescent="0.25">
      <c r="A19" s="53"/>
      <c r="B19" s="53"/>
      <c r="C19" s="53"/>
      <c r="D19" s="53"/>
      <c r="E19" s="53"/>
      <c r="F19" s="53"/>
      <c r="G19" s="53"/>
      <c r="H19" s="53"/>
      <c r="I19" s="53"/>
    </row>
    <row r="20" spans="1:9" x14ac:dyDescent="0.25">
      <c r="A20" s="215" t="s">
        <v>394</v>
      </c>
      <c r="B20" s="215"/>
      <c r="C20" s="215"/>
      <c r="D20" s="215"/>
      <c r="E20" s="215"/>
      <c r="F20" s="215"/>
      <c r="G20" s="53"/>
      <c r="H20" s="53"/>
      <c r="I20" s="53"/>
    </row>
    <row r="21" spans="1:9" x14ac:dyDescent="0.25">
      <c r="A21" s="215"/>
      <c r="B21" s="215"/>
      <c r="C21" s="215"/>
      <c r="D21" s="215"/>
      <c r="E21" s="215"/>
      <c r="F21" s="215"/>
      <c r="G21" s="53"/>
      <c r="H21" s="53"/>
      <c r="I21" s="53"/>
    </row>
    <row r="22" spans="1:9" x14ac:dyDescent="0.25">
      <c r="A22" s="215"/>
      <c r="B22" s="215"/>
      <c r="C22" s="215"/>
      <c r="D22" s="215"/>
      <c r="E22" s="215"/>
      <c r="F22" s="215"/>
      <c r="G22" s="53"/>
      <c r="H22" s="53"/>
      <c r="I22" s="53"/>
    </row>
    <row r="23" spans="1:9" x14ac:dyDescent="0.25">
      <c r="A23" s="215"/>
      <c r="B23" s="215"/>
      <c r="C23" s="215"/>
      <c r="D23" s="215"/>
      <c r="E23" s="215"/>
      <c r="F23" s="215"/>
      <c r="G23" s="53"/>
      <c r="H23" s="53"/>
      <c r="I23" s="53"/>
    </row>
    <row r="24" spans="1:9" x14ac:dyDescent="0.25">
      <c r="A24" s="215"/>
      <c r="B24" s="215"/>
      <c r="C24" s="215"/>
      <c r="D24" s="215"/>
      <c r="E24" s="215"/>
      <c r="F24" s="215"/>
      <c r="G24" s="53"/>
      <c r="H24" s="53"/>
      <c r="I24" s="53"/>
    </row>
    <row r="25" spans="1:9" x14ac:dyDescent="0.25">
      <c r="A25" s="215"/>
      <c r="B25" s="215"/>
      <c r="C25" s="215"/>
      <c r="D25" s="215"/>
      <c r="E25" s="215"/>
      <c r="F25" s="215"/>
      <c r="G25" s="53"/>
      <c r="H25" s="53"/>
      <c r="I25" s="53"/>
    </row>
    <row r="26" spans="1:9" x14ac:dyDescent="0.25">
      <c r="A26" s="215"/>
      <c r="B26" s="215"/>
      <c r="C26" s="215"/>
      <c r="D26" s="215"/>
      <c r="E26" s="215"/>
      <c r="F26" s="215"/>
      <c r="G26" s="53"/>
      <c r="H26" s="53"/>
      <c r="I26" s="53"/>
    </row>
    <row r="27" spans="1:9" x14ac:dyDescent="0.25">
      <c r="A27" s="53"/>
      <c r="B27" s="53"/>
      <c r="C27" s="53"/>
      <c r="D27" s="53"/>
      <c r="E27" s="53"/>
      <c r="F27" s="53"/>
      <c r="G27" s="53"/>
      <c r="H27" s="53"/>
      <c r="I27" s="53"/>
    </row>
    <row r="28" spans="1:9" x14ac:dyDescent="0.25">
      <c r="A28" s="53"/>
      <c r="B28" s="53"/>
      <c r="C28" s="53"/>
      <c r="D28" s="53"/>
      <c r="E28" s="53"/>
      <c r="F28" s="53"/>
      <c r="G28" s="53"/>
      <c r="H28" s="53"/>
      <c r="I28" s="53"/>
    </row>
    <row r="29" spans="1:9" x14ac:dyDescent="0.25">
      <c r="A29" s="53"/>
      <c r="B29" s="53"/>
      <c r="C29" s="53"/>
      <c r="D29" s="53"/>
      <c r="E29" s="53"/>
      <c r="F29" s="53"/>
      <c r="G29" s="53"/>
      <c r="H29" s="53"/>
      <c r="I29" s="53"/>
    </row>
  </sheetData>
  <sheetProtection algorithmName="SHA-512" hashValue="/h3OMbCP90hpggWzbfgHy3Wg+MKqLt7YcERJy1PI1Q2/pf1H7DgF8GuvlNeKm1DTDrIGZYx6ql25CHVZa1RQ+Q==" saltValue="VRTDpuenF1cbtGAtRcTI6Q==" spinCount="100000" sheet="1" objects="1" scenarios="1" selectLockedCells="1"/>
  <mergeCells count="8">
    <mergeCell ref="A20:F26"/>
    <mergeCell ref="A18:E18"/>
    <mergeCell ref="A1:B1"/>
    <mergeCell ref="A2:I6"/>
    <mergeCell ref="A7:I11"/>
    <mergeCell ref="A12:I15"/>
    <mergeCell ref="A16:B16"/>
    <mergeCell ref="A17:C17"/>
  </mergeCells>
  <hyperlinks>
    <hyperlink ref="A18" r:id="rId1" xr:uid="{2A39EA29-BA87-4130-A297-F991926D8DB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F507F-E4E1-4B97-8F49-46A9A9A391A4}">
  <sheetPr codeName="Sheet1">
    <pageSetUpPr fitToPage="1"/>
  </sheetPr>
  <dimension ref="A1:FH118"/>
  <sheetViews>
    <sheetView zoomScaleNormal="100" workbookViewId="0">
      <selection activeCell="AY1" sqref="AY1:BH4"/>
    </sheetView>
  </sheetViews>
  <sheetFormatPr defaultColWidth="3.5703125" defaultRowHeight="18.75" customHeight="1" x14ac:dyDescent="0.35"/>
  <cols>
    <col min="1" max="3" width="3.5703125" style="1"/>
    <col min="4" max="4" width="3.85546875" style="1" bestFit="1" customWidth="1"/>
    <col min="5" max="6" width="3.5703125" style="1"/>
    <col min="7" max="7" width="3.5703125" style="1" customWidth="1"/>
    <col min="8" max="94" width="3.5703125" style="1"/>
    <col min="95" max="95" width="3.5703125" style="1" customWidth="1"/>
    <col min="96" max="16384" width="3.5703125" style="1"/>
  </cols>
  <sheetData>
    <row r="1" spans="1:164" ht="18.75" customHeight="1" x14ac:dyDescent="0.35">
      <c r="A1" s="135" t="s">
        <v>7</v>
      </c>
      <c r="B1" s="135"/>
      <c r="C1" s="136">
        <f>E1+1900</f>
        <v>2025</v>
      </c>
      <c r="D1" s="136"/>
      <c r="E1" s="139">
        <v>125</v>
      </c>
      <c r="F1" s="139"/>
      <c r="G1" s="2"/>
      <c r="H1" s="137" t="s">
        <v>257</v>
      </c>
      <c r="I1" s="137"/>
      <c r="J1" s="137"/>
      <c r="K1" s="137"/>
      <c r="L1" s="137"/>
      <c r="M1" s="137"/>
      <c r="N1" s="137"/>
      <c r="O1" s="137"/>
      <c r="P1" s="106">
        <v>2</v>
      </c>
      <c r="Q1" s="2"/>
      <c r="R1" s="2"/>
      <c r="S1" s="2"/>
      <c r="T1" s="7"/>
      <c r="U1" s="7"/>
      <c r="V1" s="7"/>
      <c r="W1" s="7"/>
      <c r="X1" s="7"/>
      <c r="Y1" s="2"/>
      <c r="Z1" s="2"/>
      <c r="AA1" s="2"/>
      <c r="AB1" s="2"/>
      <c r="AC1" s="2"/>
      <c r="AD1" s="2"/>
      <c r="AE1" s="2"/>
      <c r="AF1" s="2"/>
      <c r="AG1" s="2"/>
      <c r="AH1" s="2"/>
      <c r="AI1" s="2"/>
      <c r="AJ1" s="2"/>
      <c r="AK1" s="2"/>
      <c r="AL1" s="2"/>
      <c r="AM1" s="2"/>
      <c r="AN1" s="2"/>
      <c r="AO1" s="2"/>
      <c r="AP1" s="2"/>
      <c r="AQ1" s="2"/>
      <c r="AR1" s="2"/>
      <c r="AS1" s="2"/>
      <c r="AT1" s="2"/>
      <c r="AU1" s="2"/>
      <c r="AV1" s="2"/>
      <c r="AW1" s="2"/>
      <c r="AX1" s="2"/>
      <c r="AY1" s="141" t="s">
        <v>316</v>
      </c>
      <c r="AZ1" s="141"/>
      <c r="BA1" s="141"/>
      <c r="BB1" s="141"/>
      <c r="BC1" s="141"/>
      <c r="BD1" s="141"/>
      <c r="BE1" s="141"/>
      <c r="BF1" s="141"/>
      <c r="BG1" s="141"/>
      <c r="BH1" s="141"/>
      <c r="BI1" s="140" t="s">
        <v>274</v>
      </c>
      <c r="BJ1" s="140"/>
      <c r="BK1" s="140"/>
      <c r="BL1" s="140"/>
      <c r="BM1" s="140"/>
      <c r="BN1" s="140"/>
      <c r="BO1" s="140"/>
      <c r="BP1" s="140"/>
      <c r="BQ1" s="140"/>
      <c r="BR1" s="140"/>
      <c r="BS1" s="110" t="s">
        <v>377</v>
      </c>
      <c r="BT1" s="110"/>
      <c r="BU1" s="110"/>
      <c r="BV1" s="2"/>
      <c r="BW1" s="4"/>
      <c r="BX1" s="4"/>
      <c r="BY1" s="4"/>
      <c r="BZ1" s="4"/>
      <c r="CA1" s="4"/>
    </row>
    <row r="2" spans="1:164" ht="18.75" customHeight="1" x14ac:dyDescent="0.35">
      <c r="A2" s="135" t="s">
        <v>8</v>
      </c>
      <c r="B2" s="135"/>
      <c r="C2" s="10">
        <v>1</v>
      </c>
      <c r="D2" s="3"/>
      <c r="E2" s="2"/>
      <c r="F2" s="2"/>
      <c r="G2" s="2"/>
      <c r="H2" s="137" t="s">
        <v>360</v>
      </c>
      <c r="I2" s="137"/>
      <c r="J2" s="137"/>
      <c r="K2" s="137"/>
      <c r="L2" s="137"/>
      <c r="M2" s="137"/>
      <c r="N2" s="137"/>
      <c r="O2" s="137"/>
      <c r="P2" s="12">
        <v>14</v>
      </c>
      <c r="Q2" s="12" t="str">
        <f>VLOOKUP(P2,Data!D23:G36,3,FALSE)</f>
        <v>--</v>
      </c>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141"/>
      <c r="AZ2" s="141"/>
      <c r="BA2" s="141"/>
      <c r="BB2" s="141"/>
      <c r="BC2" s="141"/>
      <c r="BD2" s="141"/>
      <c r="BE2" s="141"/>
      <c r="BF2" s="141"/>
      <c r="BG2" s="141"/>
      <c r="BH2" s="141"/>
      <c r="BI2" s="140" t="s">
        <v>275</v>
      </c>
      <c r="BJ2" s="140"/>
      <c r="BK2" s="140"/>
      <c r="BL2" s="140"/>
      <c r="BM2" s="140"/>
      <c r="BN2" s="140"/>
      <c r="BO2" s="140"/>
      <c r="BP2" s="140"/>
      <c r="BQ2" s="140"/>
      <c r="BR2" s="140"/>
      <c r="BS2" s="111" t="s">
        <v>378</v>
      </c>
      <c r="BT2" s="110"/>
      <c r="BU2" s="110"/>
      <c r="BV2" s="2"/>
      <c r="BW2" s="4"/>
      <c r="BX2" s="4"/>
      <c r="BY2" s="4"/>
      <c r="BZ2" s="4"/>
      <c r="CA2" s="4"/>
    </row>
    <row r="3" spans="1:164" ht="18.75" customHeight="1" x14ac:dyDescent="0.35">
      <c r="A3" s="134" t="s">
        <v>25</v>
      </c>
      <c r="B3" s="134"/>
      <c r="C3" s="10">
        <v>12</v>
      </c>
      <c r="D3" s="5"/>
      <c r="E3" s="2"/>
      <c r="F3" s="2"/>
      <c r="G3" s="2"/>
      <c r="H3" s="137" t="s">
        <v>256</v>
      </c>
      <c r="I3" s="137"/>
      <c r="J3" s="137"/>
      <c r="K3" s="137"/>
      <c r="L3" s="137"/>
      <c r="M3" s="137"/>
      <c r="N3" s="137"/>
      <c r="O3" s="137"/>
      <c r="P3" s="12">
        <v>11</v>
      </c>
      <c r="Q3" s="12" t="str">
        <f>VLOOKUP(P3,Data!P23:T33,5,FALSE)</f>
        <v>--</v>
      </c>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141"/>
      <c r="AZ3" s="141"/>
      <c r="BA3" s="141"/>
      <c r="BB3" s="141"/>
      <c r="BC3" s="141"/>
      <c r="BD3" s="141"/>
      <c r="BE3" s="141"/>
      <c r="BF3" s="141"/>
      <c r="BG3" s="141"/>
      <c r="BH3" s="141"/>
      <c r="BI3" s="2"/>
      <c r="BJ3" s="2"/>
      <c r="BK3" s="2"/>
      <c r="BL3" s="2"/>
      <c r="BM3" s="2"/>
      <c r="BN3" s="2"/>
      <c r="BO3" s="2"/>
      <c r="BP3" s="2"/>
      <c r="BQ3" s="2"/>
      <c r="BR3" s="2"/>
      <c r="BS3" s="2"/>
      <c r="BT3" s="2"/>
      <c r="BU3" s="2"/>
      <c r="BV3" s="2"/>
      <c r="BW3" s="4"/>
      <c r="BX3" s="4"/>
      <c r="BY3" s="4"/>
      <c r="BZ3" s="4"/>
      <c r="CA3" s="4"/>
    </row>
    <row r="4" spans="1:164" ht="18.75" customHeight="1" x14ac:dyDescent="0.35">
      <c r="A4" s="2"/>
      <c r="B4" s="2"/>
      <c r="C4" s="2"/>
      <c r="D4" s="2"/>
      <c r="E4" s="2"/>
      <c r="F4" s="2"/>
      <c r="G4" s="2"/>
      <c r="H4" s="138"/>
      <c r="I4" s="138"/>
      <c r="J4" s="138"/>
      <c r="K4" s="138"/>
      <c r="L4" s="138"/>
      <c r="M4" s="138"/>
      <c r="N4" s="138"/>
      <c r="O4" s="138"/>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142"/>
      <c r="AZ4" s="142"/>
      <c r="BA4" s="142"/>
      <c r="BB4" s="142"/>
      <c r="BC4" s="142"/>
      <c r="BD4" s="142"/>
      <c r="BE4" s="142"/>
      <c r="BF4" s="142"/>
      <c r="BG4" s="142"/>
      <c r="BH4" s="142"/>
      <c r="BI4" s="2"/>
      <c r="BJ4" s="2"/>
      <c r="BK4" s="2"/>
      <c r="BL4" s="2"/>
      <c r="BM4" s="2"/>
      <c r="BN4" s="2"/>
      <c r="BO4" s="2"/>
      <c r="BP4" s="2"/>
      <c r="BQ4" s="2"/>
      <c r="BR4" s="2"/>
      <c r="BS4" s="2"/>
      <c r="BT4" s="2"/>
      <c r="BU4" s="2"/>
      <c r="BV4" s="2"/>
      <c r="BW4" s="4"/>
      <c r="BX4" s="4"/>
      <c r="BY4" s="4"/>
      <c r="BZ4" s="4"/>
      <c r="CA4" s="4"/>
    </row>
    <row r="5" spans="1:164" ht="18.75" customHeight="1" x14ac:dyDescent="0.35">
      <c r="A5" s="133" t="s">
        <v>0</v>
      </c>
      <c r="B5" s="132"/>
      <c r="C5" s="132"/>
      <c r="D5" s="132"/>
      <c r="E5" s="8"/>
      <c r="F5" s="8"/>
      <c r="G5" s="8"/>
      <c r="H5" s="8"/>
      <c r="I5" s="8"/>
      <c r="J5" s="9"/>
      <c r="K5" s="133" t="s">
        <v>1</v>
      </c>
      <c r="L5" s="132"/>
      <c r="M5" s="132"/>
      <c r="N5" s="132"/>
      <c r="O5" s="8"/>
      <c r="P5" s="8"/>
      <c r="Q5" s="8"/>
      <c r="R5" s="8"/>
      <c r="S5" s="8"/>
      <c r="T5" s="9"/>
      <c r="U5" s="133" t="s">
        <v>2</v>
      </c>
      <c r="V5" s="132"/>
      <c r="W5" s="132"/>
      <c r="X5" s="132"/>
      <c r="Y5" s="8"/>
      <c r="Z5" s="8"/>
      <c r="AA5" s="8"/>
      <c r="AB5" s="8"/>
      <c r="AC5" s="8"/>
      <c r="AD5" s="9"/>
      <c r="AE5" s="133" t="s">
        <v>3</v>
      </c>
      <c r="AF5" s="132"/>
      <c r="AG5" s="132"/>
      <c r="AH5" s="132"/>
      <c r="AI5" s="8"/>
      <c r="AJ5" s="8"/>
      <c r="AK5" s="8"/>
      <c r="AL5" s="8"/>
      <c r="AM5" s="8"/>
      <c r="AN5" s="9"/>
      <c r="AO5" s="133" t="s">
        <v>4</v>
      </c>
      <c r="AP5" s="132"/>
      <c r="AQ5" s="132"/>
      <c r="AR5" s="132"/>
      <c r="AS5" s="8"/>
      <c r="AT5" s="8"/>
      <c r="AU5" s="8"/>
      <c r="AV5" s="8"/>
      <c r="AW5" s="8"/>
      <c r="AX5" s="9"/>
      <c r="AY5" s="133" t="s">
        <v>5</v>
      </c>
      <c r="AZ5" s="132"/>
      <c r="BA5" s="132"/>
      <c r="BB5" s="132"/>
      <c r="BC5" s="8"/>
      <c r="BD5" s="8"/>
      <c r="BE5" s="8"/>
      <c r="BF5" s="8"/>
      <c r="BG5" s="8"/>
      <c r="BH5" s="9"/>
      <c r="BI5" s="133" t="s">
        <v>6</v>
      </c>
      <c r="BJ5" s="132"/>
      <c r="BK5" s="132"/>
      <c r="BL5" s="132"/>
      <c r="BM5" s="8"/>
      <c r="BN5" s="8"/>
      <c r="BO5" s="8"/>
      <c r="BP5" s="8"/>
      <c r="BQ5" s="8"/>
      <c r="BR5" s="9"/>
      <c r="BS5" s="2"/>
      <c r="BT5" s="2"/>
      <c r="BU5" s="2"/>
      <c r="BV5" s="2"/>
      <c r="BW5" s="4"/>
      <c r="BX5" s="4"/>
      <c r="BY5" s="4"/>
      <c r="BZ5" s="4"/>
      <c r="CA5" s="4"/>
      <c r="CQ5" s="125" t="s">
        <v>0</v>
      </c>
      <c r="CR5" s="125"/>
      <c r="CS5" s="125"/>
      <c r="CT5" s="125"/>
      <c r="CU5" s="83"/>
      <c r="CV5" s="83"/>
      <c r="CW5" s="83"/>
      <c r="CX5" s="83"/>
      <c r="CY5" s="83"/>
      <c r="CZ5" s="83"/>
      <c r="DA5" s="125" t="s">
        <v>1</v>
      </c>
      <c r="DB5" s="125"/>
      <c r="DC5" s="125"/>
      <c r="DD5" s="125"/>
      <c r="DE5" s="83"/>
      <c r="DF5" s="83"/>
      <c r="DG5" s="83"/>
      <c r="DH5" s="83"/>
      <c r="DI5" s="83"/>
      <c r="DJ5" s="83"/>
      <c r="DK5" s="125" t="s">
        <v>2</v>
      </c>
      <c r="DL5" s="125"/>
      <c r="DM5" s="125"/>
      <c r="DN5" s="125"/>
      <c r="DO5" s="83"/>
      <c r="DP5" s="83"/>
      <c r="DQ5" s="83"/>
      <c r="DR5" s="83"/>
      <c r="DS5" s="83"/>
      <c r="DT5" s="83"/>
      <c r="DU5" s="125" t="s">
        <v>3</v>
      </c>
      <c r="DV5" s="125"/>
      <c r="DW5" s="125"/>
      <c r="DX5" s="125"/>
      <c r="DY5" s="83"/>
      <c r="DZ5" s="83"/>
      <c r="EA5" s="83"/>
      <c r="EB5" s="83"/>
      <c r="EC5" s="83"/>
      <c r="ED5" s="83"/>
      <c r="EE5" s="125" t="s">
        <v>4</v>
      </c>
      <c r="EF5" s="125"/>
      <c r="EG5" s="125"/>
      <c r="EH5" s="125"/>
      <c r="EI5" s="83"/>
      <c r="EJ5" s="83"/>
      <c r="EK5" s="83"/>
      <c r="EL5" s="83"/>
      <c r="EM5" s="83"/>
      <c r="EN5" s="83"/>
      <c r="EO5" s="125" t="s">
        <v>5</v>
      </c>
      <c r="EP5" s="125"/>
      <c r="EQ5" s="125"/>
      <c r="ER5" s="125"/>
      <c r="ES5" s="83"/>
      <c r="ET5" s="83"/>
      <c r="EU5" s="83"/>
      <c r="EV5" s="83"/>
      <c r="EW5" s="83"/>
      <c r="EX5" s="83"/>
      <c r="EY5" s="125" t="s">
        <v>6</v>
      </c>
      <c r="EZ5" s="125"/>
      <c r="FA5" s="125"/>
      <c r="FB5" s="125"/>
      <c r="FC5" s="83"/>
      <c r="FD5" s="83"/>
      <c r="FE5" s="83"/>
      <c r="FF5" s="83"/>
      <c r="FG5" s="83"/>
      <c r="FH5" s="83"/>
    </row>
    <row r="6" spans="1:164" ht="18.75" customHeight="1" x14ac:dyDescent="0.35">
      <c r="A6" s="114">
        <f>$C$103+CZ10</f>
        <v>45656</v>
      </c>
      <c r="B6" s="115"/>
      <c r="C6" s="115"/>
      <c r="D6" s="115"/>
      <c r="E6" s="13"/>
      <c r="F6" s="13"/>
      <c r="G6" s="124" t="str">
        <f>IF($P$1=1,"Solar","")</f>
        <v/>
      </c>
      <c r="H6" s="124"/>
      <c r="I6" s="126"/>
      <c r="J6" s="127"/>
      <c r="K6" s="114">
        <f>$C$103+DJ10</f>
        <v>45657</v>
      </c>
      <c r="L6" s="115"/>
      <c r="M6" s="115"/>
      <c r="N6" s="115"/>
      <c r="O6" s="13"/>
      <c r="P6" s="13"/>
      <c r="Q6" s="124" t="str">
        <f>IF($P$1=1,"Solar","")</f>
        <v/>
      </c>
      <c r="R6" s="124"/>
      <c r="S6" s="126"/>
      <c r="T6" s="127"/>
      <c r="U6" s="114">
        <f>$C$103+DT10</f>
        <v>45658</v>
      </c>
      <c r="V6" s="115"/>
      <c r="W6" s="115"/>
      <c r="X6" s="115"/>
      <c r="Y6" s="13"/>
      <c r="Z6" s="13"/>
      <c r="AA6" s="124" t="str">
        <f>IF($P$1=1,"Solar","")</f>
        <v/>
      </c>
      <c r="AB6" s="124"/>
      <c r="AC6" s="126"/>
      <c r="AD6" s="127"/>
      <c r="AE6" s="114">
        <f>$C$103+ED10</f>
        <v>45659</v>
      </c>
      <c r="AF6" s="115"/>
      <c r="AG6" s="115"/>
      <c r="AH6" s="115"/>
      <c r="AI6" s="13"/>
      <c r="AJ6" s="13"/>
      <c r="AK6" s="124" t="str">
        <f>IF($P$1=1,"Solar","")</f>
        <v/>
      </c>
      <c r="AL6" s="124"/>
      <c r="AM6" s="126"/>
      <c r="AN6" s="127"/>
      <c r="AO6" s="114">
        <f>$C$103+EN10</f>
        <v>45660</v>
      </c>
      <c r="AP6" s="115"/>
      <c r="AQ6" s="115"/>
      <c r="AR6" s="115"/>
      <c r="AS6" s="13"/>
      <c r="AT6" s="13"/>
      <c r="AU6" s="124" t="str">
        <f>IF($P$1=1,"Solar","")</f>
        <v/>
      </c>
      <c r="AV6" s="124"/>
      <c r="AW6" s="126"/>
      <c r="AX6" s="127"/>
      <c r="AY6" s="114">
        <f>$C$103+EX10</f>
        <v>45661</v>
      </c>
      <c r="AZ6" s="115"/>
      <c r="BA6" s="115"/>
      <c r="BB6" s="115"/>
      <c r="BC6" s="13"/>
      <c r="BD6" s="13"/>
      <c r="BE6" s="124" t="str">
        <f>IF($P$1=1,"Solar","")</f>
        <v/>
      </c>
      <c r="BF6" s="124"/>
      <c r="BG6" s="126"/>
      <c r="BH6" s="127"/>
      <c r="BI6" s="114">
        <f>$C$103+FH10</f>
        <v>45662</v>
      </c>
      <c r="BJ6" s="115"/>
      <c r="BK6" s="115"/>
      <c r="BL6" s="115"/>
      <c r="BM6" s="13"/>
      <c r="BN6" s="13"/>
      <c r="BO6" s="124" t="str">
        <f>IF($P$1=1,"Solar","")</f>
        <v/>
      </c>
      <c r="BP6" s="124"/>
      <c r="BQ6" s="126"/>
      <c r="BR6" s="127"/>
      <c r="BS6" s="2"/>
      <c r="BT6" s="2"/>
      <c r="BU6" s="2"/>
      <c r="BV6" s="2"/>
      <c r="BW6" s="4"/>
      <c r="BX6" s="4"/>
      <c r="BY6" s="4"/>
      <c r="BZ6" s="4"/>
      <c r="CA6" s="4"/>
      <c r="CQ6" s="83" t="s">
        <v>28</v>
      </c>
      <c r="CR6" s="83">
        <f>MOD(_xlfn.DAYS(A6,$C$104)+9,60)</f>
        <v>4</v>
      </c>
      <c r="CS6" s="83"/>
      <c r="CT6" s="83"/>
      <c r="CU6" s="83"/>
      <c r="CV6" s="83"/>
      <c r="CW6" s="83"/>
      <c r="CX6" s="83"/>
      <c r="CY6" s="83"/>
      <c r="CZ6" s="83"/>
      <c r="DA6" s="83" t="s">
        <v>28</v>
      </c>
      <c r="DB6" s="83">
        <f>MOD(_xlfn.DAYS(K6,$C$104)+9,60)</f>
        <v>5</v>
      </c>
      <c r="DC6" s="83"/>
      <c r="DD6" s="83"/>
      <c r="DE6" s="83"/>
      <c r="DF6" s="83"/>
      <c r="DG6" s="83"/>
      <c r="DH6" s="83"/>
      <c r="DI6" s="83"/>
      <c r="DJ6" s="83"/>
      <c r="DK6" s="83" t="s">
        <v>28</v>
      </c>
      <c r="DL6" s="83">
        <f>MOD(_xlfn.DAYS(U6,$C$104)+9,60)</f>
        <v>6</v>
      </c>
      <c r="DM6" s="83"/>
      <c r="DN6" s="83"/>
      <c r="DO6" s="83"/>
      <c r="DP6" s="83"/>
      <c r="DQ6" s="83"/>
      <c r="DR6" s="83"/>
      <c r="DS6" s="83"/>
      <c r="DT6" s="83"/>
      <c r="DU6" s="83" t="s">
        <v>28</v>
      </c>
      <c r="DV6" s="83">
        <f>MOD(_xlfn.DAYS(AE6,$C$104)+9,60)</f>
        <v>7</v>
      </c>
      <c r="DW6" s="83"/>
      <c r="DX6" s="83"/>
      <c r="DY6" s="83"/>
      <c r="DZ6" s="83"/>
      <c r="EA6" s="83"/>
      <c r="EB6" s="83"/>
      <c r="EC6" s="83"/>
      <c r="ED6" s="83"/>
      <c r="EE6" s="83" t="s">
        <v>28</v>
      </c>
      <c r="EF6" s="83">
        <f>MOD(_xlfn.DAYS(AO6,$C$104)+9,60)</f>
        <v>8</v>
      </c>
      <c r="EG6" s="83"/>
      <c r="EH6" s="83"/>
      <c r="EI6" s="83"/>
      <c r="EJ6" s="83"/>
      <c r="EK6" s="83"/>
      <c r="EL6" s="83"/>
      <c r="EM6" s="83"/>
      <c r="EN6" s="83"/>
      <c r="EO6" s="83" t="s">
        <v>28</v>
      </c>
      <c r="EP6" s="83">
        <f>MOD(_xlfn.DAYS(AY6,$C$104)+9,60)</f>
        <v>9</v>
      </c>
      <c r="EQ6" s="83"/>
      <c r="ER6" s="83"/>
      <c r="ES6" s="83"/>
      <c r="ET6" s="83"/>
      <c r="EU6" s="83"/>
      <c r="EV6" s="83"/>
      <c r="EW6" s="83"/>
      <c r="EX6" s="83"/>
      <c r="EY6" s="83" t="s">
        <v>28</v>
      </c>
      <c r="EZ6" s="83">
        <f>MOD(_xlfn.DAYS(BI6,$C$104)+9,60)</f>
        <v>10</v>
      </c>
      <c r="FA6" s="83"/>
      <c r="FB6" s="83"/>
      <c r="FC6" s="83"/>
      <c r="FD6" s="83"/>
      <c r="FE6" s="83"/>
      <c r="FF6" s="83"/>
      <c r="FG6" s="83"/>
      <c r="FH6" s="83"/>
    </row>
    <row r="7" spans="1:164" ht="18.75" customHeight="1" x14ac:dyDescent="0.35">
      <c r="A7" s="112"/>
      <c r="B7" s="113"/>
      <c r="C7" s="113"/>
      <c r="D7" s="101"/>
      <c r="E7" s="2" t="s">
        <v>27</v>
      </c>
      <c r="F7" s="2" t="s">
        <v>28</v>
      </c>
      <c r="G7" s="2" t="s">
        <v>29</v>
      </c>
      <c r="H7" s="2" t="s">
        <v>30</v>
      </c>
      <c r="I7" s="102"/>
      <c r="J7" s="103"/>
      <c r="K7" s="112"/>
      <c r="L7" s="113"/>
      <c r="M7" s="113"/>
      <c r="N7" s="101"/>
      <c r="O7" s="2" t="s">
        <v>27</v>
      </c>
      <c r="P7" s="2" t="s">
        <v>28</v>
      </c>
      <c r="Q7" s="2" t="s">
        <v>29</v>
      </c>
      <c r="R7" s="2" t="s">
        <v>30</v>
      </c>
      <c r="S7" s="102"/>
      <c r="T7" s="103"/>
      <c r="U7" s="112"/>
      <c r="V7" s="113"/>
      <c r="W7" s="113"/>
      <c r="X7" s="101"/>
      <c r="Y7" s="2" t="s">
        <v>27</v>
      </c>
      <c r="Z7" s="2" t="s">
        <v>28</v>
      </c>
      <c r="AA7" s="2" t="s">
        <v>29</v>
      </c>
      <c r="AB7" s="2" t="s">
        <v>30</v>
      </c>
      <c r="AC7" s="102"/>
      <c r="AD7" s="103"/>
      <c r="AE7" s="112"/>
      <c r="AF7" s="113"/>
      <c r="AG7" s="113"/>
      <c r="AH7" s="101"/>
      <c r="AI7" s="2" t="s">
        <v>27</v>
      </c>
      <c r="AJ7" s="2" t="s">
        <v>28</v>
      </c>
      <c r="AK7" s="2" t="s">
        <v>29</v>
      </c>
      <c r="AL7" s="2" t="s">
        <v>30</v>
      </c>
      <c r="AM7" s="102"/>
      <c r="AN7" s="103"/>
      <c r="AO7" s="112"/>
      <c r="AP7" s="113"/>
      <c r="AQ7" s="113"/>
      <c r="AR7" s="101"/>
      <c r="AS7" s="2" t="s">
        <v>27</v>
      </c>
      <c r="AT7" s="2" t="s">
        <v>28</v>
      </c>
      <c r="AU7" s="2" t="s">
        <v>29</v>
      </c>
      <c r="AV7" s="2" t="s">
        <v>30</v>
      </c>
      <c r="AW7" s="102"/>
      <c r="AX7" s="103"/>
      <c r="AY7" s="112"/>
      <c r="AZ7" s="113"/>
      <c r="BA7" s="113"/>
      <c r="BB7" s="101"/>
      <c r="BC7" s="2" t="s">
        <v>27</v>
      </c>
      <c r="BD7" s="2" t="s">
        <v>28</v>
      </c>
      <c r="BE7" s="2" t="s">
        <v>29</v>
      </c>
      <c r="BF7" s="2" t="s">
        <v>30</v>
      </c>
      <c r="BG7" s="102"/>
      <c r="BH7" s="103"/>
      <c r="BI7" s="112"/>
      <c r="BJ7" s="113"/>
      <c r="BK7" s="113"/>
      <c r="BL7" s="101"/>
      <c r="BM7" s="2" t="s">
        <v>27</v>
      </c>
      <c r="BN7" s="2" t="s">
        <v>28</v>
      </c>
      <c r="BO7" s="2" t="s">
        <v>29</v>
      </c>
      <c r="BP7" s="2" t="s">
        <v>30</v>
      </c>
      <c r="BQ7" s="102"/>
      <c r="BR7" s="103"/>
      <c r="BS7" s="2"/>
      <c r="BT7" s="2"/>
      <c r="BU7" s="2"/>
      <c r="BV7" s="2"/>
      <c r="BW7" s="4"/>
      <c r="BX7" s="4"/>
      <c r="BY7" s="4"/>
      <c r="BZ7" s="4"/>
      <c r="CA7" s="4"/>
      <c r="CQ7" s="83" t="s">
        <v>167</v>
      </c>
      <c r="CR7" s="83">
        <f>VLOOKUP(A6+VLOOKUP($C$3,Data!$B$111:$J$123,9,FALSE),SolarTermData!$A$10:$B$7233,2,TRUE)</f>
        <v>22</v>
      </c>
      <c r="CS7" s="125">
        <f>VLOOKUP(A6+VLOOKUP($C$3,Data!$B$111:$J$123,9,FALSE),SolarTermData!$A$10:$C$7233,3,TRUE)</f>
        <v>3000</v>
      </c>
      <c r="CT7" s="125"/>
      <c r="CU7" s="83"/>
      <c r="CV7" s="83"/>
      <c r="CW7" s="83"/>
      <c r="CX7" s="83"/>
      <c r="CY7" s="83"/>
      <c r="CZ7" s="83"/>
      <c r="DA7" s="83" t="s">
        <v>167</v>
      </c>
      <c r="DB7" s="83">
        <f>VLOOKUP(K6+VLOOKUP($C$3,Data!$B$111:$J$123,9,FALSE),SolarTermData!$A$10:$B$7233,2,TRUE)</f>
        <v>22</v>
      </c>
      <c r="DC7" s="125">
        <f>VLOOKUP(K6+VLOOKUP($C$3,Data!$B$111:$J$123,9,FALSE),SolarTermData!$A$10:$C$7233,3,TRUE)</f>
        <v>3000</v>
      </c>
      <c r="DD7" s="125"/>
      <c r="DE7" s="83"/>
      <c r="DF7" s="83"/>
      <c r="DG7" s="83"/>
      <c r="DH7" s="83"/>
      <c r="DI7" s="83"/>
      <c r="DJ7" s="83"/>
      <c r="DK7" s="83" t="s">
        <v>167</v>
      </c>
      <c r="DL7" s="83">
        <f>VLOOKUP(U6+VLOOKUP($C$3,Data!$B$111:$J$123,9,FALSE),SolarTermData!$A$10:$B$7233,2,TRUE)</f>
        <v>22</v>
      </c>
      <c r="DM7" s="125">
        <f>VLOOKUP(U6+VLOOKUP($C$3,Data!$B$111:$J$123,9,FALSE),SolarTermData!$A$10:$C$7233,3,TRUE)</f>
        <v>3000</v>
      </c>
      <c r="DN7" s="125"/>
      <c r="DO7" s="83"/>
      <c r="DP7" s="83"/>
      <c r="DQ7" s="83"/>
      <c r="DR7" s="83"/>
      <c r="DS7" s="83"/>
      <c r="DT7" s="83"/>
      <c r="DU7" s="83" t="s">
        <v>167</v>
      </c>
      <c r="DV7" s="83">
        <f>VLOOKUP(AE6+VLOOKUP($C$3,Data!$B$111:$J$123,9,FALSE),SolarTermData!$A$10:$B$7233,2,TRUE)</f>
        <v>22</v>
      </c>
      <c r="DW7" s="125">
        <f>VLOOKUP(AE6+VLOOKUP($C$3,Data!$B$111:$J$123,9,FALSE),SolarTermData!$A$10:$C$7233,3,TRUE)</f>
        <v>3000</v>
      </c>
      <c r="DX7" s="125"/>
      <c r="DY7" s="83"/>
      <c r="DZ7" s="83"/>
      <c r="EA7" s="83"/>
      <c r="EB7" s="83"/>
      <c r="EC7" s="83"/>
      <c r="ED7" s="83"/>
      <c r="EE7" s="83" t="s">
        <v>167</v>
      </c>
      <c r="EF7" s="83">
        <f>VLOOKUP(AO6+VLOOKUP($C$3,Data!$B$111:$J$123,9,FALSE),SolarTermData!$A$10:$B$7233,2,TRUE)</f>
        <v>22</v>
      </c>
      <c r="EG7" s="125">
        <f>VLOOKUP(AO6+VLOOKUP($C$3,Data!$B$111:$J$123,9,FALSE),SolarTermData!$A$10:$C$7233,3,TRUE)</f>
        <v>3000</v>
      </c>
      <c r="EH7" s="125"/>
      <c r="EI7" s="83"/>
      <c r="EJ7" s="83"/>
      <c r="EK7" s="83"/>
      <c r="EL7" s="83"/>
      <c r="EM7" s="83"/>
      <c r="EN7" s="83"/>
      <c r="EO7" s="83" t="s">
        <v>167</v>
      </c>
      <c r="EP7" s="83">
        <f>VLOOKUP(AY6+VLOOKUP($C$3,Data!$B$111:$J$123,9,FALSE),SolarTermData!$A$10:$B$7233,2,TRUE)</f>
        <v>22</v>
      </c>
      <c r="EQ7" s="125">
        <f>VLOOKUP(AY6+VLOOKUP($C$3,Data!$B$111:$J$123,9,FALSE),SolarTermData!$A$10:$C$7233,3,TRUE)</f>
        <v>3000</v>
      </c>
      <c r="ER7" s="125"/>
      <c r="ES7" s="83"/>
      <c r="ET7" s="83"/>
      <c r="EU7" s="83"/>
      <c r="EV7" s="83"/>
      <c r="EW7" s="83"/>
      <c r="EX7" s="83"/>
      <c r="EY7" s="83" t="s">
        <v>167</v>
      </c>
      <c r="EZ7" s="83">
        <f>VLOOKUP(BI6+VLOOKUP($C$3,Data!$B$111:$J$123,9,FALSE),SolarTermData!$A$10:$B$7233,2,TRUE)</f>
        <v>23</v>
      </c>
      <c r="FA7" s="125">
        <f>VLOOKUP(BI6+VLOOKUP($C$3,Data!$B$111:$J$123,9,FALSE),SolarTermData!$A$10:$C$7233,3,TRUE)</f>
        <v>3001</v>
      </c>
      <c r="FB7" s="125"/>
      <c r="FC7" s="83"/>
      <c r="FD7" s="83"/>
      <c r="FE7" s="83"/>
      <c r="FF7" s="83"/>
      <c r="FG7" s="83"/>
      <c r="FH7" s="83"/>
    </row>
    <row r="8" spans="1:164" ht="18.75" customHeight="1" x14ac:dyDescent="0.35">
      <c r="A8" s="116" t="str">
        <f>VLOOKUP(CR7,Data!$A$127:$D$151,3,FALSE)</f>
        <v>冬至</v>
      </c>
      <c r="B8" s="117"/>
      <c r="C8" s="117"/>
      <c r="D8" s="117"/>
      <c r="E8" s="87" t="str">
        <f>IF(OR(F8="甲",F8="己"),VLOOKUP(E9,Data!$C$111:$H$123,2,FALSE),IF(OR(F8="乙",F8="庚"),VLOOKUP(E9,Data!$C$111:$H$123,3,FALSE),IF(OR(F8="丙",F8="辛"),VLOOKUP(E9,Data!$C$111:$H$123,4,FALSE),IF(OR(F8="丁",F8="壬"),VLOOKUP(E9,Data!$C$111:$H$123,5,FALSE),IF(OR(F8="戊",F8="癸"),VLOOKUP(E9,Data!$C$111:$H$123,6,FALSE))))))</f>
        <v>癸</v>
      </c>
      <c r="F8" s="87" t="str">
        <f>VLOOKUP(CR6,Data!$A$49:$J$108,9,FALSE)</f>
        <v>戊</v>
      </c>
      <c r="G8" s="87" t="str">
        <f>IF(OR(H8="甲",H8="己"),VLOOKUP(G9,Data!$A$155:$F$166,2,FALSE),IF(OR(H8="乙",H8="庚"),VLOOKUP(G9,Data!$A$155:$F$166,3,FALSE),IF(OR(H8="丙",H8="辛"),VLOOKUP(G9,Data!$A$155:$F$166,4,FALSE),IF(OR(H8="丁",H8="壬"),VLOOKUP(G9,Data!$A$155:$F$166,5,FALSE),IF(OR(H8="戊",H8="癸"),VLOOKUP(G9,Data!$A$155:$F$166,6,FALSE))))))</f>
        <v>丙</v>
      </c>
      <c r="H8" s="87" t="str">
        <f>IF(OR(AND(CR7=22,OR(AND(YEAR(A6)=$C$1,MONTH(A6)=1),AND(MONTH(A6)=12,YEAR(A6)&lt;$C$1))),CR7=23,CR7=24),VLOOKUP(MOD($C$1+2636-1,60),Data!$A$49:$J$108,9,FALSE),VLOOKUP(MOD($C$1+2636,60),Data!$A$49:$J$108,9,FALSE))</f>
        <v>甲</v>
      </c>
      <c r="I8" s="104"/>
      <c r="J8" s="105"/>
      <c r="K8" s="116" t="str">
        <f>VLOOKUP(DB7,Data!$A$127:$D$151,3,FALSE)</f>
        <v>冬至</v>
      </c>
      <c r="L8" s="117"/>
      <c r="M8" s="117"/>
      <c r="N8" s="117"/>
      <c r="O8" s="87" t="str">
        <f>IF(OR(P8="甲",P8="己"),VLOOKUP(O9,Data!$C$111:$H$123,2,FALSE),IF(OR(P8="乙",P8="庚"),VLOOKUP(O9,Data!$C$111:$H$123,3,FALSE),IF(OR(P8="丙",P8="辛"),VLOOKUP(O9,Data!$C$111:$H$123,4,FALSE),IF(OR(P8="丁",P8="壬"),VLOOKUP(O9,Data!$C$111:$H$123,5,FALSE),IF(OR(P8="戊",P8="癸"),VLOOKUP(O9,Data!$C$111:$H$123,6,FALSE))))))</f>
        <v>乙</v>
      </c>
      <c r="P8" s="87" t="str">
        <f>VLOOKUP(DB6,Data!$A$49:$J$108,9,FALSE)</f>
        <v>己</v>
      </c>
      <c r="Q8" s="87" t="str">
        <f>IF(OR(R8="甲",R8="己"),VLOOKUP(Q9,Data!$A$155:$F$166,2,FALSE),IF(OR(R8="乙",R8="庚"),VLOOKUP(Q9,Data!$A$155:$F$166,3,FALSE),IF(OR(R8="丙",R8="辛"),VLOOKUP(Q9,Data!$A$155:$F$166,4,FALSE),IF(OR(R8="丁",R8="壬"),VLOOKUP(Q9,Data!$A$155:$F$166,5,FALSE),IF(OR(R8="戊",R8="癸"),VLOOKUP(Q9,Data!$A$155:$F$166,6,FALSE))))))</f>
        <v>丙</v>
      </c>
      <c r="R8" s="87" t="str">
        <f>IF(OR(AND(DB7=22,OR(AND(YEAR(K6)=$C$1,MONTH(K6)=1),AND(MONTH(K6)=12,YEAR(K6)&lt;$C$1))),DB7=23,DB7=24),VLOOKUP(MOD($C$1+2636-1,60),Data!$A$49:$J$108,9,FALSE),VLOOKUP(MOD($C$1+2636,60),Data!$A$49:$J$108,9,FALSE))</f>
        <v>甲</v>
      </c>
      <c r="S8" s="104"/>
      <c r="T8" s="105"/>
      <c r="U8" s="116" t="str">
        <f>VLOOKUP(DL7,Data!$A$127:$D$151,3,FALSE)</f>
        <v>冬至</v>
      </c>
      <c r="V8" s="117"/>
      <c r="W8" s="117"/>
      <c r="X8" s="117"/>
      <c r="Y8" s="87" t="str">
        <f>IF(OR(Z8="甲",Z8="己"),VLOOKUP(Y9,Data!$C$111:$H$123,2,FALSE),IF(OR(Z8="乙",Z8="庚"),VLOOKUP(Y9,Data!$C$111:$H$123,3,FALSE),IF(OR(Z8="丙",Z8="辛"),VLOOKUP(Y9,Data!$C$111:$H$123,4,FALSE),IF(OR(Z8="丁",Z8="壬"),VLOOKUP(Y9,Data!$C$111:$H$123,5,FALSE),IF(OR(Z8="戊",Z8="癸"),VLOOKUP(Y9,Data!$C$111:$H$123,6,FALSE))))))</f>
        <v>丁</v>
      </c>
      <c r="Z8" s="87" t="str">
        <f>VLOOKUP(DL6,Data!$A$49:$J$108,9,FALSE)</f>
        <v>庚</v>
      </c>
      <c r="AA8" s="87" t="str">
        <f>IF(OR(AB8="甲",AB8="己"),VLOOKUP(AA9,Data!$A$155:$F$166,2,FALSE),IF(OR(AB8="乙",AB8="庚"),VLOOKUP(AA9,Data!$A$155:$F$166,3,FALSE),IF(OR(AB8="丙",AB8="辛"),VLOOKUP(AA9,Data!$A$155:$F$166,4,FALSE),IF(OR(AB8="丁",AB8="壬"),VLOOKUP(AA9,Data!$A$155:$F$166,5,FALSE),IF(OR(AB8="戊",AB8="癸"),VLOOKUP(AA9,Data!$A$155:$F$166,6,FALSE))))))</f>
        <v>丙</v>
      </c>
      <c r="AB8" s="87" t="str">
        <f>IF(OR(AND(DL7=22,OR(AND(YEAR(U6)=$C$1,MONTH(U6)=1),AND(MONTH(U6)=12,YEAR(U6)&lt;$C$1))),DL7=23,DL7=24),VLOOKUP(MOD($C$1+2636-1,60),Data!$A$49:$J$108,9,FALSE),VLOOKUP(MOD($C$1+2636,60),Data!$A$49:$J$108,9,FALSE))</f>
        <v>甲</v>
      </c>
      <c r="AC8" s="104"/>
      <c r="AD8" s="105"/>
      <c r="AE8" s="116" t="str">
        <f>VLOOKUP(DV7,Data!$A$127:$D$151,3,FALSE)</f>
        <v>冬至</v>
      </c>
      <c r="AF8" s="117"/>
      <c r="AG8" s="117"/>
      <c r="AH8" s="117"/>
      <c r="AI8" s="87" t="str">
        <f>IF(OR(AJ8="甲",AJ8="己"),VLOOKUP(AI9,Data!$C$111:$H$123,2,FALSE),IF(OR(AJ8="乙",AJ8="庚"),VLOOKUP(AI9,Data!$C$111:$H$123,3,FALSE),IF(OR(AJ8="丙",AJ8="辛"),VLOOKUP(AI9,Data!$C$111:$H$123,4,FALSE),IF(OR(AJ8="丁",AJ8="壬"),VLOOKUP(AI9,Data!$C$111:$H$123,5,FALSE),IF(OR(AJ8="戊",AJ8="癸"),VLOOKUP(AI9,Data!$C$111:$H$123,6,FALSE))))))</f>
        <v>己</v>
      </c>
      <c r="AJ8" s="87" t="str">
        <f>VLOOKUP(DV6,Data!$A$49:$J$108,9,FALSE)</f>
        <v>辛</v>
      </c>
      <c r="AK8" s="87" t="str">
        <f>IF(OR(AL8="甲",AL8="己"),VLOOKUP(AK9,Data!$A$155:$F$166,2,FALSE),IF(OR(AL8="乙",AL8="庚"),VLOOKUP(AK9,Data!$A$155:$F$166,3,FALSE),IF(OR(AL8="丙",AL8="辛"),VLOOKUP(AK9,Data!$A$155:$F$166,4,FALSE),IF(OR(AL8="丁",AL8="壬"),VLOOKUP(AK9,Data!$A$155:$F$166,5,FALSE),IF(OR(AL8="戊",AL8="癸"),VLOOKUP(AK9,Data!$A$155:$F$166,6,FALSE))))))</f>
        <v>丙</v>
      </c>
      <c r="AL8" s="87" t="str">
        <f>IF(OR(AND(DV7=22,OR(AND(YEAR(AE6)=$C$1,MONTH(AE6)=1),AND(MONTH(AE6)=12,YEAR(AE6)&lt;$C$1))),DV7=23,DV7=24),VLOOKUP(MOD($C$1+2636-1,60),Data!$A$49:$J$108,9,FALSE),VLOOKUP(MOD($C$1+2636,60),Data!$A$49:$J$108,9,FALSE))</f>
        <v>甲</v>
      </c>
      <c r="AM8" s="104"/>
      <c r="AN8" s="105"/>
      <c r="AO8" s="116" t="str">
        <f>VLOOKUP(EF7,Data!$A$127:$D$151,3,FALSE)</f>
        <v>冬至</v>
      </c>
      <c r="AP8" s="117"/>
      <c r="AQ8" s="117"/>
      <c r="AR8" s="117"/>
      <c r="AS8" s="87" t="str">
        <f>IF(OR(AT8="甲",AT8="己"),VLOOKUP(AS9,Data!$C$111:$H$123,2,FALSE),IF(OR(AT8="乙",AT8="庚"),VLOOKUP(AS9,Data!$C$111:$H$123,3,FALSE),IF(OR(AT8="丙",AT8="辛"),VLOOKUP(AS9,Data!$C$111:$H$123,4,FALSE),IF(OR(AT8="丁",AT8="壬"),VLOOKUP(AS9,Data!$C$111:$H$123,5,FALSE),IF(OR(AT8="戊",AT8="癸"),VLOOKUP(AS9,Data!$C$111:$H$123,6,FALSE))))))</f>
        <v>辛</v>
      </c>
      <c r="AT8" s="87" t="str">
        <f>VLOOKUP(EF6,Data!$A$49:$J$108,9,FALSE)</f>
        <v>壬</v>
      </c>
      <c r="AU8" s="87" t="str">
        <f>IF(OR(AV8="甲",AV8="己"),VLOOKUP(AU9,Data!$A$155:$F$166,2,FALSE),IF(OR(AV8="乙",AV8="庚"),VLOOKUP(AU9,Data!$A$155:$F$166,3,FALSE),IF(OR(AV8="丙",AV8="辛"),VLOOKUP(AU9,Data!$A$155:$F$166,4,FALSE),IF(OR(AV8="丁",AV8="壬"),VLOOKUP(AU9,Data!$A$155:$F$166,5,FALSE),IF(OR(AV8="戊",AV8="癸"),VLOOKUP(AU9,Data!$A$155:$F$166,6,FALSE))))))</f>
        <v>丙</v>
      </c>
      <c r="AV8" s="87" t="str">
        <f>IF(OR(AND(EF7=22,OR(AND(YEAR(AO6)=$C$1,MONTH(AO6)=1),AND(MONTH(AO6)=12,YEAR(AO6)&lt;$C$1))),EF7=23,EF7=24),VLOOKUP(MOD($C$1+2636-1,60),Data!$A$49:$J$108,9,FALSE),VLOOKUP(MOD($C$1+2636,60),Data!$A$49:$J$108,9,FALSE))</f>
        <v>甲</v>
      </c>
      <c r="AW8" s="104"/>
      <c r="AX8" s="105"/>
      <c r="AY8" s="116" t="str">
        <f>VLOOKUP(EP7,Data!$A$127:$D$151,3,FALSE)</f>
        <v>冬至</v>
      </c>
      <c r="AZ8" s="117"/>
      <c r="BA8" s="117"/>
      <c r="BB8" s="117"/>
      <c r="BC8" s="87" t="str">
        <f>IF(OR(BD8="甲",BD8="己"),VLOOKUP(BC9,Data!$C$111:$H$123,2,FALSE),IF(OR(BD8="乙",BD8="庚"),VLOOKUP(BC9,Data!$C$111:$H$123,3,FALSE),IF(OR(BD8="丙",BD8="辛"),VLOOKUP(BC9,Data!$C$111:$H$123,4,FALSE),IF(OR(BD8="丁",BD8="壬"),VLOOKUP(BC9,Data!$C$111:$H$123,5,FALSE),IF(OR(BD8="戊",BD8="癸"),VLOOKUP(BC9,Data!$C$111:$H$123,6,FALSE))))))</f>
        <v>癸</v>
      </c>
      <c r="BD8" s="87" t="str">
        <f>VLOOKUP(EP6,Data!$A$49:$J$108,9,FALSE)</f>
        <v>癸</v>
      </c>
      <c r="BE8" s="87" t="str">
        <f>IF(OR(BF8="甲",BF8="己"),VLOOKUP(BE9,Data!$A$155:$F$166,2,FALSE),IF(OR(BF8="乙",BF8="庚"),VLOOKUP(BE9,Data!$A$155:$F$166,3,FALSE),IF(OR(BF8="丙",BF8="辛"),VLOOKUP(BE9,Data!$A$155:$F$166,4,FALSE),IF(OR(BF8="丁",BF8="壬"),VLOOKUP(BE9,Data!$A$155:$F$166,5,FALSE),IF(OR(BF8="戊",BF8="癸"),VLOOKUP(BE9,Data!$A$155:$F$166,6,FALSE))))))</f>
        <v>丙</v>
      </c>
      <c r="BF8" s="87" t="str">
        <f>IF(OR(AND(EP7=22,OR(AND(YEAR(AY6)=$C$1,MONTH(AY6)=1),AND(MONTH(AY6)=12,YEAR(AY6)&lt;$C$1))),EP7=23,EP7=24),VLOOKUP(MOD($C$1+2636-1,60),Data!$A$49:$J$108,9,FALSE),VLOOKUP(MOD($C$1+2636,60),Data!$A$49:$J$108,9,FALSE))</f>
        <v>甲</v>
      </c>
      <c r="BG8" s="104"/>
      <c r="BH8" s="105"/>
      <c r="BI8" s="116" t="str">
        <f>VLOOKUP(EZ7,Data!$A$127:$D$151,3,FALSE)</f>
        <v>小寒</v>
      </c>
      <c r="BJ8" s="117"/>
      <c r="BK8" s="117"/>
      <c r="BL8" s="117"/>
      <c r="BM8" s="87" t="str">
        <f>IF(OR(BN8="甲",BN8="己"),VLOOKUP(BM9,Data!$C$111:$H$123,2,FALSE),IF(OR(BN8="乙",BN8="庚"),VLOOKUP(BM9,Data!$C$111:$H$123,3,FALSE),IF(OR(BN8="丙",BN8="辛"),VLOOKUP(BM9,Data!$C$111:$H$123,4,FALSE),IF(OR(BN8="丁",BN8="壬"),VLOOKUP(BM9,Data!$C$111:$H$123,5,FALSE),IF(OR(BN8="戊",BN8="癸"),VLOOKUP(BM9,Data!$C$111:$H$123,6,FALSE))))))</f>
        <v>乙</v>
      </c>
      <c r="BN8" s="87" t="str">
        <f>VLOOKUP(EZ6,Data!$A$49:$J$108,9,FALSE)</f>
        <v>甲</v>
      </c>
      <c r="BO8" s="87" t="str">
        <f>IF(OR(BP8="甲",BP8="己"),VLOOKUP(BO9,Data!$A$155:$F$166,2,FALSE),IF(OR(BP8="乙",BP8="庚"),VLOOKUP(BO9,Data!$A$155:$F$166,3,FALSE),IF(OR(BP8="丙",BP8="辛"),VLOOKUP(BO9,Data!$A$155:$F$166,4,FALSE),IF(OR(BP8="丁",BP8="壬"),VLOOKUP(BO9,Data!$A$155:$F$166,5,FALSE),IF(OR(BP8="戊",BP8="癸"),VLOOKUP(BO9,Data!$A$155:$F$166,6,FALSE))))))</f>
        <v>丁</v>
      </c>
      <c r="BP8" s="87" t="str">
        <f>IF(OR(AND(EZ7=22,OR(AND(YEAR(BI6)=$C$1,MONTH(BI6)=1),AND(MONTH(BI6)=12,YEAR(BI6)&lt;$C$1))),EZ7=23,EZ7=24),VLOOKUP(MOD($C$1+2636-1,60),Data!$A$49:$J$108,9,FALSE),VLOOKUP(MOD($C$1+2636,60),Data!$A$49:$J$108,9,FALSE))</f>
        <v>甲</v>
      </c>
      <c r="BQ8" s="104"/>
      <c r="BR8" s="105"/>
      <c r="BS8" s="2"/>
      <c r="BT8" s="2"/>
      <c r="BU8" s="2"/>
      <c r="BV8" s="2"/>
      <c r="BW8" s="4"/>
      <c r="BX8" s="4"/>
      <c r="BY8" s="4"/>
      <c r="BZ8" s="4"/>
      <c r="CA8" s="4"/>
      <c r="CQ8" s="83" t="s">
        <v>178</v>
      </c>
      <c r="CR8" s="83">
        <f>VLOOKUP(A6+VLOOKUP($C$3,Data!$B$111:$J$123,9,FALSE),SolarTermData!$U$10:$V$3734,2,TRUE)</f>
        <v>11</v>
      </c>
      <c r="CS8" s="125">
        <f>VLOOKUP(A6+VLOOKUP($C$3,Data!$B$111:$J$123,9,FALSE),SolarTermData!$U$10:$W$3734,3,TRUE)</f>
        <v>1546</v>
      </c>
      <c r="CT8" s="125"/>
      <c r="CU8" s="83"/>
      <c r="CV8" s="83"/>
      <c r="CW8" s="83"/>
      <c r="CX8" s="83"/>
      <c r="CY8" s="83"/>
      <c r="CZ8" s="83"/>
      <c r="DA8" s="83" t="s">
        <v>178</v>
      </c>
      <c r="DB8" s="83">
        <f>VLOOKUP(K6+VLOOKUP($C$3,Data!$B$111:$J$123,9,FALSE),SolarTermData!$U$10:$V$3734,2,TRUE)</f>
        <v>12</v>
      </c>
      <c r="DC8" s="125">
        <f>VLOOKUP(K6+VLOOKUP($C$3,Data!$B$111:$J$123,9,FALSE),SolarTermData!$U$10:$W$3734,3,TRUE)</f>
        <v>1547</v>
      </c>
      <c r="DD8" s="125"/>
      <c r="DE8" s="83"/>
      <c r="DF8" s="83"/>
      <c r="DG8" s="83"/>
      <c r="DH8" s="83"/>
      <c r="DI8" s="83"/>
      <c r="DJ8" s="83"/>
      <c r="DK8" s="83" t="s">
        <v>178</v>
      </c>
      <c r="DL8" s="83">
        <f>VLOOKUP(U6+VLOOKUP($C$3,Data!$B$111:$J$123,9,FALSE),SolarTermData!$U$10:$V$3734,2,TRUE)</f>
        <v>12</v>
      </c>
      <c r="DM8" s="125">
        <f>VLOOKUP(U6+VLOOKUP($C$3,Data!$B$111:$J$123,9,FALSE),SolarTermData!$U$10:$W$3734,3,TRUE)</f>
        <v>1547</v>
      </c>
      <c r="DN8" s="125"/>
      <c r="DO8" s="83"/>
      <c r="DP8" s="83"/>
      <c r="DQ8" s="83"/>
      <c r="DR8" s="83"/>
      <c r="DS8" s="83"/>
      <c r="DT8" s="83"/>
      <c r="DU8" s="83" t="s">
        <v>178</v>
      </c>
      <c r="DV8" s="83">
        <f>VLOOKUP(AE6+VLOOKUP($C$3,Data!$B$111:$J$123,9,FALSE),SolarTermData!$U$10:$V$3734,2,TRUE)</f>
        <v>12</v>
      </c>
      <c r="DW8" s="125">
        <f>VLOOKUP(AE6+VLOOKUP($C$3,Data!$B$111:$J$123,9,FALSE),SolarTermData!$U$10:$W$3734,3,TRUE)</f>
        <v>1547</v>
      </c>
      <c r="DX8" s="125"/>
      <c r="DY8" s="83"/>
      <c r="DZ8" s="83"/>
      <c r="EA8" s="83"/>
      <c r="EB8" s="83"/>
      <c r="EC8" s="83"/>
      <c r="ED8" s="83"/>
      <c r="EE8" s="83" t="s">
        <v>178</v>
      </c>
      <c r="EF8" s="83">
        <f>VLOOKUP(AO6+VLOOKUP($C$3,Data!$B$111:$J$123,9,FALSE),SolarTermData!$U$10:$V$3734,2,TRUE)</f>
        <v>12</v>
      </c>
      <c r="EG8" s="125">
        <f>VLOOKUP(AO6+VLOOKUP($C$3,Data!$B$111:$J$123,9,FALSE),SolarTermData!$U$10:$W$3734,3,TRUE)</f>
        <v>1547</v>
      </c>
      <c r="EH8" s="125"/>
      <c r="EI8" s="83"/>
      <c r="EJ8" s="83"/>
      <c r="EK8" s="83"/>
      <c r="EL8" s="83"/>
      <c r="EM8" s="83"/>
      <c r="EN8" s="83"/>
      <c r="EO8" s="83" t="s">
        <v>178</v>
      </c>
      <c r="EP8" s="83">
        <f>VLOOKUP(AY6+VLOOKUP($C$3,Data!$B$111:$J$123,9,FALSE),SolarTermData!$U$10:$V$3734,2,TRUE)</f>
        <v>12</v>
      </c>
      <c r="EQ8" s="125">
        <f>VLOOKUP(AY6+VLOOKUP($C$3,Data!$B$111:$J$123,9,FALSE),SolarTermData!$U$10:$W$3734,3,TRUE)</f>
        <v>1547</v>
      </c>
      <c r="ER8" s="125"/>
      <c r="ES8" s="83"/>
      <c r="ET8" s="83"/>
      <c r="EU8" s="83"/>
      <c r="EV8" s="83"/>
      <c r="EW8" s="83"/>
      <c r="EX8" s="83"/>
      <c r="EY8" s="83" t="s">
        <v>178</v>
      </c>
      <c r="EZ8" s="83">
        <f>VLOOKUP(BI6+VLOOKUP($C$3,Data!$B$111:$J$123,9,FALSE),SolarTermData!$U$10:$V$3734,2,TRUE)</f>
        <v>12</v>
      </c>
      <c r="FA8" s="125">
        <f>VLOOKUP(BI6+VLOOKUP($C$3,Data!$B$111:$J$123,9,FALSE),SolarTermData!$U$10:$W$3734,3,TRUE)</f>
        <v>1547</v>
      </c>
      <c r="FB8" s="125"/>
      <c r="FC8" s="83"/>
      <c r="FD8" s="83"/>
      <c r="FE8" s="83"/>
      <c r="FF8" s="83"/>
      <c r="FG8" s="83"/>
      <c r="FH8" s="83"/>
    </row>
    <row r="9" spans="1:164" ht="18.75" customHeight="1" x14ac:dyDescent="0.35">
      <c r="A9" s="118" t="str">
        <f>VLOOKUP(CR7,Data!$A$127:$D$151,2,FALSE)</f>
        <v>Dōng Zhì</v>
      </c>
      <c r="B9" s="119"/>
      <c r="C9" s="119"/>
      <c r="D9" s="119"/>
      <c r="E9" s="87" t="str">
        <f>VLOOKUP($C$3,Data!$D$23:$F$35,3,FALSE)</f>
        <v>亥</v>
      </c>
      <c r="F9" s="87" t="str">
        <f>VLOOKUP(CR6,Data!$A$49:$J$108,10,FALSE)</f>
        <v>辰</v>
      </c>
      <c r="G9" s="87" t="str">
        <f>VLOOKUP(CR7,Data!$A$127:$E$150,5,FALSE)</f>
        <v>子</v>
      </c>
      <c r="H9" s="87" t="str">
        <f>IF(OR(AND(CR7=22,OR(AND(YEAR(A6)=$C$1,MONTH(A6)=1),AND(MONTH(A6)=12,YEAR(A6)&lt;$C$1))),CR7=23,CR7=24),VLOOKUP(MOD($C$1+2636-1,60),Data!$A$49:$J$108,10,FALSE),VLOOKUP(MOD($C$1+2636,60),Data!$A$49:$J$108,10,FALSE))</f>
        <v>辰</v>
      </c>
      <c r="I9" s="104"/>
      <c r="J9" s="105"/>
      <c r="K9" s="118" t="str">
        <f>VLOOKUP(DB7,Data!$A$127:$D$151,2,FALSE)</f>
        <v>Dōng Zhì</v>
      </c>
      <c r="L9" s="119"/>
      <c r="M9" s="119"/>
      <c r="N9" s="119"/>
      <c r="O9" s="87" t="str">
        <f>VLOOKUP($C$3,Data!$D$23:$F$35,3,FALSE)</f>
        <v>亥</v>
      </c>
      <c r="P9" s="87" t="str">
        <f>VLOOKUP(DB6,Data!$A$49:$J$108,10,FALSE)</f>
        <v>巳</v>
      </c>
      <c r="Q9" s="87" t="str">
        <f>VLOOKUP(DB7,Data!$A$127:$E$150,5,FALSE)</f>
        <v>子</v>
      </c>
      <c r="R9" s="87" t="str">
        <f>IF(OR(AND(DB7=22,OR(AND(YEAR(K6)=$C$1,MONTH(K6)=1),AND(MONTH(K6)=12,YEAR(K6)&lt;$C$1))),DB7=23,DB7=24),VLOOKUP(MOD($C$1+2636-1,60),Data!$A$49:$J$108,10,FALSE),VLOOKUP(MOD($C$1+2636,60),Data!$A$49:$J$108,10,FALSE))</f>
        <v>辰</v>
      </c>
      <c r="S9" s="104"/>
      <c r="T9" s="105"/>
      <c r="U9" s="118" t="str">
        <f>VLOOKUP(DL7,Data!$A$127:$D$151,2,FALSE)</f>
        <v>Dōng Zhì</v>
      </c>
      <c r="V9" s="119"/>
      <c r="W9" s="119"/>
      <c r="X9" s="119"/>
      <c r="Y9" s="87" t="str">
        <f>VLOOKUP($C$3,Data!$D$23:$F$35,3,FALSE)</f>
        <v>亥</v>
      </c>
      <c r="Z9" s="87" t="str">
        <f>VLOOKUP(DL6,Data!$A$49:$J$108,10,FALSE)</f>
        <v>午</v>
      </c>
      <c r="AA9" s="87" t="str">
        <f>VLOOKUP(DL7,Data!$A$127:$E$150,5,FALSE)</f>
        <v>子</v>
      </c>
      <c r="AB9" s="87" t="str">
        <f>IF(OR(AND(DL7=22,OR(AND(YEAR(U6)=$C$1,MONTH(U6)=1),AND(MONTH(U6)=12,YEAR(U6)&lt;$C$1))),DL7=23,DL7=24),VLOOKUP(MOD($C$1+2636-1,60),Data!$A$49:$J$108,10,FALSE),VLOOKUP(MOD($C$1+2636,60),Data!$A$49:$J$108,10,FALSE))</f>
        <v>辰</v>
      </c>
      <c r="AC9" s="104"/>
      <c r="AD9" s="105"/>
      <c r="AE9" s="118" t="str">
        <f>VLOOKUP(DV7,Data!$A$127:$D$151,2,FALSE)</f>
        <v>Dōng Zhì</v>
      </c>
      <c r="AF9" s="119"/>
      <c r="AG9" s="119"/>
      <c r="AH9" s="119"/>
      <c r="AI9" s="87" t="str">
        <f>VLOOKUP($C$3,Data!$D$23:$F$35,3,FALSE)</f>
        <v>亥</v>
      </c>
      <c r="AJ9" s="87" t="str">
        <f>VLOOKUP(DV6,Data!$A$49:$J$108,10,FALSE)</f>
        <v>未</v>
      </c>
      <c r="AK9" s="87" t="str">
        <f>VLOOKUP(DV7,Data!$A$127:$E$150,5,FALSE)</f>
        <v>子</v>
      </c>
      <c r="AL9" s="87" t="str">
        <f>IF(OR(AND(DV7=22,OR(AND(YEAR(AE6)=$C$1,MONTH(AE6)=1),AND(MONTH(AE6)=12,YEAR(AE6)&lt;$C$1))),DV7=23,DV7=24),VLOOKUP(MOD($C$1+2636-1,60),Data!$A$49:$J$108,10,FALSE),VLOOKUP(MOD($C$1+2636,60),Data!$A$49:$J$108,10,FALSE))</f>
        <v>辰</v>
      </c>
      <c r="AM9" s="104"/>
      <c r="AN9" s="105"/>
      <c r="AO9" s="118" t="str">
        <f>VLOOKUP(EF7,Data!$A$127:$D$151,2,FALSE)</f>
        <v>Dōng Zhì</v>
      </c>
      <c r="AP9" s="119"/>
      <c r="AQ9" s="119"/>
      <c r="AR9" s="119"/>
      <c r="AS9" s="87" t="str">
        <f>VLOOKUP($C$3,Data!$D$23:$F$35,3,FALSE)</f>
        <v>亥</v>
      </c>
      <c r="AT9" s="87" t="str">
        <f>VLOOKUP(EF6,Data!$A$49:$J$108,10,FALSE)</f>
        <v>申</v>
      </c>
      <c r="AU9" s="87" t="str">
        <f>VLOOKUP(EF7,Data!$A$127:$E$150,5,FALSE)</f>
        <v>子</v>
      </c>
      <c r="AV9" s="87" t="str">
        <f>IF(OR(AND(EF7=22,OR(AND(YEAR(AO6)=$C$1,MONTH(AO6)=1),AND(MONTH(AO6)=12,YEAR(AO6)&lt;$C$1))),EF7=23,EF7=24),VLOOKUP(MOD($C$1+2636-1,60),Data!$A$49:$J$108,10,FALSE),VLOOKUP(MOD($C$1+2636,60),Data!$A$49:$J$108,10,FALSE))</f>
        <v>辰</v>
      </c>
      <c r="AW9" s="104"/>
      <c r="AX9" s="105"/>
      <c r="AY9" s="118" t="str">
        <f>VLOOKUP(EP7,Data!$A$127:$D$151,2,FALSE)</f>
        <v>Dōng Zhì</v>
      </c>
      <c r="AZ9" s="119"/>
      <c r="BA9" s="119"/>
      <c r="BB9" s="119"/>
      <c r="BC9" s="87" t="str">
        <f>VLOOKUP($C$3,Data!$D$23:$F$35,3,FALSE)</f>
        <v>亥</v>
      </c>
      <c r="BD9" s="87" t="str">
        <f>VLOOKUP(EP6,Data!$A$49:$J$108,10,FALSE)</f>
        <v>酉</v>
      </c>
      <c r="BE9" s="87" t="str">
        <f>VLOOKUP(EP7,Data!$A$127:$E$150,5,FALSE)</f>
        <v>子</v>
      </c>
      <c r="BF9" s="87" t="str">
        <f>IF(OR(AND(EP7=22,OR(AND(YEAR(AY6)=$C$1,MONTH(AY6)=1),AND(MONTH(AY6)=12,YEAR(AY6)&lt;$C$1))),EP7=23,EP7=24),VLOOKUP(MOD($C$1+2636-1,60),Data!$A$49:$J$108,10,FALSE),VLOOKUP(MOD($C$1+2636,60),Data!$A$49:$J$108,10,FALSE))</f>
        <v>辰</v>
      </c>
      <c r="BG9" s="104"/>
      <c r="BH9" s="105"/>
      <c r="BI9" s="118" t="str">
        <f>VLOOKUP(EZ7,Data!$A$127:$D$151,2,FALSE)</f>
        <v>Xiǎo Hán</v>
      </c>
      <c r="BJ9" s="119"/>
      <c r="BK9" s="119"/>
      <c r="BL9" s="119"/>
      <c r="BM9" s="87" t="str">
        <f>VLOOKUP($C$3,Data!$D$23:$F$35,3,FALSE)</f>
        <v>亥</v>
      </c>
      <c r="BN9" s="87" t="str">
        <f>VLOOKUP(EZ6,Data!$A$49:$J$108,10,FALSE)</f>
        <v>戌</v>
      </c>
      <c r="BO9" s="87" t="str">
        <f>VLOOKUP(EZ7,Data!$A$127:$E$150,5,FALSE)</f>
        <v>丑</v>
      </c>
      <c r="BP9" s="87" t="str">
        <f>IF(OR(AND(EZ7=22,OR(AND(YEAR(BI6)=$C$1,MONTH(BI6)=1),AND(MONTH(BI6)=12,YEAR(BI6)&lt;$C$1))),EZ7=23,EZ7=24),VLOOKUP(MOD($C$1+2636-1,60),Data!$A$49:$J$108,10,FALSE),VLOOKUP(MOD($C$1+2636,60),Data!$A$49:$J$108,10,FALSE))</f>
        <v>辰</v>
      </c>
      <c r="BQ9" s="104"/>
      <c r="BR9" s="105"/>
      <c r="BS9" s="2"/>
      <c r="BT9" s="2"/>
      <c r="BU9" s="2"/>
      <c r="BV9" s="2"/>
      <c r="BW9" s="4"/>
      <c r="BX9" s="4"/>
      <c r="BY9" s="4"/>
      <c r="BZ9" s="4"/>
      <c r="CA9" s="4"/>
      <c r="CQ9" s="83" t="str">
        <f>IF(OR(CR7=Data!$S$178,CR7=Data!$S$179,CR7=Data!$S$180,CR7=Data!$S$181),"GSF","")</f>
        <v/>
      </c>
      <c r="CR9" s="83"/>
      <c r="CS9" s="83"/>
      <c r="CT9" s="83"/>
      <c r="CU9" s="83"/>
      <c r="CV9" s="83"/>
      <c r="CW9" s="83"/>
      <c r="CX9" s="83"/>
      <c r="CY9" s="83"/>
      <c r="CZ9" s="83"/>
      <c r="DA9" s="83" t="str">
        <f>IF(OR(DB7=Data!$S$178,DB7=Data!$S$179,DB7=Data!$S$180,DB7=Data!$S$181),"GSF","")</f>
        <v/>
      </c>
      <c r="DB9" s="83"/>
      <c r="DC9" s="83"/>
      <c r="DD9" s="83"/>
      <c r="DE9" s="83"/>
      <c r="DF9" s="83"/>
      <c r="DG9" s="83"/>
      <c r="DH9" s="83"/>
      <c r="DI9" s="83"/>
      <c r="DJ9" s="83"/>
      <c r="DK9" s="83" t="str">
        <f>IF(OR(DL7=Data!$S$178,DL7=Data!$S$179,DL7=Data!$S$180,DL7=Data!$S$181),"GSF","")</f>
        <v/>
      </c>
      <c r="DL9" s="83"/>
      <c r="DM9" s="83"/>
      <c r="DN9" s="83"/>
      <c r="DO9" s="83"/>
      <c r="DP9" s="83"/>
      <c r="DQ9" s="83"/>
      <c r="DR9" s="83"/>
      <c r="DS9" s="83"/>
      <c r="DT9" s="83"/>
      <c r="DU9" s="83" t="str">
        <f>IF(OR(DV7=Data!$S$178,DV7=Data!$S$179,DV7=Data!$S$180,DV7=Data!$S$181),"GSF","")</f>
        <v/>
      </c>
      <c r="DV9" s="83"/>
      <c r="DW9" s="83"/>
      <c r="DX9" s="83"/>
      <c r="DY9" s="83"/>
      <c r="DZ9" s="83"/>
      <c r="EA9" s="83"/>
      <c r="EB9" s="83"/>
      <c r="EC9" s="83"/>
      <c r="ED9" s="83"/>
      <c r="EE9" s="83" t="str">
        <f>IF(OR(EF7=Data!$S$178,EF7=Data!$S$179,EF7=Data!$S$180,EF7=Data!$S$181),"GSF","")</f>
        <v/>
      </c>
      <c r="EF9" s="83"/>
      <c r="EG9" s="83"/>
      <c r="EH9" s="83"/>
      <c r="EI9" s="83"/>
      <c r="EJ9" s="83"/>
      <c r="EK9" s="83"/>
      <c r="EL9" s="83"/>
      <c r="EM9" s="83"/>
      <c r="EN9" s="83"/>
      <c r="EO9" s="83" t="str">
        <f>IF(OR(EP7=Data!$S$178,EP7=Data!$S$179,EP7=Data!$S$180,EP7=Data!$S$181),"GSF","")</f>
        <v/>
      </c>
      <c r="EP9" s="83"/>
      <c r="EQ9" s="83"/>
      <c r="ER9" s="83"/>
      <c r="ES9" s="83"/>
      <c r="ET9" s="83"/>
      <c r="EU9" s="83"/>
      <c r="EV9" s="83"/>
      <c r="EW9" s="83"/>
      <c r="EX9" s="83"/>
      <c r="EY9" s="83" t="str">
        <f>IF(OR(EZ7=Data!$S$178,EZ7=Data!$S$179,EZ7=Data!$S$180,EZ7=Data!$S$181),"GSF","")</f>
        <v/>
      </c>
      <c r="EZ9" s="83"/>
      <c r="FA9" s="83"/>
      <c r="FB9" s="83"/>
      <c r="FC9" s="83"/>
      <c r="FD9" s="83"/>
      <c r="FE9" s="83"/>
      <c r="FF9" s="83"/>
      <c r="FG9" s="83"/>
      <c r="FH9" s="83"/>
    </row>
    <row r="10" spans="1:164" ht="18.75" customHeight="1" x14ac:dyDescent="0.35">
      <c r="A10" s="120">
        <f>VLOOKUP(CS7,SolarTermData!$C$10:$D$7233,2,FALSE)</f>
        <v>45647.39008531766</v>
      </c>
      <c r="B10" s="121"/>
      <c r="C10" s="121"/>
      <c r="D10" s="121"/>
      <c r="E10" s="121"/>
      <c r="F10" s="122" t="str">
        <f>VLOOKUP(CR7,Data!$A$127:$D$151,4,FALSE)</f>
        <v>Winter Solstice</v>
      </c>
      <c r="G10" s="122"/>
      <c r="H10" s="122"/>
      <c r="I10" s="122"/>
      <c r="J10" s="123"/>
      <c r="K10" s="120">
        <f>VLOOKUP(DC7,SolarTermData!$C$10:$D$7233,2,FALSE)</f>
        <v>45647.39008531766</v>
      </c>
      <c r="L10" s="121"/>
      <c r="M10" s="121"/>
      <c r="N10" s="121"/>
      <c r="O10" s="121"/>
      <c r="P10" s="122" t="str">
        <f>VLOOKUP(DB7,Data!$A$127:$D$151,4,FALSE)</f>
        <v>Winter Solstice</v>
      </c>
      <c r="Q10" s="122"/>
      <c r="R10" s="122"/>
      <c r="S10" s="122"/>
      <c r="T10" s="123"/>
      <c r="U10" s="120">
        <f>VLOOKUP(DM7,SolarTermData!$C$10:$D$7233,2,FALSE)</f>
        <v>45647.39008531766</v>
      </c>
      <c r="V10" s="121"/>
      <c r="W10" s="121"/>
      <c r="X10" s="121"/>
      <c r="Y10" s="121"/>
      <c r="Z10" s="122" t="str">
        <f>VLOOKUP(DL7,Data!$A$127:$D$151,4,FALSE)</f>
        <v>Winter Solstice</v>
      </c>
      <c r="AA10" s="122"/>
      <c r="AB10" s="122"/>
      <c r="AC10" s="122"/>
      <c r="AD10" s="123"/>
      <c r="AE10" s="120">
        <f>VLOOKUP(DW7,SolarTermData!$C$10:$D$7233,2,FALSE)</f>
        <v>45647.39008531766</v>
      </c>
      <c r="AF10" s="121"/>
      <c r="AG10" s="121"/>
      <c r="AH10" s="121"/>
      <c r="AI10" s="121"/>
      <c r="AJ10" s="122" t="str">
        <f>VLOOKUP(DV7,Data!$A$127:$D$151,4,FALSE)</f>
        <v>Winter Solstice</v>
      </c>
      <c r="AK10" s="122"/>
      <c r="AL10" s="122"/>
      <c r="AM10" s="122"/>
      <c r="AN10" s="123"/>
      <c r="AO10" s="120">
        <f>VLOOKUP(EG7,SolarTermData!$C$10:$D$7233,2,FALSE)</f>
        <v>45647.39008531766</v>
      </c>
      <c r="AP10" s="121"/>
      <c r="AQ10" s="121"/>
      <c r="AR10" s="121"/>
      <c r="AS10" s="121"/>
      <c r="AT10" s="122" t="str">
        <f>VLOOKUP(EF7,Data!$A$127:$D$151,4,FALSE)</f>
        <v>Winter Solstice</v>
      </c>
      <c r="AU10" s="122"/>
      <c r="AV10" s="122"/>
      <c r="AW10" s="122"/>
      <c r="AX10" s="123"/>
      <c r="AY10" s="120">
        <f>VLOOKUP(EQ7,SolarTermData!$C$10:$D$7233,2,FALSE)</f>
        <v>45647.39008531766</v>
      </c>
      <c r="AZ10" s="121"/>
      <c r="BA10" s="121"/>
      <c r="BB10" s="121"/>
      <c r="BC10" s="121"/>
      <c r="BD10" s="122" t="str">
        <f>VLOOKUP(EP7,Data!$A$127:$D$151,4,FALSE)</f>
        <v>Winter Solstice</v>
      </c>
      <c r="BE10" s="122"/>
      <c r="BF10" s="122"/>
      <c r="BG10" s="122"/>
      <c r="BH10" s="123"/>
      <c r="BI10" s="120">
        <f>VLOOKUP(FA7,SolarTermData!$C$10:$D$7233,2,FALSE)</f>
        <v>45662.106892729644</v>
      </c>
      <c r="BJ10" s="121"/>
      <c r="BK10" s="121"/>
      <c r="BL10" s="121"/>
      <c r="BM10" s="121"/>
      <c r="BN10" s="122" t="str">
        <f>VLOOKUP(EZ7,Data!$A$127:$D$151,4,FALSE)</f>
        <v>Lesser Cold</v>
      </c>
      <c r="BO10" s="122"/>
      <c r="BP10" s="122"/>
      <c r="BQ10" s="122"/>
      <c r="BR10" s="123"/>
      <c r="BS10" s="2"/>
      <c r="BT10" s="2"/>
      <c r="BU10" s="2"/>
      <c r="BV10" s="2"/>
      <c r="BW10" s="4"/>
      <c r="BX10" s="4"/>
      <c r="BY10" s="4"/>
      <c r="BZ10" s="4"/>
      <c r="CA10" s="4"/>
      <c r="CQ10" s="83"/>
      <c r="CR10" s="83"/>
      <c r="CS10" s="83"/>
      <c r="CT10" s="83"/>
      <c r="CU10" s="83"/>
      <c r="CV10" s="83"/>
      <c r="CW10" s="83"/>
      <c r="CX10" s="83"/>
      <c r="CY10" s="83"/>
      <c r="CZ10" s="83">
        <v>0</v>
      </c>
      <c r="DA10" s="83"/>
      <c r="DB10" s="83"/>
      <c r="DC10" s="83"/>
      <c r="DD10" s="83"/>
      <c r="DE10" s="83"/>
      <c r="DF10" s="83"/>
      <c r="DG10" s="83"/>
      <c r="DH10" s="83"/>
      <c r="DI10" s="83"/>
      <c r="DJ10" s="83">
        <f>CZ10+1</f>
        <v>1</v>
      </c>
      <c r="DK10" s="83"/>
      <c r="DL10" s="83"/>
      <c r="DM10" s="83"/>
      <c r="DN10" s="83"/>
      <c r="DO10" s="83"/>
      <c r="DP10" s="83"/>
      <c r="DQ10" s="83"/>
      <c r="DR10" s="83"/>
      <c r="DS10" s="83"/>
      <c r="DT10" s="83">
        <f>DJ10+1</f>
        <v>2</v>
      </c>
      <c r="DU10" s="83"/>
      <c r="DV10" s="83"/>
      <c r="DW10" s="83"/>
      <c r="DX10" s="83"/>
      <c r="DY10" s="83"/>
      <c r="DZ10" s="83"/>
      <c r="EA10" s="83"/>
      <c r="EB10" s="83"/>
      <c r="EC10" s="83"/>
      <c r="ED10" s="83">
        <f>DT10+1</f>
        <v>3</v>
      </c>
      <c r="EE10" s="83"/>
      <c r="EF10" s="83"/>
      <c r="EG10" s="83"/>
      <c r="EH10" s="83"/>
      <c r="EI10" s="83"/>
      <c r="EJ10" s="83"/>
      <c r="EK10" s="83"/>
      <c r="EL10" s="83"/>
      <c r="EM10" s="83"/>
      <c r="EN10" s="83">
        <f>ED10+1</f>
        <v>4</v>
      </c>
      <c r="EO10" s="83"/>
      <c r="EP10" s="83"/>
      <c r="EQ10" s="83"/>
      <c r="ER10" s="83"/>
      <c r="ES10" s="83"/>
      <c r="ET10" s="83"/>
      <c r="EU10" s="83"/>
      <c r="EV10" s="83"/>
      <c r="EW10" s="83"/>
      <c r="EX10" s="83">
        <f>EN10+1</f>
        <v>5</v>
      </c>
      <c r="EY10" s="83"/>
      <c r="EZ10" s="83"/>
      <c r="FA10" s="83"/>
      <c r="FB10" s="83"/>
      <c r="FC10" s="83"/>
      <c r="FD10" s="83"/>
      <c r="FE10" s="83"/>
      <c r="FF10" s="83"/>
      <c r="FG10" s="83"/>
      <c r="FH10" s="83">
        <f>EX10+1</f>
        <v>6</v>
      </c>
    </row>
    <row r="11" spans="1:164" ht="18.75" customHeight="1" x14ac:dyDescent="0.35">
      <c r="A11" s="114">
        <f>$C$103+CZ15</f>
        <v>45663</v>
      </c>
      <c r="B11" s="115"/>
      <c r="C11" s="115"/>
      <c r="D11" s="115"/>
      <c r="E11" s="13"/>
      <c r="F11" s="13"/>
      <c r="G11" s="124" t="str">
        <f>IF($P$1=1,"Solar","")</f>
        <v/>
      </c>
      <c r="H11" s="124"/>
      <c r="I11" s="126"/>
      <c r="J11" s="127"/>
      <c r="K11" s="114">
        <f>$C$103+DJ15</f>
        <v>45664</v>
      </c>
      <c r="L11" s="115"/>
      <c r="M11" s="115"/>
      <c r="N11" s="115"/>
      <c r="O11" s="13"/>
      <c r="P11" s="13"/>
      <c r="Q11" s="124" t="str">
        <f>IF($P$1=1,"Solar","")</f>
        <v/>
      </c>
      <c r="R11" s="124"/>
      <c r="S11" s="126"/>
      <c r="T11" s="127"/>
      <c r="U11" s="114">
        <f>$C$103+DT15</f>
        <v>45665</v>
      </c>
      <c r="V11" s="115"/>
      <c r="W11" s="115"/>
      <c r="X11" s="115"/>
      <c r="Y11" s="13"/>
      <c r="Z11" s="13"/>
      <c r="AA11" s="124" t="str">
        <f>IF($P$1=1,"Solar","")</f>
        <v/>
      </c>
      <c r="AB11" s="124"/>
      <c r="AC11" s="126"/>
      <c r="AD11" s="127"/>
      <c r="AE11" s="114">
        <f>$C$103+ED15</f>
        <v>45666</v>
      </c>
      <c r="AF11" s="115"/>
      <c r="AG11" s="115"/>
      <c r="AH11" s="115"/>
      <c r="AI11" s="13"/>
      <c r="AJ11" s="13"/>
      <c r="AK11" s="124" t="str">
        <f>IF($P$1=1,"Solar","")</f>
        <v/>
      </c>
      <c r="AL11" s="124"/>
      <c r="AM11" s="126"/>
      <c r="AN11" s="127"/>
      <c r="AO11" s="114">
        <f>$C$103+EN15</f>
        <v>45667</v>
      </c>
      <c r="AP11" s="115"/>
      <c r="AQ11" s="115"/>
      <c r="AR11" s="115"/>
      <c r="AS11" s="13"/>
      <c r="AT11" s="13"/>
      <c r="AU11" s="124" t="str">
        <f>IF($P$1=1,"Solar","")</f>
        <v/>
      </c>
      <c r="AV11" s="124"/>
      <c r="AW11" s="126"/>
      <c r="AX11" s="127"/>
      <c r="AY11" s="114">
        <f>$C$103+EX15</f>
        <v>45668</v>
      </c>
      <c r="AZ11" s="115"/>
      <c r="BA11" s="115"/>
      <c r="BB11" s="115"/>
      <c r="BC11" s="13"/>
      <c r="BD11" s="13"/>
      <c r="BE11" s="124" t="str">
        <f>IF($P$1=1,"Solar","")</f>
        <v/>
      </c>
      <c r="BF11" s="124"/>
      <c r="BG11" s="126"/>
      <c r="BH11" s="127"/>
      <c r="BI11" s="114">
        <f>$C$103+FH15</f>
        <v>45669</v>
      </c>
      <c r="BJ11" s="115"/>
      <c r="BK11" s="115"/>
      <c r="BL11" s="115"/>
      <c r="BM11" s="13"/>
      <c r="BN11" s="13"/>
      <c r="BO11" s="124" t="str">
        <f>IF($P$1=1,"Solar","")</f>
        <v/>
      </c>
      <c r="BP11" s="124"/>
      <c r="BQ11" s="126"/>
      <c r="BR11" s="127"/>
      <c r="BS11" s="2"/>
      <c r="BT11" s="2"/>
      <c r="BU11" s="2"/>
      <c r="BV11" s="2"/>
      <c r="BW11" s="4"/>
      <c r="BX11" s="4"/>
      <c r="BY11" s="4"/>
      <c r="BZ11" s="4"/>
      <c r="CA11" s="4"/>
      <c r="CQ11" s="83" t="s">
        <v>28</v>
      </c>
      <c r="CR11" s="83">
        <f>MOD(_xlfn.DAYS(A11,$C$104)+9,60)</f>
        <v>11</v>
      </c>
      <c r="CS11" s="83"/>
      <c r="CT11" s="83"/>
      <c r="CU11" s="83"/>
      <c r="CV11" s="83"/>
      <c r="CW11" s="83"/>
      <c r="CX11" s="83"/>
      <c r="CY11" s="83"/>
      <c r="CZ11" s="83"/>
      <c r="DA11" s="83" t="s">
        <v>28</v>
      </c>
      <c r="DB11" s="83">
        <f>MOD(_xlfn.DAYS(K11,$C$104)+9,60)</f>
        <v>12</v>
      </c>
      <c r="DC11" s="83"/>
      <c r="DD11" s="83"/>
      <c r="DE11" s="83"/>
      <c r="DF11" s="83"/>
      <c r="DG11" s="83"/>
      <c r="DH11" s="83"/>
      <c r="DI11" s="83"/>
      <c r="DJ11" s="83"/>
      <c r="DK11" s="83" t="s">
        <v>28</v>
      </c>
      <c r="DL11" s="83">
        <f>MOD(_xlfn.DAYS(U11,$C$104)+9,60)</f>
        <v>13</v>
      </c>
      <c r="DM11" s="83"/>
      <c r="DN11" s="83"/>
      <c r="DO11" s="83"/>
      <c r="DP11" s="83"/>
      <c r="DQ11" s="83"/>
      <c r="DR11" s="83"/>
      <c r="DS11" s="83"/>
      <c r="DT11" s="83"/>
      <c r="DU11" s="83" t="s">
        <v>28</v>
      </c>
      <c r="DV11" s="83">
        <f>MOD(_xlfn.DAYS(AE11,$C$104)+9,60)</f>
        <v>14</v>
      </c>
      <c r="DW11" s="83"/>
      <c r="DX11" s="83"/>
      <c r="DY11" s="83"/>
      <c r="DZ11" s="83"/>
      <c r="EA11" s="83"/>
      <c r="EB11" s="83"/>
      <c r="EC11" s="83"/>
      <c r="ED11" s="83"/>
      <c r="EE11" s="83" t="s">
        <v>28</v>
      </c>
      <c r="EF11" s="83">
        <f>MOD(_xlfn.DAYS(AO11,$C$104)+9,60)</f>
        <v>15</v>
      </c>
      <c r="EG11" s="83"/>
      <c r="EH11" s="83"/>
      <c r="EI11" s="83"/>
      <c r="EJ11" s="83"/>
      <c r="EK11" s="83"/>
      <c r="EL11" s="83"/>
      <c r="EM11" s="83"/>
      <c r="EN11" s="83"/>
      <c r="EO11" s="83" t="s">
        <v>28</v>
      </c>
      <c r="EP11" s="83">
        <f>MOD(_xlfn.DAYS(AY11,$C$104)+9,60)</f>
        <v>16</v>
      </c>
      <c r="EQ11" s="83"/>
      <c r="ER11" s="83"/>
      <c r="ES11" s="83"/>
      <c r="ET11" s="83"/>
      <c r="EU11" s="83"/>
      <c r="EV11" s="83"/>
      <c r="EW11" s="83"/>
      <c r="EX11" s="83"/>
      <c r="EY11" s="83" t="s">
        <v>28</v>
      </c>
      <c r="EZ11" s="83">
        <f>MOD(_xlfn.DAYS(BI11,$C$104)+9,60)</f>
        <v>17</v>
      </c>
      <c r="FA11" s="83"/>
      <c r="FB11" s="83"/>
      <c r="FC11" s="83"/>
      <c r="FD11" s="83"/>
      <c r="FE11" s="83"/>
      <c r="FF11" s="83"/>
      <c r="FG11" s="83"/>
      <c r="FH11" s="83"/>
    </row>
    <row r="12" spans="1:164" ht="18.75" customHeight="1" x14ac:dyDescent="0.35">
      <c r="A12" s="112"/>
      <c r="B12" s="113"/>
      <c r="C12" s="113"/>
      <c r="D12" s="101"/>
      <c r="E12" s="2" t="s">
        <v>27</v>
      </c>
      <c r="F12" s="2" t="s">
        <v>28</v>
      </c>
      <c r="G12" s="2" t="s">
        <v>29</v>
      </c>
      <c r="H12" s="2" t="s">
        <v>30</v>
      </c>
      <c r="I12" s="102"/>
      <c r="J12" s="103"/>
      <c r="K12" s="112"/>
      <c r="L12" s="113"/>
      <c r="M12" s="113"/>
      <c r="N12" s="101"/>
      <c r="O12" s="2" t="s">
        <v>27</v>
      </c>
      <c r="P12" s="2" t="s">
        <v>28</v>
      </c>
      <c r="Q12" s="2" t="s">
        <v>29</v>
      </c>
      <c r="R12" s="2" t="s">
        <v>30</v>
      </c>
      <c r="S12" s="102"/>
      <c r="T12" s="103"/>
      <c r="U12" s="112"/>
      <c r="V12" s="113"/>
      <c r="W12" s="113"/>
      <c r="X12" s="101"/>
      <c r="Y12" s="2" t="s">
        <v>27</v>
      </c>
      <c r="Z12" s="2" t="s">
        <v>28</v>
      </c>
      <c r="AA12" s="2" t="s">
        <v>29</v>
      </c>
      <c r="AB12" s="2" t="s">
        <v>30</v>
      </c>
      <c r="AC12" s="102"/>
      <c r="AD12" s="103"/>
      <c r="AE12" s="112"/>
      <c r="AF12" s="113"/>
      <c r="AG12" s="113"/>
      <c r="AH12" s="101"/>
      <c r="AI12" s="2" t="s">
        <v>27</v>
      </c>
      <c r="AJ12" s="2" t="s">
        <v>28</v>
      </c>
      <c r="AK12" s="2" t="s">
        <v>29</v>
      </c>
      <c r="AL12" s="2" t="s">
        <v>30</v>
      </c>
      <c r="AM12" s="102"/>
      <c r="AN12" s="103"/>
      <c r="AO12" s="112"/>
      <c r="AP12" s="113"/>
      <c r="AQ12" s="113"/>
      <c r="AR12" s="101"/>
      <c r="AS12" s="2" t="s">
        <v>27</v>
      </c>
      <c r="AT12" s="2" t="s">
        <v>28</v>
      </c>
      <c r="AU12" s="2" t="s">
        <v>29</v>
      </c>
      <c r="AV12" s="2" t="s">
        <v>30</v>
      </c>
      <c r="AW12" s="102"/>
      <c r="AX12" s="103"/>
      <c r="AY12" s="112"/>
      <c r="AZ12" s="113"/>
      <c r="BA12" s="113"/>
      <c r="BB12" s="101"/>
      <c r="BC12" s="2" t="s">
        <v>27</v>
      </c>
      <c r="BD12" s="2" t="s">
        <v>28</v>
      </c>
      <c r="BE12" s="2" t="s">
        <v>29</v>
      </c>
      <c r="BF12" s="2" t="s">
        <v>30</v>
      </c>
      <c r="BG12" s="102"/>
      <c r="BH12" s="103"/>
      <c r="BI12" s="112"/>
      <c r="BJ12" s="113"/>
      <c r="BK12" s="113"/>
      <c r="BL12" s="101"/>
      <c r="BM12" s="2" t="s">
        <v>27</v>
      </c>
      <c r="BN12" s="2" t="s">
        <v>28</v>
      </c>
      <c r="BO12" s="2" t="s">
        <v>29</v>
      </c>
      <c r="BP12" s="2" t="s">
        <v>30</v>
      </c>
      <c r="BQ12" s="102"/>
      <c r="BR12" s="103"/>
      <c r="BS12" s="2"/>
      <c r="BT12" s="2"/>
      <c r="BU12" s="2"/>
      <c r="BV12" s="2"/>
      <c r="BW12" s="4"/>
      <c r="BX12" s="4"/>
      <c r="BY12" s="4"/>
      <c r="BZ12" s="4"/>
      <c r="CA12" s="4"/>
      <c r="CQ12" s="83" t="s">
        <v>167</v>
      </c>
      <c r="CR12" s="83">
        <f>VLOOKUP(A11+VLOOKUP($C$3,Data!$B$111:$J$123,9,FALSE),SolarTermData!$A$10:$B$7233,2,TRUE)</f>
        <v>23</v>
      </c>
      <c r="CS12" s="125">
        <f>VLOOKUP(A11+VLOOKUP($C$3,Data!$B$111:$J$123,9,FALSE),SolarTermData!$A$10:$C$7233,3,TRUE)</f>
        <v>3001</v>
      </c>
      <c r="CT12" s="125"/>
      <c r="CU12" s="83"/>
      <c r="CV12" s="83"/>
      <c r="CW12" s="83"/>
      <c r="CX12" s="83"/>
      <c r="CY12" s="83"/>
      <c r="CZ12" s="83"/>
      <c r="DA12" s="83" t="s">
        <v>167</v>
      </c>
      <c r="DB12" s="83">
        <f>VLOOKUP(K11+VLOOKUP($C$3,Data!$B$111:$J$123,9,FALSE),SolarTermData!$A$10:$B$7233,2,TRUE)</f>
        <v>23</v>
      </c>
      <c r="DC12" s="125">
        <f>VLOOKUP(K11+VLOOKUP($C$3,Data!$B$111:$J$123,9,FALSE),SolarTermData!$A$10:$C$7233,3,TRUE)</f>
        <v>3001</v>
      </c>
      <c r="DD12" s="125"/>
      <c r="DE12" s="83"/>
      <c r="DF12" s="83"/>
      <c r="DG12" s="83"/>
      <c r="DH12" s="83"/>
      <c r="DI12" s="83"/>
      <c r="DJ12" s="83"/>
      <c r="DK12" s="83" t="s">
        <v>167</v>
      </c>
      <c r="DL12" s="83">
        <f>VLOOKUP(U11+VLOOKUP($C$3,Data!$B$111:$J$123,9,FALSE),SolarTermData!$A$10:$B$7233,2,TRUE)</f>
        <v>23</v>
      </c>
      <c r="DM12" s="125">
        <f>VLOOKUP(U11+VLOOKUP($C$3,Data!$B$111:$J$123,9,FALSE),SolarTermData!$A$10:$C$7233,3,TRUE)</f>
        <v>3001</v>
      </c>
      <c r="DN12" s="125"/>
      <c r="DO12" s="83"/>
      <c r="DP12" s="83"/>
      <c r="DQ12" s="83"/>
      <c r="DR12" s="83"/>
      <c r="DS12" s="83"/>
      <c r="DT12" s="83"/>
      <c r="DU12" s="83" t="s">
        <v>167</v>
      </c>
      <c r="DV12" s="83">
        <f>VLOOKUP(AE11+VLOOKUP($C$3,Data!$B$111:$J$123,9,FALSE),SolarTermData!$A$10:$B$7233,2,TRUE)</f>
        <v>23</v>
      </c>
      <c r="DW12" s="125">
        <f>VLOOKUP(AE11+VLOOKUP($C$3,Data!$B$111:$J$123,9,FALSE),SolarTermData!$A$10:$C$7233,3,TRUE)</f>
        <v>3001</v>
      </c>
      <c r="DX12" s="125"/>
      <c r="DY12" s="83"/>
      <c r="DZ12" s="83"/>
      <c r="EA12" s="83"/>
      <c r="EB12" s="83"/>
      <c r="EC12" s="83"/>
      <c r="ED12" s="83"/>
      <c r="EE12" s="83" t="s">
        <v>167</v>
      </c>
      <c r="EF12" s="83">
        <f>VLOOKUP(AO11+VLOOKUP($C$3,Data!$B$111:$J$123,9,FALSE),SolarTermData!$A$10:$B$7233,2,TRUE)</f>
        <v>23</v>
      </c>
      <c r="EG12" s="125">
        <f>VLOOKUP(AO11+VLOOKUP($C$3,Data!$B$111:$J$123,9,FALSE),SolarTermData!$A$10:$C$7233,3,TRUE)</f>
        <v>3001</v>
      </c>
      <c r="EH12" s="125"/>
      <c r="EI12" s="83"/>
      <c r="EJ12" s="83"/>
      <c r="EK12" s="83"/>
      <c r="EL12" s="83"/>
      <c r="EM12" s="83"/>
      <c r="EN12" s="83"/>
      <c r="EO12" s="83" t="s">
        <v>167</v>
      </c>
      <c r="EP12" s="83">
        <f>VLOOKUP(AY11+VLOOKUP($C$3,Data!$B$111:$J$123,9,FALSE),SolarTermData!$A$10:$B$7233,2,TRUE)</f>
        <v>23</v>
      </c>
      <c r="EQ12" s="125">
        <f>VLOOKUP(AY11+VLOOKUP($C$3,Data!$B$111:$J$123,9,FALSE),SolarTermData!$A$10:$C$7233,3,TRUE)</f>
        <v>3001</v>
      </c>
      <c r="ER12" s="125"/>
      <c r="ES12" s="83"/>
      <c r="ET12" s="83"/>
      <c r="EU12" s="83"/>
      <c r="EV12" s="83"/>
      <c r="EW12" s="83"/>
      <c r="EX12" s="83"/>
      <c r="EY12" s="83" t="s">
        <v>167</v>
      </c>
      <c r="EZ12" s="83">
        <f>VLOOKUP(BI11+VLOOKUP($C$3,Data!$B$111:$J$123,9,FALSE),SolarTermData!$A$10:$B$7233,2,TRUE)</f>
        <v>23</v>
      </c>
      <c r="FA12" s="125">
        <f>VLOOKUP(BI11+VLOOKUP($C$3,Data!$B$111:$J$123,9,FALSE),SolarTermData!$A$10:$C$7233,3,TRUE)</f>
        <v>3001</v>
      </c>
      <c r="FB12" s="125"/>
      <c r="FC12" s="83"/>
      <c r="FD12" s="83"/>
      <c r="FE12" s="83"/>
      <c r="FF12" s="83"/>
      <c r="FG12" s="83"/>
      <c r="FH12" s="83"/>
    </row>
    <row r="13" spans="1:164" ht="18.75" customHeight="1" x14ac:dyDescent="0.35">
      <c r="A13" s="116" t="str">
        <f>VLOOKUP(CR12,Data!$A$127:$D$151,3,FALSE)</f>
        <v>小寒</v>
      </c>
      <c r="B13" s="117"/>
      <c r="C13" s="117"/>
      <c r="D13" s="117"/>
      <c r="E13" s="87" t="str">
        <f>IF(OR(F13="甲",F13="己"),VLOOKUP(E14,Data!$C$111:$H$123,2,FALSE),IF(OR(F13="乙",F13="庚"),VLOOKUP(E14,Data!$C$111:$H$123,3,FALSE),IF(OR(F13="丙",F13="辛"),VLOOKUP(E14,Data!$C$111:$H$123,4,FALSE),IF(OR(F13="丁",F13="壬"),VLOOKUP(E14,Data!$C$111:$H$123,5,FALSE),IF(OR(F13="戊",F13="癸"),VLOOKUP(E14,Data!$C$111:$H$123,6,FALSE))))))</f>
        <v>丁</v>
      </c>
      <c r="F13" s="87" t="str">
        <f>VLOOKUP(CR11,Data!$A$49:$J$108,9,FALSE)</f>
        <v>乙</v>
      </c>
      <c r="G13" s="87" t="str">
        <f>IF(OR(H13="甲",H13="己"),VLOOKUP(G14,Data!$A$155:$F$166,2,FALSE),IF(OR(H13="乙",H13="庚"),VLOOKUP(G14,Data!$A$155:$F$166,3,FALSE),IF(OR(H13="丙",H13="辛"),VLOOKUP(G14,Data!$A$155:$F$166,4,FALSE),IF(OR(H13="丁",H13="壬"),VLOOKUP(G14,Data!$A$155:$F$166,5,FALSE),IF(OR(H13="戊",H13="癸"),VLOOKUP(G14,Data!$A$155:$F$166,6,FALSE))))))</f>
        <v>丁</v>
      </c>
      <c r="H13" s="87" t="str">
        <f>IF(OR(AND(CR12=22,OR(AND(YEAR(A11)=$C$1,MONTH(A11)=1),AND(MONTH(A11)=12,YEAR(A11)&lt;$C$1))),CR12=23,CR12=24),VLOOKUP(MOD($C$1+2636-1,60),Data!$A$49:$J$108,9,FALSE),VLOOKUP(MOD($C$1+2636,60),Data!$A$49:$J$108,9,FALSE))</f>
        <v>甲</v>
      </c>
      <c r="I13" s="104"/>
      <c r="J13" s="105"/>
      <c r="K13" s="116" t="str">
        <f>VLOOKUP(DB12,Data!$A$127:$D$151,3,FALSE)</f>
        <v>小寒</v>
      </c>
      <c r="L13" s="117"/>
      <c r="M13" s="117"/>
      <c r="N13" s="117"/>
      <c r="O13" s="87" t="str">
        <f>IF(OR(P13="甲",P13="己"),VLOOKUP(O14,Data!$C$111:$H$123,2,FALSE),IF(OR(P13="乙",P13="庚"),VLOOKUP(O14,Data!$C$111:$H$123,3,FALSE),IF(OR(P13="丙",P13="辛"),VLOOKUP(O14,Data!$C$111:$H$123,4,FALSE),IF(OR(P13="丁",P13="壬"),VLOOKUP(O14,Data!$C$111:$H$123,5,FALSE),IF(OR(P13="戊",P13="癸"),VLOOKUP(O14,Data!$C$111:$H$123,6,FALSE))))))</f>
        <v>己</v>
      </c>
      <c r="P13" s="87" t="str">
        <f>VLOOKUP(DB11,Data!$A$49:$J$108,9,FALSE)</f>
        <v>丙</v>
      </c>
      <c r="Q13" s="87" t="str">
        <f>IF(OR(R13="甲",R13="己"),VLOOKUP(Q14,Data!$A$155:$F$166,2,FALSE),IF(OR(R13="乙",R13="庚"),VLOOKUP(Q14,Data!$A$155:$F$166,3,FALSE),IF(OR(R13="丙",R13="辛"),VLOOKUP(Q14,Data!$A$155:$F$166,4,FALSE),IF(OR(R13="丁",R13="壬"),VLOOKUP(Q14,Data!$A$155:$F$166,5,FALSE),IF(OR(R13="戊",R13="癸"),VLOOKUP(Q14,Data!$A$155:$F$166,6,FALSE))))))</f>
        <v>丁</v>
      </c>
      <c r="R13" s="87" t="str">
        <f>IF(OR(AND(DB12=22,OR(AND(YEAR(K11)=$C$1,MONTH(K11)=1),AND(MONTH(K11)=12,YEAR(K11)&lt;$C$1))),DB12=23,DB12=24),VLOOKUP(MOD($C$1+2636-1,60),Data!$A$49:$J$108,9,FALSE),VLOOKUP(MOD($C$1+2636,60),Data!$A$49:$J$108,9,FALSE))</f>
        <v>甲</v>
      </c>
      <c r="S13" s="104"/>
      <c r="T13" s="105"/>
      <c r="U13" s="116" t="str">
        <f>VLOOKUP(DL12,Data!$A$127:$D$151,3,FALSE)</f>
        <v>小寒</v>
      </c>
      <c r="V13" s="117"/>
      <c r="W13" s="117"/>
      <c r="X13" s="117"/>
      <c r="Y13" s="87" t="str">
        <f>IF(OR(Z13="甲",Z13="己"),VLOOKUP(Y14,Data!$C$111:$H$123,2,FALSE),IF(OR(Z13="乙",Z13="庚"),VLOOKUP(Y14,Data!$C$111:$H$123,3,FALSE),IF(OR(Z13="丙",Z13="辛"),VLOOKUP(Y14,Data!$C$111:$H$123,4,FALSE),IF(OR(Z13="丁",Z13="壬"),VLOOKUP(Y14,Data!$C$111:$H$123,5,FALSE),IF(OR(Z13="戊",Z13="癸"),VLOOKUP(Y14,Data!$C$111:$H$123,6,FALSE))))))</f>
        <v>辛</v>
      </c>
      <c r="Z13" s="87" t="str">
        <f>VLOOKUP(DL11,Data!$A$49:$J$108,9,FALSE)</f>
        <v>丁</v>
      </c>
      <c r="AA13" s="87" t="str">
        <f>IF(OR(AB13="甲",AB13="己"),VLOOKUP(AA14,Data!$A$155:$F$166,2,FALSE),IF(OR(AB13="乙",AB13="庚"),VLOOKUP(AA14,Data!$A$155:$F$166,3,FALSE),IF(OR(AB13="丙",AB13="辛"),VLOOKUP(AA14,Data!$A$155:$F$166,4,FALSE),IF(OR(AB13="丁",AB13="壬"),VLOOKUP(AA14,Data!$A$155:$F$166,5,FALSE),IF(OR(AB13="戊",AB13="癸"),VLOOKUP(AA14,Data!$A$155:$F$166,6,FALSE))))))</f>
        <v>丁</v>
      </c>
      <c r="AB13" s="87" t="str">
        <f>IF(OR(AND(DL12=22,OR(AND(YEAR(U11)=$C$1,MONTH(U11)=1),AND(MONTH(U11)=12,YEAR(U11)&lt;$C$1))),DL12=23,DL12=24),VLOOKUP(MOD($C$1+2636-1,60),Data!$A$49:$J$108,9,FALSE),VLOOKUP(MOD($C$1+2636,60),Data!$A$49:$J$108,9,FALSE))</f>
        <v>甲</v>
      </c>
      <c r="AC13" s="104"/>
      <c r="AD13" s="105"/>
      <c r="AE13" s="116" t="str">
        <f>VLOOKUP(DV12,Data!$A$127:$D$151,3,FALSE)</f>
        <v>小寒</v>
      </c>
      <c r="AF13" s="117"/>
      <c r="AG13" s="117"/>
      <c r="AH13" s="117"/>
      <c r="AI13" s="87" t="str">
        <f>IF(OR(AJ13="甲",AJ13="己"),VLOOKUP(AI14,Data!$C$111:$H$123,2,FALSE),IF(OR(AJ13="乙",AJ13="庚"),VLOOKUP(AI14,Data!$C$111:$H$123,3,FALSE),IF(OR(AJ13="丙",AJ13="辛"),VLOOKUP(AI14,Data!$C$111:$H$123,4,FALSE),IF(OR(AJ13="丁",AJ13="壬"),VLOOKUP(AI14,Data!$C$111:$H$123,5,FALSE),IF(OR(AJ13="戊",AJ13="癸"),VLOOKUP(AI14,Data!$C$111:$H$123,6,FALSE))))))</f>
        <v>癸</v>
      </c>
      <c r="AJ13" s="87" t="str">
        <f>VLOOKUP(DV11,Data!$A$49:$J$108,9,FALSE)</f>
        <v>戊</v>
      </c>
      <c r="AK13" s="87" t="str">
        <f>IF(OR(AL13="甲",AL13="己"),VLOOKUP(AK14,Data!$A$155:$F$166,2,FALSE),IF(OR(AL13="乙",AL13="庚"),VLOOKUP(AK14,Data!$A$155:$F$166,3,FALSE),IF(OR(AL13="丙",AL13="辛"),VLOOKUP(AK14,Data!$A$155:$F$166,4,FALSE),IF(OR(AL13="丁",AL13="壬"),VLOOKUP(AK14,Data!$A$155:$F$166,5,FALSE),IF(OR(AL13="戊",AL13="癸"),VLOOKUP(AK14,Data!$A$155:$F$166,6,FALSE))))))</f>
        <v>丁</v>
      </c>
      <c r="AL13" s="87" t="str">
        <f>IF(OR(AND(DV12=22,OR(AND(YEAR(AE11)=$C$1,MONTH(AE11)=1),AND(MONTH(AE11)=12,YEAR(AE11)&lt;$C$1))),DV12=23,DV12=24),VLOOKUP(MOD($C$1+2636-1,60),Data!$A$49:$J$108,9,FALSE),VLOOKUP(MOD($C$1+2636,60),Data!$A$49:$J$108,9,FALSE))</f>
        <v>甲</v>
      </c>
      <c r="AM13" s="104"/>
      <c r="AN13" s="105"/>
      <c r="AO13" s="116" t="str">
        <f>VLOOKUP(EF12,Data!$A$127:$D$151,3,FALSE)</f>
        <v>小寒</v>
      </c>
      <c r="AP13" s="117"/>
      <c r="AQ13" s="117"/>
      <c r="AR13" s="117"/>
      <c r="AS13" s="87" t="str">
        <f>IF(OR(AT13="甲",AT13="己"),VLOOKUP(AS14,Data!$C$111:$H$123,2,FALSE),IF(OR(AT13="乙",AT13="庚"),VLOOKUP(AS14,Data!$C$111:$H$123,3,FALSE),IF(OR(AT13="丙",AT13="辛"),VLOOKUP(AS14,Data!$C$111:$H$123,4,FALSE),IF(OR(AT13="丁",AT13="壬"),VLOOKUP(AS14,Data!$C$111:$H$123,5,FALSE),IF(OR(AT13="戊",AT13="癸"),VLOOKUP(AS14,Data!$C$111:$H$123,6,FALSE))))))</f>
        <v>乙</v>
      </c>
      <c r="AT13" s="87" t="str">
        <f>VLOOKUP(EF11,Data!$A$49:$J$108,9,FALSE)</f>
        <v>己</v>
      </c>
      <c r="AU13" s="87" t="str">
        <f>IF(OR(AV13="甲",AV13="己"),VLOOKUP(AU14,Data!$A$155:$F$166,2,FALSE),IF(OR(AV13="乙",AV13="庚"),VLOOKUP(AU14,Data!$A$155:$F$166,3,FALSE),IF(OR(AV13="丙",AV13="辛"),VLOOKUP(AU14,Data!$A$155:$F$166,4,FALSE),IF(OR(AV13="丁",AV13="壬"),VLOOKUP(AU14,Data!$A$155:$F$166,5,FALSE),IF(OR(AV13="戊",AV13="癸"),VLOOKUP(AU14,Data!$A$155:$F$166,6,FALSE))))))</f>
        <v>丁</v>
      </c>
      <c r="AV13" s="87" t="str">
        <f>IF(OR(AND(EF12=22,OR(AND(YEAR(AO11)=$C$1,MONTH(AO11)=1),AND(MONTH(AO11)=12,YEAR(AO11)&lt;$C$1))),EF12=23,EF12=24),VLOOKUP(MOD($C$1+2636-1,60),Data!$A$49:$J$108,9,FALSE),VLOOKUP(MOD($C$1+2636,60),Data!$A$49:$J$108,9,FALSE))</f>
        <v>甲</v>
      </c>
      <c r="AW13" s="104"/>
      <c r="AX13" s="105"/>
      <c r="AY13" s="116" t="str">
        <f>VLOOKUP(EP12,Data!$A$127:$D$151,3,FALSE)</f>
        <v>小寒</v>
      </c>
      <c r="AZ13" s="117"/>
      <c r="BA13" s="117"/>
      <c r="BB13" s="117"/>
      <c r="BC13" s="87" t="str">
        <f>IF(OR(BD13="甲",BD13="己"),VLOOKUP(BC14,Data!$C$111:$H$123,2,FALSE),IF(OR(BD13="乙",BD13="庚"),VLOOKUP(BC14,Data!$C$111:$H$123,3,FALSE),IF(OR(BD13="丙",BD13="辛"),VLOOKUP(BC14,Data!$C$111:$H$123,4,FALSE),IF(OR(BD13="丁",BD13="壬"),VLOOKUP(BC14,Data!$C$111:$H$123,5,FALSE),IF(OR(BD13="戊",BD13="癸"),VLOOKUP(BC14,Data!$C$111:$H$123,6,FALSE))))))</f>
        <v>丁</v>
      </c>
      <c r="BD13" s="87" t="str">
        <f>VLOOKUP(EP11,Data!$A$49:$J$108,9,FALSE)</f>
        <v>庚</v>
      </c>
      <c r="BE13" s="87" t="str">
        <f>IF(OR(BF13="甲",BF13="己"),VLOOKUP(BE14,Data!$A$155:$F$166,2,FALSE),IF(OR(BF13="乙",BF13="庚"),VLOOKUP(BE14,Data!$A$155:$F$166,3,FALSE),IF(OR(BF13="丙",BF13="辛"),VLOOKUP(BE14,Data!$A$155:$F$166,4,FALSE),IF(OR(BF13="丁",BF13="壬"),VLOOKUP(BE14,Data!$A$155:$F$166,5,FALSE),IF(OR(BF13="戊",BF13="癸"),VLOOKUP(BE14,Data!$A$155:$F$166,6,FALSE))))))</f>
        <v>丁</v>
      </c>
      <c r="BF13" s="87" t="str">
        <f>IF(OR(AND(EP12=22,OR(AND(YEAR(AY11)=$C$1,MONTH(AY11)=1),AND(MONTH(AY11)=12,YEAR(AY11)&lt;$C$1))),EP12=23,EP12=24),VLOOKUP(MOD($C$1+2636-1,60),Data!$A$49:$J$108,9,FALSE),VLOOKUP(MOD($C$1+2636,60),Data!$A$49:$J$108,9,FALSE))</f>
        <v>甲</v>
      </c>
      <c r="BG13" s="104"/>
      <c r="BH13" s="105"/>
      <c r="BI13" s="116" t="str">
        <f>VLOOKUP(EZ12,Data!$A$127:$D$151,3,FALSE)</f>
        <v>小寒</v>
      </c>
      <c r="BJ13" s="117"/>
      <c r="BK13" s="117"/>
      <c r="BL13" s="117"/>
      <c r="BM13" s="87" t="str">
        <f>IF(OR(BN13="甲",BN13="己"),VLOOKUP(BM14,Data!$C$111:$H$123,2,FALSE),IF(OR(BN13="乙",BN13="庚"),VLOOKUP(BM14,Data!$C$111:$H$123,3,FALSE),IF(OR(BN13="丙",BN13="辛"),VLOOKUP(BM14,Data!$C$111:$H$123,4,FALSE),IF(OR(BN13="丁",BN13="壬"),VLOOKUP(BM14,Data!$C$111:$H$123,5,FALSE),IF(OR(BN13="戊",BN13="癸"),VLOOKUP(BM14,Data!$C$111:$H$123,6,FALSE))))))</f>
        <v>己</v>
      </c>
      <c r="BN13" s="87" t="str">
        <f>VLOOKUP(EZ11,Data!$A$49:$J$108,9,FALSE)</f>
        <v>辛</v>
      </c>
      <c r="BO13" s="87" t="str">
        <f>IF(OR(BP13="甲",BP13="己"),VLOOKUP(BO14,Data!$A$155:$F$166,2,FALSE),IF(OR(BP13="乙",BP13="庚"),VLOOKUP(BO14,Data!$A$155:$F$166,3,FALSE),IF(OR(BP13="丙",BP13="辛"),VLOOKUP(BO14,Data!$A$155:$F$166,4,FALSE),IF(OR(BP13="丁",BP13="壬"),VLOOKUP(BO14,Data!$A$155:$F$166,5,FALSE),IF(OR(BP13="戊",BP13="癸"),VLOOKUP(BO14,Data!$A$155:$F$166,6,FALSE))))))</f>
        <v>丁</v>
      </c>
      <c r="BP13" s="87" t="str">
        <f>IF(OR(AND(EZ12=22,OR(AND(YEAR(BI11)=$C$1,MONTH(BI11)=1),AND(MONTH(BI11)=12,YEAR(BI11)&lt;$C$1))),EZ12=23,EZ12=24),VLOOKUP(MOD($C$1+2636-1,60),Data!$A$49:$J$108,9,FALSE),VLOOKUP(MOD($C$1+2636,60),Data!$A$49:$J$108,9,FALSE))</f>
        <v>甲</v>
      </c>
      <c r="BQ13" s="104"/>
      <c r="BR13" s="105"/>
      <c r="BS13" s="2"/>
      <c r="BT13" s="2"/>
      <c r="BU13" s="2"/>
      <c r="BV13" s="2"/>
      <c r="BW13" s="4"/>
      <c r="BX13" s="4"/>
      <c r="BY13" s="4"/>
      <c r="BZ13" s="4"/>
      <c r="CA13" s="4"/>
      <c r="CQ13" s="83" t="s">
        <v>178</v>
      </c>
      <c r="CR13" s="83">
        <f>VLOOKUP(A11+VLOOKUP($C$3,Data!$B$111:$J$123,9,FALSE),SolarTermData!$U$10:$V$3734,2,TRUE)</f>
        <v>12</v>
      </c>
      <c r="CS13" s="125">
        <f>VLOOKUP(A11+VLOOKUP($C$3,Data!$B$111:$J$123,9,FALSE),SolarTermData!$U$10:$W$3734,3,TRUE)</f>
        <v>1547</v>
      </c>
      <c r="CT13" s="125"/>
      <c r="CU13" s="83"/>
      <c r="CV13" s="83"/>
      <c r="CW13" s="83"/>
      <c r="CX13" s="83"/>
      <c r="CY13" s="83"/>
      <c r="CZ13" s="83"/>
      <c r="DA13" s="83" t="s">
        <v>178</v>
      </c>
      <c r="DB13" s="83">
        <f>VLOOKUP(K11+VLOOKUP($C$3,Data!$B$111:$J$123,9,FALSE),SolarTermData!$U$10:$V$3734,2,TRUE)</f>
        <v>12</v>
      </c>
      <c r="DC13" s="125">
        <f>VLOOKUP(K11+VLOOKUP($C$3,Data!$B$111:$J$123,9,FALSE),SolarTermData!$U$10:$W$3734,3,TRUE)</f>
        <v>1547</v>
      </c>
      <c r="DD13" s="125"/>
      <c r="DE13" s="83"/>
      <c r="DF13" s="83"/>
      <c r="DG13" s="83"/>
      <c r="DH13" s="83"/>
      <c r="DI13" s="83"/>
      <c r="DJ13" s="83"/>
      <c r="DK13" s="83" t="s">
        <v>178</v>
      </c>
      <c r="DL13" s="83">
        <f>VLOOKUP(U11+VLOOKUP($C$3,Data!$B$111:$J$123,9,FALSE),SolarTermData!$U$10:$V$3734,2,TRUE)</f>
        <v>12</v>
      </c>
      <c r="DM13" s="125">
        <f>VLOOKUP(U11+VLOOKUP($C$3,Data!$B$111:$J$123,9,FALSE),SolarTermData!$U$10:$W$3734,3,TRUE)</f>
        <v>1547</v>
      </c>
      <c r="DN13" s="125"/>
      <c r="DO13" s="83"/>
      <c r="DP13" s="83"/>
      <c r="DQ13" s="83"/>
      <c r="DR13" s="83"/>
      <c r="DS13" s="83"/>
      <c r="DT13" s="83"/>
      <c r="DU13" s="83" t="s">
        <v>178</v>
      </c>
      <c r="DV13" s="83">
        <f>VLOOKUP(AE11+VLOOKUP($C$3,Data!$B$111:$J$123,9,FALSE),SolarTermData!$U$10:$V$3734,2,TRUE)</f>
        <v>12</v>
      </c>
      <c r="DW13" s="125">
        <f>VLOOKUP(AE11+VLOOKUP($C$3,Data!$B$111:$J$123,9,FALSE),SolarTermData!$U$10:$W$3734,3,TRUE)</f>
        <v>1547</v>
      </c>
      <c r="DX13" s="125"/>
      <c r="DY13" s="83"/>
      <c r="DZ13" s="83"/>
      <c r="EA13" s="83"/>
      <c r="EB13" s="83"/>
      <c r="EC13" s="83"/>
      <c r="ED13" s="83"/>
      <c r="EE13" s="83" t="s">
        <v>178</v>
      </c>
      <c r="EF13" s="83">
        <f>VLOOKUP(AO11+VLOOKUP($C$3,Data!$B$111:$J$123,9,FALSE),SolarTermData!$U$10:$V$3734,2,TRUE)</f>
        <v>12</v>
      </c>
      <c r="EG13" s="125">
        <f>VLOOKUP(AO11+VLOOKUP($C$3,Data!$B$111:$J$123,9,FALSE),SolarTermData!$U$10:$W$3734,3,TRUE)</f>
        <v>1547</v>
      </c>
      <c r="EH13" s="125"/>
      <c r="EI13" s="83"/>
      <c r="EJ13" s="83"/>
      <c r="EK13" s="83"/>
      <c r="EL13" s="83"/>
      <c r="EM13" s="83"/>
      <c r="EN13" s="83"/>
      <c r="EO13" s="83" t="s">
        <v>178</v>
      </c>
      <c r="EP13" s="83">
        <f>VLOOKUP(AY11+VLOOKUP($C$3,Data!$B$111:$J$123,9,FALSE),SolarTermData!$U$10:$V$3734,2,TRUE)</f>
        <v>12</v>
      </c>
      <c r="EQ13" s="125">
        <f>VLOOKUP(AY11+VLOOKUP($C$3,Data!$B$111:$J$123,9,FALSE),SolarTermData!$U$10:$W$3734,3,TRUE)</f>
        <v>1547</v>
      </c>
      <c r="ER13" s="125"/>
      <c r="ES13" s="83"/>
      <c r="ET13" s="83"/>
      <c r="EU13" s="83"/>
      <c r="EV13" s="83"/>
      <c r="EW13" s="83"/>
      <c r="EX13" s="83"/>
      <c r="EY13" s="83" t="s">
        <v>178</v>
      </c>
      <c r="EZ13" s="83">
        <f>VLOOKUP(BI11+VLOOKUP($C$3,Data!$B$111:$J$123,9,FALSE),SolarTermData!$U$10:$V$3734,2,TRUE)</f>
        <v>12</v>
      </c>
      <c r="FA13" s="125">
        <f>VLOOKUP(BI11+VLOOKUP($C$3,Data!$B$111:$J$123,9,FALSE),SolarTermData!$U$10:$W$3734,3,TRUE)</f>
        <v>1547</v>
      </c>
      <c r="FB13" s="125"/>
      <c r="FC13" s="83"/>
      <c r="FD13" s="83"/>
      <c r="FE13" s="83"/>
      <c r="FF13" s="83"/>
      <c r="FG13" s="83"/>
      <c r="FH13" s="83"/>
    </row>
    <row r="14" spans="1:164" ht="18.75" customHeight="1" x14ac:dyDescent="0.35">
      <c r="A14" s="118" t="str">
        <f>VLOOKUP(CR12,Data!$A$127:$D$151,2,FALSE)</f>
        <v>Xiǎo Hán</v>
      </c>
      <c r="B14" s="119"/>
      <c r="C14" s="119"/>
      <c r="D14" s="119"/>
      <c r="E14" s="87" t="str">
        <f>VLOOKUP($C$3,Data!$D$23:$F$35,3,FALSE)</f>
        <v>亥</v>
      </c>
      <c r="F14" s="87" t="str">
        <f>VLOOKUP(CR11,Data!$A$49:$J$108,10,FALSE)</f>
        <v>亥</v>
      </c>
      <c r="G14" s="87" t="str">
        <f>VLOOKUP(CR12,Data!$A$127:$E$150,5,FALSE)</f>
        <v>丑</v>
      </c>
      <c r="H14" s="87" t="str">
        <f>IF(OR(AND(CR12=22,OR(AND(YEAR(A11)=$C$1,MONTH(A11)=1),AND(MONTH(A11)=12,YEAR(A11)&lt;$C$1))),CR12=23,CR12=24),VLOOKUP(MOD($C$1+2636-1,60),Data!$A$49:$J$108,10,FALSE),VLOOKUP(MOD($C$1+2636,60),Data!$A$49:$J$108,10,FALSE))</f>
        <v>辰</v>
      </c>
      <c r="I14" s="104"/>
      <c r="J14" s="105"/>
      <c r="K14" s="118" t="str">
        <f>VLOOKUP(DB12,Data!$A$127:$D$151,2,FALSE)</f>
        <v>Xiǎo Hán</v>
      </c>
      <c r="L14" s="119"/>
      <c r="M14" s="119"/>
      <c r="N14" s="119"/>
      <c r="O14" s="87" t="str">
        <f>VLOOKUP($C$3,Data!$D$23:$F$35,3,FALSE)</f>
        <v>亥</v>
      </c>
      <c r="P14" s="87" t="str">
        <f>VLOOKUP(DB11,Data!$A$49:$J$108,10,FALSE)</f>
        <v>子</v>
      </c>
      <c r="Q14" s="87" t="str">
        <f>VLOOKUP(DB12,Data!$A$127:$E$150,5,FALSE)</f>
        <v>丑</v>
      </c>
      <c r="R14" s="87" t="str">
        <f>IF(OR(AND(DB12=22,OR(AND(YEAR(K11)=$C$1,MONTH(K11)=1),AND(MONTH(K11)=12,YEAR(K11)&lt;$C$1))),DB12=23,DB12=24),VLOOKUP(MOD($C$1+2636-1,60),Data!$A$49:$J$108,10,FALSE),VLOOKUP(MOD($C$1+2636,60),Data!$A$49:$J$108,10,FALSE))</f>
        <v>辰</v>
      </c>
      <c r="S14" s="104"/>
      <c r="T14" s="105"/>
      <c r="U14" s="118" t="str">
        <f>VLOOKUP(DL12,Data!$A$127:$D$151,2,FALSE)</f>
        <v>Xiǎo Hán</v>
      </c>
      <c r="V14" s="119"/>
      <c r="W14" s="119"/>
      <c r="X14" s="119"/>
      <c r="Y14" s="87" t="str">
        <f>VLOOKUP($C$3,Data!$D$23:$F$35,3,FALSE)</f>
        <v>亥</v>
      </c>
      <c r="Z14" s="87" t="str">
        <f>VLOOKUP(DL11,Data!$A$49:$J$108,10,FALSE)</f>
        <v>丑</v>
      </c>
      <c r="AA14" s="87" t="str">
        <f>VLOOKUP(DL12,Data!$A$127:$E$150,5,FALSE)</f>
        <v>丑</v>
      </c>
      <c r="AB14" s="87" t="str">
        <f>IF(OR(AND(DL12=22,OR(AND(YEAR(U11)=$C$1,MONTH(U11)=1),AND(MONTH(U11)=12,YEAR(U11)&lt;$C$1))),DL12=23,DL12=24),VLOOKUP(MOD($C$1+2636-1,60),Data!$A$49:$J$108,10,FALSE),VLOOKUP(MOD($C$1+2636,60),Data!$A$49:$J$108,10,FALSE))</f>
        <v>辰</v>
      </c>
      <c r="AC14" s="104"/>
      <c r="AD14" s="105"/>
      <c r="AE14" s="118" t="str">
        <f>VLOOKUP(DV12,Data!$A$127:$D$151,2,FALSE)</f>
        <v>Xiǎo Hán</v>
      </c>
      <c r="AF14" s="119"/>
      <c r="AG14" s="119"/>
      <c r="AH14" s="119"/>
      <c r="AI14" s="87" t="str">
        <f>VLOOKUP($C$3,Data!$D$23:$F$35,3,FALSE)</f>
        <v>亥</v>
      </c>
      <c r="AJ14" s="87" t="str">
        <f>VLOOKUP(DV11,Data!$A$49:$J$108,10,FALSE)</f>
        <v>寅</v>
      </c>
      <c r="AK14" s="87" t="str">
        <f>VLOOKUP(DV12,Data!$A$127:$E$150,5,FALSE)</f>
        <v>丑</v>
      </c>
      <c r="AL14" s="87" t="str">
        <f>IF(OR(AND(DV12=22,OR(AND(YEAR(AE11)=$C$1,MONTH(AE11)=1),AND(MONTH(AE11)=12,YEAR(AE11)&lt;$C$1))),DV12=23,DV12=24),VLOOKUP(MOD($C$1+2636-1,60),Data!$A$49:$J$108,10,FALSE),VLOOKUP(MOD($C$1+2636,60),Data!$A$49:$J$108,10,FALSE))</f>
        <v>辰</v>
      </c>
      <c r="AM14" s="104"/>
      <c r="AN14" s="105"/>
      <c r="AO14" s="118" t="str">
        <f>VLOOKUP(EF12,Data!$A$127:$D$151,2,FALSE)</f>
        <v>Xiǎo Hán</v>
      </c>
      <c r="AP14" s="119"/>
      <c r="AQ14" s="119"/>
      <c r="AR14" s="119"/>
      <c r="AS14" s="87" t="str">
        <f>VLOOKUP($C$3,Data!$D$23:$F$35,3,FALSE)</f>
        <v>亥</v>
      </c>
      <c r="AT14" s="87" t="str">
        <f>VLOOKUP(EF11,Data!$A$49:$J$108,10,FALSE)</f>
        <v>卯</v>
      </c>
      <c r="AU14" s="87" t="str">
        <f>VLOOKUP(EF12,Data!$A$127:$E$150,5,FALSE)</f>
        <v>丑</v>
      </c>
      <c r="AV14" s="87" t="str">
        <f>IF(OR(AND(EF12=22,OR(AND(YEAR(AO11)=$C$1,MONTH(AO11)=1),AND(MONTH(AO11)=12,YEAR(AO11)&lt;$C$1))),EF12=23,EF12=24),VLOOKUP(MOD($C$1+2636-1,60),Data!$A$49:$J$108,10,FALSE),VLOOKUP(MOD($C$1+2636,60),Data!$A$49:$J$108,10,FALSE))</f>
        <v>辰</v>
      </c>
      <c r="AW14" s="104"/>
      <c r="AX14" s="105"/>
      <c r="AY14" s="118" t="str">
        <f>VLOOKUP(EP12,Data!$A$127:$D$151,2,FALSE)</f>
        <v>Xiǎo Hán</v>
      </c>
      <c r="AZ14" s="119"/>
      <c r="BA14" s="119"/>
      <c r="BB14" s="119"/>
      <c r="BC14" s="87" t="str">
        <f>VLOOKUP($C$3,Data!$D$23:$F$35,3,FALSE)</f>
        <v>亥</v>
      </c>
      <c r="BD14" s="87" t="str">
        <f>VLOOKUP(EP11,Data!$A$49:$J$108,10,FALSE)</f>
        <v>辰</v>
      </c>
      <c r="BE14" s="87" t="str">
        <f>VLOOKUP(EP12,Data!$A$127:$E$150,5,FALSE)</f>
        <v>丑</v>
      </c>
      <c r="BF14" s="87" t="str">
        <f>IF(OR(AND(EP12=22,OR(AND(YEAR(AY11)=$C$1,MONTH(AY11)=1),AND(MONTH(AY11)=12,YEAR(AY11)&lt;$C$1))),EP12=23,EP12=24),VLOOKUP(MOD($C$1+2636-1,60),Data!$A$49:$J$108,10,FALSE),VLOOKUP(MOD($C$1+2636,60),Data!$A$49:$J$108,10,FALSE))</f>
        <v>辰</v>
      </c>
      <c r="BG14" s="104"/>
      <c r="BH14" s="105"/>
      <c r="BI14" s="118" t="str">
        <f>VLOOKUP(EZ12,Data!$A$127:$D$151,2,FALSE)</f>
        <v>Xiǎo Hán</v>
      </c>
      <c r="BJ14" s="119"/>
      <c r="BK14" s="119"/>
      <c r="BL14" s="119"/>
      <c r="BM14" s="87" t="str">
        <f>VLOOKUP($C$3,Data!$D$23:$F$35,3,FALSE)</f>
        <v>亥</v>
      </c>
      <c r="BN14" s="87" t="str">
        <f>VLOOKUP(EZ11,Data!$A$49:$J$108,10,FALSE)</f>
        <v>巳</v>
      </c>
      <c r="BO14" s="87" t="str">
        <f>VLOOKUP(EZ12,Data!$A$127:$E$150,5,FALSE)</f>
        <v>丑</v>
      </c>
      <c r="BP14" s="87" t="str">
        <f>IF(OR(AND(EZ12=22,OR(AND(YEAR(BI11)=$C$1,MONTH(BI11)=1),AND(MONTH(BI11)=12,YEAR(BI11)&lt;$C$1))),EZ12=23,EZ12=24),VLOOKUP(MOD($C$1+2636-1,60),Data!$A$49:$J$108,10,FALSE),VLOOKUP(MOD($C$1+2636,60),Data!$A$49:$J$108,10,FALSE))</f>
        <v>辰</v>
      </c>
      <c r="BQ14" s="104"/>
      <c r="BR14" s="105"/>
      <c r="BS14" s="2"/>
      <c r="BT14" s="2"/>
      <c r="BU14" s="2"/>
      <c r="BV14" s="2"/>
      <c r="BW14" s="4"/>
      <c r="BX14" s="4"/>
      <c r="BY14" s="4"/>
      <c r="BZ14" s="4"/>
      <c r="CA14" s="4"/>
      <c r="CQ14" s="83" t="str">
        <f>IF(OR(CR12=Data!$S$178,CR12=Data!$S$179,CR12=Data!$S$180,CR12=Data!$S$181),"GSF","")</f>
        <v/>
      </c>
      <c r="CR14" s="83"/>
      <c r="CS14" s="83"/>
      <c r="CT14" s="83"/>
      <c r="CU14" s="83"/>
      <c r="CV14" s="83"/>
      <c r="CW14" s="83"/>
      <c r="CX14" s="83"/>
      <c r="CY14" s="83"/>
      <c r="CZ14" s="83"/>
      <c r="DA14" s="83" t="str">
        <f>IF(OR(DB12=Data!$S$178,DB12=Data!$S$179,DB12=Data!$S$180,DB12=Data!$S$181),"GSF","")</f>
        <v/>
      </c>
      <c r="DB14" s="83"/>
      <c r="DC14" s="83"/>
      <c r="DD14" s="83"/>
      <c r="DE14" s="83"/>
      <c r="DF14" s="83"/>
      <c r="DG14" s="83"/>
      <c r="DH14" s="83"/>
      <c r="DI14" s="83"/>
      <c r="DJ14" s="83"/>
      <c r="DK14" s="83" t="str">
        <f>IF(OR(DL12=Data!$S$178,DL12=Data!$S$179,DL12=Data!$S$180,DL12=Data!$S$181),"GSF","")</f>
        <v/>
      </c>
      <c r="DL14" s="83"/>
      <c r="DM14" s="83"/>
      <c r="DN14" s="83"/>
      <c r="DO14" s="83"/>
      <c r="DP14" s="83"/>
      <c r="DQ14" s="83"/>
      <c r="DR14" s="83"/>
      <c r="DS14" s="83"/>
      <c r="DT14" s="83"/>
      <c r="DU14" s="83" t="str">
        <f>IF(OR(DV12=Data!$S$178,DV12=Data!$S$179,DV12=Data!$S$180,DV12=Data!$S$181),"GSF","")</f>
        <v/>
      </c>
      <c r="DV14" s="83"/>
      <c r="DW14" s="83"/>
      <c r="DX14" s="83"/>
      <c r="DY14" s="83"/>
      <c r="DZ14" s="83"/>
      <c r="EA14" s="83"/>
      <c r="EB14" s="83"/>
      <c r="EC14" s="83"/>
      <c r="ED14" s="83"/>
      <c r="EE14" s="83" t="str">
        <f>IF(OR(EF12=Data!$S$178,EF12=Data!$S$179,EF12=Data!$S$180,EF12=Data!$S$181),"GSF","")</f>
        <v/>
      </c>
      <c r="EF14" s="83"/>
      <c r="EG14" s="83"/>
      <c r="EH14" s="83"/>
      <c r="EI14" s="83"/>
      <c r="EJ14" s="83"/>
      <c r="EK14" s="83"/>
      <c r="EL14" s="83"/>
      <c r="EM14" s="83"/>
      <c r="EN14" s="83"/>
      <c r="EO14" s="83" t="str">
        <f>IF(OR(EP12=Data!$S$178,EP12=Data!$S$179,EP12=Data!$S$180,EP12=Data!$S$181),"GSF","")</f>
        <v/>
      </c>
      <c r="EP14" s="83"/>
      <c r="EQ14" s="83"/>
      <c r="ER14" s="83"/>
      <c r="ES14" s="83"/>
      <c r="ET14" s="83"/>
      <c r="EU14" s="83"/>
      <c r="EV14" s="83"/>
      <c r="EW14" s="83"/>
      <c r="EX14" s="83"/>
      <c r="EY14" s="83" t="str">
        <f>IF(OR(EZ12=Data!$S$178,EZ12=Data!$S$179,EZ12=Data!$S$180,EZ12=Data!$S$181),"GSF","")</f>
        <v/>
      </c>
      <c r="EZ14" s="83"/>
      <c r="FA14" s="83"/>
      <c r="FB14" s="83"/>
      <c r="FC14" s="83"/>
      <c r="FD14" s="83"/>
      <c r="FE14" s="83"/>
      <c r="FF14" s="83"/>
      <c r="FG14" s="83"/>
      <c r="FH14" s="83"/>
    </row>
    <row r="15" spans="1:164" ht="18.75" customHeight="1" x14ac:dyDescent="0.35">
      <c r="A15" s="120">
        <f>VLOOKUP(CS12,SolarTermData!$C$10:$D$7233,2,FALSE)</f>
        <v>45662.106892729644</v>
      </c>
      <c r="B15" s="121"/>
      <c r="C15" s="121"/>
      <c r="D15" s="121"/>
      <c r="E15" s="121"/>
      <c r="F15" s="122" t="str">
        <f>VLOOKUP(CR12,Data!$A$127:$D$151,4,FALSE)</f>
        <v>Lesser Cold</v>
      </c>
      <c r="G15" s="122"/>
      <c r="H15" s="122"/>
      <c r="I15" s="122"/>
      <c r="J15" s="123"/>
      <c r="K15" s="120">
        <f>VLOOKUP(DC12,SolarTermData!$C$10:$D$7233,2,FALSE)</f>
        <v>45662.106892729644</v>
      </c>
      <c r="L15" s="121"/>
      <c r="M15" s="121"/>
      <c r="N15" s="121"/>
      <c r="O15" s="121"/>
      <c r="P15" s="122" t="str">
        <f>VLOOKUP(DB12,Data!$A$127:$D$151,4,FALSE)</f>
        <v>Lesser Cold</v>
      </c>
      <c r="Q15" s="122"/>
      <c r="R15" s="122"/>
      <c r="S15" s="122"/>
      <c r="T15" s="123"/>
      <c r="U15" s="120">
        <f>VLOOKUP(DM12,SolarTermData!$C$10:$D$7233,2,FALSE)</f>
        <v>45662.106892729644</v>
      </c>
      <c r="V15" s="121"/>
      <c r="W15" s="121"/>
      <c r="X15" s="121"/>
      <c r="Y15" s="121"/>
      <c r="Z15" s="122" t="str">
        <f>VLOOKUP(DL12,Data!$A$127:$D$151,4,FALSE)</f>
        <v>Lesser Cold</v>
      </c>
      <c r="AA15" s="122"/>
      <c r="AB15" s="122"/>
      <c r="AC15" s="122"/>
      <c r="AD15" s="123"/>
      <c r="AE15" s="120">
        <f>VLOOKUP(DW12,SolarTermData!$C$10:$D$7233,2,FALSE)</f>
        <v>45662.106892729644</v>
      </c>
      <c r="AF15" s="121"/>
      <c r="AG15" s="121"/>
      <c r="AH15" s="121"/>
      <c r="AI15" s="121"/>
      <c r="AJ15" s="122" t="str">
        <f>VLOOKUP(DV12,Data!$A$127:$D$151,4,FALSE)</f>
        <v>Lesser Cold</v>
      </c>
      <c r="AK15" s="122"/>
      <c r="AL15" s="122"/>
      <c r="AM15" s="122"/>
      <c r="AN15" s="123"/>
      <c r="AO15" s="120">
        <f>VLOOKUP(EG12,SolarTermData!$C$10:$D$7233,2,FALSE)</f>
        <v>45662.106892729644</v>
      </c>
      <c r="AP15" s="121"/>
      <c r="AQ15" s="121"/>
      <c r="AR15" s="121"/>
      <c r="AS15" s="121"/>
      <c r="AT15" s="122" t="str">
        <f>VLOOKUP(EF12,Data!$A$127:$D$151,4,FALSE)</f>
        <v>Lesser Cold</v>
      </c>
      <c r="AU15" s="122"/>
      <c r="AV15" s="122"/>
      <c r="AW15" s="122"/>
      <c r="AX15" s="123"/>
      <c r="AY15" s="120">
        <f>VLOOKUP(EQ12,SolarTermData!$C$10:$D$7233,2,FALSE)</f>
        <v>45662.106892729644</v>
      </c>
      <c r="AZ15" s="121"/>
      <c r="BA15" s="121"/>
      <c r="BB15" s="121"/>
      <c r="BC15" s="121"/>
      <c r="BD15" s="122" t="str">
        <f>VLOOKUP(EP12,Data!$A$127:$D$151,4,FALSE)</f>
        <v>Lesser Cold</v>
      </c>
      <c r="BE15" s="122"/>
      <c r="BF15" s="122"/>
      <c r="BG15" s="122"/>
      <c r="BH15" s="123"/>
      <c r="BI15" s="120">
        <f>VLOOKUP(FA12,SolarTermData!$C$10:$D$7233,2,FALSE)</f>
        <v>45662.106892729644</v>
      </c>
      <c r="BJ15" s="121"/>
      <c r="BK15" s="121"/>
      <c r="BL15" s="121"/>
      <c r="BM15" s="121"/>
      <c r="BN15" s="122" t="str">
        <f>VLOOKUP(EZ12,Data!$A$127:$D$151,4,FALSE)</f>
        <v>Lesser Cold</v>
      </c>
      <c r="BO15" s="122"/>
      <c r="BP15" s="122"/>
      <c r="BQ15" s="122"/>
      <c r="BR15" s="123"/>
      <c r="BS15" s="2"/>
      <c r="BT15" s="2"/>
      <c r="BU15" s="2"/>
      <c r="BV15" s="2"/>
      <c r="BW15" s="4"/>
      <c r="BX15" s="4"/>
      <c r="BY15" s="4"/>
      <c r="BZ15" s="4"/>
      <c r="CA15" s="4"/>
      <c r="CQ15" s="83"/>
      <c r="CR15" s="83"/>
      <c r="CS15" s="83"/>
      <c r="CT15" s="83"/>
      <c r="CU15" s="83"/>
      <c r="CV15" s="83"/>
      <c r="CW15" s="83"/>
      <c r="CX15" s="83"/>
      <c r="CY15" s="83"/>
      <c r="CZ15" s="83">
        <v>7</v>
      </c>
      <c r="DA15" s="83"/>
      <c r="DB15" s="83"/>
      <c r="DC15" s="83"/>
      <c r="DD15" s="83"/>
      <c r="DE15" s="83"/>
      <c r="DF15" s="83"/>
      <c r="DG15" s="83"/>
      <c r="DH15" s="83"/>
      <c r="DI15" s="83"/>
      <c r="DJ15" s="83">
        <f>CZ15+1</f>
        <v>8</v>
      </c>
      <c r="DK15" s="83"/>
      <c r="DL15" s="83"/>
      <c r="DM15" s="83"/>
      <c r="DN15" s="83"/>
      <c r="DO15" s="83"/>
      <c r="DP15" s="83"/>
      <c r="DQ15" s="83"/>
      <c r="DR15" s="83"/>
      <c r="DS15" s="83"/>
      <c r="DT15" s="83">
        <f>DJ15+1</f>
        <v>9</v>
      </c>
      <c r="DU15" s="83"/>
      <c r="DV15" s="83"/>
      <c r="DW15" s="83"/>
      <c r="DX15" s="83"/>
      <c r="DY15" s="83"/>
      <c r="DZ15" s="83"/>
      <c r="EA15" s="83"/>
      <c r="EB15" s="83"/>
      <c r="EC15" s="83"/>
      <c r="ED15" s="83">
        <f>DT15+1</f>
        <v>10</v>
      </c>
      <c r="EE15" s="83"/>
      <c r="EF15" s="83"/>
      <c r="EG15" s="83"/>
      <c r="EH15" s="83"/>
      <c r="EI15" s="83"/>
      <c r="EJ15" s="83"/>
      <c r="EK15" s="83"/>
      <c r="EL15" s="83"/>
      <c r="EM15" s="83"/>
      <c r="EN15" s="83">
        <f>ED15+1</f>
        <v>11</v>
      </c>
      <c r="EO15" s="83"/>
      <c r="EP15" s="83"/>
      <c r="EQ15" s="83"/>
      <c r="ER15" s="83"/>
      <c r="ES15" s="83"/>
      <c r="ET15" s="83"/>
      <c r="EU15" s="83"/>
      <c r="EV15" s="83"/>
      <c r="EW15" s="83"/>
      <c r="EX15" s="83">
        <f>EN15+1</f>
        <v>12</v>
      </c>
      <c r="EY15" s="83"/>
      <c r="EZ15" s="83"/>
      <c r="FA15" s="83"/>
      <c r="FB15" s="83"/>
      <c r="FC15" s="83"/>
      <c r="FD15" s="83"/>
      <c r="FE15" s="83"/>
      <c r="FF15" s="83"/>
      <c r="FG15" s="83"/>
      <c r="FH15" s="83">
        <f>EX15+1</f>
        <v>13</v>
      </c>
    </row>
    <row r="16" spans="1:164" ht="18.75" customHeight="1" x14ac:dyDescent="0.35">
      <c r="A16" s="114">
        <f>$C$103+CZ20</f>
        <v>45670</v>
      </c>
      <c r="B16" s="115"/>
      <c r="C16" s="115"/>
      <c r="D16" s="115"/>
      <c r="E16" s="13"/>
      <c r="F16" s="13"/>
      <c r="G16" s="124" t="str">
        <f>IF($P$1=1,"Solar","")</f>
        <v/>
      </c>
      <c r="H16" s="124"/>
      <c r="I16" s="126"/>
      <c r="J16" s="127"/>
      <c r="K16" s="114">
        <f>$C$103+DJ20</f>
        <v>45671</v>
      </c>
      <c r="L16" s="115"/>
      <c r="M16" s="115"/>
      <c r="N16" s="115"/>
      <c r="O16" s="13"/>
      <c r="P16" s="13"/>
      <c r="Q16" s="124" t="str">
        <f>IF($P$1=1,"Solar","")</f>
        <v/>
      </c>
      <c r="R16" s="124"/>
      <c r="S16" s="126"/>
      <c r="T16" s="127"/>
      <c r="U16" s="114">
        <f>$C$103+DT20</f>
        <v>45672</v>
      </c>
      <c r="V16" s="115"/>
      <c r="W16" s="115"/>
      <c r="X16" s="115"/>
      <c r="Y16" s="13"/>
      <c r="Z16" s="13"/>
      <c r="AA16" s="124" t="str">
        <f>IF($P$1=1,"Solar","")</f>
        <v/>
      </c>
      <c r="AB16" s="124"/>
      <c r="AC16" s="126"/>
      <c r="AD16" s="127"/>
      <c r="AE16" s="114">
        <f>$C$103+ED20</f>
        <v>45673</v>
      </c>
      <c r="AF16" s="115"/>
      <c r="AG16" s="115"/>
      <c r="AH16" s="115"/>
      <c r="AI16" s="13"/>
      <c r="AJ16" s="13"/>
      <c r="AK16" s="124" t="str">
        <f>IF($P$1=1,"Solar","")</f>
        <v/>
      </c>
      <c r="AL16" s="124"/>
      <c r="AM16" s="126"/>
      <c r="AN16" s="127"/>
      <c r="AO16" s="114">
        <f>$C$103+EN20</f>
        <v>45674</v>
      </c>
      <c r="AP16" s="115"/>
      <c r="AQ16" s="115"/>
      <c r="AR16" s="115"/>
      <c r="AS16" s="13"/>
      <c r="AT16" s="13"/>
      <c r="AU16" s="124" t="str">
        <f>IF($P$1=1,"Solar","")</f>
        <v/>
      </c>
      <c r="AV16" s="124"/>
      <c r="AW16" s="126"/>
      <c r="AX16" s="127"/>
      <c r="AY16" s="114">
        <f>$C$103+EX20</f>
        <v>45675</v>
      </c>
      <c r="AZ16" s="115"/>
      <c r="BA16" s="115"/>
      <c r="BB16" s="115"/>
      <c r="BC16" s="13"/>
      <c r="BD16" s="13"/>
      <c r="BE16" s="124" t="str">
        <f>IF($P$1=1,"Solar","")</f>
        <v/>
      </c>
      <c r="BF16" s="124"/>
      <c r="BG16" s="126"/>
      <c r="BH16" s="127"/>
      <c r="BI16" s="114">
        <f>$C$103+FH20</f>
        <v>45676</v>
      </c>
      <c r="BJ16" s="115"/>
      <c r="BK16" s="115"/>
      <c r="BL16" s="115"/>
      <c r="BM16" s="13"/>
      <c r="BN16" s="13"/>
      <c r="BO16" s="124" t="str">
        <f>IF($P$1=1,"Solar","")</f>
        <v/>
      </c>
      <c r="BP16" s="124"/>
      <c r="BQ16" s="126"/>
      <c r="BR16" s="127"/>
      <c r="BS16" s="2"/>
      <c r="BT16" s="2"/>
      <c r="BU16" s="2"/>
      <c r="BV16" s="2"/>
      <c r="BW16" s="4"/>
      <c r="BX16" s="4"/>
      <c r="BY16" s="4"/>
      <c r="BZ16" s="4"/>
      <c r="CA16" s="4"/>
      <c r="CQ16" s="83" t="s">
        <v>28</v>
      </c>
      <c r="CR16" s="83">
        <f>MOD(_xlfn.DAYS(A16,$C$104)+9,60)</f>
        <v>18</v>
      </c>
      <c r="CS16" s="83"/>
      <c r="CT16" s="83"/>
      <c r="CU16" s="83"/>
      <c r="CV16" s="83"/>
      <c r="CW16" s="83"/>
      <c r="CX16" s="83"/>
      <c r="CY16" s="83"/>
      <c r="CZ16" s="83"/>
      <c r="DA16" s="83" t="s">
        <v>28</v>
      </c>
      <c r="DB16" s="83">
        <f>MOD(_xlfn.DAYS(K16,$C$104)+9,60)</f>
        <v>19</v>
      </c>
      <c r="DC16" s="83"/>
      <c r="DD16" s="83"/>
      <c r="DE16" s="83"/>
      <c r="DF16" s="83"/>
      <c r="DG16" s="83"/>
      <c r="DH16" s="83"/>
      <c r="DI16" s="83"/>
      <c r="DJ16" s="83"/>
      <c r="DK16" s="83" t="s">
        <v>28</v>
      </c>
      <c r="DL16" s="83">
        <f>MOD(_xlfn.DAYS(U16,$C$104)+9,60)</f>
        <v>20</v>
      </c>
      <c r="DM16" s="83"/>
      <c r="DN16" s="83"/>
      <c r="DO16" s="83"/>
      <c r="DP16" s="83"/>
      <c r="DQ16" s="83"/>
      <c r="DR16" s="83"/>
      <c r="DS16" s="83"/>
      <c r="DT16" s="83"/>
      <c r="DU16" s="83" t="s">
        <v>28</v>
      </c>
      <c r="DV16" s="83">
        <f>MOD(_xlfn.DAYS(AE16,$C$104)+9,60)</f>
        <v>21</v>
      </c>
      <c r="DW16" s="83"/>
      <c r="DX16" s="83"/>
      <c r="DY16" s="83"/>
      <c r="DZ16" s="83"/>
      <c r="EA16" s="83"/>
      <c r="EB16" s="83"/>
      <c r="EC16" s="83"/>
      <c r="ED16" s="83"/>
      <c r="EE16" s="83" t="s">
        <v>28</v>
      </c>
      <c r="EF16" s="83">
        <f>MOD(_xlfn.DAYS(AO16,$C$104)+9,60)</f>
        <v>22</v>
      </c>
      <c r="EG16" s="83"/>
      <c r="EH16" s="83"/>
      <c r="EI16" s="83"/>
      <c r="EJ16" s="83"/>
      <c r="EK16" s="83"/>
      <c r="EL16" s="83"/>
      <c r="EM16" s="83"/>
      <c r="EN16" s="83"/>
      <c r="EO16" s="83" t="s">
        <v>28</v>
      </c>
      <c r="EP16" s="83">
        <f>MOD(_xlfn.DAYS(AY16,$C$104)+9,60)</f>
        <v>23</v>
      </c>
      <c r="EQ16" s="83"/>
      <c r="ER16" s="83"/>
      <c r="ES16" s="83"/>
      <c r="ET16" s="83"/>
      <c r="EU16" s="83"/>
      <c r="EV16" s="83"/>
      <c r="EW16" s="83"/>
      <c r="EX16" s="83"/>
      <c r="EY16" s="83" t="s">
        <v>28</v>
      </c>
      <c r="EZ16" s="83">
        <f>MOD(_xlfn.DAYS(BI16,$C$104)+9,60)</f>
        <v>24</v>
      </c>
      <c r="FA16" s="83"/>
      <c r="FB16" s="83"/>
      <c r="FC16" s="83"/>
      <c r="FD16" s="83"/>
      <c r="FE16" s="83"/>
      <c r="FF16" s="83"/>
      <c r="FG16" s="83"/>
      <c r="FH16" s="83"/>
    </row>
    <row r="17" spans="1:164" ht="18.75" customHeight="1" x14ac:dyDescent="0.35">
      <c r="A17" s="112"/>
      <c r="B17" s="113"/>
      <c r="C17" s="113"/>
      <c r="D17" s="101"/>
      <c r="E17" s="2" t="s">
        <v>27</v>
      </c>
      <c r="F17" s="2" t="s">
        <v>28</v>
      </c>
      <c r="G17" s="2" t="s">
        <v>29</v>
      </c>
      <c r="H17" s="2" t="s">
        <v>30</v>
      </c>
      <c r="I17" s="102"/>
      <c r="J17" s="103"/>
      <c r="K17" s="112"/>
      <c r="L17" s="113"/>
      <c r="M17" s="113"/>
      <c r="N17" s="101"/>
      <c r="O17" s="2" t="s">
        <v>27</v>
      </c>
      <c r="P17" s="2" t="s">
        <v>28</v>
      </c>
      <c r="Q17" s="2" t="s">
        <v>29</v>
      </c>
      <c r="R17" s="2" t="s">
        <v>30</v>
      </c>
      <c r="S17" s="102"/>
      <c r="T17" s="103"/>
      <c r="U17" s="112"/>
      <c r="V17" s="113"/>
      <c r="W17" s="113"/>
      <c r="X17" s="101"/>
      <c r="Y17" s="2" t="s">
        <v>27</v>
      </c>
      <c r="Z17" s="2" t="s">
        <v>28</v>
      </c>
      <c r="AA17" s="2" t="s">
        <v>29</v>
      </c>
      <c r="AB17" s="2" t="s">
        <v>30</v>
      </c>
      <c r="AC17" s="102"/>
      <c r="AD17" s="103"/>
      <c r="AE17" s="112"/>
      <c r="AF17" s="113"/>
      <c r="AG17" s="113"/>
      <c r="AH17" s="101"/>
      <c r="AI17" s="2" t="s">
        <v>27</v>
      </c>
      <c r="AJ17" s="2" t="s">
        <v>28</v>
      </c>
      <c r="AK17" s="2" t="s">
        <v>29</v>
      </c>
      <c r="AL17" s="2" t="s">
        <v>30</v>
      </c>
      <c r="AM17" s="102"/>
      <c r="AN17" s="103"/>
      <c r="AO17" s="112"/>
      <c r="AP17" s="113"/>
      <c r="AQ17" s="113"/>
      <c r="AR17" s="101"/>
      <c r="AS17" s="2" t="s">
        <v>27</v>
      </c>
      <c r="AT17" s="2" t="s">
        <v>28</v>
      </c>
      <c r="AU17" s="2" t="s">
        <v>29</v>
      </c>
      <c r="AV17" s="2" t="s">
        <v>30</v>
      </c>
      <c r="AW17" s="102"/>
      <c r="AX17" s="103"/>
      <c r="AY17" s="112"/>
      <c r="AZ17" s="113"/>
      <c r="BA17" s="113"/>
      <c r="BB17" s="101"/>
      <c r="BC17" s="2" t="s">
        <v>27</v>
      </c>
      <c r="BD17" s="2" t="s">
        <v>28</v>
      </c>
      <c r="BE17" s="2" t="s">
        <v>29</v>
      </c>
      <c r="BF17" s="2" t="s">
        <v>30</v>
      </c>
      <c r="BG17" s="102"/>
      <c r="BH17" s="103"/>
      <c r="BI17" s="112"/>
      <c r="BJ17" s="113"/>
      <c r="BK17" s="113"/>
      <c r="BL17" s="101"/>
      <c r="BM17" s="2" t="s">
        <v>27</v>
      </c>
      <c r="BN17" s="2" t="s">
        <v>28</v>
      </c>
      <c r="BO17" s="2" t="s">
        <v>29</v>
      </c>
      <c r="BP17" s="2" t="s">
        <v>30</v>
      </c>
      <c r="BQ17" s="102"/>
      <c r="BR17" s="103"/>
      <c r="BS17" s="2"/>
      <c r="BT17" s="2"/>
      <c r="BU17" s="2"/>
      <c r="BV17" s="2"/>
      <c r="BW17" s="4"/>
      <c r="BX17" s="4"/>
      <c r="BY17" s="4"/>
      <c r="BZ17" s="4"/>
      <c r="CA17" s="4"/>
      <c r="CQ17" s="83" t="s">
        <v>167</v>
      </c>
      <c r="CR17" s="83">
        <f>VLOOKUP(A16+VLOOKUP($C$3,Data!$B$111:$J$123,9,FALSE),SolarTermData!$A$10:$B$7233,2,TRUE)</f>
        <v>23</v>
      </c>
      <c r="CS17" s="125">
        <f>VLOOKUP(A16+VLOOKUP($C$3,Data!$B$111:$J$123,9,FALSE),SolarTermData!$A$10:$C$7233,3,TRUE)</f>
        <v>3001</v>
      </c>
      <c r="CT17" s="125"/>
      <c r="CU17" s="83"/>
      <c r="CV17" s="83"/>
      <c r="CW17" s="83"/>
      <c r="CX17" s="83"/>
      <c r="CY17" s="83"/>
      <c r="CZ17" s="83"/>
      <c r="DA17" s="83" t="s">
        <v>167</v>
      </c>
      <c r="DB17" s="83">
        <f>VLOOKUP(K16+VLOOKUP($C$3,Data!$B$111:$J$123,9,FALSE),SolarTermData!$A$10:$B$7233,2,TRUE)</f>
        <v>23</v>
      </c>
      <c r="DC17" s="125">
        <f>VLOOKUP(K16+VLOOKUP($C$3,Data!$B$111:$J$123,9,FALSE),SolarTermData!$A$10:$C$7233,3,TRUE)</f>
        <v>3001</v>
      </c>
      <c r="DD17" s="125"/>
      <c r="DE17" s="83"/>
      <c r="DF17" s="83"/>
      <c r="DG17" s="83"/>
      <c r="DH17" s="83"/>
      <c r="DI17" s="83"/>
      <c r="DJ17" s="83"/>
      <c r="DK17" s="83" t="s">
        <v>167</v>
      </c>
      <c r="DL17" s="83">
        <f>VLOOKUP(U16+VLOOKUP($C$3,Data!$B$111:$J$123,9,FALSE),SolarTermData!$A$10:$B$7233,2,TRUE)</f>
        <v>23</v>
      </c>
      <c r="DM17" s="125">
        <f>VLOOKUP(U16+VLOOKUP($C$3,Data!$B$111:$J$123,9,FALSE),SolarTermData!$A$10:$C$7233,3,TRUE)</f>
        <v>3001</v>
      </c>
      <c r="DN17" s="125"/>
      <c r="DO17" s="83"/>
      <c r="DP17" s="83"/>
      <c r="DQ17" s="83"/>
      <c r="DR17" s="83"/>
      <c r="DS17" s="83"/>
      <c r="DT17" s="83"/>
      <c r="DU17" s="83" t="s">
        <v>167</v>
      </c>
      <c r="DV17" s="83">
        <f>VLOOKUP(AE16+VLOOKUP($C$3,Data!$B$111:$J$123,9,FALSE),SolarTermData!$A$10:$B$7233,2,TRUE)</f>
        <v>23</v>
      </c>
      <c r="DW17" s="125">
        <f>VLOOKUP(AE16+VLOOKUP($C$3,Data!$B$111:$J$123,9,FALSE),SolarTermData!$A$10:$C$7233,3,TRUE)</f>
        <v>3001</v>
      </c>
      <c r="DX17" s="125"/>
      <c r="DY17" s="83"/>
      <c r="DZ17" s="83"/>
      <c r="EA17" s="83"/>
      <c r="EB17" s="83"/>
      <c r="EC17" s="83"/>
      <c r="ED17" s="83"/>
      <c r="EE17" s="83" t="s">
        <v>167</v>
      </c>
      <c r="EF17" s="83">
        <f>VLOOKUP(AO16+VLOOKUP($C$3,Data!$B$111:$J$123,9,FALSE),SolarTermData!$A$10:$B$7233,2,TRUE)</f>
        <v>23</v>
      </c>
      <c r="EG17" s="125">
        <f>VLOOKUP(AO16+VLOOKUP($C$3,Data!$B$111:$J$123,9,FALSE),SolarTermData!$A$10:$C$7233,3,TRUE)</f>
        <v>3001</v>
      </c>
      <c r="EH17" s="125"/>
      <c r="EI17" s="83"/>
      <c r="EJ17" s="83"/>
      <c r="EK17" s="83"/>
      <c r="EL17" s="83"/>
      <c r="EM17" s="83"/>
      <c r="EN17" s="83"/>
      <c r="EO17" s="83" t="s">
        <v>167</v>
      </c>
      <c r="EP17" s="83">
        <f>VLOOKUP(AY16+VLOOKUP($C$3,Data!$B$111:$J$123,9,FALSE),SolarTermData!$A$10:$B$7233,2,TRUE)</f>
        <v>23</v>
      </c>
      <c r="EQ17" s="125">
        <f>VLOOKUP(AY16+VLOOKUP($C$3,Data!$B$111:$J$123,9,FALSE),SolarTermData!$A$10:$C$7233,3,TRUE)</f>
        <v>3001</v>
      </c>
      <c r="ER17" s="125"/>
      <c r="ES17" s="83"/>
      <c r="ET17" s="83"/>
      <c r="EU17" s="83"/>
      <c r="EV17" s="83"/>
      <c r="EW17" s="83"/>
      <c r="EX17" s="83"/>
      <c r="EY17" s="83" t="s">
        <v>167</v>
      </c>
      <c r="EZ17" s="83">
        <f>VLOOKUP(BI16+VLOOKUP($C$3,Data!$B$111:$J$123,9,FALSE),SolarTermData!$A$10:$B$7233,2,TRUE)</f>
        <v>24</v>
      </c>
      <c r="FA17" s="125">
        <f>VLOOKUP(BI16+VLOOKUP($C$3,Data!$B$111:$J$123,9,FALSE),SolarTermData!$A$10:$C$7233,3,TRUE)</f>
        <v>3002</v>
      </c>
      <c r="FB17" s="125"/>
      <c r="FC17" s="83"/>
      <c r="FD17" s="83"/>
      <c r="FE17" s="83"/>
      <c r="FF17" s="83"/>
      <c r="FG17" s="83"/>
      <c r="FH17" s="83"/>
    </row>
    <row r="18" spans="1:164" ht="18.75" customHeight="1" x14ac:dyDescent="0.35">
      <c r="A18" s="116" t="str">
        <f>VLOOKUP(CR17,Data!$A$127:$D$151,3,FALSE)</f>
        <v>小寒</v>
      </c>
      <c r="B18" s="117"/>
      <c r="C18" s="117"/>
      <c r="D18" s="117"/>
      <c r="E18" s="87" t="str">
        <f>IF(OR(F18="甲",F18="己"),VLOOKUP(E19,Data!$C$111:$H$123,2,FALSE),IF(OR(F18="乙",F18="庚"),VLOOKUP(E19,Data!$C$111:$H$123,3,FALSE),IF(OR(F18="丙",F18="辛"),VLOOKUP(E19,Data!$C$111:$H$123,4,FALSE),IF(OR(F18="丁",F18="壬"),VLOOKUP(E19,Data!$C$111:$H$123,5,FALSE),IF(OR(F18="戊",F18="癸"),VLOOKUP(E19,Data!$C$111:$H$123,6,FALSE))))))</f>
        <v>辛</v>
      </c>
      <c r="F18" s="87" t="str">
        <f>VLOOKUP(CR16,Data!$A$49:$J$108,9,FALSE)</f>
        <v>壬</v>
      </c>
      <c r="G18" s="87" t="str">
        <f>IF(OR(H18="甲",H18="己"),VLOOKUP(G19,Data!$A$155:$F$166,2,FALSE),IF(OR(H18="乙",H18="庚"),VLOOKUP(G19,Data!$A$155:$F$166,3,FALSE),IF(OR(H18="丙",H18="辛"),VLOOKUP(G19,Data!$A$155:$F$166,4,FALSE),IF(OR(H18="丁",H18="壬"),VLOOKUP(G19,Data!$A$155:$F$166,5,FALSE),IF(OR(H18="戊",H18="癸"),VLOOKUP(G19,Data!$A$155:$F$166,6,FALSE))))))</f>
        <v>丁</v>
      </c>
      <c r="H18" s="87" t="str">
        <f>IF(OR(AND(CR17=22,OR(AND(YEAR(A16)=$C$1,MONTH(A16)=1),AND(MONTH(A16)=12,YEAR(A16)&lt;$C$1))),CR17=23,CR17=24),VLOOKUP(MOD($C$1+2636-1,60),Data!$A$49:$J$108,9,FALSE),VLOOKUP(MOD($C$1+2636,60),Data!$A$49:$J$108,9,FALSE))</f>
        <v>甲</v>
      </c>
      <c r="I18" s="104"/>
      <c r="J18" s="105"/>
      <c r="K18" s="116" t="str">
        <f>VLOOKUP(DB17,Data!$A$127:$D$151,3,FALSE)</f>
        <v>小寒</v>
      </c>
      <c r="L18" s="117"/>
      <c r="M18" s="117"/>
      <c r="N18" s="117"/>
      <c r="O18" s="87" t="str">
        <f>IF(OR(P18="甲",P18="己"),VLOOKUP(O19,Data!$C$111:$H$123,2,FALSE),IF(OR(P18="乙",P18="庚"),VLOOKUP(O19,Data!$C$111:$H$123,3,FALSE),IF(OR(P18="丙",P18="辛"),VLOOKUP(O19,Data!$C$111:$H$123,4,FALSE),IF(OR(P18="丁",P18="壬"),VLOOKUP(O19,Data!$C$111:$H$123,5,FALSE),IF(OR(P18="戊",P18="癸"),VLOOKUP(O19,Data!$C$111:$H$123,6,FALSE))))))</f>
        <v>癸</v>
      </c>
      <c r="P18" s="87" t="str">
        <f>VLOOKUP(DB16,Data!$A$49:$J$108,9,FALSE)</f>
        <v>癸</v>
      </c>
      <c r="Q18" s="87" t="str">
        <f>IF(OR(R18="甲",R18="己"),VLOOKUP(Q19,Data!$A$155:$F$166,2,FALSE),IF(OR(R18="乙",R18="庚"),VLOOKUP(Q19,Data!$A$155:$F$166,3,FALSE),IF(OR(R18="丙",R18="辛"),VLOOKUP(Q19,Data!$A$155:$F$166,4,FALSE),IF(OR(R18="丁",R18="壬"),VLOOKUP(Q19,Data!$A$155:$F$166,5,FALSE),IF(OR(R18="戊",R18="癸"),VLOOKUP(Q19,Data!$A$155:$F$166,6,FALSE))))))</f>
        <v>丁</v>
      </c>
      <c r="R18" s="87" t="str">
        <f>IF(OR(AND(DB17=22,OR(AND(YEAR(K16)=$C$1,MONTH(K16)=1),AND(MONTH(K16)=12,YEAR(K16)&lt;$C$1))),DB17=23,DB17=24),VLOOKUP(MOD($C$1+2636-1,60),Data!$A$49:$J$108,9,FALSE),VLOOKUP(MOD($C$1+2636,60),Data!$A$49:$J$108,9,FALSE))</f>
        <v>甲</v>
      </c>
      <c r="S18" s="104"/>
      <c r="T18" s="105"/>
      <c r="U18" s="116" t="str">
        <f>VLOOKUP(DL17,Data!$A$127:$D$151,3,FALSE)</f>
        <v>小寒</v>
      </c>
      <c r="V18" s="117"/>
      <c r="W18" s="117"/>
      <c r="X18" s="117"/>
      <c r="Y18" s="87" t="str">
        <f>IF(OR(Z18="甲",Z18="己"),VLOOKUP(Y19,Data!$C$111:$H$123,2,FALSE),IF(OR(Z18="乙",Z18="庚"),VLOOKUP(Y19,Data!$C$111:$H$123,3,FALSE),IF(OR(Z18="丙",Z18="辛"),VLOOKUP(Y19,Data!$C$111:$H$123,4,FALSE),IF(OR(Z18="丁",Z18="壬"),VLOOKUP(Y19,Data!$C$111:$H$123,5,FALSE),IF(OR(Z18="戊",Z18="癸"),VLOOKUP(Y19,Data!$C$111:$H$123,6,FALSE))))))</f>
        <v>乙</v>
      </c>
      <c r="Z18" s="87" t="str">
        <f>VLOOKUP(DL16,Data!$A$49:$J$108,9,FALSE)</f>
        <v>甲</v>
      </c>
      <c r="AA18" s="87" t="str">
        <f>IF(OR(AB18="甲",AB18="己"),VLOOKUP(AA19,Data!$A$155:$F$166,2,FALSE),IF(OR(AB18="乙",AB18="庚"),VLOOKUP(AA19,Data!$A$155:$F$166,3,FALSE),IF(OR(AB18="丙",AB18="辛"),VLOOKUP(AA19,Data!$A$155:$F$166,4,FALSE),IF(OR(AB18="丁",AB18="壬"),VLOOKUP(AA19,Data!$A$155:$F$166,5,FALSE),IF(OR(AB18="戊",AB18="癸"),VLOOKUP(AA19,Data!$A$155:$F$166,6,FALSE))))))</f>
        <v>丁</v>
      </c>
      <c r="AB18" s="87" t="str">
        <f>IF(OR(AND(DL17=22,OR(AND(YEAR(U16)=$C$1,MONTH(U16)=1),AND(MONTH(U16)=12,YEAR(U16)&lt;$C$1))),DL17=23,DL17=24),VLOOKUP(MOD($C$1+2636-1,60),Data!$A$49:$J$108,9,FALSE),VLOOKUP(MOD($C$1+2636,60),Data!$A$49:$J$108,9,FALSE))</f>
        <v>甲</v>
      </c>
      <c r="AC18" s="104"/>
      <c r="AD18" s="105"/>
      <c r="AE18" s="116" t="str">
        <f>VLOOKUP(DV17,Data!$A$127:$D$151,3,FALSE)</f>
        <v>小寒</v>
      </c>
      <c r="AF18" s="117"/>
      <c r="AG18" s="117"/>
      <c r="AH18" s="117"/>
      <c r="AI18" s="87" t="str">
        <f>IF(OR(AJ18="甲",AJ18="己"),VLOOKUP(AI19,Data!$C$111:$H$123,2,FALSE),IF(OR(AJ18="乙",AJ18="庚"),VLOOKUP(AI19,Data!$C$111:$H$123,3,FALSE),IF(OR(AJ18="丙",AJ18="辛"),VLOOKUP(AI19,Data!$C$111:$H$123,4,FALSE),IF(OR(AJ18="丁",AJ18="壬"),VLOOKUP(AI19,Data!$C$111:$H$123,5,FALSE),IF(OR(AJ18="戊",AJ18="癸"),VLOOKUP(AI19,Data!$C$111:$H$123,6,FALSE))))))</f>
        <v>丁</v>
      </c>
      <c r="AJ18" s="87" t="str">
        <f>VLOOKUP(DV16,Data!$A$49:$J$108,9,FALSE)</f>
        <v>乙</v>
      </c>
      <c r="AK18" s="87" t="str">
        <f>IF(OR(AL18="甲",AL18="己"),VLOOKUP(AK19,Data!$A$155:$F$166,2,FALSE),IF(OR(AL18="乙",AL18="庚"),VLOOKUP(AK19,Data!$A$155:$F$166,3,FALSE),IF(OR(AL18="丙",AL18="辛"),VLOOKUP(AK19,Data!$A$155:$F$166,4,FALSE),IF(OR(AL18="丁",AL18="壬"),VLOOKUP(AK19,Data!$A$155:$F$166,5,FALSE),IF(OR(AL18="戊",AL18="癸"),VLOOKUP(AK19,Data!$A$155:$F$166,6,FALSE))))))</f>
        <v>丁</v>
      </c>
      <c r="AL18" s="87" t="str">
        <f>IF(OR(AND(DV17=22,OR(AND(YEAR(AE16)=$C$1,MONTH(AE16)=1),AND(MONTH(AE16)=12,YEAR(AE16)&lt;$C$1))),DV17=23,DV17=24),VLOOKUP(MOD($C$1+2636-1,60),Data!$A$49:$J$108,9,FALSE),VLOOKUP(MOD($C$1+2636,60),Data!$A$49:$J$108,9,FALSE))</f>
        <v>甲</v>
      </c>
      <c r="AM18" s="104"/>
      <c r="AN18" s="105"/>
      <c r="AO18" s="116" t="str">
        <f>VLOOKUP(EF17,Data!$A$127:$D$151,3,FALSE)</f>
        <v>小寒</v>
      </c>
      <c r="AP18" s="117"/>
      <c r="AQ18" s="117"/>
      <c r="AR18" s="117"/>
      <c r="AS18" s="87" t="str">
        <f>IF(OR(AT18="甲",AT18="己"),VLOOKUP(AS19,Data!$C$111:$H$123,2,FALSE),IF(OR(AT18="乙",AT18="庚"),VLOOKUP(AS19,Data!$C$111:$H$123,3,FALSE),IF(OR(AT18="丙",AT18="辛"),VLOOKUP(AS19,Data!$C$111:$H$123,4,FALSE),IF(OR(AT18="丁",AT18="壬"),VLOOKUP(AS19,Data!$C$111:$H$123,5,FALSE),IF(OR(AT18="戊",AT18="癸"),VLOOKUP(AS19,Data!$C$111:$H$123,6,FALSE))))))</f>
        <v>己</v>
      </c>
      <c r="AT18" s="87" t="str">
        <f>VLOOKUP(EF16,Data!$A$49:$J$108,9,FALSE)</f>
        <v>丙</v>
      </c>
      <c r="AU18" s="87" t="str">
        <f>IF(OR(AV18="甲",AV18="己"),VLOOKUP(AU19,Data!$A$155:$F$166,2,FALSE),IF(OR(AV18="乙",AV18="庚"),VLOOKUP(AU19,Data!$A$155:$F$166,3,FALSE),IF(OR(AV18="丙",AV18="辛"),VLOOKUP(AU19,Data!$A$155:$F$166,4,FALSE),IF(OR(AV18="丁",AV18="壬"),VLOOKUP(AU19,Data!$A$155:$F$166,5,FALSE),IF(OR(AV18="戊",AV18="癸"),VLOOKUP(AU19,Data!$A$155:$F$166,6,FALSE))))))</f>
        <v>丁</v>
      </c>
      <c r="AV18" s="87" t="str">
        <f>IF(OR(AND(EF17=22,OR(AND(YEAR(AO16)=$C$1,MONTH(AO16)=1),AND(MONTH(AO16)=12,YEAR(AO16)&lt;$C$1))),EF17=23,EF17=24),VLOOKUP(MOD($C$1+2636-1,60),Data!$A$49:$J$108,9,FALSE),VLOOKUP(MOD($C$1+2636,60),Data!$A$49:$J$108,9,FALSE))</f>
        <v>甲</v>
      </c>
      <c r="AW18" s="104"/>
      <c r="AX18" s="105"/>
      <c r="AY18" s="116" t="str">
        <f>VLOOKUP(EP17,Data!$A$127:$D$151,3,FALSE)</f>
        <v>小寒</v>
      </c>
      <c r="AZ18" s="117"/>
      <c r="BA18" s="117"/>
      <c r="BB18" s="117"/>
      <c r="BC18" s="87" t="str">
        <f>IF(OR(BD18="甲",BD18="己"),VLOOKUP(BC19,Data!$C$111:$H$123,2,FALSE),IF(OR(BD18="乙",BD18="庚"),VLOOKUP(BC19,Data!$C$111:$H$123,3,FALSE),IF(OR(BD18="丙",BD18="辛"),VLOOKUP(BC19,Data!$C$111:$H$123,4,FALSE),IF(OR(BD18="丁",BD18="壬"),VLOOKUP(BC19,Data!$C$111:$H$123,5,FALSE),IF(OR(BD18="戊",BD18="癸"),VLOOKUP(BC19,Data!$C$111:$H$123,6,FALSE))))))</f>
        <v>辛</v>
      </c>
      <c r="BD18" s="87" t="str">
        <f>VLOOKUP(EP16,Data!$A$49:$J$108,9,FALSE)</f>
        <v>丁</v>
      </c>
      <c r="BE18" s="87" t="str">
        <f>IF(OR(BF18="甲",BF18="己"),VLOOKUP(BE19,Data!$A$155:$F$166,2,FALSE),IF(OR(BF18="乙",BF18="庚"),VLOOKUP(BE19,Data!$A$155:$F$166,3,FALSE),IF(OR(BF18="丙",BF18="辛"),VLOOKUP(BE19,Data!$A$155:$F$166,4,FALSE),IF(OR(BF18="丁",BF18="壬"),VLOOKUP(BE19,Data!$A$155:$F$166,5,FALSE),IF(OR(BF18="戊",BF18="癸"),VLOOKUP(BE19,Data!$A$155:$F$166,6,FALSE))))))</f>
        <v>丁</v>
      </c>
      <c r="BF18" s="87" t="str">
        <f>IF(OR(AND(EP17=22,OR(AND(YEAR(AY16)=$C$1,MONTH(AY16)=1),AND(MONTH(AY16)=12,YEAR(AY16)&lt;$C$1))),EP17=23,EP17=24),VLOOKUP(MOD($C$1+2636-1,60),Data!$A$49:$J$108,9,FALSE),VLOOKUP(MOD($C$1+2636,60),Data!$A$49:$J$108,9,FALSE))</f>
        <v>甲</v>
      </c>
      <c r="BG18" s="104"/>
      <c r="BH18" s="105"/>
      <c r="BI18" s="116" t="str">
        <f>VLOOKUP(EZ17,Data!$A$127:$D$151,3,FALSE)</f>
        <v>大寒</v>
      </c>
      <c r="BJ18" s="117"/>
      <c r="BK18" s="117"/>
      <c r="BL18" s="117"/>
      <c r="BM18" s="87" t="str">
        <f>IF(OR(BN18="甲",BN18="己"),VLOOKUP(BM19,Data!$C$111:$H$123,2,FALSE),IF(OR(BN18="乙",BN18="庚"),VLOOKUP(BM19,Data!$C$111:$H$123,3,FALSE),IF(OR(BN18="丙",BN18="辛"),VLOOKUP(BM19,Data!$C$111:$H$123,4,FALSE),IF(OR(BN18="丁",BN18="壬"),VLOOKUP(BM19,Data!$C$111:$H$123,5,FALSE),IF(OR(BN18="戊",BN18="癸"),VLOOKUP(BM19,Data!$C$111:$H$123,6,FALSE))))))</f>
        <v>癸</v>
      </c>
      <c r="BN18" s="87" t="str">
        <f>VLOOKUP(EZ16,Data!$A$49:$J$108,9,FALSE)</f>
        <v>戊</v>
      </c>
      <c r="BO18" s="87" t="str">
        <f>IF(OR(BP18="甲",BP18="己"),VLOOKUP(BO19,Data!$A$155:$F$166,2,FALSE),IF(OR(BP18="乙",BP18="庚"),VLOOKUP(BO19,Data!$A$155:$F$166,3,FALSE),IF(OR(BP18="丙",BP18="辛"),VLOOKUP(BO19,Data!$A$155:$F$166,4,FALSE),IF(OR(BP18="丁",BP18="壬"),VLOOKUP(BO19,Data!$A$155:$F$166,5,FALSE),IF(OR(BP18="戊",BP18="癸"),VLOOKUP(BO19,Data!$A$155:$F$166,6,FALSE))))))</f>
        <v>丁</v>
      </c>
      <c r="BP18" s="87" t="str">
        <f>IF(OR(AND(EZ17=22,OR(AND(YEAR(BI16)=$C$1,MONTH(BI16)=1),AND(MONTH(BI16)=12,YEAR(BI16)&lt;$C$1))),EZ17=23,EZ17=24),VLOOKUP(MOD($C$1+2636-1,60),Data!$A$49:$J$108,9,FALSE),VLOOKUP(MOD($C$1+2636,60),Data!$A$49:$J$108,9,FALSE))</f>
        <v>甲</v>
      </c>
      <c r="BQ18" s="104"/>
      <c r="BR18" s="105"/>
      <c r="BS18" s="2"/>
      <c r="BT18" s="2"/>
      <c r="BU18" s="2"/>
      <c r="BV18" s="2"/>
      <c r="BW18" s="4"/>
      <c r="BX18" s="4"/>
      <c r="BY18" s="4"/>
      <c r="BZ18" s="4"/>
      <c r="CA18" s="4"/>
      <c r="CQ18" s="83" t="s">
        <v>178</v>
      </c>
      <c r="CR18" s="83">
        <f>VLOOKUP(A16+VLOOKUP($C$3,Data!$B$111:$J$123,9,FALSE),SolarTermData!$U$10:$V$3734,2,TRUE)</f>
        <v>12</v>
      </c>
      <c r="CS18" s="125">
        <f>VLOOKUP(A16+VLOOKUP($C$3,Data!$B$111:$J$123,9,FALSE),SolarTermData!$U$10:$W$3734,3,TRUE)</f>
        <v>1547</v>
      </c>
      <c r="CT18" s="125"/>
      <c r="CU18" s="83"/>
      <c r="CV18" s="83"/>
      <c r="CW18" s="83"/>
      <c r="CX18" s="83"/>
      <c r="CY18" s="83"/>
      <c r="CZ18" s="83"/>
      <c r="DA18" s="83" t="s">
        <v>178</v>
      </c>
      <c r="DB18" s="83">
        <f>VLOOKUP(K16+VLOOKUP($C$3,Data!$B$111:$J$123,9,FALSE),SolarTermData!$U$10:$V$3734,2,TRUE)</f>
        <v>12</v>
      </c>
      <c r="DC18" s="125">
        <f>VLOOKUP(K16+VLOOKUP($C$3,Data!$B$111:$J$123,9,FALSE),SolarTermData!$U$10:$W$3734,3,TRUE)</f>
        <v>1547</v>
      </c>
      <c r="DD18" s="125"/>
      <c r="DE18" s="83"/>
      <c r="DF18" s="83"/>
      <c r="DG18" s="83"/>
      <c r="DH18" s="83"/>
      <c r="DI18" s="83"/>
      <c r="DJ18" s="83"/>
      <c r="DK18" s="83" t="s">
        <v>178</v>
      </c>
      <c r="DL18" s="83">
        <f>VLOOKUP(U16+VLOOKUP($C$3,Data!$B$111:$J$123,9,FALSE),SolarTermData!$U$10:$V$3734,2,TRUE)</f>
        <v>12</v>
      </c>
      <c r="DM18" s="125">
        <f>VLOOKUP(U16+VLOOKUP($C$3,Data!$B$111:$J$123,9,FALSE),SolarTermData!$U$10:$W$3734,3,TRUE)</f>
        <v>1547</v>
      </c>
      <c r="DN18" s="125"/>
      <c r="DO18" s="83"/>
      <c r="DP18" s="83"/>
      <c r="DQ18" s="83"/>
      <c r="DR18" s="83"/>
      <c r="DS18" s="83"/>
      <c r="DT18" s="83"/>
      <c r="DU18" s="83" t="s">
        <v>178</v>
      </c>
      <c r="DV18" s="83">
        <f>VLOOKUP(AE16+VLOOKUP($C$3,Data!$B$111:$J$123,9,FALSE),SolarTermData!$U$10:$V$3734,2,TRUE)</f>
        <v>12</v>
      </c>
      <c r="DW18" s="125">
        <f>VLOOKUP(AE16+VLOOKUP($C$3,Data!$B$111:$J$123,9,FALSE),SolarTermData!$U$10:$W$3734,3,TRUE)</f>
        <v>1547</v>
      </c>
      <c r="DX18" s="125"/>
      <c r="DY18" s="83"/>
      <c r="DZ18" s="83"/>
      <c r="EA18" s="83"/>
      <c r="EB18" s="83"/>
      <c r="EC18" s="83"/>
      <c r="ED18" s="83"/>
      <c r="EE18" s="83" t="s">
        <v>178</v>
      </c>
      <c r="EF18" s="83">
        <f>VLOOKUP(AO16+VLOOKUP($C$3,Data!$B$111:$J$123,9,FALSE),SolarTermData!$U$10:$V$3734,2,TRUE)</f>
        <v>12</v>
      </c>
      <c r="EG18" s="125">
        <f>VLOOKUP(AO16+VLOOKUP($C$3,Data!$B$111:$J$123,9,FALSE),SolarTermData!$U$10:$W$3734,3,TRUE)</f>
        <v>1547</v>
      </c>
      <c r="EH18" s="125"/>
      <c r="EI18" s="83"/>
      <c r="EJ18" s="83"/>
      <c r="EK18" s="83"/>
      <c r="EL18" s="83"/>
      <c r="EM18" s="83"/>
      <c r="EN18" s="83"/>
      <c r="EO18" s="83" t="s">
        <v>178</v>
      </c>
      <c r="EP18" s="83">
        <f>VLOOKUP(AY16+VLOOKUP($C$3,Data!$B$111:$J$123,9,FALSE),SolarTermData!$U$10:$V$3734,2,TRUE)</f>
        <v>12</v>
      </c>
      <c r="EQ18" s="125">
        <f>VLOOKUP(AY16+VLOOKUP($C$3,Data!$B$111:$J$123,9,FALSE),SolarTermData!$U$10:$W$3734,3,TRUE)</f>
        <v>1547</v>
      </c>
      <c r="ER18" s="125"/>
      <c r="ES18" s="83"/>
      <c r="ET18" s="83"/>
      <c r="EU18" s="83"/>
      <c r="EV18" s="83"/>
      <c r="EW18" s="83"/>
      <c r="EX18" s="83"/>
      <c r="EY18" s="83" t="s">
        <v>178</v>
      </c>
      <c r="EZ18" s="83">
        <f>VLOOKUP(BI16+VLOOKUP($C$3,Data!$B$111:$J$123,9,FALSE),SolarTermData!$U$10:$V$3734,2,TRUE)</f>
        <v>12</v>
      </c>
      <c r="FA18" s="125">
        <f>VLOOKUP(BI16+VLOOKUP($C$3,Data!$B$111:$J$123,9,FALSE),SolarTermData!$U$10:$W$3734,3,TRUE)</f>
        <v>1547</v>
      </c>
      <c r="FB18" s="125"/>
      <c r="FC18" s="83"/>
      <c r="FD18" s="83"/>
      <c r="FE18" s="83"/>
      <c r="FF18" s="83"/>
      <c r="FG18" s="83"/>
      <c r="FH18" s="83"/>
    </row>
    <row r="19" spans="1:164" ht="18.75" customHeight="1" x14ac:dyDescent="0.35">
      <c r="A19" s="118" t="str">
        <f>VLOOKUP(CR17,Data!$A$127:$D$151,2,FALSE)</f>
        <v>Xiǎo Hán</v>
      </c>
      <c r="B19" s="119"/>
      <c r="C19" s="119"/>
      <c r="D19" s="119"/>
      <c r="E19" s="87" t="str">
        <f>VLOOKUP($C$3,Data!$D$23:$F$35,3,FALSE)</f>
        <v>亥</v>
      </c>
      <c r="F19" s="87" t="str">
        <f>VLOOKUP(CR16,Data!$A$49:$J$108,10,FALSE)</f>
        <v>午</v>
      </c>
      <c r="G19" s="87" t="str">
        <f>VLOOKUP(CR17,Data!$A$127:$E$150,5,FALSE)</f>
        <v>丑</v>
      </c>
      <c r="H19" s="87" t="str">
        <f>IF(OR(AND(CR17=22,OR(AND(YEAR(A16)=$C$1,MONTH(A16)=1),AND(MONTH(A16)=12,YEAR(A16)&lt;$C$1))),CR17=23,CR17=24),VLOOKUP(MOD($C$1+2636-1,60),Data!$A$49:$J$108,10,FALSE),VLOOKUP(MOD($C$1+2636,60),Data!$A$49:$J$108,10,FALSE))</f>
        <v>辰</v>
      </c>
      <c r="I19" s="104"/>
      <c r="J19" s="105"/>
      <c r="K19" s="118" t="str">
        <f>VLOOKUP(DB17,Data!$A$127:$D$151,2,FALSE)</f>
        <v>Xiǎo Hán</v>
      </c>
      <c r="L19" s="119"/>
      <c r="M19" s="119"/>
      <c r="N19" s="119"/>
      <c r="O19" s="87" t="str">
        <f>VLOOKUP($C$3,Data!$D$23:$F$35,3,FALSE)</f>
        <v>亥</v>
      </c>
      <c r="P19" s="87" t="str">
        <f>VLOOKUP(DB16,Data!$A$49:$J$108,10,FALSE)</f>
        <v>未</v>
      </c>
      <c r="Q19" s="87" t="str">
        <f>VLOOKUP(DB17,Data!$A$127:$E$150,5,FALSE)</f>
        <v>丑</v>
      </c>
      <c r="R19" s="87" t="str">
        <f>IF(OR(AND(DB17=22,OR(AND(YEAR(K16)=$C$1,MONTH(K16)=1),AND(MONTH(K16)=12,YEAR(K16)&lt;$C$1))),DB17=23,DB17=24),VLOOKUP(MOD($C$1+2636-1,60),Data!$A$49:$J$108,10,FALSE),VLOOKUP(MOD($C$1+2636,60),Data!$A$49:$J$108,10,FALSE))</f>
        <v>辰</v>
      </c>
      <c r="S19" s="104"/>
      <c r="T19" s="105"/>
      <c r="U19" s="118" t="str">
        <f>VLOOKUP(DL17,Data!$A$127:$D$151,2,FALSE)</f>
        <v>Xiǎo Hán</v>
      </c>
      <c r="V19" s="119"/>
      <c r="W19" s="119"/>
      <c r="X19" s="119"/>
      <c r="Y19" s="87" t="str">
        <f>VLOOKUP($C$3,Data!$D$23:$F$35,3,FALSE)</f>
        <v>亥</v>
      </c>
      <c r="Z19" s="87" t="str">
        <f>VLOOKUP(DL16,Data!$A$49:$J$108,10,FALSE)</f>
        <v>申</v>
      </c>
      <c r="AA19" s="87" t="str">
        <f>VLOOKUP(DL17,Data!$A$127:$E$150,5,FALSE)</f>
        <v>丑</v>
      </c>
      <c r="AB19" s="87" t="str">
        <f>IF(OR(AND(DL17=22,OR(AND(YEAR(U16)=$C$1,MONTH(U16)=1),AND(MONTH(U16)=12,YEAR(U16)&lt;$C$1))),DL17=23,DL17=24),VLOOKUP(MOD($C$1+2636-1,60),Data!$A$49:$J$108,10,FALSE),VLOOKUP(MOD($C$1+2636,60),Data!$A$49:$J$108,10,FALSE))</f>
        <v>辰</v>
      </c>
      <c r="AC19" s="104"/>
      <c r="AD19" s="105"/>
      <c r="AE19" s="118" t="str">
        <f>VLOOKUP(DV17,Data!$A$127:$D$151,2,FALSE)</f>
        <v>Xiǎo Hán</v>
      </c>
      <c r="AF19" s="119"/>
      <c r="AG19" s="119"/>
      <c r="AH19" s="119"/>
      <c r="AI19" s="87" t="str">
        <f>VLOOKUP($C$3,Data!$D$23:$F$35,3,FALSE)</f>
        <v>亥</v>
      </c>
      <c r="AJ19" s="87" t="str">
        <f>VLOOKUP(DV16,Data!$A$49:$J$108,10,FALSE)</f>
        <v>酉</v>
      </c>
      <c r="AK19" s="87" t="str">
        <f>VLOOKUP(DV17,Data!$A$127:$E$150,5,FALSE)</f>
        <v>丑</v>
      </c>
      <c r="AL19" s="87" t="str">
        <f>IF(OR(AND(DV17=22,OR(AND(YEAR(AE16)=$C$1,MONTH(AE16)=1),AND(MONTH(AE16)=12,YEAR(AE16)&lt;$C$1))),DV17=23,DV17=24),VLOOKUP(MOD($C$1+2636-1,60),Data!$A$49:$J$108,10,FALSE),VLOOKUP(MOD($C$1+2636,60),Data!$A$49:$J$108,10,FALSE))</f>
        <v>辰</v>
      </c>
      <c r="AM19" s="104"/>
      <c r="AN19" s="105"/>
      <c r="AO19" s="118" t="str">
        <f>VLOOKUP(EF17,Data!$A$127:$D$151,2,FALSE)</f>
        <v>Xiǎo Hán</v>
      </c>
      <c r="AP19" s="119"/>
      <c r="AQ19" s="119"/>
      <c r="AR19" s="119"/>
      <c r="AS19" s="87" t="str">
        <f>VLOOKUP($C$3,Data!$D$23:$F$35,3,FALSE)</f>
        <v>亥</v>
      </c>
      <c r="AT19" s="87" t="str">
        <f>VLOOKUP(EF16,Data!$A$49:$J$108,10,FALSE)</f>
        <v>戌</v>
      </c>
      <c r="AU19" s="87" t="str">
        <f>VLOOKUP(EF17,Data!$A$127:$E$150,5,FALSE)</f>
        <v>丑</v>
      </c>
      <c r="AV19" s="87" t="str">
        <f>IF(OR(AND(EF17=22,OR(AND(YEAR(AO16)=$C$1,MONTH(AO16)=1),AND(MONTH(AO16)=12,YEAR(AO16)&lt;$C$1))),EF17=23,EF17=24),VLOOKUP(MOD($C$1+2636-1,60),Data!$A$49:$J$108,10,FALSE),VLOOKUP(MOD($C$1+2636,60),Data!$A$49:$J$108,10,FALSE))</f>
        <v>辰</v>
      </c>
      <c r="AW19" s="104"/>
      <c r="AX19" s="105"/>
      <c r="AY19" s="118" t="str">
        <f>VLOOKUP(EP17,Data!$A$127:$D$151,2,FALSE)</f>
        <v>Xiǎo Hán</v>
      </c>
      <c r="AZ19" s="119"/>
      <c r="BA19" s="119"/>
      <c r="BB19" s="119"/>
      <c r="BC19" s="87" t="str">
        <f>VLOOKUP($C$3,Data!$D$23:$F$35,3,FALSE)</f>
        <v>亥</v>
      </c>
      <c r="BD19" s="87" t="str">
        <f>VLOOKUP(EP16,Data!$A$49:$J$108,10,FALSE)</f>
        <v>亥</v>
      </c>
      <c r="BE19" s="87" t="str">
        <f>VLOOKUP(EP17,Data!$A$127:$E$150,5,FALSE)</f>
        <v>丑</v>
      </c>
      <c r="BF19" s="87" t="str">
        <f>IF(OR(AND(EP17=22,OR(AND(YEAR(AY16)=$C$1,MONTH(AY16)=1),AND(MONTH(AY16)=12,YEAR(AY16)&lt;$C$1))),EP17=23,EP17=24),VLOOKUP(MOD($C$1+2636-1,60),Data!$A$49:$J$108,10,FALSE),VLOOKUP(MOD($C$1+2636,60),Data!$A$49:$J$108,10,FALSE))</f>
        <v>辰</v>
      </c>
      <c r="BG19" s="104"/>
      <c r="BH19" s="105"/>
      <c r="BI19" s="118" t="str">
        <f>VLOOKUP(EZ17,Data!$A$127:$D$151,2,FALSE)</f>
        <v>Dà Hán</v>
      </c>
      <c r="BJ19" s="119"/>
      <c r="BK19" s="119"/>
      <c r="BL19" s="119"/>
      <c r="BM19" s="87" t="str">
        <f>VLOOKUP($C$3,Data!$D$23:$F$35,3,FALSE)</f>
        <v>亥</v>
      </c>
      <c r="BN19" s="87" t="str">
        <f>VLOOKUP(EZ16,Data!$A$49:$J$108,10,FALSE)</f>
        <v>子</v>
      </c>
      <c r="BO19" s="87" t="str">
        <f>VLOOKUP(EZ17,Data!$A$127:$E$150,5,FALSE)</f>
        <v>丑</v>
      </c>
      <c r="BP19" s="87" t="str">
        <f>IF(OR(AND(EZ17=22,OR(AND(YEAR(BI16)=$C$1,MONTH(BI16)=1),AND(MONTH(BI16)=12,YEAR(BI16)&lt;$C$1))),EZ17=23,EZ17=24),VLOOKUP(MOD($C$1+2636-1,60),Data!$A$49:$J$108,10,FALSE),VLOOKUP(MOD($C$1+2636,60),Data!$A$49:$J$108,10,FALSE))</f>
        <v>辰</v>
      </c>
      <c r="BQ19" s="104"/>
      <c r="BR19" s="105"/>
      <c r="BS19" s="2"/>
      <c r="BT19" s="2"/>
      <c r="BU19" s="2"/>
      <c r="BV19" s="2"/>
      <c r="BW19" s="4"/>
      <c r="BX19" s="4"/>
      <c r="BY19" s="4"/>
      <c r="BZ19" s="4"/>
      <c r="CA19" s="4"/>
      <c r="CQ19" s="83" t="str">
        <f>IF(OR(CR17=Data!$S$178,CR17=Data!$S$179,CR17=Data!$S$180,CR17=Data!$S$181),"GSF","")</f>
        <v/>
      </c>
      <c r="CR19" s="83"/>
      <c r="CS19" s="83"/>
      <c r="CT19" s="83"/>
      <c r="CU19" s="83"/>
      <c r="CV19" s="83"/>
      <c r="CW19" s="83"/>
      <c r="CX19" s="83"/>
      <c r="CY19" s="83"/>
      <c r="CZ19" s="83"/>
      <c r="DA19" s="83" t="str">
        <f>IF(OR(DB17=Data!$S$178,DB17=Data!$S$179,DB17=Data!$S$180,DB17=Data!$S$181),"GSF","")</f>
        <v/>
      </c>
      <c r="DB19" s="83"/>
      <c r="DC19" s="83"/>
      <c r="DD19" s="83"/>
      <c r="DE19" s="83"/>
      <c r="DF19" s="83"/>
      <c r="DG19" s="83"/>
      <c r="DH19" s="83"/>
      <c r="DI19" s="83"/>
      <c r="DJ19" s="83"/>
      <c r="DK19" s="83" t="str">
        <f>IF(OR(DL17=Data!$S$178,DL17=Data!$S$179,DL17=Data!$S$180,DL17=Data!$S$181),"GSF","")</f>
        <v/>
      </c>
      <c r="DL19" s="83"/>
      <c r="DM19" s="83"/>
      <c r="DN19" s="83"/>
      <c r="DO19" s="83"/>
      <c r="DP19" s="83"/>
      <c r="DQ19" s="83"/>
      <c r="DR19" s="83"/>
      <c r="DS19" s="83"/>
      <c r="DT19" s="83"/>
      <c r="DU19" s="83" t="str">
        <f>IF(OR(DV17=Data!$S$178,DV17=Data!$S$179,DV17=Data!$S$180,DV17=Data!$S$181),"GSF","")</f>
        <v/>
      </c>
      <c r="DV19" s="83"/>
      <c r="DW19" s="83"/>
      <c r="DX19" s="83"/>
      <c r="DY19" s="83"/>
      <c r="DZ19" s="83"/>
      <c r="EA19" s="83"/>
      <c r="EB19" s="83"/>
      <c r="EC19" s="83"/>
      <c r="ED19" s="83"/>
      <c r="EE19" s="83" t="str">
        <f>IF(OR(EF17=Data!$S$178,EF17=Data!$S$179,EF17=Data!$S$180,EF17=Data!$S$181),"GSF","")</f>
        <v/>
      </c>
      <c r="EF19" s="83"/>
      <c r="EG19" s="83"/>
      <c r="EH19" s="83"/>
      <c r="EI19" s="83"/>
      <c r="EJ19" s="83"/>
      <c r="EK19" s="83"/>
      <c r="EL19" s="83"/>
      <c r="EM19" s="83"/>
      <c r="EN19" s="83"/>
      <c r="EO19" s="83" t="str">
        <f>IF(OR(EP17=Data!$S$178,EP17=Data!$S$179,EP17=Data!$S$180,EP17=Data!$S$181),"GSF","")</f>
        <v/>
      </c>
      <c r="EP19" s="83"/>
      <c r="EQ19" s="83"/>
      <c r="ER19" s="83"/>
      <c r="ES19" s="83"/>
      <c r="ET19" s="83"/>
      <c r="EU19" s="83"/>
      <c r="EV19" s="83"/>
      <c r="EW19" s="83"/>
      <c r="EX19" s="83"/>
      <c r="EY19" s="83" t="str">
        <f>IF(OR(EZ17=Data!$S$178,EZ17=Data!$S$179,EZ17=Data!$S$180,EZ17=Data!$S$181),"GSF","")</f>
        <v/>
      </c>
      <c r="EZ19" s="83"/>
      <c r="FA19" s="83"/>
      <c r="FB19" s="83"/>
      <c r="FC19" s="83"/>
      <c r="FD19" s="83"/>
      <c r="FE19" s="83"/>
      <c r="FF19" s="83"/>
      <c r="FG19" s="83"/>
      <c r="FH19" s="83"/>
    </row>
    <row r="20" spans="1:164" ht="18.75" customHeight="1" x14ac:dyDescent="0.35">
      <c r="A20" s="120">
        <f>VLOOKUP(CS17,SolarTermData!$C$10:$D$7233,2,FALSE)</f>
        <v>45662.106892729644</v>
      </c>
      <c r="B20" s="121"/>
      <c r="C20" s="121"/>
      <c r="D20" s="121"/>
      <c r="E20" s="121"/>
      <c r="F20" s="122" t="str">
        <f>VLOOKUP(CR17,Data!$A$127:$D$151,4,FALSE)</f>
        <v>Lesser Cold</v>
      </c>
      <c r="G20" s="122"/>
      <c r="H20" s="122"/>
      <c r="I20" s="122"/>
      <c r="J20" s="123"/>
      <c r="K20" s="120">
        <f>VLOOKUP(DC17,SolarTermData!$C$10:$D$7233,2,FALSE)</f>
        <v>45662.106892729644</v>
      </c>
      <c r="L20" s="121"/>
      <c r="M20" s="121"/>
      <c r="N20" s="121"/>
      <c r="O20" s="121"/>
      <c r="P20" s="122" t="str">
        <f>VLOOKUP(DB17,Data!$A$127:$D$151,4,FALSE)</f>
        <v>Lesser Cold</v>
      </c>
      <c r="Q20" s="122"/>
      <c r="R20" s="122"/>
      <c r="S20" s="122"/>
      <c r="T20" s="123"/>
      <c r="U20" s="120">
        <f>VLOOKUP(DM17,SolarTermData!$C$10:$D$7233,2,FALSE)</f>
        <v>45662.106892729644</v>
      </c>
      <c r="V20" s="121"/>
      <c r="W20" s="121"/>
      <c r="X20" s="121"/>
      <c r="Y20" s="121"/>
      <c r="Z20" s="122" t="str">
        <f>VLOOKUP(DL17,Data!$A$127:$D$151,4,FALSE)</f>
        <v>Lesser Cold</v>
      </c>
      <c r="AA20" s="122"/>
      <c r="AB20" s="122"/>
      <c r="AC20" s="122"/>
      <c r="AD20" s="123"/>
      <c r="AE20" s="120">
        <f>VLOOKUP(DW17,SolarTermData!$C$10:$D$7233,2,FALSE)</f>
        <v>45662.106892729644</v>
      </c>
      <c r="AF20" s="121"/>
      <c r="AG20" s="121"/>
      <c r="AH20" s="121"/>
      <c r="AI20" s="121"/>
      <c r="AJ20" s="122" t="str">
        <f>VLOOKUP(DV17,Data!$A$127:$D$151,4,FALSE)</f>
        <v>Lesser Cold</v>
      </c>
      <c r="AK20" s="122"/>
      <c r="AL20" s="122"/>
      <c r="AM20" s="122"/>
      <c r="AN20" s="123"/>
      <c r="AO20" s="120">
        <f>VLOOKUP(EG17,SolarTermData!$C$10:$D$7233,2,FALSE)</f>
        <v>45662.106892729644</v>
      </c>
      <c r="AP20" s="121"/>
      <c r="AQ20" s="121"/>
      <c r="AR20" s="121"/>
      <c r="AS20" s="121"/>
      <c r="AT20" s="122" t="str">
        <f>VLOOKUP(EF17,Data!$A$127:$D$151,4,FALSE)</f>
        <v>Lesser Cold</v>
      </c>
      <c r="AU20" s="122"/>
      <c r="AV20" s="122"/>
      <c r="AW20" s="122"/>
      <c r="AX20" s="123"/>
      <c r="AY20" s="120">
        <f>VLOOKUP(EQ17,SolarTermData!$C$10:$D$7233,2,FALSE)</f>
        <v>45662.106892729644</v>
      </c>
      <c r="AZ20" s="121"/>
      <c r="BA20" s="121"/>
      <c r="BB20" s="121"/>
      <c r="BC20" s="121"/>
      <c r="BD20" s="122" t="str">
        <f>VLOOKUP(EP17,Data!$A$127:$D$151,4,FALSE)</f>
        <v>Lesser Cold</v>
      </c>
      <c r="BE20" s="122"/>
      <c r="BF20" s="122"/>
      <c r="BG20" s="122"/>
      <c r="BH20" s="123"/>
      <c r="BI20" s="120">
        <f>VLOOKUP(FA17,SolarTermData!$C$10:$D$7233,2,FALSE)</f>
        <v>45676.83422025945</v>
      </c>
      <c r="BJ20" s="121"/>
      <c r="BK20" s="121"/>
      <c r="BL20" s="121"/>
      <c r="BM20" s="121"/>
      <c r="BN20" s="122" t="str">
        <f>VLOOKUP(EZ17,Data!$A$127:$D$151,4,FALSE)</f>
        <v>Greater Cold</v>
      </c>
      <c r="BO20" s="122"/>
      <c r="BP20" s="122"/>
      <c r="BQ20" s="122"/>
      <c r="BR20" s="123"/>
      <c r="BS20" s="2"/>
      <c r="BT20" s="2"/>
      <c r="BU20" s="2"/>
      <c r="BV20" s="2"/>
      <c r="BW20" s="4"/>
      <c r="BX20" s="4"/>
      <c r="BY20" s="4"/>
      <c r="BZ20" s="4"/>
      <c r="CA20" s="4"/>
      <c r="CQ20" s="83"/>
      <c r="CR20" s="83"/>
      <c r="CS20" s="83"/>
      <c r="CT20" s="83"/>
      <c r="CU20" s="83"/>
      <c r="CV20" s="83"/>
      <c r="CW20" s="83"/>
      <c r="CX20" s="83"/>
      <c r="CY20" s="83"/>
      <c r="CZ20" s="83">
        <v>14</v>
      </c>
      <c r="DA20" s="83"/>
      <c r="DB20" s="83"/>
      <c r="DC20" s="83"/>
      <c r="DD20" s="83"/>
      <c r="DE20" s="83"/>
      <c r="DF20" s="83"/>
      <c r="DG20" s="83"/>
      <c r="DH20" s="83"/>
      <c r="DI20" s="83"/>
      <c r="DJ20" s="83">
        <f>CZ20+1</f>
        <v>15</v>
      </c>
      <c r="DK20" s="83"/>
      <c r="DL20" s="83"/>
      <c r="DM20" s="83"/>
      <c r="DN20" s="83"/>
      <c r="DO20" s="83"/>
      <c r="DP20" s="83"/>
      <c r="DQ20" s="83"/>
      <c r="DR20" s="83"/>
      <c r="DS20" s="83"/>
      <c r="DT20" s="83">
        <f>DJ20+1</f>
        <v>16</v>
      </c>
      <c r="DU20" s="83"/>
      <c r="DV20" s="83"/>
      <c r="DW20" s="83"/>
      <c r="DX20" s="83"/>
      <c r="DY20" s="83"/>
      <c r="DZ20" s="83"/>
      <c r="EA20" s="83"/>
      <c r="EB20" s="83"/>
      <c r="EC20" s="83"/>
      <c r="ED20" s="83">
        <f>DT20+1</f>
        <v>17</v>
      </c>
      <c r="EE20" s="83"/>
      <c r="EF20" s="83"/>
      <c r="EG20" s="83"/>
      <c r="EH20" s="83"/>
      <c r="EI20" s="83"/>
      <c r="EJ20" s="83"/>
      <c r="EK20" s="83"/>
      <c r="EL20" s="83"/>
      <c r="EM20" s="83"/>
      <c r="EN20" s="83">
        <f>ED20+1</f>
        <v>18</v>
      </c>
      <c r="EO20" s="83"/>
      <c r="EP20" s="83"/>
      <c r="EQ20" s="83"/>
      <c r="ER20" s="83"/>
      <c r="ES20" s="83"/>
      <c r="ET20" s="83"/>
      <c r="EU20" s="83"/>
      <c r="EV20" s="83"/>
      <c r="EW20" s="83"/>
      <c r="EX20" s="83">
        <f>EN20+1</f>
        <v>19</v>
      </c>
      <c r="EY20" s="83"/>
      <c r="EZ20" s="83"/>
      <c r="FA20" s="83"/>
      <c r="FB20" s="83"/>
      <c r="FC20" s="83"/>
      <c r="FD20" s="83"/>
      <c r="FE20" s="83"/>
      <c r="FF20" s="83"/>
      <c r="FG20" s="83"/>
      <c r="FH20" s="83">
        <f>EX20+1</f>
        <v>20</v>
      </c>
    </row>
    <row r="21" spans="1:164" ht="18.75" customHeight="1" x14ac:dyDescent="0.35">
      <c r="A21" s="114">
        <f>$C$103+CZ25</f>
        <v>45677</v>
      </c>
      <c r="B21" s="115"/>
      <c r="C21" s="115"/>
      <c r="D21" s="115"/>
      <c r="E21" s="13"/>
      <c r="F21" s="13"/>
      <c r="G21" s="124" t="str">
        <f>IF($P$1=1,"Solar","")</f>
        <v/>
      </c>
      <c r="H21" s="124"/>
      <c r="I21" s="126"/>
      <c r="J21" s="127"/>
      <c r="K21" s="114">
        <f>$C$103+DJ25</f>
        <v>45678</v>
      </c>
      <c r="L21" s="115"/>
      <c r="M21" s="115"/>
      <c r="N21" s="115"/>
      <c r="O21" s="13"/>
      <c r="P21" s="13"/>
      <c r="Q21" s="124" t="str">
        <f>IF($P$1=1,"Solar","")</f>
        <v/>
      </c>
      <c r="R21" s="124"/>
      <c r="S21" s="126"/>
      <c r="T21" s="127"/>
      <c r="U21" s="114">
        <f>$C$103+DT25</f>
        <v>45679</v>
      </c>
      <c r="V21" s="115"/>
      <c r="W21" s="115"/>
      <c r="X21" s="115"/>
      <c r="Y21" s="13"/>
      <c r="Z21" s="13"/>
      <c r="AA21" s="124" t="str">
        <f>IF($P$1=1,"Solar","")</f>
        <v/>
      </c>
      <c r="AB21" s="124"/>
      <c r="AC21" s="126"/>
      <c r="AD21" s="127"/>
      <c r="AE21" s="114">
        <f>$C$103+ED25</f>
        <v>45680</v>
      </c>
      <c r="AF21" s="115"/>
      <c r="AG21" s="115"/>
      <c r="AH21" s="115"/>
      <c r="AI21" s="13"/>
      <c r="AJ21" s="13"/>
      <c r="AK21" s="124" t="str">
        <f>IF($P$1=1,"Solar","")</f>
        <v/>
      </c>
      <c r="AL21" s="124"/>
      <c r="AM21" s="126"/>
      <c r="AN21" s="127"/>
      <c r="AO21" s="114">
        <f>$C$103+EN25</f>
        <v>45681</v>
      </c>
      <c r="AP21" s="115"/>
      <c r="AQ21" s="115"/>
      <c r="AR21" s="115"/>
      <c r="AS21" s="13"/>
      <c r="AT21" s="13"/>
      <c r="AU21" s="124" t="str">
        <f>IF($P$1=1,"Solar","")</f>
        <v/>
      </c>
      <c r="AV21" s="124"/>
      <c r="AW21" s="126"/>
      <c r="AX21" s="127"/>
      <c r="AY21" s="114">
        <f>$C$103+EX25</f>
        <v>45682</v>
      </c>
      <c r="AZ21" s="115"/>
      <c r="BA21" s="115"/>
      <c r="BB21" s="115"/>
      <c r="BC21" s="13"/>
      <c r="BD21" s="13"/>
      <c r="BE21" s="124" t="str">
        <f>IF($P$1=1,"Solar","")</f>
        <v/>
      </c>
      <c r="BF21" s="124"/>
      <c r="BG21" s="126"/>
      <c r="BH21" s="127"/>
      <c r="BI21" s="114">
        <f>$C$103+FH25</f>
        <v>45683</v>
      </c>
      <c r="BJ21" s="115"/>
      <c r="BK21" s="115"/>
      <c r="BL21" s="115"/>
      <c r="BM21" s="13"/>
      <c r="BN21" s="13"/>
      <c r="BO21" s="124" t="str">
        <f>IF($P$1=1,"Solar","")</f>
        <v/>
      </c>
      <c r="BP21" s="124"/>
      <c r="BQ21" s="126"/>
      <c r="BR21" s="127"/>
      <c r="BS21" s="2"/>
      <c r="BT21" s="2"/>
      <c r="BU21" s="2"/>
      <c r="BV21" s="2"/>
      <c r="BW21" s="4"/>
      <c r="BX21" s="4"/>
      <c r="BY21" s="4"/>
      <c r="BZ21" s="4"/>
      <c r="CA21" s="4"/>
      <c r="CQ21" s="83" t="s">
        <v>28</v>
      </c>
      <c r="CR21" s="83">
        <f>MOD(_xlfn.DAYS(A21,$C$104)+9,60)</f>
        <v>25</v>
      </c>
      <c r="CS21" s="83"/>
      <c r="CT21" s="83"/>
      <c r="CU21" s="83"/>
      <c r="CV21" s="83"/>
      <c r="CW21" s="83"/>
      <c r="CX21" s="83"/>
      <c r="CY21" s="83"/>
      <c r="CZ21" s="83"/>
      <c r="DA21" s="83" t="s">
        <v>28</v>
      </c>
      <c r="DB21" s="83">
        <f>MOD(_xlfn.DAYS(K21,$C$104)+9,60)</f>
        <v>26</v>
      </c>
      <c r="DC21" s="83"/>
      <c r="DD21" s="83"/>
      <c r="DE21" s="83"/>
      <c r="DF21" s="83"/>
      <c r="DG21" s="83"/>
      <c r="DH21" s="83"/>
      <c r="DI21" s="83"/>
      <c r="DJ21" s="83"/>
      <c r="DK21" s="83" t="s">
        <v>28</v>
      </c>
      <c r="DL21" s="83">
        <f>MOD(_xlfn.DAYS(U21,$C$104)+9,60)</f>
        <v>27</v>
      </c>
      <c r="DM21" s="83"/>
      <c r="DN21" s="83"/>
      <c r="DO21" s="83"/>
      <c r="DP21" s="83"/>
      <c r="DQ21" s="83"/>
      <c r="DR21" s="83"/>
      <c r="DS21" s="83"/>
      <c r="DT21" s="83"/>
      <c r="DU21" s="83" t="s">
        <v>28</v>
      </c>
      <c r="DV21" s="83">
        <f>MOD(_xlfn.DAYS(AE21,$C$104)+9,60)</f>
        <v>28</v>
      </c>
      <c r="DW21" s="83"/>
      <c r="DX21" s="83"/>
      <c r="DY21" s="83"/>
      <c r="DZ21" s="83"/>
      <c r="EA21" s="83"/>
      <c r="EB21" s="83"/>
      <c r="EC21" s="83"/>
      <c r="ED21" s="83"/>
      <c r="EE21" s="83" t="s">
        <v>28</v>
      </c>
      <c r="EF21" s="83">
        <f>MOD(_xlfn.DAYS(AO21,$C$104)+9,60)</f>
        <v>29</v>
      </c>
      <c r="EG21" s="83"/>
      <c r="EH21" s="83"/>
      <c r="EI21" s="83"/>
      <c r="EJ21" s="83"/>
      <c r="EK21" s="83"/>
      <c r="EL21" s="83"/>
      <c r="EM21" s="83"/>
      <c r="EN21" s="83"/>
      <c r="EO21" s="83" t="s">
        <v>28</v>
      </c>
      <c r="EP21" s="83">
        <f>MOD(_xlfn.DAYS(AY21,$C$104)+9,60)</f>
        <v>30</v>
      </c>
      <c r="EQ21" s="83"/>
      <c r="ER21" s="83"/>
      <c r="ES21" s="83"/>
      <c r="ET21" s="83"/>
      <c r="EU21" s="83"/>
      <c r="EV21" s="83"/>
      <c r="EW21" s="83"/>
      <c r="EX21" s="83"/>
      <c r="EY21" s="83" t="s">
        <v>28</v>
      </c>
      <c r="EZ21" s="83">
        <f>MOD(_xlfn.DAYS(BI21,$C$104)+9,60)</f>
        <v>31</v>
      </c>
      <c r="FA21" s="83"/>
      <c r="FB21" s="83"/>
      <c r="FC21" s="83"/>
      <c r="FD21" s="83"/>
      <c r="FE21" s="83"/>
      <c r="FF21" s="83"/>
      <c r="FG21" s="83"/>
      <c r="FH21" s="83"/>
    </row>
    <row r="22" spans="1:164" ht="18.75" customHeight="1" x14ac:dyDescent="0.35">
      <c r="A22" s="112"/>
      <c r="B22" s="113"/>
      <c r="C22" s="113"/>
      <c r="D22" s="101"/>
      <c r="E22" s="2" t="s">
        <v>27</v>
      </c>
      <c r="F22" s="2" t="s">
        <v>28</v>
      </c>
      <c r="G22" s="2" t="s">
        <v>29</v>
      </c>
      <c r="H22" s="2" t="s">
        <v>30</v>
      </c>
      <c r="I22" s="102"/>
      <c r="J22" s="103"/>
      <c r="K22" s="112"/>
      <c r="L22" s="113"/>
      <c r="M22" s="113"/>
      <c r="N22" s="101"/>
      <c r="O22" s="2" t="s">
        <v>27</v>
      </c>
      <c r="P22" s="2" t="s">
        <v>28</v>
      </c>
      <c r="Q22" s="2" t="s">
        <v>29</v>
      </c>
      <c r="R22" s="2" t="s">
        <v>30</v>
      </c>
      <c r="S22" s="102"/>
      <c r="T22" s="103"/>
      <c r="U22" s="112"/>
      <c r="V22" s="113"/>
      <c r="W22" s="113"/>
      <c r="X22" s="101"/>
      <c r="Y22" s="2" t="s">
        <v>27</v>
      </c>
      <c r="Z22" s="2" t="s">
        <v>28</v>
      </c>
      <c r="AA22" s="2" t="s">
        <v>29</v>
      </c>
      <c r="AB22" s="2" t="s">
        <v>30</v>
      </c>
      <c r="AC22" s="102"/>
      <c r="AD22" s="103"/>
      <c r="AE22" s="112"/>
      <c r="AF22" s="113"/>
      <c r="AG22" s="113"/>
      <c r="AH22" s="101"/>
      <c r="AI22" s="2" t="s">
        <v>27</v>
      </c>
      <c r="AJ22" s="2" t="s">
        <v>28</v>
      </c>
      <c r="AK22" s="2" t="s">
        <v>29</v>
      </c>
      <c r="AL22" s="2" t="s">
        <v>30</v>
      </c>
      <c r="AM22" s="102"/>
      <c r="AN22" s="103"/>
      <c r="AO22" s="112"/>
      <c r="AP22" s="113"/>
      <c r="AQ22" s="113"/>
      <c r="AR22" s="101"/>
      <c r="AS22" s="2" t="s">
        <v>27</v>
      </c>
      <c r="AT22" s="2" t="s">
        <v>28</v>
      </c>
      <c r="AU22" s="2" t="s">
        <v>29</v>
      </c>
      <c r="AV22" s="2" t="s">
        <v>30</v>
      </c>
      <c r="AW22" s="102"/>
      <c r="AX22" s="103"/>
      <c r="AY22" s="112"/>
      <c r="AZ22" s="113"/>
      <c r="BA22" s="113"/>
      <c r="BB22" s="101"/>
      <c r="BC22" s="2" t="s">
        <v>27</v>
      </c>
      <c r="BD22" s="2" t="s">
        <v>28</v>
      </c>
      <c r="BE22" s="2" t="s">
        <v>29</v>
      </c>
      <c r="BF22" s="2" t="s">
        <v>30</v>
      </c>
      <c r="BG22" s="102"/>
      <c r="BH22" s="103"/>
      <c r="BI22" s="112"/>
      <c r="BJ22" s="113"/>
      <c r="BK22" s="113"/>
      <c r="BL22" s="101"/>
      <c r="BM22" s="2" t="s">
        <v>27</v>
      </c>
      <c r="BN22" s="2" t="s">
        <v>28</v>
      </c>
      <c r="BO22" s="2" t="s">
        <v>29</v>
      </c>
      <c r="BP22" s="2" t="s">
        <v>30</v>
      </c>
      <c r="BQ22" s="102"/>
      <c r="BR22" s="103"/>
      <c r="BS22" s="2"/>
      <c r="BT22" s="2"/>
      <c r="BU22" s="2"/>
      <c r="BV22" s="2"/>
      <c r="BW22" s="4"/>
      <c r="BX22" s="4"/>
      <c r="BY22" s="4"/>
      <c r="BZ22" s="4"/>
      <c r="CA22" s="4"/>
      <c r="CQ22" s="83" t="s">
        <v>167</v>
      </c>
      <c r="CR22" s="83">
        <f>VLOOKUP(A21+VLOOKUP($C$3,Data!$B$111:$J$123,9,FALSE),SolarTermData!$A$10:$B$7233,2,TRUE)</f>
        <v>24</v>
      </c>
      <c r="CS22" s="125">
        <f>VLOOKUP(A21+VLOOKUP($C$3,Data!$B$111:$J$123,9,FALSE),SolarTermData!$A$10:$C$7233,3,TRUE)</f>
        <v>3002</v>
      </c>
      <c r="CT22" s="125"/>
      <c r="CU22" s="83"/>
      <c r="CV22" s="83"/>
      <c r="CW22" s="83"/>
      <c r="CX22" s="83"/>
      <c r="CY22" s="83"/>
      <c r="CZ22" s="83"/>
      <c r="DA22" s="83" t="s">
        <v>167</v>
      </c>
      <c r="DB22" s="83">
        <f>VLOOKUP(K21+VLOOKUP($C$3,Data!$B$111:$J$123,9,FALSE),SolarTermData!$A$10:$B$7233,2,TRUE)</f>
        <v>24</v>
      </c>
      <c r="DC22" s="125">
        <f>VLOOKUP(K21+VLOOKUP($C$3,Data!$B$111:$J$123,9,FALSE),SolarTermData!$A$10:$C$7233,3,TRUE)</f>
        <v>3002</v>
      </c>
      <c r="DD22" s="125"/>
      <c r="DE22" s="83"/>
      <c r="DF22" s="83"/>
      <c r="DG22" s="83"/>
      <c r="DH22" s="83"/>
      <c r="DI22" s="83"/>
      <c r="DJ22" s="83"/>
      <c r="DK22" s="83" t="s">
        <v>167</v>
      </c>
      <c r="DL22" s="83">
        <f>VLOOKUP(U21+VLOOKUP($C$3,Data!$B$111:$J$123,9,FALSE),SolarTermData!$A$10:$B$7233,2,TRUE)</f>
        <v>24</v>
      </c>
      <c r="DM22" s="125">
        <f>VLOOKUP(U21+VLOOKUP($C$3,Data!$B$111:$J$123,9,FALSE),SolarTermData!$A$10:$C$7233,3,TRUE)</f>
        <v>3002</v>
      </c>
      <c r="DN22" s="125"/>
      <c r="DO22" s="83"/>
      <c r="DP22" s="83"/>
      <c r="DQ22" s="83"/>
      <c r="DR22" s="83"/>
      <c r="DS22" s="83"/>
      <c r="DT22" s="83"/>
      <c r="DU22" s="83" t="s">
        <v>167</v>
      </c>
      <c r="DV22" s="83">
        <f>VLOOKUP(AE21+VLOOKUP($C$3,Data!$B$111:$J$123,9,FALSE),SolarTermData!$A$10:$B$7233,2,TRUE)</f>
        <v>24</v>
      </c>
      <c r="DW22" s="125">
        <f>VLOOKUP(AE21+VLOOKUP($C$3,Data!$B$111:$J$123,9,FALSE),SolarTermData!$A$10:$C$7233,3,TRUE)</f>
        <v>3002</v>
      </c>
      <c r="DX22" s="125"/>
      <c r="DY22" s="83"/>
      <c r="DZ22" s="83"/>
      <c r="EA22" s="83"/>
      <c r="EB22" s="83"/>
      <c r="EC22" s="83"/>
      <c r="ED22" s="83"/>
      <c r="EE22" s="83" t="s">
        <v>167</v>
      </c>
      <c r="EF22" s="83">
        <f>VLOOKUP(AO21+VLOOKUP($C$3,Data!$B$111:$J$123,9,FALSE),SolarTermData!$A$10:$B$7233,2,TRUE)</f>
        <v>24</v>
      </c>
      <c r="EG22" s="125">
        <f>VLOOKUP(AO21+VLOOKUP($C$3,Data!$B$111:$J$123,9,FALSE),SolarTermData!$A$10:$C$7233,3,TRUE)</f>
        <v>3002</v>
      </c>
      <c r="EH22" s="125"/>
      <c r="EI22" s="83"/>
      <c r="EJ22" s="83"/>
      <c r="EK22" s="83"/>
      <c r="EL22" s="83"/>
      <c r="EM22" s="83"/>
      <c r="EN22" s="83"/>
      <c r="EO22" s="83" t="s">
        <v>167</v>
      </c>
      <c r="EP22" s="83">
        <f>VLOOKUP(AY21+VLOOKUP($C$3,Data!$B$111:$J$123,9,FALSE),SolarTermData!$A$10:$B$7233,2,TRUE)</f>
        <v>24</v>
      </c>
      <c r="EQ22" s="125">
        <f>VLOOKUP(AY21+VLOOKUP($C$3,Data!$B$111:$J$123,9,FALSE),SolarTermData!$A$10:$C$7233,3,TRUE)</f>
        <v>3002</v>
      </c>
      <c r="ER22" s="125"/>
      <c r="ES22" s="83"/>
      <c r="ET22" s="83"/>
      <c r="EU22" s="83"/>
      <c r="EV22" s="83"/>
      <c r="EW22" s="83"/>
      <c r="EX22" s="83"/>
      <c r="EY22" s="83" t="s">
        <v>167</v>
      </c>
      <c r="EZ22" s="83">
        <f>VLOOKUP(BI21+VLOOKUP($C$3,Data!$B$111:$J$123,9,FALSE),SolarTermData!$A$10:$B$7233,2,TRUE)</f>
        <v>24</v>
      </c>
      <c r="FA22" s="125">
        <f>VLOOKUP(BI21+VLOOKUP($C$3,Data!$B$111:$J$123,9,FALSE),SolarTermData!$A$10:$C$7233,3,TRUE)</f>
        <v>3002</v>
      </c>
      <c r="FB22" s="125"/>
      <c r="FC22" s="83"/>
      <c r="FD22" s="83"/>
      <c r="FE22" s="83"/>
      <c r="FF22" s="83"/>
      <c r="FG22" s="83"/>
      <c r="FH22" s="83"/>
    </row>
    <row r="23" spans="1:164" ht="18.75" customHeight="1" x14ac:dyDescent="0.35">
      <c r="A23" s="116" t="str">
        <f>VLOOKUP(CR22,Data!$A$127:$D$151,3,FALSE)</f>
        <v>大寒</v>
      </c>
      <c r="B23" s="117"/>
      <c r="C23" s="117"/>
      <c r="D23" s="117"/>
      <c r="E23" s="87" t="str">
        <f>IF(OR(F23="甲",F23="己"),VLOOKUP(E24,Data!$C$111:$H$123,2,FALSE),IF(OR(F23="乙",F23="庚"),VLOOKUP(E24,Data!$C$111:$H$123,3,FALSE),IF(OR(F23="丙",F23="辛"),VLOOKUP(E24,Data!$C$111:$H$123,4,FALSE),IF(OR(F23="丁",F23="壬"),VLOOKUP(E24,Data!$C$111:$H$123,5,FALSE),IF(OR(F23="戊",F23="癸"),VLOOKUP(E24,Data!$C$111:$H$123,6,FALSE))))))</f>
        <v>乙</v>
      </c>
      <c r="F23" s="87" t="str">
        <f>VLOOKUP(CR21,Data!$A$49:$J$108,9,FALSE)</f>
        <v>己</v>
      </c>
      <c r="G23" s="87" t="str">
        <f>IF(OR(H23="甲",H23="己"),VLOOKUP(G24,Data!$A$155:$F$166,2,FALSE),IF(OR(H23="乙",H23="庚"),VLOOKUP(G24,Data!$A$155:$F$166,3,FALSE),IF(OR(H23="丙",H23="辛"),VLOOKUP(G24,Data!$A$155:$F$166,4,FALSE),IF(OR(H23="丁",H23="壬"),VLOOKUP(G24,Data!$A$155:$F$166,5,FALSE),IF(OR(H23="戊",H23="癸"),VLOOKUP(G24,Data!$A$155:$F$166,6,FALSE))))))</f>
        <v>丁</v>
      </c>
      <c r="H23" s="87" t="str">
        <f>IF(OR(AND(CR22=22,OR(AND(YEAR(A21)=$C$1,MONTH(A21)=1),AND(MONTH(A21)=12,YEAR(A21)&lt;$C$1))),CR22=23,CR22=24),VLOOKUP(MOD($C$1+2636-1,60),Data!$A$49:$J$108,9,FALSE),VLOOKUP(MOD($C$1+2636,60),Data!$A$49:$J$108,9,FALSE))</f>
        <v>甲</v>
      </c>
      <c r="I23" s="104"/>
      <c r="J23" s="105"/>
      <c r="K23" s="116" t="str">
        <f>VLOOKUP(DB22,Data!$A$127:$D$151,3,FALSE)</f>
        <v>大寒</v>
      </c>
      <c r="L23" s="117"/>
      <c r="M23" s="117"/>
      <c r="N23" s="117"/>
      <c r="O23" s="87" t="str">
        <f>IF(OR(P23="甲",P23="己"),VLOOKUP(O24,Data!$C$111:$H$123,2,FALSE),IF(OR(P23="乙",P23="庚"),VLOOKUP(O24,Data!$C$111:$H$123,3,FALSE),IF(OR(P23="丙",P23="辛"),VLOOKUP(O24,Data!$C$111:$H$123,4,FALSE),IF(OR(P23="丁",P23="壬"),VLOOKUP(O24,Data!$C$111:$H$123,5,FALSE),IF(OR(P23="戊",P23="癸"),VLOOKUP(O24,Data!$C$111:$H$123,6,FALSE))))))</f>
        <v>丁</v>
      </c>
      <c r="P23" s="87" t="str">
        <f>VLOOKUP(DB21,Data!$A$49:$J$108,9,FALSE)</f>
        <v>庚</v>
      </c>
      <c r="Q23" s="87" t="str">
        <f>IF(OR(R23="甲",R23="己"),VLOOKUP(Q24,Data!$A$155:$F$166,2,FALSE),IF(OR(R23="乙",R23="庚"),VLOOKUP(Q24,Data!$A$155:$F$166,3,FALSE),IF(OR(R23="丙",R23="辛"),VLOOKUP(Q24,Data!$A$155:$F$166,4,FALSE),IF(OR(R23="丁",R23="壬"),VLOOKUP(Q24,Data!$A$155:$F$166,5,FALSE),IF(OR(R23="戊",R23="癸"),VLOOKUP(Q24,Data!$A$155:$F$166,6,FALSE))))))</f>
        <v>丁</v>
      </c>
      <c r="R23" s="87" t="str">
        <f>IF(OR(AND(DB22=22,OR(AND(YEAR(K21)=$C$1,MONTH(K21)=1),AND(MONTH(K21)=12,YEAR(K21)&lt;$C$1))),DB22=23,DB22=24),VLOOKUP(MOD($C$1+2636-1,60),Data!$A$49:$J$108,9,FALSE),VLOOKUP(MOD($C$1+2636,60),Data!$A$49:$J$108,9,FALSE))</f>
        <v>甲</v>
      </c>
      <c r="S23" s="104"/>
      <c r="T23" s="105"/>
      <c r="U23" s="116" t="str">
        <f>VLOOKUP(DL22,Data!$A$127:$D$151,3,FALSE)</f>
        <v>大寒</v>
      </c>
      <c r="V23" s="117"/>
      <c r="W23" s="117"/>
      <c r="X23" s="117"/>
      <c r="Y23" s="87" t="str">
        <f>IF(OR(Z23="甲",Z23="己"),VLOOKUP(Y24,Data!$C$111:$H$123,2,FALSE),IF(OR(Z23="乙",Z23="庚"),VLOOKUP(Y24,Data!$C$111:$H$123,3,FALSE),IF(OR(Z23="丙",Z23="辛"),VLOOKUP(Y24,Data!$C$111:$H$123,4,FALSE),IF(OR(Z23="丁",Z23="壬"),VLOOKUP(Y24,Data!$C$111:$H$123,5,FALSE),IF(OR(Z23="戊",Z23="癸"),VLOOKUP(Y24,Data!$C$111:$H$123,6,FALSE))))))</f>
        <v>己</v>
      </c>
      <c r="Z23" s="87" t="str">
        <f>VLOOKUP(DL21,Data!$A$49:$J$108,9,FALSE)</f>
        <v>辛</v>
      </c>
      <c r="AA23" s="87" t="str">
        <f>IF(OR(AB23="甲",AB23="己"),VLOOKUP(AA24,Data!$A$155:$F$166,2,FALSE),IF(OR(AB23="乙",AB23="庚"),VLOOKUP(AA24,Data!$A$155:$F$166,3,FALSE),IF(OR(AB23="丙",AB23="辛"),VLOOKUP(AA24,Data!$A$155:$F$166,4,FALSE),IF(OR(AB23="丁",AB23="壬"),VLOOKUP(AA24,Data!$A$155:$F$166,5,FALSE),IF(OR(AB23="戊",AB23="癸"),VLOOKUP(AA24,Data!$A$155:$F$166,6,FALSE))))))</f>
        <v>丁</v>
      </c>
      <c r="AB23" s="87" t="str">
        <f>IF(OR(AND(DL22=22,OR(AND(YEAR(U21)=$C$1,MONTH(U21)=1),AND(MONTH(U21)=12,YEAR(U21)&lt;$C$1))),DL22=23,DL22=24),VLOOKUP(MOD($C$1+2636-1,60),Data!$A$49:$J$108,9,FALSE),VLOOKUP(MOD($C$1+2636,60),Data!$A$49:$J$108,9,FALSE))</f>
        <v>甲</v>
      </c>
      <c r="AC23" s="104"/>
      <c r="AD23" s="105"/>
      <c r="AE23" s="116" t="str">
        <f>VLOOKUP(DV22,Data!$A$127:$D$151,3,FALSE)</f>
        <v>大寒</v>
      </c>
      <c r="AF23" s="117"/>
      <c r="AG23" s="117"/>
      <c r="AH23" s="117"/>
      <c r="AI23" s="87" t="str">
        <f>IF(OR(AJ23="甲",AJ23="己"),VLOOKUP(AI24,Data!$C$111:$H$123,2,FALSE),IF(OR(AJ23="乙",AJ23="庚"),VLOOKUP(AI24,Data!$C$111:$H$123,3,FALSE),IF(OR(AJ23="丙",AJ23="辛"),VLOOKUP(AI24,Data!$C$111:$H$123,4,FALSE),IF(OR(AJ23="丁",AJ23="壬"),VLOOKUP(AI24,Data!$C$111:$H$123,5,FALSE),IF(OR(AJ23="戊",AJ23="癸"),VLOOKUP(AI24,Data!$C$111:$H$123,6,FALSE))))))</f>
        <v>辛</v>
      </c>
      <c r="AJ23" s="87" t="str">
        <f>VLOOKUP(DV21,Data!$A$49:$J$108,9,FALSE)</f>
        <v>壬</v>
      </c>
      <c r="AK23" s="87" t="str">
        <f>IF(OR(AL23="甲",AL23="己"),VLOOKUP(AK24,Data!$A$155:$F$166,2,FALSE),IF(OR(AL23="乙",AL23="庚"),VLOOKUP(AK24,Data!$A$155:$F$166,3,FALSE),IF(OR(AL23="丙",AL23="辛"),VLOOKUP(AK24,Data!$A$155:$F$166,4,FALSE),IF(OR(AL23="丁",AL23="壬"),VLOOKUP(AK24,Data!$A$155:$F$166,5,FALSE),IF(OR(AL23="戊",AL23="癸"),VLOOKUP(AK24,Data!$A$155:$F$166,6,FALSE))))))</f>
        <v>丁</v>
      </c>
      <c r="AL23" s="87" t="str">
        <f>IF(OR(AND(DV22=22,OR(AND(YEAR(AE21)=$C$1,MONTH(AE21)=1),AND(MONTH(AE21)=12,YEAR(AE21)&lt;$C$1))),DV22=23,DV22=24),VLOOKUP(MOD($C$1+2636-1,60),Data!$A$49:$J$108,9,FALSE),VLOOKUP(MOD($C$1+2636,60),Data!$A$49:$J$108,9,FALSE))</f>
        <v>甲</v>
      </c>
      <c r="AM23" s="104"/>
      <c r="AN23" s="105"/>
      <c r="AO23" s="116" t="str">
        <f>VLOOKUP(EF22,Data!$A$127:$D$151,3,FALSE)</f>
        <v>大寒</v>
      </c>
      <c r="AP23" s="117"/>
      <c r="AQ23" s="117"/>
      <c r="AR23" s="117"/>
      <c r="AS23" s="87" t="str">
        <f>IF(OR(AT23="甲",AT23="己"),VLOOKUP(AS24,Data!$C$111:$H$123,2,FALSE),IF(OR(AT23="乙",AT23="庚"),VLOOKUP(AS24,Data!$C$111:$H$123,3,FALSE),IF(OR(AT23="丙",AT23="辛"),VLOOKUP(AS24,Data!$C$111:$H$123,4,FALSE),IF(OR(AT23="丁",AT23="壬"),VLOOKUP(AS24,Data!$C$111:$H$123,5,FALSE),IF(OR(AT23="戊",AT23="癸"),VLOOKUP(AS24,Data!$C$111:$H$123,6,FALSE))))))</f>
        <v>癸</v>
      </c>
      <c r="AT23" s="87" t="str">
        <f>VLOOKUP(EF21,Data!$A$49:$J$108,9,FALSE)</f>
        <v>癸</v>
      </c>
      <c r="AU23" s="87" t="str">
        <f>IF(OR(AV23="甲",AV23="己"),VLOOKUP(AU24,Data!$A$155:$F$166,2,FALSE),IF(OR(AV23="乙",AV23="庚"),VLOOKUP(AU24,Data!$A$155:$F$166,3,FALSE),IF(OR(AV23="丙",AV23="辛"),VLOOKUP(AU24,Data!$A$155:$F$166,4,FALSE),IF(OR(AV23="丁",AV23="壬"),VLOOKUP(AU24,Data!$A$155:$F$166,5,FALSE),IF(OR(AV23="戊",AV23="癸"),VLOOKUP(AU24,Data!$A$155:$F$166,6,FALSE))))))</f>
        <v>丁</v>
      </c>
      <c r="AV23" s="87" t="str">
        <f>IF(OR(AND(EF22=22,OR(AND(YEAR(AO21)=$C$1,MONTH(AO21)=1),AND(MONTH(AO21)=12,YEAR(AO21)&lt;$C$1))),EF22=23,EF22=24),VLOOKUP(MOD($C$1+2636-1,60),Data!$A$49:$J$108,9,FALSE),VLOOKUP(MOD($C$1+2636,60),Data!$A$49:$J$108,9,FALSE))</f>
        <v>甲</v>
      </c>
      <c r="AW23" s="104"/>
      <c r="AX23" s="105"/>
      <c r="AY23" s="116" t="str">
        <f>VLOOKUP(EP22,Data!$A$127:$D$151,3,FALSE)</f>
        <v>大寒</v>
      </c>
      <c r="AZ23" s="117"/>
      <c r="BA23" s="117"/>
      <c r="BB23" s="117"/>
      <c r="BC23" s="87" t="str">
        <f>IF(OR(BD23="甲",BD23="己"),VLOOKUP(BC24,Data!$C$111:$H$123,2,FALSE),IF(OR(BD23="乙",BD23="庚"),VLOOKUP(BC24,Data!$C$111:$H$123,3,FALSE),IF(OR(BD23="丙",BD23="辛"),VLOOKUP(BC24,Data!$C$111:$H$123,4,FALSE),IF(OR(BD23="丁",BD23="壬"),VLOOKUP(BC24,Data!$C$111:$H$123,5,FALSE),IF(OR(BD23="戊",BD23="癸"),VLOOKUP(BC24,Data!$C$111:$H$123,6,FALSE))))))</f>
        <v>乙</v>
      </c>
      <c r="BD23" s="87" t="str">
        <f>VLOOKUP(EP21,Data!$A$49:$J$108,9,FALSE)</f>
        <v>甲</v>
      </c>
      <c r="BE23" s="87" t="str">
        <f>IF(OR(BF23="甲",BF23="己"),VLOOKUP(BE24,Data!$A$155:$F$166,2,FALSE),IF(OR(BF23="乙",BF23="庚"),VLOOKUP(BE24,Data!$A$155:$F$166,3,FALSE),IF(OR(BF23="丙",BF23="辛"),VLOOKUP(BE24,Data!$A$155:$F$166,4,FALSE),IF(OR(BF23="丁",BF23="壬"),VLOOKUP(BE24,Data!$A$155:$F$166,5,FALSE),IF(OR(BF23="戊",BF23="癸"),VLOOKUP(BE24,Data!$A$155:$F$166,6,FALSE))))))</f>
        <v>丁</v>
      </c>
      <c r="BF23" s="87" t="str">
        <f>IF(OR(AND(EP22=22,OR(AND(YEAR(AY21)=$C$1,MONTH(AY21)=1),AND(MONTH(AY21)=12,YEAR(AY21)&lt;$C$1))),EP22=23,EP22=24),VLOOKUP(MOD($C$1+2636-1,60),Data!$A$49:$J$108,9,FALSE),VLOOKUP(MOD($C$1+2636,60),Data!$A$49:$J$108,9,FALSE))</f>
        <v>甲</v>
      </c>
      <c r="BG23" s="104"/>
      <c r="BH23" s="105"/>
      <c r="BI23" s="116" t="str">
        <f>VLOOKUP(EZ22,Data!$A$127:$D$151,3,FALSE)</f>
        <v>大寒</v>
      </c>
      <c r="BJ23" s="117"/>
      <c r="BK23" s="117"/>
      <c r="BL23" s="117"/>
      <c r="BM23" s="87" t="str">
        <f>IF(OR(BN23="甲",BN23="己"),VLOOKUP(BM24,Data!$C$111:$H$123,2,FALSE),IF(OR(BN23="乙",BN23="庚"),VLOOKUP(BM24,Data!$C$111:$H$123,3,FALSE),IF(OR(BN23="丙",BN23="辛"),VLOOKUP(BM24,Data!$C$111:$H$123,4,FALSE),IF(OR(BN23="丁",BN23="壬"),VLOOKUP(BM24,Data!$C$111:$H$123,5,FALSE),IF(OR(BN23="戊",BN23="癸"),VLOOKUP(BM24,Data!$C$111:$H$123,6,FALSE))))))</f>
        <v>丁</v>
      </c>
      <c r="BN23" s="87" t="str">
        <f>VLOOKUP(EZ21,Data!$A$49:$J$108,9,FALSE)</f>
        <v>乙</v>
      </c>
      <c r="BO23" s="87" t="str">
        <f>IF(OR(BP23="甲",BP23="己"),VLOOKUP(BO24,Data!$A$155:$F$166,2,FALSE),IF(OR(BP23="乙",BP23="庚"),VLOOKUP(BO24,Data!$A$155:$F$166,3,FALSE),IF(OR(BP23="丙",BP23="辛"),VLOOKUP(BO24,Data!$A$155:$F$166,4,FALSE),IF(OR(BP23="丁",BP23="壬"),VLOOKUP(BO24,Data!$A$155:$F$166,5,FALSE),IF(OR(BP23="戊",BP23="癸"),VLOOKUP(BO24,Data!$A$155:$F$166,6,FALSE))))))</f>
        <v>丁</v>
      </c>
      <c r="BP23" s="87" t="str">
        <f>IF(OR(AND(EZ22=22,OR(AND(YEAR(BI21)=$C$1,MONTH(BI21)=1),AND(MONTH(BI21)=12,YEAR(BI21)&lt;$C$1))),EZ22=23,EZ22=24),VLOOKUP(MOD($C$1+2636-1,60),Data!$A$49:$J$108,9,FALSE),VLOOKUP(MOD($C$1+2636,60),Data!$A$49:$J$108,9,FALSE))</f>
        <v>甲</v>
      </c>
      <c r="BQ23" s="104"/>
      <c r="BR23" s="105"/>
      <c r="BS23" s="2"/>
      <c r="BT23" s="2"/>
      <c r="BU23" s="2"/>
      <c r="BV23" s="2"/>
      <c r="BW23" s="4"/>
      <c r="BX23" s="4"/>
      <c r="BY23" s="4"/>
      <c r="BZ23" s="4"/>
      <c r="CA23" s="4"/>
      <c r="CQ23" s="83" t="s">
        <v>178</v>
      </c>
      <c r="CR23" s="83">
        <f>VLOOKUP(A21+VLOOKUP($C$3,Data!$B$111:$J$123,9,FALSE),SolarTermData!$U$10:$V$3734,2,TRUE)</f>
        <v>12</v>
      </c>
      <c r="CS23" s="125">
        <f>VLOOKUP(A21+VLOOKUP($C$3,Data!$B$111:$J$123,9,FALSE),SolarTermData!$U$10:$W$3734,3,TRUE)</f>
        <v>1547</v>
      </c>
      <c r="CT23" s="125"/>
      <c r="CU23" s="83"/>
      <c r="CV23" s="83"/>
      <c r="CW23" s="83"/>
      <c r="CX23" s="83"/>
      <c r="CY23" s="83"/>
      <c r="CZ23" s="83"/>
      <c r="DA23" s="83" t="s">
        <v>178</v>
      </c>
      <c r="DB23" s="83">
        <f>VLOOKUP(K21+VLOOKUP($C$3,Data!$B$111:$J$123,9,FALSE),SolarTermData!$U$10:$V$3734,2,TRUE)</f>
        <v>12</v>
      </c>
      <c r="DC23" s="125">
        <f>VLOOKUP(K21+VLOOKUP($C$3,Data!$B$111:$J$123,9,FALSE),SolarTermData!$U$10:$W$3734,3,TRUE)</f>
        <v>1547</v>
      </c>
      <c r="DD23" s="125"/>
      <c r="DE23" s="83"/>
      <c r="DF23" s="83"/>
      <c r="DG23" s="83"/>
      <c r="DH23" s="83"/>
      <c r="DI23" s="83"/>
      <c r="DJ23" s="83"/>
      <c r="DK23" s="83" t="s">
        <v>178</v>
      </c>
      <c r="DL23" s="83">
        <f>VLOOKUP(U21+VLOOKUP($C$3,Data!$B$111:$J$123,9,FALSE),SolarTermData!$U$10:$V$3734,2,TRUE)</f>
        <v>12</v>
      </c>
      <c r="DM23" s="125">
        <f>VLOOKUP(U21+VLOOKUP($C$3,Data!$B$111:$J$123,9,FALSE),SolarTermData!$U$10:$W$3734,3,TRUE)</f>
        <v>1547</v>
      </c>
      <c r="DN23" s="125"/>
      <c r="DO23" s="83"/>
      <c r="DP23" s="83"/>
      <c r="DQ23" s="83"/>
      <c r="DR23" s="83"/>
      <c r="DS23" s="83"/>
      <c r="DT23" s="83"/>
      <c r="DU23" s="83" t="s">
        <v>178</v>
      </c>
      <c r="DV23" s="83">
        <f>VLOOKUP(AE21+VLOOKUP($C$3,Data!$B$111:$J$123,9,FALSE),SolarTermData!$U$10:$V$3734,2,TRUE)</f>
        <v>12</v>
      </c>
      <c r="DW23" s="125">
        <f>VLOOKUP(AE21+VLOOKUP($C$3,Data!$B$111:$J$123,9,FALSE),SolarTermData!$U$10:$W$3734,3,TRUE)</f>
        <v>1547</v>
      </c>
      <c r="DX23" s="125"/>
      <c r="DY23" s="83"/>
      <c r="DZ23" s="83"/>
      <c r="EA23" s="83"/>
      <c r="EB23" s="83"/>
      <c r="EC23" s="83"/>
      <c r="ED23" s="83"/>
      <c r="EE23" s="83" t="s">
        <v>178</v>
      </c>
      <c r="EF23" s="83">
        <f>VLOOKUP(AO21+VLOOKUP($C$3,Data!$B$111:$J$123,9,FALSE),SolarTermData!$U$10:$V$3734,2,TRUE)</f>
        <v>12</v>
      </c>
      <c r="EG23" s="125">
        <f>VLOOKUP(AO21+VLOOKUP($C$3,Data!$B$111:$J$123,9,FALSE),SolarTermData!$U$10:$W$3734,3,TRUE)</f>
        <v>1547</v>
      </c>
      <c r="EH23" s="125"/>
      <c r="EI23" s="83"/>
      <c r="EJ23" s="83"/>
      <c r="EK23" s="83"/>
      <c r="EL23" s="83"/>
      <c r="EM23" s="83"/>
      <c r="EN23" s="83"/>
      <c r="EO23" s="83" t="s">
        <v>178</v>
      </c>
      <c r="EP23" s="83">
        <f>VLOOKUP(AY21+VLOOKUP($C$3,Data!$B$111:$J$123,9,FALSE),SolarTermData!$U$10:$V$3734,2,TRUE)</f>
        <v>12</v>
      </c>
      <c r="EQ23" s="125">
        <f>VLOOKUP(AY21+VLOOKUP($C$3,Data!$B$111:$J$123,9,FALSE),SolarTermData!$U$10:$W$3734,3,TRUE)</f>
        <v>1547</v>
      </c>
      <c r="ER23" s="125"/>
      <c r="ES23" s="83"/>
      <c r="ET23" s="83"/>
      <c r="EU23" s="83"/>
      <c r="EV23" s="83"/>
      <c r="EW23" s="83"/>
      <c r="EX23" s="83"/>
      <c r="EY23" s="83" t="s">
        <v>178</v>
      </c>
      <c r="EZ23" s="83">
        <f>VLOOKUP(BI21+VLOOKUP($C$3,Data!$B$111:$J$123,9,FALSE),SolarTermData!$U$10:$V$3734,2,TRUE)</f>
        <v>12</v>
      </c>
      <c r="FA23" s="125">
        <f>VLOOKUP(BI21+VLOOKUP($C$3,Data!$B$111:$J$123,9,FALSE),SolarTermData!$U$10:$W$3734,3,TRUE)</f>
        <v>1547</v>
      </c>
      <c r="FB23" s="125"/>
      <c r="FC23" s="83"/>
      <c r="FD23" s="83"/>
      <c r="FE23" s="83"/>
      <c r="FF23" s="83"/>
      <c r="FG23" s="83"/>
      <c r="FH23" s="83"/>
    </row>
    <row r="24" spans="1:164" ht="18.75" customHeight="1" x14ac:dyDescent="0.35">
      <c r="A24" s="118" t="str">
        <f>VLOOKUP(CR22,Data!$A$127:$D$151,2,FALSE)</f>
        <v>Dà Hán</v>
      </c>
      <c r="B24" s="119"/>
      <c r="C24" s="119"/>
      <c r="D24" s="119"/>
      <c r="E24" s="87" t="str">
        <f>VLOOKUP($C$3,Data!$D$23:$F$35,3,FALSE)</f>
        <v>亥</v>
      </c>
      <c r="F24" s="87" t="str">
        <f>VLOOKUP(CR21,Data!$A$49:$J$108,10,FALSE)</f>
        <v>丑</v>
      </c>
      <c r="G24" s="87" t="str">
        <f>VLOOKUP(CR22,Data!$A$127:$E$150,5,FALSE)</f>
        <v>丑</v>
      </c>
      <c r="H24" s="87" t="str">
        <f>IF(OR(AND(CR22=22,OR(AND(YEAR(A21)=$C$1,MONTH(A21)=1),AND(MONTH(A21)=12,YEAR(A21)&lt;$C$1))),CR22=23,CR22=24),VLOOKUP(MOD($C$1+2636-1,60),Data!$A$49:$J$108,10,FALSE),VLOOKUP(MOD($C$1+2636,60),Data!$A$49:$J$108,10,FALSE))</f>
        <v>辰</v>
      </c>
      <c r="I24" s="104"/>
      <c r="J24" s="105"/>
      <c r="K24" s="118" t="str">
        <f>VLOOKUP(DB22,Data!$A$127:$D$151,2,FALSE)</f>
        <v>Dà Hán</v>
      </c>
      <c r="L24" s="119"/>
      <c r="M24" s="119"/>
      <c r="N24" s="119"/>
      <c r="O24" s="87" t="str">
        <f>VLOOKUP($C$3,Data!$D$23:$F$35,3,FALSE)</f>
        <v>亥</v>
      </c>
      <c r="P24" s="87" t="str">
        <f>VLOOKUP(DB21,Data!$A$49:$J$108,10,FALSE)</f>
        <v>寅</v>
      </c>
      <c r="Q24" s="87" t="str">
        <f>VLOOKUP(DB22,Data!$A$127:$E$150,5,FALSE)</f>
        <v>丑</v>
      </c>
      <c r="R24" s="87" t="str">
        <f>IF(OR(AND(DB22=22,OR(AND(YEAR(K21)=$C$1,MONTH(K21)=1),AND(MONTH(K21)=12,YEAR(K21)&lt;$C$1))),DB22=23,DB22=24),VLOOKUP(MOD($C$1+2636-1,60),Data!$A$49:$J$108,10,FALSE),VLOOKUP(MOD($C$1+2636,60),Data!$A$49:$J$108,10,FALSE))</f>
        <v>辰</v>
      </c>
      <c r="S24" s="104"/>
      <c r="T24" s="105"/>
      <c r="U24" s="118" t="str">
        <f>VLOOKUP(DL22,Data!$A$127:$D$151,2,FALSE)</f>
        <v>Dà Hán</v>
      </c>
      <c r="V24" s="119"/>
      <c r="W24" s="119"/>
      <c r="X24" s="119"/>
      <c r="Y24" s="87" t="str">
        <f>VLOOKUP($C$3,Data!$D$23:$F$35,3,FALSE)</f>
        <v>亥</v>
      </c>
      <c r="Z24" s="87" t="str">
        <f>VLOOKUP(DL21,Data!$A$49:$J$108,10,FALSE)</f>
        <v>卯</v>
      </c>
      <c r="AA24" s="87" t="str">
        <f>VLOOKUP(DL22,Data!$A$127:$E$150,5,FALSE)</f>
        <v>丑</v>
      </c>
      <c r="AB24" s="87" t="str">
        <f>IF(OR(AND(DL22=22,OR(AND(YEAR(U21)=$C$1,MONTH(U21)=1),AND(MONTH(U21)=12,YEAR(U21)&lt;$C$1))),DL22=23,DL22=24),VLOOKUP(MOD($C$1+2636-1,60),Data!$A$49:$J$108,10,FALSE),VLOOKUP(MOD($C$1+2636,60),Data!$A$49:$J$108,10,FALSE))</f>
        <v>辰</v>
      </c>
      <c r="AC24" s="104"/>
      <c r="AD24" s="105"/>
      <c r="AE24" s="118" t="str">
        <f>VLOOKUP(DV22,Data!$A$127:$D$151,2,FALSE)</f>
        <v>Dà Hán</v>
      </c>
      <c r="AF24" s="119"/>
      <c r="AG24" s="119"/>
      <c r="AH24" s="119"/>
      <c r="AI24" s="87" t="str">
        <f>VLOOKUP($C$3,Data!$D$23:$F$35,3,FALSE)</f>
        <v>亥</v>
      </c>
      <c r="AJ24" s="87" t="str">
        <f>VLOOKUP(DV21,Data!$A$49:$J$108,10,FALSE)</f>
        <v>辰</v>
      </c>
      <c r="AK24" s="87" t="str">
        <f>VLOOKUP(DV22,Data!$A$127:$E$150,5,FALSE)</f>
        <v>丑</v>
      </c>
      <c r="AL24" s="87" t="str">
        <f>IF(OR(AND(DV22=22,OR(AND(YEAR(AE21)=$C$1,MONTH(AE21)=1),AND(MONTH(AE21)=12,YEAR(AE21)&lt;$C$1))),DV22=23,DV22=24),VLOOKUP(MOD($C$1+2636-1,60),Data!$A$49:$J$108,10,FALSE),VLOOKUP(MOD($C$1+2636,60),Data!$A$49:$J$108,10,FALSE))</f>
        <v>辰</v>
      </c>
      <c r="AM24" s="104"/>
      <c r="AN24" s="105"/>
      <c r="AO24" s="118" t="str">
        <f>VLOOKUP(EF22,Data!$A$127:$D$151,2,FALSE)</f>
        <v>Dà Hán</v>
      </c>
      <c r="AP24" s="119"/>
      <c r="AQ24" s="119"/>
      <c r="AR24" s="119"/>
      <c r="AS24" s="87" t="str">
        <f>VLOOKUP($C$3,Data!$D$23:$F$35,3,FALSE)</f>
        <v>亥</v>
      </c>
      <c r="AT24" s="87" t="str">
        <f>VLOOKUP(EF21,Data!$A$49:$J$108,10,FALSE)</f>
        <v>巳</v>
      </c>
      <c r="AU24" s="87" t="str">
        <f>VLOOKUP(EF22,Data!$A$127:$E$150,5,FALSE)</f>
        <v>丑</v>
      </c>
      <c r="AV24" s="87" t="str">
        <f>IF(OR(AND(EF22=22,OR(AND(YEAR(AO21)=$C$1,MONTH(AO21)=1),AND(MONTH(AO21)=12,YEAR(AO21)&lt;$C$1))),EF22=23,EF22=24),VLOOKUP(MOD($C$1+2636-1,60),Data!$A$49:$J$108,10,FALSE),VLOOKUP(MOD($C$1+2636,60),Data!$A$49:$J$108,10,FALSE))</f>
        <v>辰</v>
      </c>
      <c r="AW24" s="104"/>
      <c r="AX24" s="105"/>
      <c r="AY24" s="118" t="str">
        <f>VLOOKUP(EP22,Data!$A$127:$D$151,2,FALSE)</f>
        <v>Dà Hán</v>
      </c>
      <c r="AZ24" s="119"/>
      <c r="BA24" s="119"/>
      <c r="BB24" s="119"/>
      <c r="BC24" s="87" t="str">
        <f>VLOOKUP($C$3,Data!$D$23:$F$35,3,FALSE)</f>
        <v>亥</v>
      </c>
      <c r="BD24" s="87" t="str">
        <f>VLOOKUP(EP21,Data!$A$49:$J$108,10,FALSE)</f>
        <v>午</v>
      </c>
      <c r="BE24" s="87" t="str">
        <f>VLOOKUP(EP22,Data!$A$127:$E$150,5,FALSE)</f>
        <v>丑</v>
      </c>
      <c r="BF24" s="87" t="str">
        <f>IF(OR(AND(EP22=22,OR(AND(YEAR(AY21)=$C$1,MONTH(AY21)=1),AND(MONTH(AY21)=12,YEAR(AY21)&lt;$C$1))),EP22=23,EP22=24),VLOOKUP(MOD($C$1+2636-1,60),Data!$A$49:$J$108,10,FALSE),VLOOKUP(MOD($C$1+2636,60),Data!$A$49:$J$108,10,FALSE))</f>
        <v>辰</v>
      </c>
      <c r="BG24" s="104"/>
      <c r="BH24" s="105"/>
      <c r="BI24" s="118" t="str">
        <f>VLOOKUP(EZ22,Data!$A$127:$D$151,2,FALSE)</f>
        <v>Dà Hán</v>
      </c>
      <c r="BJ24" s="119"/>
      <c r="BK24" s="119"/>
      <c r="BL24" s="119"/>
      <c r="BM24" s="87" t="str">
        <f>VLOOKUP($C$3,Data!$D$23:$F$35,3,FALSE)</f>
        <v>亥</v>
      </c>
      <c r="BN24" s="87" t="str">
        <f>VLOOKUP(EZ21,Data!$A$49:$J$108,10,FALSE)</f>
        <v>未</v>
      </c>
      <c r="BO24" s="87" t="str">
        <f>VLOOKUP(EZ22,Data!$A$127:$E$150,5,FALSE)</f>
        <v>丑</v>
      </c>
      <c r="BP24" s="87" t="str">
        <f>IF(OR(AND(EZ22=22,OR(AND(YEAR(BI21)=$C$1,MONTH(BI21)=1),AND(MONTH(BI21)=12,YEAR(BI21)&lt;$C$1))),EZ22=23,EZ22=24),VLOOKUP(MOD($C$1+2636-1,60),Data!$A$49:$J$108,10,FALSE),VLOOKUP(MOD($C$1+2636,60),Data!$A$49:$J$108,10,FALSE))</f>
        <v>辰</v>
      </c>
      <c r="BQ24" s="104"/>
      <c r="BR24" s="105"/>
      <c r="BS24" s="2"/>
      <c r="BT24" s="2"/>
      <c r="BU24" s="2"/>
      <c r="BV24" s="2"/>
      <c r="BW24" s="4"/>
      <c r="BX24" s="4"/>
      <c r="BY24" s="4"/>
      <c r="BZ24" s="4"/>
      <c r="CA24" s="4"/>
      <c r="CQ24" s="83" t="str">
        <f>IF(OR(CR22=Data!$S$178,CR22=Data!$S$179,CR22=Data!$S$180,CR22=Data!$S$181),"GSF","")</f>
        <v/>
      </c>
      <c r="CR24" s="83"/>
      <c r="CS24" s="83"/>
      <c r="CT24" s="83"/>
      <c r="CU24" s="83"/>
      <c r="CV24" s="83"/>
      <c r="CW24" s="83"/>
      <c r="CX24" s="83"/>
      <c r="CY24" s="83"/>
      <c r="CZ24" s="83"/>
      <c r="DA24" s="83" t="str">
        <f>IF(OR(DB22=Data!$S$178,DB22=Data!$S$179,DB22=Data!$S$180,DB22=Data!$S$181),"GSF","")</f>
        <v/>
      </c>
      <c r="DB24" s="83"/>
      <c r="DC24" s="83"/>
      <c r="DD24" s="83"/>
      <c r="DE24" s="83"/>
      <c r="DF24" s="83"/>
      <c r="DG24" s="83"/>
      <c r="DH24" s="83"/>
      <c r="DI24" s="83"/>
      <c r="DJ24" s="83"/>
      <c r="DK24" s="83" t="str">
        <f>IF(OR(DL22=Data!$S$178,DL22=Data!$S$179,DL22=Data!$S$180,DL22=Data!$S$181),"GSF","")</f>
        <v/>
      </c>
      <c r="DL24" s="83"/>
      <c r="DM24" s="83"/>
      <c r="DN24" s="83"/>
      <c r="DO24" s="83"/>
      <c r="DP24" s="83"/>
      <c r="DQ24" s="83"/>
      <c r="DR24" s="83"/>
      <c r="DS24" s="83"/>
      <c r="DT24" s="83"/>
      <c r="DU24" s="83" t="str">
        <f>IF(OR(DV22=Data!$S$178,DV22=Data!$S$179,DV22=Data!$S$180,DV22=Data!$S$181),"GSF","")</f>
        <v/>
      </c>
      <c r="DV24" s="83"/>
      <c r="DW24" s="83"/>
      <c r="DX24" s="83"/>
      <c r="DY24" s="83"/>
      <c r="DZ24" s="83"/>
      <c r="EA24" s="83"/>
      <c r="EB24" s="83"/>
      <c r="EC24" s="83"/>
      <c r="ED24" s="83"/>
      <c r="EE24" s="83" t="str">
        <f>IF(OR(EF22=Data!$S$178,EF22=Data!$S$179,EF22=Data!$S$180,EF22=Data!$S$181),"GSF","")</f>
        <v/>
      </c>
      <c r="EF24" s="83"/>
      <c r="EG24" s="83"/>
      <c r="EH24" s="83"/>
      <c r="EI24" s="83"/>
      <c r="EJ24" s="83"/>
      <c r="EK24" s="83"/>
      <c r="EL24" s="83"/>
      <c r="EM24" s="83"/>
      <c r="EN24" s="83"/>
      <c r="EO24" s="83" t="str">
        <f>IF(OR(EP22=Data!$S$178,EP22=Data!$S$179,EP22=Data!$S$180,EP22=Data!$S$181),"GSF","")</f>
        <v/>
      </c>
      <c r="EP24" s="83"/>
      <c r="EQ24" s="83"/>
      <c r="ER24" s="83"/>
      <c r="ES24" s="83"/>
      <c r="ET24" s="83"/>
      <c r="EU24" s="83"/>
      <c r="EV24" s="83"/>
      <c r="EW24" s="83"/>
      <c r="EX24" s="83"/>
      <c r="EY24" s="83" t="str">
        <f>IF(OR(EZ22=Data!$S$178,EZ22=Data!$S$179,EZ22=Data!$S$180,EZ22=Data!$S$181),"GSF","")</f>
        <v/>
      </c>
      <c r="EZ24" s="83"/>
      <c r="FA24" s="83"/>
      <c r="FB24" s="83"/>
      <c r="FC24" s="83"/>
      <c r="FD24" s="83"/>
      <c r="FE24" s="83"/>
      <c r="FF24" s="83"/>
      <c r="FG24" s="83"/>
      <c r="FH24" s="83"/>
    </row>
    <row r="25" spans="1:164" ht="18.75" customHeight="1" x14ac:dyDescent="0.35">
      <c r="A25" s="120">
        <f>VLOOKUP(CS22,SolarTermData!$C$10:$D$7233,2,FALSE)</f>
        <v>45676.83422025945</v>
      </c>
      <c r="B25" s="121"/>
      <c r="C25" s="121"/>
      <c r="D25" s="121"/>
      <c r="E25" s="121"/>
      <c r="F25" s="122" t="str">
        <f>VLOOKUP(CR22,Data!$A$127:$D$151,4,FALSE)</f>
        <v>Greater Cold</v>
      </c>
      <c r="G25" s="122"/>
      <c r="H25" s="122"/>
      <c r="I25" s="122"/>
      <c r="J25" s="123"/>
      <c r="K25" s="120">
        <f>VLOOKUP(DC22,SolarTermData!$C$10:$D$7233,2,FALSE)</f>
        <v>45676.83422025945</v>
      </c>
      <c r="L25" s="121"/>
      <c r="M25" s="121"/>
      <c r="N25" s="121"/>
      <c r="O25" s="121"/>
      <c r="P25" s="122" t="str">
        <f>VLOOKUP(DB22,Data!$A$127:$D$151,4,FALSE)</f>
        <v>Greater Cold</v>
      </c>
      <c r="Q25" s="122"/>
      <c r="R25" s="122"/>
      <c r="S25" s="122"/>
      <c r="T25" s="123"/>
      <c r="U25" s="120">
        <f>VLOOKUP(DM22,SolarTermData!$C$10:$D$7233,2,FALSE)</f>
        <v>45676.83422025945</v>
      </c>
      <c r="V25" s="121"/>
      <c r="W25" s="121"/>
      <c r="X25" s="121"/>
      <c r="Y25" s="121"/>
      <c r="Z25" s="122" t="str">
        <f>VLOOKUP(DL22,Data!$A$127:$D$151,4,FALSE)</f>
        <v>Greater Cold</v>
      </c>
      <c r="AA25" s="122"/>
      <c r="AB25" s="122"/>
      <c r="AC25" s="122"/>
      <c r="AD25" s="123"/>
      <c r="AE25" s="120">
        <f>VLOOKUP(DW22,SolarTermData!$C$10:$D$7233,2,FALSE)</f>
        <v>45676.83422025945</v>
      </c>
      <c r="AF25" s="121"/>
      <c r="AG25" s="121"/>
      <c r="AH25" s="121"/>
      <c r="AI25" s="121"/>
      <c r="AJ25" s="122" t="str">
        <f>VLOOKUP(DV22,Data!$A$127:$D$151,4,FALSE)</f>
        <v>Greater Cold</v>
      </c>
      <c r="AK25" s="122"/>
      <c r="AL25" s="122"/>
      <c r="AM25" s="122"/>
      <c r="AN25" s="123"/>
      <c r="AO25" s="120">
        <f>VLOOKUP(EG22,SolarTermData!$C$10:$D$7233,2,FALSE)</f>
        <v>45676.83422025945</v>
      </c>
      <c r="AP25" s="121"/>
      <c r="AQ25" s="121"/>
      <c r="AR25" s="121"/>
      <c r="AS25" s="121"/>
      <c r="AT25" s="122" t="str">
        <f>VLOOKUP(EF22,Data!$A$127:$D$151,4,FALSE)</f>
        <v>Greater Cold</v>
      </c>
      <c r="AU25" s="122"/>
      <c r="AV25" s="122"/>
      <c r="AW25" s="122"/>
      <c r="AX25" s="123"/>
      <c r="AY25" s="120">
        <f>VLOOKUP(EQ22,SolarTermData!$C$10:$D$7233,2,FALSE)</f>
        <v>45676.83422025945</v>
      </c>
      <c r="AZ25" s="121"/>
      <c r="BA25" s="121"/>
      <c r="BB25" s="121"/>
      <c r="BC25" s="121"/>
      <c r="BD25" s="122" t="str">
        <f>VLOOKUP(EP22,Data!$A$127:$D$151,4,FALSE)</f>
        <v>Greater Cold</v>
      </c>
      <c r="BE25" s="122"/>
      <c r="BF25" s="122"/>
      <c r="BG25" s="122"/>
      <c r="BH25" s="123"/>
      <c r="BI25" s="120">
        <f>VLOOKUP(FA22,SolarTermData!$C$10:$D$7233,2,FALSE)</f>
        <v>45676.83422025945</v>
      </c>
      <c r="BJ25" s="121"/>
      <c r="BK25" s="121"/>
      <c r="BL25" s="121"/>
      <c r="BM25" s="121"/>
      <c r="BN25" s="122" t="str">
        <f>VLOOKUP(EZ22,Data!$A$127:$D$151,4,FALSE)</f>
        <v>Greater Cold</v>
      </c>
      <c r="BO25" s="122"/>
      <c r="BP25" s="122"/>
      <c r="BQ25" s="122"/>
      <c r="BR25" s="123"/>
      <c r="BS25" s="2"/>
      <c r="BT25" s="2"/>
      <c r="BU25" s="2"/>
      <c r="BV25" s="2"/>
      <c r="BW25" s="4"/>
      <c r="BX25" s="4"/>
      <c r="BY25" s="4"/>
      <c r="BZ25" s="4"/>
      <c r="CA25" s="4"/>
      <c r="CQ25" s="83"/>
      <c r="CR25" s="83"/>
      <c r="CS25" s="83"/>
      <c r="CT25" s="83"/>
      <c r="CU25" s="83"/>
      <c r="CV25" s="83"/>
      <c r="CW25" s="83"/>
      <c r="CX25" s="83"/>
      <c r="CY25" s="83"/>
      <c r="CZ25" s="83">
        <v>21</v>
      </c>
      <c r="DA25" s="83"/>
      <c r="DB25" s="83"/>
      <c r="DC25" s="83"/>
      <c r="DD25" s="83"/>
      <c r="DE25" s="83"/>
      <c r="DF25" s="83"/>
      <c r="DG25" s="83"/>
      <c r="DH25" s="83"/>
      <c r="DI25" s="83"/>
      <c r="DJ25" s="83">
        <f>CZ25+1</f>
        <v>22</v>
      </c>
      <c r="DK25" s="83"/>
      <c r="DL25" s="83"/>
      <c r="DM25" s="83"/>
      <c r="DN25" s="83"/>
      <c r="DO25" s="83"/>
      <c r="DP25" s="83"/>
      <c r="DQ25" s="83"/>
      <c r="DR25" s="83"/>
      <c r="DS25" s="83"/>
      <c r="DT25" s="83">
        <f>DJ25+1</f>
        <v>23</v>
      </c>
      <c r="DU25" s="83"/>
      <c r="DV25" s="83"/>
      <c r="DW25" s="83"/>
      <c r="DX25" s="83"/>
      <c r="DY25" s="83"/>
      <c r="DZ25" s="83"/>
      <c r="EA25" s="83"/>
      <c r="EB25" s="83"/>
      <c r="EC25" s="83"/>
      <c r="ED25" s="83">
        <f>DT25+1</f>
        <v>24</v>
      </c>
      <c r="EE25" s="83"/>
      <c r="EF25" s="83"/>
      <c r="EG25" s="83"/>
      <c r="EH25" s="83"/>
      <c r="EI25" s="83"/>
      <c r="EJ25" s="83"/>
      <c r="EK25" s="83"/>
      <c r="EL25" s="83"/>
      <c r="EM25" s="83"/>
      <c r="EN25" s="83">
        <f>ED25+1</f>
        <v>25</v>
      </c>
      <c r="EO25" s="83"/>
      <c r="EP25" s="83"/>
      <c r="EQ25" s="83"/>
      <c r="ER25" s="83"/>
      <c r="ES25" s="83"/>
      <c r="ET25" s="83"/>
      <c r="EU25" s="83"/>
      <c r="EV25" s="83"/>
      <c r="EW25" s="83"/>
      <c r="EX25" s="83">
        <f>EN25+1</f>
        <v>26</v>
      </c>
      <c r="EY25" s="83"/>
      <c r="EZ25" s="83"/>
      <c r="FA25" s="83"/>
      <c r="FB25" s="83"/>
      <c r="FC25" s="83"/>
      <c r="FD25" s="83"/>
      <c r="FE25" s="83"/>
      <c r="FF25" s="83"/>
      <c r="FG25" s="83"/>
      <c r="FH25" s="83">
        <f>EX25+1</f>
        <v>27</v>
      </c>
    </row>
    <row r="26" spans="1:164" ht="18.75" customHeight="1" x14ac:dyDescent="0.35">
      <c r="A26" s="114">
        <f>$C$103+CZ30</f>
        <v>45684</v>
      </c>
      <c r="B26" s="115"/>
      <c r="C26" s="115"/>
      <c r="D26" s="115"/>
      <c r="E26" s="13"/>
      <c r="F26" s="13"/>
      <c r="G26" s="124" t="str">
        <f>IF($P$1=1,"Solar","")</f>
        <v/>
      </c>
      <c r="H26" s="124"/>
      <c r="I26" s="126"/>
      <c r="J26" s="127"/>
      <c r="K26" s="114">
        <f>$C$103+DJ30</f>
        <v>45685</v>
      </c>
      <c r="L26" s="115"/>
      <c r="M26" s="115"/>
      <c r="N26" s="115"/>
      <c r="O26" s="13"/>
      <c r="P26" s="13"/>
      <c r="Q26" s="124" t="str">
        <f>IF($P$1=1,"Solar","")</f>
        <v/>
      </c>
      <c r="R26" s="124"/>
      <c r="S26" s="126"/>
      <c r="T26" s="127"/>
      <c r="U26" s="114">
        <f>$C$103+DT30</f>
        <v>45686</v>
      </c>
      <c r="V26" s="115"/>
      <c r="W26" s="115"/>
      <c r="X26" s="115"/>
      <c r="Y26" s="13"/>
      <c r="Z26" s="13"/>
      <c r="AA26" s="124" t="str">
        <f>IF($P$1=1,"Solar","")</f>
        <v/>
      </c>
      <c r="AB26" s="124"/>
      <c r="AC26" s="126"/>
      <c r="AD26" s="127"/>
      <c r="AE26" s="114">
        <f>$C$103+ED30</f>
        <v>45687</v>
      </c>
      <c r="AF26" s="115"/>
      <c r="AG26" s="115"/>
      <c r="AH26" s="115"/>
      <c r="AI26" s="13"/>
      <c r="AJ26" s="13"/>
      <c r="AK26" s="124" t="str">
        <f>IF($P$1=1,"Solar","")</f>
        <v/>
      </c>
      <c r="AL26" s="124"/>
      <c r="AM26" s="126"/>
      <c r="AN26" s="127"/>
      <c r="AO26" s="114">
        <f>$C$103+EN30</f>
        <v>45688</v>
      </c>
      <c r="AP26" s="115"/>
      <c r="AQ26" s="115"/>
      <c r="AR26" s="115"/>
      <c r="AS26" s="13"/>
      <c r="AT26" s="13"/>
      <c r="AU26" s="124" t="str">
        <f>IF($P$1=1,"Solar","")</f>
        <v/>
      </c>
      <c r="AV26" s="124"/>
      <c r="AW26" s="126"/>
      <c r="AX26" s="127"/>
      <c r="AY26" s="114">
        <f>$C$103+EX30</f>
        <v>45689</v>
      </c>
      <c r="AZ26" s="115"/>
      <c r="BA26" s="115"/>
      <c r="BB26" s="115"/>
      <c r="BC26" s="13"/>
      <c r="BD26" s="13"/>
      <c r="BE26" s="124" t="str">
        <f>IF($P$1=1,"Solar","")</f>
        <v/>
      </c>
      <c r="BF26" s="124"/>
      <c r="BG26" s="126"/>
      <c r="BH26" s="127"/>
      <c r="BI26" s="114">
        <f>$C$103+FH30</f>
        <v>45690</v>
      </c>
      <c r="BJ26" s="115"/>
      <c r="BK26" s="115"/>
      <c r="BL26" s="115"/>
      <c r="BM26" s="13"/>
      <c r="BN26" s="13"/>
      <c r="BO26" s="124" t="str">
        <f>IF($P$1=1,"Solar","")</f>
        <v/>
      </c>
      <c r="BP26" s="124"/>
      <c r="BQ26" s="126"/>
      <c r="BR26" s="127"/>
      <c r="BS26" s="2"/>
      <c r="BT26" s="2"/>
      <c r="BU26" s="2"/>
      <c r="BV26" s="2"/>
      <c r="BW26" s="4"/>
      <c r="BX26" s="4"/>
      <c r="BY26" s="4"/>
      <c r="BZ26" s="4"/>
      <c r="CA26" s="4"/>
      <c r="CQ26" s="83" t="s">
        <v>28</v>
      </c>
      <c r="CR26" s="83">
        <f>MOD(_xlfn.DAYS(A26,$C$104)+9,60)</f>
        <v>32</v>
      </c>
      <c r="CS26" s="83"/>
      <c r="CT26" s="83"/>
      <c r="CU26" s="83"/>
      <c r="CV26" s="83"/>
      <c r="CW26" s="83"/>
      <c r="CX26" s="83"/>
      <c r="CY26" s="83"/>
      <c r="CZ26" s="83"/>
      <c r="DA26" s="83" t="s">
        <v>28</v>
      </c>
      <c r="DB26" s="83">
        <f>MOD(_xlfn.DAYS(K26,$C$104)+9,60)</f>
        <v>33</v>
      </c>
      <c r="DC26" s="83"/>
      <c r="DD26" s="83"/>
      <c r="DE26" s="83"/>
      <c r="DF26" s="83"/>
      <c r="DG26" s="83"/>
      <c r="DH26" s="83"/>
      <c r="DI26" s="83"/>
      <c r="DJ26" s="83"/>
      <c r="DK26" s="83" t="s">
        <v>28</v>
      </c>
      <c r="DL26" s="83">
        <f>MOD(_xlfn.DAYS(U26,$C$104)+9,60)</f>
        <v>34</v>
      </c>
      <c r="DM26" s="83"/>
      <c r="DN26" s="83"/>
      <c r="DO26" s="83"/>
      <c r="DP26" s="83"/>
      <c r="DQ26" s="83"/>
      <c r="DR26" s="83"/>
      <c r="DS26" s="83"/>
      <c r="DT26" s="83"/>
      <c r="DU26" s="83" t="s">
        <v>28</v>
      </c>
      <c r="DV26" s="83">
        <f>MOD(_xlfn.DAYS(AE26,$C$104)+9,60)</f>
        <v>35</v>
      </c>
      <c r="DW26" s="83"/>
      <c r="DX26" s="83"/>
      <c r="DY26" s="83"/>
      <c r="DZ26" s="83"/>
      <c r="EA26" s="83"/>
      <c r="EB26" s="83"/>
      <c r="EC26" s="83"/>
      <c r="ED26" s="83"/>
      <c r="EE26" s="83" t="s">
        <v>28</v>
      </c>
      <c r="EF26" s="83">
        <f>MOD(_xlfn.DAYS(AO26,$C$104)+9,60)</f>
        <v>36</v>
      </c>
      <c r="EG26" s="83"/>
      <c r="EH26" s="83"/>
      <c r="EI26" s="83"/>
      <c r="EJ26" s="83"/>
      <c r="EK26" s="83"/>
      <c r="EL26" s="83"/>
      <c r="EM26" s="83"/>
      <c r="EN26" s="83"/>
      <c r="EO26" s="83" t="s">
        <v>28</v>
      </c>
      <c r="EP26" s="83">
        <f>MOD(_xlfn.DAYS(AY26,$C$104)+9,60)</f>
        <v>37</v>
      </c>
      <c r="EQ26" s="83"/>
      <c r="ER26" s="83"/>
      <c r="ES26" s="83"/>
      <c r="ET26" s="83"/>
      <c r="EU26" s="83"/>
      <c r="EV26" s="83"/>
      <c r="EW26" s="83"/>
      <c r="EX26" s="83"/>
      <c r="EY26" s="83" t="s">
        <v>28</v>
      </c>
      <c r="EZ26" s="83">
        <f>MOD(_xlfn.DAYS(BI26,$C$104)+9,60)</f>
        <v>38</v>
      </c>
      <c r="FA26" s="83"/>
      <c r="FB26" s="83"/>
      <c r="FC26" s="83"/>
      <c r="FD26" s="83"/>
      <c r="FE26" s="83"/>
      <c r="FF26" s="83"/>
      <c r="FG26" s="83"/>
      <c r="FH26" s="83"/>
    </row>
    <row r="27" spans="1:164" ht="18.75" customHeight="1" x14ac:dyDescent="0.35">
      <c r="A27" s="112"/>
      <c r="B27" s="113"/>
      <c r="C27" s="113"/>
      <c r="D27" s="101"/>
      <c r="E27" s="2" t="s">
        <v>27</v>
      </c>
      <c r="F27" s="2" t="s">
        <v>28</v>
      </c>
      <c r="G27" s="2" t="s">
        <v>29</v>
      </c>
      <c r="H27" s="2" t="s">
        <v>30</v>
      </c>
      <c r="I27" s="102"/>
      <c r="J27" s="103"/>
      <c r="K27" s="112"/>
      <c r="L27" s="113"/>
      <c r="M27" s="113"/>
      <c r="N27" s="101"/>
      <c r="O27" s="2" t="s">
        <v>27</v>
      </c>
      <c r="P27" s="2" t="s">
        <v>28</v>
      </c>
      <c r="Q27" s="2" t="s">
        <v>29</v>
      </c>
      <c r="R27" s="2" t="s">
        <v>30</v>
      </c>
      <c r="S27" s="102"/>
      <c r="T27" s="103"/>
      <c r="U27" s="112"/>
      <c r="V27" s="113"/>
      <c r="W27" s="113"/>
      <c r="X27" s="101"/>
      <c r="Y27" s="2" t="s">
        <v>27</v>
      </c>
      <c r="Z27" s="2" t="s">
        <v>28</v>
      </c>
      <c r="AA27" s="2" t="s">
        <v>29</v>
      </c>
      <c r="AB27" s="2" t="s">
        <v>30</v>
      </c>
      <c r="AC27" s="102"/>
      <c r="AD27" s="103"/>
      <c r="AE27" s="112"/>
      <c r="AF27" s="113"/>
      <c r="AG27" s="113"/>
      <c r="AH27" s="101"/>
      <c r="AI27" s="2" t="s">
        <v>27</v>
      </c>
      <c r="AJ27" s="2" t="s">
        <v>28</v>
      </c>
      <c r="AK27" s="2" t="s">
        <v>29</v>
      </c>
      <c r="AL27" s="2" t="s">
        <v>30</v>
      </c>
      <c r="AM27" s="102"/>
      <c r="AN27" s="103"/>
      <c r="AO27" s="112"/>
      <c r="AP27" s="113"/>
      <c r="AQ27" s="113"/>
      <c r="AR27" s="101"/>
      <c r="AS27" s="2" t="s">
        <v>27</v>
      </c>
      <c r="AT27" s="2" t="s">
        <v>28</v>
      </c>
      <c r="AU27" s="2" t="s">
        <v>29</v>
      </c>
      <c r="AV27" s="2" t="s">
        <v>30</v>
      </c>
      <c r="AW27" s="102"/>
      <c r="AX27" s="103"/>
      <c r="AY27" s="112"/>
      <c r="AZ27" s="113"/>
      <c r="BA27" s="113"/>
      <c r="BB27" s="101"/>
      <c r="BC27" s="2" t="s">
        <v>27</v>
      </c>
      <c r="BD27" s="2" t="s">
        <v>28</v>
      </c>
      <c r="BE27" s="2" t="s">
        <v>29</v>
      </c>
      <c r="BF27" s="2" t="s">
        <v>30</v>
      </c>
      <c r="BG27" s="102"/>
      <c r="BH27" s="103"/>
      <c r="BI27" s="112"/>
      <c r="BJ27" s="113"/>
      <c r="BK27" s="113"/>
      <c r="BL27" s="101"/>
      <c r="BM27" s="2" t="s">
        <v>27</v>
      </c>
      <c r="BN27" s="2" t="s">
        <v>28</v>
      </c>
      <c r="BO27" s="2" t="s">
        <v>29</v>
      </c>
      <c r="BP27" s="2" t="s">
        <v>30</v>
      </c>
      <c r="BQ27" s="102"/>
      <c r="BR27" s="103"/>
      <c r="BS27" s="2"/>
      <c r="BT27" s="2"/>
      <c r="BU27" s="2"/>
      <c r="BV27" s="2"/>
      <c r="BW27" s="4"/>
      <c r="BX27" s="4"/>
      <c r="BY27" s="4"/>
      <c r="BZ27" s="4"/>
      <c r="CA27" s="4"/>
      <c r="CQ27" s="83" t="s">
        <v>167</v>
      </c>
      <c r="CR27" s="83">
        <f>VLOOKUP(A26+VLOOKUP($C$3,Data!$B$111:$J$123,9,FALSE),SolarTermData!$A$10:$B$7233,2,TRUE)</f>
        <v>24</v>
      </c>
      <c r="CS27" s="125">
        <f>VLOOKUP(A26+VLOOKUP($C$3,Data!$B$111:$J$123,9,FALSE),SolarTermData!$A$10:$C$7233,3,TRUE)</f>
        <v>3002</v>
      </c>
      <c r="CT27" s="125"/>
      <c r="CU27" s="83"/>
      <c r="CV27" s="83"/>
      <c r="CW27" s="83"/>
      <c r="CX27" s="83"/>
      <c r="CY27" s="83"/>
      <c r="CZ27" s="83"/>
      <c r="DA27" s="83" t="s">
        <v>167</v>
      </c>
      <c r="DB27" s="83">
        <f>VLOOKUP(K26+VLOOKUP($C$3,Data!$B$111:$J$123,9,FALSE),SolarTermData!$A$10:$B$7233,2,TRUE)</f>
        <v>24</v>
      </c>
      <c r="DC27" s="125">
        <f>VLOOKUP(K26+VLOOKUP($C$3,Data!$B$111:$J$123,9,FALSE),SolarTermData!$A$10:$C$7233,3,TRUE)</f>
        <v>3002</v>
      </c>
      <c r="DD27" s="125"/>
      <c r="DE27" s="83"/>
      <c r="DF27" s="83"/>
      <c r="DG27" s="83"/>
      <c r="DH27" s="83"/>
      <c r="DI27" s="83"/>
      <c r="DJ27" s="83"/>
      <c r="DK27" s="83" t="s">
        <v>167</v>
      </c>
      <c r="DL27" s="83">
        <f>VLOOKUP(U26+VLOOKUP($C$3,Data!$B$111:$J$123,9,FALSE),SolarTermData!$A$10:$B$7233,2,TRUE)</f>
        <v>24</v>
      </c>
      <c r="DM27" s="125">
        <f>VLOOKUP(U26+VLOOKUP($C$3,Data!$B$111:$J$123,9,FALSE),SolarTermData!$A$10:$C$7233,3,TRUE)</f>
        <v>3002</v>
      </c>
      <c r="DN27" s="125"/>
      <c r="DO27" s="83"/>
      <c r="DP27" s="83"/>
      <c r="DQ27" s="83"/>
      <c r="DR27" s="83"/>
      <c r="DS27" s="83"/>
      <c r="DT27" s="83"/>
      <c r="DU27" s="83" t="s">
        <v>167</v>
      </c>
      <c r="DV27" s="83">
        <f>VLOOKUP(AE26+VLOOKUP($C$3,Data!$B$111:$J$123,9,FALSE),SolarTermData!$A$10:$B$7233,2,TRUE)</f>
        <v>24</v>
      </c>
      <c r="DW27" s="125">
        <f>VLOOKUP(AE26+VLOOKUP($C$3,Data!$B$111:$J$123,9,FALSE),SolarTermData!$A$10:$C$7233,3,TRUE)</f>
        <v>3002</v>
      </c>
      <c r="DX27" s="125"/>
      <c r="DY27" s="83"/>
      <c r="DZ27" s="83"/>
      <c r="EA27" s="83"/>
      <c r="EB27" s="83"/>
      <c r="EC27" s="83"/>
      <c r="ED27" s="83"/>
      <c r="EE27" s="83" t="s">
        <v>167</v>
      </c>
      <c r="EF27" s="83">
        <f>VLOOKUP(AO26+VLOOKUP($C$3,Data!$B$111:$J$123,9,FALSE),SolarTermData!$A$10:$B$7233,2,TRUE)</f>
        <v>24</v>
      </c>
      <c r="EG27" s="125">
        <f>VLOOKUP(AO26+VLOOKUP($C$3,Data!$B$111:$J$123,9,FALSE),SolarTermData!$A$10:$C$7233,3,TRUE)</f>
        <v>3002</v>
      </c>
      <c r="EH27" s="125"/>
      <c r="EI27" s="83"/>
      <c r="EJ27" s="83"/>
      <c r="EK27" s="83"/>
      <c r="EL27" s="83"/>
      <c r="EM27" s="83"/>
      <c r="EN27" s="83"/>
      <c r="EO27" s="83" t="s">
        <v>167</v>
      </c>
      <c r="EP27" s="83">
        <f>VLOOKUP(AY26+VLOOKUP($C$3,Data!$B$111:$J$123,9,FALSE),SolarTermData!$A$10:$B$7233,2,TRUE)</f>
        <v>24</v>
      </c>
      <c r="EQ27" s="125">
        <f>VLOOKUP(AY26+VLOOKUP($C$3,Data!$B$111:$J$123,9,FALSE),SolarTermData!$A$10:$C$7233,3,TRUE)</f>
        <v>3002</v>
      </c>
      <c r="ER27" s="125"/>
      <c r="ES27" s="83"/>
      <c r="ET27" s="83"/>
      <c r="EU27" s="83"/>
      <c r="EV27" s="83"/>
      <c r="EW27" s="83"/>
      <c r="EX27" s="83"/>
      <c r="EY27" s="83" t="s">
        <v>167</v>
      </c>
      <c r="EZ27" s="83">
        <f>VLOOKUP(BI26+VLOOKUP($C$3,Data!$B$111:$J$123,9,FALSE),SolarTermData!$A$10:$B$7233,2,TRUE)</f>
        <v>24</v>
      </c>
      <c r="FA27" s="125">
        <f>VLOOKUP(BI26+VLOOKUP($C$3,Data!$B$111:$J$123,9,FALSE),SolarTermData!$A$10:$C$7233,3,TRUE)</f>
        <v>3002</v>
      </c>
      <c r="FB27" s="125"/>
      <c r="FC27" s="83"/>
      <c r="FD27" s="83"/>
      <c r="FE27" s="83"/>
      <c r="FF27" s="83"/>
      <c r="FG27" s="83"/>
      <c r="FH27" s="83"/>
    </row>
    <row r="28" spans="1:164" ht="18.75" customHeight="1" x14ac:dyDescent="0.35">
      <c r="A28" s="116" t="str">
        <f>VLOOKUP(CR27,Data!$A$127:$D$151,3,FALSE)</f>
        <v>大寒</v>
      </c>
      <c r="B28" s="117"/>
      <c r="C28" s="117"/>
      <c r="D28" s="117"/>
      <c r="E28" s="87" t="str">
        <f>IF(OR(F28="甲",F28="己"),VLOOKUP(E29,Data!$C$111:$H$123,2,FALSE),IF(OR(F28="乙",F28="庚"),VLOOKUP(E29,Data!$C$111:$H$123,3,FALSE),IF(OR(F28="丙",F28="辛"),VLOOKUP(E29,Data!$C$111:$H$123,4,FALSE),IF(OR(F28="丁",F28="壬"),VLOOKUP(E29,Data!$C$111:$H$123,5,FALSE),IF(OR(F28="戊",F28="癸"),VLOOKUP(E29,Data!$C$111:$H$123,6,FALSE))))))</f>
        <v>己</v>
      </c>
      <c r="F28" s="87" t="str">
        <f>VLOOKUP(CR26,Data!$A$49:$J$108,9,FALSE)</f>
        <v>丙</v>
      </c>
      <c r="G28" s="87" t="str">
        <f>IF(OR(H28="甲",H28="己"),VLOOKUP(G29,Data!$A$155:$F$166,2,FALSE),IF(OR(H28="乙",H28="庚"),VLOOKUP(G29,Data!$A$155:$F$166,3,FALSE),IF(OR(H28="丙",H28="辛"),VLOOKUP(G29,Data!$A$155:$F$166,4,FALSE),IF(OR(H28="丁",H28="壬"),VLOOKUP(G29,Data!$A$155:$F$166,5,FALSE),IF(OR(H28="戊",H28="癸"),VLOOKUP(G29,Data!$A$155:$F$166,6,FALSE))))))</f>
        <v>丁</v>
      </c>
      <c r="H28" s="87" t="str">
        <f>IF(OR(AND(CR27=22,OR(AND(YEAR(A26)=$C$1,MONTH(A26)=1),AND(MONTH(A26)=12,YEAR(A26)&lt;$C$1))),CR27=23,CR27=24),VLOOKUP(MOD($C$1+2636-1,60),Data!$A$49:$J$108,9,FALSE),VLOOKUP(MOD($C$1+2636,60),Data!$A$49:$J$108,9,FALSE))</f>
        <v>甲</v>
      </c>
      <c r="I28" s="104"/>
      <c r="J28" s="105"/>
      <c r="K28" s="116" t="str">
        <f>VLOOKUP(DB27,Data!$A$127:$D$151,3,FALSE)</f>
        <v>大寒</v>
      </c>
      <c r="L28" s="117"/>
      <c r="M28" s="117"/>
      <c r="N28" s="117"/>
      <c r="O28" s="87" t="str">
        <f>IF(OR(P28="甲",P28="己"),VLOOKUP(O29,Data!$C$111:$H$123,2,FALSE),IF(OR(P28="乙",P28="庚"),VLOOKUP(O29,Data!$C$111:$H$123,3,FALSE),IF(OR(P28="丙",P28="辛"),VLOOKUP(O29,Data!$C$111:$H$123,4,FALSE),IF(OR(P28="丁",P28="壬"),VLOOKUP(O29,Data!$C$111:$H$123,5,FALSE),IF(OR(P28="戊",P28="癸"),VLOOKUP(O29,Data!$C$111:$H$123,6,FALSE))))))</f>
        <v>辛</v>
      </c>
      <c r="P28" s="87" t="str">
        <f>VLOOKUP(DB26,Data!$A$49:$J$108,9,FALSE)</f>
        <v>丁</v>
      </c>
      <c r="Q28" s="87" t="str">
        <f>IF(OR(R28="甲",R28="己"),VLOOKUP(Q29,Data!$A$155:$F$166,2,FALSE),IF(OR(R28="乙",R28="庚"),VLOOKUP(Q29,Data!$A$155:$F$166,3,FALSE),IF(OR(R28="丙",R28="辛"),VLOOKUP(Q29,Data!$A$155:$F$166,4,FALSE),IF(OR(R28="丁",R28="壬"),VLOOKUP(Q29,Data!$A$155:$F$166,5,FALSE),IF(OR(R28="戊",R28="癸"),VLOOKUP(Q29,Data!$A$155:$F$166,6,FALSE))))))</f>
        <v>丁</v>
      </c>
      <c r="R28" s="87" t="str">
        <f>IF(OR(AND(DB27=22,OR(AND(YEAR(K26)=$C$1,MONTH(K26)=1),AND(MONTH(K26)=12,YEAR(K26)&lt;$C$1))),DB27=23,DB27=24),VLOOKUP(MOD($C$1+2636-1,60),Data!$A$49:$J$108,9,FALSE),VLOOKUP(MOD($C$1+2636,60),Data!$A$49:$J$108,9,FALSE))</f>
        <v>甲</v>
      </c>
      <c r="S28" s="104"/>
      <c r="T28" s="105"/>
      <c r="U28" s="116" t="str">
        <f>VLOOKUP(DL27,Data!$A$127:$D$151,3,FALSE)</f>
        <v>大寒</v>
      </c>
      <c r="V28" s="117"/>
      <c r="W28" s="117"/>
      <c r="X28" s="117"/>
      <c r="Y28" s="87" t="str">
        <f>IF(OR(Z28="甲",Z28="己"),VLOOKUP(Y29,Data!$C$111:$H$123,2,FALSE),IF(OR(Z28="乙",Z28="庚"),VLOOKUP(Y29,Data!$C$111:$H$123,3,FALSE),IF(OR(Z28="丙",Z28="辛"),VLOOKUP(Y29,Data!$C$111:$H$123,4,FALSE),IF(OR(Z28="丁",Z28="壬"),VLOOKUP(Y29,Data!$C$111:$H$123,5,FALSE),IF(OR(Z28="戊",Z28="癸"),VLOOKUP(Y29,Data!$C$111:$H$123,6,FALSE))))))</f>
        <v>癸</v>
      </c>
      <c r="Z28" s="87" t="str">
        <f>VLOOKUP(DL26,Data!$A$49:$J$108,9,FALSE)</f>
        <v>戊</v>
      </c>
      <c r="AA28" s="87" t="str">
        <f>IF(OR(AB28="甲",AB28="己"),VLOOKUP(AA29,Data!$A$155:$F$166,2,FALSE),IF(OR(AB28="乙",AB28="庚"),VLOOKUP(AA29,Data!$A$155:$F$166,3,FALSE),IF(OR(AB28="丙",AB28="辛"),VLOOKUP(AA29,Data!$A$155:$F$166,4,FALSE),IF(OR(AB28="丁",AB28="壬"),VLOOKUP(AA29,Data!$A$155:$F$166,5,FALSE),IF(OR(AB28="戊",AB28="癸"),VLOOKUP(AA29,Data!$A$155:$F$166,6,FALSE))))))</f>
        <v>丁</v>
      </c>
      <c r="AB28" s="87" t="str">
        <f>IF(OR(AND(DL27=22,OR(AND(YEAR(U26)=$C$1,MONTH(U26)=1),AND(MONTH(U26)=12,YEAR(U26)&lt;$C$1))),DL27=23,DL27=24),VLOOKUP(MOD($C$1+2636-1,60),Data!$A$49:$J$108,9,FALSE),VLOOKUP(MOD($C$1+2636,60),Data!$A$49:$J$108,9,FALSE))</f>
        <v>甲</v>
      </c>
      <c r="AC28" s="104"/>
      <c r="AD28" s="105"/>
      <c r="AE28" s="116" t="str">
        <f>VLOOKUP(DV27,Data!$A$127:$D$151,3,FALSE)</f>
        <v>大寒</v>
      </c>
      <c r="AF28" s="117"/>
      <c r="AG28" s="117"/>
      <c r="AH28" s="117"/>
      <c r="AI28" s="87" t="str">
        <f>IF(OR(AJ28="甲",AJ28="己"),VLOOKUP(AI29,Data!$C$111:$H$123,2,FALSE),IF(OR(AJ28="乙",AJ28="庚"),VLOOKUP(AI29,Data!$C$111:$H$123,3,FALSE),IF(OR(AJ28="丙",AJ28="辛"),VLOOKUP(AI29,Data!$C$111:$H$123,4,FALSE),IF(OR(AJ28="丁",AJ28="壬"),VLOOKUP(AI29,Data!$C$111:$H$123,5,FALSE),IF(OR(AJ28="戊",AJ28="癸"),VLOOKUP(AI29,Data!$C$111:$H$123,6,FALSE))))))</f>
        <v>乙</v>
      </c>
      <c r="AJ28" s="87" t="str">
        <f>VLOOKUP(DV26,Data!$A$49:$J$108,9,FALSE)</f>
        <v>己</v>
      </c>
      <c r="AK28" s="87" t="str">
        <f>IF(OR(AL28="甲",AL28="己"),VLOOKUP(AK29,Data!$A$155:$F$166,2,FALSE),IF(OR(AL28="乙",AL28="庚"),VLOOKUP(AK29,Data!$A$155:$F$166,3,FALSE),IF(OR(AL28="丙",AL28="辛"),VLOOKUP(AK29,Data!$A$155:$F$166,4,FALSE),IF(OR(AL28="丁",AL28="壬"),VLOOKUP(AK29,Data!$A$155:$F$166,5,FALSE),IF(OR(AL28="戊",AL28="癸"),VLOOKUP(AK29,Data!$A$155:$F$166,6,FALSE))))))</f>
        <v>丁</v>
      </c>
      <c r="AL28" s="87" t="str">
        <f>IF(OR(AND(DV27=22,OR(AND(YEAR(AE26)=$C$1,MONTH(AE26)=1),AND(MONTH(AE26)=12,YEAR(AE26)&lt;$C$1))),DV27=23,DV27=24),VLOOKUP(MOD($C$1+2636-1,60),Data!$A$49:$J$108,9,FALSE),VLOOKUP(MOD($C$1+2636,60),Data!$A$49:$J$108,9,FALSE))</f>
        <v>甲</v>
      </c>
      <c r="AM28" s="104"/>
      <c r="AN28" s="105"/>
      <c r="AO28" s="116" t="str">
        <f>VLOOKUP(EF27,Data!$A$127:$D$151,3,FALSE)</f>
        <v>大寒</v>
      </c>
      <c r="AP28" s="117"/>
      <c r="AQ28" s="117"/>
      <c r="AR28" s="117"/>
      <c r="AS28" s="87" t="str">
        <f>IF(OR(AT28="甲",AT28="己"),VLOOKUP(AS29,Data!$C$111:$H$123,2,FALSE),IF(OR(AT28="乙",AT28="庚"),VLOOKUP(AS29,Data!$C$111:$H$123,3,FALSE),IF(OR(AT28="丙",AT28="辛"),VLOOKUP(AS29,Data!$C$111:$H$123,4,FALSE),IF(OR(AT28="丁",AT28="壬"),VLOOKUP(AS29,Data!$C$111:$H$123,5,FALSE),IF(OR(AT28="戊",AT28="癸"),VLOOKUP(AS29,Data!$C$111:$H$123,6,FALSE))))))</f>
        <v>丁</v>
      </c>
      <c r="AT28" s="87" t="str">
        <f>VLOOKUP(EF26,Data!$A$49:$J$108,9,FALSE)</f>
        <v>庚</v>
      </c>
      <c r="AU28" s="87" t="str">
        <f>IF(OR(AV28="甲",AV28="己"),VLOOKUP(AU29,Data!$A$155:$F$166,2,FALSE),IF(OR(AV28="乙",AV28="庚"),VLOOKUP(AU29,Data!$A$155:$F$166,3,FALSE),IF(OR(AV28="丙",AV28="辛"),VLOOKUP(AU29,Data!$A$155:$F$166,4,FALSE),IF(OR(AV28="丁",AV28="壬"),VLOOKUP(AU29,Data!$A$155:$F$166,5,FALSE),IF(OR(AV28="戊",AV28="癸"),VLOOKUP(AU29,Data!$A$155:$F$166,6,FALSE))))))</f>
        <v>丁</v>
      </c>
      <c r="AV28" s="87" t="str">
        <f>IF(OR(AND(EF27=22,OR(AND(YEAR(AO26)=$C$1,MONTH(AO26)=1),AND(MONTH(AO26)=12,YEAR(AO26)&lt;$C$1))),EF27=23,EF27=24),VLOOKUP(MOD($C$1+2636-1,60),Data!$A$49:$J$108,9,FALSE),VLOOKUP(MOD($C$1+2636,60),Data!$A$49:$J$108,9,FALSE))</f>
        <v>甲</v>
      </c>
      <c r="AW28" s="104"/>
      <c r="AX28" s="105"/>
      <c r="AY28" s="116" t="str">
        <f>VLOOKUP(EP27,Data!$A$127:$D$151,3,FALSE)</f>
        <v>大寒</v>
      </c>
      <c r="AZ28" s="117"/>
      <c r="BA28" s="117"/>
      <c r="BB28" s="117"/>
      <c r="BC28" s="87" t="str">
        <f>IF(OR(BD28="甲",BD28="己"),VLOOKUP(BC29,Data!$C$111:$H$123,2,FALSE),IF(OR(BD28="乙",BD28="庚"),VLOOKUP(BC29,Data!$C$111:$H$123,3,FALSE),IF(OR(BD28="丙",BD28="辛"),VLOOKUP(BC29,Data!$C$111:$H$123,4,FALSE),IF(OR(BD28="丁",BD28="壬"),VLOOKUP(BC29,Data!$C$111:$H$123,5,FALSE),IF(OR(BD28="戊",BD28="癸"),VLOOKUP(BC29,Data!$C$111:$H$123,6,FALSE))))))</f>
        <v>己</v>
      </c>
      <c r="BD28" s="87" t="str">
        <f>VLOOKUP(EP26,Data!$A$49:$J$108,9,FALSE)</f>
        <v>辛</v>
      </c>
      <c r="BE28" s="87" t="str">
        <f>IF(OR(BF28="甲",BF28="己"),VLOOKUP(BE29,Data!$A$155:$F$166,2,FALSE),IF(OR(BF28="乙",BF28="庚"),VLOOKUP(BE29,Data!$A$155:$F$166,3,FALSE),IF(OR(BF28="丙",BF28="辛"),VLOOKUP(BE29,Data!$A$155:$F$166,4,FALSE),IF(OR(BF28="丁",BF28="壬"),VLOOKUP(BE29,Data!$A$155:$F$166,5,FALSE),IF(OR(BF28="戊",BF28="癸"),VLOOKUP(BE29,Data!$A$155:$F$166,6,FALSE))))))</f>
        <v>丁</v>
      </c>
      <c r="BF28" s="87" t="str">
        <f>IF(OR(AND(EP27=22,OR(AND(YEAR(AY26)=$C$1,MONTH(AY26)=1),AND(MONTH(AY26)=12,YEAR(AY26)&lt;$C$1))),EP27=23,EP27=24),VLOOKUP(MOD($C$1+2636-1,60),Data!$A$49:$J$108,9,FALSE),VLOOKUP(MOD($C$1+2636,60),Data!$A$49:$J$108,9,FALSE))</f>
        <v>甲</v>
      </c>
      <c r="BG28" s="104"/>
      <c r="BH28" s="105"/>
      <c r="BI28" s="116" t="str">
        <f>VLOOKUP(EZ27,Data!$A$127:$D$151,3,FALSE)</f>
        <v>大寒</v>
      </c>
      <c r="BJ28" s="117"/>
      <c r="BK28" s="117"/>
      <c r="BL28" s="117"/>
      <c r="BM28" s="87" t="str">
        <f>IF(OR(BN28="甲",BN28="己"),VLOOKUP(BM29,Data!$C$111:$H$123,2,FALSE),IF(OR(BN28="乙",BN28="庚"),VLOOKUP(BM29,Data!$C$111:$H$123,3,FALSE),IF(OR(BN28="丙",BN28="辛"),VLOOKUP(BM29,Data!$C$111:$H$123,4,FALSE),IF(OR(BN28="丁",BN28="壬"),VLOOKUP(BM29,Data!$C$111:$H$123,5,FALSE),IF(OR(BN28="戊",BN28="癸"),VLOOKUP(BM29,Data!$C$111:$H$123,6,FALSE))))))</f>
        <v>辛</v>
      </c>
      <c r="BN28" s="87" t="str">
        <f>VLOOKUP(EZ26,Data!$A$49:$J$108,9,FALSE)</f>
        <v>壬</v>
      </c>
      <c r="BO28" s="87" t="str">
        <f>IF(OR(BP28="甲",BP28="己"),VLOOKUP(BO29,Data!$A$155:$F$166,2,FALSE),IF(OR(BP28="乙",BP28="庚"),VLOOKUP(BO29,Data!$A$155:$F$166,3,FALSE),IF(OR(BP28="丙",BP28="辛"),VLOOKUP(BO29,Data!$A$155:$F$166,4,FALSE),IF(OR(BP28="丁",BP28="壬"),VLOOKUP(BO29,Data!$A$155:$F$166,5,FALSE),IF(OR(BP28="戊",BP28="癸"),VLOOKUP(BO29,Data!$A$155:$F$166,6,FALSE))))))</f>
        <v>丁</v>
      </c>
      <c r="BP28" s="87" t="str">
        <f>IF(OR(AND(EZ27=22,OR(AND(YEAR(BI26)=$C$1,MONTH(BI26)=1),AND(MONTH(BI26)=12,YEAR(BI26)&lt;$C$1))),EZ27=23,EZ27=24),VLOOKUP(MOD($C$1+2636-1,60),Data!$A$49:$J$108,9,FALSE),VLOOKUP(MOD($C$1+2636,60),Data!$A$49:$J$108,9,FALSE))</f>
        <v>甲</v>
      </c>
      <c r="BQ28" s="104"/>
      <c r="BR28" s="105"/>
      <c r="BS28" s="2"/>
      <c r="BT28" s="2"/>
      <c r="BU28" s="2"/>
      <c r="BV28" s="2"/>
      <c r="BW28" s="4"/>
      <c r="BX28" s="4"/>
      <c r="BY28" s="4"/>
      <c r="BZ28" s="4"/>
      <c r="CA28" s="4"/>
      <c r="CQ28" s="83" t="s">
        <v>178</v>
      </c>
      <c r="CR28" s="83">
        <f>VLOOKUP(A26+VLOOKUP($C$3,Data!$B$111:$J$123,9,FALSE),SolarTermData!$U$10:$V$3734,2,TRUE)</f>
        <v>12</v>
      </c>
      <c r="CS28" s="125">
        <f>VLOOKUP(A26+VLOOKUP($C$3,Data!$B$111:$J$123,9,FALSE),SolarTermData!$U$10:$W$3734,3,TRUE)</f>
        <v>1547</v>
      </c>
      <c r="CT28" s="125"/>
      <c r="CU28" s="83"/>
      <c r="CV28" s="83"/>
      <c r="CW28" s="83"/>
      <c r="CX28" s="83"/>
      <c r="CY28" s="83"/>
      <c r="CZ28" s="83"/>
      <c r="DA28" s="83" t="s">
        <v>178</v>
      </c>
      <c r="DB28" s="83">
        <f>VLOOKUP(K26+VLOOKUP($C$3,Data!$B$111:$J$123,9,FALSE),SolarTermData!$U$10:$V$3734,2,TRUE)</f>
        <v>12</v>
      </c>
      <c r="DC28" s="125">
        <f>VLOOKUP(K26+VLOOKUP($C$3,Data!$B$111:$J$123,9,FALSE),SolarTermData!$U$10:$W$3734,3,TRUE)</f>
        <v>1547</v>
      </c>
      <c r="DD28" s="125"/>
      <c r="DE28" s="83"/>
      <c r="DF28" s="83"/>
      <c r="DG28" s="83"/>
      <c r="DH28" s="83"/>
      <c r="DI28" s="83"/>
      <c r="DJ28" s="83"/>
      <c r="DK28" s="83" t="s">
        <v>178</v>
      </c>
      <c r="DL28" s="83">
        <f>VLOOKUP(U26+VLOOKUP($C$3,Data!$B$111:$J$123,9,FALSE),SolarTermData!$U$10:$V$3734,2,TRUE)</f>
        <v>1</v>
      </c>
      <c r="DM28" s="125">
        <f>VLOOKUP(U26+VLOOKUP($C$3,Data!$B$111:$J$123,9,FALSE),SolarTermData!$U$10:$W$3734,3,TRUE)</f>
        <v>1548</v>
      </c>
      <c r="DN28" s="125"/>
      <c r="DO28" s="83"/>
      <c r="DP28" s="83"/>
      <c r="DQ28" s="83"/>
      <c r="DR28" s="83"/>
      <c r="DS28" s="83"/>
      <c r="DT28" s="83"/>
      <c r="DU28" s="83" t="s">
        <v>178</v>
      </c>
      <c r="DV28" s="83">
        <f>VLOOKUP(AE26+VLOOKUP($C$3,Data!$B$111:$J$123,9,FALSE),SolarTermData!$U$10:$V$3734,2,TRUE)</f>
        <v>1</v>
      </c>
      <c r="DW28" s="125">
        <f>VLOOKUP(AE26+VLOOKUP($C$3,Data!$B$111:$J$123,9,FALSE),SolarTermData!$U$10:$W$3734,3,TRUE)</f>
        <v>1548</v>
      </c>
      <c r="DX28" s="125"/>
      <c r="DY28" s="83"/>
      <c r="DZ28" s="83"/>
      <c r="EA28" s="83"/>
      <c r="EB28" s="83"/>
      <c r="EC28" s="83"/>
      <c r="ED28" s="83"/>
      <c r="EE28" s="83" t="s">
        <v>178</v>
      </c>
      <c r="EF28" s="83">
        <f>VLOOKUP(AO26+VLOOKUP($C$3,Data!$B$111:$J$123,9,FALSE),SolarTermData!$U$10:$V$3734,2,TRUE)</f>
        <v>1</v>
      </c>
      <c r="EG28" s="125">
        <f>VLOOKUP(AO26+VLOOKUP($C$3,Data!$B$111:$J$123,9,FALSE),SolarTermData!$U$10:$W$3734,3,TRUE)</f>
        <v>1548</v>
      </c>
      <c r="EH28" s="125"/>
      <c r="EI28" s="83"/>
      <c r="EJ28" s="83"/>
      <c r="EK28" s="83"/>
      <c r="EL28" s="83"/>
      <c r="EM28" s="83"/>
      <c r="EN28" s="83"/>
      <c r="EO28" s="83" t="s">
        <v>178</v>
      </c>
      <c r="EP28" s="83">
        <f>VLOOKUP(AY26+VLOOKUP($C$3,Data!$B$111:$J$123,9,FALSE),SolarTermData!$U$10:$V$3734,2,TRUE)</f>
        <v>1</v>
      </c>
      <c r="EQ28" s="125">
        <f>VLOOKUP(AY26+VLOOKUP($C$3,Data!$B$111:$J$123,9,FALSE),SolarTermData!$U$10:$W$3734,3,TRUE)</f>
        <v>1548</v>
      </c>
      <c r="ER28" s="125"/>
      <c r="ES28" s="83"/>
      <c r="ET28" s="83"/>
      <c r="EU28" s="83"/>
      <c r="EV28" s="83"/>
      <c r="EW28" s="83"/>
      <c r="EX28" s="83"/>
      <c r="EY28" s="83" t="s">
        <v>178</v>
      </c>
      <c r="EZ28" s="83">
        <f>VLOOKUP(BI26+VLOOKUP($C$3,Data!$B$111:$J$123,9,FALSE),SolarTermData!$U$10:$V$3734,2,TRUE)</f>
        <v>1</v>
      </c>
      <c r="FA28" s="125">
        <f>VLOOKUP(BI26+VLOOKUP($C$3,Data!$B$111:$J$123,9,FALSE),SolarTermData!$U$10:$W$3734,3,TRUE)</f>
        <v>1548</v>
      </c>
      <c r="FB28" s="125"/>
      <c r="FC28" s="83"/>
      <c r="FD28" s="83"/>
      <c r="FE28" s="83"/>
      <c r="FF28" s="83"/>
      <c r="FG28" s="83"/>
      <c r="FH28" s="83"/>
    </row>
    <row r="29" spans="1:164" ht="18.75" customHeight="1" x14ac:dyDescent="0.35">
      <c r="A29" s="118" t="str">
        <f>VLOOKUP(CR27,Data!$A$127:$D$151,2,FALSE)</f>
        <v>Dà Hán</v>
      </c>
      <c r="B29" s="119"/>
      <c r="C29" s="119"/>
      <c r="D29" s="119"/>
      <c r="E29" s="87" t="str">
        <f>VLOOKUP($C$3,Data!$D$23:$F$35,3,FALSE)</f>
        <v>亥</v>
      </c>
      <c r="F29" s="87" t="str">
        <f>VLOOKUP(CR26,Data!$A$49:$J$108,10,FALSE)</f>
        <v>申</v>
      </c>
      <c r="G29" s="87" t="str">
        <f>VLOOKUP(CR27,Data!$A$127:$E$150,5,FALSE)</f>
        <v>丑</v>
      </c>
      <c r="H29" s="87" t="str">
        <f>IF(OR(AND(CR27=22,OR(AND(YEAR(A26)=$C$1,MONTH(A26)=1),AND(MONTH(A26)=12,YEAR(A26)&lt;$C$1))),CR27=23,CR27=24),VLOOKUP(MOD($C$1+2636-1,60),Data!$A$49:$J$108,10,FALSE),VLOOKUP(MOD($C$1+2636,60),Data!$A$49:$J$108,10,FALSE))</f>
        <v>辰</v>
      </c>
      <c r="I29" s="104"/>
      <c r="J29" s="105"/>
      <c r="K29" s="118" t="str">
        <f>VLOOKUP(DB27,Data!$A$127:$D$151,2,FALSE)</f>
        <v>Dà Hán</v>
      </c>
      <c r="L29" s="119"/>
      <c r="M29" s="119"/>
      <c r="N29" s="119"/>
      <c r="O29" s="87" t="str">
        <f>VLOOKUP($C$3,Data!$D$23:$F$35,3,FALSE)</f>
        <v>亥</v>
      </c>
      <c r="P29" s="87" t="str">
        <f>VLOOKUP(DB26,Data!$A$49:$J$108,10,FALSE)</f>
        <v>酉</v>
      </c>
      <c r="Q29" s="87" t="str">
        <f>VLOOKUP(DB27,Data!$A$127:$E$150,5,FALSE)</f>
        <v>丑</v>
      </c>
      <c r="R29" s="87" t="str">
        <f>IF(OR(AND(DB27=22,OR(AND(YEAR(K26)=$C$1,MONTH(K26)=1),AND(MONTH(K26)=12,YEAR(K26)&lt;$C$1))),DB27=23,DB27=24),VLOOKUP(MOD($C$1+2636-1,60),Data!$A$49:$J$108,10,FALSE),VLOOKUP(MOD($C$1+2636,60),Data!$A$49:$J$108,10,FALSE))</f>
        <v>辰</v>
      </c>
      <c r="S29" s="104"/>
      <c r="T29" s="105"/>
      <c r="U29" s="118" t="str">
        <f>VLOOKUP(DL27,Data!$A$127:$D$151,2,FALSE)</f>
        <v>Dà Hán</v>
      </c>
      <c r="V29" s="119"/>
      <c r="W29" s="119"/>
      <c r="X29" s="119"/>
      <c r="Y29" s="87" t="str">
        <f>VLOOKUP($C$3,Data!$D$23:$F$35,3,FALSE)</f>
        <v>亥</v>
      </c>
      <c r="Z29" s="87" t="str">
        <f>VLOOKUP(DL26,Data!$A$49:$J$108,10,FALSE)</f>
        <v>戌</v>
      </c>
      <c r="AA29" s="87" t="str">
        <f>VLOOKUP(DL27,Data!$A$127:$E$150,5,FALSE)</f>
        <v>丑</v>
      </c>
      <c r="AB29" s="87" t="str">
        <f>IF(OR(AND(DL27=22,OR(AND(YEAR(U26)=$C$1,MONTH(U26)=1),AND(MONTH(U26)=12,YEAR(U26)&lt;$C$1))),DL27=23,DL27=24),VLOOKUP(MOD($C$1+2636-1,60),Data!$A$49:$J$108,10,FALSE),VLOOKUP(MOD($C$1+2636,60),Data!$A$49:$J$108,10,FALSE))</f>
        <v>辰</v>
      </c>
      <c r="AC29" s="104"/>
      <c r="AD29" s="105"/>
      <c r="AE29" s="118" t="str">
        <f>VLOOKUP(DV27,Data!$A$127:$D$151,2,FALSE)</f>
        <v>Dà Hán</v>
      </c>
      <c r="AF29" s="119"/>
      <c r="AG29" s="119"/>
      <c r="AH29" s="119"/>
      <c r="AI29" s="87" t="str">
        <f>VLOOKUP($C$3,Data!$D$23:$F$35,3,FALSE)</f>
        <v>亥</v>
      </c>
      <c r="AJ29" s="87" t="str">
        <f>VLOOKUP(DV26,Data!$A$49:$J$108,10,FALSE)</f>
        <v>亥</v>
      </c>
      <c r="AK29" s="87" t="str">
        <f>VLOOKUP(DV27,Data!$A$127:$E$150,5,FALSE)</f>
        <v>丑</v>
      </c>
      <c r="AL29" s="87" t="str">
        <f>IF(OR(AND(DV27=22,OR(AND(YEAR(AE26)=$C$1,MONTH(AE26)=1),AND(MONTH(AE26)=12,YEAR(AE26)&lt;$C$1))),DV27=23,DV27=24),VLOOKUP(MOD($C$1+2636-1,60),Data!$A$49:$J$108,10,FALSE),VLOOKUP(MOD($C$1+2636,60),Data!$A$49:$J$108,10,FALSE))</f>
        <v>辰</v>
      </c>
      <c r="AM29" s="104"/>
      <c r="AN29" s="105"/>
      <c r="AO29" s="118" t="str">
        <f>VLOOKUP(EF27,Data!$A$127:$D$151,2,FALSE)</f>
        <v>Dà Hán</v>
      </c>
      <c r="AP29" s="119"/>
      <c r="AQ29" s="119"/>
      <c r="AR29" s="119"/>
      <c r="AS29" s="87" t="str">
        <f>VLOOKUP($C$3,Data!$D$23:$F$35,3,FALSE)</f>
        <v>亥</v>
      </c>
      <c r="AT29" s="87" t="str">
        <f>VLOOKUP(EF26,Data!$A$49:$J$108,10,FALSE)</f>
        <v>子</v>
      </c>
      <c r="AU29" s="87" t="str">
        <f>VLOOKUP(EF27,Data!$A$127:$E$150,5,FALSE)</f>
        <v>丑</v>
      </c>
      <c r="AV29" s="87" t="str">
        <f>IF(OR(AND(EF27=22,OR(AND(YEAR(AO26)=$C$1,MONTH(AO26)=1),AND(MONTH(AO26)=12,YEAR(AO26)&lt;$C$1))),EF27=23,EF27=24),VLOOKUP(MOD($C$1+2636-1,60),Data!$A$49:$J$108,10,FALSE),VLOOKUP(MOD($C$1+2636,60),Data!$A$49:$J$108,10,FALSE))</f>
        <v>辰</v>
      </c>
      <c r="AW29" s="104"/>
      <c r="AX29" s="105"/>
      <c r="AY29" s="118" t="str">
        <f>VLOOKUP(EP27,Data!$A$127:$D$151,2,FALSE)</f>
        <v>Dà Hán</v>
      </c>
      <c r="AZ29" s="119"/>
      <c r="BA29" s="119"/>
      <c r="BB29" s="119"/>
      <c r="BC29" s="87" t="str">
        <f>VLOOKUP($C$3,Data!$D$23:$F$35,3,FALSE)</f>
        <v>亥</v>
      </c>
      <c r="BD29" s="87" t="str">
        <f>VLOOKUP(EP26,Data!$A$49:$J$108,10,FALSE)</f>
        <v>丑</v>
      </c>
      <c r="BE29" s="87" t="str">
        <f>VLOOKUP(EP27,Data!$A$127:$E$150,5,FALSE)</f>
        <v>丑</v>
      </c>
      <c r="BF29" s="87" t="str">
        <f>IF(OR(AND(EP27=22,OR(AND(YEAR(AY26)=$C$1,MONTH(AY26)=1),AND(MONTH(AY26)=12,YEAR(AY26)&lt;$C$1))),EP27=23,EP27=24),VLOOKUP(MOD($C$1+2636-1,60),Data!$A$49:$J$108,10,FALSE),VLOOKUP(MOD($C$1+2636,60),Data!$A$49:$J$108,10,FALSE))</f>
        <v>辰</v>
      </c>
      <c r="BG29" s="104"/>
      <c r="BH29" s="105"/>
      <c r="BI29" s="118" t="str">
        <f>VLOOKUP(EZ27,Data!$A$127:$D$151,2,FALSE)</f>
        <v>Dà Hán</v>
      </c>
      <c r="BJ29" s="119"/>
      <c r="BK29" s="119"/>
      <c r="BL29" s="119"/>
      <c r="BM29" s="87" t="str">
        <f>VLOOKUP($C$3,Data!$D$23:$F$35,3,FALSE)</f>
        <v>亥</v>
      </c>
      <c r="BN29" s="87" t="str">
        <f>VLOOKUP(EZ26,Data!$A$49:$J$108,10,FALSE)</f>
        <v>寅</v>
      </c>
      <c r="BO29" s="87" t="str">
        <f>VLOOKUP(EZ27,Data!$A$127:$E$150,5,FALSE)</f>
        <v>丑</v>
      </c>
      <c r="BP29" s="87" t="str">
        <f>IF(OR(AND(EZ27=22,OR(AND(YEAR(BI26)=$C$1,MONTH(BI26)=1),AND(MONTH(BI26)=12,YEAR(BI26)&lt;$C$1))),EZ27=23,EZ27=24),VLOOKUP(MOD($C$1+2636-1,60),Data!$A$49:$J$108,10,FALSE),VLOOKUP(MOD($C$1+2636,60),Data!$A$49:$J$108,10,FALSE))</f>
        <v>辰</v>
      </c>
      <c r="BQ29" s="104"/>
      <c r="BR29" s="105"/>
      <c r="BS29" s="2"/>
      <c r="BT29" s="2"/>
      <c r="BU29" s="2"/>
      <c r="BV29" s="2"/>
      <c r="BW29" s="4"/>
      <c r="BX29" s="4"/>
      <c r="BY29" s="4"/>
      <c r="BZ29" s="4"/>
      <c r="CA29" s="4"/>
      <c r="CQ29" s="83" t="str">
        <f>IF(OR(CR27=Data!$S$178,CR27=Data!$S$179,CR27=Data!$S$180,CR27=Data!$S$181),"GSF","")</f>
        <v/>
      </c>
      <c r="CR29" s="83"/>
      <c r="CS29" s="83"/>
      <c r="CT29" s="83"/>
      <c r="CU29" s="83"/>
      <c r="CV29" s="83"/>
      <c r="CW29" s="83"/>
      <c r="CX29" s="83"/>
      <c r="CY29" s="83"/>
      <c r="CZ29" s="83"/>
      <c r="DA29" s="83" t="str">
        <f>IF(OR(DB27=Data!$S$178,DB27=Data!$S$179,DB27=Data!$S$180,DB27=Data!$S$181),"GSF","")</f>
        <v/>
      </c>
      <c r="DB29" s="83"/>
      <c r="DC29" s="83"/>
      <c r="DD29" s="83"/>
      <c r="DE29" s="83"/>
      <c r="DF29" s="83"/>
      <c r="DG29" s="83"/>
      <c r="DH29" s="83"/>
      <c r="DI29" s="83"/>
      <c r="DJ29" s="83"/>
      <c r="DK29" s="83" t="str">
        <f>IF(OR(DL27=Data!$S$178,DL27=Data!$S$179,DL27=Data!$S$180,DL27=Data!$S$181),"GSF","")</f>
        <v/>
      </c>
      <c r="DL29" s="83"/>
      <c r="DM29" s="83"/>
      <c r="DN29" s="83"/>
      <c r="DO29" s="83"/>
      <c r="DP29" s="83"/>
      <c r="DQ29" s="83"/>
      <c r="DR29" s="83"/>
      <c r="DS29" s="83"/>
      <c r="DT29" s="83"/>
      <c r="DU29" s="83" t="str">
        <f>IF(OR(DV27=Data!$S$178,DV27=Data!$S$179,DV27=Data!$S$180,DV27=Data!$S$181),"GSF","")</f>
        <v/>
      </c>
      <c r="DV29" s="83"/>
      <c r="DW29" s="83"/>
      <c r="DX29" s="83"/>
      <c r="DY29" s="83"/>
      <c r="DZ29" s="83"/>
      <c r="EA29" s="83"/>
      <c r="EB29" s="83"/>
      <c r="EC29" s="83"/>
      <c r="ED29" s="83"/>
      <c r="EE29" s="83" t="str">
        <f>IF(OR(EF27=Data!$S$178,EF27=Data!$S$179,EF27=Data!$S$180,EF27=Data!$S$181),"GSF","")</f>
        <v/>
      </c>
      <c r="EF29" s="83"/>
      <c r="EG29" s="83"/>
      <c r="EH29" s="83"/>
      <c r="EI29" s="83"/>
      <c r="EJ29" s="83"/>
      <c r="EK29" s="83"/>
      <c r="EL29" s="83"/>
      <c r="EM29" s="83"/>
      <c r="EN29" s="83"/>
      <c r="EO29" s="83" t="str">
        <f>IF(OR(EP27=Data!$S$178,EP27=Data!$S$179,EP27=Data!$S$180,EP27=Data!$S$181),"GSF","")</f>
        <v/>
      </c>
      <c r="EP29" s="83"/>
      <c r="EQ29" s="83"/>
      <c r="ER29" s="83"/>
      <c r="ES29" s="83"/>
      <c r="ET29" s="83"/>
      <c r="EU29" s="83"/>
      <c r="EV29" s="83"/>
      <c r="EW29" s="83"/>
      <c r="EX29" s="83"/>
      <c r="EY29" s="83" t="str">
        <f>IF(OR(EZ27=Data!$S$178,EZ27=Data!$S$179,EZ27=Data!$S$180,EZ27=Data!$S$181),"GSF","")</f>
        <v/>
      </c>
      <c r="EZ29" s="83"/>
      <c r="FA29" s="83"/>
      <c r="FB29" s="83"/>
      <c r="FC29" s="83"/>
      <c r="FD29" s="83"/>
      <c r="FE29" s="83"/>
      <c r="FF29" s="83"/>
      <c r="FG29" s="83"/>
      <c r="FH29" s="83"/>
    </row>
    <row r="30" spans="1:164" ht="18.75" customHeight="1" x14ac:dyDescent="0.35">
      <c r="A30" s="120">
        <f>VLOOKUP(CS27,SolarTermData!$C$10:$D$7233,2,FALSE)</f>
        <v>45676.83422025945</v>
      </c>
      <c r="B30" s="121"/>
      <c r="C30" s="121"/>
      <c r="D30" s="121"/>
      <c r="E30" s="121"/>
      <c r="F30" s="122" t="str">
        <f>VLOOKUP(CR27,Data!$A$127:$D$151,4,FALSE)</f>
        <v>Greater Cold</v>
      </c>
      <c r="G30" s="122"/>
      <c r="H30" s="122"/>
      <c r="I30" s="122"/>
      <c r="J30" s="123"/>
      <c r="K30" s="120">
        <f>VLOOKUP(DC27,SolarTermData!$C$10:$D$7233,2,FALSE)</f>
        <v>45676.83422025945</v>
      </c>
      <c r="L30" s="121"/>
      <c r="M30" s="121"/>
      <c r="N30" s="121"/>
      <c r="O30" s="121"/>
      <c r="P30" s="122" t="str">
        <f>VLOOKUP(DB27,Data!$A$127:$D$151,4,FALSE)</f>
        <v>Greater Cold</v>
      </c>
      <c r="Q30" s="122"/>
      <c r="R30" s="122"/>
      <c r="S30" s="122"/>
      <c r="T30" s="123"/>
      <c r="U30" s="120">
        <f>VLOOKUP(DM27,SolarTermData!$C$10:$D$7233,2,FALSE)</f>
        <v>45676.83422025945</v>
      </c>
      <c r="V30" s="121"/>
      <c r="W30" s="121"/>
      <c r="X30" s="121"/>
      <c r="Y30" s="121"/>
      <c r="Z30" s="122" t="str">
        <f>VLOOKUP(DL27,Data!$A$127:$D$151,4,FALSE)</f>
        <v>Greater Cold</v>
      </c>
      <c r="AA30" s="122"/>
      <c r="AB30" s="122"/>
      <c r="AC30" s="122"/>
      <c r="AD30" s="123"/>
      <c r="AE30" s="120">
        <f>VLOOKUP(DW27,SolarTermData!$C$10:$D$7233,2,FALSE)</f>
        <v>45676.83422025945</v>
      </c>
      <c r="AF30" s="121"/>
      <c r="AG30" s="121"/>
      <c r="AH30" s="121"/>
      <c r="AI30" s="121"/>
      <c r="AJ30" s="122" t="str">
        <f>VLOOKUP(DV27,Data!$A$127:$D$151,4,FALSE)</f>
        <v>Greater Cold</v>
      </c>
      <c r="AK30" s="122"/>
      <c r="AL30" s="122"/>
      <c r="AM30" s="122"/>
      <c r="AN30" s="123"/>
      <c r="AO30" s="120">
        <f>VLOOKUP(EG27,SolarTermData!$C$10:$D$7233,2,FALSE)</f>
        <v>45676.83422025945</v>
      </c>
      <c r="AP30" s="121"/>
      <c r="AQ30" s="121"/>
      <c r="AR30" s="121"/>
      <c r="AS30" s="121"/>
      <c r="AT30" s="122" t="str">
        <f>VLOOKUP(EF27,Data!$A$127:$D$151,4,FALSE)</f>
        <v>Greater Cold</v>
      </c>
      <c r="AU30" s="122"/>
      <c r="AV30" s="122"/>
      <c r="AW30" s="122"/>
      <c r="AX30" s="123"/>
      <c r="AY30" s="120">
        <f>VLOOKUP(EQ27,SolarTermData!$C$10:$D$7233,2,FALSE)</f>
        <v>45676.83422025945</v>
      </c>
      <c r="AZ30" s="121"/>
      <c r="BA30" s="121"/>
      <c r="BB30" s="121"/>
      <c r="BC30" s="121"/>
      <c r="BD30" s="122" t="str">
        <f>VLOOKUP(EP27,Data!$A$127:$D$151,4,FALSE)</f>
        <v>Greater Cold</v>
      </c>
      <c r="BE30" s="122"/>
      <c r="BF30" s="122"/>
      <c r="BG30" s="122"/>
      <c r="BH30" s="123"/>
      <c r="BI30" s="120">
        <f>VLOOKUP(FA27,SolarTermData!$C$10:$D$7233,2,FALSE)</f>
        <v>45676.83422025945</v>
      </c>
      <c r="BJ30" s="121"/>
      <c r="BK30" s="121"/>
      <c r="BL30" s="121"/>
      <c r="BM30" s="121"/>
      <c r="BN30" s="122" t="str">
        <f>VLOOKUP(EZ27,Data!$A$127:$D$151,4,FALSE)</f>
        <v>Greater Cold</v>
      </c>
      <c r="BO30" s="122"/>
      <c r="BP30" s="122"/>
      <c r="BQ30" s="122"/>
      <c r="BR30" s="123"/>
      <c r="BS30" s="2"/>
      <c r="BT30" s="2"/>
      <c r="BU30" s="2"/>
      <c r="BV30" s="2"/>
      <c r="BW30" s="4"/>
      <c r="BX30" s="4"/>
      <c r="BY30" s="4"/>
      <c r="BZ30" s="4"/>
      <c r="CA30" s="4"/>
      <c r="CQ30" s="83"/>
      <c r="CR30" s="83"/>
      <c r="CS30" s="83"/>
      <c r="CT30" s="83"/>
      <c r="CU30" s="83"/>
      <c r="CV30" s="83"/>
      <c r="CW30" s="83"/>
      <c r="CX30" s="83"/>
      <c r="CY30" s="83"/>
      <c r="CZ30" s="83">
        <v>28</v>
      </c>
      <c r="DA30" s="83"/>
      <c r="DB30" s="83"/>
      <c r="DC30" s="83"/>
      <c r="DD30" s="83"/>
      <c r="DE30" s="83"/>
      <c r="DF30" s="83"/>
      <c r="DG30" s="83"/>
      <c r="DH30" s="83"/>
      <c r="DI30" s="83"/>
      <c r="DJ30" s="83">
        <f>CZ30+1</f>
        <v>29</v>
      </c>
      <c r="DK30" s="83"/>
      <c r="DL30" s="83"/>
      <c r="DM30" s="83"/>
      <c r="DN30" s="83"/>
      <c r="DO30" s="83"/>
      <c r="DP30" s="83"/>
      <c r="DQ30" s="83"/>
      <c r="DR30" s="83"/>
      <c r="DS30" s="83"/>
      <c r="DT30" s="83">
        <f>DJ30+1</f>
        <v>30</v>
      </c>
      <c r="DU30" s="83"/>
      <c r="DV30" s="83"/>
      <c r="DW30" s="83"/>
      <c r="DX30" s="83"/>
      <c r="DY30" s="83"/>
      <c r="DZ30" s="83"/>
      <c r="EA30" s="83"/>
      <c r="EB30" s="83"/>
      <c r="EC30" s="83"/>
      <c r="ED30" s="83">
        <f>DT30+1</f>
        <v>31</v>
      </c>
      <c r="EE30" s="83"/>
      <c r="EF30" s="83"/>
      <c r="EG30" s="83"/>
      <c r="EH30" s="83"/>
      <c r="EI30" s="83"/>
      <c r="EJ30" s="83"/>
      <c r="EK30" s="83"/>
      <c r="EL30" s="83"/>
      <c r="EM30" s="83"/>
      <c r="EN30" s="83">
        <f>ED30+1</f>
        <v>32</v>
      </c>
      <c r="EO30" s="83"/>
      <c r="EP30" s="83"/>
      <c r="EQ30" s="83"/>
      <c r="ER30" s="83"/>
      <c r="ES30" s="83"/>
      <c r="ET30" s="83"/>
      <c r="EU30" s="83"/>
      <c r="EV30" s="83"/>
      <c r="EW30" s="83"/>
      <c r="EX30" s="83">
        <f>EN30+1</f>
        <v>33</v>
      </c>
      <c r="EY30" s="83"/>
      <c r="EZ30" s="83"/>
      <c r="FA30" s="83"/>
      <c r="FB30" s="83"/>
      <c r="FC30" s="83"/>
      <c r="FD30" s="83"/>
      <c r="FE30" s="83"/>
      <c r="FF30" s="83"/>
      <c r="FG30" s="83"/>
      <c r="FH30" s="83">
        <f>EX30+1</f>
        <v>34</v>
      </c>
    </row>
    <row r="31" spans="1:164" ht="18.75" customHeight="1" x14ac:dyDescent="0.3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4"/>
      <c r="BX31" s="4"/>
      <c r="BY31" s="4"/>
      <c r="BZ31" s="4"/>
      <c r="CA31" s="4"/>
    </row>
    <row r="32" spans="1:164" ht="18.75" customHeight="1" x14ac:dyDescent="0.3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row>
    <row r="33" spans="1:79" ht="18.75" customHeight="1" x14ac:dyDescent="0.3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row>
    <row r="34" spans="1:79" ht="18.75" customHeight="1" x14ac:dyDescent="0.3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row>
    <row r="35" spans="1:79" ht="18.75" customHeight="1" x14ac:dyDescent="0.3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row>
    <row r="36" spans="1:79" ht="18.75" customHeight="1" x14ac:dyDescent="0.3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row>
    <row r="99" spans="1:16" ht="18.75" customHeight="1" x14ac:dyDescent="0.35">
      <c r="A99" s="69"/>
      <c r="B99" s="69"/>
      <c r="C99" s="69"/>
      <c r="D99" s="69"/>
      <c r="E99" s="69"/>
      <c r="F99" s="69"/>
      <c r="G99" s="69"/>
      <c r="H99" s="69"/>
      <c r="I99" s="69"/>
      <c r="J99" s="69"/>
      <c r="K99" s="69"/>
      <c r="L99" s="69"/>
      <c r="M99" s="69"/>
      <c r="N99" s="69"/>
      <c r="O99" s="69"/>
      <c r="P99" s="69"/>
    </row>
    <row r="100" spans="1:16" ht="18.75" customHeight="1" x14ac:dyDescent="0.35">
      <c r="A100" s="69" t="s">
        <v>9</v>
      </c>
      <c r="B100" s="69"/>
      <c r="C100" s="69"/>
      <c r="D100" s="69"/>
      <c r="E100" s="69"/>
      <c r="F100" s="69"/>
      <c r="G100" s="69"/>
      <c r="H100" s="69"/>
      <c r="I100" s="69"/>
      <c r="J100" s="69"/>
      <c r="K100" s="69"/>
      <c r="L100" s="69"/>
      <c r="M100" s="69"/>
      <c r="N100" s="69"/>
      <c r="O100" s="69"/>
      <c r="P100" s="69"/>
    </row>
    <row r="101" spans="1:16" ht="18.75" customHeight="1" x14ac:dyDescent="0.35">
      <c r="A101" s="130">
        <f>DATE(C1,C2,1)</f>
        <v>45658</v>
      </c>
      <c r="B101" s="128"/>
      <c r="C101" s="128"/>
      <c r="D101" s="128"/>
      <c r="E101" s="128"/>
      <c r="F101" s="131" t="str">
        <f>TEXT(A101,"ddd")</f>
        <v>Wed</v>
      </c>
      <c r="G101" s="131"/>
      <c r="H101" s="131"/>
      <c r="I101" s="69">
        <f>IF(F101="Mon",0,IF(F101="Tue",1,IF(F101="Wed",2,IF(F101="Thu",3,IF(F101="Fri",4,IF(F101="Sat",5,IF(F101="Sun",6,"")))))))</f>
        <v>2</v>
      </c>
      <c r="J101" s="69"/>
      <c r="K101" s="69"/>
      <c r="L101" s="69"/>
      <c r="M101" s="69"/>
      <c r="N101" s="69"/>
      <c r="O101" s="69"/>
      <c r="P101" s="69"/>
    </row>
    <row r="102" spans="1:16" ht="18.75" customHeight="1" x14ac:dyDescent="0.35">
      <c r="A102" s="128" t="s">
        <v>11</v>
      </c>
      <c r="B102" s="128"/>
      <c r="C102" s="128"/>
      <c r="D102" s="128"/>
      <c r="E102" s="128"/>
      <c r="F102" s="128"/>
      <c r="G102" s="128"/>
      <c r="H102" s="69"/>
      <c r="I102" s="69"/>
      <c r="J102" s="69"/>
      <c r="K102" s="69"/>
      <c r="L102" s="69"/>
      <c r="M102" s="69"/>
      <c r="N102" s="69"/>
      <c r="O102" s="69"/>
      <c r="P102" s="69"/>
    </row>
    <row r="103" spans="1:16" ht="18.75" customHeight="1" x14ac:dyDescent="0.35">
      <c r="A103" s="128" t="s">
        <v>0</v>
      </c>
      <c r="B103" s="128"/>
      <c r="C103" s="129">
        <f>A101-I101</f>
        <v>45656</v>
      </c>
      <c r="D103" s="129"/>
      <c r="E103" s="129"/>
      <c r="F103" s="129"/>
      <c r="G103" s="129"/>
      <c r="H103" s="69"/>
      <c r="I103" s="69"/>
      <c r="J103" s="69"/>
      <c r="K103" s="69"/>
      <c r="L103" s="69"/>
      <c r="M103" s="69"/>
      <c r="N103" s="69"/>
      <c r="O103" s="69"/>
      <c r="P103" s="69"/>
    </row>
    <row r="104" spans="1:16" ht="18.75" customHeight="1" x14ac:dyDescent="0.35">
      <c r="A104" s="128" t="s">
        <v>157</v>
      </c>
      <c r="B104" s="128"/>
      <c r="C104" s="130">
        <v>1</v>
      </c>
      <c r="D104" s="128"/>
      <c r="E104" s="128"/>
      <c r="F104" s="128"/>
      <c r="G104" s="128"/>
      <c r="H104" s="69"/>
      <c r="I104" s="69"/>
      <c r="J104" s="69"/>
      <c r="K104" s="69"/>
      <c r="L104" s="69"/>
      <c r="M104" s="69"/>
      <c r="N104" s="69"/>
      <c r="O104" s="69"/>
      <c r="P104" s="69"/>
    </row>
    <row r="105" spans="1:16" ht="18.75" customHeight="1" x14ac:dyDescent="0.35">
      <c r="A105" s="69" t="s">
        <v>311</v>
      </c>
      <c r="B105" s="69"/>
      <c r="C105" s="69"/>
      <c r="D105" s="69"/>
      <c r="E105" s="69"/>
      <c r="F105" s="69"/>
      <c r="G105" s="69"/>
      <c r="H105" s="69"/>
      <c r="I105" s="69"/>
      <c r="J105" s="69"/>
      <c r="K105" s="69"/>
      <c r="L105" s="69"/>
      <c r="M105" s="69"/>
      <c r="N105" s="69"/>
      <c r="O105" s="69"/>
      <c r="P105" s="69"/>
    </row>
    <row r="106" spans="1:16" ht="18.75" customHeight="1" x14ac:dyDescent="0.35">
      <c r="A106" s="69" t="s">
        <v>312</v>
      </c>
      <c r="B106" s="69"/>
      <c r="C106" s="69"/>
      <c r="D106" s="69"/>
      <c r="E106" s="69"/>
      <c r="F106" s="69"/>
      <c r="G106" s="69"/>
      <c r="H106" s="69"/>
      <c r="I106" s="69"/>
      <c r="J106" s="69"/>
      <c r="K106" s="69"/>
      <c r="L106" s="69"/>
      <c r="M106" s="69"/>
      <c r="N106" s="69"/>
      <c r="O106" s="69"/>
      <c r="P106" s="69"/>
    </row>
    <row r="107" spans="1:16" ht="18.75" customHeight="1" x14ac:dyDescent="0.35">
      <c r="A107" s="69"/>
      <c r="B107" s="69"/>
      <c r="C107" s="69"/>
      <c r="D107" s="69"/>
      <c r="E107" s="69"/>
      <c r="F107" s="69"/>
      <c r="G107" s="69"/>
      <c r="H107" s="69"/>
      <c r="I107" s="69"/>
      <c r="J107" s="69"/>
      <c r="K107" s="69"/>
      <c r="L107" s="69"/>
      <c r="M107" s="69"/>
      <c r="N107" s="69"/>
      <c r="O107" s="69"/>
      <c r="P107" s="69"/>
    </row>
    <row r="108" spans="1:16" ht="18.75" customHeight="1" x14ac:dyDescent="0.35">
      <c r="A108" s="69"/>
      <c r="B108" s="69"/>
      <c r="C108" s="69"/>
      <c r="D108" s="69"/>
      <c r="E108" s="69"/>
      <c r="F108" s="69"/>
      <c r="G108" s="69"/>
      <c r="H108" s="69"/>
      <c r="I108" s="69"/>
      <c r="J108" s="69"/>
      <c r="K108" s="69"/>
      <c r="L108" s="69"/>
      <c r="M108" s="69"/>
      <c r="N108" s="69"/>
      <c r="O108" s="69"/>
      <c r="P108" s="69"/>
    </row>
    <row r="109" spans="1:16" ht="18.75" customHeight="1" x14ac:dyDescent="0.35">
      <c r="A109" s="69"/>
      <c r="B109" s="69"/>
      <c r="C109" s="69"/>
      <c r="D109" s="69"/>
      <c r="E109" s="69"/>
      <c r="F109" s="69"/>
      <c r="G109" s="69"/>
      <c r="H109" s="69"/>
      <c r="I109" s="69"/>
      <c r="J109" s="69"/>
      <c r="K109" s="69"/>
      <c r="L109" s="69"/>
      <c r="M109" s="69"/>
      <c r="N109" s="69"/>
      <c r="O109" s="69"/>
      <c r="P109" s="69"/>
    </row>
    <row r="110" spans="1:16" ht="18.75" customHeight="1" x14ac:dyDescent="0.35">
      <c r="A110" s="69"/>
      <c r="B110" s="69"/>
      <c r="C110" s="69"/>
      <c r="D110" s="69"/>
      <c r="E110" s="69"/>
      <c r="F110" s="69"/>
      <c r="G110" s="69"/>
      <c r="H110" s="69"/>
      <c r="I110" s="69"/>
      <c r="J110" s="69"/>
      <c r="K110" s="69"/>
      <c r="L110" s="69"/>
      <c r="M110" s="69"/>
      <c r="N110" s="69"/>
      <c r="O110" s="69"/>
      <c r="P110" s="69"/>
    </row>
    <row r="111" spans="1:16" ht="18.75" customHeight="1" x14ac:dyDescent="0.35">
      <c r="A111" s="69"/>
      <c r="B111" s="69"/>
      <c r="C111" s="69"/>
      <c r="D111" s="69"/>
      <c r="E111" s="69"/>
      <c r="F111" s="69"/>
      <c r="G111" s="69"/>
      <c r="H111" s="69"/>
      <c r="I111" s="69"/>
      <c r="J111" s="69"/>
      <c r="K111" s="69"/>
      <c r="L111" s="69"/>
      <c r="M111" s="69"/>
      <c r="N111" s="69"/>
      <c r="O111" s="69"/>
      <c r="P111" s="69"/>
    </row>
    <row r="112" spans="1:16" ht="18.75" customHeight="1" x14ac:dyDescent="0.35">
      <c r="A112" s="69"/>
      <c r="B112" s="69"/>
      <c r="C112" s="69"/>
      <c r="D112" s="69"/>
      <c r="E112" s="69"/>
      <c r="F112" s="69"/>
      <c r="G112" s="69"/>
      <c r="H112" s="69"/>
      <c r="I112" s="69"/>
      <c r="J112" s="69"/>
      <c r="K112" s="69"/>
      <c r="L112" s="69"/>
      <c r="M112" s="69"/>
      <c r="N112" s="69"/>
      <c r="O112" s="69"/>
      <c r="P112" s="69"/>
    </row>
    <row r="113" spans="1:16" ht="18.75" customHeight="1" x14ac:dyDescent="0.35">
      <c r="A113" s="69"/>
      <c r="B113" s="69"/>
      <c r="C113" s="69"/>
      <c r="D113" s="69"/>
      <c r="E113" s="69"/>
      <c r="F113" s="69"/>
      <c r="G113" s="69"/>
      <c r="H113" s="69"/>
      <c r="I113" s="69"/>
      <c r="J113" s="69"/>
      <c r="K113" s="69"/>
      <c r="L113" s="69"/>
      <c r="M113" s="69"/>
      <c r="N113" s="69"/>
      <c r="O113" s="69"/>
      <c r="P113" s="69"/>
    </row>
    <row r="114" spans="1:16" ht="18.75" customHeight="1" x14ac:dyDescent="0.35">
      <c r="A114" s="69"/>
      <c r="B114" s="69"/>
      <c r="C114" s="69"/>
      <c r="D114" s="69"/>
      <c r="E114" s="69"/>
      <c r="F114" s="69"/>
      <c r="G114" s="69"/>
      <c r="H114" s="69"/>
      <c r="I114" s="69"/>
      <c r="J114" s="69"/>
      <c r="K114" s="69"/>
      <c r="L114" s="69"/>
      <c r="M114" s="69"/>
      <c r="N114" s="69"/>
      <c r="O114" s="69"/>
      <c r="P114" s="69"/>
    </row>
    <row r="115" spans="1:16" ht="18.75" customHeight="1" x14ac:dyDescent="0.35">
      <c r="A115" s="69"/>
      <c r="B115" s="69"/>
      <c r="C115" s="69"/>
      <c r="D115" s="69"/>
      <c r="E115" s="69"/>
      <c r="F115" s="69"/>
      <c r="G115" s="69"/>
      <c r="H115" s="69"/>
      <c r="I115" s="69"/>
      <c r="J115" s="69"/>
      <c r="K115" s="69"/>
      <c r="L115" s="69"/>
      <c r="M115" s="69"/>
      <c r="N115" s="69"/>
      <c r="O115" s="69"/>
      <c r="P115" s="69"/>
    </row>
    <row r="116" spans="1:16" ht="18.75" customHeight="1" x14ac:dyDescent="0.35">
      <c r="A116" s="69"/>
      <c r="B116" s="69"/>
      <c r="C116" s="69"/>
      <c r="D116" s="69"/>
      <c r="E116" s="69"/>
      <c r="F116" s="69"/>
      <c r="G116" s="69"/>
      <c r="H116" s="69"/>
      <c r="I116" s="69"/>
      <c r="J116" s="69"/>
      <c r="K116" s="69"/>
      <c r="L116" s="69"/>
      <c r="M116" s="69"/>
      <c r="N116" s="69"/>
      <c r="O116" s="69"/>
      <c r="P116" s="69"/>
    </row>
    <row r="117" spans="1:16" ht="18.75" customHeight="1" x14ac:dyDescent="0.35">
      <c r="A117" s="69"/>
      <c r="B117" s="69"/>
      <c r="C117" s="69"/>
      <c r="D117" s="69"/>
      <c r="E117" s="69"/>
      <c r="F117" s="69"/>
      <c r="G117" s="69"/>
      <c r="H117" s="69"/>
      <c r="I117" s="69"/>
      <c r="J117" s="69"/>
      <c r="K117" s="69"/>
      <c r="L117" s="69"/>
      <c r="M117" s="69"/>
      <c r="N117" s="69"/>
      <c r="O117" s="69"/>
      <c r="P117" s="69"/>
    </row>
    <row r="118" spans="1:16" ht="18.75" customHeight="1" x14ac:dyDescent="0.35">
      <c r="A118" s="69"/>
      <c r="B118" s="69"/>
      <c r="C118" s="69"/>
      <c r="D118" s="69"/>
      <c r="E118" s="69"/>
      <c r="F118" s="69"/>
      <c r="G118" s="69"/>
      <c r="H118" s="69"/>
      <c r="I118" s="69"/>
      <c r="J118" s="69"/>
      <c r="K118" s="69"/>
      <c r="L118" s="69"/>
      <c r="M118" s="69"/>
      <c r="N118" s="69"/>
      <c r="O118" s="69"/>
      <c r="P118" s="69"/>
    </row>
  </sheetData>
  <sheetProtection algorithmName="SHA-512" hashValue="t3I6phE2DsrpFXFfe2MFvxMohzLyprFZKy/E4mrREe6mSdTT7Lqc0ovhK39YvZW5OjgwFEHHqrMh6/GT6/57Ww==" saltValue="y5lcQ6PceLfco4WcBf7ttQ==" spinCount="100000" sheet="1" objects="1" scenarios="1" selectLockedCells="1"/>
  <mergeCells count="398">
    <mergeCell ref="A3:B3"/>
    <mergeCell ref="BK5:BL5"/>
    <mergeCell ref="A1:B1"/>
    <mergeCell ref="A2:B2"/>
    <mergeCell ref="C1:D1"/>
    <mergeCell ref="AG5:AH5"/>
    <mergeCell ref="AQ5:AR5"/>
    <mergeCell ref="BA5:BB5"/>
    <mergeCell ref="AE5:AF5"/>
    <mergeCell ref="AO5:AP5"/>
    <mergeCell ref="AY5:AZ5"/>
    <mergeCell ref="BI5:BJ5"/>
    <mergeCell ref="A5:B5"/>
    <mergeCell ref="H1:O1"/>
    <mergeCell ref="H2:O2"/>
    <mergeCell ref="H3:O4"/>
    <mergeCell ref="E1:F1"/>
    <mergeCell ref="BI1:BR1"/>
    <mergeCell ref="BI2:BR2"/>
    <mergeCell ref="AY1:BH4"/>
    <mergeCell ref="FA5:FB5"/>
    <mergeCell ref="DU5:DV5"/>
    <mergeCell ref="DW5:DX5"/>
    <mergeCell ref="EE5:EF5"/>
    <mergeCell ref="EG5:EH5"/>
    <mergeCell ref="EO5:EP5"/>
    <mergeCell ref="EQ5:ER5"/>
    <mergeCell ref="DM5:DN5"/>
    <mergeCell ref="U6:X6"/>
    <mergeCell ref="AE6:AH6"/>
    <mergeCell ref="AO6:AR6"/>
    <mergeCell ref="AY6:BB6"/>
    <mergeCell ref="W5:X5"/>
    <mergeCell ref="U5:V5"/>
    <mergeCell ref="BI6:BL6"/>
    <mergeCell ref="CQ5:CR5"/>
    <mergeCell ref="CS5:CT5"/>
    <mergeCell ref="DA5:DB5"/>
    <mergeCell ref="DC5:DD5"/>
    <mergeCell ref="DK5:DL5"/>
    <mergeCell ref="AW6:AX6"/>
    <mergeCell ref="BE6:BF6"/>
    <mergeCell ref="BG6:BH6"/>
    <mergeCell ref="BO6:BP6"/>
    <mergeCell ref="EY5:EZ5"/>
    <mergeCell ref="A16:D16"/>
    <mergeCell ref="K6:N6"/>
    <mergeCell ref="K11:N11"/>
    <mergeCell ref="U11:X11"/>
    <mergeCell ref="C5:D5"/>
    <mergeCell ref="M5:N5"/>
    <mergeCell ref="K5:L5"/>
    <mergeCell ref="A6:D6"/>
    <mergeCell ref="A11:D11"/>
    <mergeCell ref="G6:H6"/>
    <mergeCell ref="I6:J6"/>
    <mergeCell ref="Q6:R6"/>
    <mergeCell ref="S6:T6"/>
    <mergeCell ref="G11:H11"/>
    <mergeCell ref="BI11:BL11"/>
    <mergeCell ref="U16:X16"/>
    <mergeCell ref="AE16:AH16"/>
    <mergeCell ref="I11:J11"/>
    <mergeCell ref="Q11:R11"/>
    <mergeCell ref="K7:M7"/>
    <mergeCell ref="U8:X8"/>
    <mergeCell ref="U9:X9"/>
    <mergeCell ref="U10:Y10"/>
    <mergeCell ref="BI29:BL29"/>
    <mergeCell ref="BI30:BM30"/>
    <mergeCell ref="Z20:AD20"/>
    <mergeCell ref="AJ15:AN15"/>
    <mergeCell ref="AJ20:AN20"/>
    <mergeCell ref="A21:D21"/>
    <mergeCell ref="A26:D26"/>
    <mergeCell ref="A101:E101"/>
    <mergeCell ref="U28:X28"/>
    <mergeCell ref="U29:X29"/>
    <mergeCell ref="U30:Y30"/>
    <mergeCell ref="AT30:AX30"/>
    <mergeCell ref="BI21:BL21"/>
    <mergeCell ref="K21:N21"/>
    <mergeCell ref="U21:X21"/>
    <mergeCell ref="AC21:AD21"/>
    <mergeCell ref="AK21:AL21"/>
    <mergeCell ref="AM21:AN21"/>
    <mergeCell ref="AU21:AV21"/>
    <mergeCell ref="AW21:AX21"/>
    <mergeCell ref="BE21:BF21"/>
    <mergeCell ref="BG21:BH21"/>
    <mergeCell ref="AW26:AX26"/>
    <mergeCell ref="BE26:BF26"/>
    <mergeCell ref="BG26:BH26"/>
    <mergeCell ref="Z30:AD30"/>
    <mergeCell ref="AY24:BB24"/>
    <mergeCell ref="AY25:BC25"/>
    <mergeCell ref="BD25:BH25"/>
    <mergeCell ref="AY28:BB28"/>
    <mergeCell ref="AY29:BB29"/>
    <mergeCell ref="AY30:BC30"/>
    <mergeCell ref="AO29:AR29"/>
    <mergeCell ref="AO30:AS30"/>
    <mergeCell ref="AJ25:AN25"/>
    <mergeCell ref="AE28:AH28"/>
    <mergeCell ref="AE29:AH29"/>
    <mergeCell ref="AE30:AI30"/>
    <mergeCell ref="AJ30:AN30"/>
    <mergeCell ref="AO24:AR24"/>
    <mergeCell ref="AO25:AS25"/>
    <mergeCell ref="BD30:BH30"/>
    <mergeCell ref="A104:B104"/>
    <mergeCell ref="A102:G102"/>
    <mergeCell ref="A103:B103"/>
    <mergeCell ref="C103:G103"/>
    <mergeCell ref="C104:G104"/>
    <mergeCell ref="F101:H101"/>
    <mergeCell ref="K26:N26"/>
    <mergeCell ref="A28:D28"/>
    <mergeCell ref="A29:D29"/>
    <mergeCell ref="A30:E30"/>
    <mergeCell ref="F30:J30"/>
    <mergeCell ref="K28:N28"/>
    <mergeCell ref="K29:N29"/>
    <mergeCell ref="K30:O30"/>
    <mergeCell ref="P30:T30"/>
    <mergeCell ref="Z25:AD25"/>
    <mergeCell ref="AT25:AX25"/>
    <mergeCell ref="AE21:AH21"/>
    <mergeCell ref="BQ6:BR6"/>
    <mergeCell ref="AA6:AB6"/>
    <mergeCell ref="AC6:AD6"/>
    <mergeCell ref="AK6:AL6"/>
    <mergeCell ref="AM6:AN6"/>
    <mergeCell ref="AU6:AV6"/>
    <mergeCell ref="BO11:BP11"/>
    <mergeCell ref="BQ11:BR11"/>
    <mergeCell ref="AA16:AB16"/>
    <mergeCell ref="AC16:AD16"/>
    <mergeCell ref="AK16:AL16"/>
    <mergeCell ref="AM16:AN16"/>
    <mergeCell ref="AU16:AV16"/>
    <mergeCell ref="AW16:AX16"/>
    <mergeCell ref="BE16:BF16"/>
    <mergeCell ref="BG16:BH16"/>
    <mergeCell ref="BO16:BP16"/>
    <mergeCell ref="BQ16:BR16"/>
    <mergeCell ref="BI7:BK7"/>
    <mergeCell ref="U7:W7"/>
    <mergeCell ref="G21:H21"/>
    <mergeCell ref="I21:J21"/>
    <mergeCell ref="Q21:R21"/>
    <mergeCell ref="S21:T21"/>
    <mergeCell ref="AA21:AB21"/>
    <mergeCell ref="AE26:AH26"/>
    <mergeCell ref="AO26:AR26"/>
    <mergeCell ref="AY26:BB26"/>
    <mergeCell ref="BI26:BL26"/>
    <mergeCell ref="G26:H26"/>
    <mergeCell ref="I26:J26"/>
    <mergeCell ref="Q26:R26"/>
    <mergeCell ref="S26:T26"/>
    <mergeCell ref="AA26:AB26"/>
    <mergeCell ref="AC26:AD26"/>
    <mergeCell ref="AK26:AL26"/>
    <mergeCell ref="AM26:AN26"/>
    <mergeCell ref="AU26:AV26"/>
    <mergeCell ref="U23:X23"/>
    <mergeCell ref="U24:X24"/>
    <mergeCell ref="U25:Y25"/>
    <mergeCell ref="AE23:AH23"/>
    <mergeCell ref="AE24:AH24"/>
    <mergeCell ref="AE25:AI25"/>
    <mergeCell ref="A9:D9"/>
    <mergeCell ref="A8:D8"/>
    <mergeCell ref="F10:J10"/>
    <mergeCell ref="A10:E10"/>
    <mergeCell ref="AJ10:AN10"/>
    <mergeCell ref="AY8:BB8"/>
    <mergeCell ref="AY9:BB9"/>
    <mergeCell ref="AY10:BC10"/>
    <mergeCell ref="BD10:BH10"/>
    <mergeCell ref="AE8:AH8"/>
    <mergeCell ref="AE9:AH9"/>
    <mergeCell ref="AE10:AI10"/>
    <mergeCell ref="AO8:AR8"/>
    <mergeCell ref="Z10:AD10"/>
    <mergeCell ref="CS17:CT17"/>
    <mergeCell ref="CS22:CT22"/>
    <mergeCell ref="CS27:CT27"/>
    <mergeCell ref="DC7:DD7"/>
    <mergeCell ref="DC12:DD12"/>
    <mergeCell ref="DC17:DD17"/>
    <mergeCell ref="DC22:DD22"/>
    <mergeCell ref="DC27:DD27"/>
    <mergeCell ref="DM7:DN7"/>
    <mergeCell ref="DM12:DN12"/>
    <mergeCell ref="DM17:DN17"/>
    <mergeCell ref="DM22:DN22"/>
    <mergeCell ref="DM27:DN27"/>
    <mergeCell ref="CS7:CT7"/>
    <mergeCell ref="CS12:CT12"/>
    <mergeCell ref="DW7:DX7"/>
    <mergeCell ref="DW12:DX12"/>
    <mergeCell ref="DW17:DX17"/>
    <mergeCell ref="DW22:DX22"/>
    <mergeCell ref="DW27:DX27"/>
    <mergeCell ref="DM8:DN8"/>
    <mergeCell ref="DM13:DN13"/>
    <mergeCell ref="DM18:DN18"/>
    <mergeCell ref="DM23:DN23"/>
    <mergeCell ref="DW13:DX13"/>
    <mergeCell ref="DW18:DX18"/>
    <mergeCell ref="DW23:DX23"/>
    <mergeCell ref="EG7:EH7"/>
    <mergeCell ref="EG12:EH12"/>
    <mergeCell ref="EG17:EH17"/>
    <mergeCell ref="EG22:EH22"/>
    <mergeCell ref="EG27:EH27"/>
    <mergeCell ref="EQ7:ER7"/>
    <mergeCell ref="EQ12:ER12"/>
    <mergeCell ref="EQ17:ER17"/>
    <mergeCell ref="EQ22:ER22"/>
    <mergeCell ref="EQ27:ER27"/>
    <mergeCell ref="EQ8:ER8"/>
    <mergeCell ref="EQ13:ER13"/>
    <mergeCell ref="EQ18:ER18"/>
    <mergeCell ref="EQ23:ER23"/>
    <mergeCell ref="EG8:EH8"/>
    <mergeCell ref="EG13:EH13"/>
    <mergeCell ref="EG18:EH18"/>
    <mergeCell ref="EG23:EH23"/>
    <mergeCell ref="FA7:FB7"/>
    <mergeCell ref="FA12:FB12"/>
    <mergeCell ref="FA17:FB17"/>
    <mergeCell ref="FA22:FB22"/>
    <mergeCell ref="FA27:FB27"/>
    <mergeCell ref="A18:D18"/>
    <mergeCell ref="A19:D19"/>
    <mergeCell ref="A20:E20"/>
    <mergeCell ref="F20:J20"/>
    <mergeCell ref="A23:D23"/>
    <mergeCell ref="A24:D24"/>
    <mergeCell ref="A25:E25"/>
    <mergeCell ref="F25:J25"/>
    <mergeCell ref="K8:N8"/>
    <mergeCell ref="K9:N9"/>
    <mergeCell ref="K10:O10"/>
    <mergeCell ref="P10:T10"/>
    <mergeCell ref="K13:N13"/>
    <mergeCell ref="K14:N14"/>
    <mergeCell ref="K15:O15"/>
    <mergeCell ref="P15:T15"/>
    <mergeCell ref="K18:N18"/>
    <mergeCell ref="K19:N19"/>
    <mergeCell ref="K20:O20"/>
    <mergeCell ref="BI28:BL28"/>
    <mergeCell ref="AE13:AH13"/>
    <mergeCell ref="AE14:AH14"/>
    <mergeCell ref="AE15:AI15"/>
    <mergeCell ref="AY13:BB13"/>
    <mergeCell ref="AY14:BB14"/>
    <mergeCell ref="AY15:BC15"/>
    <mergeCell ref="BD15:BH15"/>
    <mergeCell ref="AY18:BB18"/>
    <mergeCell ref="AY19:BB19"/>
    <mergeCell ref="AO13:AR13"/>
    <mergeCell ref="AO14:AR14"/>
    <mergeCell ref="AO15:AS15"/>
    <mergeCell ref="AT15:AX15"/>
    <mergeCell ref="AO18:AR18"/>
    <mergeCell ref="AO19:AR19"/>
    <mergeCell ref="AO20:AS20"/>
    <mergeCell ref="AT20:AX20"/>
    <mergeCell ref="AO23:AR23"/>
    <mergeCell ref="AE18:AH18"/>
    <mergeCell ref="AE19:AH19"/>
    <mergeCell ref="AE20:AI20"/>
    <mergeCell ref="AO28:AR28"/>
    <mergeCell ref="AO21:AR21"/>
    <mergeCell ref="BI27:BK27"/>
    <mergeCell ref="BO26:BP26"/>
    <mergeCell ref="BQ26:BR26"/>
    <mergeCell ref="BN30:BR30"/>
    <mergeCell ref="CS8:CT8"/>
    <mergeCell ref="A7:C7"/>
    <mergeCell ref="CS13:CT13"/>
    <mergeCell ref="CS18:CT18"/>
    <mergeCell ref="CS23:CT23"/>
    <mergeCell ref="CS28:CT28"/>
    <mergeCell ref="BI23:BL23"/>
    <mergeCell ref="BI24:BL24"/>
    <mergeCell ref="BI25:BM25"/>
    <mergeCell ref="BN25:BR25"/>
    <mergeCell ref="BI17:BK17"/>
    <mergeCell ref="BI22:BK22"/>
    <mergeCell ref="AY20:BC20"/>
    <mergeCell ref="BD20:BH20"/>
    <mergeCell ref="AY23:BB23"/>
    <mergeCell ref="BO21:BP21"/>
    <mergeCell ref="BQ21:BR21"/>
    <mergeCell ref="BI13:BL13"/>
    <mergeCell ref="BI14:BL14"/>
    <mergeCell ref="BI15:BM15"/>
    <mergeCell ref="AE7:AG7"/>
    <mergeCell ref="AO7:AQ7"/>
    <mergeCell ref="S11:T11"/>
    <mergeCell ref="BN20:BR20"/>
    <mergeCell ref="BI12:BK12"/>
    <mergeCell ref="AU11:AV11"/>
    <mergeCell ref="AW11:AX11"/>
    <mergeCell ref="BE11:BF11"/>
    <mergeCell ref="BG11:BH11"/>
    <mergeCell ref="AO11:AR11"/>
    <mergeCell ref="AY11:BB11"/>
    <mergeCell ref="AO16:AR16"/>
    <mergeCell ref="AY16:BB16"/>
    <mergeCell ref="BI16:BL16"/>
    <mergeCell ref="BI20:BM20"/>
    <mergeCell ref="BI19:BL19"/>
    <mergeCell ref="BN10:BR10"/>
    <mergeCell ref="BI8:BL8"/>
    <mergeCell ref="BI9:BL9"/>
    <mergeCell ref="BI10:BM10"/>
    <mergeCell ref="AY7:BA7"/>
    <mergeCell ref="AY12:BA12"/>
    <mergeCell ref="AY17:BA17"/>
    <mergeCell ref="AA11:AB11"/>
    <mergeCell ref="AY22:BA22"/>
    <mergeCell ref="AY27:BA27"/>
    <mergeCell ref="AK11:AL11"/>
    <mergeCell ref="AM11:AN11"/>
    <mergeCell ref="AO12:AQ12"/>
    <mergeCell ref="AO17:AQ17"/>
    <mergeCell ref="AO9:AR9"/>
    <mergeCell ref="AO10:AS10"/>
    <mergeCell ref="AT10:AX10"/>
    <mergeCell ref="AC11:AD11"/>
    <mergeCell ref="AE11:AH11"/>
    <mergeCell ref="U15:Y15"/>
    <mergeCell ref="Z15:AD15"/>
    <mergeCell ref="U18:X18"/>
    <mergeCell ref="U19:X19"/>
    <mergeCell ref="I16:J16"/>
    <mergeCell ref="U26:X26"/>
    <mergeCell ref="U20:Y20"/>
    <mergeCell ref="P20:T20"/>
    <mergeCell ref="Q16:R16"/>
    <mergeCell ref="S16:T16"/>
    <mergeCell ref="U13:X13"/>
    <mergeCell ref="U14:X14"/>
    <mergeCell ref="EG28:EH28"/>
    <mergeCell ref="EQ28:ER28"/>
    <mergeCell ref="FA8:FB8"/>
    <mergeCell ref="FA13:FB13"/>
    <mergeCell ref="FA18:FB18"/>
    <mergeCell ref="FA23:FB23"/>
    <mergeCell ref="FA28:FB28"/>
    <mergeCell ref="AE12:AG12"/>
    <mergeCell ref="AE17:AG17"/>
    <mergeCell ref="AE22:AG22"/>
    <mergeCell ref="AE27:AG27"/>
    <mergeCell ref="DM28:DN28"/>
    <mergeCell ref="DW8:DX8"/>
    <mergeCell ref="DW28:DX28"/>
    <mergeCell ref="DC8:DD8"/>
    <mergeCell ref="DC13:DD13"/>
    <mergeCell ref="DC18:DD18"/>
    <mergeCell ref="DC23:DD23"/>
    <mergeCell ref="DC28:DD28"/>
    <mergeCell ref="AY21:BB21"/>
    <mergeCell ref="BN15:BR15"/>
    <mergeCell ref="BI18:BL18"/>
    <mergeCell ref="AO22:AQ22"/>
    <mergeCell ref="AO27:AQ27"/>
    <mergeCell ref="BS1:BU1"/>
    <mergeCell ref="BS2:BU2"/>
    <mergeCell ref="A12:C12"/>
    <mergeCell ref="A17:C17"/>
    <mergeCell ref="A22:C22"/>
    <mergeCell ref="A27:C27"/>
    <mergeCell ref="K12:M12"/>
    <mergeCell ref="K17:M17"/>
    <mergeCell ref="K22:M22"/>
    <mergeCell ref="K27:M27"/>
    <mergeCell ref="U12:W12"/>
    <mergeCell ref="U17:W17"/>
    <mergeCell ref="U22:W22"/>
    <mergeCell ref="U27:W27"/>
    <mergeCell ref="K16:N16"/>
    <mergeCell ref="A13:D13"/>
    <mergeCell ref="A14:D14"/>
    <mergeCell ref="A15:E15"/>
    <mergeCell ref="F15:J15"/>
    <mergeCell ref="K23:N23"/>
    <mergeCell ref="K24:N24"/>
    <mergeCell ref="K25:O25"/>
    <mergeCell ref="P25:T25"/>
    <mergeCell ref="G16:H16"/>
  </mergeCells>
  <conditionalFormatting sqref="E8:J8 O8:T8 Y8:AD8 AI8:AN8 AS8:AX8 BC8:BH8 BM8:BR8 E13:J13 O13:T13 Y13:AD13 AI13:AN13 AS13:AX13 BC13:BH13 BM13:BR13 E18:J18 O18:T18 Y18:AD18 AI18:AN18 AS18:AX18 BC18:BH18 BM18:BR18 E23:J23 O23:T23 Y23:AD23 AI23:AN23 AS23:AX23 BC23:BH23 BM23:BR23 E28:J28 O28:T28 Y28:AD28 AI28:AN28 AS28:AX28 BC28:BH28 BM28:BR28">
    <cfRule type="cellIs" dxfId="14" priority="1" operator="equal">
      <formula>$Q$3</formula>
    </cfRule>
  </conditionalFormatting>
  <conditionalFormatting sqref="E9:J9 O9:T9 Y9:AD9 AI9:AN9 AS9:AX9 BC9:BH9 BM9:BR9 E14:J14 O14:T14 Y14:AD14 AI14:AN14 AS14:AX14 BC14:BH14 BM14:BR14 E19:J19 O19:T19 Y19:AD19 AI19:AN19 AS19:AX19 BC19:BH19 BM19:BR19 E24:J24 O24:T24 Y24:AD24 AI24:AN24 AS24:AX24 BC24:BH24 BM24:BR24 E29:J29 O29:T29 Y29:AD29 AI29:AN29 AS29:AX29 BC29:BH29 BM29:BR29">
    <cfRule type="cellIs" dxfId="13" priority="2" operator="equal">
      <formula>$Q$2</formula>
    </cfRule>
  </conditionalFormatting>
  <pageMargins left="0.5" right="0.5" top="0.5" bottom="0.5" header="0" footer="0"/>
  <pageSetup scale="50" orientation="landscape" r:id="rId1"/>
  <ignoredErrors>
    <ignoredError sqref="C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7" r:id="rId4" name="Drop Down 3">
              <controlPr defaultSize="0" autoLine="0" autoPict="0">
                <anchor moveWithCells="1">
                  <from>
                    <xdr:col>3</xdr:col>
                    <xdr:colOff>19050</xdr:colOff>
                    <xdr:row>2</xdr:row>
                    <xdr:rowOff>0</xdr:rowOff>
                  </from>
                  <to>
                    <xdr:col>6</xdr:col>
                    <xdr:colOff>47625</xdr:colOff>
                    <xdr:row>3</xdr:row>
                    <xdr:rowOff>0</xdr:rowOff>
                  </to>
                </anchor>
              </controlPr>
            </control>
          </mc:Choice>
        </mc:AlternateContent>
        <mc:AlternateContent xmlns:mc="http://schemas.openxmlformats.org/markup-compatibility/2006">
          <mc:Choice Requires="x14">
            <control shapeId="1028" r:id="rId5" name="Drop Down 4">
              <controlPr defaultSize="0" autoLine="0" autoPict="0">
                <anchor moveWithCells="1">
                  <from>
                    <xdr:col>3</xdr:col>
                    <xdr:colOff>19050</xdr:colOff>
                    <xdr:row>1</xdr:row>
                    <xdr:rowOff>0</xdr:rowOff>
                  </from>
                  <to>
                    <xdr:col>6</xdr:col>
                    <xdr:colOff>47625</xdr:colOff>
                    <xdr:row>2</xdr:row>
                    <xdr:rowOff>0</xdr:rowOff>
                  </to>
                </anchor>
              </controlPr>
            </control>
          </mc:Choice>
        </mc:AlternateContent>
        <mc:AlternateContent xmlns:mc="http://schemas.openxmlformats.org/markup-compatibility/2006">
          <mc:Choice Requires="x14">
            <control shapeId="1029" r:id="rId6" name="Drop Down 5">
              <controlPr defaultSize="0" autoLine="0" autoPict="0">
                <anchor moveWithCells="1">
                  <from>
                    <xdr:col>4</xdr:col>
                    <xdr:colOff>9525</xdr:colOff>
                    <xdr:row>0</xdr:row>
                    <xdr:rowOff>9525</xdr:rowOff>
                  </from>
                  <to>
                    <xdr:col>6</xdr:col>
                    <xdr:colOff>47625</xdr:colOff>
                    <xdr:row>0</xdr:row>
                    <xdr:rowOff>238125</xdr:rowOff>
                  </to>
                </anchor>
              </controlPr>
            </control>
          </mc:Choice>
        </mc:AlternateContent>
        <mc:AlternateContent xmlns:mc="http://schemas.openxmlformats.org/markup-compatibility/2006">
          <mc:Choice Requires="x14">
            <control shapeId="1032" r:id="rId7" name="Drop Down 8">
              <controlPr defaultSize="0" autoLine="0" autoPict="0">
                <anchor moveWithCells="1">
                  <from>
                    <xdr:col>14</xdr:col>
                    <xdr:colOff>228600</xdr:colOff>
                    <xdr:row>2</xdr:row>
                    <xdr:rowOff>0</xdr:rowOff>
                  </from>
                  <to>
                    <xdr:col>19</xdr:col>
                    <xdr:colOff>0</xdr:colOff>
                    <xdr:row>2</xdr:row>
                    <xdr:rowOff>228600</xdr:rowOff>
                  </to>
                </anchor>
              </controlPr>
            </control>
          </mc:Choice>
        </mc:AlternateContent>
        <mc:AlternateContent xmlns:mc="http://schemas.openxmlformats.org/markup-compatibility/2006">
          <mc:Choice Requires="x14">
            <control shapeId="1033" r:id="rId8" name="Drop Down 9">
              <controlPr defaultSize="0" autoLine="0" autoPict="0">
                <anchor moveWithCells="1">
                  <from>
                    <xdr:col>14</xdr:col>
                    <xdr:colOff>228600</xdr:colOff>
                    <xdr:row>1</xdr:row>
                    <xdr:rowOff>0</xdr:rowOff>
                  </from>
                  <to>
                    <xdr:col>19</xdr:col>
                    <xdr:colOff>0</xdr:colOff>
                    <xdr:row>1</xdr:row>
                    <xdr:rowOff>228600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7B074-B5A1-45E5-9882-1AAEB40A7869}">
  <sheetPr>
    <pageSetUpPr fitToPage="1"/>
  </sheetPr>
  <dimension ref="A1:FH104"/>
  <sheetViews>
    <sheetView zoomScaleNormal="100" workbookViewId="0">
      <selection activeCell="AY1" sqref="AY1:BH4"/>
    </sheetView>
  </sheetViews>
  <sheetFormatPr defaultColWidth="3.5703125" defaultRowHeight="18.75" customHeight="1" x14ac:dyDescent="0.35"/>
  <cols>
    <col min="1" max="3" width="3.5703125" style="1"/>
    <col min="4" max="4" width="3.85546875" style="1" bestFit="1" customWidth="1"/>
    <col min="5" max="6" width="3.5703125" style="1"/>
    <col min="7" max="7" width="3.5703125" style="1" customWidth="1"/>
    <col min="8" max="94" width="3.5703125" style="1"/>
    <col min="95" max="95" width="3.5703125" style="1" customWidth="1"/>
    <col min="96" max="16384" width="3.5703125" style="1"/>
  </cols>
  <sheetData>
    <row r="1" spans="1:164" ht="18.75" customHeight="1" x14ac:dyDescent="0.35">
      <c r="A1" s="135" t="s">
        <v>7</v>
      </c>
      <c r="B1" s="135"/>
      <c r="C1" s="134"/>
      <c r="D1" s="134"/>
      <c r="E1" s="3"/>
      <c r="F1" s="2"/>
      <c r="G1" s="2"/>
      <c r="H1" s="143"/>
      <c r="I1" s="143"/>
      <c r="J1" s="143"/>
      <c r="K1" s="143"/>
      <c r="L1" s="143"/>
      <c r="M1" s="143"/>
      <c r="N1" s="143"/>
      <c r="O1" s="143"/>
      <c r="P1" s="2"/>
      <c r="Q1" s="2"/>
      <c r="R1" s="2"/>
      <c r="S1" s="2"/>
      <c r="T1" s="7"/>
      <c r="U1" s="7"/>
      <c r="V1" s="7"/>
      <c r="W1" s="7"/>
      <c r="X1" s="7"/>
      <c r="Y1" s="2"/>
      <c r="Z1" s="2"/>
      <c r="AA1" s="2"/>
      <c r="AB1" s="2"/>
      <c r="AC1" s="2"/>
      <c r="AD1" s="2"/>
      <c r="AE1" s="2"/>
      <c r="AF1" s="2"/>
      <c r="AG1" s="2"/>
      <c r="AH1" s="2"/>
      <c r="AI1" s="2"/>
      <c r="AJ1" s="2"/>
      <c r="AK1" s="2"/>
      <c r="AL1" s="2"/>
      <c r="AM1" s="2"/>
      <c r="AN1" s="2"/>
      <c r="AO1" s="2"/>
      <c r="AP1" s="2"/>
      <c r="AQ1" s="2"/>
      <c r="AR1" s="2"/>
      <c r="AS1" s="2"/>
      <c r="AT1" s="2"/>
      <c r="AU1" s="2"/>
      <c r="AV1" s="2"/>
      <c r="AW1" s="2"/>
      <c r="AX1" s="2"/>
      <c r="AY1" s="141" t="s">
        <v>364</v>
      </c>
      <c r="AZ1" s="141"/>
      <c r="BA1" s="141"/>
      <c r="BB1" s="141"/>
      <c r="BC1" s="141"/>
      <c r="BD1" s="141"/>
      <c r="BE1" s="141"/>
      <c r="BF1" s="141"/>
      <c r="BG1" s="141"/>
      <c r="BH1" s="141"/>
      <c r="BI1" s="140" t="s">
        <v>274</v>
      </c>
      <c r="BJ1" s="140"/>
      <c r="BK1" s="140"/>
      <c r="BL1" s="140"/>
      <c r="BM1" s="140"/>
      <c r="BN1" s="140"/>
      <c r="BO1" s="140"/>
      <c r="BP1" s="140"/>
      <c r="BQ1" s="140"/>
      <c r="BR1" s="140"/>
      <c r="BS1" s="2"/>
      <c r="BT1" s="2"/>
      <c r="BU1" s="2"/>
      <c r="BV1" s="2"/>
      <c r="BW1" s="4"/>
      <c r="BX1" s="4"/>
      <c r="BY1" s="4"/>
      <c r="BZ1" s="4"/>
      <c r="CA1" s="4"/>
    </row>
    <row r="2" spans="1:164" ht="18.75" customHeight="1" x14ac:dyDescent="0.35">
      <c r="A2" s="135" t="s">
        <v>8</v>
      </c>
      <c r="B2" s="135"/>
      <c r="C2" s="2">
        <v>5</v>
      </c>
      <c r="D2" s="3"/>
      <c r="E2" s="2"/>
      <c r="F2" s="2"/>
      <c r="G2" s="144" t="str">
        <f>VLOOKUP('Main Cal'!$P$3,Data!P23:U33,6,FALSE)</f>
        <v>Finder</v>
      </c>
      <c r="H2" s="144"/>
      <c r="I2" s="144"/>
      <c r="J2" s="15"/>
      <c r="K2" s="15"/>
      <c r="L2" s="15"/>
      <c r="M2" s="15"/>
      <c r="N2" s="15"/>
      <c r="O2" s="15"/>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141"/>
      <c r="AZ2" s="141"/>
      <c r="BA2" s="141"/>
      <c r="BB2" s="141"/>
      <c r="BC2" s="141"/>
      <c r="BD2" s="141"/>
      <c r="BE2" s="141"/>
      <c r="BF2" s="141"/>
      <c r="BG2" s="141"/>
      <c r="BH2" s="141"/>
      <c r="BI2" s="140" t="s">
        <v>275</v>
      </c>
      <c r="BJ2" s="140"/>
      <c r="BK2" s="140"/>
      <c r="BL2" s="140"/>
      <c r="BM2" s="140"/>
      <c r="BN2" s="140"/>
      <c r="BO2" s="140"/>
      <c r="BP2" s="140"/>
      <c r="BQ2" s="140"/>
      <c r="BR2" s="140"/>
      <c r="BS2" s="2"/>
      <c r="BT2" s="2"/>
      <c r="BU2" s="2"/>
      <c r="BV2" s="2"/>
      <c r="BW2" s="4"/>
      <c r="BX2" s="4"/>
      <c r="BY2" s="4"/>
      <c r="BZ2" s="4"/>
      <c r="CA2" s="4"/>
    </row>
    <row r="3" spans="1:164" ht="18.75" customHeight="1" x14ac:dyDescent="0.35">
      <c r="A3" s="134" t="s">
        <v>25</v>
      </c>
      <c r="B3" s="134"/>
      <c r="C3" s="2">
        <v>8</v>
      </c>
      <c r="D3" s="5"/>
      <c r="E3" s="2"/>
      <c r="F3" s="2"/>
      <c r="G3" s="144" t="str">
        <f>VLOOKUP('Main Cal'!$P$2,Data!D23:H37,5,FALSE)</f>
        <v>--</v>
      </c>
      <c r="H3" s="144"/>
      <c r="I3" s="144"/>
      <c r="J3" s="15"/>
      <c r="K3" s="15"/>
      <c r="L3" s="15"/>
      <c r="M3" s="15"/>
      <c r="N3" s="15"/>
      <c r="O3" s="15"/>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141"/>
      <c r="AZ3" s="141"/>
      <c r="BA3" s="141"/>
      <c r="BB3" s="141"/>
      <c r="BC3" s="141"/>
      <c r="BD3" s="141"/>
      <c r="BE3" s="141"/>
      <c r="BF3" s="141"/>
      <c r="BG3" s="141"/>
      <c r="BH3" s="141"/>
      <c r="BI3" s="2"/>
      <c r="BJ3" s="2"/>
      <c r="BK3" s="2"/>
      <c r="BL3" s="2"/>
      <c r="BM3" s="2"/>
      <c r="BN3" s="2"/>
      <c r="BO3" s="2"/>
      <c r="BP3" s="2"/>
      <c r="BQ3" s="2"/>
      <c r="BR3" s="2"/>
      <c r="BS3" s="2"/>
      <c r="BT3" s="2"/>
      <c r="BU3" s="2"/>
      <c r="BV3" s="2"/>
      <c r="BW3" s="4"/>
      <c r="BX3" s="4"/>
      <c r="BY3" s="4"/>
      <c r="BZ3" s="4"/>
      <c r="CA3" s="4"/>
    </row>
    <row r="4" spans="1:164" ht="18.75" customHeight="1" x14ac:dyDescent="0.35">
      <c r="A4" s="2"/>
      <c r="B4" s="2"/>
      <c r="C4" s="2"/>
      <c r="D4" s="2"/>
      <c r="E4" s="2"/>
      <c r="F4" s="2"/>
      <c r="G4" s="2"/>
      <c r="H4" s="16"/>
      <c r="I4" s="16"/>
      <c r="J4" s="16"/>
      <c r="K4" s="16"/>
      <c r="L4" s="16"/>
      <c r="M4" s="16"/>
      <c r="N4" s="16"/>
      <c r="O4" s="16"/>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142"/>
      <c r="AZ4" s="142"/>
      <c r="BA4" s="142"/>
      <c r="BB4" s="142"/>
      <c r="BC4" s="142"/>
      <c r="BD4" s="142"/>
      <c r="BE4" s="142"/>
      <c r="BF4" s="142"/>
      <c r="BG4" s="142"/>
      <c r="BH4" s="142"/>
      <c r="BI4" s="2"/>
      <c r="BJ4" s="2"/>
      <c r="BK4" s="2"/>
      <c r="BL4" s="2"/>
      <c r="BM4" s="2"/>
      <c r="BN4" s="2"/>
      <c r="BO4" s="2"/>
      <c r="BP4" s="2"/>
      <c r="BQ4" s="2"/>
      <c r="BR4" s="2"/>
      <c r="BS4" s="2"/>
      <c r="BT4" s="2"/>
      <c r="BU4" s="2"/>
      <c r="BV4" s="2"/>
      <c r="BW4" s="4"/>
      <c r="BX4" s="4"/>
      <c r="BY4" s="4"/>
      <c r="BZ4" s="4"/>
      <c r="CA4" s="4"/>
    </row>
    <row r="5" spans="1:164" ht="18.75" customHeight="1" x14ac:dyDescent="0.35">
      <c r="A5" s="133" t="s">
        <v>0</v>
      </c>
      <c r="B5" s="132"/>
      <c r="C5" s="132"/>
      <c r="D5" s="132"/>
      <c r="E5" s="8"/>
      <c r="F5" s="8"/>
      <c r="G5" s="8"/>
      <c r="H5" s="8"/>
      <c r="I5" s="8"/>
      <c r="J5" s="9"/>
      <c r="K5" s="133" t="s">
        <v>1</v>
      </c>
      <c r="L5" s="132"/>
      <c r="M5" s="132"/>
      <c r="N5" s="132"/>
      <c r="O5" s="8"/>
      <c r="P5" s="8"/>
      <c r="Q5" s="8"/>
      <c r="R5" s="8"/>
      <c r="S5" s="8"/>
      <c r="T5" s="9"/>
      <c r="U5" s="133" t="s">
        <v>2</v>
      </c>
      <c r="V5" s="132"/>
      <c r="W5" s="132"/>
      <c r="X5" s="132"/>
      <c r="Y5" s="8"/>
      <c r="Z5" s="8"/>
      <c r="AA5" s="8"/>
      <c r="AB5" s="8"/>
      <c r="AC5" s="8"/>
      <c r="AD5" s="9"/>
      <c r="AE5" s="133" t="s">
        <v>3</v>
      </c>
      <c r="AF5" s="132"/>
      <c r="AG5" s="132"/>
      <c r="AH5" s="132"/>
      <c r="AI5" s="8"/>
      <c r="AJ5" s="8"/>
      <c r="AK5" s="8"/>
      <c r="AL5" s="8"/>
      <c r="AM5" s="8"/>
      <c r="AN5" s="9"/>
      <c r="AO5" s="133" t="s">
        <v>4</v>
      </c>
      <c r="AP5" s="132"/>
      <c r="AQ5" s="132"/>
      <c r="AR5" s="132"/>
      <c r="AS5" s="8"/>
      <c r="AT5" s="8"/>
      <c r="AU5" s="8"/>
      <c r="AV5" s="8"/>
      <c r="AW5" s="8"/>
      <c r="AX5" s="9"/>
      <c r="AY5" s="133" t="s">
        <v>5</v>
      </c>
      <c r="AZ5" s="132"/>
      <c r="BA5" s="132"/>
      <c r="BB5" s="132"/>
      <c r="BC5" s="8"/>
      <c r="BD5" s="8"/>
      <c r="BE5" s="8"/>
      <c r="BF5" s="8"/>
      <c r="BG5" s="8"/>
      <c r="BH5" s="9"/>
      <c r="BI5" s="133" t="s">
        <v>6</v>
      </c>
      <c r="BJ5" s="132"/>
      <c r="BK5" s="132"/>
      <c r="BL5" s="132"/>
      <c r="BM5" s="8"/>
      <c r="BN5" s="8"/>
      <c r="BO5" s="8"/>
      <c r="BP5" s="8"/>
      <c r="BQ5" s="8"/>
      <c r="BR5" s="9"/>
      <c r="BS5" s="2"/>
      <c r="BT5" s="2"/>
      <c r="BU5" s="2"/>
      <c r="BV5" s="2"/>
      <c r="BW5" s="4"/>
      <c r="BX5" s="4"/>
      <c r="BY5" s="4"/>
      <c r="BZ5" s="4"/>
      <c r="CA5" s="4"/>
      <c r="CQ5" s="145"/>
      <c r="CR5" s="145"/>
      <c r="CS5" s="145"/>
      <c r="CT5" s="145"/>
      <c r="CU5" s="6"/>
      <c r="CV5" s="6"/>
      <c r="CW5" s="6"/>
      <c r="CX5" s="6"/>
      <c r="CY5" s="6"/>
      <c r="CZ5" s="6"/>
      <c r="DA5" s="145"/>
      <c r="DB5" s="145"/>
      <c r="DC5" s="145"/>
      <c r="DD5" s="145"/>
      <c r="DE5" s="6"/>
      <c r="DF5" s="6"/>
      <c r="DG5" s="6"/>
      <c r="DH5" s="6"/>
      <c r="DI5" s="6"/>
      <c r="DJ5" s="6"/>
      <c r="DK5" s="145"/>
      <c r="DL5" s="145"/>
      <c r="DM5" s="145"/>
      <c r="DN5" s="145"/>
      <c r="DO5" s="6"/>
      <c r="DP5" s="6"/>
      <c r="DQ5" s="6"/>
      <c r="DR5" s="6"/>
      <c r="DS5" s="6"/>
      <c r="DT5" s="6"/>
      <c r="DU5" s="145"/>
      <c r="DV5" s="145"/>
      <c r="DW5" s="145"/>
      <c r="DX5" s="145"/>
      <c r="DY5" s="6"/>
      <c r="DZ5" s="6"/>
      <c r="EA5" s="6"/>
      <c r="EB5" s="6"/>
      <c r="EC5" s="6"/>
      <c r="ED5" s="6"/>
      <c r="EE5" s="145"/>
      <c r="EF5" s="145"/>
      <c r="EG5" s="145"/>
      <c r="EH5" s="145"/>
      <c r="EI5" s="6"/>
      <c r="EJ5" s="6"/>
      <c r="EK5" s="6"/>
      <c r="EL5" s="6"/>
      <c r="EM5" s="6"/>
      <c r="EN5" s="6"/>
      <c r="EO5" s="145"/>
      <c r="EP5" s="145"/>
      <c r="EQ5" s="145"/>
      <c r="ER5" s="145"/>
      <c r="ES5" s="6"/>
      <c r="ET5" s="6"/>
      <c r="EU5" s="6"/>
      <c r="EV5" s="6"/>
      <c r="EW5" s="6"/>
      <c r="EX5" s="6"/>
      <c r="EY5" s="145"/>
      <c r="EZ5" s="145"/>
      <c r="FA5" s="145"/>
      <c r="FB5" s="145"/>
      <c r="FC5" s="6"/>
      <c r="FD5" s="6"/>
      <c r="FE5" s="6"/>
      <c r="FF5" s="6"/>
      <c r="FG5" s="6"/>
      <c r="FH5" s="6"/>
    </row>
    <row r="6" spans="1:164" ht="18.75" customHeight="1" x14ac:dyDescent="0.35">
      <c r="A6" s="146">
        <f>'Main Cal'!A6</f>
        <v>45656</v>
      </c>
      <c r="B6" s="147"/>
      <c r="C6" s="147"/>
      <c r="D6" s="147"/>
      <c r="E6" s="151"/>
      <c r="F6" s="151"/>
      <c r="G6" s="148"/>
      <c r="H6" s="148"/>
      <c r="I6" s="149"/>
      <c r="J6" s="150"/>
      <c r="K6" s="146">
        <f>'Main Cal'!K6</f>
        <v>45657</v>
      </c>
      <c r="L6" s="147"/>
      <c r="M6" s="147"/>
      <c r="N6" s="147"/>
      <c r="O6" s="151"/>
      <c r="P6" s="151"/>
      <c r="Q6" s="148"/>
      <c r="R6" s="148"/>
      <c r="S6" s="149"/>
      <c r="T6" s="150"/>
      <c r="U6" s="146">
        <f>'Main Cal'!U6</f>
        <v>45658</v>
      </c>
      <c r="V6" s="147"/>
      <c r="W6" s="147"/>
      <c r="X6" s="147"/>
      <c r="Y6" s="151"/>
      <c r="Z6" s="151"/>
      <c r="AA6" s="148"/>
      <c r="AB6" s="148"/>
      <c r="AC6" s="149"/>
      <c r="AD6" s="150"/>
      <c r="AE6" s="146">
        <f>'Main Cal'!AE6</f>
        <v>45659</v>
      </c>
      <c r="AF6" s="147"/>
      <c r="AG6" s="147"/>
      <c r="AH6" s="147"/>
      <c r="AI6" s="151"/>
      <c r="AJ6" s="151"/>
      <c r="AK6" s="148"/>
      <c r="AL6" s="148"/>
      <c r="AM6" s="149"/>
      <c r="AN6" s="150"/>
      <c r="AO6" s="146">
        <f>'Main Cal'!AO6</f>
        <v>45660</v>
      </c>
      <c r="AP6" s="147"/>
      <c r="AQ6" s="147"/>
      <c r="AR6" s="147"/>
      <c r="AS6" s="151"/>
      <c r="AT6" s="151"/>
      <c r="AU6" s="148"/>
      <c r="AV6" s="148"/>
      <c r="AW6" s="149"/>
      <c r="AX6" s="150"/>
      <c r="AY6" s="146">
        <f>'Main Cal'!AY6</f>
        <v>45661</v>
      </c>
      <c r="AZ6" s="147"/>
      <c r="BA6" s="147"/>
      <c r="BB6" s="147"/>
      <c r="BC6" s="151"/>
      <c r="BD6" s="151"/>
      <c r="BE6" s="148"/>
      <c r="BF6" s="148"/>
      <c r="BG6" s="149"/>
      <c r="BH6" s="150"/>
      <c r="BI6" s="146">
        <f>'Main Cal'!BI6</f>
        <v>45662</v>
      </c>
      <c r="BJ6" s="147"/>
      <c r="BK6" s="147"/>
      <c r="BL6" s="147"/>
      <c r="BM6" s="151"/>
      <c r="BN6" s="151"/>
      <c r="BO6" s="148"/>
      <c r="BP6" s="148"/>
      <c r="BQ6" s="149"/>
      <c r="BR6" s="150"/>
      <c r="BS6" s="2"/>
      <c r="BT6" s="2"/>
      <c r="BU6" s="2"/>
      <c r="BV6" s="2"/>
      <c r="BW6" s="4"/>
      <c r="BX6" s="4"/>
      <c r="BY6" s="4"/>
      <c r="BZ6" s="4"/>
      <c r="CA6" s="4"/>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row>
    <row r="7" spans="1:164" ht="18.75" customHeight="1" x14ac:dyDescent="0.35">
      <c r="A7" s="152" t="s">
        <v>261</v>
      </c>
      <c r="B7" s="153"/>
      <c r="C7" s="153" t="s">
        <v>262</v>
      </c>
      <c r="D7" s="153"/>
      <c r="E7" s="153" t="s">
        <v>8</v>
      </c>
      <c r="F7" s="153"/>
      <c r="G7" s="153" t="s">
        <v>7</v>
      </c>
      <c r="H7" s="153"/>
      <c r="I7" s="154"/>
      <c r="J7" s="155"/>
      <c r="K7" s="152" t="s">
        <v>261</v>
      </c>
      <c r="L7" s="153"/>
      <c r="M7" s="153" t="s">
        <v>262</v>
      </c>
      <c r="N7" s="153"/>
      <c r="O7" s="153" t="s">
        <v>8</v>
      </c>
      <c r="P7" s="153"/>
      <c r="Q7" s="153" t="s">
        <v>7</v>
      </c>
      <c r="R7" s="153"/>
      <c r="S7" s="154"/>
      <c r="T7" s="155"/>
      <c r="U7" s="152" t="s">
        <v>261</v>
      </c>
      <c r="V7" s="153"/>
      <c r="W7" s="153" t="s">
        <v>262</v>
      </c>
      <c r="X7" s="153"/>
      <c r="Y7" s="153" t="s">
        <v>8</v>
      </c>
      <c r="Z7" s="153"/>
      <c r="AA7" s="153" t="s">
        <v>7</v>
      </c>
      <c r="AB7" s="153"/>
      <c r="AC7" s="154"/>
      <c r="AD7" s="155"/>
      <c r="AE7" s="152" t="s">
        <v>261</v>
      </c>
      <c r="AF7" s="153"/>
      <c r="AG7" s="153" t="s">
        <v>262</v>
      </c>
      <c r="AH7" s="153"/>
      <c r="AI7" s="153" t="s">
        <v>8</v>
      </c>
      <c r="AJ7" s="153"/>
      <c r="AK7" s="153" t="s">
        <v>7</v>
      </c>
      <c r="AL7" s="153"/>
      <c r="AM7" s="154"/>
      <c r="AN7" s="155"/>
      <c r="AO7" s="152" t="s">
        <v>261</v>
      </c>
      <c r="AP7" s="153"/>
      <c r="AQ7" s="153" t="s">
        <v>262</v>
      </c>
      <c r="AR7" s="153"/>
      <c r="AS7" s="153" t="s">
        <v>8</v>
      </c>
      <c r="AT7" s="153"/>
      <c r="AU7" s="153" t="s">
        <v>7</v>
      </c>
      <c r="AV7" s="153"/>
      <c r="AW7" s="154"/>
      <c r="AX7" s="155"/>
      <c r="AY7" s="152" t="s">
        <v>261</v>
      </c>
      <c r="AZ7" s="153"/>
      <c r="BA7" s="153" t="s">
        <v>262</v>
      </c>
      <c r="BB7" s="153"/>
      <c r="BC7" s="153" t="s">
        <v>8</v>
      </c>
      <c r="BD7" s="153"/>
      <c r="BE7" s="153" t="s">
        <v>7</v>
      </c>
      <c r="BF7" s="153"/>
      <c r="BG7" s="154"/>
      <c r="BH7" s="155"/>
      <c r="BI7" s="152" t="s">
        <v>261</v>
      </c>
      <c r="BJ7" s="153"/>
      <c r="BK7" s="153" t="s">
        <v>262</v>
      </c>
      <c r="BL7" s="153"/>
      <c r="BM7" s="153" t="s">
        <v>8</v>
      </c>
      <c r="BN7" s="153"/>
      <c r="BO7" s="153" t="s">
        <v>7</v>
      </c>
      <c r="BP7" s="153"/>
      <c r="BQ7" s="154"/>
      <c r="BR7" s="155"/>
      <c r="BS7" s="2"/>
      <c r="BT7" s="2"/>
      <c r="BU7" s="2"/>
      <c r="BV7" s="2"/>
      <c r="BW7" s="4"/>
      <c r="BX7" s="4"/>
      <c r="BY7" s="4"/>
      <c r="BZ7" s="4"/>
      <c r="CA7" s="4"/>
      <c r="CQ7" s="6"/>
      <c r="CR7" s="6"/>
      <c r="CS7" s="145"/>
      <c r="CT7" s="145"/>
      <c r="CU7" s="6"/>
      <c r="CV7" s="6"/>
      <c r="CW7" s="6"/>
      <c r="CX7" s="6"/>
      <c r="CY7" s="6"/>
      <c r="CZ7" s="6"/>
      <c r="DA7" s="6"/>
      <c r="DB7" s="6"/>
      <c r="DC7" s="145"/>
      <c r="DD7" s="145"/>
      <c r="DE7" s="6"/>
      <c r="DF7" s="6"/>
      <c r="DG7" s="6"/>
      <c r="DH7" s="6"/>
      <c r="DI7" s="6"/>
      <c r="DJ7" s="6"/>
      <c r="DK7" s="6"/>
      <c r="DL7" s="6"/>
      <c r="DM7" s="145"/>
      <c r="DN7" s="145"/>
      <c r="DO7" s="6"/>
      <c r="DP7" s="6"/>
      <c r="DQ7" s="6"/>
      <c r="DR7" s="6"/>
      <c r="DS7" s="6"/>
      <c r="DT7" s="6"/>
      <c r="DU7" s="6"/>
      <c r="DV7" s="6"/>
      <c r="DW7" s="145"/>
      <c r="DX7" s="145"/>
      <c r="DY7" s="6"/>
      <c r="DZ7" s="6"/>
      <c r="EA7" s="6"/>
      <c r="EB7" s="6"/>
      <c r="EC7" s="6"/>
      <c r="ED7" s="6"/>
      <c r="EE7" s="6"/>
      <c r="EF7" s="6"/>
      <c r="EG7" s="145"/>
      <c r="EH7" s="145"/>
      <c r="EI7" s="6"/>
      <c r="EJ7" s="6"/>
      <c r="EK7" s="6"/>
      <c r="EL7" s="6"/>
      <c r="EM7" s="6"/>
      <c r="EN7" s="6"/>
      <c r="EO7" s="6"/>
      <c r="EP7" s="6"/>
      <c r="EQ7" s="145"/>
      <c r="ER7" s="145"/>
      <c r="ES7" s="6"/>
      <c r="ET7" s="6"/>
      <c r="EU7" s="6"/>
      <c r="EV7" s="6"/>
      <c r="EW7" s="6"/>
      <c r="EX7" s="6"/>
      <c r="EY7" s="6"/>
      <c r="EZ7" s="6"/>
      <c r="FA7" s="145"/>
      <c r="FB7" s="145"/>
      <c r="FC7" s="6"/>
      <c r="FD7" s="6"/>
      <c r="FE7" s="6"/>
      <c r="FF7" s="6"/>
      <c r="FG7" s="6"/>
      <c r="FH7" s="6"/>
    </row>
    <row r="8" spans="1:164" ht="18.75" customHeight="1" x14ac:dyDescent="0.35">
      <c r="A8" s="152" t="str">
        <f>VLOOKUP('Main Cal'!E8,Data!$T$23:$U$32,2,FALSE)</f>
        <v>-Water</v>
      </c>
      <c r="B8" s="153"/>
      <c r="C8" s="153" t="str">
        <f>VLOOKUP('Main Cal'!F8,Data!$T$23:$U$32,2,FALSE)</f>
        <v>+Earth</v>
      </c>
      <c r="D8" s="153"/>
      <c r="E8" s="153" t="str">
        <f>VLOOKUP('Main Cal'!G8,Data!$T$23:$U$32,2,FALSE)</f>
        <v>+Fire</v>
      </c>
      <c r="F8" s="153"/>
      <c r="G8" s="153" t="str">
        <f>VLOOKUP('Main Cal'!H8,Data!$T$23:$U$32,2,FALSE)</f>
        <v>+Wood</v>
      </c>
      <c r="H8" s="153"/>
      <c r="I8" s="154"/>
      <c r="J8" s="155"/>
      <c r="K8" s="152" t="str">
        <f>VLOOKUP('Main Cal'!O8,Data!$T$23:$U$32,2,FALSE)</f>
        <v>-Wood</v>
      </c>
      <c r="L8" s="153"/>
      <c r="M8" s="153" t="str">
        <f>VLOOKUP('Main Cal'!P8,Data!$T$23:$U$32,2,FALSE)</f>
        <v>-Earth</v>
      </c>
      <c r="N8" s="153"/>
      <c r="O8" s="153" t="str">
        <f>VLOOKUP('Main Cal'!Q8,Data!$T$23:$U$32,2,FALSE)</f>
        <v>+Fire</v>
      </c>
      <c r="P8" s="153"/>
      <c r="Q8" s="153" t="str">
        <f>VLOOKUP('Main Cal'!R8,Data!$T$23:$U$32,2,FALSE)</f>
        <v>+Wood</v>
      </c>
      <c r="R8" s="153"/>
      <c r="S8" s="154"/>
      <c r="T8" s="155"/>
      <c r="U8" s="152" t="str">
        <f>VLOOKUP('Main Cal'!Y8,Data!$T$23:$U$32,2,FALSE)</f>
        <v>-Fire</v>
      </c>
      <c r="V8" s="153"/>
      <c r="W8" s="153" t="str">
        <f>VLOOKUP('Main Cal'!Z8,Data!$T$23:$U$32,2,FALSE)</f>
        <v>+Metal</v>
      </c>
      <c r="X8" s="153"/>
      <c r="Y8" s="153" t="str">
        <f>VLOOKUP('Main Cal'!AA8,Data!$T$23:$U$32,2,FALSE)</f>
        <v>+Fire</v>
      </c>
      <c r="Z8" s="153"/>
      <c r="AA8" s="153" t="str">
        <f>VLOOKUP('Main Cal'!AB8,Data!$T$23:$U$32,2,FALSE)</f>
        <v>+Wood</v>
      </c>
      <c r="AB8" s="153"/>
      <c r="AC8" s="154"/>
      <c r="AD8" s="155"/>
      <c r="AE8" s="152" t="str">
        <f>VLOOKUP('Main Cal'!AI8,Data!$T$23:$U$32,2,FALSE)</f>
        <v>-Earth</v>
      </c>
      <c r="AF8" s="153"/>
      <c r="AG8" s="153" t="str">
        <f>VLOOKUP('Main Cal'!AJ8,Data!$T$23:$U$32,2,FALSE)</f>
        <v>-Metal</v>
      </c>
      <c r="AH8" s="153"/>
      <c r="AI8" s="153" t="str">
        <f>VLOOKUP('Main Cal'!AK8,Data!$T$23:$U$32,2,FALSE)</f>
        <v>+Fire</v>
      </c>
      <c r="AJ8" s="153"/>
      <c r="AK8" s="153" t="str">
        <f>VLOOKUP('Main Cal'!AL8,Data!$T$23:$U$32,2,FALSE)</f>
        <v>+Wood</v>
      </c>
      <c r="AL8" s="153"/>
      <c r="AM8" s="154"/>
      <c r="AN8" s="155"/>
      <c r="AO8" s="152" t="str">
        <f>VLOOKUP('Main Cal'!AS8,Data!$T$23:$U$32,2,FALSE)</f>
        <v>-Metal</v>
      </c>
      <c r="AP8" s="153"/>
      <c r="AQ8" s="153" t="str">
        <f>VLOOKUP('Main Cal'!AT8,Data!$T$23:$U$32,2,FALSE)</f>
        <v>+Water</v>
      </c>
      <c r="AR8" s="153"/>
      <c r="AS8" s="153" t="str">
        <f>VLOOKUP('Main Cal'!AU8,Data!$T$23:$U$32,2,FALSE)</f>
        <v>+Fire</v>
      </c>
      <c r="AT8" s="153"/>
      <c r="AU8" s="153" t="str">
        <f>VLOOKUP('Main Cal'!AV8,Data!$T$23:$U$32,2,FALSE)</f>
        <v>+Wood</v>
      </c>
      <c r="AV8" s="153"/>
      <c r="AW8" s="154"/>
      <c r="AX8" s="155"/>
      <c r="AY8" s="152" t="str">
        <f>VLOOKUP('Main Cal'!BC8,Data!$T$23:$U$32,2,FALSE)</f>
        <v>-Water</v>
      </c>
      <c r="AZ8" s="153"/>
      <c r="BA8" s="153" t="str">
        <f>VLOOKUP('Main Cal'!BD8,Data!$T$23:$U$32,2,FALSE)</f>
        <v>-Water</v>
      </c>
      <c r="BB8" s="153"/>
      <c r="BC8" s="153" t="str">
        <f>VLOOKUP('Main Cal'!BE8,Data!$T$23:$U$32,2,FALSE)</f>
        <v>+Fire</v>
      </c>
      <c r="BD8" s="153"/>
      <c r="BE8" s="153" t="str">
        <f>VLOOKUP('Main Cal'!BF8,Data!$T$23:$U$32,2,FALSE)</f>
        <v>+Wood</v>
      </c>
      <c r="BF8" s="153"/>
      <c r="BG8" s="154"/>
      <c r="BH8" s="155"/>
      <c r="BI8" s="152" t="str">
        <f>VLOOKUP('Main Cal'!BM8,Data!$T$23:$U$32,2,FALSE)</f>
        <v>-Wood</v>
      </c>
      <c r="BJ8" s="153"/>
      <c r="BK8" s="153" t="str">
        <f>VLOOKUP('Main Cal'!BN8,Data!$T$23:$U$32,2,FALSE)</f>
        <v>+Wood</v>
      </c>
      <c r="BL8" s="153"/>
      <c r="BM8" s="153" t="str">
        <f>VLOOKUP('Main Cal'!BO8,Data!$T$23:$U$32,2,FALSE)</f>
        <v>-Fire</v>
      </c>
      <c r="BN8" s="153"/>
      <c r="BO8" s="153" t="str">
        <f>VLOOKUP('Main Cal'!BP8,Data!$T$23:$U$32,2,FALSE)</f>
        <v>+Wood</v>
      </c>
      <c r="BP8" s="153"/>
      <c r="BQ8" s="154"/>
      <c r="BR8" s="155"/>
      <c r="BS8" s="2"/>
      <c r="BT8" s="2"/>
      <c r="BU8" s="2"/>
      <c r="BV8" s="2"/>
      <c r="BW8" s="4"/>
      <c r="BX8" s="4"/>
      <c r="BY8" s="4"/>
      <c r="BZ8" s="4"/>
      <c r="CA8" s="4"/>
      <c r="CQ8" s="6"/>
      <c r="CR8" s="6"/>
      <c r="CS8" s="145"/>
      <c r="CT8" s="145"/>
      <c r="CU8" s="6"/>
      <c r="CV8" s="6"/>
      <c r="CW8" s="6"/>
      <c r="CX8" s="6"/>
      <c r="CY8" s="6"/>
      <c r="CZ8" s="6"/>
      <c r="DA8" s="6"/>
      <c r="DB8" s="6"/>
      <c r="DC8" s="145"/>
      <c r="DD8" s="145"/>
      <c r="DE8" s="6"/>
      <c r="DF8" s="6"/>
      <c r="DG8" s="6"/>
      <c r="DH8" s="6"/>
      <c r="DI8" s="6"/>
      <c r="DJ8" s="6"/>
      <c r="DK8" s="6"/>
      <c r="DL8" s="6"/>
      <c r="DM8" s="145"/>
      <c r="DN8" s="145"/>
      <c r="DO8" s="6"/>
      <c r="DP8" s="6"/>
      <c r="DQ8" s="6"/>
      <c r="DR8" s="6"/>
      <c r="DS8" s="6"/>
      <c r="DT8" s="6"/>
      <c r="DU8" s="6"/>
      <c r="DV8" s="6"/>
      <c r="DW8" s="145"/>
      <c r="DX8" s="145"/>
      <c r="DY8" s="6"/>
      <c r="DZ8" s="6"/>
      <c r="EA8" s="6"/>
      <c r="EB8" s="6"/>
      <c r="EC8" s="6"/>
      <c r="ED8" s="6"/>
      <c r="EE8" s="6"/>
      <c r="EF8" s="6"/>
      <c r="EG8" s="145"/>
      <c r="EH8" s="145"/>
      <c r="EI8" s="6"/>
      <c r="EJ8" s="6"/>
      <c r="EK8" s="6"/>
      <c r="EL8" s="6"/>
      <c r="EM8" s="6"/>
      <c r="EN8" s="6"/>
      <c r="EO8" s="6"/>
      <c r="EP8" s="6"/>
      <c r="EQ8" s="145"/>
      <c r="ER8" s="145"/>
      <c r="ES8" s="6"/>
      <c r="ET8" s="6"/>
      <c r="EU8" s="6"/>
      <c r="EV8" s="6"/>
      <c r="EW8" s="6"/>
      <c r="EX8" s="6"/>
      <c r="EY8" s="6"/>
      <c r="EZ8" s="6"/>
      <c r="FA8" s="145"/>
      <c r="FB8" s="145"/>
      <c r="FC8" s="6"/>
      <c r="FD8" s="6"/>
      <c r="FE8" s="6"/>
      <c r="FF8" s="6"/>
      <c r="FG8" s="6"/>
      <c r="FH8" s="6"/>
    </row>
    <row r="9" spans="1:164" ht="18.75" customHeight="1" x14ac:dyDescent="0.35">
      <c r="A9" s="152" t="str">
        <f>VLOOKUP('Main Cal'!E9,Data!$F$23:$H$35,3,FALSE)</f>
        <v>Pig</v>
      </c>
      <c r="B9" s="153"/>
      <c r="C9" s="153" t="str">
        <f>VLOOKUP('Main Cal'!F9,Data!$F$23:$H$35,3,FALSE)</f>
        <v>Dragon</v>
      </c>
      <c r="D9" s="153"/>
      <c r="E9" s="153" t="str">
        <f>VLOOKUP('Main Cal'!G9,Data!$F$23:$H$35,3,FALSE)</f>
        <v>Rat</v>
      </c>
      <c r="F9" s="153"/>
      <c r="G9" s="153" t="str">
        <f>VLOOKUP('Main Cal'!H9,Data!$F$23:$H$35,3,FALSE)</f>
        <v>Dragon</v>
      </c>
      <c r="H9" s="153"/>
      <c r="I9" s="154"/>
      <c r="J9" s="155"/>
      <c r="K9" s="152" t="str">
        <f>VLOOKUP('Main Cal'!O9,Data!$F$23:$H$35,3,FALSE)</f>
        <v>Pig</v>
      </c>
      <c r="L9" s="153"/>
      <c r="M9" s="153" t="str">
        <f>VLOOKUP('Main Cal'!P9,Data!$F$23:$H$35,3,FALSE)</f>
        <v>Snake</v>
      </c>
      <c r="N9" s="153"/>
      <c r="O9" s="153" t="str">
        <f>VLOOKUP('Main Cal'!Q9,Data!$F$23:$H$35,3,FALSE)</f>
        <v>Rat</v>
      </c>
      <c r="P9" s="153"/>
      <c r="Q9" s="153" t="str">
        <f>VLOOKUP('Main Cal'!R9,Data!$F$23:$H$35,3,FALSE)</f>
        <v>Dragon</v>
      </c>
      <c r="R9" s="153"/>
      <c r="S9" s="154"/>
      <c r="T9" s="155"/>
      <c r="U9" s="152" t="str">
        <f>VLOOKUP('Main Cal'!Y9,Data!$F$23:$H$35,3,FALSE)</f>
        <v>Pig</v>
      </c>
      <c r="V9" s="153"/>
      <c r="W9" s="153" t="str">
        <f>VLOOKUP('Main Cal'!Z9,Data!$F$23:$H$35,3,FALSE)</f>
        <v>Horse</v>
      </c>
      <c r="X9" s="153"/>
      <c r="Y9" s="153" t="str">
        <f>VLOOKUP('Main Cal'!AA9,Data!$F$23:$H$35,3,FALSE)</f>
        <v>Rat</v>
      </c>
      <c r="Z9" s="153"/>
      <c r="AA9" s="153" t="str">
        <f>VLOOKUP('Main Cal'!AB9,Data!$F$23:$H$35,3,FALSE)</f>
        <v>Dragon</v>
      </c>
      <c r="AB9" s="153"/>
      <c r="AC9" s="154"/>
      <c r="AD9" s="155"/>
      <c r="AE9" s="152" t="str">
        <f>VLOOKUP('Main Cal'!AI9,Data!$F$23:$H$35,3,FALSE)</f>
        <v>Pig</v>
      </c>
      <c r="AF9" s="153"/>
      <c r="AG9" s="153" t="str">
        <f>VLOOKUP('Main Cal'!AJ9,Data!$F$23:$H$35,3,FALSE)</f>
        <v>Goat</v>
      </c>
      <c r="AH9" s="153"/>
      <c r="AI9" s="153" t="str">
        <f>VLOOKUP('Main Cal'!AK9,Data!$F$23:$H$35,3,FALSE)</f>
        <v>Rat</v>
      </c>
      <c r="AJ9" s="153"/>
      <c r="AK9" s="153" t="str">
        <f>VLOOKUP('Main Cal'!AL9,Data!$F$23:$H$35,3,FALSE)</f>
        <v>Dragon</v>
      </c>
      <c r="AL9" s="153"/>
      <c r="AM9" s="154"/>
      <c r="AN9" s="155"/>
      <c r="AO9" s="152" t="str">
        <f>VLOOKUP('Main Cal'!AS9,Data!$F$23:$H$35,3,FALSE)</f>
        <v>Pig</v>
      </c>
      <c r="AP9" s="153"/>
      <c r="AQ9" s="153" t="str">
        <f>VLOOKUP('Main Cal'!AT9,Data!$F$23:$H$35,3,FALSE)</f>
        <v>Monkey</v>
      </c>
      <c r="AR9" s="153"/>
      <c r="AS9" s="153" t="str">
        <f>VLOOKUP('Main Cal'!AU9,Data!$F$23:$H$35,3,FALSE)</f>
        <v>Rat</v>
      </c>
      <c r="AT9" s="153"/>
      <c r="AU9" s="153" t="str">
        <f>VLOOKUP('Main Cal'!AV9,Data!$F$23:$H$35,3,FALSE)</f>
        <v>Dragon</v>
      </c>
      <c r="AV9" s="153"/>
      <c r="AW9" s="154"/>
      <c r="AX9" s="155"/>
      <c r="AY9" s="152" t="str">
        <f>VLOOKUP('Main Cal'!BC9,Data!$F$23:$H$35,3,FALSE)</f>
        <v>Pig</v>
      </c>
      <c r="AZ9" s="153"/>
      <c r="BA9" s="153" t="str">
        <f>VLOOKUP('Main Cal'!BD9,Data!$F$23:$H$35,3,FALSE)</f>
        <v>Rooster</v>
      </c>
      <c r="BB9" s="153"/>
      <c r="BC9" s="153" t="str">
        <f>VLOOKUP('Main Cal'!BE9,Data!$F$23:$H$35,3,FALSE)</f>
        <v>Rat</v>
      </c>
      <c r="BD9" s="153"/>
      <c r="BE9" s="153" t="str">
        <f>VLOOKUP('Main Cal'!BF9,Data!$F$23:$H$35,3,FALSE)</f>
        <v>Dragon</v>
      </c>
      <c r="BF9" s="153"/>
      <c r="BG9" s="154"/>
      <c r="BH9" s="155"/>
      <c r="BI9" s="152" t="str">
        <f>VLOOKUP('Main Cal'!BM9,Data!$F$23:$H$35,3,FALSE)</f>
        <v>Pig</v>
      </c>
      <c r="BJ9" s="153"/>
      <c r="BK9" s="153" t="str">
        <f>VLOOKUP('Main Cal'!BN9,Data!$F$23:$H$35,3,FALSE)</f>
        <v>Dog</v>
      </c>
      <c r="BL9" s="153"/>
      <c r="BM9" s="153" t="str">
        <f>VLOOKUP('Main Cal'!BO9,Data!$F$23:$H$35,3,FALSE)</f>
        <v>Ox</v>
      </c>
      <c r="BN9" s="153"/>
      <c r="BO9" s="153" t="str">
        <f>VLOOKUP('Main Cal'!BP9,Data!$F$23:$H$35,3,FALSE)</f>
        <v>Dragon</v>
      </c>
      <c r="BP9" s="153"/>
      <c r="BQ9" s="154"/>
      <c r="BR9" s="155"/>
      <c r="BS9" s="2"/>
      <c r="BT9" s="2"/>
      <c r="BU9" s="2"/>
      <c r="BV9" s="2"/>
      <c r="BW9" s="4"/>
      <c r="BX9" s="4"/>
      <c r="BY9" s="4"/>
      <c r="BZ9" s="4"/>
      <c r="CA9" s="4"/>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row>
    <row r="10" spans="1:164" ht="18.75" customHeight="1" x14ac:dyDescent="0.35">
      <c r="A10" s="120">
        <f>'Main Cal'!A10</f>
        <v>45647.39008531766</v>
      </c>
      <c r="B10" s="121"/>
      <c r="C10" s="121"/>
      <c r="D10" s="121"/>
      <c r="E10" s="121"/>
      <c r="F10" s="122" t="str">
        <f>'Main Cal'!F10</f>
        <v>Winter Solstice</v>
      </c>
      <c r="G10" s="122"/>
      <c r="H10" s="122"/>
      <c r="I10" s="122"/>
      <c r="J10" s="123"/>
      <c r="K10" s="120">
        <f>'Main Cal'!K10</f>
        <v>45647.39008531766</v>
      </c>
      <c r="L10" s="121"/>
      <c r="M10" s="121"/>
      <c r="N10" s="121"/>
      <c r="O10" s="121"/>
      <c r="P10" s="122" t="str">
        <f>'Main Cal'!P10</f>
        <v>Winter Solstice</v>
      </c>
      <c r="Q10" s="122"/>
      <c r="R10" s="122"/>
      <c r="S10" s="122"/>
      <c r="T10" s="123"/>
      <c r="U10" s="120">
        <f>'Main Cal'!U10</f>
        <v>45647.39008531766</v>
      </c>
      <c r="V10" s="121"/>
      <c r="W10" s="121"/>
      <c r="X10" s="121"/>
      <c r="Y10" s="121"/>
      <c r="Z10" s="122" t="str">
        <f>'Main Cal'!Z10</f>
        <v>Winter Solstice</v>
      </c>
      <c r="AA10" s="122"/>
      <c r="AB10" s="122"/>
      <c r="AC10" s="122"/>
      <c r="AD10" s="123"/>
      <c r="AE10" s="120">
        <f>'Main Cal'!AE10</f>
        <v>45647.39008531766</v>
      </c>
      <c r="AF10" s="121"/>
      <c r="AG10" s="121"/>
      <c r="AH10" s="121"/>
      <c r="AI10" s="121"/>
      <c r="AJ10" s="122" t="str">
        <f>'Main Cal'!AJ10</f>
        <v>Winter Solstice</v>
      </c>
      <c r="AK10" s="122"/>
      <c r="AL10" s="122"/>
      <c r="AM10" s="122"/>
      <c r="AN10" s="123"/>
      <c r="AO10" s="120">
        <f>'Main Cal'!AO10</f>
        <v>45647.39008531766</v>
      </c>
      <c r="AP10" s="121"/>
      <c r="AQ10" s="121"/>
      <c r="AR10" s="121"/>
      <c r="AS10" s="121"/>
      <c r="AT10" s="122" t="str">
        <f>'Main Cal'!AT10</f>
        <v>Winter Solstice</v>
      </c>
      <c r="AU10" s="122"/>
      <c r="AV10" s="122"/>
      <c r="AW10" s="122"/>
      <c r="AX10" s="123"/>
      <c r="AY10" s="120">
        <f>'Main Cal'!AY10</f>
        <v>45647.39008531766</v>
      </c>
      <c r="AZ10" s="121"/>
      <c r="BA10" s="121"/>
      <c r="BB10" s="121"/>
      <c r="BC10" s="121"/>
      <c r="BD10" s="122" t="str">
        <f>'Main Cal'!BD10</f>
        <v>Winter Solstice</v>
      </c>
      <c r="BE10" s="122"/>
      <c r="BF10" s="122"/>
      <c r="BG10" s="122"/>
      <c r="BH10" s="123"/>
      <c r="BI10" s="120">
        <f>'Main Cal'!BI10</f>
        <v>45662.106892729644</v>
      </c>
      <c r="BJ10" s="121"/>
      <c r="BK10" s="121"/>
      <c r="BL10" s="121"/>
      <c r="BM10" s="121"/>
      <c r="BN10" s="122" t="str">
        <f>'Main Cal'!BN10</f>
        <v>Lesser Cold</v>
      </c>
      <c r="BO10" s="122"/>
      <c r="BP10" s="122"/>
      <c r="BQ10" s="122"/>
      <c r="BR10" s="123"/>
      <c r="BS10" s="2"/>
      <c r="BT10" s="2"/>
      <c r="BU10" s="2"/>
      <c r="BV10" s="2"/>
      <c r="BW10" s="4"/>
      <c r="BX10" s="4"/>
      <c r="BY10" s="4"/>
      <c r="BZ10" s="4"/>
      <c r="CA10" s="4"/>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row>
    <row r="11" spans="1:164" ht="18.75" customHeight="1" x14ac:dyDescent="0.35">
      <c r="A11" s="146">
        <f>'Main Cal'!A11</f>
        <v>45663</v>
      </c>
      <c r="B11" s="147"/>
      <c r="C11" s="147"/>
      <c r="D11" s="147"/>
      <c r="E11" s="151"/>
      <c r="F11" s="151"/>
      <c r="G11" s="148"/>
      <c r="H11" s="148"/>
      <c r="I11" s="149"/>
      <c r="J11" s="150"/>
      <c r="K11" s="146">
        <f>'Main Cal'!K11</f>
        <v>45664</v>
      </c>
      <c r="L11" s="147"/>
      <c r="M11" s="147"/>
      <c r="N11" s="147"/>
      <c r="O11" s="151"/>
      <c r="P11" s="151"/>
      <c r="Q11" s="148"/>
      <c r="R11" s="148"/>
      <c r="S11" s="149"/>
      <c r="T11" s="150"/>
      <c r="U11" s="146">
        <f>'Main Cal'!U11</f>
        <v>45665</v>
      </c>
      <c r="V11" s="147"/>
      <c r="W11" s="147"/>
      <c r="X11" s="147"/>
      <c r="Y11" s="151"/>
      <c r="Z11" s="151"/>
      <c r="AA11" s="148"/>
      <c r="AB11" s="148"/>
      <c r="AC11" s="149"/>
      <c r="AD11" s="150"/>
      <c r="AE11" s="146">
        <f>'Main Cal'!AE11</f>
        <v>45666</v>
      </c>
      <c r="AF11" s="147"/>
      <c r="AG11" s="147"/>
      <c r="AH11" s="147"/>
      <c r="AI11" s="151"/>
      <c r="AJ11" s="151"/>
      <c r="AK11" s="148"/>
      <c r="AL11" s="148"/>
      <c r="AM11" s="149"/>
      <c r="AN11" s="150"/>
      <c r="AO11" s="146">
        <f>'Main Cal'!AO11</f>
        <v>45667</v>
      </c>
      <c r="AP11" s="147"/>
      <c r="AQ11" s="147"/>
      <c r="AR11" s="147"/>
      <c r="AS11" s="151"/>
      <c r="AT11" s="151"/>
      <c r="AU11" s="148"/>
      <c r="AV11" s="148"/>
      <c r="AW11" s="149"/>
      <c r="AX11" s="150"/>
      <c r="AY11" s="146">
        <f>'Main Cal'!AY11</f>
        <v>45668</v>
      </c>
      <c r="AZ11" s="147"/>
      <c r="BA11" s="147"/>
      <c r="BB11" s="147"/>
      <c r="BC11" s="151"/>
      <c r="BD11" s="151"/>
      <c r="BE11" s="148"/>
      <c r="BF11" s="148"/>
      <c r="BG11" s="149"/>
      <c r="BH11" s="150"/>
      <c r="BI11" s="146">
        <f>'Main Cal'!BI11</f>
        <v>45669</v>
      </c>
      <c r="BJ11" s="147"/>
      <c r="BK11" s="147"/>
      <c r="BL11" s="147"/>
      <c r="BM11" s="151"/>
      <c r="BN11" s="151"/>
      <c r="BO11" s="148"/>
      <c r="BP11" s="148"/>
      <c r="BQ11" s="149"/>
      <c r="BR11" s="150"/>
      <c r="BS11" s="2"/>
      <c r="BT11" s="2"/>
      <c r="BU11" s="2"/>
      <c r="BV11" s="2"/>
      <c r="BW11" s="4"/>
      <c r="BX11" s="4"/>
      <c r="BY11" s="4"/>
      <c r="BZ11" s="4"/>
      <c r="CA11" s="4"/>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row>
    <row r="12" spans="1:164" ht="18.75" customHeight="1" x14ac:dyDescent="0.35">
      <c r="A12" s="152" t="s">
        <v>261</v>
      </c>
      <c r="B12" s="153"/>
      <c r="C12" s="153" t="s">
        <v>262</v>
      </c>
      <c r="D12" s="153"/>
      <c r="E12" s="153" t="s">
        <v>8</v>
      </c>
      <c r="F12" s="153"/>
      <c r="G12" s="153" t="s">
        <v>7</v>
      </c>
      <c r="H12" s="153"/>
      <c r="I12" s="154"/>
      <c r="J12" s="155"/>
      <c r="K12" s="152" t="s">
        <v>261</v>
      </c>
      <c r="L12" s="153"/>
      <c r="M12" s="153" t="s">
        <v>262</v>
      </c>
      <c r="N12" s="153"/>
      <c r="O12" s="153" t="s">
        <v>8</v>
      </c>
      <c r="P12" s="153"/>
      <c r="Q12" s="153" t="s">
        <v>7</v>
      </c>
      <c r="R12" s="153"/>
      <c r="S12" s="154"/>
      <c r="T12" s="155"/>
      <c r="U12" s="152" t="s">
        <v>261</v>
      </c>
      <c r="V12" s="153"/>
      <c r="W12" s="153" t="s">
        <v>262</v>
      </c>
      <c r="X12" s="153"/>
      <c r="Y12" s="153" t="s">
        <v>8</v>
      </c>
      <c r="Z12" s="153"/>
      <c r="AA12" s="153" t="s">
        <v>7</v>
      </c>
      <c r="AB12" s="153"/>
      <c r="AC12" s="154"/>
      <c r="AD12" s="155"/>
      <c r="AE12" s="152" t="s">
        <v>261</v>
      </c>
      <c r="AF12" s="153"/>
      <c r="AG12" s="153" t="s">
        <v>262</v>
      </c>
      <c r="AH12" s="153"/>
      <c r="AI12" s="153" t="s">
        <v>8</v>
      </c>
      <c r="AJ12" s="153"/>
      <c r="AK12" s="153" t="s">
        <v>7</v>
      </c>
      <c r="AL12" s="153"/>
      <c r="AM12" s="154"/>
      <c r="AN12" s="155"/>
      <c r="AO12" s="152" t="s">
        <v>261</v>
      </c>
      <c r="AP12" s="153"/>
      <c r="AQ12" s="153" t="s">
        <v>262</v>
      </c>
      <c r="AR12" s="153"/>
      <c r="AS12" s="153" t="s">
        <v>8</v>
      </c>
      <c r="AT12" s="153"/>
      <c r="AU12" s="153" t="s">
        <v>7</v>
      </c>
      <c r="AV12" s="153"/>
      <c r="AW12" s="154"/>
      <c r="AX12" s="155"/>
      <c r="AY12" s="152" t="s">
        <v>261</v>
      </c>
      <c r="AZ12" s="153"/>
      <c r="BA12" s="153" t="s">
        <v>262</v>
      </c>
      <c r="BB12" s="153"/>
      <c r="BC12" s="153" t="s">
        <v>8</v>
      </c>
      <c r="BD12" s="153"/>
      <c r="BE12" s="153" t="s">
        <v>7</v>
      </c>
      <c r="BF12" s="153"/>
      <c r="BG12" s="154"/>
      <c r="BH12" s="155"/>
      <c r="BI12" s="152" t="s">
        <v>261</v>
      </c>
      <c r="BJ12" s="153"/>
      <c r="BK12" s="153" t="s">
        <v>262</v>
      </c>
      <c r="BL12" s="153"/>
      <c r="BM12" s="153" t="s">
        <v>8</v>
      </c>
      <c r="BN12" s="153"/>
      <c r="BO12" s="153" t="s">
        <v>7</v>
      </c>
      <c r="BP12" s="153"/>
      <c r="BQ12" s="154"/>
      <c r="BR12" s="155"/>
      <c r="BS12" s="2"/>
      <c r="BT12" s="2"/>
      <c r="BU12" s="2"/>
      <c r="BV12" s="2"/>
      <c r="BW12" s="4"/>
      <c r="BX12" s="4"/>
      <c r="BY12" s="4"/>
      <c r="BZ12" s="4"/>
      <c r="CA12" s="4"/>
      <c r="CQ12" s="6"/>
      <c r="CR12" s="6"/>
      <c r="CS12" s="145"/>
      <c r="CT12" s="145"/>
      <c r="CU12" s="6"/>
      <c r="CV12" s="6"/>
      <c r="CW12" s="6"/>
      <c r="CX12" s="6"/>
      <c r="CY12" s="6"/>
      <c r="CZ12" s="6"/>
      <c r="DA12" s="6"/>
      <c r="DB12" s="6"/>
      <c r="DC12" s="145"/>
      <c r="DD12" s="145"/>
      <c r="DE12" s="6"/>
      <c r="DF12" s="6"/>
      <c r="DG12" s="6"/>
      <c r="DH12" s="6"/>
      <c r="DI12" s="6"/>
      <c r="DJ12" s="6"/>
      <c r="DK12" s="6"/>
      <c r="DL12" s="6"/>
      <c r="DM12" s="145"/>
      <c r="DN12" s="145"/>
      <c r="DO12" s="6"/>
      <c r="DP12" s="6"/>
      <c r="DQ12" s="6"/>
      <c r="DR12" s="6"/>
      <c r="DS12" s="6"/>
      <c r="DT12" s="6"/>
      <c r="DU12" s="6"/>
      <c r="DV12" s="6"/>
      <c r="DW12" s="145"/>
      <c r="DX12" s="145"/>
      <c r="DY12" s="6"/>
      <c r="DZ12" s="6"/>
      <c r="EA12" s="6"/>
      <c r="EB12" s="6"/>
      <c r="EC12" s="6"/>
      <c r="ED12" s="6"/>
      <c r="EE12" s="6"/>
      <c r="EF12" s="6"/>
      <c r="EG12" s="145"/>
      <c r="EH12" s="145"/>
      <c r="EI12" s="6"/>
      <c r="EJ12" s="6"/>
      <c r="EK12" s="6"/>
      <c r="EL12" s="6"/>
      <c r="EM12" s="6"/>
      <c r="EN12" s="6"/>
      <c r="EO12" s="6"/>
      <c r="EP12" s="6"/>
      <c r="EQ12" s="145"/>
      <c r="ER12" s="145"/>
      <c r="ES12" s="6"/>
      <c r="ET12" s="6"/>
      <c r="EU12" s="6"/>
      <c r="EV12" s="6"/>
      <c r="EW12" s="6"/>
      <c r="EX12" s="6"/>
      <c r="EY12" s="6"/>
      <c r="EZ12" s="6"/>
      <c r="FA12" s="145"/>
      <c r="FB12" s="145"/>
      <c r="FC12" s="6"/>
      <c r="FD12" s="6"/>
      <c r="FE12" s="6"/>
      <c r="FF12" s="6"/>
      <c r="FG12" s="6"/>
      <c r="FH12" s="6"/>
    </row>
    <row r="13" spans="1:164" ht="18.75" customHeight="1" x14ac:dyDescent="0.35">
      <c r="A13" s="152" t="str">
        <f>VLOOKUP('Main Cal'!E13,Data!$T$23:$U$32,2,FALSE)</f>
        <v>-Fire</v>
      </c>
      <c r="B13" s="153"/>
      <c r="C13" s="153" t="str">
        <f>VLOOKUP('Main Cal'!F13,Data!$T$23:$U$32,2,FALSE)</f>
        <v>-Wood</v>
      </c>
      <c r="D13" s="153"/>
      <c r="E13" s="153" t="str">
        <f>VLOOKUP('Main Cal'!G13,Data!$T$23:$U$32,2,FALSE)</f>
        <v>-Fire</v>
      </c>
      <c r="F13" s="153"/>
      <c r="G13" s="153" t="str">
        <f>VLOOKUP('Main Cal'!H13,Data!$T$23:$U$32,2,FALSE)</f>
        <v>+Wood</v>
      </c>
      <c r="H13" s="153"/>
      <c r="I13" s="154"/>
      <c r="J13" s="155"/>
      <c r="K13" s="152" t="str">
        <f>VLOOKUP('Main Cal'!O13,Data!$T$23:$U$32,2,FALSE)</f>
        <v>-Earth</v>
      </c>
      <c r="L13" s="153"/>
      <c r="M13" s="153" t="str">
        <f>VLOOKUP('Main Cal'!P13,Data!$T$23:$U$32,2,FALSE)</f>
        <v>+Fire</v>
      </c>
      <c r="N13" s="153"/>
      <c r="O13" s="153" t="str">
        <f>VLOOKUP('Main Cal'!Q13,Data!$T$23:$U$32,2,FALSE)</f>
        <v>-Fire</v>
      </c>
      <c r="P13" s="153"/>
      <c r="Q13" s="153" t="str">
        <f>VLOOKUP('Main Cal'!R13,Data!$T$23:$U$32,2,FALSE)</f>
        <v>+Wood</v>
      </c>
      <c r="R13" s="153"/>
      <c r="S13" s="154"/>
      <c r="T13" s="155"/>
      <c r="U13" s="152" t="str">
        <f>VLOOKUP('Main Cal'!Y13,Data!$T$23:$U$32,2,FALSE)</f>
        <v>-Metal</v>
      </c>
      <c r="V13" s="153"/>
      <c r="W13" s="153" t="str">
        <f>VLOOKUP('Main Cal'!Z13,Data!$T$23:$U$32,2,FALSE)</f>
        <v>-Fire</v>
      </c>
      <c r="X13" s="153"/>
      <c r="Y13" s="153" t="str">
        <f>VLOOKUP('Main Cal'!AA13,Data!$T$23:$U$32,2,FALSE)</f>
        <v>-Fire</v>
      </c>
      <c r="Z13" s="153"/>
      <c r="AA13" s="153" t="str">
        <f>VLOOKUP('Main Cal'!AB13,Data!$T$23:$U$32,2,FALSE)</f>
        <v>+Wood</v>
      </c>
      <c r="AB13" s="153"/>
      <c r="AC13" s="154"/>
      <c r="AD13" s="155"/>
      <c r="AE13" s="152" t="str">
        <f>VLOOKUP('Main Cal'!AI13,Data!$T$23:$U$32,2,FALSE)</f>
        <v>-Water</v>
      </c>
      <c r="AF13" s="153"/>
      <c r="AG13" s="153" t="str">
        <f>VLOOKUP('Main Cal'!AJ13,Data!$T$23:$U$32,2,FALSE)</f>
        <v>+Earth</v>
      </c>
      <c r="AH13" s="153"/>
      <c r="AI13" s="153" t="str">
        <f>VLOOKUP('Main Cal'!AK13,Data!$T$23:$U$32,2,FALSE)</f>
        <v>-Fire</v>
      </c>
      <c r="AJ13" s="153"/>
      <c r="AK13" s="153" t="str">
        <f>VLOOKUP('Main Cal'!AL13,Data!$T$23:$U$32,2,FALSE)</f>
        <v>+Wood</v>
      </c>
      <c r="AL13" s="153"/>
      <c r="AM13" s="154"/>
      <c r="AN13" s="155"/>
      <c r="AO13" s="152" t="str">
        <f>VLOOKUP('Main Cal'!AS13,Data!$T$23:$U$32,2,FALSE)</f>
        <v>-Wood</v>
      </c>
      <c r="AP13" s="153"/>
      <c r="AQ13" s="153" t="str">
        <f>VLOOKUP('Main Cal'!AT13,Data!$T$23:$U$32,2,FALSE)</f>
        <v>-Earth</v>
      </c>
      <c r="AR13" s="153"/>
      <c r="AS13" s="153" t="str">
        <f>VLOOKUP('Main Cal'!AU13,Data!$T$23:$U$32,2,FALSE)</f>
        <v>-Fire</v>
      </c>
      <c r="AT13" s="153"/>
      <c r="AU13" s="153" t="str">
        <f>VLOOKUP('Main Cal'!AV13,Data!$T$23:$U$32,2,FALSE)</f>
        <v>+Wood</v>
      </c>
      <c r="AV13" s="153"/>
      <c r="AW13" s="154"/>
      <c r="AX13" s="155"/>
      <c r="AY13" s="152" t="str">
        <f>VLOOKUP('Main Cal'!BC13,Data!$T$23:$U$32,2,FALSE)</f>
        <v>-Fire</v>
      </c>
      <c r="AZ13" s="153"/>
      <c r="BA13" s="153" t="str">
        <f>VLOOKUP('Main Cal'!BD13,Data!$T$23:$U$32,2,FALSE)</f>
        <v>+Metal</v>
      </c>
      <c r="BB13" s="153"/>
      <c r="BC13" s="153" t="str">
        <f>VLOOKUP('Main Cal'!BE13,Data!$T$23:$U$32,2,FALSE)</f>
        <v>-Fire</v>
      </c>
      <c r="BD13" s="153"/>
      <c r="BE13" s="153" t="str">
        <f>VLOOKUP('Main Cal'!BF13,Data!$T$23:$U$32,2,FALSE)</f>
        <v>+Wood</v>
      </c>
      <c r="BF13" s="153"/>
      <c r="BG13" s="154"/>
      <c r="BH13" s="155"/>
      <c r="BI13" s="152" t="str">
        <f>VLOOKUP('Main Cal'!BM13,Data!$T$23:$U$32,2,FALSE)</f>
        <v>-Earth</v>
      </c>
      <c r="BJ13" s="153"/>
      <c r="BK13" s="153" t="str">
        <f>VLOOKUP('Main Cal'!BN13,Data!$T$23:$U$32,2,FALSE)</f>
        <v>-Metal</v>
      </c>
      <c r="BL13" s="153"/>
      <c r="BM13" s="153" t="str">
        <f>VLOOKUP('Main Cal'!BO13,Data!$T$23:$U$32,2,FALSE)</f>
        <v>-Fire</v>
      </c>
      <c r="BN13" s="153"/>
      <c r="BO13" s="153" t="str">
        <f>VLOOKUP('Main Cal'!BP13,Data!$T$23:$U$32,2,FALSE)</f>
        <v>+Wood</v>
      </c>
      <c r="BP13" s="153"/>
      <c r="BQ13" s="154"/>
      <c r="BR13" s="155"/>
      <c r="BS13" s="2"/>
      <c r="BT13" s="2"/>
      <c r="BU13" s="2"/>
      <c r="BV13" s="2"/>
      <c r="BW13" s="4"/>
      <c r="BX13" s="4"/>
      <c r="BY13" s="4"/>
      <c r="BZ13" s="4"/>
      <c r="CA13" s="4"/>
      <c r="CQ13" s="6"/>
      <c r="CR13" s="6"/>
      <c r="CS13" s="145"/>
      <c r="CT13" s="145"/>
      <c r="CU13" s="6"/>
      <c r="CV13" s="6"/>
      <c r="CW13" s="6"/>
      <c r="CX13" s="6"/>
      <c r="CY13" s="6"/>
      <c r="CZ13" s="6"/>
      <c r="DA13" s="6"/>
      <c r="DB13" s="6"/>
      <c r="DC13" s="145"/>
      <c r="DD13" s="145"/>
      <c r="DE13" s="6"/>
      <c r="DF13" s="6"/>
      <c r="DG13" s="6"/>
      <c r="DH13" s="6"/>
      <c r="DI13" s="6"/>
      <c r="DJ13" s="6"/>
      <c r="DK13" s="6"/>
      <c r="DL13" s="6"/>
      <c r="DM13" s="145"/>
      <c r="DN13" s="145"/>
      <c r="DO13" s="6"/>
      <c r="DP13" s="6"/>
      <c r="DQ13" s="6"/>
      <c r="DR13" s="6"/>
      <c r="DS13" s="6"/>
      <c r="DT13" s="6"/>
      <c r="DU13" s="6"/>
      <c r="DV13" s="6"/>
      <c r="DW13" s="145"/>
      <c r="DX13" s="145"/>
      <c r="DY13" s="6"/>
      <c r="DZ13" s="6"/>
      <c r="EA13" s="6"/>
      <c r="EB13" s="6"/>
      <c r="EC13" s="6"/>
      <c r="ED13" s="6"/>
      <c r="EE13" s="6"/>
      <c r="EF13" s="6"/>
      <c r="EG13" s="145"/>
      <c r="EH13" s="145"/>
      <c r="EI13" s="6"/>
      <c r="EJ13" s="6"/>
      <c r="EK13" s="6"/>
      <c r="EL13" s="6"/>
      <c r="EM13" s="6"/>
      <c r="EN13" s="6"/>
      <c r="EO13" s="6"/>
      <c r="EP13" s="6"/>
      <c r="EQ13" s="145"/>
      <c r="ER13" s="145"/>
      <c r="ES13" s="6"/>
      <c r="ET13" s="6"/>
      <c r="EU13" s="6"/>
      <c r="EV13" s="6"/>
      <c r="EW13" s="6"/>
      <c r="EX13" s="6"/>
      <c r="EY13" s="6"/>
      <c r="EZ13" s="6"/>
      <c r="FA13" s="145"/>
      <c r="FB13" s="145"/>
      <c r="FC13" s="6"/>
      <c r="FD13" s="6"/>
      <c r="FE13" s="6"/>
      <c r="FF13" s="6"/>
      <c r="FG13" s="6"/>
      <c r="FH13" s="6"/>
    </row>
    <row r="14" spans="1:164" ht="18.75" customHeight="1" x14ac:dyDescent="0.35">
      <c r="A14" s="152" t="str">
        <f>VLOOKUP('Main Cal'!E14,Data!$F$23:$H$35,3,FALSE)</f>
        <v>Pig</v>
      </c>
      <c r="B14" s="153"/>
      <c r="C14" s="153" t="str">
        <f>VLOOKUP('Main Cal'!F14,Data!$F$23:$H$35,3,FALSE)</f>
        <v>Pig</v>
      </c>
      <c r="D14" s="153"/>
      <c r="E14" s="153" t="str">
        <f>VLOOKUP('Main Cal'!G14,Data!$F$23:$H$35,3,FALSE)</f>
        <v>Ox</v>
      </c>
      <c r="F14" s="153"/>
      <c r="G14" s="153" t="str">
        <f>VLOOKUP('Main Cal'!H14,Data!$F$23:$H$35,3,FALSE)</f>
        <v>Dragon</v>
      </c>
      <c r="H14" s="153"/>
      <c r="I14" s="154"/>
      <c r="J14" s="155"/>
      <c r="K14" s="152" t="str">
        <f>VLOOKUP('Main Cal'!O14,Data!$F$23:$H$35,3,FALSE)</f>
        <v>Pig</v>
      </c>
      <c r="L14" s="153"/>
      <c r="M14" s="153" t="str">
        <f>VLOOKUP('Main Cal'!P14,Data!$F$23:$H$35,3,FALSE)</f>
        <v>Rat</v>
      </c>
      <c r="N14" s="153"/>
      <c r="O14" s="153" t="str">
        <f>VLOOKUP('Main Cal'!Q14,Data!$F$23:$H$35,3,FALSE)</f>
        <v>Ox</v>
      </c>
      <c r="P14" s="153"/>
      <c r="Q14" s="153" t="str">
        <f>VLOOKUP('Main Cal'!R14,Data!$F$23:$H$35,3,FALSE)</f>
        <v>Dragon</v>
      </c>
      <c r="R14" s="153"/>
      <c r="S14" s="154"/>
      <c r="T14" s="155"/>
      <c r="U14" s="152" t="str">
        <f>VLOOKUP('Main Cal'!Y14,Data!$F$23:$H$35,3,FALSE)</f>
        <v>Pig</v>
      </c>
      <c r="V14" s="153"/>
      <c r="W14" s="153" t="str">
        <f>VLOOKUP('Main Cal'!Z14,Data!$F$23:$H$35,3,FALSE)</f>
        <v>Ox</v>
      </c>
      <c r="X14" s="153"/>
      <c r="Y14" s="153" t="str">
        <f>VLOOKUP('Main Cal'!AA14,Data!$F$23:$H$35,3,FALSE)</f>
        <v>Ox</v>
      </c>
      <c r="Z14" s="153"/>
      <c r="AA14" s="153" t="str">
        <f>VLOOKUP('Main Cal'!AB14,Data!$F$23:$H$35,3,FALSE)</f>
        <v>Dragon</v>
      </c>
      <c r="AB14" s="153"/>
      <c r="AC14" s="154"/>
      <c r="AD14" s="155"/>
      <c r="AE14" s="152" t="str">
        <f>VLOOKUP('Main Cal'!AI14,Data!$F$23:$H$35,3,FALSE)</f>
        <v>Pig</v>
      </c>
      <c r="AF14" s="153"/>
      <c r="AG14" s="153" t="str">
        <f>VLOOKUP('Main Cal'!AJ14,Data!$F$23:$H$35,3,FALSE)</f>
        <v>Tiger</v>
      </c>
      <c r="AH14" s="153"/>
      <c r="AI14" s="153" t="str">
        <f>VLOOKUP('Main Cal'!AK14,Data!$F$23:$H$35,3,FALSE)</f>
        <v>Ox</v>
      </c>
      <c r="AJ14" s="153"/>
      <c r="AK14" s="153" t="str">
        <f>VLOOKUP('Main Cal'!AL14,Data!$F$23:$H$35,3,FALSE)</f>
        <v>Dragon</v>
      </c>
      <c r="AL14" s="153"/>
      <c r="AM14" s="154"/>
      <c r="AN14" s="155"/>
      <c r="AO14" s="152" t="str">
        <f>VLOOKUP('Main Cal'!AS14,Data!$F$23:$H$35,3,FALSE)</f>
        <v>Pig</v>
      </c>
      <c r="AP14" s="153"/>
      <c r="AQ14" s="153" t="str">
        <f>VLOOKUP('Main Cal'!AT14,Data!$F$23:$H$35,3,FALSE)</f>
        <v>Rabbit</v>
      </c>
      <c r="AR14" s="153"/>
      <c r="AS14" s="153" t="str">
        <f>VLOOKUP('Main Cal'!AU14,Data!$F$23:$H$35,3,FALSE)</f>
        <v>Ox</v>
      </c>
      <c r="AT14" s="153"/>
      <c r="AU14" s="153" t="str">
        <f>VLOOKUP('Main Cal'!AV14,Data!$F$23:$H$35,3,FALSE)</f>
        <v>Dragon</v>
      </c>
      <c r="AV14" s="153"/>
      <c r="AW14" s="154"/>
      <c r="AX14" s="155"/>
      <c r="AY14" s="152" t="str">
        <f>VLOOKUP('Main Cal'!BC14,Data!$F$23:$H$35,3,FALSE)</f>
        <v>Pig</v>
      </c>
      <c r="AZ14" s="153"/>
      <c r="BA14" s="153" t="str">
        <f>VLOOKUP('Main Cal'!BD14,Data!$F$23:$H$35,3,FALSE)</f>
        <v>Dragon</v>
      </c>
      <c r="BB14" s="153"/>
      <c r="BC14" s="153" t="str">
        <f>VLOOKUP('Main Cal'!BE14,Data!$F$23:$H$35,3,FALSE)</f>
        <v>Ox</v>
      </c>
      <c r="BD14" s="153"/>
      <c r="BE14" s="153" t="str">
        <f>VLOOKUP('Main Cal'!BF14,Data!$F$23:$H$35,3,FALSE)</f>
        <v>Dragon</v>
      </c>
      <c r="BF14" s="153"/>
      <c r="BG14" s="154"/>
      <c r="BH14" s="155"/>
      <c r="BI14" s="152" t="str">
        <f>VLOOKUP('Main Cal'!BM14,Data!$F$23:$H$35,3,FALSE)</f>
        <v>Pig</v>
      </c>
      <c r="BJ14" s="153"/>
      <c r="BK14" s="153" t="str">
        <f>VLOOKUP('Main Cal'!BN14,Data!$F$23:$H$35,3,FALSE)</f>
        <v>Snake</v>
      </c>
      <c r="BL14" s="153"/>
      <c r="BM14" s="153" t="str">
        <f>VLOOKUP('Main Cal'!BO14,Data!$F$23:$H$35,3,FALSE)</f>
        <v>Ox</v>
      </c>
      <c r="BN14" s="153"/>
      <c r="BO14" s="153" t="str">
        <f>VLOOKUP('Main Cal'!BP14,Data!$F$23:$H$35,3,FALSE)</f>
        <v>Dragon</v>
      </c>
      <c r="BP14" s="153"/>
      <c r="BQ14" s="154"/>
      <c r="BR14" s="155"/>
      <c r="BS14" s="2"/>
      <c r="BT14" s="2"/>
      <c r="BU14" s="2"/>
      <c r="BV14" s="2"/>
      <c r="BW14" s="4"/>
      <c r="BX14" s="4"/>
      <c r="BY14" s="4"/>
      <c r="BZ14" s="4"/>
      <c r="CA14" s="4"/>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row>
    <row r="15" spans="1:164" ht="18.75" customHeight="1" x14ac:dyDescent="0.35">
      <c r="A15" s="120">
        <f>'Main Cal'!A15</f>
        <v>45662.106892729644</v>
      </c>
      <c r="B15" s="121"/>
      <c r="C15" s="121"/>
      <c r="D15" s="121"/>
      <c r="E15" s="121"/>
      <c r="F15" s="122" t="str">
        <f>'Main Cal'!F15</f>
        <v>Lesser Cold</v>
      </c>
      <c r="G15" s="122"/>
      <c r="H15" s="122"/>
      <c r="I15" s="122"/>
      <c r="J15" s="123"/>
      <c r="K15" s="120">
        <f>'Main Cal'!K15</f>
        <v>45662.106892729644</v>
      </c>
      <c r="L15" s="121"/>
      <c r="M15" s="121"/>
      <c r="N15" s="121"/>
      <c r="O15" s="121"/>
      <c r="P15" s="122" t="str">
        <f>'Main Cal'!P15</f>
        <v>Lesser Cold</v>
      </c>
      <c r="Q15" s="122"/>
      <c r="R15" s="122"/>
      <c r="S15" s="122"/>
      <c r="T15" s="123"/>
      <c r="U15" s="120">
        <f>'Main Cal'!U15</f>
        <v>45662.106892729644</v>
      </c>
      <c r="V15" s="121"/>
      <c r="W15" s="121"/>
      <c r="X15" s="121"/>
      <c r="Y15" s="121"/>
      <c r="Z15" s="122" t="str">
        <f>'Main Cal'!Z15</f>
        <v>Lesser Cold</v>
      </c>
      <c r="AA15" s="122"/>
      <c r="AB15" s="122"/>
      <c r="AC15" s="122"/>
      <c r="AD15" s="123"/>
      <c r="AE15" s="120">
        <f>'Main Cal'!AE15</f>
        <v>45662.106892729644</v>
      </c>
      <c r="AF15" s="121"/>
      <c r="AG15" s="121"/>
      <c r="AH15" s="121"/>
      <c r="AI15" s="121"/>
      <c r="AJ15" s="122" t="str">
        <f>'Main Cal'!AJ15</f>
        <v>Lesser Cold</v>
      </c>
      <c r="AK15" s="122"/>
      <c r="AL15" s="122"/>
      <c r="AM15" s="122"/>
      <c r="AN15" s="123"/>
      <c r="AO15" s="120">
        <f>'Main Cal'!AO15</f>
        <v>45662.106892729644</v>
      </c>
      <c r="AP15" s="121"/>
      <c r="AQ15" s="121"/>
      <c r="AR15" s="121"/>
      <c r="AS15" s="121"/>
      <c r="AT15" s="122" t="str">
        <f>'Main Cal'!AT15</f>
        <v>Lesser Cold</v>
      </c>
      <c r="AU15" s="122"/>
      <c r="AV15" s="122"/>
      <c r="AW15" s="122"/>
      <c r="AX15" s="123"/>
      <c r="AY15" s="120">
        <f>'Main Cal'!AY15</f>
        <v>45662.106892729644</v>
      </c>
      <c r="AZ15" s="121"/>
      <c r="BA15" s="121"/>
      <c r="BB15" s="121"/>
      <c r="BC15" s="121"/>
      <c r="BD15" s="122" t="str">
        <f>'Main Cal'!BD15</f>
        <v>Lesser Cold</v>
      </c>
      <c r="BE15" s="122"/>
      <c r="BF15" s="122"/>
      <c r="BG15" s="122"/>
      <c r="BH15" s="123"/>
      <c r="BI15" s="120">
        <f>'Main Cal'!BI15</f>
        <v>45662.106892729644</v>
      </c>
      <c r="BJ15" s="121"/>
      <c r="BK15" s="121"/>
      <c r="BL15" s="121"/>
      <c r="BM15" s="121"/>
      <c r="BN15" s="122" t="str">
        <f>'Main Cal'!BN15</f>
        <v>Lesser Cold</v>
      </c>
      <c r="BO15" s="122"/>
      <c r="BP15" s="122"/>
      <c r="BQ15" s="122"/>
      <c r="BR15" s="123"/>
      <c r="BS15" s="2"/>
      <c r="BT15" s="2"/>
      <c r="BU15" s="2"/>
      <c r="BV15" s="2"/>
      <c r="BW15" s="4"/>
      <c r="BX15" s="4"/>
      <c r="BY15" s="4"/>
      <c r="BZ15" s="4"/>
      <c r="CA15" s="4"/>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row>
    <row r="16" spans="1:164" ht="18.75" customHeight="1" x14ac:dyDescent="0.35">
      <c r="A16" s="146">
        <f>'Main Cal'!A16</f>
        <v>45670</v>
      </c>
      <c r="B16" s="147"/>
      <c r="C16" s="147"/>
      <c r="D16" s="147"/>
      <c r="E16" s="151"/>
      <c r="F16" s="151"/>
      <c r="G16" s="148"/>
      <c r="H16" s="148"/>
      <c r="I16" s="149"/>
      <c r="J16" s="150"/>
      <c r="K16" s="146">
        <f>'Main Cal'!K16</f>
        <v>45671</v>
      </c>
      <c r="L16" s="147"/>
      <c r="M16" s="147"/>
      <c r="N16" s="147"/>
      <c r="O16" s="151"/>
      <c r="P16" s="151"/>
      <c r="Q16" s="148"/>
      <c r="R16" s="148"/>
      <c r="S16" s="149"/>
      <c r="T16" s="150"/>
      <c r="U16" s="146">
        <f>'Main Cal'!U16</f>
        <v>45672</v>
      </c>
      <c r="V16" s="147"/>
      <c r="W16" s="147"/>
      <c r="X16" s="147"/>
      <c r="Y16" s="151"/>
      <c r="Z16" s="151"/>
      <c r="AA16" s="148"/>
      <c r="AB16" s="148"/>
      <c r="AC16" s="149"/>
      <c r="AD16" s="150"/>
      <c r="AE16" s="146">
        <f>'Main Cal'!AE16</f>
        <v>45673</v>
      </c>
      <c r="AF16" s="147"/>
      <c r="AG16" s="147"/>
      <c r="AH16" s="147"/>
      <c r="AI16" s="151"/>
      <c r="AJ16" s="151"/>
      <c r="AK16" s="148"/>
      <c r="AL16" s="148"/>
      <c r="AM16" s="149"/>
      <c r="AN16" s="150"/>
      <c r="AO16" s="146">
        <f>'Main Cal'!AO16</f>
        <v>45674</v>
      </c>
      <c r="AP16" s="147"/>
      <c r="AQ16" s="147"/>
      <c r="AR16" s="147"/>
      <c r="AS16" s="151"/>
      <c r="AT16" s="151"/>
      <c r="AU16" s="148"/>
      <c r="AV16" s="148"/>
      <c r="AW16" s="149"/>
      <c r="AX16" s="150"/>
      <c r="AY16" s="146">
        <f>'Main Cal'!AY16</f>
        <v>45675</v>
      </c>
      <c r="AZ16" s="147"/>
      <c r="BA16" s="147"/>
      <c r="BB16" s="147"/>
      <c r="BC16" s="151"/>
      <c r="BD16" s="151"/>
      <c r="BE16" s="148"/>
      <c r="BF16" s="148"/>
      <c r="BG16" s="149"/>
      <c r="BH16" s="150"/>
      <c r="BI16" s="146">
        <f>'Main Cal'!BI16</f>
        <v>45676</v>
      </c>
      <c r="BJ16" s="147"/>
      <c r="BK16" s="147"/>
      <c r="BL16" s="147"/>
      <c r="BM16" s="151"/>
      <c r="BN16" s="151"/>
      <c r="BO16" s="148"/>
      <c r="BP16" s="148"/>
      <c r="BQ16" s="149"/>
      <c r="BR16" s="150"/>
      <c r="BS16" s="2"/>
      <c r="BT16" s="2"/>
      <c r="BU16" s="2"/>
      <c r="BV16" s="2"/>
      <c r="BW16" s="4"/>
      <c r="BX16" s="4"/>
      <c r="BY16" s="4"/>
      <c r="BZ16" s="4"/>
      <c r="CA16" s="4"/>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row>
    <row r="17" spans="1:164" ht="18.75" customHeight="1" x14ac:dyDescent="0.35">
      <c r="A17" s="152" t="s">
        <v>261</v>
      </c>
      <c r="B17" s="153"/>
      <c r="C17" s="153" t="s">
        <v>262</v>
      </c>
      <c r="D17" s="153"/>
      <c r="E17" s="153" t="s">
        <v>8</v>
      </c>
      <c r="F17" s="153"/>
      <c r="G17" s="153" t="s">
        <v>7</v>
      </c>
      <c r="H17" s="153"/>
      <c r="I17" s="154"/>
      <c r="J17" s="155"/>
      <c r="K17" s="152" t="s">
        <v>261</v>
      </c>
      <c r="L17" s="153"/>
      <c r="M17" s="153" t="s">
        <v>262</v>
      </c>
      <c r="N17" s="153"/>
      <c r="O17" s="153" t="s">
        <v>8</v>
      </c>
      <c r="P17" s="153"/>
      <c r="Q17" s="153" t="s">
        <v>7</v>
      </c>
      <c r="R17" s="153"/>
      <c r="S17" s="154"/>
      <c r="T17" s="155"/>
      <c r="U17" s="152" t="s">
        <v>261</v>
      </c>
      <c r="V17" s="153"/>
      <c r="W17" s="153" t="s">
        <v>262</v>
      </c>
      <c r="X17" s="153"/>
      <c r="Y17" s="153" t="s">
        <v>8</v>
      </c>
      <c r="Z17" s="153"/>
      <c r="AA17" s="153" t="s">
        <v>7</v>
      </c>
      <c r="AB17" s="153"/>
      <c r="AC17" s="154"/>
      <c r="AD17" s="155"/>
      <c r="AE17" s="152" t="s">
        <v>261</v>
      </c>
      <c r="AF17" s="153"/>
      <c r="AG17" s="153" t="s">
        <v>262</v>
      </c>
      <c r="AH17" s="153"/>
      <c r="AI17" s="153" t="s">
        <v>8</v>
      </c>
      <c r="AJ17" s="153"/>
      <c r="AK17" s="153" t="s">
        <v>7</v>
      </c>
      <c r="AL17" s="153"/>
      <c r="AM17" s="154"/>
      <c r="AN17" s="155"/>
      <c r="AO17" s="152" t="s">
        <v>261</v>
      </c>
      <c r="AP17" s="153"/>
      <c r="AQ17" s="153" t="s">
        <v>262</v>
      </c>
      <c r="AR17" s="153"/>
      <c r="AS17" s="153" t="s">
        <v>8</v>
      </c>
      <c r="AT17" s="153"/>
      <c r="AU17" s="153" t="s">
        <v>7</v>
      </c>
      <c r="AV17" s="153"/>
      <c r="AW17" s="154"/>
      <c r="AX17" s="155"/>
      <c r="AY17" s="152" t="s">
        <v>261</v>
      </c>
      <c r="AZ17" s="153"/>
      <c r="BA17" s="153" t="s">
        <v>262</v>
      </c>
      <c r="BB17" s="153"/>
      <c r="BC17" s="153" t="s">
        <v>8</v>
      </c>
      <c r="BD17" s="153"/>
      <c r="BE17" s="153" t="s">
        <v>7</v>
      </c>
      <c r="BF17" s="153"/>
      <c r="BG17" s="154"/>
      <c r="BH17" s="155"/>
      <c r="BI17" s="152" t="s">
        <v>261</v>
      </c>
      <c r="BJ17" s="153"/>
      <c r="BK17" s="153" t="s">
        <v>262</v>
      </c>
      <c r="BL17" s="153"/>
      <c r="BM17" s="153" t="s">
        <v>8</v>
      </c>
      <c r="BN17" s="153"/>
      <c r="BO17" s="153" t="s">
        <v>7</v>
      </c>
      <c r="BP17" s="153"/>
      <c r="BQ17" s="154"/>
      <c r="BR17" s="155"/>
      <c r="BS17" s="2"/>
      <c r="BT17" s="2"/>
      <c r="BU17" s="2"/>
      <c r="BV17" s="2"/>
      <c r="BW17" s="4"/>
      <c r="BX17" s="4"/>
      <c r="BY17" s="4"/>
      <c r="BZ17" s="4"/>
      <c r="CA17" s="4"/>
      <c r="CQ17" s="6"/>
      <c r="CR17" s="6"/>
      <c r="CS17" s="145"/>
      <c r="CT17" s="145"/>
      <c r="CU17" s="6"/>
      <c r="CV17" s="6"/>
      <c r="CW17" s="6"/>
      <c r="CX17" s="6"/>
      <c r="CY17" s="6"/>
      <c r="CZ17" s="6"/>
      <c r="DA17" s="6"/>
      <c r="DB17" s="6"/>
      <c r="DC17" s="145"/>
      <c r="DD17" s="145"/>
      <c r="DE17" s="6"/>
      <c r="DF17" s="6"/>
      <c r="DG17" s="6"/>
      <c r="DH17" s="6"/>
      <c r="DI17" s="6"/>
      <c r="DJ17" s="6"/>
      <c r="DK17" s="6"/>
      <c r="DL17" s="6"/>
      <c r="DM17" s="145"/>
      <c r="DN17" s="145"/>
      <c r="DO17" s="6"/>
      <c r="DP17" s="6"/>
      <c r="DQ17" s="6"/>
      <c r="DR17" s="6"/>
      <c r="DS17" s="6"/>
      <c r="DT17" s="6"/>
      <c r="DU17" s="6"/>
      <c r="DV17" s="6"/>
      <c r="DW17" s="145"/>
      <c r="DX17" s="145"/>
      <c r="DY17" s="6"/>
      <c r="DZ17" s="6"/>
      <c r="EA17" s="6"/>
      <c r="EB17" s="6"/>
      <c r="EC17" s="6"/>
      <c r="ED17" s="6"/>
      <c r="EE17" s="6"/>
      <c r="EF17" s="6"/>
      <c r="EG17" s="145"/>
      <c r="EH17" s="145"/>
      <c r="EI17" s="6"/>
      <c r="EJ17" s="6"/>
      <c r="EK17" s="6"/>
      <c r="EL17" s="6"/>
      <c r="EM17" s="6"/>
      <c r="EN17" s="6"/>
      <c r="EO17" s="6"/>
      <c r="EP17" s="6"/>
      <c r="EQ17" s="145"/>
      <c r="ER17" s="145"/>
      <c r="ES17" s="6"/>
      <c r="ET17" s="6"/>
      <c r="EU17" s="6"/>
      <c r="EV17" s="6"/>
      <c r="EW17" s="6"/>
      <c r="EX17" s="6"/>
      <c r="EY17" s="6"/>
      <c r="EZ17" s="6"/>
      <c r="FA17" s="145"/>
      <c r="FB17" s="145"/>
      <c r="FC17" s="6"/>
      <c r="FD17" s="6"/>
      <c r="FE17" s="6"/>
      <c r="FF17" s="6"/>
      <c r="FG17" s="6"/>
      <c r="FH17" s="6"/>
    </row>
    <row r="18" spans="1:164" ht="18.75" customHeight="1" x14ac:dyDescent="0.35">
      <c r="A18" s="152" t="str">
        <f>VLOOKUP('Main Cal'!E18,Data!$T$23:$U$32,2,FALSE)</f>
        <v>-Metal</v>
      </c>
      <c r="B18" s="153"/>
      <c r="C18" s="153" t="str">
        <f>VLOOKUP('Main Cal'!F18,Data!$T$23:$U$32,2,FALSE)</f>
        <v>+Water</v>
      </c>
      <c r="D18" s="153"/>
      <c r="E18" s="153" t="str">
        <f>VLOOKUP('Main Cal'!G18,Data!$T$23:$U$32,2,FALSE)</f>
        <v>-Fire</v>
      </c>
      <c r="F18" s="153"/>
      <c r="G18" s="153" t="str">
        <f>VLOOKUP('Main Cal'!H18,Data!$T$23:$U$32,2,FALSE)</f>
        <v>+Wood</v>
      </c>
      <c r="H18" s="153"/>
      <c r="I18" s="154"/>
      <c r="J18" s="155"/>
      <c r="K18" s="152" t="str">
        <f>VLOOKUP('Main Cal'!O18,Data!$T$23:$U$32,2,FALSE)</f>
        <v>-Water</v>
      </c>
      <c r="L18" s="153"/>
      <c r="M18" s="153" t="str">
        <f>VLOOKUP('Main Cal'!P18,Data!$T$23:$U$32,2,FALSE)</f>
        <v>-Water</v>
      </c>
      <c r="N18" s="153"/>
      <c r="O18" s="153" t="str">
        <f>VLOOKUP('Main Cal'!Q18,Data!$T$23:$U$32,2,FALSE)</f>
        <v>-Fire</v>
      </c>
      <c r="P18" s="153"/>
      <c r="Q18" s="153" t="str">
        <f>VLOOKUP('Main Cal'!R18,Data!$T$23:$U$32,2,FALSE)</f>
        <v>+Wood</v>
      </c>
      <c r="R18" s="153"/>
      <c r="S18" s="154"/>
      <c r="T18" s="155"/>
      <c r="U18" s="152" t="str">
        <f>VLOOKUP('Main Cal'!Y18,Data!$T$23:$U$32,2,FALSE)</f>
        <v>-Wood</v>
      </c>
      <c r="V18" s="153"/>
      <c r="W18" s="153" t="str">
        <f>VLOOKUP('Main Cal'!Z18,Data!$T$23:$U$32,2,FALSE)</f>
        <v>+Wood</v>
      </c>
      <c r="X18" s="153"/>
      <c r="Y18" s="153" t="str">
        <f>VLOOKUP('Main Cal'!AA18,Data!$T$23:$U$32,2,FALSE)</f>
        <v>-Fire</v>
      </c>
      <c r="Z18" s="153"/>
      <c r="AA18" s="153" t="str">
        <f>VLOOKUP('Main Cal'!AB18,Data!$T$23:$U$32,2,FALSE)</f>
        <v>+Wood</v>
      </c>
      <c r="AB18" s="153"/>
      <c r="AC18" s="154"/>
      <c r="AD18" s="155"/>
      <c r="AE18" s="152" t="str">
        <f>VLOOKUP('Main Cal'!AI18,Data!$T$23:$U$32,2,FALSE)</f>
        <v>-Fire</v>
      </c>
      <c r="AF18" s="153"/>
      <c r="AG18" s="153" t="str">
        <f>VLOOKUP('Main Cal'!AJ18,Data!$T$23:$U$32,2,FALSE)</f>
        <v>-Wood</v>
      </c>
      <c r="AH18" s="153"/>
      <c r="AI18" s="153" t="str">
        <f>VLOOKUP('Main Cal'!AK18,Data!$T$23:$U$32,2,FALSE)</f>
        <v>-Fire</v>
      </c>
      <c r="AJ18" s="153"/>
      <c r="AK18" s="153" t="str">
        <f>VLOOKUP('Main Cal'!AL18,Data!$T$23:$U$32,2,FALSE)</f>
        <v>+Wood</v>
      </c>
      <c r="AL18" s="153"/>
      <c r="AM18" s="154"/>
      <c r="AN18" s="155"/>
      <c r="AO18" s="152" t="str">
        <f>VLOOKUP('Main Cal'!AS18,Data!$T$23:$U$32,2,FALSE)</f>
        <v>-Earth</v>
      </c>
      <c r="AP18" s="153"/>
      <c r="AQ18" s="153" t="str">
        <f>VLOOKUP('Main Cal'!AT18,Data!$T$23:$U$32,2,FALSE)</f>
        <v>+Fire</v>
      </c>
      <c r="AR18" s="153"/>
      <c r="AS18" s="153" t="str">
        <f>VLOOKUP('Main Cal'!AU18,Data!$T$23:$U$32,2,FALSE)</f>
        <v>-Fire</v>
      </c>
      <c r="AT18" s="153"/>
      <c r="AU18" s="153" t="str">
        <f>VLOOKUP('Main Cal'!AV18,Data!$T$23:$U$32,2,FALSE)</f>
        <v>+Wood</v>
      </c>
      <c r="AV18" s="153"/>
      <c r="AW18" s="154"/>
      <c r="AX18" s="155"/>
      <c r="AY18" s="152" t="str">
        <f>VLOOKUP('Main Cal'!BC18,Data!$T$23:$U$32,2,FALSE)</f>
        <v>-Metal</v>
      </c>
      <c r="AZ18" s="153"/>
      <c r="BA18" s="153" t="str">
        <f>VLOOKUP('Main Cal'!BD18,Data!$T$23:$U$32,2,FALSE)</f>
        <v>-Fire</v>
      </c>
      <c r="BB18" s="153"/>
      <c r="BC18" s="153" t="str">
        <f>VLOOKUP('Main Cal'!BE18,Data!$T$23:$U$32,2,FALSE)</f>
        <v>-Fire</v>
      </c>
      <c r="BD18" s="153"/>
      <c r="BE18" s="153" t="str">
        <f>VLOOKUP('Main Cal'!BF18,Data!$T$23:$U$32,2,FALSE)</f>
        <v>+Wood</v>
      </c>
      <c r="BF18" s="153"/>
      <c r="BG18" s="154"/>
      <c r="BH18" s="155"/>
      <c r="BI18" s="152" t="str">
        <f>VLOOKUP('Main Cal'!BM18,Data!$T$23:$U$32,2,FALSE)</f>
        <v>-Water</v>
      </c>
      <c r="BJ18" s="153"/>
      <c r="BK18" s="153" t="str">
        <f>VLOOKUP('Main Cal'!BN18,Data!$T$23:$U$32,2,FALSE)</f>
        <v>+Earth</v>
      </c>
      <c r="BL18" s="153"/>
      <c r="BM18" s="153" t="str">
        <f>VLOOKUP('Main Cal'!BO18,Data!$T$23:$U$32,2,FALSE)</f>
        <v>-Fire</v>
      </c>
      <c r="BN18" s="153"/>
      <c r="BO18" s="153" t="str">
        <f>VLOOKUP('Main Cal'!BP18,Data!$T$23:$U$32,2,FALSE)</f>
        <v>+Wood</v>
      </c>
      <c r="BP18" s="153"/>
      <c r="BQ18" s="154"/>
      <c r="BR18" s="155"/>
      <c r="BS18" s="2"/>
      <c r="BT18" s="2"/>
      <c r="BU18" s="2"/>
      <c r="BV18" s="2"/>
      <c r="BW18" s="4"/>
      <c r="BX18" s="4"/>
      <c r="BY18" s="4"/>
      <c r="BZ18" s="4"/>
      <c r="CA18" s="4"/>
      <c r="CQ18" s="6"/>
      <c r="CR18" s="6"/>
      <c r="CS18" s="145"/>
      <c r="CT18" s="145"/>
      <c r="CU18" s="6"/>
      <c r="CV18" s="6"/>
      <c r="CW18" s="6"/>
      <c r="CX18" s="6"/>
      <c r="CY18" s="6"/>
      <c r="CZ18" s="6"/>
      <c r="DA18" s="6"/>
      <c r="DB18" s="6"/>
      <c r="DC18" s="145"/>
      <c r="DD18" s="145"/>
      <c r="DE18" s="6"/>
      <c r="DF18" s="6"/>
      <c r="DG18" s="6"/>
      <c r="DH18" s="6"/>
      <c r="DI18" s="6"/>
      <c r="DJ18" s="6"/>
      <c r="DK18" s="6"/>
      <c r="DL18" s="6"/>
      <c r="DM18" s="145"/>
      <c r="DN18" s="145"/>
      <c r="DO18" s="6"/>
      <c r="DP18" s="6"/>
      <c r="DQ18" s="6"/>
      <c r="DR18" s="6"/>
      <c r="DS18" s="6"/>
      <c r="DT18" s="6"/>
      <c r="DU18" s="6"/>
      <c r="DV18" s="6"/>
      <c r="DW18" s="145"/>
      <c r="DX18" s="145"/>
      <c r="DY18" s="6"/>
      <c r="DZ18" s="6"/>
      <c r="EA18" s="6"/>
      <c r="EB18" s="6"/>
      <c r="EC18" s="6"/>
      <c r="ED18" s="6"/>
      <c r="EE18" s="6"/>
      <c r="EF18" s="6"/>
      <c r="EG18" s="145"/>
      <c r="EH18" s="145"/>
      <c r="EI18" s="6"/>
      <c r="EJ18" s="6"/>
      <c r="EK18" s="6"/>
      <c r="EL18" s="6"/>
      <c r="EM18" s="6"/>
      <c r="EN18" s="6"/>
      <c r="EO18" s="6"/>
      <c r="EP18" s="6"/>
      <c r="EQ18" s="145"/>
      <c r="ER18" s="145"/>
      <c r="ES18" s="6"/>
      <c r="ET18" s="6"/>
      <c r="EU18" s="6"/>
      <c r="EV18" s="6"/>
      <c r="EW18" s="6"/>
      <c r="EX18" s="6"/>
      <c r="EY18" s="6"/>
      <c r="EZ18" s="6"/>
      <c r="FA18" s="145"/>
      <c r="FB18" s="145"/>
      <c r="FC18" s="6"/>
      <c r="FD18" s="6"/>
      <c r="FE18" s="6"/>
      <c r="FF18" s="6"/>
      <c r="FG18" s="6"/>
      <c r="FH18" s="6"/>
    </row>
    <row r="19" spans="1:164" ht="18.75" customHeight="1" x14ac:dyDescent="0.35">
      <c r="A19" s="152" t="str">
        <f>VLOOKUP('Main Cal'!E19,Data!$F$23:$H$35,3,FALSE)</f>
        <v>Pig</v>
      </c>
      <c r="B19" s="153"/>
      <c r="C19" s="153" t="str">
        <f>VLOOKUP('Main Cal'!F19,Data!$F$23:$H$35,3,FALSE)</f>
        <v>Horse</v>
      </c>
      <c r="D19" s="153"/>
      <c r="E19" s="153" t="str">
        <f>VLOOKUP('Main Cal'!G19,Data!$F$23:$H$35,3,FALSE)</f>
        <v>Ox</v>
      </c>
      <c r="F19" s="153"/>
      <c r="G19" s="153" t="str">
        <f>VLOOKUP('Main Cal'!H19,Data!$F$23:$H$35,3,FALSE)</f>
        <v>Dragon</v>
      </c>
      <c r="H19" s="153"/>
      <c r="I19" s="154"/>
      <c r="J19" s="155"/>
      <c r="K19" s="152" t="str">
        <f>VLOOKUP('Main Cal'!O19,Data!$F$23:$H$35,3,FALSE)</f>
        <v>Pig</v>
      </c>
      <c r="L19" s="153"/>
      <c r="M19" s="153" t="str">
        <f>VLOOKUP('Main Cal'!P19,Data!$F$23:$H$35,3,FALSE)</f>
        <v>Goat</v>
      </c>
      <c r="N19" s="153"/>
      <c r="O19" s="153" t="str">
        <f>VLOOKUP('Main Cal'!Q19,Data!$F$23:$H$35,3,FALSE)</f>
        <v>Ox</v>
      </c>
      <c r="P19" s="153"/>
      <c r="Q19" s="153" t="str">
        <f>VLOOKUP('Main Cal'!R19,Data!$F$23:$H$35,3,FALSE)</f>
        <v>Dragon</v>
      </c>
      <c r="R19" s="153"/>
      <c r="S19" s="154"/>
      <c r="T19" s="155"/>
      <c r="U19" s="152" t="str">
        <f>VLOOKUP('Main Cal'!Y19,Data!$F$23:$H$35,3,FALSE)</f>
        <v>Pig</v>
      </c>
      <c r="V19" s="153"/>
      <c r="W19" s="153" t="str">
        <f>VLOOKUP('Main Cal'!Z19,Data!$F$23:$H$35,3,FALSE)</f>
        <v>Monkey</v>
      </c>
      <c r="X19" s="153"/>
      <c r="Y19" s="153" t="str">
        <f>VLOOKUP('Main Cal'!AA19,Data!$F$23:$H$35,3,FALSE)</f>
        <v>Ox</v>
      </c>
      <c r="Z19" s="153"/>
      <c r="AA19" s="153" t="str">
        <f>VLOOKUP('Main Cal'!AB19,Data!$F$23:$H$35,3,FALSE)</f>
        <v>Dragon</v>
      </c>
      <c r="AB19" s="153"/>
      <c r="AC19" s="154"/>
      <c r="AD19" s="155"/>
      <c r="AE19" s="152" t="str">
        <f>VLOOKUP('Main Cal'!AI19,Data!$F$23:$H$35,3,FALSE)</f>
        <v>Pig</v>
      </c>
      <c r="AF19" s="153"/>
      <c r="AG19" s="153" t="str">
        <f>VLOOKUP('Main Cal'!AJ19,Data!$F$23:$H$35,3,FALSE)</f>
        <v>Rooster</v>
      </c>
      <c r="AH19" s="153"/>
      <c r="AI19" s="153" t="str">
        <f>VLOOKUP('Main Cal'!AK19,Data!$F$23:$H$35,3,FALSE)</f>
        <v>Ox</v>
      </c>
      <c r="AJ19" s="153"/>
      <c r="AK19" s="153" t="str">
        <f>VLOOKUP('Main Cal'!AL19,Data!$F$23:$H$35,3,FALSE)</f>
        <v>Dragon</v>
      </c>
      <c r="AL19" s="153"/>
      <c r="AM19" s="154"/>
      <c r="AN19" s="155"/>
      <c r="AO19" s="152" t="str">
        <f>VLOOKUP('Main Cal'!AS19,Data!$F$23:$H$35,3,FALSE)</f>
        <v>Pig</v>
      </c>
      <c r="AP19" s="153"/>
      <c r="AQ19" s="153" t="str">
        <f>VLOOKUP('Main Cal'!AT19,Data!$F$23:$H$35,3,FALSE)</f>
        <v>Dog</v>
      </c>
      <c r="AR19" s="153"/>
      <c r="AS19" s="153" t="str">
        <f>VLOOKUP('Main Cal'!AU19,Data!$F$23:$H$35,3,FALSE)</f>
        <v>Ox</v>
      </c>
      <c r="AT19" s="153"/>
      <c r="AU19" s="153" t="str">
        <f>VLOOKUP('Main Cal'!AV19,Data!$F$23:$H$35,3,FALSE)</f>
        <v>Dragon</v>
      </c>
      <c r="AV19" s="153"/>
      <c r="AW19" s="154"/>
      <c r="AX19" s="155"/>
      <c r="AY19" s="152" t="str">
        <f>VLOOKUP('Main Cal'!BC19,Data!$F$23:$H$35,3,FALSE)</f>
        <v>Pig</v>
      </c>
      <c r="AZ19" s="153"/>
      <c r="BA19" s="153" t="str">
        <f>VLOOKUP('Main Cal'!BD19,Data!$F$23:$H$35,3,FALSE)</f>
        <v>Pig</v>
      </c>
      <c r="BB19" s="153"/>
      <c r="BC19" s="153" t="str">
        <f>VLOOKUP('Main Cal'!BE19,Data!$F$23:$H$35,3,FALSE)</f>
        <v>Ox</v>
      </c>
      <c r="BD19" s="153"/>
      <c r="BE19" s="153" t="str">
        <f>VLOOKUP('Main Cal'!BF19,Data!$F$23:$H$35,3,FALSE)</f>
        <v>Dragon</v>
      </c>
      <c r="BF19" s="153"/>
      <c r="BG19" s="154"/>
      <c r="BH19" s="155"/>
      <c r="BI19" s="152" t="str">
        <f>VLOOKUP('Main Cal'!BM19,Data!$F$23:$H$35,3,FALSE)</f>
        <v>Pig</v>
      </c>
      <c r="BJ19" s="153"/>
      <c r="BK19" s="153" t="str">
        <f>VLOOKUP('Main Cal'!BN19,Data!$F$23:$H$35,3,FALSE)</f>
        <v>Rat</v>
      </c>
      <c r="BL19" s="153"/>
      <c r="BM19" s="153" t="str">
        <f>VLOOKUP('Main Cal'!BO19,Data!$F$23:$H$35,3,FALSE)</f>
        <v>Ox</v>
      </c>
      <c r="BN19" s="153"/>
      <c r="BO19" s="153" t="str">
        <f>VLOOKUP('Main Cal'!BP19,Data!$F$23:$H$35,3,FALSE)</f>
        <v>Dragon</v>
      </c>
      <c r="BP19" s="153"/>
      <c r="BQ19" s="154"/>
      <c r="BR19" s="155"/>
      <c r="BS19" s="2"/>
      <c r="BT19" s="2"/>
      <c r="BU19" s="2"/>
      <c r="BV19" s="2"/>
      <c r="BW19" s="4"/>
      <c r="BX19" s="4"/>
      <c r="BY19" s="4"/>
      <c r="BZ19" s="4"/>
      <c r="CA19" s="4"/>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row>
    <row r="20" spans="1:164" ht="18.75" customHeight="1" x14ac:dyDescent="0.35">
      <c r="A20" s="120">
        <f>'Main Cal'!A20</f>
        <v>45662.106892729644</v>
      </c>
      <c r="B20" s="121"/>
      <c r="C20" s="121"/>
      <c r="D20" s="121"/>
      <c r="E20" s="121"/>
      <c r="F20" s="122" t="str">
        <f>'Main Cal'!F20</f>
        <v>Lesser Cold</v>
      </c>
      <c r="G20" s="122"/>
      <c r="H20" s="122"/>
      <c r="I20" s="122"/>
      <c r="J20" s="123"/>
      <c r="K20" s="120">
        <f>'Main Cal'!K20</f>
        <v>45662.106892729644</v>
      </c>
      <c r="L20" s="121"/>
      <c r="M20" s="121"/>
      <c r="N20" s="121"/>
      <c r="O20" s="121"/>
      <c r="P20" s="122" t="str">
        <f>'Main Cal'!P20</f>
        <v>Lesser Cold</v>
      </c>
      <c r="Q20" s="122"/>
      <c r="R20" s="122"/>
      <c r="S20" s="122"/>
      <c r="T20" s="123"/>
      <c r="U20" s="120">
        <f>'Main Cal'!U20</f>
        <v>45662.106892729644</v>
      </c>
      <c r="V20" s="121"/>
      <c r="W20" s="121"/>
      <c r="X20" s="121"/>
      <c r="Y20" s="121"/>
      <c r="Z20" s="122" t="str">
        <f>'Main Cal'!Z20</f>
        <v>Lesser Cold</v>
      </c>
      <c r="AA20" s="122"/>
      <c r="AB20" s="122"/>
      <c r="AC20" s="122"/>
      <c r="AD20" s="123"/>
      <c r="AE20" s="120">
        <f>'Main Cal'!AE20</f>
        <v>45662.106892729644</v>
      </c>
      <c r="AF20" s="121"/>
      <c r="AG20" s="121"/>
      <c r="AH20" s="121"/>
      <c r="AI20" s="121"/>
      <c r="AJ20" s="122" t="str">
        <f>'Main Cal'!AJ20</f>
        <v>Lesser Cold</v>
      </c>
      <c r="AK20" s="122"/>
      <c r="AL20" s="122"/>
      <c r="AM20" s="122"/>
      <c r="AN20" s="123"/>
      <c r="AO20" s="120">
        <f>'Main Cal'!AO20</f>
        <v>45662.106892729644</v>
      </c>
      <c r="AP20" s="121"/>
      <c r="AQ20" s="121"/>
      <c r="AR20" s="121"/>
      <c r="AS20" s="121"/>
      <c r="AT20" s="122" t="str">
        <f>'Main Cal'!AT20</f>
        <v>Lesser Cold</v>
      </c>
      <c r="AU20" s="122"/>
      <c r="AV20" s="122"/>
      <c r="AW20" s="122"/>
      <c r="AX20" s="123"/>
      <c r="AY20" s="120">
        <f>'Main Cal'!AY20</f>
        <v>45662.106892729644</v>
      </c>
      <c r="AZ20" s="121"/>
      <c r="BA20" s="121"/>
      <c r="BB20" s="121"/>
      <c r="BC20" s="121"/>
      <c r="BD20" s="122" t="str">
        <f>'Main Cal'!BD20</f>
        <v>Lesser Cold</v>
      </c>
      <c r="BE20" s="122"/>
      <c r="BF20" s="122"/>
      <c r="BG20" s="122"/>
      <c r="BH20" s="123"/>
      <c r="BI20" s="120">
        <f>'Main Cal'!BI20</f>
        <v>45676.83422025945</v>
      </c>
      <c r="BJ20" s="121"/>
      <c r="BK20" s="121"/>
      <c r="BL20" s="121"/>
      <c r="BM20" s="121"/>
      <c r="BN20" s="122" t="str">
        <f>'Main Cal'!BN20</f>
        <v>Greater Cold</v>
      </c>
      <c r="BO20" s="122"/>
      <c r="BP20" s="122"/>
      <c r="BQ20" s="122"/>
      <c r="BR20" s="123"/>
      <c r="BS20" s="2"/>
      <c r="BT20" s="2"/>
      <c r="BU20" s="2"/>
      <c r="BV20" s="2"/>
      <c r="BW20" s="4"/>
      <c r="BX20" s="4"/>
      <c r="BY20" s="4"/>
      <c r="BZ20" s="4"/>
      <c r="CA20" s="4"/>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row>
    <row r="21" spans="1:164" ht="18.75" customHeight="1" x14ac:dyDescent="0.35">
      <c r="A21" s="146">
        <f>'Main Cal'!A21</f>
        <v>45677</v>
      </c>
      <c r="B21" s="147"/>
      <c r="C21" s="147"/>
      <c r="D21" s="147"/>
      <c r="E21" s="151"/>
      <c r="F21" s="151"/>
      <c r="G21" s="148"/>
      <c r="H21" s="148"/>
      <c r="I21" s="149"/>
      <c r="J21" s="150"/>
      <c r="K21" s="146">
        <f>'Main Cal'!K21</f>
        <v>45678</v>
      </c>
      <c r="L21" s="147"/>
      <c r="M21" s="147"/>
      <c r="N21" s="147"/>
      <c r="O21" s="151"/>
      <c r="P21" s="151"/>
      <c r="Q21" s="148"/>
      <c r="R21" s="148"/>
      <c r="S21" s="149"/>
      <c r="T21" s="150"/>
      <c r="U21" s="146">
        <f>'Main Cal'!U21</f>
        <v>45679</v>
      </c>
      <c r="V21" s="147"/>
      <c r="W21" s="147"/>
      <c r="X21" s="147"/>
      <c r="Y21" s="151"/>
      <c r="Z21" s="151"/>
      <c r="AA21" s="148"/>
      <c r="AB21" s="148"/>
      <c r="AC21" s="149"/>
      <c r="AD21" s="150"/>
      <c r="AE21" s="146">
        <f>'Main Cal'!AE21</f>
        <v>45680</v>
      </c>
      <c r="AF21" s="147"/>
      <c r="AG21" s="147"/>
      <c r="AH21" s="147"/>
      <c r="AI21" s="151"/>
      <c r="AJ21" s="151"/>
      <c r="AK21" s="148"/>
      <c r="AL21" s="148"/>
      <c r="AM21" s="149"/>
      <c r="AN21" s="150"/>
      <c r="AO21" s="146">
        <f>'Main Cal'!AO21</f>
        <v>45681</v>
      </c>
      <c r="AP21" s="147"/>
      <c r="AQ21" s="147"/>
      <c r="AR21" s="147"/>
      <c r="AS21" s="151"/>
      <c r="AT21" s="151"/>
      <c r="AU21" s="148"/>
      <c r="AV21" s="148"/>
      <c r="AW21" s="149"/>
      <c r="AX21" s="150"/>
      <c r="AY21" s="146">
        <f>'Main Cal'!AY21</f>
        <v>45682</v>
      </c>
      <c r="AZ21" s="147"/>
      <c r="BA21" s="147"/>
      <c r="BB21" s="147"/>
      <c r="BC21" s="151"/>
      <c r="BD21" s="151"/>
      <c r="BE21" s="148"/>
      <c r="BF21" s="148"/>
      <c r="BG21" s="149"/>
      <c r="BH21" s="150"/>
      <c r="BI21" s="146">
        <f>'Main Cal'!BI21</f>
        <v>45683</v>
      </c>
      <c r="BJ21" s="147"/>
      <c r="BK21" s="147"/>
      <c r="BL21" s="147"/>
      <c r="BM21" s="151"/>
      <c r="BN21" s="151"/>
      <c r="BO21" s="148"/>
      <c r="BP21" s="148"/>
      <c r="BQ21" s="149"/>
      <c r="BR21" s="150"/>
      <c r="BS21" s="2"/>
      <c r="BT21" s="2"/>
      <c r="BU21" s="2"/>
      <c r="BV21" s="2"/>
      <c r="BW21" s="4"/>
      <c r="BX21" s="4"/>
      <c r="BY21" s="4"/>
      <c r="BZ21" s="4"/>
      <c r="CA21" s="4"/>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row>
    <row r="22" spans="1:164" ht="18.75" customHeight="1" x14ac:dyDescent="0.35">
      <c r="A22" s="152" t="s">
        <v>261</v>
      </c>
      <c r="B22" s="153"/>
      <c r="C22" s="153" t="s">
        <v>262</v>
      </c>
      <c r="D22" s="153"/>
      <c r="E22" s="153" t="s">
        <v>8</v>
      </c>
      <c r="F22" s="153"/>
      <c r="G22" s="153" t="s">
        <v>7</v>
      </c>
      <c r="H22" s="153"/>
      <c r="I22" s="154"/>
      <c r="J22" s="155"/>
      <c r="K22" s="152" t="s">
        <v>261</v>
      </c>
      <c r="L22" s="153"/>
      <c r="M22" s="153" t="s">
        <v>262</v>
      </c>
      <c r="N22" s="153"/>
      <c r="O22" s="153" t="s">
        <v>8</v>
      </c>
      <c r="P22" s="153"/>
      <c r="Q22" s="153" t="s">
        <v>7</v>
      </c>
      <c r="R22" s="153"/>
      <c r="S22" s="154"/>
      <c r="T22" s="155"/>
      <c r="U22" s="152" t="s">
        <v>261</v>
      </c>
      <c r="V22" s="153"/>
      <c r="W22" s="153" t="s">
        <v>262</v>
      </c>
      <c r="X22" s="153"/>
      <c r="Y22" s="153" t="s">
        <v>8</v>
      </c>
      <c r="Z22" s="153"/>
      <c r="AA22" s="153" t="s">
        <v>7</v>
      </c>
      <c r="AB22" s="153"/>
      <c r="AC22" s="154"/>
      <c r="AD22" s="155"/>
      <c r="AE22" s="152" t="s">
        <v>261</v>
      </c>
      <c r="AF22" s="153"/>
      <c r="AG22" s="153" t="s">
        <v>262</v>
      </c>
      <c r="AH22" s="153"/>
      <c r="AI22" s="153" t="s">
        <v>8</v>
      </c>
      <c r="AJ22" s="153"/>
      <c r="AK22" s="153" t="s">
        <v>7</v>
      </c>
      <c r="AL22" s="153"/>
      <c r="AM22" s="154"/>
      <c r="AN22" s="155"/>
      <c r="AO22" s="152" t="s">
        <v>261</v>
      </c>
      <c r="AP22" s="153"/>
      <c r="AQ22" s="153" t="s">
        <v>262</v>
      </c>
      <c r="AR22" s="153"/>
      <c r="AS22" s="153" t="s">
        <v>8</v>
      </c>
      <c r="AT22" s="153"/>
      <c r="AU22" s="153" t="s">
        <v>7</v>
      </c>
      <c r="AV22" s="153"/>
      <c r="AW22" s="154"/>
      <c r="AX22" s="155"/>
      <c r="AY22" s="152" t="s">
        <v>261</v>
      </c>
      <c r="AZ22" s="153"/>
      <c r="BA22" s="153" t="s">
        <v>262</v>
      </c>
      <c r="BB22" s="153"/>
      <c r="BC22" s="153" t="s">
        <v>8</v>
      </c>
      <c r="BD22" s="153"/>
      <c r="BE22" s="153" t="s">
        <v>7</v>
      </c>
      <c r="BF22" s="153"/>
      <c r="BG22" s="154"/>
      <c r="BH22" s="155"/>
      <c r="BI22" s="152" t="s">
        <v>261</v>
      </c>
      <c r="BJ22" s="153"/>
      <c r="BK22" s="153" t="s">
        <v>262</v>
      </c>
      <c r="BL22" s="153"/>
      <c r="BM22" s="153" t="s">
        <v>8</v>
      </c>
      <c r="BN22" s="153"/>
      <c r="BO22" s="153" t="s">
        <v>7</v>
      </c>
      <c r="BP22" s="153"/>
      <c r="BQ22" s="154"/>
      <c r="BR22" s="155"/>
      <c r="BS22" s="2"/>
      <c r="BT22" s="2"/>
      <c r="BU22" s="2"/>
      <c r="BV22" s="2"/>
      <c r="BW22" s="4"/>
      <c r="BX22" s="4"/>
      <c r="BY22" s="4"/>
      <c r="BZ22" s="4"/>
      <c r="CA22" s="4"/>
      <c r="CQ22" s="6"/>
      <c r="CR22" s="6"/>
      <c r="CS22" s="145"/>
      <c r="CT22" s="145"/>
      <c r="CU22" s="6"/>
      <c r="CV22" s="6"/>
      <c r="CW22" s="6"/>
      <c r="CX22" s="6"/>
      <c r="CY22" s="6"/>
      <c r="CZ22" s="6"/>
      <c r="DA22" s="6"/>
      <c r="DB22" s="6"/>
      <c r="DC22" s="145"/>
      <c r="DD22" s="145"/>
      <c r="DE22" s="6"/>
      <c r="DF22" s="6"/>
      <c r="DG22" s="6"/>
      <c r="DH22" s="6"/>
      <c r="DI22" s="6"/>
      <c r="DJ22" s="6"/>
      <c r="DK22" s="6"/>
      <c r="DL22" s="6"/>
      <c r="DM22" s="145"/>
      <c r="DN22" s="145"/>
      <c r="DO22" s="6"/>
      <c r="DP22" s="6"/>
      <c r="DQ22" s="6"/>
      <c r="DR22" s="6"/>
      <c r="DS22" s="6"/>
      <c r="DT22" s="6"/>
      <c r="DU22" s="6"/>
      <c r="DV22" s="6"/>
      <c r="DW22" s="145"/>
      <c r="DX22" s="145"/>
      <c r="DY22" s="6"/>
      <c r="DZ22" s="6"/>
      <c r="EA22" s="6"/>
      <c r="EB22" s="6"/>
      <c r="EC22" s="6"/>
      <c r="ED22" s="6"/>
      <c r="EE22" s="6"/>
      <c r="EF22" s="6"/>
      <c r="EG22" s="145"/>
      <c r="EH22" s="145"/>
      <c r="EI22" s="6"/>
      <c r="EJ22" s="6"/>
      <c r="EK22" s="6"/>
      <c r="EL22" s="6"/>
      <c r="EM22" s="6"/>
      <c r="EN22" s="6"/>
      <c r="EO22" s="6"/>
      <c r="EP22" s="6"/>
      <c r="EQ22" s="145"/>
      <c r="ER22" s="145"/>
      <c r="ES22" s="6"/>
      <c r="ET22" s="6"/>
      <c r="EU22" s="6"/>
      <c r="EV22" s="6"/>
      <c r="EW22" s="6"/>
      <c r="EX22" s="6"/>
      <c r="EY22" s="6"/>
      <c r="EZ22" s="6"/>
      <c r="FA22" s="145"/>
      <c r="FB22" s="145"/>
      <c r="FC22" s="6"/>
      <c r="FD22" s="6"/>
      <c r="FE22" s="6"/>
      <c r="FF22" s="6"/>
      <c r="FG22" s="6"/>
      <c r="FH22" s="6"/>
    </row>
    <row r="23" spans="1:164" ht="18.75" customHeight="1" x14ac:dyDescent="0.35">
      <c r="A23" s="152" t="str">
        <f>VLOOKUP('Main Cal'!E23,Data!$T$23:$U$32,2,FALSE)</f>
        <v>-Wood</v>
      </c>
      <c r="B23" s="153"/>
      <c r="C23" s="153" t="str">
        <f>VLOOKUP('Main Cal'!F23,Data!$T$23:$U$32,2,FALSE)</f>
        <v>-Earth</v>
      </c>
      <c r="D23" s="153"/>
      <c r="E23" s="153" t="str">
        <f>VLOOKUP('Main Cal'!G23,Data!$T$23:$U$32,2,FALSE)</f>
        <v>-Fire</v>
      </c>
      <c r="F23" s="153"/>
      <c r="G23" s="153" t="str">
        <f>VLOOKUP('Main Cal'!H23,Data!$T$23:$U$32,2,FALSE)</f>
        <v>+Wood</v>
      </c>
      <c r="H23" s="153"/>
      <c r="I23" s="154"/>
      <c r="J23" s="155"/>
      <c r="K23" s="152" t="str">
        <f>VLOOKUP('Main Cal'!O23,Data!$T$23:$U$32,2,FALSE)</f>
        <v>-Fire</v>
      </c>
      <c r="L23" s="153"/>
      <c r="M23" s="153" t="str">
        <f>VLOOKUP('Main Cal'!P23,Data!$T$23:$U$32,2,FALSE)</f>
        <v>+Metal</v>
      </c>
      <c r="N23" s="153"/>
      <c r="O23" s="153" t="str">
        <f>VLOOKUP('Main Cal'!Q23,Data!$T$23:$U$32,2,FALSE)</f>
        <v>-Fire</v>
      </c>
      <c r="P23" s="153"/>
      <c r="Q23" s="153" t="str">
        <f>VLOOKUP('Main Cal'!R23,Data!$T$23:$U$32,2,FALSE)</f>
        <v>+Wood</v>
      </c>
      <c r="R23" s="153"/>
      <c r="S23" s="154"/>
      <c r="T23" s="155"/>
      <c r="U23" s="152" t="str">
        <f>VLOOKUP('Main Cal'!Y23,Data!$T$23:$U$32,2,FALSE)</f>
        <v>-Earth</v>
      </c>
      <c r="V23" s="153"/>
      <c r="W23" s="153" t="str">
        <f>VLOOKUP('Main Cal'!Z23,Data!$T$23:$U$32,2,FALSE)</f>
        <v>-Metal</v>
      </c>
      <c r="X23" s="153"/>
      <c r="Y23" s="153" t="str">
        <f>VLOOKUP('Main Cal'!AA23,Data!$T$23:$U$32,2,FALSE)</f>
        <v>-Fire</v>
      </c>
      <c r="Z23" s="153"/>
      <c r="AA23" s="153" t="str">
        <f>VLOOKUP('Main Cal'!AB23,Data!$T$23:$U$32,2,FALSE)</f>
        <v>+Wood</v>
      </c>
      <c r="AB23" s="153"/>
      <c r="AC23" s="154"/>
      <c r="AD23" s="155"/>
      <c r="AE23" s="152" t="str">
        <f>VLOOKUP('Main Cal'!AI23,Data!$T$23:$U$32,2,FALSE)</f>
        <v>-Metal</v>
      </c>
      <c r="AF23" s="153"/>
      <c r="AG23" s="153" t="str">
        <f>VLOOKUP('Main Cal'!AJ23,Data!$T$23:$U$32,2,FALSE)</f>
        <v>+Water</v>
      </c>
      <c r="AH23" s="153"/>
      <c r="AI23" s="153" t="str">
        <f>VLOOKUP('Main Cal'!AK23,Data!$T$23:$U$32,2,FALSE)</f>
        <v>-Fire</v>
      </c>
      <c r="AJ23" s="153"/>
      <c r="AK23" s="153" t="str">
        <f>VLOOKUP('Main Cal'!AL23,Data!$T$23:$U$32,2,FALSE)</f>
        <v>+Wood</v>
      </c>
      <c r="AL23" s="153"/>
      <c r="AM23" s="154"/>
      <c r="AN23" s="155"/>
      <c r="AO23" s="152" t="str">
        <f>VLOOKUP('Main Cal'!AS23,Data!$T$23:$U$32,2,FALSE)</f>
        <v>-Water</v>
      </c>
      <c r="AP23" s="153"/>
      <c r="AQ23" s="153" t="str">
        <f>VLOOKUP('Main Cal'!AT23,Data!$T$23:$U$32,2,FALSE)</f>
        <v>-Water</v>
      </c>
      <c r="AR23" s="153"/>
      <c r="AS23" s="153" t="str">
        <f>VLOOKUP('Main Cal'!AU23,Data!$T$23:$U$32,2,FALSE)</f>
        <v>-Fire</v>
      </c>
      <c r="AT23" s="153"/>
      <c r="AU23" s="153" t="str">
        <f>VLOOKUP('Main Cal'!AV23,Data!$T$23:$U$32,2,FALSE)</f>
        <v>+Wood</v>
      </c>
      <c r="AV23" s="153"/>
      <c r="AW23" s="154"/>
      <c r="AX23" s="155"/>
      <c r="AY23" s="152" t="str">
        <f>VLOOKUP('Main Cal'!BC23,Data!$T$23:$U$32,2,FALSE)</f>
        <v>-Wood</v>
      </c>
      <c r="AZ23" s="153"/>
      <c r="BA23" s="153" t="str">
        <f>VLOOKUP('Main Cal'!BD23,Data!$T$23:$U$32,2,FALSE)</f>
        <v>+Wood</v>
      </c>
      <c r="BB23" s="153"/>
      <c r="BC23" s="153" t="str">
        <f>VLOOKUP('Main Cal'!BE23,Data!$T$23:$U$32,2,FALSE)</f>
        <v>-Fire</v>
      </c>
      <c r="BD23" s="153"/>
      <c r="BE23" s="153" t="str">
        <f>VLOOKUP('Main Cal'!BF23,Data!$T$23:$U$32,2,FALSE)</f>
        <v>+Wood</v>
      </c>
      <c r="BF23" s="153"/>
      <c r="BG23" s="154"/>
      <c r="BH23" s="155"/>
      <c r="BI23" s="152" t="str">
        <f>VLOOKUP('Main Cal'!BM23,Data!$T$23:$U$32,2,FALSE)</f>
        <v>-Fire</v>
      </c>
      <c r="BJ23" s="153"/>
      <c r="BK23" s="153" t="str">
        <f>VLOOKUP('Main Cal'!BN23,Data!$T$23:$U$32,2,FALSE)</f>
        <v>-Wood</v>
      </c>
      <c r="BL23" s="153"/>
      <c r="BM23" s="153" t="str">
        <f>VLOOKUP('Main Cal'!BO23,Data!$T$23:$U$32,2,FALSE)</f>
        <v>-Fire</v>
      </c>
      <c r="BN23" s="153"/>
      <c r="BO23" s="153" t="str">
        <f>VLOOKUP('Main Cal'!BP23,Data!$T$23:$U$32,2,FALSE)</f>
        <v>+Wood</v>
      </c>
      <c r="BP23" s="153"/>
      <c r="BQ23" s="154"/>
      <c r="BR23" s="155"/>
      <c r="BS23" s="2"/>
      <c r="BT23" s="2"/>
      <c r="BU23" s="2"/>
      <c r="BV23" s="2"/>
      <c r="BW23" s="4"/>
      <c r="BX23" s="4"/>
      <c r="BY23" s="4"/>
      <c r="BZ23" s="4"/>
      <c r="CA23" s="4"/>
      <c r="CQ23" s="6"/>
      <c r="CR23" s="6"/>
      <c r="CS23" s="145"/>
      <c r="CT23" s="145"/>
      <c r="CU23" s="6"/>
      <c r="CV23" s="6"/>
      <c r="CW23" s="6"/>
      <c r="CX23" s="6"/>
      <c r="CY23" s="6"/>
      <c r="CZ23" s="6"/>
      <c r="DA23" s="6"/>
      <c r="DB23" s="6"/>
      <c r="DC23" s="145"/>
      <c r="DD23" s="145"/>
      <c r="DE23" s="6"/>
      <c r="DF23" s="6"/>
      <c r="DG23" s="6"/>
      <c r="DH23" s="6"/>
      <c r="DI23" s="6"/>
      <c r="DJ23" s="6"/>
      <c r="DK23" s="6"/>
      <c r="DL23" s="6"/>
      <c r="DM23" s="145"/>
      <c r="DN23" s="145"/>
      <c r="DO23" s="6"/>
      <c r="DP23" s="6"/>
      <c r="DQ23" s="6"/>
      <c r="DR23" s="6"/>
      <c r="DS23" s="6"/>
      <c r="DT23" s="6"/>
      <c r="DU23" s="6"/>
      <c r="DV23" s="6"/>
      <c r="DW23" s="145"/>
      <c r="DX23" s="145"/>
      <c r="DY23" s="6"/>
      <c r="DZ23" s="6"/>
      <c r="EA23" s="6"/>
      <c r="EB23" s="6"/>
      <c r="EC23" s="6"/>
      <c r="ED23" s="6"/>
      <c r="EE23" s="6"/>
      <c r="EF23" s="6"/>
      <c r="EG23" s="145"/>
      <c r="EH23" s="145"/>
      <c r="EI23" s="6"/>
      <c r="EJ23" s="6"/>
      <c r="EK23" s="6"/>
      <c r="EL23" s="6"/>
      <c r="EM23" s="6"/>
      <c r="EN23" s="6"/>
      <c r="EO23" s="6"/>
      <c r="EP23" s="6"/>
      <c r="EQ23" s="145"/>
      <c r="ER23" s="145"/>
      <c r="ES23" s="6"/>
      <c r="ET23" s="6"/>
      <c r="EU23" s="6"/>
      <c r="EV23" s="6"/>
      <c r="EW23" s="6"/>
      <c r="EX23" s="6"/>
      <c r="EY23" s="6"/>
      <c r="EZ23" s="6"/>
      <c r="FA23" s="145"/>
      <c r="FB23" s="145"/>
      <c r="FC23" s="6"/>
      <c r="FD23" s="6"/>
      <c r="FE23" s="6"/>
      <c r="FF23" s="6"/>
      <c r="FG23" s="6"/>
      <c r="FH23" s="6"/>
    </row>
    <row r="24" spans="1:164" ht="18.75" customHeight="1" x14ac:dyDescent="0.35">
      <c r="A24" s="152" t="str">
        <f>VLOOKUP('Main Cal'!E24,Data!$F$23:$H$35,3,FALSE)</f>
        <v>Pig</v>
      </c>
      <c r="B24" s="153"/>
      <c r="C24" s="153" t="str">
        <f>VLOOKUP('Main Cal'!F24,Data!$F$23:$H$35,3,FALSE)</f>
        <v>Ox</v>
      </c>
      <c r="D24" s="153"/>
      <c r="E24" s="153" t="str">
        <f>VLOOKUP('Main Cal'!G24,Data!$F$23:$H$35,3,FALSE)</f>
        <v>Ox</v>
      </c>
      <c r="F24" s="153"/>
      <c r="G24" s="153" t="str">
        <f>VLOOKUP('Main Cal'!H24,Data!$F$23:$H$35,3,FALSE)</f>
        <v>Dragon</v>
      </c>
      <c r="H24" s="153"/>
      <c r="I24" s="154"/>
      <c r="J24" s="155"/>
      <c r="K24" s="152" t="str">
        <f>VLOOKUP('Main Cal'!O24,Data!$F$23:$H$35,3,FALSE)</f>
        <v>Pig</v>
      </c>
      <c r="L24" s="153"/>
      <c r="M24" s="153" t="str">
        <f>VLOOKUP('Main Cal'!P24,Data!$F$23:$H$35,3,FALSE)</f>
        <v>Tiger</v>
      </c>
      <c r="N24" s="153"/>
      <c r="O24" s="153" t="str">
        <f>VLOOKUP('Main Cal'!Q24,Data!$F$23:$H$35,3,FALSE)</f>
        <v>Ox</v>
      </c>
      <c r="P24" s="153"/>
      <c r="Q24" s="153" t="str">
        <f>VLOOKUP('Main Cal'!R24,Data!$F$23:$H$35,3,FALSE)</f>
        <v>Dragon</v>
      </c>
      <c r="R24" s="153"/>
      <c r="S24" s="154"/>
      <c r="T24" s="155"/>
      <c r="U24" s="152" t="str">
        <f>VLOOKUP('Main Cal'!Y24,Data!$F$23:$H$35,3,FALSE)</f>
        <v>Pig</v>
      </c>
      <c r="V24" s="153"/>
      <c r="W24" s="153" t="str">
        <f>VLOOKUP('Main Cal'!Z24,Data!$F$23:$H$35,3,FALSE)</f>
        <v>Rabbit</v>
      </c>
      <c r="X24" s="153"/>
      <c r="Y24" s="153" t="str">
        <f>VLOOKUP('Main Cal'!AA24,Data!$F$23:$H$35,3,FALSE)</f>
        <v>Ox</v>
      </c>
      <c r="Z24" s="153"/>
      <c r="AA24" s="153" t="str">
        <f>VLOOKUP('Main Cal'!AB24,Data!$F$23:$H$35,3,FALSE)</f>
        <v>Dragon</v>
      </c>
      <c r="AB24" s="153"/>
      <c r="AC24" s="154"/>
      <c r="AD24" s="155"/>
      <c r="AE24" s="152" t="str">
        <f>VLOOKUP('Main Cal'!AI24,Data!$F$23:$H$35,3,FALSE)</f>
        <v>Pig</v>
      </c>
      <c r="AF24" s="153"/>
      <c r="AG24" s="153" t="str">
        <f>VLOOKUP('Main Cal'!AJ24,Data!$F$23:$H$35,3,FALSE)</f>
        <v>Dragon</v>
      </c>
      <c r="AH24" s="153"/>
      <c r="AI24" s="153" t="str">
        <f>VLOOKUP('Main Cal'!AK24,Data!$F$23:$H$35,3,FALSE)</f>
        <v>Ox</v>
      </c>
      <c r="AJ24" s="153"/>
      <c r="AK24" s="153" t="str">
        <f>VLOOKUP('Main Cal'!AL24,Data!$F$23:$H$35,3,FALSE)</f>
        <v>Dragon</v>
      </c>
      <c r="AL24" s="153"/>
      <c r="AM24" s="154"/>
      <c r="AN24" s="155"/>
      <c r="AO24" s="152" t="str">
        <f>VLOOKUP('Main Cal'!AS24,Data!$F$23:$H$35,3,FALSE)</f>
        <v>Pig</v>
      </c>
      <c r="AP24" s="153"/>
      <c r="AQ24" s="153" t="str">
        <f>VLOOKUP('Main Cal'!AT24,Data!$F$23:$H$35,3,FALSE)</f>
        <v>Snake</v>
      </c>
      <c r="AR24" s="153"/>
      <c r="AS24" s="153" t="str">
        <f>VLOOKUP('Main Cal'!AU24,Data!$F$23:$H$35,3,FALSE)</f>
        <v>Ox</v>
      </c>
      <c r="AT24" s="153"/>
      <c r="AU24" s="153" t="str">
        <f>VLOOKUP('Main Cal'!AV24,Data!$F$23:$H$35,3,FALSE)</f>
        <v>Dragon</v>
      </c>
      <c r="AV24" s="153"/>
      <c r="AW24" s="154"/>
      <c r="AX24" s="155"/>
      <c r="AY24" s="152" t="str">
        <f>VLOOKUP('Main Cal'!BC24,Data!$F$23:$H$35,3,FALSE)</f>
        <v>Pig</v>
      </c>
      <c r="AZ24" s="153"/>
      <c r="BA24" s="153" t="str">
        <f>VLOOKUP('Main Cal'!BD24,Data!$F$23:$H$35,3,FALSE)</f>
        <v>Horse</v>
      </c>
      <c r="BB24" s="153"/>
      <c r="BC24" s="153" t="str">
        <f>VLOOKUP('Main Cal'!BE24,Data!$F$23:$H$35,3,FALSE)</f>
        <v>Ox</v>
      </c>
      <c r="BD24" s="153"/>
      <c r="BE24" s="153" t="str">
        <f>VLOOKUP('Main Cal'!BF24,Data!$F$23:$H$35,3,FALSE)</f>
        <v>Dragon</v>
      </c>
      <c r="BF24" s="153"/>
      <c r="BG24" s="154"/>
      <c r="BH24" s="155"/>
      <c r="BI24" s="152" t="str">
        <f>VLOOKUP('Main Cal'!BM24,Data!$F$23:$H$35,3,FALSE)</f>
        <v>Pig</v>
      </c>
      <c r="BJ24" s="153"/>
      <c r="BK24" s="153" t="str">
        <f>VLOOKUP('Main Cal'!BN24,Data!$F$23:$H$35,3,FALSE)</f>
        <v>Goat</v>
      </c>
      <c r="BL24" s="153"/>
      <c r="BM24" s="153" t="str">
        <f>VLOOKUP('Main Cal'!BO24,Data!$F$23:$H$35,3,FALSE)</f>
        <v>Ox</v>
      </c>
      <c r="BN24" s="153"/>
      <c r="BO24" s="153" t="str">
        <f>VLOOKUP('Main Cal'!BP24,Data!$F$23:$H$35,3,FALSE)</f>
        <v>Dragon</v>
      </c>
      <c r="BP24" s="153"/>
      <c r="BQ24" s="154"/>
      <c r="BR24" s="155"/>
      <c r="BS24" s="2"/>
      <c r="BT24" s="2"/>
      <c r="BU24" s="2"/>
      <c r="BV24" s="2"/>
      <c r="BW24" s="4"/>
      <c r="BX24" s="4"/>
      <c r="BY24" s="4"/>
      <c r="BZ24" s="4"/>
      <c r="CA24" s="4"/>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row>
    <row r="25" spans="1:164" ht="18.75" customHeight="1" x14ac:dyDescent="0.35">
      <c r="A25" s="120">
        <f>'Main Cal'!A25</f>
        <v>45676.83422025945</v>
      </c>
      <c r="B25" s="121"/>
      <c r="C25" s="121"/>
      <c r="D25" s="121"/>
      <c r="E25" s="121"/>
      <c r="F25" s="122" t="str">
        <f>'Main Cal'!F25</f>
        <v>Greater Cold</v>
      </c>
      <c r="G25" s="122"/>
      <c r="H25" s="122"/>
      <c r="I25" s="122"/>
      <c r="J25" s="123"/>
      <c r="K25" s="120">
        <f>'Main Cal'!K25</f>
        <v>45676.83422025945</v>
      </c>
      <c r="L25" s="121"/>
      <c r="M25" s="121"/>
      <c r="N25" s="121"/>
      <c r="O25" s="121"/>
      <c r="P25" s="122" t="str">
        <f>'Main Cal'!P25</f>
        <v>Greater Cold</v>
      </c>
      <c r="Q25" s="122"/>
      <c r="R25" s="122"/>
      <c r="S25" s="122"/>
      <c r="T25" s="123"/>
      <c r="U25" s="120">
        <f>'Main Cal'!U25</f>
        <v>45676.83422025945</v>
      </c>
      <c r="V25" s="121"/>
      <c r="W25" s="121"/>
      <c r="X25" s="121"/>
      <c r="Y25" s="121"/>
      <c r="Z25" s="122" t="str">
        <f>'Main Cal'!Z25</f>
        <v>Greater Cold</v>
      </c>
      <c r="AA25" s="122"/>
      <c r="AB25" s="122"/>
      <c r="AC25" s="122"/>
      <c r="AD25" s="123"/>
      <c r="AE25" s="120">
        <f>'Main Cal'!AE25</f>
        <v>45676.83422025945</v>
      </c>
      <c r="AF25" s="121"/>
      <c r="AG25" s="121"/>
      <c r="AH25" s="121"/>
      <c r="AI25" s="121"/>
      <c r="AJ25" s="122" t="str">
        <f>'Main Cal'!AJ25</f>
        <v>Greater Cold</v>
      </c>
      <c r="AK25" s="122"/>
      <c r="AL25" s="122"/>
      <c r="AM25" s="122"/>
      <c r="AN25" s="123"/>
      <c r="AO25" s="120">
        <f>'Main Cal'!AO25</f>
        <v>45676.83422025945</v>
      </c>
      <c r="AP25" s="121"/>
      <c r="AQ25" s="121"/>
      <c r="AR25" s="121"/>
      <c r="AS25" s="121"/>
      <c r="AT25" s="122" t="str">
        <f>'Main Cal'!AT25</f>
        <v>Greater Cold</v>
      </c>
      <c r="AU25" s="122"/>
      <c r="AV25" s="122"/>
      <c r="AW25" s="122"/>
      <c r="AX25" s="123"/>
      <c r="AY25" s="120">
        <f>'Main Cal'!AY25</f>
        <v>45676.83422025945</v>
      </c>
      <c r="AZ25" s="121"/>
      <c r="BA25" s="121"/>
      <c r="BB25" s="121"/>
      <c r="BC25" s="121"/>
      <c r="BD25" s="122" t="str">
        <f>'Main Cal'!BD25</f>
        <v>Greater Cold</v>
      </c>
      <c r="BE25" s="122"/>
      <c r="BF25" s="122"/>
      <c r="BG25" s="122"/>
      <c r="BH25" s="123"/>
      <c r="BI25" s="120">
        <f>'Main Cal'!BI25</f>
        <v>45676.83422025945</v>
      </c>
      <c r="BJ25" s="121"/>
      <c r="BK25" s="121"/>
      <c r="BL25" s="121"/>
      <c r="BM25" s="121"/>
      <c r="BN25" s="122" t="str">
        <f>'Main Cal'!BN25</f>
        <v>Greater Cold</v>
      </c>
      <c r="BO25" s="122"/>
      <c r="BP25" s="122"/>
      <c r="BQ25" s="122"/>
      <c r="BR25" s="123"/>
      <c r="BS25" s="2"/>
      <c r="BT25" s="2"/>
      <c r="BU25" s="2"/>
      <c r="BV25" s="2"/>
      <c r="BW25" s="4"/>
      <c r="BX25" s="4"/>
      <c r="BY25" s="4"/>
      <c r="BZ25" s="4"/>
      <c r="CA25" s="4"/>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row>
    <row r="26" spans="1:164" ht="18.75" customHeight="1" x14ac:dyDescent="0.35">
      <c r="A26" s="146">
        <f>'Main Cal'!A26</f>
        <v>45684</v>
      </c>
      <c r="B26" s="147"/>
      <c r="C26" s="147"/>
      <c r="D26" s="147"/>
      <c r="E26" s="151"/>
      <c r="F26" s="151"/>
      <c r="G26" s="148"/>
      <c r="H26" s="148"/>
      <c r="I26" s="149"/>
      <c r="J26" s="150"/>
      <c r="K26" s="146">
        <f>'Main Cal'!K26</f>
        <v>45685</v>
      </c>
      <c r="L26" s="147"/>
      <c r="M26" s="147"/>
      <c r="N26" s="147"/>
      <c r="O26" s="151"/>
      <c r="P26" s="151"/>
      <c r="Q26" s="148"/>
      <c r="R26" s="148"/>
      <c r="S26" s="149"/>
      <c r="T26" s="150"/>
      <c r="U26" s="146">
        <f>'Main Cal'!U26</f>
        <v>45686</v>
      </c>
      <c r="V26" s="147"/>
      <c r="W26" s="147"/>
      <c r="X26" s="147"/>
      <c r="Y26" s="151"/>
      <c r="Z26" s="151"/>
      <c r="AA26" s="148"/>
      <c r="AB26" s="148"/>
      <c r="AC26" s="149"/>
      <c r="AD26" s="150"/>
      <c r="AE26" s="146">
        <f>'Main Cal'!AE26</f>
        <v>45687</v>
      </c>
      <c r="AF26" s="147"/>
      <c r="AG26" s="147"/>
      <c r="AH26" s="147"/>
      <c r="AI26" s="151"/>
      <c r="AJ26" s="151"/>
      <c r="AK26" s="148"/>
      <c r="AL26" s="148"/>
      <c r="AM26" s="149"/>
      <c r="AN26" s="150"/>
      <c r="AO26" s="146">
        <f>'Main Cal'!AO26</f>
        <v>45688</v>
      </c>
      <c r="AP26" s="147"/>
      <c r="AQ26" s="147"/>
      <c r="AR26" s="147"/>
      <c r="AS26" s="151"/>
      <c r="AT26" s="151"/>
      <c r="AU26" s="148"/>
      <c r="AV26" s="148"/>
      <c r="AW26" s="149"/>
      <c r="AX26" s="150"/>
      <c r="AY26" s="146">
        <f>'Main Cal'!AY26</f>
        <v>45689</v>
      </c>
      <c r="AZ26" s="147"/>
      <c r="BA26" s="147"/>
      <c r="BB26" s="147"/>
      <c r="BC26" s="151"/>
      <c r="BD26" s="151"/>
      <c r="BE26" s="148"/>
      <c r="BF26" s="148"/>
      <c r="BG26" s="149"/>
      <c r="BH26" s="150"/>
      <c r="BI26" s="146">
        <f>'Main Cal'!BI26</f>
        <v>45690</v>
      </c>
      <c r="BJ26" s="147"/>
      <c r="BK26" s="147"/>
      <c r="BL26" s="147"/>
      <c r="BM26" s="151"/>
      <c r="BN26" s="151"/>
      <c r="BO26" s="148"/>
      <c r="BP26" s="148"/>
      <c r="BQ26" s="149"/>
      <c r="BR26" s="150"/>
      <c r="BS26" s="2"/>
      <c r="BT26" s="2"/>
      <c r="BU26" s="2"/>
      <c r="BV26" s="2"/>
      <c r="BW26" s="4"/>
      <c r="BX26" s="4"/>
      <c r="BY26" s="4"/>
      <c r="BZ26" s="4"/>
      <c r="CA26" s="4"/>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row>
    <row r="27" spans="1:164" ht="18.75" customHeight="1" x14ac:dyDescent="0.35">
      <c r="A27" s="152" t="s">
        <v>261</v>
      </c>
      <c r="B27" s="153"/>
      <c r="C27" s="153" t="s">
        <v>262</v>
      </c>
      <c r="D27" s="153"/>
      <c r="E27" s="153" t="s">
        <v>8</v>
      </c>
      <c r="F27" s="153"/>
      <c r="G27" s="153" t="s">
        <v>7</v>
      </c>
      <c r="H27" s="153"/>
      <c r="I27" s="154"/>
      <c r="J27" s="155"/>
      <c r="K27" s="152" t="s">
        <v>261</v>
      </c>
      <c r="L27" s="153"/>
      <c r="M27" s="153" t="s">
        <v>262</v>
      </c>
      <c r="N27" s="153"/>
      <c r="O27" s="153" t="s">
        <v>8</v>
      </c>
      <c r="P27" s="153"/>
      <c r="Q27" s="153" t="s">
        <v>7</v>
      </c>
      <c r="R27" s="153"/>
      <c r="S27" s="154"/>
      <c r="T27" s="155"/>
      <c r="U27" s="152" t="s">
        <v>261</v>
      </c>
      <c r="V27" s="153"/>
      <c r="W27" s="153" t="s">
        <v>262</v>
      </c>
      <c r="X27" s="153"/>
      <c r="Y27" s="153" t="s">
        <v>8</v>
      </c>
      <c r="Z27" s="153"/>
      <c r="AA27" s="153" t="s">
        <v>7</v>
      </c>
      <c r="AB27" s="153"/>
      <c r="AC27" s="154"/>
      <c r="AD27" s="155"/>
      <c r="AE27" s="152" t="s">
        <v>261</v>
      </c>
      <c r="AF27" s="153"/>
      <c r="AG27" s="153" t="s">
        <v>262</v>
      </c>
      <c r="AH27" s="153"/>
      <c r="AI27" s="153" t="s">
        <v>8</v>
      </c>
      <c r="AJ27" s="153"/>
      <c r="AK27" s="153" t="s">
        <v>7</v>
      </c>
      <c r="AL27" s="153"/>
      <c r="AM27" s="154"/>
      <c r="AN27" s="155"/>
      <c r="AO27" s="152" t="s">
        <v>261</v>
      </c>
      <c r="AP27" s="153"/>
      <c r="AQ27" s="153" t="s">
        <v>262</v>
      </c>
      <c r="AR27" s="153"/>
      <c r="AS27" s="153" t="s">
        <v>8</v>
      </c>
      <c r="AT27" s="153"/>
      <c r="AU27" s="153" t="s">
        <v>7</v>
      </c>
      <c r="AV27" s="153"/>
      <c r="AW27" s="154"/>
      <c r="AX27" s="155"/>
      <c r="AY27" s="152" t="s">
        <v>261</v>
      </c>
      <c r="AZ27" s="153"/>
      <c r="BA27" s="153" t="s">
        <v>262</v>
      </c>
      <c r="BB27" s="153"/>
      <c r="BC27" s="153" t="s">
        <v>8</v>
      </c>
      <c r="BD27" s="153"/>
      <c r="BE27" s="153" t="s">
        <v>7</v>
      </c>
      <c r="BF27" s="153"/>
      <c r="BG27" s="154"/>
      <c r="BH27" s="155"/>
      <c r="BI27" s="152" t="s">
        <v>261</v>
      </c>
      <c r="BJ27" s="153"/>
      <c r="BK27" s="153" t="s">
        <v>262</v>
      </c>
      <c r="BL27" s="153"/>
      <c r="BM27" s="153" t="s">
        <v>8</v>
      </c>
      <c r="BN27" s="153"/>
      <c r="BO27" s="153" t="s">
        <v>7</v>
      </c>
      <c r="BP27" s="153"/>
      <c r="BQ27" s="154"/>
      <c r="BR27" s="155"/>
      <c r="BS27" s="2"/>
      <c r="BT27" s="2"/>
      <c r="BU27" s="2"/>
      <c r="BV27" s="2"/>
      <c r="BW27" s="4"/>
      <c r="BX27" s="4"/>
      <c r="BY27" s="4"/>
      <c r="BZ27" s="4"/>
      <c r="CA27" s="4"/>
      <c r="CQ27" s="6"/>
      <c r="CR27" s="6"/>
      <c r="CS27" s="145"/>
      <c r="CT27" s="145"/>
      <c r="CU27" s="6"/>
      <c r="CV27" s="6"/>
      <c r="CW27" s="6"/>
      <c r="CX27" s="6"/>
      <c r="CY27" s="6"/>
      <c r="CZ27" s="6"/>
      <c r="DA27" s="6"/>
      <c r="DB27" s="6"/>
      <c r="DC27" s="145"/>
      <c r="DD27" s="145"/>
      <c r="DE27" s="6"/>
      <c r="DF27" s="6"/>
      <c r="DG27" s="6"/>
      <c r="DH27" s="6"/>
      <c r="DI27" s="6"/>
      <c r="DJ27" s="6"/>
      <c r="DK27" s="6"/>
      <c r="DL27" s="6"/>
      <c r="DM27" s="145"/>
      <c r="DN27" s="145"/>
      <c r="DO27" s="6"/>
      <c r="DP27" s="6"/>
      <c r="DQ27" s="6"/>
      <c r="DR27" s="6"/>
      <c r="DS27" s="6"/>
      <c r="DT27" s="6"/>
      <c r="DU27" s="6"/>
      <c r="DV27" s="6"/>
      <c r="DW27" s="145"/>
      <c r="DX27" s="145"/>
      <c r="DY27" s="6"/>
      <c r="DZ27" s="6"/>
      <c r="EA27" s="6"/>
      <c r="EB27" s="6"/>
      <c r="EC27" s="6"/>
      <c r="ED27" s="6"/>
      <c r="EE27" s="6"/>
      <c r="EF27" s="6"/>
      <c r="EG27" s="145"/>
      <c r="EH27" s="145"/>
      <c r="EI27" s="6"/>
      <c r="EJ27" s="6"/>
      <c r="EK27" s="6"/>
      <c r="EL27" s="6"/>
      <c r="EM27" s="6"/>
      <c r="EN27" s="6"/>
      <c r="EO27" s="6"/>
      <c r="EP27" s="6"/>
      <c r="EQ27" s="145"/>
      <c r="ER27" s="145"/>
      <c r="ES27" s="6"/>
      <c r="ET27" s="6"/>
      <c r="EU27" s="6"/>
      <c r="EV27" s="6"/>
      <c r="EW27" s="6"/>
      <c r="EX27" s="6"/>
      <c r="EY27" s="6"/>
      <c r="EZ27" s="6"/>
      <c r="FA27" s="145"/>
      <c r="FB27" s="145"/>
      <c r="FC27" s="6"/>
      <c r="FD27" s="6"/>
      <c r="FE27" s="6"/>
      <c r="FF27" s="6"/>
      <c r="FG27" s="6"/>
      <c r="FH27" s="6"/>
    </row>
    <row r="28" spans="1:164" ht="18.75" customHeight="1" x14ac:dyDescent="0.35">
      <c r="A28" s="152" t="str">
        <f>VLOOKUP('Main Cal'!E28,Data!$T$23:$U$32,2,FALSE)</f>
        <v>-Earth</v>
      </c>
      <c r="B28" s="153"/>
      <c r="C28" s="153" t="str">
        <f>VLOOKUP('Main Cal'!F28,Data!$T$23:$U$32,2,FALSE)</f>
        <v>+Fire</v>
      </c>
      <c r="D28" s="153"/>
      <c r="E28" s="153" t="str">
        <f>VLOOKUP('Main Cal'!G28,Data!$T$23:$U$32,2,FALSE)</f>
        <v>-Fire</v>
      </c>
      <c r="F28" s="153"/>
      <c r="G28" s="153" t="str">
        <f>VLOOKUP('Main Cal'!H28,Data!$T$23:$U$32,2,FALSE)</f>
        <v>+Wood</v>
      </c>
      <c r="H28" s="153"/>
      <c r="I28" s="154"/>
      <c r="J28" s="155"/>
      <c r="K28" s="152" t="str">
        <f>VLOOKUP('Main Cal'!O28,Data!$T$23:$U$32,2,FALSE)</f>
        <v>-Metal</v>
      </c>
      <c r="L28" s="153"/>
      <c r="M28" s="153" t="str">
        <f>VLOOKUP('Main Cal'!P28,Data!$T$23:$U$32,2,FALSE)</f>
        <v>-Fire</v>
      </c>
      <c r="N28" s="153"/>
      <c r="O28" s="153" t="str">
        <f>VLOOKUP('Main Cal'!Q28,Data!$T$23:$U$32,2,FALSE)</f>
        <v>-Fire</v>
      </c>
      <c r="P28" s="153"/>
      <c r="Q28" s="153" t="str">
        <f>VLOOKUP('Main Cal'!R28,Data!$T$23:$U$32,2,FALSE)</f>
        <v>+Wood</v>
      </c>
      <c r="R28" s="153"/>
      <c r="S28" s="154"/>
      <c r="T28" s="155"/>
      <c r="U28" s="152" t="str">
        <f>VLOOKUP('Main Cal'!Y28,Data!$T$23:$U$32,2,FALSE)</f>
        <v>-Water</v>
      </c>
      <c r="V28" s="153"/>
      <c r="W28" s="153" t="str">
        <f>VLOOKUP('Main Cal'!Z28,Data!$T$23:$U$32,2,FALSE)</f>
        <v>+Earth</v>
      </c>
      <c r="X28" s="153"/>
      <c r="Y28" s="153" t="str">
        <f>VLOOKUP('Main Cal'!AA28,Data!$T$23:$U$32,2,FALSE)</f>
        <v>-Fire</v>
      </c>
      <c r="Z28" s="153"/>
      <c r="AA28" s="153" t="str">
        <f>VLOOKUP('Main Cal'!AB28,Data!$T$23:$U$32,2,FALSE)</f>
        <v>+Wood</v>
      </c>
      <c r="AB28" s="153"/>
      <c r="AC28" s="154"/>
      <c r="AD28" s="155"/>
      <c r="AE28" s="152" t="str">
        <f>VLOOKUP('Main Cal'!AI28,Data!$T$23:$U$32,2,FALSE)</f>
        <v>-Wood</v>
      </c>
      <c r="AF28" s="153"/>
      <c r="AG28" s="153" t="str">
        <f>VLOOKUP('Main Cal'!AJ28,Data!$T$23:$U$32,2,FALSE)</f>
        <v>-Earth</v>
      </c>
      <c r="AH28" s="153"/>
      <c r="AI28" s="153" t="str">
        <f>VLOOKUP('Main Cal'!AK28,Data!$T$23:$U$32,2,FALSE)</f>
        <v>-Fire</v>
      </c>
      <c r="AJ28" s="153"/>
      <c r="AK28" s="153" t="str">
        <f>VLOOKUP('Main Cal'!AL28,Data!$T$23:$U$32,2,FALSE)</f>
        <v>+Wood</v>
      </c>
      <c r="AL28" s="153"/>
      <c r="AM28" s="154"/>
      <c r="AN28" s="155"/>
      <c r="AO28" s="152" t="str">
        <f>VLOOKUP('Main Cal'!AS28,Data!$T$23:$U$32,2,FALSE)</f>
        <v>-Fire</v>
      </c>
      <c r="AP28" s="153"/>
      <c r="AQ28" s="153" t="str">
        <f>VLOOKUP('Main Cal'!AT28,Data!$T$23:$U$32,2,FALSE)</f>
        <v>+Metal</v>
      </c>
      <c r="AR28" s="153"/>
      <c r="AS28" s="153" t="str">
        <f>VLOOKUP('Main Cal'!AU28,Data!$T$23:$U$32,2,FALSE)</f>
        <v>-Fire</v>
      </c>
      <c r="AT28" s="153"/>
      <c r="AU28" s="153" t="str">
        <f>VLOOKUP('Main Cal'!AV28,Data!$T$23:$U$32,2,FALSE)</f>
        <v>+Wood</v>
      </c>
      <c r="AV28" s="153"/>
      <c r="AW28" s="154"/>
      <c r="AX28" s="155"/>
      <c r="AY28" s="152" t="str">
        <f>VLOOKUP('Main Cal'!BC28,Data!$T$23:$U$32,2,FALSE)</f>
        <v>-Earth</v>
      </c>
      <c r="AZ28" s="153"/>
      <c r="BA28" s="153" t="str">
        <f>VLOOKUP('Main Cal'!BD28,Data!$T$23:$U$32,2,FALSE)</f>
        <v>-Metal</v>
      </c>
      <c r="BB28" s="153"/>
      <c r="BC28" s="153" t="str">
        <f>VLOOKUP('Main Cal'!BE28,Data!$T$23:$U$32,2,FALSE)</f>
        <v>-Fire</v>
      </c>
      <c r="BD28" s="153"/>
      <c r="BE28" s="153" t="str">
        <f>VLOOKUP('Main Cal'!BF28,Data!$T$23:$U$32,2,FALSE)</f>
        <v>+Wood</v>
      </c>
      <c r="BF28" s="153"/>
      <c r="BG28" s="154"/>
      <c r="BH28" s="155"/>
      <c r="BI28" s="152" t="str">
        <f>VLOOKUP('Main Cal'!BM28,Data!$T$23:$U$32,2,FALSE)</f>
        <v>-Metal</v>
      </c>
      <c r="BJ28" s="153"/>
      <c r="BK28" s="153" t="str">
        <f>VLOOKUP('Main Cal'!BN28,Data!$T$23:$U$32,2,FALSE)</f>
        <v>+Water</v>
      </c>
      <c r="BL28" s="153"/>
      <c r="BM28" s="153" t="str">
        <f>VLOOKUP('Main Cal'!BO28,Data!$T$23:$U$32,2,FALSE)</f>
        <v>-Fire</v>
      </c>
      <c r="BN28" s="153"/>
      <c r="BO28" s="153" t="str">
        <f>VLOOKUP('Main Cal'!BP28,Data!$T$23:$U$32,2,FALSE)</f>
        <v>+Wood</v>
      </c>
      <c r="BP28" s="153"/>
      <c r="BQ28" s="154"/>
      <c r="BR28" s="155"/>
      <c r="BS28" s="2"/>
      <c r="BT28" s="2"/>
      <c r="BU28" s="2"/>
      <c r="BV28" s="2"/>
      <c r="BW28" s="4"/>
      <c r="BX28" s="4"/>
      <c r="BY28" s="4"/>
      <c r="BZ28" s="4"/>
      <c r="CA28" s="4"/>
      <c r="CQ28" s="6"/>
      <c r="CR28" s="6"/>
      <c r="CS28" s="145"/>
      <c r="CT28" s="145"/>
      <c r="CU28" s="6"/>
      <c r="CV28" s="6"/>
      <c r="CW28" s="6"/>
      <c r="CX28" s="6"/>
      <c r="CY28" s="6"/>
      <c r="CZ28" s="6"/>
      <c r="DA28" s="6"/>
      <c r="DB28" s="6"/>
      <c r="DC28" s="145"/>
      <c r="DD28" s="145"/>
      <c r="DE28" s="6"/>
      <c r="DF28" s="6"/>
      <c r="DG28" s="6"/>
      <c r="DH28" s="6"/>
      <c r="DI28" s="6"/>
      <c r="DJ28" s="6"/>
      <c r="DK28" s="6"/>
      <c r="DL28" s="6"/>
      <c r="DM28" s="145"/>
      <c r="DN28" s="145"/>
      <c r="DO28" s="6"/>
      <c r="DP28" s="6"/>
      <c r="DQ28" s="6"/>
      <c r="DR28" s="6"/>
      <c r="DS28" s="6"/>
      <c r="DT28" s="6"/>
      <c r="DU28" s="6"/>
      <c r="DV28" s="6"/>
      <c r="DW28" s="145"/>
      <c r="DX28" s="145"/>
      <c r="DY28" s="6"/>
      <c r="DZ28" s="6"/>
      <c r="EA28" s="6"/>
      <c r="EB28" s="6"/>
      <c r="EC28" s="6"/>
      <c r="ED28" s="6"/>
      <c r="EE28" s="6"/>
      <c r="EF28" s="6"/>
      <c r="EG28" s="145"/>
      <c r="EH28" s="145"/>
      <c r="EI28" s="6"/>
      <c r="EJ28" s="6"/>
      <c r="EK28" s="6"/>
      <c r="EL28" s="6"/>
      <c r="EM28" s="6"/>
      <c r="EN28" s="6"/>
      <c r="EO28" s="6"/>
      <c r="EP28" s="6"/>
      <c r="EQ28" s="145"/>
      <c r="ER28" s="145"/>
      <c r="ES28" s="6"/>
      <c r="ET28" s="6"/>
      <c r="EU28" s="6"/>
      <c r="EV28" s="6"/>
      <c r="EW28" s="6"/>
      <c r="EX28" s="6"/>
      <c r="EY28" s="6"/>
      <c r="EZ28" s="6"/>
      <c r="FA28" s="145"/>
      <c r="FB28" s="145"/>
      <c r="FC28" s="6"/>
      <c r="FD28" s="6"/>
      <c r="FE28" s="6"/>
      <c r="FF28" s="6"/>
      <c r="FG28" s="6"/>
      <c r="FH28" s="6"/>
    </row>
    <row r="29" spans="1:164" ht="18.75" customHeight="1" x14ac:dyDescent="0.35">
      <c r="A29" s="152" t="str">
        <f>VLOOKUP('Main Cal'!E29,Data!$F$23:$H$35,3,FALSE)</f>
        <v>Pig</v>
      </c>
      <c r="B29" s="153"/>
      <c r="C29" s="153" t="str">
        <f>VLOOKUP('Main Cal'!F29,Data!$F$23:$H$35,3,FALSE)</f>
        <v>Monkey</v>
      </c>
      <c r="D29" s="153"/>
      <c r="E29" s="153" t="str">
        <f>VLOOKUP('Main Cal'!G29,Data!$F$23:$H$35,3,FALSE)</f>
        <v>Ox</v>
      </c>
      <c r="F29" s="153"/>
      <c r="G29" s="153" t="str">
        <f>VLOOKUP('Main Cal'!H29,Data!$F$23:$H$35,3,FALSE)</f>
        <v>Dragon</v>
      </c>
      <c r="H29" s="153"/>
      <c r="I29" s="154"/>
      <c r="J29" s="155"/>
      <c r="K29" s="152" t="str">
        <f>VLOOKUP('Main Cal'!O29,Data!$F$23:$H$35,3,FALSE)</f>
        <v>Pig</v>
      </c>
      <c r="L29" s="153"/>
      <c r="M29" s="153" t="str">
        <f>VLOOKUP('Main Cal'!P29,Data!$F$23:$H$35,3,FALSE)</f>
        <v>Rooster</v>
      </c>
      <c r="N29" s="153"/>
      <c r="O29" s="153" t="str">
        <f>VLOOKUP('Main Cal'!Q29,Data!$F$23:$H$35,3,FALSE)</f>
        <v>Ox</v>
      </c>
      <c r="P29" s="153"/>
      <c r="Q29" s="153" t="str">
        <f>VLOOKUP('Main Cal'!R29,Data!$F$23:$H$35,3,FALSE)</f>
        <v>Dragon</v>
      </c>
      <c r="R29" s="153"/>
      <c r="S29" s="154"/>
      <c r="T29" s="155"/>
      <c r="U29" s="152" t="str">
        <f>VLOOKUP('Main Cal'!Y29,Data!$F$23:$H$35,3,FALSE)</f>
        <v>Pig</v>
      </c>
      <c r="V29" s="153"/>
      <c r="W29" s="153" t="str">
        <f>VLOOKUP('Main Cal'!Z29,Data!$F$23:$H$35,3,FALSE)</f>
        <v>Dog</v>
      </c>
      <c r="X29" s="153"/>
      <c r="Y29" s="153" t="str">
        <f>VLOOKUP('Main Cal'!AA29,Data!$F$23:$H$35,3,FALSE)</f>
        <v>Ox</v>
      </c>
      <c r="Z29" s="153"/>
      <c r="AA29" s="153" t="str">
        <f>VLOOKUP('Main Cal'!AB29,Data!$F$23:$H$35,3,FALSE)</f>
        <v>Dragon</v>
      </c>
      <c r="AB29" s="153"/>
      <c r="AC29" s="154"/>
      <c r="AD29" s="155"/>
      <c r="AE29" s="152" t="str">
        <f>VLOOKUP('Main Cal'!AI29,Data!$F$23:$H$35,3,FALSE)</f>
        <v>Pig</v>
      </c>
      <c r="AF29" s="153"/>
      <c r="AG29" s="153" t="str">
        <f>VLOOKUP('Main Cal'!AJ29,Data!$F$23:$H$35,3,FALSE)</f>
        <v>Pig</v>
      </c>
      <c r="AH29" s="153"/>
      <c r="AI29" s="153" t="str">
        <f>VLOOKUP('Main Cal'!AK29,Data!$F$23:$H$35,3,FALSE)</f>
        <v>Ox</v>
      </c>
      <c r="AJ29" s="153"/>
      <c r="AK29" s="153" t="str">
        <f>VLOOKUP('Main Cal'!AL29,Data!$F$23:$H$35,3,FALSE)</f>
        <v>Dragon</v>
      </c>
      <c r="AL29" s="153"/>
      <c r="AM29" s="154"/>
      <c r="AN29" s="155"/>
      <c r="AO29" s="152" t="str">
        <f>VLOOKUP('Main Cal'!AS29,Data!$F$23:$H$35,3,FALSE)</f>
        <v>Pig</v>
      </c>
      <c r="AP29" s="153"/>
      <c r="AQ29" s="153" t="str">
        <f>VLOOKUP('Main Cal'!AT29,Data!$F$23:$H$35,3,FALSE)</f>
        <v>Rat</v>
      </c>
      <c r="AR29" s="153"/>
      <c r="AS29" s="153" t="str">
        <f>VLOOKUP('Main Cal'!AU29,Data!$F$23:$H$35,3,FALSE)</f>
        <v>Ox</v>
      </c>
      <c r="AT29" s="153"/>
      <c r="AU29" s="153" t="str">
        <f>VLOOKUP('Main Cal'!AV29,Data!$F$23:$H$35,3,FALSE)</f>
        <v>Dragon</v>
      </c>
      <c r="AV29" s="153"/>
      <c r="AW29" s="154"/>
      <c r="AX29" s="155"/>
      <c r="AY29" s="152" t="str">
        <f>VLOOKUP('Main Cal'!BC29,Data!$F$23:$H$35,3,FALSE)</f>
        <v>Pig</v>
      </c>
      <c r="AZ29" s="153"/>
      <c r="BA29" s="153" t="str">
        <f>VLOOKUP('Main Cal'!BD29,Data!$F$23:$H$35,3,FALSE)</f>
        <v>Ox</v>
      </c>
      <c r="BB29" s="153"/>
      <c r="BC29" s="153" t="str">
        <f>VLOOKUP('Main Cal'!BE29,Data!$F$23:$H$35,3,FALSE)</f>
        <v>Ox</v>
      </c>
      <c r="BD29" s="153"/>
      <c r="BE29" s="153" t="str">
        <f>VLOOKUP('Main Cal'!BF29,Data!$F$23:$H$35,3,FALSE)</f>
        <v>Dragon</v>
      </c>
      <c r="BF29" s="153"/>
      <c r="BG29" s="154"/>
      <c r="BH29" s="155"/>
      <c r="BI29" s="152" t="str">
        <f>VLOOKUP('Main Cal'!BM29,Data!$F$23:$H$35,3,FALSE)</f>
        <v>Pig</v>
      </c>
      <c r="BJ29" s="153"/>
      <c r="BK29" s="153" t="str">
        <f>VLOOKUP('Main Cal'!BN29,Data!$F$23:$H$35,3,FALSE)</f>
        <v>Tiger</v>
      </c>
      <c r="BL29" s="153"/>
      <c r="BM29" s="153" t="str">
        <f>VLOOKUP('Main Cal'!BO29,Data!$F$23:$H$35,3,FALSE)</f>
        <v>Ox</v>
      </c>
      <c r="BN29" s="153"/>
      <c r="BO29" s="153" t="str">
        <f>VLOOKUP('Main Cal'!BP29,Data!$F$23:$H$35,3,FALSE)</f>
        <v>Dragon</v>
      </c>
      <c r="BP29" s="153"/>
      <c r="BQ29" s="154"/>
      <c r="BR29" s="155"/>
      <c r="BS29" s="2"/>
      <c r="BT29" s="2"/>
      <c r="BU29" s="2"/>
      <c r="BV29" s="2"/>
      <c r="BW29" s="4"/>
      <c r="BX29" s="4"/>
      <c r="BY29" s="4"/>
      <c r="BZ29" s="4"/>
      <c r="CA29" s="4"/>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row>
    <row r="30" spans="1:164" ht="18.75" customHeight="1" x14ac:dyDescent="0.35">
      <c r="A30" s="120">
        <f>'Main Cal'!A30</f>
        <v>45676.83422025945</v>
      </c>
      <c r="B30" s="121"/>
      <c r="C30" s="121"/>
      <c r="D30" s="121"/>
      <c r="E30" s="121"/>
      <c r="F30" s="122" t="str">
        <f>'Main Cal'!F30</f>
        <v>Greater Cold</v>
      </c>
      <c r="G30" s="122"/>
      <c r="H30" s="122"/>
      <c r="I30" s="122"/>
      <c r="J30" s="123"/>
      <c r="K30" s="120">
        <f>'Main Cal'!K30</f>
        <v>45676.83422025945</v>
      </c>
      <c r="L30" s="121"/>
      <c r="M30" s="121"/>
      <c r="N30" s="121"/>
      <c r="O30" s="121"/>
      <c r="P30" s="122" t="str">
        <f>'Main Cal'!P30</f>
        <v>Greater Cold</v>
      </c>
      <c r="Q30" s="122"/>
      <c r="R30" s="122"/>
      <c r="S30" s="122"/>
      <c r="T30" s="123"/>
      <c r="U30" s="120">
        <f>'Main Cal'!U30</f>
        <v>45676.83422025945</v>
      </c>
      <c r="V30" s="121"/>
      <c r="W30" s="121"/>
      <c r="X30" s="121"/>
      <c r="Y30" s="121"/>
      <c r="Z30" s="122" t="str">
        <f>'Main Cal'!Z30</f>
        <v>Greater Cold</v>
      </c>
      <c r="AA30" s="122"/>
      <c r="AB30" s="122"/>
      <c r="AC30" s="122"/>
      <c r="AD30" s="123"/>
      <c r="AE30" s="120">
        <f>'Main Cal'!AE30</f>
        <v>45676.83422025945</v>
      </c>
      <c r="AF30" s="121"/>
      <c r="AG30" s="121"/>
      <c r="AH30" s="121"/>
      <c r="AI30" s="121"/>
      <c r="AJ30" s="122" t="str">
        <f>'Main Cal'!AJ30</f>
        <v>Greater Cold</v>
      </c>
      <c r="AK30" s="122"/>
      <c r="AL30" s="122"/>
      <c r="AM30" s="122"/>
      <c r="AN30" s="123"/>
      <c r="AO30" s="120">
        <f>'Main Cal'!AO30</f>
        <v>45676.83422025945</v>
      </c>
      <c r="AP30" s="121"/>
      <c r="AQ30" s="121"/>
      <c r="AR30" s="121"/>
      <c r="AS30" s="121"/>
      <c r="AT30" s="122" t="str">
        <f>'Main Cal'!AT30</f>
        <v>Greater Cold</v>
      </c>
      <c r="AU30" s="122"/>
      <c r="AV30" s="122"/>
      <c r="AW30" s="122"/>
      <c r="AX30" s="123"/>
      <c r="AY30" s="120">
        <f>'Main Cal'!AY30</f>
        <v>45676.83422025945</v>
      </c>
      <c r="AZ30" s="121"/>
      <c r="BA30" s="121"/>
      <c r="BB30" s="121"/>
      <c r="BC30" s="121"/>
      <c r="BD30" s="122" t="str">
        <f>'Main Cal'!BD30</f>
        <v>Greater Cold</v>
      </c>
      <c r="BE30" s="122"/>
      <c r="BF30" s="122"/>
      <c r="BG30" s="122"/>
      <c r="BH30" s="123"/>
      <c r="BI30" s="120">
        <f>'Main Cal'!BI30</f>
        <v>45676.83422025945</v>
      </c>
      <c r="BJ30" s="121"/>
      <c r="BK30" s="121"/>
      <c r="BL30" s="121"/>
      <c r="BM30" s="121"/>
      <c r="BN30" s="122" t="str">
        <f>'Main Cal'!BN30</f>
        <v>Greater Cold</v>
      </c>
      <c r="BO30" s="122"/>
      <c r="BP30" s="122"/>
      <c r="BQ30" s="122"/>
      <c r="BR30" s="123"/>
      <c r="BS30" s="2"/>
      <c r="BT30" s="2"/>
      <c r="BU30" s="2"/>
      <c r="BV30" s="2"/>
      <c r="BW30" s="4"/>
      <c r="BX30" s="4"/>
      <c r="BY30" s="4"/>
      <c r="BZ30" s="4"/>
      <c r="CA30" s="4"/>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row>
    <row r="31" spans="1:164" ht="18.75" customHeight="1" x14ac:dyDescent="0.3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4"/>
      <c r="BX31" s="4"/>
      <c r="BY31" s="4"/>
      <c r="BZ31" s="4"/>
      <c r="CA31" s="4"/>
    </row>
    <row r="32" spans="1:164" ht="18.75" customHeight="1" x14ac:dyDescent="0.3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row>
    <row r="33" spans="1:79" ht="18.75" customHeight="1" x14ac:dyDescent="0.3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row>
    <row r="34" spans="1:79" ht="18.75" customHeight="1" x14ac:dyDescent="0.3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row>
    <row r="35" spans="1:79" ht="18.75" customHeight="1" x14ac:dyDescent="0.3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row>
    <row r="36" spans="1:79" ht="18.75" customHeight="1" x14ac:dyDescent="0.3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row>
    <row r="101" spans="1:8" ht="18.75" customHeight="1" x14ac:dyDescent="0.35">
      <c r="A101" s="156"/>
      <c r="B101" s="157"/>
      <c r="C101" s="157"/>
      <c r="D101" s="157"/>
      <c r="E101" s="157"/>
      <c r="F101" s="158"/>
      <c r="G101" s="158"/>
      <c r="H101" s="158"/>
    </row>
    <row r="102" spans="1:8" ht="18.75" customHeight="1" x14ac:dyDescent="0.35">
      <c r="A102" s="157"/>
      <c r="B102" s="157"/>
      <c r="C102" s="157"/>
      <c r="D102" s="157"/>
      <c r="E102" s="157"/>
      <c r="F102" s="157"/>
      <c r="G102" s="157"/>
    </row>
    <row r="103" spans="1:8" ht="18.75" customHeight="1" x14ac:dyDescent="0.35">
      <c r="A103" s="157"/>
      <c r="B103" s="157"/>
      <c r="C103" s="159"/>
      <c r="D103" s="159"/>
      <c r="E103" s="159"/>
      <c r="F103" s="159"/>
      <c r="G103" s="159"/>
    </row>
    <row r="104" spans="1:8" ht="18.75" customHeight="1" x14ac:dyDescent="0.35">
      <c r="A104" s="157"/>
      <c r="B104" s="157"/>
      <c r="C104" s="156"/>
      <c r="D104" s="157"/>
      <c r="E104" s="157"/>
      <c r="F104" s="157"/>
      <c r="G104" s="157"/>
    </row>
  </sheetData>
  <sheetProtection algorithmName="SHA-512" hashValue="R8RRkQcepVKtcRAUyU+RjVNVUb1IfHfuCeLzJRPgD2fk3308Xm5+gwjxBE1ruliElZVQ9hhVt1M2fl7YLw1nCQ==" saltValue="OXyrqKTWWaB9NfRtuke6Qg==" spinCount="100000" sheet="1" objects="1" scenarios="1" selectLockedCells="1"/>
  <mergeCells count="850">
    <mergeCell ref="BI29:BJ29"/>
    <mergeCell ref="BK29:BL29"/>
    <mergeCell ref="BM29:BN29"/>
    <mergeCell ref="BO29:BP29"/>
    <mergeCell ref="BQ29:BR29"/>
    <mergeCell ref="BI23:BJ23"/>
    <mergeCell ref="BK23:BL23"/>
    <mergeCell ref="BM23:BN23"/>
    <mergeCell ref="BO23:BP23"/>
    <mergeCell ref="BQ23:BR23"/>
    <mergeCell ref="BI24:BJ24"/>
    <mergeCell ref="BK24:BL24"/>
    <mergeCell ref="BM24:BN24"/>
    <mergeCell ref="BO24:BP24"/>
    <mergeCell ref="BQ24:BR24"/>
    <mergeCell ref="BN15:BR15"/>
    <mergeCell ref="BM21:BN21"/>
    <mergeCell ref="BI22:BJ22"/>
    <mergeCell ref="BK22:BL22"/>
    <mergeCell ref="BM22:BN22"/>
    <mergeCell ref="BO22:BP22"/>
    <mergeCell ref="BQ22:BR22"/>
    <mergeCell ref="BI18:BJ18"/>
    <mergeCell ref="BK18:BL18"/>
    <mergeCell ref="BM18:BN18"/>
    <mergeCell ref="BO18:BP18"/>
    <mergeCell ref="BQ18:BR18"/>
    <mergeCell ref="BI19:BJ19"/>
    <mergeCell ref="BK19:BL19"/>
    <mergeCell ref="BM19:BN19"/>
    <mergeCell ref="BO19:BP19"/>
    <mergeCell ref="BQ19:BR19"/>
    <mergeCell ref="BI21:BL21"/>
    <mergeCell ref="BO21:BP21"/>
    <mergeCell ref="BQ21:BR21"/>
    <mergeCell ref="BI20:BM20"/>
    <mergeCell ref="BN20:BR20"/>
    <mergeCell ref="BI13:BJ13"/>
    <mergeCell ref="BK13:BL13"/>
    <mergeCell ref="BM13:BN13"/>
    <mergeCell ref="BO13:BP13"/>
    <mergeCell ref="BQ13:BR13"/>
    <mergeCell ref="BI14:BJ14"/>
    <mergeCell ref="BK14:BL14"/>
    <mergeCell ref="BM14:BN14"/>
    <mergeCell ref="BO14:BP14"/>
    <mergeCell ref="BQ14:BR14"/>
    <mergeCell ref="BM9:BN9"/>
    <mergeCell ref="BO9:BP9"/>
    <mergeCell ref="BQ9:BR9"/>
    <mergeCell ref="BM11:BN11"/>
    <mergeCell ref="BI12:BJ12"/>
    <mergeCell ref="BK12:BL12"/>
    <mergeCell ref="BM12:BN12"/>
    <mergeCell ref="BO12:BP12"/>
    <mergeCell ref="BQ12:BR12"/>
    <mergeCell ref="BI11:BL11"/>
    <mergeCell ref="BO11:BP11"/>
    <mergeCell ref="BQ11:BR11"/>
    <mergeCell ref="BN10:BR10"/>
    <mergeCell ref="BO7:BP7"/>
    <mergeCell ref="BQ7:BR7"/>
    <mergeCell ref="BI8:BJ8"/>
    <mergeCell ref="BK8:BL8"/>
    <mergeCell ref="BM8:BN8"/>
    <mergeCell ref="BO8:BP8"/>
    <mergeCell ref="BQ8:BR8"/>
    <mergeCell ref="AY29:AZ29"/>
    <mergeCell ref="BA29:BB29"/>
    <mergeCell ref="BC29:BD29"/>
    <mergeCell ref="BE29:BF29"/>
    <mergeCell ref="BG29:BH29"/>
    <mergeCell ref="AY28:AZ28"/>
    <mergeCell ref="BA28:BB28"/>
    <mergeCell ref="BC28:BD28"/>
    <mergeCell ref="BE28:BF28"/>
    <mergeCell ref="BG28:BH28"/>
    <mergeCell ref="BE23:BF23"/>
    <mergeCell ref="BG23:BH23"/>
    <mergeCell ref="AY19:AZ19"/>
    <mergeCell ref="BA19:BB19"/>
    <mergeCell ref="BC19:BD19"/>
    <mergeCell ref="BE19:BF19"/>
    <mergeCell ref="BG19:BH19"/>
    <mergeCell ref="BI7:BJ7"/>
    <mergeCell ref="BK7:BL7"/>
    <mergeCell ref="BM7:BN7"/>
    <mergeCell ref="BI9:BJ9"/>
    <mergeCell ref="AY27:AZ27"/>
    <mergeCell ref="BA27:BB27"/>
    <mergeCell ref="BC27:BD27"/>
    <mergeCell ref="BE27:BF27"/>
    <mergeCell ref="BG27:BH27"/>
    <mergeCell ref="AY24:AZ24"/>
    <mergeCell ref="BA24:BB24"/>
    <mergeCell ref="BC24:BD24"/>
    <mergeCell ref="BE24:BF24"/>
    <mergeCell ref="BG24:BH24"/>
    <mergeCell ref="BC26:BD26"/>
    <mergeCell ref="AY22:AZ22"/>
    <mergeCell ref="BA22:BB22"/>
    <mergeCell ref="BC22:BD22"/>
    <mergeCell ref="BE22:BF22"/>
    <mergeCell ref="BG22:BH22"/>
    <mergeCell ref="AY23:AZ23"/>
    <mergeCell ref="BA23:BB23"/>
    <mergeCell ref="BC23:BD23"/>
    <mergeCell ref="BK9:BL9"/>
    <mergeCell ref="BC21:BD21"/>
    <mergeCell ref="AY17:AZ17"/>
    <mergeCell ref="BA17:BB17"/>
    <mergeCell ref="BC17:BD17"/>
    <mergeCell ref="BE17:BF17"/>
    <mergeCell ref="BG17:BH17"/>
    <mergeCell ref="AY18:AZ18"/>
    <mergeCell ref="BA18:BB18"/>
    <mergeCell ref="BC18:BD18"/>
    <mergeCell ref="BE18:BF18"/>
    <mergeCell ref="BG18:BH18"/>
    <mergeCell ref="AY21:BB21"/>
    <mergeCell ref="BE21:BF21"/>
    <mergeCell ref="BG21:BH21"/>
    <mergeCell ref="AY20:BC20"/>
    <mergeCell ref="BD20:BH20"/>
    <mergeCell ref="AY13:AZ13"/>
    <mergeCell ref="BA13:BB13"/>
    <mergeCell ref="BC13:BD13"/>
    <mergeCell ref="BE13:BF13"/>
    <mergeCell ref="BG13:BH13"/>
    <mergeCell ref="AY14:AZ14"/>
    <mergeCell ref="BA14:BB14"/>
    <mergeCell ref="BC14:BD14"/>
    <mergeCell ref="BE14:BF14"/>
    <mergeCell ref="BG14:BH14"/>
    <mergeCell ref="BC9:BD9"/>
    <mergeCell ref="BE9:BF9"/>
    <mergeCell ref="BG9:BH9"/>
    <mergeCell ref="BC11:BD11"/>
    <mergeCell ref="AY12:AZ12"/>
    <mergeCell ref="BA12:BB12"/>
    <mergeCell ref="BC12:BD12"/>
    <mergeCell ref="BE12:BF12"/>
    <mergeCell ref="BG12:BH12"/>
    <mergeCell ref="AY11:BB11"/>
    <mergeCell ref="BE11:BF11"/>
    <mergeCell ref="BG11:BH11"/>
    <mergeCell ref="BE7:BF7"/>
    <mergeCell ref="BG7:BH7"/>
    <mergeCell ref="AY8:AZ8"/>
    <mergeCell ref="BA8:BB8"/>
    <mergeCell ref="BC8:BD8"/>
    <mergeCell ref="BE8:BF8"/>
    <mergeCell ref="BG8:BH8"/>
    <mergeCell ref="AO29:AP29"/>
    <mergeCell ref="AQ29:AR29"/>
    <mergeCell ref="AS29:AT29"/>
    <mergeCell ref="AU29:AV29"/>
    <mergeCell ref="AW29:AX29"/>
    <mergeCell ref="AO28:AP28"/>
    <mergeCell ref="AQ28:AR28"/>
    <mergeCell ref="AS28:AT28"/>
    <mergeCell ref="AU28:AV28"/>
    <mergeCell ref="AW28:AX28"/>
    <mergeCell ref="AU23:AV23"/>
    <mergeCell ref="AW23:AX23"/>
    <mergeCell ref="AO19:AP19"/>
    <mergeCell ref="AQ19:AR19"/>
    <mergeCell ref="AS19:AT19"/>
    <mergeCell ref="AU19:AV19"/>
    <mergeCell ref="AW19:AX19"/>
    <mergeCell ref="AY7:AZ7"/>
    <mergeCell ref="BA7:BB7"/>
    <mergeCell ref="BC7:BD7"/>
    <mergeCell ref="AY9:AZ9"/>
    <mergeCell ref="AO27:AP27"/>
    <mergeCell ref="AQ27:AR27"/>
    <mergeCell ref="AS27:AT27"/>
    <mergeCell ref="AU27:AV27"/>
    <mergeCell ref="AW27:AX27"/>
    <mergeCell ref="AO24:AP24"/>
    <mergeCell ref="AQ24:AR24"/>
    <mergeCell ref="AS24:AT24"/>
    <mergeCell ref="AU24:AV24"/>
    <mergeCell ref="AW24:AX24"/>
    <mergeCell ref="AS26:AT26"/>
    <mergeCell ref="AO22:AP22"/>
    <mergeCell ref="AQ22:AR22"/>
    <mergeCell ref="AS22:AT22"/>
    <mergeCell ref="AU22:AV22"/>
    <mergeCell ref="AW22:AX22"/>
    <mergeCell ref="AO23:AP23"/>
    <mergeCell ref="AQ23:AR23"/>
    <mergeCell ref="AS23:AT23"/>
    <mergeCell ref="BA9:BB9"/>
    <mergeCell ref="AS21:AT21"/>
    <mergeCell ref="AO17:AP17"/>
    <mergeCell ref="AQ17:AR17"/>
    <mergeCell ref="AS17:AT17"/>
    <mergeCell ref="AU17:AV17"/>
    <mergeCell ref="AW17:AX17"/>
    <mergeCell ref="AO18:AP18"/>
    <mergeCell ref="AQ18:AR18"/>
    <mergeCell ref="AS18:AT18"/>
    <mergeCell ref="AU18:AV18"/>
    <mergeCell ref="AW18:AX18"/>
    <mergeCell ref="AO21:AR21"/>
    <mergeCell ref="AU21:AV21"/>
    <mergeCell ref="AW21:AX21"/>
    <mergeCell ref="AO20:AS20"/>
    <mergeCell ref="AT20:AX20"/>
    <mergeCell ref="AO13:AP13"/>
    <mergeCell ref="AQ13:AR13"/>
    <mergeCell ref="AS13:AT13"/>
    <mergeCell ref="AU13:AV13"/>
    <mergeCell ref="AW13:AX13"/>
    <mergeCell ref="AO14:AP14"/>
    <mergeCell ref="AQ14:AR14"/>
    <mergeCell ref="AS14:AT14"/>
    <mergeCell ref="AU14:AV14"/>
    <mergeCell ref="AW14:AX14"/>
    <mergeCell ref="AS9:AT9"/>
    <mergeCell ref="AU9:AV9"/>
    <mergeCell ref="AW9:AX9"/>
    <mergeCell ref="AS11:AT11"/>
    <mergeCell ref="AO12:AP12"/>
    <mergeCell ref="AQ12:AR12"/>
    <mergeCell ref="AS12:AT12"/>
    <mergeCell ref="AU12:AV12"/>
    <mergeCell ref="AW12:AX12"/>
    <mergeCell ref="AO11:AR11"/>
    <mergeCell ref="AU11:AV11"/>
    <mergeCell ref="AW11:AX11"/>
    <mergeCell ref="AU7:AV7"/>
    <mergeCell ref="AW7:AX7"/>
    <mergeCell ref="AO8:AP8"/>
    <mergeCell ref="AQ8:AR8"/>
    <mergeCell ref="AS8:AT8"/>
    <mergeCell ref="AU8:AV8"/>
    <mergeCell ref="AW8:AX8"/>
    <mergeCell ref="AE29:AF29"/>
    <mergeCell ref="AG29:AH29"/>
    <mergeCell ref="AI29:AJ29"/>
    <mergeCell ref="AK29:AL29"/>
    <mergeCell ref="AM29:AN29"/>
    <mergeCell ref="AE28:AF28"/>
    <mergeCell ref="AG28:AH28"/>
    <mergeCell ref="AI28:AJ28"/>
    <mergeCell ref="AK28:AL28"/>
    <mergeCell ref="AM28:AN28"/>
    <mergeCell ref="AK23:AL23"/>
    <mergeCell ref="AM23:AN23"/>
    <mergeCell ref="AE19:AF19"/>
    <mergeCell ref="AG19:AH19"/>
    <mergeCell ref="AI19:AJ19"/>
    <mergeCell ref="AK19:AL19"/>
    <mergeCell ref="AM19:AN19"/>
    <mergeCell ref="AO7:AP7"/>
    <mergeCell ref="AQ7:AR7"/>
    <mergeCell ref="AS7:AT7"/>
    <mergeCell ref="AO9:AP9"/>
    <mergeCell ref="AE27:AF27"/>
    <mergeCell ref="AG27:AH27"/>
    <mergeCell ref="AI27:AJ27"/>
    <mergeCell ref="AK27:AL27"/>
    <mergeCell ref="AM27:AN27"/>
    <mergeCell ref="AE24:AF24"/>
    <mergeCell ref="AG24:AH24"/>
    <mergeCell ref="AI24:AJ24"/>
    <mergeCell ref="AK24:AL24"/>
    <mergeCell ref="AM24:AN24"/>
    <mergeCell ref="AI26:AJ26"/>
    <mergeCell ref="AE22:AF22"/>
    <mergeCell ref="AG22:AH22"/>
    <mergeCell ref="AI22:AJ22"/>
    <mergeCell ref="AK22:AL22"/>
    <mergeCell ref="AM22:AN22"/>
    <mergeCell ref="AE23:AF23"/>
    <mergeCell ref="AG23:AH23"/>
    <mergeCell ref="AI23:AJ23"/>
    <mergeCell ref="AQ9:AR9"/>
    <mergeCell ref="AI21:AJ21"/>
    <mergeCell ref="AE17:AF17"/>
    <mergeCell ref="AG17:AH17"/>
    <mergeCell ref="AI17:AJ17"/>
    <mergeCell ref="AK17:AL17"/>
    <mergeCell ref="AM17:AN17"/>
    <mergeCell ref="AE18:AF18"/>
    <mergeCell ref="AG18:AH18"/>
    <mergeCell ref="AI18:AJ18"/>
    <mergeCell ref="AK18:AL18"/>
    <mergeCell ref="AM18:AN18"/>
    <mergeCell ref="AE21:AH21"/>
    <mergeCell ref="AK21:AL21"/>
    <mergeCell ref="AM21:AN21"/>
    <mergeCell ref="AE20:AI20"/>
    <mergeCell ref="AJ20:AN20"/>
    <mergeCell ref="AE13:AF13"/>
    <mergeCell ref="AG13:AH13"/>
    <mergeCell ref="AI13:AJ13"/>
    <mergeCell ref="AK13:AL13"/>
    <mergeCell ref="AM13:AN13"/>
    <mergeCell ref="AE14:AF14"/>
    <mergeCell ref="AG14:AH14"/>
    <mergeCell ref="AI14:AJ14"/>
    <mergeCell ref="AK14:AL14"/>
    <mergeCell ref="AM14:AN14"/>
    <mergeCell ref="AI9:AJ9"/>
    <mergeCell ref="AK9:AL9"/>
    <mergeCell ref="AM9:AN9"/>
    <mergeCell ref="AI11:AJ11"/>
    <mergeCell ref="AE12:AF12"/>
    <mergeCell ref="AG12:AH12"/>
    <mergeCell ref="AI12:AJ12"/>
    <mergeCell ref="AK12:AL12"/>
    <mergeCell ref="AM12:AN12"/>
    <mergeCell ref="AE11:AH11"/>
    <mergeCell ref="AK11:AL11"/>
    <mergeCell ref="AM11:AN11"/>
    <mergeCell ref="AK7:AL7"/>
    <mergeCell ref="AM7:AN7"/>
    <mergeCell ref="AE8:AF8"/>
    <mergeCell ref="AG8:AH8"/>
    <mergeCell ref="AI8:AJ8"/>
    <mergeCell ref="AK8:AL8"/>
    <mergeCell ref="AM8:AN8"/>
    <mergeCell ref="U29:V29"/>
    <mergeCell ref="W29:X29"/>
    <mergeCell ref="Y29:Z29"/>
    <mergeCell ref="AA29:AB29"/>
    <mergeCell ref="AC29:AD29"/>
    <mergeCell ref="U28:V28"/>
    <mergeCell ref="W28:X28"/>
    <mergeCell ref="Y28:Z28"/>
    <mergeCell ref="AA28:AB28"/>
    <mergeCell ref="AC28:AD28"/>
    <mergeCell ref="AA23:AB23"/>
    <mergeCell ref="AC23:AD23"/>
    <mergeCell ref="U19:V19"/>
    <mergeCell ref="W19:X19"/>
    <mergeCell ref="Y19:Z19"/>
    <mergeCell ref="AA19:AB19"/>
    <mergeCell ref="AC19:AD19"/>
    <mergeCell ref="AE7:AF7"/>
    <mergeCell ref="AG7:AH7"/>
    <mergeCell ref="AI7:AJ7"/>
    <mergeCell ref="AE9:AF9"/>
    <mergeCell ref="U27:V27"/>
    <mergeCell ref="W27:X27"/>
    <mergeCell ref="Y27:Z27"/>
    <mergeCell ref="AA27:AB27"/>
    <mergeCell ref="AC27:AD27"/>
    <mergeCell ref="U24:V24"/>
    <mergeCell ref="W24:X24"/>
    <mergeCell ref="Y24:Z24"/>
    <mergeCell ref="AA24:AB24"/>
    <mergeCell ref="AC24:AD24"/>
    <mergeCell ref="Y26:Z26"/>
    <mergeCell ref="U22:V22"/>
    <mergeCell ref="W22:X22"/>
    <mergeCell ref="Y22:Z22"/>
    <mergeCell ref="AA22:AB22"/>
    <mergeCell ref="AC22:AD22"/>
    <mergeCell ref="U23:V23"/>
    <mergeCell ref="W23:X23"/>
    <mergeCell ref="Y23:Z23"/>
    <mergeCell ref="AG9:AH9"/>
    <mergeCell ref="Y21:Z21"/>
    <mergeCell ref="U17:V17"/>
    <mergeCell ref="W17:X17"/>
    <mergeCell ref="Y17:Z17"/>
    <mergeCell ref="AA17:AB17"/>
    <mergeCell ref="AC17:AD17"/>
    <mergeCell ref="U18:V18"/>
    <mergeCell ref="W18:X18"/>
    <mergeCell ref="Y18:Z18"/>
    <mergeCell ref="AA18:AB18"/>
    <mergeCell ref="AC18:AD18"/>
    <mergeCell ref="U21:X21"/>
    <mergeCell ref="AA21:AB21"/>
    <mergeCell ref="AC21:AD21"/>
    <mergeCell ref="U20:Y20"/>
    <mergeCell ref="Z20:AD20"/>
    <mergeCell ref="U13:V13"/>
    <mergeCell ref="W13:X13"/>
    <mergeCell ref="Y13:Z13"/>
    <mergeCell ref="AA13:AB13"/>
    <mergeCell ref="AC13:AD13"/>
    <mergeCell ref="U14:V14"/>
    <mergeCell ref="W14:X14"/>
    <mergeCell ref="Y14:Z14"/>
    <mergeCell ref="AA14:AB14"/>
    <mergeCell ref="AC14:AD14"/>
    <mergeCell ref="Y9:Z9"/>
    <mergeCell ref="AA9:AB9"/>
    <mergeCell ref="AC9:AD9"/>
    <mergeCell ref="Y11:Z11"/>
    <mergeCell ref="U12:V12"/>
    <mergeCell ref="W12:X12"/>
    <mergeCell ref="Y12:Z12"/>
    <mergeCell ref="AA12:AB12"/>
    <mergeCell ref="AC12:AD12"/>
    <mergeCell ref="U11:X11"/>
    <mergeCell ref="AA11:AB11"/>
    <mergeCell ref="AC11:AD11"/>
    <mergeCell ref="AA7:AB7"/>
    <mergeCell ref="AC7:AD7"/>
    <mergeCell ref="U8:V8"/>
    <mergeCell ref="W8:X8"/>
    <mergeCell ref="Y8:Z8"/>
    <mergeCell ref="AA8:AB8"/>
    <mergeCell ref="AC8:AD8"/>
    <mergeCell ref="K29:L29"/>
    <mergeCell ref="M29:N29"/>
    <mergeCell ref="O29:P29"/>
    <mergeCell ref="Q29:R29"/>
    <mergeCell ref="S29:T29"/>
    <mergeCell ref="K28:L28"/>
    <mergeCell ref="M28:N28"/>
    <mergeCell ref="O28:P28"/>
    <mergeCell ref="Q28:R28"/>
    <mergeCell ref="S28:T28"/>
    <mergeCell ref="Q23:R23"/>
    <mergeCell ref="S23:T23"/>
    <mergeCell ref="K19:L19"/>
    <mergeCell ref="M19:N19"/>
    <mergeCell ref="O19:P19"/>
    <mergeCell ref="Q19:R19"/>
    <mergeCell ref="S19:T19"/>
    <mergeCell ref="U7:V7"/>
    <mergeCell ref="W7:X7"/>
    <mergeCell ref="Y7:Z7"/>
    <mergeCell ref="U9:V9"/>
    <mergeCell ref="K27:L27"/>
    <mergeCell ref="M27:N27"/>
    <mergeCell ref="O27:P27"/>
    <mergeCell ref="Q27:R27"/>
    <mergeCell ref="S27:T27"/>
    <mergeCell ref="K24:L24"/>
    <mergeCell ref="M24:N24"/>
    <mergeCell ref="O24:P24"/>
    <mergeCell ref="Q24:R24"/>
    <mergeCell ref="S24:T24"/>
    <mergeCell ref="O26:P26"/>
    <mergeCell ref="K22:L22"/>
    <mergeCell ref="M22:N22"/>
    <mergeCell ref="O22:P22"/>
    <mergeCell ref="Q22:R22"/>
    <mergeCell ref="S22:T22"/>
    <mergeCell ref="K23:L23"/>
    <mergeCell ref="M23:N23"/>
    <mergeCell ref="O23:P23"/>
    <mergeCell ref="W9:X9"/>
    <mergeCell ref="O21:P21"/>
    <mergeCell ref="K17:L17"/>
    <mergeCell ref="M17:N17"/>
    <mergeCell ref="O17:P17"/>
    <mergeCell ref="Q17:R17"/>
    <mergeCell ref="S17:T17"/>
    <mergeCell ref="K18:L18"/>
    <mergeCell ref="M18:N18"/>
    <mergeCell ref="O18:P18"/>
    <mergeCell ref="Q18:R18"/>
    <mergeCell ref="S18:T18"/>
    <mergeCell ref="K21:N21"/>
    <mergeCell ref="Q21:R21"/>
    <mergeCell ref="S21:T21"/>
    <mergeCell ref="K20:O20"/>
    <mergeCell ref="P20:T20"/>
    <mergeCell ref="K13:L13"/>
    <mergeCell ref="M13:N13"/>
    <mergeCell ref="O13:P13"/>
    <mergeCell ref="Q13:R13"/>
    <mergeCell ref="S13:T13"/>
    <mergeCell ref="K14:L14"/>
    <mergeCell ref="M14:N14"/>
    <mergeCell ref="O14:P14"/>
    <mergeCell ref="Q14:R14"/>
    <mergeCell ref="S14:T14"/>
    <mergeCell ref="M9:N9"/>
    <mergeCell ref="O9:P9"/>
    <mergeCell ref="Q9:R9"/>
    <mergeCell ref="S9:T9"/>
    <mergeCell ref="O11:P11"/>
    <mergeCell ref="K12:L12"/>
    <mergeCell ref="M12:N12"/>
    <mergeCell ref="O12:P12"/>
    <mergeCell ref="Q12:R12"/>
    <mergeCell ref="S12:T12"/>
    <mergeCell ref="Q7:R7"/>
    <mergeCell ref="S7:T7"/>
    <mergeCell ref="K8:L8"/>
    <mergeCell ref="M8:N8"/>
    <mergeCell ref="O8:P8"/>
    <mergeCell ref="Q8:R8"/>
    <mergeCell ref="S8:T8"/>
    <mergeCell ref="A29:B29"/>
    <mergeCell ref="C29:D29"/>
    <mergeCell ref="E29:F29"/>
    <mergeCell ref="G29:H29"/>
    <mergeCell ref="I29:J29"/>
    <mergeCell ref="A28:B28"/>
    <mergeCell ref="C28:D28"/>
    <mergeCell ref="E28:F28"/>
    <mergeCell ref="G28:H28"/>
    <mergeCell ref="I28:J28"/>
    <mergeCell ref="G23:H23"/>
    <mergeCell ref="I23:J23"/>
    <mergeCell ref="A19:B19"/>
    <mergeCell ref="C19:D19"/>
    <mergeCell ref="E19:F19"/>
    <mergeCell ref="G19:H19"/>
    <mergeCell ref="I19:J19"/>
    <mergeCell ref="O6:P6"/>
    <mergeCell ref="K7:L7"/>
    <mergeCell ref="M7:N7"/>
    <mergeCell ref="O7:P7"/>
    <mergeCell ref="K9:L9"/>
    <mergeCell ref="A27:B27"/>
    <mergeCell ref="C27:D27"/>
    <mergeCell ref="E27:F27"/>
    <mergeCell ref="G27:H27"/>
    <mergeCell ref="I27:J27"/>
    <mergeCell ref="A24:B24"/>
    <mergeCell ref="C24:D24"/>
    <mergeCell ref="E24:F24"/>
    <mergeCell ref="G24:H24"/>
    <mergeCell ref="I24:J24"/>
    <mergeCell ref="E26:F26"/>
    <mergeCell ref="A22:B22"/>
    <mergeCell ref="C22:D22"/>
    <mergeCell ref="E22:F22"/>
    <mergeCell ref="G22:H22"/>
    <mergeCell ref="I22:J22"/>
    <mergeCell ref="A23:B23"/>
    <mergeCell ref="C23:D23"/>
    <mergeCell ref="E23:F23"/>
    <mergeCell ref="E21:F21"/>
    <mergeCell ref="A17:B17"/>
    <mergeCell ref="C17:D17"/>
    <mergeCell ref="E17:F17"/>
    <mergeCell ref="G17:H17"/>
    <mergeCell ref="I17:J17"/>
    <mergeCell ref="A18:B18"/>
    <mergeCell ref="C18:D18"/>
    <mergeCell ref="E18:F18"/>
    <mergeCell ref="G18:H18"/>
    <mergeCell ref="I18:J18"/>
    <mergeCell ref="A21:D21"/>
    <mergeCell ref="G21:H21"/>
    <mergeCell ref="I21:J21"/>
    <mergeCell ref="A20:E20"/>
    <mergeCell ref="F20:J20"/>
    <mergeCell ref="A14:B14"/>
    <mergeCell ref="C14:D14"/>
    <mergeCell ref="E14:F14"/>
    <mergeCell ref="G14:H14"/>
    <mergeCell ref="I14:J14"/>
    <mergeCell ref="E16:F16"/>
    <mergeCell ref="G12:H12"/>
    <mergeCell ref="I12:J12"/>
    <mergeCell ref="A13:B13"/>
    <mergeCell ref="C13:D13"/>
    <mergeCell ref="E13:F13"/>
    <mergeCell ref="G13:H13"/>
    <mergeCell ref="I13:J13"/>
    <mergeCell ref="A16:D16"/>
    <mergeCell ref="G16:H16"/>
    <mergeCell ref="I16:J16"/>
    <mergeCell ref="A15:E15"/>
    <mergeCell ref="F15:J15"/>
    <mergeCell ref="E6:F6"/>
    <mergeCell ref="E11:F11"/>
    <mergeCell ref="A12:B12"/>
    <mergeCell ref="C12:D12"/>
    <mergeCell ref="E12:F12"/>
    <mergeCell ref="C9:D9"/>
    <mergeCell ref="E9:F9"/>
    <mergeCell ref="G9:H9"/>
    <mergeCell ref="A8:B8"/>
    <mergeCell ref="A9:B9"/>
    <mergeCell ref="A11:D11"/>
    <mergeCell ref="G11:H11"/>
    <mergeCell ref="A10:E10"/>
    <mergeCell ref="I8:J8"/>
    <mergeCell ref="I9:J9"/>
    <mergeCell ref="A7:B7"/>
    <mergeCell ref="C7:D7"/>
    <mergeCell ref="E7:F7"/>
    <mergeCell ref="G7:H7"/>
    <mergeCell ref="I7:J7"/>
    <mergeCell ref="C8:D8"/>
    <mergeCell ref="E8:F8"/>
    <mergeCell ref="G8:H8"/>
    <mergeCell ref="A101:E101"/>
    <mergeCell ref="F101:H101"/>
    <mergeCell ref="A102:G102"/>
    <mergeCell ref="A103:B103"/>
    <mergeCell ref="C103:G103"/>
    <mergeCell ref="A104:B104"/>
    <mergeCell ref="C104:G104"/>
    <mergeCell ref="AO30:AS30"/>
    <mergeCell ref="AT30:AX30"/>
    <mergeCell ref="AY30:BC30"/>
    <mergeCell ref="BD30:BH30"/>
    <mergeCell ref="BI30:BM30"/>
    <mergeCell ref="BN30:BR30"/>
    <mergeCell ref="A30:E30"/>
    <mergeCell ref="F30:J30"/>
    <mergeCell ref="K30:O30"/>
    <mergeCell ref="P30:T30"/>
    <mergeCell ref="U30:Y30"/>
    <mergeCell ref="Z30:AD30"/>
    <mergeCell ref="AE30:AI30"/>
    <mergeCell ref="AJ30:AN30"/>
    <mergeCell ref="DW28:DX28"/>
    <mergeCell ref="EG28:EH28"/>
    <mergeCell ref="EQ28:ER28"/>
    <mergeCell ref="FA28:FB28"/>
    <mergeCell ref="FA27:FB27"/>
    <mergeCell ref="CS28:CT28"/>
    <mergeCell ref="DC28:DD28"/>
    <mergeCell ref="CS27:CT27"/>
    <mergeCell ref="DC27:DD27"/>
    <mergeCell ref="DM27:DN27"/>
    <mergeCell ref="DW27:DX27"/>
    <mergeCell ref="EG27:EH27"/>
    <mergeCell ref="EQ27:ER27"/>
    <mergeCell ref="BE26:BF26"/>
    <mergeCell ref="BG26:BH26"/>
    <mergeCell ref="U26:X26"/>
    <mergeCell ref="AA26:AB26"/>
    <mergeCell ref="AC26:AD26"/>
    <mergeCell ref="AE26:AH26"/>
    <mergeCell ref="AK26:AL26"/>
    <mergeCell ref="AM26:AN26"/>
    <mergeCell ref="DM28:DN28"/>
    <mergeCell ref="BM26:BN26"/>
    <mergeCell ref="BI27:BJ27"/>
    <mergeCell ref="BK27:BL27"/>
    <mergeCell ref="BM27:BN27"/>
    <mergeCell ref="BO27:BP27"/>
    <mergeCell ref="BQ27:BR27"/>
    <mergeCell ref="BI26:BL26"/>
    <mergeCell ref="BO26:BP26"/>
    <mergeCell ref="BQ26:BR26"/>
    <mergeCell ref="BI28:BJ28"/>
    <mergeCell ref="BK28:BL28"/>
    <mergeCell ref="BM28:BN28"/>
    <mergeCell ref="BO28:BP28"/>
    <mergeCell ref="BQ28:BR28"/>
    <mergeCell ref="A26:D26"/>
    <mergeCell ref="G26:H26"/>
    <mergeCell ref="I26:J26"/>
    <mergeCell ref="K26:N26"/>
    <mergeCell ref="Q26:R26"/>
    <mergeCell ref="S26:T26"/>
    <mergeCell ref="AO25:AS25"/>
    <mergeCell ref="AT25:AX25"/>
    <mergeCell ref="AY25:BC25"/>
    <mergeCell ref="AO26:AR26"/>
    <mergeCell ref="AU26:AV26"/>
    <mergeCell ref="AW26:AX26"/>
    <mergeCell ref="AY26:BB26"/>
    <mergeCell ref="BD25:BH25"/>
    <mergeCell ref="BI25:BM25"/>
    <mergeCell ref="BN25:BR25"/>
    <mergeCell ref="A25:E25"/>
    <mergeCell ref="F25:J25"/>
    <mergeCell ref="K25:O25"/>
    <mergeCell ref="P25:T25"/>
    <mergeCell ref="U25:Y25"/>
    <mergeCell ref="Z25:AD25"/>
    <mergeCell ref="AE25:AI25"/>
    <mergeCell ref="AJ25:AN25"/>
    <mergeCell ref="DM23:DN23"/>
    <mergeCell ref="DW23:DX23"/>
    <mergeCell ref="EG23:EH23"/>
    <mergeCell ref="EQ23:ER23"/>
    <mergeCell ref="FA23:FB23"/>
    <mergeCell ref="FA22:FB22"/>
    <mergeCell ref="CS23:CT23"/>
    <mergeCell ref="DC23:DD23"/>
    <mergeCell ref="CS22:CT22"/>
    <mergeCell ref="DC22:DD22"/>
    <mergeCell ref="DM22:DN22"/>
    <mergeCell ref="DW22:DX22"/>
    <mergeCell ref="EG22:EH22"/>
    <mergeCell ref="EQ22:ER22"/>
    <mergeCell ref="EG18:EH18"/>
    <mergeCell ref="EQ18:ER18"/>
    <mergeCell ref="FA18:FB18"/>
    <mergeCell ref="FA17:FB17"/>
    <mergeCell ref="CS18:CT18"/>
    <mergeCell ref="DC18:DD18"/>
    <mergeCell ref="CS17:CT17"/>
    <mergeCell ref="DC17:DD17"/>
    <mergeCell ref="DM17:DN17"/>
    <mergeCell ref="DW17:DX17"/>
    <mergeCell ref="EG17:EH17"/>
    <mergeCell ref="EQ17:ER17"/>
    <mergeCell ref="AA16:AB16"/>
    <mergeCell ref="AC16:AD16"/>
    <mergeCell ref="AE16:AH16"/>
    <mergeCell ref="AK16:AL16"/>
    <mergeCell ref="AM16:AN16"/>
    <mergeCell ref="Y16:Z16"/>
    <mergeCell ref="AI16:AJ16"/>
    <mergeCell ref="DM18:DN18"/>
    <mergeCell ref="DW18:DX18"/>
    <mergeCell ref="BM16:BN16"/>
    <mergeCell ref="BI17:BJ17"/>
    <mergeCell ref="BK17:BL17"/>
    <mergeCell ref="BM17:BN17"/>
    <mergeCell ref="BO17:BP17"/>
    <mergeCell ref="BQ17:BR17"/>
    <mergeCell ref="BI16:BL16"/>
    <mergeCell ref="BO16:BP16"/>
    <mergeCell ref="BQ16:BR16"/>
    <mergeCell ref="K16:N16"/>
    <mergeCell ref="Q16:R16"/>
    <mergeCell ref="S16:T16"/>
    <mergeCell ref="O16:P16"/>
    <mergeCell ref="AO15:AS15"/>
    <mergeCell ref="AT15:AX15"/>
    <mergeCell ref="AY15:BC15"/>
    <mergeCell ref="BD15:BH15"/>
    <mergeCell ref="BI15:BM15"/>
    <mergeCell ref="K15:O15"/>
    <mergeCell ref="P15:T15"/>
    <mergeCell ref="U15:Y15"/>
    <mergeCell ref="Z15:AD15"/>
    <mergeCell ref="AE15:AI15"/>
    <mergeCell ref="AJ15:AN15"/>
    <mergeCell ref="AO16:AR16"/>
    <mergeCell ref="AU16:AV16"/>
    <mergeCell ref="AW16:AX16"/>
    <mergeCell ref="AY16:BB16"/>
    <mergeCell ref="BE16:BF16"/>
    <mergeCell ref="BG16:BH16"/>
    <mergeCell ref="AS16:AT16"/>
    <mergeCell ref="BC16:BD16"/>
    <mergeCell ref="U16:X16"/>
    <mergeCell ref="DM13:DN13"/>
    <mergeCell ref="DW13:DX13"/>
    <mergeCell ref="EG13:EH13"/>
    <mergeCell ref="EQ13:ER13"/>
    <mergeCell ref="FA13:FB13"/>
    <mergeCell ref="FA12:FB12"/>
    <mergeCell ref="CS13:CT13"/>
    <mergeCell ref="DC13:DD13"/>
    <mergeCell ref="CS12:CT12"/>
    <mergeCell ref="DC12:DD12"/>
    <mergeCell ref="DM12:DN12"/>
    <mergeCell ref="DW12:DX12"/>
    <mergeCell ref="EG12:EH12"/>
    <mergeCell ref="EQ12:ER12"/>
    <mergeCell ref="I11:J11"/>
    <mergeCell ref="K11:N11"/>
    <mergeCell ref="Q11:R11"/>
    <mergeCell ref="S11:T11"/>
    <mergeCell ref="AO10:AS10"/>
    <mergeCell ref="AT10:AX10"/>
    <mergeCell ref="AY10:BC10"/>
    <mergeCell ref="BD10:BH10"/>
    <mergeCell ref="BI10:BM10"/>
    <mergeCell ref="F10:J10"/>
    <mergeCell ref="K10:O10"/>
    <mergeCell ref="P10:T10"/>
    <mergeCell ref="U10:Y10"/>
    <mergeCell ref="Z10:AD10"/>
    <mergeCell ref="AE10:AI10"/>
    <mergeCell ref="AJ10:AN10"/>
    <mergeCell ref="DM8:DN8"/>
    <mergeCell ref="DW8:DX8"/>
    <mergeCell ref="EG8:EH8"/>
    <mergeCell ref="EQ8:ER8"/>
    <mergeCell ref="FA8:FB8"/>
    <mergeCell ref="FA7:FB7"/>
    <mergeCell ref="CS8:CT8"/>
    <mergeCell ref="DC8:DD8"/>
    <mergeCell ref="CS7:CT7"/>
    <mergeCell ref="DC7:DD7"/>
    <mergeCell ref="DM7:DN7"/>
    <mergeCell ref="DW7:DX7"/>
    <mergeCell ref="EG7:EH7"/>
    <mergeCell ref="EQ7:ER7"/>
    <mergeCell ref="U6:X6"/>
    <mergeCell ref="AA6:AB6"/>
    <mergeCell ref="AC6:AD6"/>
    <mergeCell ref="AE6:AH6"/>
    <mergeCell ref="AK6:AL6"/>
    <mergeCell ref="AM6:AN6"/>
    <mergeCell ref="EO5:EP5"/>
    <mergeCell ref="EQ5:ER5"/>
    <mergeCell ref="EY5:EZ5"/>
    <mergeCell ref="BA5:BB5"/>
    <mergeCell ref="BI6:BL6"/>
    <mergeCell ref="BO6:BP6"/>
    <mergeCell ref="BQ6:BR6"/>
    <mergeCell ref="AO6:AR6"/>
    <mergeCell ref="AU6:AV6"/>
    <mergeCell ref="AW6:AX6"/>
    <mergeCell ref="AY6:BB6"/>
    <mergeCell ref="BE6:BF6"/>
    <mergeCell ref="BG6:BH6"/>
    <mergeCell ref="Y6:Z6"/>
    <mergeCell ref="AI6:AJ6"/>
    <mergeCell ref="AS6:AT6"/>
    <mergeCell ref="BC6:BD6"/>
    <mergeCell ref="BM6:BN6"/>
    <mergeCell ref="FA5:FB5"/>
    <mergeCell ref="A6:D6"/>
    <mergeCell ref="G6:H6"/>
    <mergeCell ref="I6:J6"/>
    <mergeCell ref="K6:N6"/>
    <mergeCell ref="Q6:R6"/>
    <mergeCell ref="S6:T6"/>
    <mergeCell ref="DK5:DL5"/>
    <mergeCell ref="DM5:DN5"/>
    <mergeCell ref="DU5:DV5"/>
    <mergeCell ref="DW5:DX5"/>
    <mergeCell ref="EE5:EF5"/>
    <mergeCell ref="EG5:EH5"/>
    <mergeCell ref="BI5:BJ5"/>
    <mergeCell ref="BK5:BL5"/>
    <mergeCell ref="CQ5:CR5"/>
    <mergeCell ref="CS5:CT5"/>
    <mergeCell ref="DA5:DB5"/>
    <mergeCell ref="DC5:DD5"/>
    <mergeCell ref="AE5:AF5"/>
    <mergeCell ref="AG5:AH5"/>
    <mergeCell ref="AO5:AP5"/>
    <mergeCell ref="AQ5:AR5"/>
    <mergeCell ref="AY5:AZ5"/>
    <mergeCell ref="BI1:BR1"/>
    <mergeCell ref="BI2:BR2"/>
    <mergeCell ref="A5:B5"/>
    <mergeCell ref="C5:D5"/>
    <mergeCell ref="K5:L5"/>
    <mergeCell ref="M5:N5"/>
    <mergeCell ref="U5:V5"/>
    <mergeCell ref="W5:X5"/>
    <mergeCell ref="A1:B1"/>
    <mergeCell ref="C1:D1"/>
    <mergeCell ref="H1:O1"/>
    <mergeCell ref="A2:B2"/>
    <mergeCell ref="A3:B3"/>
    <mergeCell ref="AY1:BH4"/>
    <mergeCell ref="G2:I2"/>
    <mergeCell ref="G3:I3"/>
  </mergeCells>
  <conditionalFormatting sqref="G6:H6 Q6:R6 AA6:AB6 AK6:AL6 AU6:AV6 BE6:BF6 BO6:BP6 A8:BR8 G11:H11 Q11:R11 AA11:AB11 AK11:AL11 AU11:AV11 BE11:BF11 BO11:BP11 A13:BR13 G16:H16 Q16:R16 AA16:AB16 AK16:AL16 AU16:AV16 BE16:BF16 BO16:BP16 A18:BR18 G21:H21 Q21:R21 AA21:AB21 AK21:AL21 AU21:AV21 BE21:BF21 BO21:BP21 A23:BR23 G26:H26 Q26:R26 AA26:AB26 AK26:AL26 AU26:AV26 BE26:BF26 BO26:BP26 A28:BR28">
    <cfRule type="cellIs" dxfId="12" priority="2" operator="equal">
      <formula>$G$2</formula>
    </cfRule>
  </conditionalFormatting>
  <conditionalFormatting sqref="I6:J6 S6:T6 AC6:AD6 AM6:AN6 AW6:AX6 BG6:BH6 BQ6:BR6 A9:BR9 I11:J11 S11:T11 AC11:AD11 AM11:AN11 AW11:AX11 BG11:BH11 BQ11:BR11 A14:BR14 I16:J16 S16:T16 AC16:AD16 AM16:AN16 AW16:AX16 BG16:BH16 BQ16:BR16 A19:BR19 I21:J21 S21:T21 AC21:AD21 AM21:AN21 AW21:AX21 BG21:BH21 BQ21:BR21 A24:BR24 I26:J26 S26:T26 AC26:AD26 AM26:AN26 AW26:AX26 BG26:BH26 BQ26:BR26 A29:BR29">
    <cfRule type="cellIs" dxfId="11" priority="1" operator="equal">
      <formula>$G$3</formula>
    </cfRule>
  </conditionalFormatting>
  <pageMargins left="0.5" right="0.5" top="0.5" bottom="0.5" header="0" footer="0"/>
  <pageSetup scale="50" orientation="landscape" r:id="rId1"/>
  <ignoredErrors>
    <ignoredError sqref="A10:J10 A6:D6 A7:D7 A8:H8 A9:H9 F7 H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100" r:id="rId4" name="Drop Down 4">
              <controlPr defaultSize="0" autoLine="0" autoPict="0">
                <anchor moveWithCells="1">
                  <from>
                    <xdr:col>2</xdr:col>
                    <xdr:colOff>28575</xdr:colOff>
                    <xdr:row>1</xdr:row>
                    <xdr:rowOff>228600</xdr:rowOff>
                  </from>
                  <to>
                    <xdr:col>5</xdr:col>
                    <xdr:colOff>57150</xdr:colOff>
                    <xdr:row>2</xdr:row>
                    <xdr:rowOff>228600</xdr:rowOff>
                  </to>
                </anchor>
              </controlPr>
            </control>
          </mc:Choice>
        </mc:AlternateContent>
        <mc:AlternateContent xmlns:mc="http://schemas.openxmlformats.org/markup-compatibility/2006">
          <mc:Choice Requires="x14">
            <control shapeId="4101" r:id="rId5" name="Drop Down 5">
              <controlPr defaultSize="0" autoLine="0" autoPict="0">
                <anchor moveWithCells="1">
                  <from>
                    <xdr:col>2</xdr:col>
                    <xdr:colOff>28575</xdr:colOff>
                    <xdr:row>0</xdr:row>
                    <xdr:rowOff>228600</xdr:rowOff>
                  </from>
                  <to>
                    <xdr:col>5</xdr:col>
                    <xdr:colOff>57150</xdr:colOff>
                    <xdr:row>1</xdr:row>
                    <xdr:rowOff>228600</xdr:rowOff>
                  </to>
                </anchor>
              </controlPr>
            </control>
          </mc:Choice>
        </mc:AlternateContent>
        <mc:AlternateContent xmlns:mc="http://schemas.openxmlformats.org/markup-compatibility/2006">
          <mc:Choice Requires="x14">
            <control shapeId="4102" r:id="rId6" name="Drop Down 6">
              <controlPr defaultSize="0" autoLine="0" autoPict="0">
                <anchor moveWithCells="1">
                  <from>
                    <xdr:col>3</xdr:col>
                    <xdr:colOff>38100</xdr:colOff>
                    <xdr:row>0</xdr:row>
                    <xdr:rowOff>0</xdr:rowOff>
                  </from>
                  <to>
                    <xdr:col>5</xdr:col>
                    <xdr:colOff>57150</xdr:colOff>
                    <xdr:row>0</xdr:row>
                    <xdr:rowOff>228600</xdr:rowOff>
                  </to>
                </anchor>
              </controlPr>
            </control>
          </mc:Choice>
        </mc:AlternateContent>
        <mc:AlternateContent xmlns:mc="http://schemas.openxmlformats.org/markup-compatibility/2006">
          <mc:Choice Requires="x14">
            <control shapeId="4104" r:id="rId7" name="Drop Down 8">
              <controlPr defaultSize="0" autoLine="0" autoPict="0">
                <anchor moveWithCells="1">
                  <from>
                    <xdr:col>5</xdr:col>
                    <xdr:colOff>228600</xdr:colOff>
                    <xdr:row>2</xdr:row>
                    <xdr:rowOff>0</xdr:rowOff>
                  </from>
                  <to>
                    <xdr:col>10</xdr:col>
                    <xdr:colOff>0</xdr:colOff>
                    <xdr:row>2</xdr:row>
                    <xdr:rowOff>228600</xdr:rowOff>
                  </to>
                </anchor>
              </controlPr>
            </control>
          </mc:Choice>
        </mc:AlternateContent>
        <mc:AlternateContent xmlns:mc="http://schemas.openxmlformats.org/markup-compatibility/2006">
          <mc:Choice Requires="x14">
            <control shapeId="4105" r:id="rId8" name="Drop Down 9">
              <controlPr defaultSize="0" autoLine="0" autoPict="0">
                <anchor moveWithCells="1">
                  <from>
                    <xdr:col>5</xdr:col>
                    <xdr:colOff>228600</xdr:colOff>
                    <xdr:row>1</xdr:row>
                    <xdr:rowOff>0</xdr:rowOff>
                  </from>
                  <to>
                    <xdr:col>10</xdr:col>
                    <xdr:colOff>0</xdr:colOff>
                    <xdr:row>1</xdr:row>
                    <xdr:rowOff>228600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3D4D4-ED9D-4B13-9DFE-46D50D9D7F07}">
  <sheetPr>
    <pageSetUpPr fitToPage="1"/>
  </sheetPr>
  <dimension ref="A1:FH104"/>
  <sheetViews>
    <sheetView zoomScaleNormal="100" workbookViewId="0">
      <selection activeCell="AY1" sqref="AY1:BH4"/>
    </sheetView>
  </sheetViews>
  <sheetFormatPr defaultColWidth="3.5703125" defaultRowHeight="18.75" customHeight="1" x14ac:dyDescent="0.35"/>
  <cols>
    <col min="1" max="3" width="3.5703125" style="1"/>
    <col min="4" max="4" width="3.85546875" style="1" bestFit="1" customWidth="1"/>
    <col min="5" max="6" width="3.5703125" style="1"/>
    <col min="7" max="7" width="3.5703125" style="1" customWidth="1"/>
    <col min="8" max="94" width="3.5703125" style="1"/>
    <col min="95" max="96" width="3.5703125" style="1" customWidth="1"/>
    <col min="97" max="133" width="3.5703125" style="1"/>
    <col min="134" max="134" width="3.5703125" style="1" customWidth="1"/>
    <col min="135" max="16384" width="3.5703125" style="1"/>
  </cols>
  <sheetData>
    <row r="1" spans="1:164" ht="18.75" customHeight="1" x14ac:dyDescent="0.35">
      <c r="A1" s="135" t="s">
        <v>7</v>
      </c>
      <c r="B1" s="135"/>
      <c r="C1" s="134"/>
      <c r="D1" s="134"/>
      <c r="E1" s="3"/>
      <c r="F1" s="2"/>
      <c r="G1" s="2"/>
      <c r="H1" s="182" t="s">
        <v>279</v>
      </c>
      <c r="I1" s="183"/>
      <c r="J1" s="183"/>
      <c r="K1" s="183"/>
      <c r="L1" s="183"/>
      <c r="M1" s="186">
        <f>1900+K3</f>
        <v>1995</v>
      </c>
      <c r="N1" s="186"/>
      <c r="O1" s="183" t="s">
        <v>80</v>
      </c>
      <c r="P1" s="183"/>
      <c r="Q1" s="25">
        <f>VLOOKUP(MOD($M$1+2636,60),Data!$K$49:$N$108,3,FALSE)</f>
        <v>3</v>
      </c>
      <c r="R1" s="174" t="s">
        <v>298</v>
      </c>
      <c r="S1" s="175"/>
      <c r="T1" s="175"/>
      <c r="U1" s="175"/>
      <c r="V1" s="175"/>
      <c r="W1" s="175"/>
      <c r="X1" s="175"/>
      <c r="Y1" s="176">
        <v>170</v>
      </c>
      <c r="Z1" s="176"/>
      <c r="AA1" s="33" t="s">
        <v>299</v>
      </c>
      <c r="AB1" s="32"/>
      <c r="AC1" s="21" t="s">
        <v>30</v>
      </c>
      <c r="AD1" s="178" t="s">
        <v>7</v>
      </c>
      <c r="AE1" s="179"/>
      <c r="AF1" s="20" t="s">
        <v>277</v>
      </c>
      <c r="AG1" s="178" t="s">
        <v>279</v>
      </c>
      <c r="AH1" s="178"/>
      <c r="AI1" s="179"/>
      <c r="AJ1" s="2"/>
      <c r="AK1" s="2"/>
      <c r="AL1" s="28"/>
      <c r="AM1" s="2"/>
      <c r="AN1" s="2"/>
      <c r="AO1" s="2"/>
      <c r="AP1" s="2"/>
      <c r="AQ1" s="2"/>
      <c r="AR1" s="2"/>
      <c r="AS1" s="2"/>
      <c r="AT1" s="2"/>
      <c r="AU1" s="2"/>
      <c r="AV1" s="2"/>
      <c r="AW1" s="2"/>
      <c r="AX1" s="2"/>
      <c r="AY1" s="141" t="s">
        <v>315</v>
      </c>
      <c r="AZ1" s="141"/>
      <c r="BA1" s="141"/>
      <c r="BB1" s="141"/>
      <c r="BC1" s="141"/>
      <c r="BD1" s="141"/>
      <c r="BE1" s="141"/>
      <c r="BF1" s="141"/>
      <c r="BG1" s="141"/>
      <c r="BH1" s="141"/>
      <c r="BI1" s="140" t="s">
        <v>274</v>
      </c>
      <c r="BJ1" s="140"/>
      <c r="BK1" s="140"/>
      <c r="BL1" s="140"/>
      <c r="BM1" s="140"/>
      <c r="BN1" s="140"/>
      <c r="BO1" s="140"/>
      <c r="BP1" s="140"/>
      <c r="BQ1" s="140"/>
      <c r="BR1" s="140"/>
      <c r="BS1" s="2"/>
      <c r="BT1" s="2"/>
      <c r="BU1" s="2"/>
      <c r="BV1" s="2"/>
      <c r="BW1" s="4"/>
      <c r="BX1" s="4"/>
      <c r="BY1" s="4"/>
      <c r="BZ1" s="4"/>
      <c r="CA1" s="4"/>
      <c r="CQ1" s="69" t="s">
        <v>313</v>
      </c>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row>
    <row r="2" spans="1:164" ht="18.75" customHeight="1" x14ac:dyDescent="0.35">
      <c r="A2" s="135" t="s">
        <v>8</v>
      </c>
      <c r="B2" s="135"/>
      <c r="C2" s="2">
        <v>5</v>
      </c>
      <c r="D2" s="3"/>
      <c r="E2" s="2"/>
      <c r="F2" s="2"/>
      <c r="G2" s="2"/>
      <c r="H2" s="27" t="str">
        <f>VLOOKUP(MOD($M$1+2636,60),Data!$A$49:$D$108,2,FALSE)</f>
        <v>Yi Hai</v>
      </c>
      <c r="I2" s="187" t="str">
        <f>VLOOKUP(MOD($M$1+2636,60),Data!$A$49:$D$108,3,FALSE)</f>
        <v>乙亥 -Wood Pig</v>
      </c>
      <c r="J2" s="187"/>
      <c r="K2" s="187"/>
      <c r="L2" s="187"/>
      <c r="M2" s="187"/>
      <c r="N2" s="187"/>
      <c r="O2" s="188" t="s">
        <v>81</v>
      </c>
      <c r="P2" s="188"/>
      <c r="Q2" s="18">
        <f>VLOOKUP(MOD($M$1+2636,60),Data!$K$49:$N$108,4,FALSE)</f>
        <v>3</v>
      </c>
      <c r="R2" s="29" t="str">
        <f>IF(AND(Y2&gt;=45,Y2&lt;135),"E",IF(AND(Y2&gt;=135,Y2&lt;225),"S",IF(AND(Y2&gt;=225,Y2&lt;315),"W",IF(AND(Y2&gt;=315,Y2&lt;360),"N",IF(AND(Y2&gt;=0,Y2&lt;45),"N","X")))))</f>
        <v>N</v>
      </c>
      <c r="S2" s="24" t="str">
        <f>IF(OR(X3=1,X3=6),"Wa",IF(OR(X3=2,X3=7),"Fi",IF(OR(X3=3,X3=8),"Wo",IF(OR(X3=4,X3=9),"Me",""))))</f>
        <v>Wa</v>
      </c>
      <c r="T2" s="177" t="s">
        <v>300</v>
      </c>
      <c r="U2" s="177"/>
      <c r="V2" s="177"/>
      <c r="W2" s="177"/>
      <c r="X2" s="177"/>
      <c r="Y2" s="134">
        <f>IF(Y1&gt;180,Y1-180,IF(Y1&lt;180,Y1+180,0))</f>
        <v>350</v>
      </c>
      <c r="Z2" s="134"/>
      <c r="AA2" s="34" t="s">
        <v>299</v>
      </c>
      <c r="AB2" s="31" t="str">
        <f>LOOKUP($Y$2,Data!$J$177:$K$201,Data!$L$177:$L$201)</f>
        <v>壬</v>
      </c>
      <c r="AC2" s="22" t="s">
        <v>29</v>
      </c>
      <c r="AD2" s="153" t="s">
        <v>8</v>
      </c>
      <c r="AE2" s="180"/>
      <c r="AF2" s="22" t="s">
        <v>302</v>
      </c>
      <c r="AG2" s="153" t="s">
        <v>303</v>
      </c>
      <c r="AH2" s="153"/>
      <c r="AI2" s="180"/>
      <c r="AJ2" s="2"/>
      <c r="AK2" s="2"/>
      <c r="AL2" s="2"/>
      <c r="AM2" s="2"/>
      <c r="AN2" s="2"/>
      <c r="AO2" s="2"/>
      <c r="AP2" s="2"/>
      <c r="AQ2" s="2"/>
      <c r="AR2" s="2"/>
      <c r="AS2" s="2"/>
      <c r="AT2" s="2"/>
      <c r="AU2" s="2"/>
      <c r="AV2" s="2"/>
      <c r="AW2" s="2"/>
      <c r="AX2" s="2"/>
      <c r="AY2" s="141"/>
      <c r="AZ2" s="141"/>
      <c r="BA2" s="141"/>
      <c r="BB2" s="141"/>
      <c r="BC2" s="141"/>
      <c r="BD2" s="141"/>
      <c r="BE2" s="141"/>
      <c r="BF2" s="141"/>
      <c r="BG2" s="141"/>
      <c r="BH2" s="141"/>
      <c r="BI2" s="140" t="s">
        <v>275</v>
      </c>
      <c r="BJ2" s="140"/>
      <c r="BK2" s="140"/>
      <c r="BL2" s="140"/>
      <c r="BM2" s="140"/>
      <c r="BN2" s="140"/>
      <c r="BO2" s="140"/>
      <c r="BP2" s="140"/>
      <c r="BQ2" s="140"/>
      <c r="BR2" s="140"/>
      <c r="BS2" s="2"/>
      <c r="BT2" s="2"/>
      <c r="BU2" s="2"/>
      <c r="BV2" s="2"/>
      <c r="BW2" s="4"/>
      <c r="BX2" s="4"/>
      <c r="BY2" s="4"/>
      <c r="BZ2" s="4"/>
      <c r="CA2" s="4"/>
      <c r="CQ2" s="69" t="s">
        <v>314</v>
      </c>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c r="DR2" s="69"/>
      <c r="DS2" s="69"/>
      <c r="DT2" s="69"/>
      <c r="DU2" s="69"/>
      <c r="DV2" s="69"/>
      <c r="DW2" s="69"/>
      <c r="DX2" s="69"/>
      <c r="DY2" s="69"/>
      <c r="DZ2" s="69"/>
      <c r="EA2" s="69"/>
      <c r="EB2" s="69"/>
      <c r="EC2" s="69"/>
      <c r="ED2" s="69"/>
      <c r="EE2" s="69"/>
      <c r="EF2" s="69"/>
      <c r="EG2" s="69"/>
      <c r="EH2" s="69"/>
      <c r="EI2" s="69"/>
      <c r="EJ2" s="69"/>
      <c r="EK2" s="69"/>
      <c r="EL2" s="69"/>
      <c r="EM2" s="69"/>
      <c r="EN2" s="69"/>
      <c r="EO2" s="69"/>
      <c r="EP2" s="69"/>
      <c r="EQ2" s="69"/>
      <c r="ER2" s="69"/>
      <c r="ES2" s="69"/>
      <c r="ET2" s="69"/>
      <c r="EU2" s="69"/>
      <c r="EV2" s="69"/>
      <c r="EW2" s="69"/>
      <c r="EX2" s="69"/>
      <c r="EY2" s="69"/>
      <c r="EZ2" s="69"/>
      <c r="FA2" s="69"/>
      <c r="FB2" s="69"/>
      <c r="FC2" s="69"/>
      <c r="FD2" s="69"/>
      <c r="FE2" s="69"/>
      <c r="FF2" s="69"/>
      <c r="FG2" s="69"/>
      <c r="FH2" s="69"/>
    </row>
    <row r="3" spans="1:164" ht="18.75" customHeight="1" x14ac:dyDescent="0.35">
      <c r="A3" s="134" t="s">
        <v>25</v>
      </c>
      <c r="B3" s="134"/>
      <c r="C3" s="2">
        <v>8</v>
      </c>
      <c r="D3" s="5"/>
      <c r="E3" s="2"/>
      <c r="F3" s="2"/>
      <c r="G3" s="2"/>
      <c r="H3" s="15"/>
      <c r="I3" s="15"/>
      <c r="J3" s="15"/>
      <c r="K3" s="163">
        <v>95</v>
      </c>
      <c r="L3" s="163"/>
      <c r="M3" s="15"/>
      <c r="N3" s="15"/>
      <c r="O3" s="15"/>
      <c r="P3" s="2"/>
      <c r="Q3" s="52">
        <v>2</v>
      </c>
      <c r="R3" s="189" t="s">
        <v>304</v>
      </c>
      <c r="S3" s="190"/>
      <c r="T3" s="190"/>
      <c r="U3" s="190"/>
      <c r="V3" s="160" t="s">
        <v>80</v>
      </c>
      <c r="W3" s="160"/>
      <c r="X3" s="26">
        <f>LOOKUP(Y2,Data!F177:G240,Data!H177:H240)</f>
        <v>6</v>
      </c>
      <c r="Y3" s="160" t="str">
        <f>IF(OR(X3=1,X3=6),"Water",IF(OR(X3=2,X3=7),"Fire",IF(OR(X3=3,X3=8),"Wood",IF(OR(X3=4,X3=9),"Metal",""))))</f>
        <v>Water</v>
      </c>
      <c r="Z3" s="160"/>
      <c r="AA3" s="30"/>
      <c r="AB3" s="17"/>
      <c r="AC3" s="19" t="s">
        <v>27</v>
      </c>
      <c r="AD3" s="161" t="s">
        <v>261</v>
      </c>
      <c r="AE3" s="181"/>
      <c r="AF3" s="19"/>
      <c r="AG3" s="19"/>
      <c r="AH3" s="19"/>
      <c r="AI3" s="23"/>
      <c r="AJ3" s="2"/>
      <c r="AK3" s="2"/>
      <c r="AL3" s="2"/>
      <c r="AM3" s="2"/>
      <c r="AN3" s="2"/>
      <c r="AO3" s="2"/>
      <c r="AP3" s="2"/>
      <c r="AQ3" s="2"/>
      <c r="AR3" s="2"/>
      <c r="AS3" s="2"/>
      <c r="AT3" s="2"/>
      <c r="AU3" s="2"/>
      <c r="AV3" s="2"/>
      <c r="AW3" s="2"/>
      <c r="AX3" s="2"/>
      <c r="AY3" s="141"/>
      <c r="AZ3" s="141"/>
      <c r="BA3" s="141"/>
      <c r="BB3" s="141"/>
      <c r="BC3" s="141"/>
      <c r="BD3" s="141"/>
      <c r="BE3" s="141"/>
      <c r="BF3" s="141"/>
      <c r="BG3" s="141"/>
      <c r="BH3" s="141"/>
      <c r="BI3" s="2"/>
      <c r="BJ3" s="2"/>
      <c r="BK3" s="2"/>
      <c r="BL3" s="2"/>
      <c r="BM3" s="2"/>
      <c r="BN3" s="2"/>
      <c r="BO3" s="2"/>
      <c r="BP3" s="2"/>
      <c r="BQ3" s="2"/>
      <c r="BR3" s="2"/>
      <c r="BS3" s="2"/>
      <c r="BT3" s="2"/>
      <c r="BU3" s="2"/>
      <c r="BV3" s="2"/>
      <c r="BW3" s="4"/>
      <c r="BX3" s="4"/>
      <c r="BY3" s="4"/>
      <c r="BZ3" s="4"/>
      <c r="CA3" s="4"/>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69"/>
      <c r="DV3" s="69"/>
      <c r="DW3" s="69"/>
      <c r="DX3" s="69"/>
      <c r="DY3" s="69"/>
      <c r="DZ3" s="69"/>
      <c r="EA3" s="69"/>
      <c r="EB3" s="69"/>
      <c r="EC3" s="69"/>
      <c r="ED3" s="69"/>
      <c r="EE3" s="69"/>
      <c r="EF3" s="69"/>
      <c r="EG3" s="69"/>
      <c r="EH3" s="69"/>
      <c r="EI3" s="69"/>
      <c r="EJ3" s="69"/>
      <c r="EK3" s="69"/>
      <c r="EL3" s="69"/>
      <c r="EM3" s="69"/>
      <c r="EN3" s="69"/>
      <c r="EO3" s="69"/>
      <c r="EP3" s="69"/>
      <c r="EQ3" s="69"/>
      <c r="ER3" s="69"/>
      <c r="ES3" s="69"/>
      <c r="ET3" s="69"/>
      <c r="EU3" s="69"/>
      <c r="EV3" s="69"/>
      <c r="EW3" s="69"/>
      <c r="EX3" s="69"/>
      <c r="EY3" s="69"/>
      <c r="EZ3" s="69"/>
      <c r="FA3" s="69"/>
      <c r="FB3" s="69"/>
      <c r="FC3" s="69"/>
      <c r="FD3" s="69"/>
      <c r="FE3" s="69"/>
      <c r="FF3" s="69"/>
      <c r="FG3" s="69"/>
      <c r="FH3" s="69"/>
    </row>
    <row r="4" spans="1:164" ht="18.75" customHeight="1" x14ac:dyDescent="0.35">
      <c r="A4" s="2"/>
      <c r="B4" s="2"/>
      <c r="C4" s="2"/>
      <c r="D4" s="2"/>
      <c r="E4" s="2"/>
      <c r="F4" s="2"/>
      <c r="G4" s="2"/>
      <c r="H4" s="16"/>
      <c r="I4" s="16"/>
      <c r="J4" s="16"/>
      <c r="K4" s="16"/>
      <c r="L4" s="16"/>
      <c r="M4" s="16"/>
      <c r="N4" s="16"/>
      <c r="O4" s="16"/>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142"/>
      <c r="AZ4" s="142"/>
      <c r="BA4" s="142"/>
      <c r="BB4" s="142"/>
      <c r="BC4" s="142"/>
      <c r="BD4" s="142"/>
      <c r="BE4" s="142"/>
      <c r="BF4" s="142"/>
      <c r="BG4" s="142"/>
      <c r="BH4" s="142"/>
      <c r="BI4" s="2"/>
      <c r="BJ4" s="2"/>
      <c r="BK4" s="2"/>
      <c r="BL4" s="2"/>
      <c r="BM4" s="2"/>
      <c r="BN4" s="2"/>
      <c r="BO4" s="2"/>
      <c r="BP4" s="2"/>
      <c r="BQ4" s="2"/>
      <c r="BR4" s="2"/>
      <c r="BS4" s="2"/>
      <c r="BT4" s="2"/>
      <c r="BU4" s="2"/>
      <c r="BV4" s="2"/>
      <c r="BW4" s="4"/>
      <c r="BX4" s="4"/>
      <c r="BY4" s="4"/>
      <c r="BZ4" s="4"/>
      <c r="CA4" s="4"/>
      <c r="CQ4" s="69"/>
      <c r="CR4" s="69"/>
      <c r="CS4" s="69"/>
      <c r="CT4" s="69"/>
      <c r="CU4" s="69"/>
      <c r="CV4" s="69"/>
      <c r="CW4" s="69"/>
      <c r="CX4" s="69"/>
      <c r="CY4" s="69"/>
      <c r="CZ4" s="69"/>
      <c r="DA4" s="69"/>
      <c r="DB4" s="69"/>
      <c r="DC4" s="69"/>
      <c r="DD4" s="69"/>
      <c r="DE4" s="69"/>
      <c r="DF4" s="69"/>
      <c r="DG4" s="69"/>
      <c r="DH4" s="69"/>
      <c r="DI4" s="69"/>
      <c r="DJ4" s="69"/>
      <c r="DK4" s="69"/>
      <c r="DL4" s="69"/>
      <c r="DM4" s="69"/>
      <c r="DN4" s="69"/>
      <c r="DO4" s="69"/>
      <c r="DP4" s="69"/>
      <c r="DQ4" s="69"/>
      <c r="DR4" s="69"/>
      <c r="DS4" s="69"/>
      <c r="DT4" s="69"/>
      <c r="DU4" s="69"/>
      <c r="DV4" s="69"/>
      <c r="DW4" s="69"/>
      <c r="DX4" s="69"/>
      <c r="DY4" s="69"/>
      <c r="DZ4" s="69"/>
      <c r="EA4" s="69"/>
      <c r="EB4" s="69"/>
      <c r="EC4" s="69"/>
      <c r="ED4" s="69"/>
      <c r="EE4" s="69"/>
      <c r="EF4" s="69"/>
      <c r="EG4" s="69"/>
      <c r="EH4" s="69"/>
      <c r="EI4" s="69"/>
      <c r="EJ4" s="69"/>
      <c r="EK4" s="69"/>
      <c r="EL4" s="69"/>
      <c r="EM4" s="69"/>
      <c r="EN4" s="69"/>
      <c r="EO4" s="69"/>
      <c r="EP4" s="69"/>
      <c r="EQ4" s="69"/>
      <c r="ER4" s="69"/>
      <c r="ES4" s="69"/>
      <c r="ET4" s="69"/>
      <c r="EU4" s="69"/>
      <c r="EV4" s="69"/>
      <c r="EW4" s="69"/>
      <c r="EX4" s="69"/>
      <c r="EY4" s="69"/>
      <c r="EZ4" s="69"/>
      <c r="FA4" s="69"/>
      <c r="FB4" s="69"/>
      <c r="FC4" s="69"/>
      <c r="FD4" s="69"/>
      <c r="FE4" s="69"/>
      <c r="FF4" s="69"/>
      <c r="FG4" s="69"/>
      <c r="FH4" s="69"/>
    </row>
    <row r="5" spans="1:164" ht="18.75" customHeight="1" x14ac:dyDescent="0.35">
      <c r="A5" s="172" t="s">
        <v>0</v>
      </c>
      <c r="B5" s="173"/>
      <c r="C5" s="173"/>
      <c r="D5" s="173"/>
      <c r="E5" s="13"/>
      <c r="F5" s="13"/>
      <c r="G5" s="13"/>
      <c r="H5" s="13"/>
      <c r="I5" s="13"/>
      <c r="J5" s="14"/>
      <c r="K5" s="133" t="s">
        <v>1</v>
      </c>
      <c r="L5" s="132"/>
      <c r="M5" s="132"/>
      <c r="N5" s="132"/>
      <c r="O5" s="8"/>
      <c r="P5" s="8"/>
      <c r="Q5" s="8"/>
      <c r="R5" s="8"/>
      <c r="S5" s="8"/>
      <c r="T5" s="9"/>
      <c r="U5" s="133" t="s">
        <v>2</v>
      </c>
      <c r="V5" s="132"/>
      <c r="W5" s="132"/>
      <c r="X5" s="132"/>
      <c r="Y5" s="8"/>
      <c r="Z5" s="8"/>
      <c r="AA5" s="8"/>
      <c r="AB5" s="8"/>
      <c r="AC5" s="8"/>
      <c r="AD5" s="9"/>
      <c r="AE5" s="133" t="s">
        <v>3</v>
      </c>
      <c r="AF5" s="132"/>
      <c r="AG5" s="132"/>
      <c r="AH5" s="132"/>
      <c r="AI5" s="8"/>
      <c r="AJ5" s="8"/>
      <c r="AK5" s="8"/>
      <c r="AL5" s="8"/>
      <c r="AM5" s="8"/>
      <c r="AN5" s="9"/>
      <c r="AO5" s="133" t="s">
        <v>4</v>
      </c>
      <c r="AP5" s="132"/>
      <c r="AQ5" s="132"/>
      <c r="AR5" s="132"/>
      <c r="AS5" s="8"/>
      <c r="AT5" s="8"/>
      <c r="AU5" s="8"/>
      <c r="AV5" s="8"/>
      <c r="AW5" s="8"/>
      <c r="AX5" s="9"/>
      <c r="AY5" s="133" t="s">
        <v>5</v>
      </c>
      <c r="AZ5" s="132"/>
      <c r="BA5" s="132"/>
      <c r="BB5" s="132"/>
      <c r="BC5" s="8"/>
      <c r="BD5" s="8"/>
      <c r="BE5" s="8"/>
      <c r="BF5" s="8"/>
      <c r="BG5" s="8"/>
      <c r="BH5" s="9"/>
      <c r="BI5" s="133" t="s">
        <v>6</v>
      </c>
      <c r="BJ5" s="132"/>
      <c r="BK5" s="132"/>
      <c r="BL5" s="132"/>
      <c r="BM5" s="8"/>
      <c r="BN5" s="8"/>
      <c r="BO5" s="8"/>
      <c r="BP5" s="8"/>
      <c r="BQ5" s="8"/>
      <c r="BR5" s="9"/>
      <c r="BS5" s="2"/>
      <c r="BT5" s="2"/>
      <c r="BU5" s="2"/>
      <c r="BV5" s="2"/>
      <c r="BW5" s="4"/>
      <c r="BX5" s="4"/>
      <c r="BY5" s="4"/>
      <c r="BZ5" s="4"/>
      <c r="CA5" s="4"/>
      <c r="CQ5" s="184" t="s">
        <v>0</v>
      </c>
      <c r="CR5" s="184"/>
      <c r="CS5" s="184"/>
      <c r="CT5" s="184"/>
      <c r="CU5" s="94"/>
      <c r="CV5" s="94"/>
      <c r="CW5" s="94"/>
      <c r="CX5" s="94"/>
      <c r="CY5" s="94"/>
      <c r="CZ5" s="94"/>
      <c r="DA5" s="184" t="s">
        <v>1</v>
      </c>
      <c r="DB5" s="184"/>
      <c r="DC5" s="184"/>
      <c r="DD5" s="184"/>
      <c r="DE5" s="94"/>
      <c r="DF5" s="94"/>
      <c r="DG5" s="94"/>
      <c r="DH5" s="94"/>
      <c r="DI5" s="94"/>
      <c r="DJ5" s="94"/>
      <c r="DK5" s="184" t="s">
        <v>2</v>
      </c>
      <c r="DL5" s="184"/>
      <c r="DM5" s="184"/>
      <c r="DN5" s="184"/>
      <c r="DO5" s="94"/>
      <c r="DP5" s="94"/>
      <c r="DQ5" s="94"/>
      <c r="DR5" s="94"/>
      <c r="DS5" s="94"/>
      <c r="DT5" s="94"/>
      <c r="DU5" s="184" t="s">
        <v>3</v>
      </c>
      <c r="DV5" s="184"/>
      <c r="DW5" s="184"/>
      <c r="DX5" s="184"/>
      <c r="DY5" s="94"/>
      <c r="DZ5" s="94"/>
      <c r="EA5" s="94"/>
      <c r="EB5" s="94"/>
      <c r="EC5" s="94"/>
      <c r="ED5" s="94"/>
      <c r="EE5" s="184" t="s">
        <v>4</v>
      </c>
      <c r="EF5" s="184"/>
      <c r="EG5" s="184"/>
      <c r="EH5" s="184"/>
      <c r="EI5" s="94"/>
      <c r="EJ5" s="94"/>
      <c r="EK5" s="94"/>
      <c r="EL5" s="94"/>
      <c r="EM5" s="94"/>
      <c r="EN5" s="94"/>
      <c r="EO5" s="184" t="s">
        <v>5</v>
      </c>
      <c r="EP5" s="184"/>
      <c r="EQ5" s="184"/>
      <c r="ER5" s="184"/>
      <c r="ES5" s="94"/>
      <c r="ET5" s="94"/>
      <c r="EU5" s="94"/>
      <c r="EV5" s="94"/>
      <c r="EW5" s="94"/>
      <c r="EX5" s="94"/>
      <c r="EY5" s="184" t="s">
        <v>6</v>
      </c>
      <c r="EZ5" s="184"/>
      <c r="FA5" s="184"/>
      <c r="FB5" s="184"/>
      <c r="FC5" s="94"/>
      <c r="FD5" s="94"/>
      <c r="FE5" s="94"/>
      <c r="FF5" s="94"/>
      <c r="FG5" s="94"/>
      <c r="FH5" s="94"/>
    </row>
    <row r="6" spans="1:164" ht="18.75" customHeight="1" x14ac:dyDescent="0.35">
      <c r="A6" s="146">
        <f>'Main Cal'!A6</f>
        <v>45656</v>
      </c>
      <c r="B6" s="147"/>
      <c r="C6" s="147"/>
      <c r="D6" s="147"/>
      <c r="E6" s="162" t="str">
        <f>IF(G8=VLOOKUP(H8,DongGong!$O$3:$U$14,2,FALSE),"GHour",IF(G8=VLOOKUP(H8,DongGong!$O$3:$U$14,3,FALSE),"GHour",IF(G8=VLOOKUP(H8,DongGong!$O$3:$U$14,4,FALSE),"GHour",IF(G8=VLOOKUP(H8,DongGong!$O$3:$U$14,5,FALSE),"GHour",IF(G8=VLOOKUP(H8,DongGong!$O$3:$U$14,6,FALSE),"GHour",IF(G8=VLOOKUP(H8,DongGong!$O$3:$U$14,7,FALSE),"GHour",""))))))</f>
        <v>GHour</v>
      </c>
      <c r="F6" s="162"/>
      <c r="G6" s="162" t="s">
        <v>354</v>
      </c>
      <c r="H6" s="162"/>
      <c r="I6" s="162"/>
      <c r="J6" s="86">
        <f>VLOOKUP(CQ38,DongGong!$E$2:$F$721,2,FALSE)</f>
        <v>2</v>
      </c>
      <c r="K6" s="146">
        <f>'Main Cal'!K6</f>
        <v>45657</v>
      </c>
      <c r="L6" s="147"/>
      <c r="M6" s="147"/>
      <c r="N6" s="147"/>
      <c r="O6" s="162" t="str">
        <f>IF(Q8=VLOOKUP(R8,DongGong!$O$3:$U$14,2,FALSE),"GHour",IF(Q8=VLOOKUP(R8,DongGong!$O$3:$U$14,3,FALSE),"GHour",IF(Q8=VLOOKUP(R8,DongGong!$O$3:$U$14,4,FALSE),"GHour",IF(Q8=VLOOKUP(R8,DongGong!$O$3:$U$14,5,FALSE),"GHour",IF(Q8=VLOOKUP(R8,DongGong!$O$3:$U$14,6,FALSE),"GHour",IF(Q8=VLOOKUP(R8,DongGong!$O$3:$U$14,7,FALSE),"GHour",""))))))</f>
        <v>GHour</v>
      </c>
      <c r="P6" s="162"/>
      <c r="Q6" s="162" t="s">
        <v>354</v>
      </c>
      <c r="R6" s="162"/>
      <c r="S6" s="162"/>
      <c r="T6" s="86">
        <f>VLOOKUP(DA38,DongGong!$E$2:$F$721,2,FALSE)</f>
        <v>5</v>
      </c>
      <c r="U6" s="146"/>
      <c r="V6" s="147"/>
      <c r="W6" s="147"/>
      <c r="X6" s="147"/>
      <c r="Y6" s="162"/>
      <c r="Z6" s="162"/>
      <c r="AA6" s="162"/>
      <c r="AB6" s="162"/>
      <c r="AC6" s="162"/>
      <c r="AD6" s="86"/>
      <c r="AE6" s="146"/>
      <c r="AF6" s="147"/>
      <c r="AG6" s="147"/>
      <c r="AH6" s="147"/>
      <c r="AI6" s="162"/>
      <c r="AJ6" s="162"/>
      <c r="AK6" s="162"/>
      <c r="AL6" s="162"/>
      <c r="AM6" s="162"/>
      <c r="AN6" s="86"/>
      <c r="AO6" s="146"/>
      <c r="AP6" s="147"/>
      <c r="AQ6" s="147"/>
      <c r="AR6" s="147"/>
      <c r="AS6" s="162"/>
      <c r="AT6" s="162"/>
      <c r="AU6" s="162"/>
      <c r="AV6" s="162"/>
      <c r="AW6" s="162"/>
      <c r="AX6" s="86"/>
      <c r="AY6" s="146"/>
      <c r="AZ6" s="147"/>
      <c r="BA6" s="147"/>
      <c r="BB6" s="147"/>
      <c r="BC6" s="162"/>
      <c r="BD6" s="162"/>
      <c r="BE6" s="162"/>
      <c r="BF6" s="162"/>
      <c r="BG6" s="162"/>
      <c r="BH6" s="86"/>
      <c r="BI6" s="146"/>
      <c r="BJ6" s="147"/>
      <c r="BK6" s="147"/>
      <c r="BL6" s="147"/>
      <c r="BM6" s="162"/>
      <c r="BN6" s="162"/>
      <c r="BO6" s="162"/>
      <c r="BP6" s="162"/>
      <c r="BQ6" s="162"/>
      <c r="BR6" s="86"/>
      <c r="BS6" s="2"/>
      <c r="BT6" s="2"/>
      <c r="BU6" s="2"/>
      <c r="BV6" s="2"/>
      <c r="BW6" s="4"/>
      <c r="BX6" s="4"/>
      <c r="BY6" s="4"/>
      <c r="BZ6" s="4"/>
      <c r="CA6" s="4"/>
      <c r="CG6" s="22"/>
      <c r="CH6" s="95"/>
      <c r="CI6" s="95"/>
      <c r="CJ6" s="95"/>
      <c r="CK6" s="22"/>
      <c r="CL6" s="22"/>
      <c r="CQ6" s="185" t="s">
        <v>280</v>
      </c>
      <c r="CR6" s="185"/>
      <c r="CS6" s="185"/>
      <c r="CT6" s="97" t="s">
        <v>277</v>
      </c>
      <c r="CU6" s="96" t="s">
        <v>310</v>
      </c>
      <c r="CV6" s="98" t="s">
        <v>309</v>
      </c>
      <c r="CW6" s="98" t="s">
        <v>308</v>
      </c>
      <c r="CX6" s="98" t="s">
        <v>307</v>
      </c>
      <c r="CY6" s="96" t="s">
        <v>306</v>
      </c>
      <c r="CZ6" s="96" t="s">
        <v>305</v>
      </c>
      <c r="DA6" s="185" t="s">
        <v>280</v>
      </c>
      <c r="DB6" s="185"/>
      <c r="DC6" s="185"/>
      <c r="DD6" s="97" t="s">
        <v>277</v>
      </c>
      <c r="DE6" s="96" t="s">
        <v>310</v>
      </c>
      <c r="DF6" s="98" t="s">
        <v>309</v>
      </c>
      <c r="DG6" s="98" t="s">
        <v>308</v>
      </c>
      <c r="DH6" s="98" t="s">
        <v>307</v>
      </c>
      <c r="DI6" s="96" t="s">
        <v>306</v>
      </c>
      <c r="DJ6" s="96" t="s">
        <v>305</v>
      </c>
      <c r="DK6" s="185"/>
      <c r="DL6" s="185"/>
      <c r="DM6" s="185"/>
      <c r="DN6" s="97"/>
      <c r="DO6" s="96"/>
      <c r="DP6" s="98"/>
      <c r="DQ6" s="98"/>
      <c r="DR6" s="98"/>
      <c r="DS6" s="96"/>
      <c r="DT6" s="96"/>
      <c r="DU6" s="185"/>
      <c r="DV6" s="185"/>
      <c r="DW6" s="185"/>
      <c r="DX6" s="97"/>
      <c r="DY6" s="96"/>
      <c r="DZ6" s="98"/>
      <c r="EA6" s="98"/>
      <c r="EB6" s="98"/>
      <c r="EC6" s="96"/>
      <c r="ED6" s="96"/>
      <c r="EE6" s="185"/>
      <c r="EF6" s="185"/>
      <c r="EG6" s="185"/>
      <c r="EH6" s="97"/>
      <c r="EI6" s="96"/>
      <c r="EJ6" s="98"/>
      <c r="EK6" s="98"/>
      <c r="EL6" s="98"/>
      <c r="EM6" s="96"/>
      <c r="EN6" s="96"/>
      <c r="EO6" s="185"/>
      <c r="EP6" s="185"/>
      <c r="EQ6" s="185"/>
      <c r="ER6" s="97"/>
      <c r="ES6" s="96"/>
      <c r="ET6" s="98"/>
      <c r="EU6" s="98"/>
      <c r="EV6" s="98"/>
      <c r="EW6" s="96"/>
      <c r="EX6" s="96"/>
      <c r="EY6" s="185"/>
      <c r="EZ6" s="185"/>
      <c r="FA6" s="185"/>
      <c r="FB6" s="97"/>
      <c r="FC6" s="96"/>
      <c r="FD6" s="98"/>
      <c r="FE6" s="98"/>
      <c r="FF6" s="98"/>
      <c r="FG6" s="96"/>
      <c r="FH6" s="96"/>
    </row>
    <row r="7" spans="1:164" ht="18.75" customHeight="1" x14ac:dyDescent="0.35">
      <c r="A7" s="41" t="str">
        <f>IF($Q$3=2,"","Y")</f>
        <v/>
      </c>
      <c r="B7" s="153" t="str">
        <f>IF($Q$3=2,"",IF(CS7="YC","Clash",IF(H9+J9=10,"C10",IF(OR(J9-5=H9,J9+5=H9),"HeTu",IF(J9=H9,"Equal",CT36)))))</f>
        <v/>
      </c>
      <c r="C7" s="153"/>
      <c r="D7" s="171" t="str">
        <f>IF($Q$3=2,"",IF(OR(CQ10&lt;&gt;"",CS10&lt;&gt;"",CU10&lt;&gt;""),"HeTu Clash",""))</f>
        <v/>
      </c>
      <c r="E7" s="171"/>
      <c r="F7" s="171"/>
      <c r="G7" s="87" t="str">
        <f>'Main Cal'!E8</f>
        <v>癸</v>
      </c>
      <c r="H7" s="87" t="str">
        <f>'Main Cal'!F8</f>
        <v>戊</v>
      </c>
      <c r="I7" s="87" t="str">
        <f>'Main Cal'!G8</f>
        <v>丙</v>
      </c>
      <c r="J7" s="88" t="str">
        <f>'Main Cal'!H8</f>
        <v>甲</v>
      </c>
      <c r="K7" s="41" t="str">
        <f>IF($Q$3=2,"","Y")</f>
        <v/>
      </c>
      <c r="L7" s="153" t="str">
        <f>IF($Q$3=2,"",IF(DC7="YC","Clash",IF(R9+T9=10,"C10",IF(OR(T9-5=R9,T9+5=R9),"HeTu",IF(T9=R9,"Equal",DD36)))))</f>
        <v/>
      </c>
      <c r="M7" s="153"/>
      <c r="N7" s="171" t="str">
        <f>IF($Q$3=2,"",IF(OR(DA10&lt;&gt;"",DC10&lt;&gt;"",DE10&lt;&gt;""),"HeTu Clash",""))</f>
        <v/>
      </c>
      <c r="O7" s="171"/>
      <c r="P7" s="171"/>
      <c r="Q7" s="87" t="str">
        <f>'Main Cal'!O8</f>
        <v>乙</v>
      </c>
      <c r="R7" s="87" t="str">
        <f>'Main Cal'!P8</f>
        <v>己</v>
      </c>
      <c r="S7" s="87" t="str">
        <f>'Main Cal'!Q8</f>
        <v>丙</v>
      </c>
      <c r="T7" s="88" t="str">
        <f>'Main Cal'!R8</f>
        <v>甲</v>
      </c>
      <c r="U7" s="41"/>
      <c r="V7" s="153"/>
      <c r="W7" s="153"/>
      <c r="X7" s="171"/>
      <c r="Y7" s="171"/>
      <c r="Z7" s="171"/>
      <c r="AA7" s="87"/>
      <c r="AB7" s="87"/>
      <c r="AC7" s="87"/>
      <c r="AD7" s="88"/>
      <c r="AE7" s="41"/>
      <c r="AF7" s="153"/>
      <c r="AG7" s="153"/>
      <c r="AH7" s="171"/>
      <c r="AI7" s="171"/>
      <c r="AJ7" s="171"/>
      <c r="AK7" s="87"/>
      <c r="AL7" s="87"/>
      <c r="AM7" s="87"/>
      <c r="AN7" s="88"/>
      <c r="AO7" s="41"/>
      <c r="AP7" s="153"/>
      <c r="AQ7" s="153"/>
      <c r="AR7" s="171"/>
      <c r="AS7" s="171"/>
      <c r="AT7" s="171"/>
      <c r="AU7" s="87"/>
      <c r="AV7" s="87"/>
      <c r="AW7" s="87"/>
      <c r="AX7" s="88"/>
      <c r="AY7" s="41"/>
      <c r="AZ7" s="153"/>
      <c r="BA7" s="153"/>
      <c r="BB7" s="171"/>
      <c r="BC7" s="171"/>
      <c r="BD7" s="171"/>
      <c r="BE7" s="87"/>
      <c r="BF7" s="87"/>
      <c r="BG7" s="87"/>
      <c r="BH7" s="88"/>
      <c r="BI7" s="41"/>
      <c r="BJ7" s="153"/>
      <c r="BK7" s="153"/>
      <c r="BL7" s="171"/>
      <c r="BM7" s="171"/>
      <c r="BN7" s="171"/>
      <c r="BO7" s="87"/>
      <c r="BP7" s="87"/>
      <c r="BQ7" s="87"/>
      <c r="BR7" s="88"/>
      <c r="BS7" s="2"/>
      <c r="BT7" s="2"/>
      <c r="BU7" s="2"/>
      <c r="BV7" s="2"/>
      <c r="BW7" s="4"/>
      <c r="BX7" s="4"/>
      <c r="BY7" s="4"/>
      <c r="BZ7" s="4"/>
      <c r="CA7" s="4"/>
      <c r="CQ7" s="98" t="str">
        <f>IF(CU7&lt;&gt;"","HC",IF(CV7&lt;&gt;"","HC",IF(CW7&lt;&gt;"","HC","")))</f>
        <v/>
      </c>
      <c r="CR7" s="98" t="str">
        <f>IF(CV7&lt;&gt;"","MC",IF(CX7&lt;&gt;"","MC",IF(CZ7&lt;&gt;"","MC","")))</f>
        <v/>
      </c>
      <c r="CS7" s="98" t="str">
        <f>IF(CW7&lt;&gt;"","YC",IF(CY7&lt;&gt;"","YC",IF(CZ7&lt;&gt;"","YC","")))</f>
        <v/>
      </c>
      <c r="CT7" s="98" t="str">
        <f>IF(OR(VLOOKUP(CZ10,Data!$B$49:$R$108,17,FALSE)=$H$2,VLOOKUP(CZ10,Data!$B$49:$R$108,16,FALSE)=$H$2),"YClash",IF(OR(VLOOKUP(CY10,Data!$B$49:$R$108,17,FALSE)=$H$2,VLOOKUP(CY10,Data!$B$49:$R$108,16,FALSE)=$H$2),"MClash",IF(OR(VLOOKUP(CX10,Data!$B$49:$R$108,17,FALSE)=$H$2,VLOOKUP(CX10,Data!$B$49:$R$108,16,FALSE)=$H$2),"DClash",IF(OR(VLOOKUP(CW10,Data!$B$49:$R$108,17,FALSE)=$H$2,VLOOKUP(CW10,Data!$B$49:$R$108,16,FALSE)=$H$2),"HClash",""))))</f>
        <v/>
      </c>
      <c r="CU7" s="96" t="str">
        <f>IF(OR(VLOOKUP(CX10,Data!$B$49:$R$108,17,FALSE)=CW10,VLOOKUP(CX10,Data!$B$49:$R$108,16,FALSE)=CW10),"Clash","")</f>
        <v/>
      </c>
      <c r="CV7" s="96" t="str">
        <f>IF(OR(VLOOKUP(CY10,Data!$B$49:$R$108,17,FALSE)=CW10,VLOOKUP(CY10,Data!$B$49:$R$108,16,FALSE)=CW10),"Clash","")</f>
        <v/>
      </c>
      <c r="CW7" s="96" t="str">
        <f>IF(OR(VLOOKUP(CZ10,Data!$B$49:$R$108,17,FALSE)=CW10,VLOOKUP(CZ10,Data!$B$49:$R$108,16,FALSE)=CW10),"Clash","")</f>
        <v/>
      </c>
      <c r="CX7" s="96" t="str">
        <f>IF(OR(VLOOKUP(CY10,Data!$B$49:$R$108,17,FALSE)=CX10,VLOOKUP(CY10,Data!$B$49:$R$108,16,FALSE)=CX10),"Clash","")</f>
        <v/>
      </c>
      <c r="CY7" s="96" t="str">
        <f>IF(OR(VLOOKUP(CZ10,Data!$B$49:$R$108,17,FALSE)=CX10,VLOOKUP(CZ10,Data!$B$49:$R$108,16,FALSE)=CX10),"Clash","")</f>
        <v/>
      </c>
      <c r="CZ7" s="96" t="str">
        <f>IF(OR(VLOOKUP(CZ10,Data!$B$49:$R$108,17,FALSE)=CY10,VLOOKUP(CZ10,Data!$B$49:$R$108,16,FALSE)=CY10),"Clash","")</f>
        <v/>
      </c>
      <c r="DA7" s="98" t="str">
        <f>IF(DE7&lt;&gt;"","HC",IF(DF7&lt;&gt;"","HC",IF(DG7&lt;&gt;"","HC","")))</f>
        <v/>
      </c>
      <c r="DB7" s="98" t="str">
        <f>IF(DF7&lt;&gt;"","MC",IF(DH7&lt;&gt;"","MC",IF(DJ7&lt;&gt;"","MC","")))</f>
        <v/>
      </c>
      <c r="DC7" s="98" t="str">
        <f>IF(DG7&lt;&gt;"","YC",IF(DI7&lt;&gt;"","YC",IF(DJ7&lt;&gt;"","YC","")))</f>
        <v/>
      </c>
      <c r="DD7" s="98" t="str">
        <f>IF(OR(VLOOKUP(DJ10,Data!$B$49:$R$108,17,FALSE)=$H$2,VLOOKUP(DJ10,Data!$B$49:$R$108,16,FALSE)=$H$2),"YClash",IF(OR(VLOOKUP(DI10,Data!$B$49:$R$108,17,FALSE)=$H$2,VLOOKUP(DI10,Data!$B$49:$R$108,16,FALSE)=$H$2),"MClash",IF(OR(VLOOKUP(DH10,Data!$B$49:$R$108,17,FALSE)=$H$2,VLOOKUP(DH10,Data!$B$49:$R$108,16,FALSE)=$H$2),"DClash",IF(OR(VLOOKUP(DG10,Data!$B$49:$R$108,17,FALSE)=$H$2,VLOOKUP(DG10,Data!$B$49:$R$108,16,FALSE)=$H$2),"HClash",""))))</f>
        <v/>
      </c>
      <c r="DE7" s="96" t="str">
        <f>IF(OR(VLOOKUP(DH10,Data!$B$49:$R$108,17,FALSE)=DG10,VLOOKUP(DH10,Data!$B$49:$R$108,16,FALSE)=DG10),"Clash","")</f>
        <v/>
      </c>
      <c r="DF7" s="96" t="str">
        <f>IF(OR(VLOOKUP(DI10,Data!$B$49:$R$108,17,FALSE)=DG10,VLOOKUP(DI10,Data!$B$49:$R$108,16,FALSE)=DG10),"Clash","")</f>
        <v/>
      </c>
      <c r="DG7" s="96" t="str">
        <f>IF(OR(VLOOKUP(DJ10,Data!$B$49:$R$108,17,FALSE)=DG10,VLOOKUP(DJ10,Data!$B$49:$R$108,16,FALSE)=DG10),"Clash","")</f>
        <v/>
      </c>
      <c r="DH7" s="96" t="str">
        <f>IF(OR(VLOOKUP(DI10,Data!$B$49:$R$108,17,FALSE)=DH10,VLOOKUP(DI10,Data!$B$49:$R$108,16,FALSE)=DH10),"Clash","")</f>
        <v/>
      </c>
      <c r="DI7" s="96" t="str">
        <f>IF(OR(VLOOKUP(DJ10,Data!$B$49:$R$108,17,FALSE)=DH10,VLOOKUP(DJ10,Data!$B$49:$R$108,16,FALSE)=DH10),"Clash","")</f>
        <v/>
      </c>
      <c r="DJ7" s="96" t="str">
        <f>IF(OR(VLOOKUP(DJ10,Data!$B$49:$R$108,17,FALSE)=DI10,VLOOKUP(DJ10,Data!$B$49:$R$108,16,FALSE)=DI10),"Clash","")</f>
        <v/>
      </c>
      <c r="DK7" s="98"/>
      <c r="DL7" s="98"/>
      <c r="DM7" s="98"/>
      <c r="DN7" s="98"/>
      <c r="DO7" s="96"/>
      <c r="DP7" s="96"/>
      <c r="DQ7" s="96"/>
      <c r="DR7" s="96"/>
      <c r="DS7" s="96"/>
      <c r="DT7" s="96"/>
      <c r="DU7" s="98"/>
      <c r="DV7" s="98"/>
      <c r="DW7" s="98"/>
      <c r="DX7" s="98"/>
      <c r="DY7" s="96"/>
      <c r="DZ7" s="96"/>
      <c r="EA7" s="96"/>
      <c r="EB7" s="96"/>
      <c r="EC7" s="96"/>
      <c r="ED7" s="96"/>
      <c r="EE7" s="98"/>
      <c r="EF7" s="98"/>
      <c r="EG7" s="98"/>
      <c r="EH7" s="98"/>
      <c r="EI7" s="96"/>
      <c r="EJ7" s="96"/>
      <c r="EK7" s="96"/>
      <c r="EL7" s="96"/>
      <c r="EM7" s="96"/>
      <c r="EN7" s="96"/>
      <c r="EO7" s="98"/>
      <c r="EP7" s="98"/>
      <c r="EQ7" s="98"/>
      <c r="ER7" s="98"/>
      <c r="ES7" s="96"/>
      <c r="ET7" s="96"/>
      <c r="EU7" s="96"/>
      <c r="EV7" s="96"/>
      <c r="EW7" s="96"/>
      <c r="EX7" s="96"/>
      <c r="EY7" s="98"/>
      <c r="EZ7" s="98"/>
      <c r="FA7" s="98"/>
      <c r="FB7" s="98"/>
      <c r="FC7" s="96"/>
      <c r="FD7" s="96"/>
      <c r="FE7" s="96"/>
      <c r="FF7" s="96"/>
      <c r="FG7" s="96"/>
      <c r="FH7" s="96"/>
    </row>
    <row r="8" spans="1:164" ht="18.75" customHeight="1" x14ac:dyDescent="0.35">
      <c r="A8" s="41" t="str">
        <f>IF($Q$3=2,"","M")</f>
        <v/>
      </c>
      <c r="B8" s="153" t="str">
        <f>IF($Q$3=2,"",IF(CR7="MC","Clash",IF(H9+I9=10,"C10",IF(OR(I9-5=H9,I9+5=H9),"HeTu",IF(I9=H9,"Equal",CS36)))))</f>
        <v/>
      </c>
      <c r="C8" s="153"/>
      <c r="D8" s="22"/>
      <c r="E8" s="22"/>
      <c r="F8" s="22"/>
      <c r="G8" s="87" t="str">
        <f>IF('Main Cal'!E9="子.","子",'Main Cal'!E9)</f>
        <v>亥</v>
      </c>
      <c r="H8" s="87" t="str">
        <f>'Main Cal'!F9</f>
        <v>辰</v>
      </c>
      <c r="I8" s="87" t="str">
        <f>'Main Cal'!G9</f>
        <v>子</v>
      </c>
      <c r="J8" s="88" t="str">
        <f>'Main Cal'!H9</f>
        <v>辰</v>
      </c>
      <c r="K8" s="41" t="str">
        <f>IF($Q$3=2,"","M")</f>
        <v/>
      </c>
      <c r="L8" s="153" t="str">
        <f>IF($Q$3=2,"",IF(DB7="MC","Clash",IF(R9+S9=10,"C10",IF(OR(S9-5=R9,S9+5=R9),"HeTu",IF(S9=R9,"Equal",DC36)))))</f>
        <v/>
      </c>
      <c r="M8" s="153"/>
      <c r="N8" s="22"/>
      <c r="O8" s="22"/>
      <c r="P8" s="22"/>
      <c r="Q8" s="87" t="str">
        <f>IF('Main Cal'!O9="子.","子",'Main Cal'!O9)</f>
        <v>亥</v>
      </c>
      <c r="R8" s="87" t="str">
        <f>'Main Cal'!P9</f>
        <v>巳</v>
      </c>
      <c r="S8" s="87" t="str">
        <f>'Main Cal'!Q9</f>
        <v>子</v>
      </c>
      <c r="T8" s="88" t="str">
        <f>'Main Cal'!R9</f>
        <v>辰</v>
      </c>
      <c r="U8" s="41"/>
      <c r="V8" s="153"/>
      <c r="W8" s="153"/>
      <c r="X8" s="22"/>
      <c r="Y8" s="22"/>
      <c r="Z8" s="22"/>
      <c r="AA8" s="87"/>
      <c r="AB8" s="87"/>
      <c r="AC8" s="87"/>
      <c r="AD8" s="88"/>
      <c r="AE8" s="41"/>
      <c r="AF8" s="153"/>
      <c r="AG8" s="153"/>
      <c r="AH8" s="22"/>
      <c r="AI8" s="22"/>
      <c r="AJ8" s="22"/>
      <c r="AK8" s="87"/>
      <c r="AL8" s="87"/>
      <c r="AM8" s="87"/>
      <c r="AN8" s="88"/>
      <c r="AO8" s="41"/>
      <c r="AP8" s="153"/>
      <c r="AQ8" s="153"/>
      <c r="AR8" s="22"/>
      <c r="AS8" s="22"/>
      <c r="AT8" s="22"/>
      <c r="AU8" s="87"/>
      <c r="AV8" s="87"/>
      <c r="AW8" s="87"/>
      <c r="AX8" s="88"/>
      <c r="AY8" s="41"/>
      <c r="AZ8" s="153"/>
      <c r="BA8" s="153"/>
      <c r="BB8" s="22"/>
      <c r="BC8" s="22"/>
      <c r="BD8" s="22"/>
      <c r="BE8" s="87"/>
      <c r="BF8" s="87"/>
      <c r="BG8" s="87"/>
      <c r="BH8" s="88"/>
      <c r="BI8" s="41"/>
      <c r="BJ8" s="153"/>
      <c r="BK8" s="153"/>
      <c r="BL8" s="22"/>
      <c r="BM8" s="22"/>
      <c r="BN8" s="22"/>
      <c r="BO8" s="87"/>
      <c r="BP8" s="87"/>
      <c r="BQ8" s="87"/>
      <c r="BR8" s="88"/>
      <c r="BS8" s="2"/>
      <c r="BT8" s="2"/>
      <c r="BU8" s="2"/>
      <c r="BV8" s="2"/>
      <c r="BW8" s="4"/>
      <c r="BX8" s="4"/>
      <c r="BY8" s="4"/>
      <c r="BZ8" s="4"/>
      <c r="CA8" s="4"/>
      <c r="CQ8" s="98"/>
      <c r="CR8" s="185" t="s">
        <v>287</v>
      </c>
      <c r="CS8" s="185"/>
      <c r="CT8" s="185"/>
      <c r="CU8" s="96" t="str">
        <f>IF(AND(G9=1,H9=6),"Wa",IF(AND(G9=6,H9=1),"Wa",IF(AND(G9=2,H9=7),"Fi",IF(AND(G9=7,H9=2),"Fi",IF(AND(G9=3,H9=8),"Wo",IF(AND(G9=8,H9=3),"Wo",IF(AND(G9=4,H9=9),"Me",IF(AND(G9=9,H9=4),"Me",""))))))))</f>
        <v/>
      </c>
      <c r="CV8" s="99" t="str">
        <f>IF(AND(I9=1,J9=6),"Wa",IF(AND(I9=6,J9=1),"Wa",IF(AND(I9=2,J9=7),"Fi",IF(AND(I9=7,J9=2),"Fi",IF(AND(I9=3,J9=8),"Wo",IF(AND(I9=8,J9=3),"Wo",IF(AND(I9=4,J9=9),"Me",IF(AND(I9=9,J9=4),"Me",""))))))))</f>
        <v/>
      </c>
      <c r="CW8" s="96" t="str">
        <f>IF(AND(G9=1,I9=6),"Wa",IF(AND(G9=6,I9=1),"Wa",IF(AND(G9=2,I9=7),"Fi",IF(AND(G9=7,I9=2),"Fi",IF(AND(G9=3,I9=8),"Wo",IF(AND(G9=8,I9=3),"Wo",IF(AND(G9=4,I9=9),"Me",IF(AND(G9=9,I9=4),"Me",""))))))))</f>
        <v/>
      </c>
      <c r="CX8" s="99" t="str">
        <f>IF(AND(H9=1,J9=6),"Wa",IF(AND(H9=6,J9=1),"Wa",IF(AND(H9=2,J9=7),"Fi",IF(AND(H9=7,J9=2),"Fi",IF(AND(H9=3,J9=8),"Wo",IF(AND(H9=8,J9=3),"Wo",IF(AND(H9=4,J9=9),"Me",IF(AND(H9=9,J9=4),"Me",""))))))))</f>
        <v/>
      </c>
      <c r="CY8" s="99" t="str">
        <f>IF(AND(G9=1,J9=6),"Wa",IF(AND(G9=6,J9=1),"Wa",IF(AND(G9=2,J9=7),"Fi",IF(AND(G9=7,J9=2),"Fi",IF(AND(G9=3,J9=8),"Wo",IF(AND(G9=8,J9=3),"Wo",IF(AND(G9=4,J9=9),"Me",IF(AND(G9=9,J9=4),"Me",""))))))))</f>
        <v/>
      </c>
      <c r="CZ8" s="99" t="str">
        <f>IF(AND(H9=1,I9=6),"Wa",IF(AND(H9=6,I9=1),"Wa",IF(AND(H9=2,I9=7),"Fi",IF(AND(H9=7,I9=2),"Fi",IF(AND(H9=3,I9=8),"Wo",IF(AND(H9=8,I9=3),"Wo",IF(AND(H9=4,I9=9),"Me",IF(AND(H9=9,I9=4),"Me",""))))))))</f>
        <v/>
      </c>
      <c r="DA8" s="98"/>
      <c r="DB8" s="185" t="s">
        <v>287</v>
      </c>
      <c r="DC8" s="185"/>
      <c r="DD8" s="185"/>
      <c r="DE8" s="96" t="str">
        <f>IF(AND(Q9=1,R9=6),"Wa",IF(AND(Q9=6,R9=1),"Wa",IF(AND(Q9=2,R9=7),"Fi",IF(AND(Q9=7,R9=2),"Fi",IF(AND(Q9=3,R9=8),"Wo",IF(AND(Q9=8,R9=3),"Wo",IF(AND(Q9=4,R9=9),"Me",IF(AND(Q9=9,R9=4),"Me",""))))))))</f>
        <v>Wo</v>
      </c>
      <c r="DF8" s="99" t="str">
        <f>IF(AND(S9=1,T9=6),"Wa",IF(AND(S9=6,T9=1),"Wa",IF(AND(S9=2,T9=7),"Fi",IF(AND(S9=7,T9=2),"Fi",IF(AND(S9=3,T9=8),"Wo",IF(AND(S9=8,T9=3),"Wo",IF(AND(S9=4,T9=9),"Me",IF(AND(S9=9,T9=4),"Me",""))))))))</f>
        <v/>
      </c>
      <c r="DG8" s="96" t="str">
        <f>IF(AND(Q9=1,S9=6),"Wa",IF(AND(Q9=6,S9=1),"Wa",IF(AND(Q9=2,S9=7),"Fi",IF(AND(Q9=7,S9=2),"Fi",IF(AND(Q9=3,S9=8),"Wo",IF(AND(Q9=8,S9=3),"Wo",IF(AND(Q9=4,S9=9),"Me",IF(AND(Q9=9,S9=4),"Me",""))))))))</f>
        <v/>
      </c>
      <c r="DH8" s="99" t="str">
        <f>IF(AND(R9=1,T9=6),"Wa",IF(AND(R9=6,T9=1),"Wa",IF(AND(R9=2,T9=7),"Fi",IF(AND(R9=7,T9=2),"Fi",IF(AND(R9=3,T9=8),"Wo",IF(AND(R9=8,T9=3),"Wo",IF(AND(R9=4,T9=9),"Me",IF(AND(R9=9,T9=4),"Me",""))))))))</f>
        <v>Wo</v>
      </c>
      <c r="DI8" s="99" t="str">
        <f>IF(AND(Q9=1,T9=6),"Wa",IF(AND(Q9=6,T9=1),"Wa",IF(AND(Q9=2,T9=7),"Fi",IF(AND(Q9=7,T9=2),"Fi",IF(AND(Q9=3,T9=8),"Wo",IF(AND(Q9=8,T9=3),"Wo",IF(AND(Q9=4,T9=9),"Me",IF(AND(Q9=9,T9=4),"Me",""))))))))</f>
        <v/>
      </c>
      <c r="DJ8" s="99" t="str">
        <f>IF(AND(R9=1,S9=6),"Wa",IF(AND(R9=6,S9=1),"Wa",IF(AND(R9=2,S9=7),"Fi",IF(AND(R9=7,S9=2),"Fi",IF(AND(R9=3,S9=8),"Wo",IF(AND(R9=8,S9=3),"Wo",IF(AND(R9=4,S9=9),"Me",IF(AND(R9=9,S9=4),"Me",""))))))))</f>
        <v/>
      </c>
      <c r="DK8" s="98"/>
      <c r="DL8" s="185"/>
      <c r="DM8" s="185"/>
      <c r="DN8" s="185"/>
      <c r="DO8" s="96"/>
      <c r="DP8" s="99"/>
      <c r="DQ8" s="96"/>
      <c r="DR8" s="99"/>
      <c r="DS8" s="99"/>
      <c r="DT8" s="99"/>
      <c r="DU8" s="98"/>
      <c r="DV8" s="185"/>
      <c r="DW8" s="185"/>
      <c r="DX8" s="185"/>
      <c r="DY8" s="96"/>
      <c r="DZ8" s="99"/>
      <c r="EA8" s="96"/>
      <c r="EB8" s="99"/>
      <c r="EC8" s="99"/>
      <c r="ED8" s="99"/>
      <c r="EE8" s="98"/>
      <c r="EF8" s="185"/>
      <c r="EG8" s="185"/>
      <c r="EH8" s="185"/>
      <c r="EI8" s="96"/>
      <c r="EJ8" s="99"/>
      <c r="EK8" s="96"/>
      <c r="EL8" s="99"/>
      <c r="EM8" s="99"/>
      <c r="EN8" s="99"/>
      <c r="EO8" s="98"/>
      <c r="EP8" s="185"/>
      <c r="EQ8" s="185"/>
      <c r="ER8" s="185"/>
      <c r="ES8" s="96"/>
      <c r="ET8" s="99"/>
      <c r="EU8" s="96"/>
      <c r="EV8" s="99"/>
      <c r="EW8" s="99"/>
      <c r="EX8" s="99"/>
      <c r="EY8" s="98"/>
      <c r="EZ8" s="185"/>
      <c r="FA8" s="185"/>
      <c r="FB8" s="185"/>
      <c r="FC8" s="96"/>
      <c r="FD8" s="99"/>
      <c r="FE8" s="96"/>
      <c r="FF8" s="99"/>
      <c r="FG8" s="99"/>
      <c r="FH8" s="99"/>
    </row>
    <row r="9" spans="1:164" ht="18.75" customHeight="1" x14ac:dyDescent="0.35">
      <c r="A9" s="41" t="str">
        <f>IF($Q$3=2,"","H")</f>
        <v/>
      </c>
      <c r="B9" s="153" t="str">
        <f>IF($Q$3=2,"",IF(CQ7="HC","Clash",IF(H9+G9=10,"C10",IF(OR(G9-5=H9,G9+5=H9),"HeTu",IF(G9=H9,"Equal",CQ36)))))</f>
        <v/>
      </c>
      <c r="C9" s="153"/>
      <c r="D9" s="153" t="str">
        <f>IF($Q$3=2,"","P")</f>
        <v/>
      </c>
      <c r="E9" s="171" t="str">
        <f>IF($Q$3=2,"",IF(J8=LOOKUP($Y$2,Data!$J$177:$K$201,Data!$N$177:$N$201),"Sui Po",IF(VLOOKUP(J8,Data!$F$23:$I$34,4,FALSE)=$R$2,"San Sha","")))</f>
        <v/>
      </c>
      <c r="F9" s="171"/>
      <c r="G9" s="89">
        <f>VLOOKUP(CONCATENATE(G7,G8),Data!$L$49:$N$108,2,FALSE)</f>
        <v>6</v>
      </c>
      <c r="H9" s="89">
        <f>VLOOKUP(CONCATENATE(H7,H8),Data!$L$49:$N$108,2,FALSE)</f>
        <v>9</v>
      </c>
      <c r="I9" s="89">
        <f>VLOOKUP(CONCATENATE(I7,I8),Data!$L$49:$N$108,2,FALSE)</f>
        <v>6</v>
      </c>
      <c r="J9" s="90">
        <f>VLOOKUP(CONCATENATE(J7,J8),Data!$L$49:$N$108,2,FALSE)</f>
        <v>3</v>
      </c>
      <c r="K9" s="41" t="str">
        <f>IF($Q$3=2,"","H")</f>
        <v/>
      </c>
      <c r="L9" s="153" t="str">
        <f>IF($Q$3=2,"",IF(DA7="HC","Clash",IF(R9+Q9=10,"C10",IF(OR(Q9-5=R9,Q9+5=R9),"HeTu",IF(Q9=R9,"Equal",DA36)))))</f>
        <v/>
      </c>
      <c r="M9" s="153"/>
      <c r="N9" s="153" t="str">
        <f>IF($Q$3=2,"","P")</f>
        <v/>
      </c>
      <c r="O9" s="171" t="str">
        <f>IF($Q$3=2,"",IF(T8=LOOKUP($Y$2,Data!$J$177:$K$201,Data!$N$177:$N$201),"Sui Po",IF(VLOOKUP(T8,Data!$F$23:$I$34,4,FALSE)=$R$2,"San Sha","")))</f>
        <v/>
      </c>
      <c r="P9" s="171"/>
      <c r="Q9" s="89">
        <f>VLOOKUP(CONCATENATE(Q7,Q8),Data!$L$49:$N$108,2,FALSE)</f>
        <v>3</v>
      </c>
      <c r="R9" s="89">
        <f>VLOOKUP(CONCATENATE(R7,R8),Data!$L$49:$N$108,2,FALSE)</f>
        <v>8</v>
      </c>
      <c r="S9" s="89">
        <f>VLOOKUP(CONCATENATE(S7,S8),Data!$L$49:$N$108,2,FALSE)</f>
        <v>6</v>
      </c>
      <c r="T9" s="90">
        <f>VLOOKUP(CONCATENATE(T7,T8),Data!$L$49:$N$108,2,FALSE)</f>
        <v>3</v>
      </c>
      <c r="U9" s="41"/>
      <c r="V9" s="153"/>
      <c r="W9" s="153"/>
      <c r="X9" s="153"/>
      <c r="Y9" s="171"/>
      <c r="Z9" s="171"/>
      <c r="AA9" s="89"/>
      <c r="AB9" s="89"/>
      <c r="AC9" s="89"/>
      <c r="AD9" s="90"/>
      <c r="AE9" s="41"/>
      <c r="AF9" s="153"/>
      <c r="AG9" s="153"/>
      <c r="AH9" s="153"/>
      <c r="AI9" s="171"/>
      <c r="AJ9" s="171"/>
      <c r="AK9" s="89"/>
      <c r="AL9" s="89"/>
      <c r="AM9" s="89"/>
      <c r="AN9" s="90"/>
      <c r="AO9" s="41"/>
      <c r="AP9" s="153"/>
      <c r="AQ9" s="153"/>
      <c r="AR9" s="153"/>
      <c r="AS9" s="171"/>
      <c r="AT9" s="171"/>
      <c r="AU9" s="89"/>
      <c r="AV9" s="89"/>
      <c r="AW9" s="89"/>
      <c r="AX9" s="90"/>
      <c r="AY9" s="41"/>
      <c r="AZ9" s="153"/>
      <c r="BA9" s="153"/>
      <c r="BB9" s="153"/>
      <c r="BC9" s="171"/>
      <c r="BD9" s="171"/>
      <c r="BE9" s="89"/>
      <c r="BF9" s="89"/>
      <c r="BG9" s="89"/>
      <c r="BH9" s="90"/>
      <c r="BI9" s="41"/>
      <c r="BJ9" s="153"/>
      <c r="BK9" s="153"/>
      <c r="BL9" s="153"/>
      <c r="BM9" s="171"/>
      <c r="BN9" s="171"/>
      <c r="BO9" s="89"/>
      <c r="BP9" s="89"/>
      <c r="BQ9" s="89"/>
      <c r="BR9" s="90"/>
      <c r="BS9" s="2"/>
      <c r="BT9" s="2"/>
      <c r="BU9" s="2"/>
      <c r="BV9" s="2"/>
      <c r="BW9" s="4"/>
      <c r="BX9" s="4"/>
      <c r="BY9" s="4"/>
      <c r="BZ9" s="4"/>
      <c r="CA9" s="4"/>
      <c r="CQ9" s="96" t="s">
        <v>281</v>
      </c>
      <c r="CR9" s="98" t="s">
        <v>286</v>
      </c>
      <c r="CS9" s="98" t="s">
        <v>282</v>
      </c>
      <c r="CT9" s="98" t="s">
        <v>285</v>
      </c>
      <c r="CU9" s="96" t="s">
        <v>283</v>
      </c>
      <c r="CV9" s="96" t="s">
        <v>284</v>
      </c>
      <c r="CW9" s="99" t="s">
        <v>27</v>
      </c>
      <c r="CX9" s="99" t="s">
        <v>28</v>
      </c>
      <c r="CY9" s="99" t="s">
        <v>29</v>
      </c>
      <c r="CZ9" s="99" t="s">
        <v>30</v>
      </c>
      <c r="DA9" s="96" t="s">
        <v>281</v>
      </c>
      <c r="DB9" s="98" t="s">
        <v>286</v>
      </c>
      <c r="DC9" s="98" t="s">
        <v>282</v>
      </c>
      <c r="DD9" s="98" t="s">
        <v>285</v>
      </c>
      <c r="DE9" s="96" t="s">
        <v>283</v>
      </c>
      <c r="DF9" s="96" t="s">
        <v>284</v>
      </c>
      <c r="DG9" s="99" t="s">
        <v>27</v>
      </c>
      <c r="DH9" s="99" t="s">
        <v>28</v>
      </c>
      <c r="DI9" s="99" t="s">
        <v>29</v>
      </c>
      <c r="DJ9" s="99" t="s">
        <v>30</v>
      </c>
      <c r="DK9" s="96"/>
      <c r="DL9" s="98"/>
      <c r="DM9" s="98"/>
      <c r="DN9" s="98"/>
      <c r="DO9" s="96"/>
      <c r="DP9" s="96"/>
      <c r="DQ9" s="99"/>
      <c r="DR9" s="99"/>
      <c r="DS9" s="99"/>
      <c r="DT9" s="99"/>
      <c r="DU9" s="96"/>
      <c r="DV9" s="98"/>
      <c r="DW9" s="98"/>
      <c r="DX9" s="98"/>
      <c r="DY9" s="96"/>
      <c r="DZ9" s="96"/>
      <c r="EA9" s="99"/>
      <c r="EB9" s="99"/>
      <c r="EC9" s="99"/>
      <c r="ED9" s="99"/>
      <c r="EE9" s="96"/>
      <c r="EF9" s="98"/>
      <c r="EG9" s="98"/>
      <c r="EH9" s="98"/>
      <c r="EI9" s="96"/>
      <c r="EJ9" s="96"/>
      <c r="EK9" s="99"/>
      <c r="EL9" s="99"/>
      <c r="EM9" s="99"/>
      <c r="EN9" s="99"/>
      <c r="EO9" s="96"/>
      <c r="EP9" s="98"/>
      <c r="EQ9" s="98"/>
      <c r="ER9" s="98"/>
      <c r="ES9" s="96"/>
      <c r="ET9" s="96"/>
      <c r="EU9" s="99"/>
      <c r="EV9" s="99"/>
      <c r="EW9" s="99"/>
      <c r="EX9" s="99"/>
      <c r="EY9" s="96"/>
      <c r="EZ9" s="98"/>
      <c r="FA9" s="98"/>
      <c r="FB9" s="98"/>
      <c r="FC9" s="96"/>
      <c r="FD9" s="96"/>
      <c r="FE9" s="99"/>
      <c r="FF9" s="99"/>
      <c r="FG9" s="99"/>
      <c r="FH9" s="99"/>
    </row>
    <row r="10" spans="1:164" ht="18.75" customHeight="1" x14ac:dyDescent="0.35">
      <c r="A10" s="91" t="str">
        <f>IF($Q$3=2,"","YOB")</f>
        <v/>
      </c>
      <c r="B10" s="161" t="str">
        <f>IF($Q$3=2,"",IF(CT7&lt;&gt;"",CT7,IF(H9+$Q$1=10,"C10",IF($Q$1+5=H9,"Hetu",IF($Q$1-5=H9,"Hetu",IF($Q$1=H9,"Equal",CU36))))))</f>
        <v/>
      </c>
      <c r="C10" s="161"/>
      <c r="D10" s="161"/>
      <c r="E10" s="161" t="str">
        <f>IF($Q$3=2,"",IF($X$3=H9,"Equal",IF(ABS(H9-$X$3)=5,"HeTu",IF($X$3+H9=10,"C10",IF(VLOOKUP($S$2,Data!$F$170:$K$174,XKDG!CR36,FALSE)="Child","POut",IF(VLOOKUP($S$2,Data!$F$170:$K$174,XKDG!CR36,FALSE)="Parent","PIn",IF(VLOOKUP($S$2,Data!$F$170:$K$174,XKDG!CR36,FALSE)="Ghost","CIn",IF(VLOOKUP($S$2,Data!$F$170:$K$174,XKDG!CR36,FALSE)="Wealth","COut",IF(VLOOKUP($S$2,Data!$F$170:$K$174,XKDG!CR36,FALSE)="Brother","Equal","")))))))))</f>
        <v/>
      </c>
      <c r="F10" s="161"/>
      <c r="G10" s="92">
        <f>VLOOKUP(CONCATENATE(G7,G8),Data!$L$49:$N$108,3,FALSE)</f>
        <v>6</v>
      </c>
      <c r="H10" s="92">
        <f>VLOOKUP(CONCATENATE(H7,H8),Data!$L$49:$N$108,3,FALSE)</f>
        <v>6</v>
      </c>
      <c r="I10" s="92">
        <f>VLOOKUP(CONCATENATE(I7,I8),Data!$L$49:$N$108,3,FALSE)</f>
        <v>3</v>
      </c>
      <c r="J10" s="93">
        <f>VLOOKUP(CONCATENATE(J7,J8),Data!$L$49:$N$108,3,FALSE)</f>
        <v>2</v>
      </c>
      <c r="K10" s="91" t="str">
        <f>IF($Q$3=2,"","YOB")</f>
        <v/>
      </c>
      <c r="L10" s="161" t="str">
        <f>IF($Q$3=2,"",IF(DD7&lt;&gt;"",DD7,IF(R9+$Q$1=10,"C10",IF($Q$1+5=R9,"Hetu",IF($Q$1-5=R9,"Hetu",IF($Q$1=R9,"Equal",DE36))))))</f>
        <v/>
      </c>
      <c r="M10" s="161"/>
      <c r="N10" s="161"/>
      <c r="O10" s="161" t="str">
        <f>IF($Q$3=2,"",IF($X$3=R9,"Equal",IF(ABS(R9-$X$3)=5,"HeTu",IF($X$3+R9=10,"C10",IF(VLOOKUP($S$2,Data!$F$170:$K$174,XKDG!DB36,FALSE)="Child","POut",IF(VLOOKUP($S$2,Data!$F$170:$K$174,XKDG!DB36,FALSE)="Parent","PIn",IF(VLOOKUP($S$2,Data!$F$170:$K$174,XKDG!DB36,FALSE)="Ghost","CIn",IF(VLOOKUP($S$2,Data!$F$170:$K$174,XKDG!DB36,FALSE)="Wealth","COut",IF(VLOOKUP($S$2,Data!$F$170:$K$174,XKDG!DB36,FALSE)="Brother","Equal","")))))))))</f>
        <v/>
      </c>
      <c r="P10" s="161"/>
      <c r="Q10" s="92">
        <f>VLOOKUP(CONCATENATE(Q7,Q8),Data!$L$49:$N$108,3,FALSE)</f>
        <v>3</v>
      </c>
      <c r="R10" s="92">
        <f>VLOOKUP(CONCATENATE(R7,R8),Data!$L$49:$N$108,3,FALSE)</f>
        <v>2</v>
      </c>
      <c r="S10" s="92">
        <f>VLOOKUP(CONCATENATE(S7,S8),Data!$L$49:$N$108,3,FALSE)</f>
        <v>3</v>
      </c>
      <c r="T10" s="93">
        <f>VLOOKUP(CONCATENATE(T7,T8),Data!$L$49:$N$108,3,FALSE)</f>
        <v>2</v>
      </c>
      <c r="U10" s="91"/>
      <c r="V10" s="161"/>
      <c r="W10" s="161"/>
      <c r="X10" s="161"/>
      <c r="Y10" s="161"/>
      <c r="Z10" s="161"/>
      <c r="AA10" s="92"/>
      <c r="AB10" s="92"/>
      <c r="AC10" s="92"/>
      <c r="AD10" s="93"/>
      <c r="AE10" s="91"/>
      <c r="AF10" s="161"/>
      <c r="AG10" s="161"/>
      <c r="AH10" s="161"/>
      <c r="AI10" s="161"/>
      <c r="AJ10" s="161"/>
      <c r="AK10" s="92"/>
      <c r="AL10" s="92"/>
      <c r="AM10" s="92"/>
      <c r="AN10" s="93"/>
      <c r="AO10" s="91"/>
      <c r="AP10" s="161"/>
      <c r="AQ10" s="161"/>
      <c r="AR10" s="161"/>
      <c r="AS10" s="161"/>
      <c r="AT10" s="161"/>
      <c r="AU10" s="92"/>
      <c r="AV10" s="92"/>
      <c r="AW10" s="92"/>
      <c r="AX10" s="93"/>
      <c r="AY10" s="91"/>
      <c r="AZ10" s="161"/>
      <c r="BA10" s="161"/>
      <c r="BB10" s="161"/>
      <c r="BC10" s="161"/>
      <c r="BD10" s="161"/>
      <c r="BE10" s="92"/>
      <c r="BF10" s="92"/>
      <c r="BG10" s="92"/>
      <c r="BH10" s="93"/>
      <c r="BI10" s="91"/>
      <c r="BJ10" s="161"/>
      <c r="BK10" s="161"/>
      <c r="BL10" s="161"/>
      <c r="BM10" s="161"/>
      <c r="BN10" s="161"/>
      <c r="BO10" s="92"/>
      <c r="BP10" s="92"/>
      <c r="BQ10" s="92"/>
      <c r="BR10" s="93"/>
      <c r="BS10" s="2"/>
      <c r="BT10" s="2"/>
      <c r="BU10" s="2"/>
      <c r="BV10" s="2"/>
      <c r="BW10" s="4"/>
      <c r="BX10" s="4"/>
      <c r="BY10" s="4"/>
      <c r="BZ10" s="4"/>
      <c r="CA10" s="4"/>
      <c r="CQ10" s="185" t="str">
        <f>IF(AND(CU8="Fi",CV8="Wa"),"HClash",IF(AND(CU8="Wa",CV8="Fi"),"HClash",IF(AND(CU8="Wo",CV8="Me"),"HClash",IF(AND(CU8="Me",CV8="Wo"),"HClash",""))))</f>
        <v/>
      </c>
      <c r="CR10" s="185"/>
      <c r="CS10" s="185" t="str">
        <f>IF(AND(CW8="Fi",CX8="Wa"),"HClash",IF(AND(CW8="Wa",CX8="Fi"),"HClash",IF(AND(CW8="Wo",CX8="Me"),"HClash",IF(AND(CW8="Me",CX8="Wo"),"HClash",""))))</f>
        <v/>
      </c>
      <c r="CT10" s="185"/>
      <c r="CU10" s="185" t="str">
        <f>IF(AND(CY8="Fi",CZ8="Wa"),"HClash",IF(AND(CY8="Wa",CZ8="Fi"),"HClash",IF(AND(CY8="Wo",CZ8="Me"),"HClash",IF(AND(CY8="Me",CZ8="Wo"),"HClash",""))))</f>
        <v/>
      </c>
      <c r="CV10" s="185"/>
      <c r="CW10" s="99" t="str">
        <f>VLOOKUP(CONCATENATE(G7,G8),Data!$L$49:$S$108,8,FALSE)</f>
        <v>Gui Hai</v>
      </c>
      <c r="CX10" s="99" t="str">
        <f>VLOOKUP(CONCATENATE(H7,H8),Data!$L$49:$S$108,8,FALSE)</f>
        <v>Wu Chen</v>
      </c>
      <c r="CY10" s="99" t="str">
        <f>VLOOKUP(CONCATENATE(I7,I8),Data!$L$49:$S$108,8,FALSE)</f>
        <v>Bing Zi</v>
      </c>
      <c r="CZ10" s="99" t="str">
        <f>VLOOKUP(CONCATENATE(J7,J8),Data!$L$49:$S$108,8,FALSE)</f>
        <v>Jia Chen</v>
      </c>
      <c r="DA10" s="185" t="str">
        <f>IF(AND(DE8="Fi",DF8="Wa"),"HClash",IF(AND(DE8="Wa",DF8="Fi"),"HClash",IF(AND(DE8="Wo",DF8="Me"),"HClash",IF(AND(DE8="Me",DF8="Wo"),"HClash",""))))</f>
        <v/>
      </c>
      <c r="DB10" s="185"/>
      <c r="DC10" s="185" t="str">
        <f>IF(AND(DG8="Fi",DH8="Wa"),"HClash",IF(AND(DG8="Wa",DH8="Fi"),"HClash",IF(AND(DG8="Wo",DH8="Me"),"HClash",IF(AND(DG8="Me",DH8="Wo"),"HClash",""))))</f>
        <v/>
      </c>
      <c r="DD10" s="185"/>
      <c r="DE10" s="185" t="str">
        <f>IF(AND(DI8="Fi",DJ8="Wa"),"HClash",IF(AND(DI8="Wa",DJ8="Fi"),"HClash",IF(AND(DI8="Wo",DJ8="Me"),"HClash",IF(AND(DI8="Me",DJ8="Wo"),"HClash",""))))</f>
        <v/>
      </c>
      <c r="DF10" s="185"/>
      <c r="DG10" s="99" t="str">
        <f>VLOOKUP(CONCATENATE(Q7,Q8),Data!$L$49:$S$108,8,FALSE)</f>
        <v>Yi Hai</v>
      </c>
      <c r="DH10" s="99" t="str">
        <f>VLOOKUP(CONCATENATE(R7,R8),Data!$L$49:$S$108,8,FALSE)</f>
        <v>Ji Si</v>
      </c>
      <c r="DI10" s="99" t="str">
        <f>VLOOKUP(CONCATENATE(S7,S8),Data!$L$49:$S$108,8,FALSE)</f>
        <v>Bing Zi</v>
      </c>
      <c r="DJ10" s="99" t="str">
        <f>VLOOKUP(CONCATENATE(T7,T8),Data!$L$49:$S$108,8,FALSE)</f>
        <v>Jia Chen</v>
      </c>
      <c r="DK10" s="185"/>
      <c r="DL10" s="185"/>
      <c r="DM10" s="185"/>
      <c r="DN10" s="185"/>
      <c r="DO10" s="185"/>
      <c r="DP10" s="185"/>
      <c r="DQ10" s="99"/>
      <c r="DR10" s="99"/>
      <c r="DS10" s="99"/>
      <c r="DT10" s="99"/>
      <c r="DU10" s="185"/>
      <c r="DV10" s="185"/>
      <c r="DW10" s="185"/>
      <c r="DX10" s="185"/>
      <c r="DY10" s="185"/>
      <c r="DZ10" s="185"/>
      <c r="EA10" s="99"/>
      <c r="EB10" s="99"/>
      <c r="EC10" s="99"/>
      <c r="ED10" s="99"/>
      <c r="EE10" s="185"/>
      <c r="EF10" s="185"/>
      <c r="EG10" s="185"/>
      <c r="EH10" s="185"/>
      <c r="EI10" s="185"/>
      <c r="EJ10" s="185"/>
      <c r="EK10" s="99"/>
      <c r="EL10" s="99"/>
      <c r="EM10" s="99"/>
      <c r="EN10" s="99"/>
      <c r="EO10" s="185"/>
      <c r="EP10" s="185"/>
      <c r="EQ10" s="185"/>
      <c r="ER10" s="185"/>
      <c r="ES10" s="185"/>
      <c r="ET10" s="185"/>
      <c r="EU10" s="99"/>
      <c r="EV10" s="99"/>
      <c r="EW10" s="99"/>
      <c r="EX10" s="99"/>
      <c r="EY10" s="185"/>
      <c r="EZ10" s="185"/>
      <c r="FA10" s="185"/>
      <c r="FB10" s="185"/>
      <c r="FC10" s="185"/>
      <c r="FD10" s="185"/>
      <c r="FE10" s="99"/>
      <c r="FF10" s="99"/>
      <c r="FG10" s="99"/>
      <c r="FH10" s="99"/>
    </row>
    <row r="11" spans="1:164" ht="18.75" customHeight="1" x14ac:dyDescent="0.35">
      <c r="A11" s="146"/>
      <c r="B11" s="147"/>
      <c r="C11" s="147"/>
      <c r="D11" s="147"/>
      <c r="E11" s="162"/>
      <c r="F11" s="162"/>
      <c r="G11" s="162"/>
      <c r="H11" s="162"/>
      <c r="I11" s="162"/>
      <c r="J11" s="86"/>
      <c r="K11" s="146"/>
      <c r="L11" s="147"/>
      <c r="M11" s="147"/>
      <c r="N11" s="147"/>
      <c r="O11" s="162"/>
      <c r="P11" s="162"/>
      <c r="Q11" s="162"/>
      <c r="R11" s="162"/>
      <c r="S11" s="162"/>
      <c r="T11" s="86"/>
      <c r="U11" s="146"/>
      <c r="V11" s="147"/>
      <c r="W11" s="147"/>
      <c r="X11" s="147"/>
      <c r="Y11" s="162"/>
      <c r="Z11" s="162"/>
      <c r="AA11" s="162"/>
      <c r="AB11" s="162"/>
      <c r="AC11" s="162"/>
      <c r="AD11" s="86"/>
      <c r="AE11" s="146"/>
      <c r="AF11" s="147"/>
      <c r="AG11" s="147"/>
      <c r="AH11" s="147"/>
      <c r="AI11" s="162"/>
      <c r="AJ11" s="162"/>
      <c r="AK11" s="162"/>
      <c r="AL11" s="162"/>
      <c r="AM11" s="162"/>
      <c r="AN11" s="86"/>
      <c r="AO11" s="146"/>
      <c r="AP11" s="147"/>
      <c r="AQ11" s="147"/>
      <c r="AR11" s="147"/>
      <c r="AS11" s="162"/>
      <c r="AT11" s="162"/>
      <c r="AU11" s="162"/>
      <c r="AV11" s="162"/>
      <c r="AW11" s="162"/>
      <c r="AX11" s="86"/>
      <c r="AY11" s="146"/>
      <c r="AZ11" s="147"/>
      <c r="BA11" s="147"/>
      <c r="BB11" s="147"/>
      <c r="BC11" s="162"/>
      <c r="BD11" s="162"/>
      <c r="BE11" s="162"/>
      <c r="BF11" s="162"/>
      <c r="BG11" s="162"/>
      <c r="BH11" s="86"/>
      <c r="BI11" s="146"/>
      <c r="BJ11" s="147"/>
      <c r="BK11" s="147"/>
      <c r="BL11" s="147"/>
      <c r="BM11" s="162"/>
      <c r="BN11" s="162"/>
      <c r="BO11" s="162"/>
      <c r="BP11" s="162"/>
      <c r="BQ11" s="162"/>
      <c r="BR11" s="86"/>
      <c r="BS11" s="2"/>
      <c r="BT11" s="2"/>
      <c r="BU11" s="2"/>
      <c r="BV11" s="2"/>
      <c r="BW11" s="4"/>
      <c r="BX11" s="4"/>
      <c r="BY11" s="4"/>
      <c r="BZ11" s="4"/>
      <c r="CA11" s="4"/>
      <c r="CQ11" s="185"/>
      <c r="CR11" s="185"/>
      <c r="CS11" s="185"/>
      <c r="CT11" s="97"/>
      <c r="CU11" s="96"/>
      <c r="CV11" s="98"/>
      <c r="CW11" s="98"/>
      <c r="CX11" s="98"/>
      <c r="CY11" s="96"/>
      <c r="CZ11" s="96"/>
      <c r="DA11" s="185"/>
      <c r="DB11" s="185"/>
      <c r="DC11" s="185"/>
      <c r="DD11" s="97"/>
      <c r="DE11" s="96"/>
      <c r="DF11" s="98"/>
      <c r="DG11" s="98"/>
      <c r="DH11" s="98"/>
      <c r="DI11" s="96"/>
      <c r="DJ11" s="96"/>
      <c r="DK11" s="185"/>
      <c r="DL11" s="185"/>
      <c r="DM11" s="185"/>
      <c r="DN11" s="97"/>
      <c r="DO11" s="96"/>
      <c r="DP11" s="98"/>
      <c r="DQ11" s="98"/>
      <c r="DR11" s="98"/>
      <c r="DS11" s="96"/>
      <c r="DT11" s="96"/>
      <c r="DU11" s="185"/>
      <c r="DV11" s="185"/>
      <c r="DW11" s="185"/>
      <c r="DX11" s="97"/>
      <c r="DY11" s="96"/>
      <c r="DZ11" s="98"/>
      <c r="EA11" s="98"/>
      <c r="EB11" s="98"/>
      <c r="EC11" s="96"/>
      <c r="ED11" s="96"/>
      <c r="EE11" s="185"/>
      <c r="EF11" s="185"/>
      <c r="EG11" s="185"/>
      <c r="EH11" s="97"/>
      <c r="EI11" s="96"/>
      <c r="EJ11" s="98"/>
      <c r="EK11" s="98"/>
      <c r="EL11" s="98"/>
      <c r="EM11" s="96"/>
      <c r="EN11" s="96"/>
      <c r="EO11" s="185"/>
      <c r="EP11" s="185"/>
      <c r="EQ11" s="185"/>
      <c r="ER11" s="97"/>
      <c r="ES11" s="96"/>
      <c r="ET11" s="98"/>
      <c r="EU11" s="98"/>
      <c r="EV11" s="98"/>
      <c r="EW11" s="96"/>
      <c r="EX11" s="96"/>
      <c r="EY11" s="185"/>
      <c r="EZ11" s="185"/>
      <c r="FA11" s="185"/>
      <c r="FB11" s="97"/>
      <c r="FC11" s="96"/>
      <c r="FD11" s="98"/>
      <c r="FE11" s="98"/>
      <c r="FF11" s="98"/>
      <c r="FG11" s="96"/>
      <c r="FH11" s="96"/>
    </row>
    <row r="12" spans="1:164" ht="18.75" customHeight="1" x14ac:dyDescent="0.35">
      <c r="A12" s="41"/>
      <c r="B12" s="153"/>
      <c r="C12" s="153"/>
      <c r="D12" s="171"/>
      <c r="E12" s="171"/>
      <c r="F12" s="171"/>
      <c r="G12" s="87"/>
      <c r="H12" s="87"/>
      <c r="I12" s="87"/>
      <c r="J12" s="88"/>
      <c r="K12" s="41"/>
      <c r="L12" s="153"/>
      <c r="M12" s="153"/>
      <c r="N12" s="171"/>
      <c r="O12" s="171"/>
      <c r="P12" s="171"/>
      <c r="Q12" s="87"/>
      <c r="R12" s="87"/>
      <c r="S12" s="87"/>
      <c r="T12" s="88"/>
      <c r="U12" s="41"/>
      <c r="V12" s="153"/>
      <c r="W12" s="153"/>
      <c r="X12" s="171"/>
      <c r="Y12" s="171"/>
      <c r="Z12" s="171"/>
      <c r="AA12" s="87"/>
      <c r="AB12" s="87"/>
      <c r="AC12" s="87"/>
      <c r="AD12" s="88"/>
      <c r="AE12" s="41"/>
      <c r="AF12" s="153"/>
      <c r="AG12" s="153"/>
      <c r="AH12" s="171"/>
      <c r="AI12" s="171"/>
      <c r="AJ12" s="171"/>
      <c r="AK12" s="87"/>
      <c r="AL12" s="87"/>
      <c r="AM12" s="87"/>
      <c r="AN12" s="88"/>
      <c r="AO12" s="41"/>
      <c r="AP12" s="153"/>
      <c r="AQ12" s="153"/>
      <c r="AR12" s="171"/>
      <c r="AS12" s="171"/>
      <c r="AT12" s="171"/>
      <c r="AU12" s="87"/>
      <c r="AV12" s="87"/>
      <c r="AW12" s="87"/>
      <c r="AX12" s="88"/>
      <c r="AY12" s="41"/>
      <c r="AZ12" s="153"/>
      <c r="BA12" s="153"/>
      <c r="BB12" s="171"/>
      <c r="BC12" s="171"/>
      <c r="BD12" s="171"/>
      <c r="BE12" s="87"/>
      <c r="BF12" s="87"/>
      <c r="BG12" s="87"/>
      <c r="BH12" s="88"/>
      <c r="BI12" s="41"/>
      <c r="BJ12" s="153"/>
      <c r="BK12" s="153"/>
      <c r="BL12" s="171"/>
      <c r="BM12" s="171"/>
      <c r="BN12" s="171"/>
      <c r="BO12" s="87"/>
      <c r="BP12" s="87"/>
      <c r="BQ12" s="87"/>
      <c r="BR12" s="88"/>
      <c r="BS12" s="2"/>
      <c r="BT12" s="2"/>
      <c r="BU12" s="2"/>
      <c r="BV12" s="2"/>
      <c r="BW12" s="4"/>
      <c r="BX12" s="4"/>
      <c r="BY12" s="4"/>
      <c r="BZ12" s="4"/>
      <c r="CA12" s="4"/>
      <c r="CQ12" s="98"/>
      <c r="CR12" s="98"/>
      <c r="CS12" s="98"/>
      <c r="CT12" s="98"/>
      <c r="CU12" s="96"/>
      <c r="CV12" s="96"/>
      <c r="CW12" s="96"/>
      <c r="CX12" s="96"/>
      <c r="CY12" s="96"/>
      <c r="CZ12" s="96"/>
      <c r="DA12" s="98"/>
      <c r="DB12" s="98"/>
      <c r="DC12" s="98"/>
      <c r="DD12" s="98"/>
      <c r="DE12" s="96"/>
      <c r="DF12" s="96"/>
      <c r="DG12" s="96"/>
      <c r="DH12" s="96"/>
      <c r="DI12" s="96"/>
      <c r="DJ12" s="96"/>
      <c r="DK12" s="98"/>
      <c r="DL12" s="98"/>
      <c r="DM12" s="98"/>
      <c r="DN12" s="98"/>
      <c r="DO12" s="96"/>
      <c r="DP12" s="96"/>
      <c r="DQ12" s="96"/>
      <c r="DR12" s="96"/>
      <c r="DS12" s="96"/>
      <c r="DT12" s="96"/>
      <c r="DU12" s="98"/>
      <c r="DV12" s="98"/>
      <c r="DW12" s="98"/>
      <c r="DX12" s="98"/>
      <c r="DY12" s="96"/>
      <c r="DZ12" s="96"/>
      <c r="EA12" s="96"/>
      <c r="EB12" s="96"/>
      <c r="EC12" s="96"/>
      <c r="ED12" s="96"/>
      <c r="EE12" s="98"/>
      <c r="EF12" s="98"/>
      <c r="EG12" s="98"/>
      <c r="EH12" s="98"/>
      <c r="EI12" s="96"/>
      <c r="EJ12" s="96"/>
      <c r="EK12" s="96"/>
      <c r="EL12" s="96"/>
      <c r="EM12" s="96"/>
      <c r="EN12" s="96"/>
      <c r="EO12" s="98"/>
      <c r="EP12" s="98"/>
      <c r="EQ12" s="98"/>
      <c r="ER12" s="98"/>
      <c r="ES12" s="96"/>
      <c r="ET12" s="96"/>
      <c r="EU12" s="96"/>
      <c r="EV12" s="96"/>
      <c r="EW12" s="96"/>
      <c r="EX12" s="96"/>
      <c r="EY12" s="98"/>
      <c r="EZ12" s="98"/>
      <c r="FA12" s="98"/>
      <c r="FB12" s="98"/>
      <c r="FC12" s="96"/>
      <c r="FD12" s="96"/>
      <c r="FE12" s="96"/>
      <c r="FF12" s="96"/>
      <c r="FG12" s="96"/>
      <c r="FH12" s="96"/>
    </row>
    <row r="13" spans="1:164" ht="18.75" customHeight="1" x14ac:dyDescent="0.35">
      <c r="A13" s="41"/>
      <c r="B13" s="153"/>
      <c r="C13" s="153"/>
      <c r="D13" s="22"/>
      <c r="E13" s="22"/>
      <c r="F13" s="22"/>
      <c r="G13" s="87"/>
      <c r="H13" s="87"/>
      <c r="I13" s="87"/>
      <c r="J13" s="88"/>
      <c r="K13" s="41"/>
      <c r="L13" s="153"/>
      <c r="M13" s="153"/>
      <c r="N13" s="22"/>
      <c r="O13" s="22"/>
      <c r="P13" s="22"/>
      <c r="Q13" s="87"/>
      <c r="R13" s="87"/>
      <c r="S13" s="87"/>
      <c r="T13" s="88"/>
      <c r="U13" s="41"/>
      <c r="V13" s="153"/>
      <c r="W13" s="153"/>
      <c r="X13" s="22"/>
      <c r="Y13" s="22"/>
      <c r="Z13" s="22"/>
      <c r="AA13" s="87"/>
      <c r="AB13" s="87"/>
      <c r="AC13" s="87"/>
      <c r="AD13" s="88"/>
      <c r="AE13" s="41"/>
      <c r="AF13" s="153"/>
      <c r="AG13" s="153"/>
      <c r="AH13" s="22"/>
      <c r="AI13" s="22"/>
      <c r="AJ13" s="22"/>
      <c r="AK13" s="87"/>
      <c r="AL13" s="87"/>
      <c r="AM13" s="87"/>
      <c r="AN13" s="88"/>
      <c r="AO13" s="41"/>
      <c r="AP13" s="153"/>
      <c r="AQ13" s="153"/>
      <c r="AR13" s="22"/>
      <c r="AS13" s="22"/>
      <c r="AT13" s="22"/>
      <c r="AU13" s="87"/>
      <c r="AV13" s="87"/>
      <c r="AW13" s="87"/>
      <c r="AX13" s="88"/>
      <c r="AY13" s="41"/>
      <c r="AZ13" s="153"/>
      <c r="BA13" s="153"/>
      <c r="BB13" s="22"/>
      <c r="BC13" s="22"/>
      <c r="BD13" s="22"/>
      <c r="BE13" s="87"/>
      <c r="BF13" s="87"/>
      <c r="BG13" s="87"/>
      <c r="BH13" s="88"/>
      <c r="BI13" s="41"/>
      <c r="BJ13" s="153"/>
      <c r="BK13" s="153"/>
      <c r="BL13" s="22"/>
      <c r="BM13" s="22"/>
      <c r="BN13" s="22"/>
      <c r="BO13" s="87"/>
      <c r="BP13" s="87"/>
      <c r="BQ13" s="87"/>
      <c r="BR13" s="88"/>
      <c r="BS13" s="2"/>
      <c r="BT13" s="2"/>
      <c r="BU13" s="2"/>
      <c r="BV13" s="2"/>
      <c r="BW13" s="4"/>
      <c r="BX13" s="4"/>
      <c r="BY13" s="4"/>
      <c r="BZ13" s="4"/>
      <c r="CA13" s="4"/>
      <c r="CQ13" s="98"/>
      <c r="CR13" s="185"/>
      <c r="CS13" s="185"/>
      <c r="CT13" s="185"/>
      <c r="CU13" s="96"/>
      <c r="CV13" s="99"/>
      <c r="CW13" s="96"/>
      <c r="CX13" s="99"/>
      <c r="CY13" s="99"/>
      <c r="CZ13" s="99"/>
      <c r="DA13" s="98"/>
      <c r="DB13" s="185"/>
      <c r="DC13" s="185"/>
      <c r="DD13" s="185"/>
      <c r="DE13" s="96"/>
      <c r="DF13" s="99"/>
      <c r="DG13" s="96"/>
      <c r="DH13" s="99"/>
      <c r="DI13" s="99"/>
      <c r="DJ13" s="99"/>
      <c r="DK13" s="98"/>
      <c r="DL13" s="185"/>
      <c r="DM13" s="185"/>
      <c r="DN13" s="185"/>
      <c r="DO13" s="96"/>
      <c r="DP13" s="99"/>
      <c r="DQ13" s="96"/>
      <c r="DR13" s="99"/>
      <c r="DS13" s="99"/>
      <c r="DT13" s="99"/>
      <c r="DU13" s="98"/>
      <c r="DV13" s="185"/>
      <c r="DW13" s="185"/>
      <c r="DX13" s="185"/>
      <c r="DY13" s="96"/>
      <c r="DZ13" s="99"/>
      <c r="EA13" s="96"/>
      <c r="EB13" s="99"/>
      <c r="EC13" s="99"/>
      <c r="ED13" s="99"/>
      <c r="EE13" s="98"/>
      <c r="EF13" s="185"/>
      <c r="EG13" s="185"/>
      <c r="EH13" s="185"/>
      <c r="EI13" s="96"/>
      <c r="EJ13" s="99"/>
      <c r="EK13" s="96"/>
      <c r="EL13" s="99"/>
      <c r="EM13" s="99"/>
      <c r="EN13" s="99"/>
      <c r="EO13" s="98"/>
      <c r="EP13" s="185"/>
      <c r="EQ13" s="185"/>
      <c r="ER13" s="185"/>
      <c r="ES13" s="96"/>
      <c r="ET13" s="99"/>
      <c r="EU13" s="96"/>
      <c r="EV13" s="99"/>
      <c r="EW13" s="99"/>
      <c r="EX13" s="99"/>
      <c r="EY13" s="98"/>
      <c r="EZ13" s="185"/>
      <c r="FA13" s="185"/>
      <c r="FB13" s="185"/>
      <c r="FC13" s="96"/>
      <c r="FD13" s="99"/>
      <c r="FE13" s="96"/>
      <c r="FF13" s="99"/>
      <c r="FG13" s="99"/>
      <c r="FH13" s="99"/>
    </row>
    <row r="14" spans="1:164" ht="18.75" customHeight="1" x14ac:dyDescent="0.35">
      <c r="A14" s="41"/>
      <c r="B14" s="153"/>
      <c r="C14" s="153"/>
      <c r="D14" s="153"/>
      <c r="E14" s="171"/>
      <c r="F14" s="171"/>
      <c r="G14" s="89"/>
      <c r="H14" s="89"/>
      <c r="I14" s="89"/>
      <c r="J14" s="90"/>
      <c r="K14" s="41"/>
      <c r="L14" s="153"/>
      <c r="M14" s="153"/>
      <c r="N14" s="153"/>
      <c r="O14" s="171"/>
      <c r="P14" s="171"/>
      <c r="Q14" s="89"/>
      <c r="R14" s="89"/>
      <c r="S14" s="89"/>
      <c r="T14" s="90"/>
      <c r="U14" s="41"/>
      <c r="V14" s="153"/>
      <c r="W14" s="153"/>
      <c r="X14" s="153"/>
      <c r="Y14" s="171"/>
      <c r="Z14" s="171"/>
      <c r="AA14" s="89"/>
      <c r="AB14" s="89"/>
      <c r="AC14" s="89"/>
      <c r="AD14" s="90"/>
      <c r="AE14" s="41"/>
      <c r="AF14" s="153"/>
      <c r="AG14" s="153"/>
      <c r="AH14" s="153"/>
      <c r="AI14" s="171"/>
      <c r="AJ14" s="171"/>
      <c r="AK14" s="89"/>
      <c r="AL14" s="89"/>
      <c r="AM14" s="89"/>
      <c r="AN14" s="90"/>
      <c r="AO14" s="41"/>
      <c r="AP14" s="153"/>
      <c r="AQ14" s="153"/>
      <c r="AR14" s="153"/>
      <c r="AS14" s="171"/>
      <c r="AT14" s="171"/>
      <c r="AU14" s="89"/>
      <c r="AV14" s="89"/>
      <c r="AW14" s="89"/>
      <c r="AX14" s="90"/>
      <c r="AY14" s="41"/>
      <c r="AZ14" s="153"/>
      <c r="BA14" s="153"/>
      <c r="BB14" s="153"/>
      <c r="BC14" s="171"/>
      <c r="BD14" s="171"/>
      <c r="BE14" s="89"/>
      <c r="BF14" s="89"/>
      <c r="BG14" s="89"/>
      <c r="BH14" s="90"/>
      <c r="BI14" s="41"/>
      <c r="BJ14" s="153"/>
      <c r="BK14" s="153"/>
      <c r="BL14" s="153"/>
      <c r="BM14" s="171"/>
      <c r="BN14" s="171"/>
      <c r="BO14" s="89"/>
      <c r="BP14" s="89"/>
      <c r="BQ14" s="89"/>
      <c r="BR14" s="90"/>
      <c r="BS14" s="2"/>
      <c r="BT14" s="2"/>
      <c r="BU14" s="2"/>
      <c r="BV14" s="2"/>
      <c r="BW14" s="4"/>
      <c r="BX14" s="4"/>
      <c r="BY14" s="4"/>
      <c r="BZ14" s="4"/>
      <c r="CA14" s="4"/>
      <c r="CQ14" s="96"/>
      <c r="CR14" s="98"/>
      <c r="CS14" s="98"/>
      <c r="CT14" s="98"/>
      <c r="CU14" s="96"/>
      <c r="CV14" s="96"/>
      <c r="CW14" s="99"/>
      <c r="CX14" s="99"/>
      <c r="CY14" s="99"/>
      <c r="CZ14" s="99"/>
      <c r="DA14" s="96"/>
      <c r="DB14" s="98"/>
      <c r="DC14" s="98"/>
      <c r="DD14" s="98"/>
      <c r="DE14" s="96"/>
      <c r="DF14" s="96"/>
      <c r="DG14" s="99"/>
      <c r="DH14" s="99"/>
      <c r="DI14" s="99"/>
      <c r="DJ14" s="99"/>
      <c r="DK14" s="96"/>
      <c r="DL14" s="98"/>
      <c r="DM14" s="98"/>
      <c r="DN14" s="98"/>
      <c r="DO14" s="96"/>
      <c r="DP14" s="96"/>
      <c r="DQ14" s="99"/>
      <c r="DR14" s="99"/>
      <c r="DS14" s="99"/>
      <c r="DT14" s="99"/>
      <c r="DU14" s="96"/>
      <c r="DV14" s="98"/>
      <c r="DW14" s="98"/>
      <c r="DX14" s="98"/>
      <c r="DY14" s="96"/>
      <c r="DZ14" s="96"/>
      <c r="EA14" s="99"/>
      <c r="EB14" s="99"/>
      <c r="EC14" s="99"/>
      <c r="ED14" s="99"/>
      <c r="EE14" s="96"/>
      <c r="EF14" s="98"/>
      <c r="EG14" s="98"/>
      <c r="EH14" s="98"/>
      <c r="EI14" s="96"/>
      <c r="EJ14" s="96"/>
      <c r="EK14" s="99"/>
      <c r="EL14" s="99"/>
      <c r="EM14" s="99"/>
      <c r="EN14" s="99"/>
      <c r="EO14" s="96"/>
      <c r="EP14" s="98"/>
      <c r="EQ14" s="98"/>
      <c r="ER14" s="98"/>
      <c r="ES14" s="96"/>
      <c r="ET14" s="96"/>
      <c r="EU14" s="99"/>
      <c r="EV14" s="99"/>
      <c r="EW14" s="99"/>
      <c r="EX14" s="99"/>
      <c r="EY14" s="96"/>
      <c r="EZ14" s="98"/>
      <c r="FA14" s="98"/>
      <c r="FB14" s="98"/>
      <c r="FC14" s="96"/>
      <c r="FD14" s="96"/>
      <c r="FE14" s="99"/>
      <c r="FF14" s="99"/>
      <c r="FG14" s="99"/>
      <c r="FH14" s="99"/>
    </row>
    <row r="15" spans="1:164" ht="18.75" customHeight="1" x14ac:dyDescent="0.35">
      <c r="A15" s="91"/>
      <c r="B15" s="161"/>
      <c r="C15" s="161"/>
      <c r="D15" s="161"/>
      <c r="E15" s="161"/>
      <c r="F15" s="161"/>
      <c r="G15" s="92"/>
      <c r="H15" s="92"/>
      <c r="I15" s="92"/>
      <c r="J15" s="93"/>
      <c r="K15" s="91"/>
      <c r="L15" s="161"/>
      <c r="M15" s="161"/>
      <c r="N15" s="161"/>
      <c r="O15" s="161"/>
      <c r="P15" s="161"/>
      <c r="Q15" s="92"/>
      <c r="R15" s="92"/>
      <c r="S15" s="92"/>
      <c r="T15" s="93"/>
      <c r="U15" s="91"/>
      <c r="V15" s="161"/>
      <c r="W15" s="161"/>
      <c r="X15" s="161"/>
      <c r="Y15" s="161"/>
      <c r="Z15" s="161"/>
      <c r="AA15" s="92"/>
      <c r="AB15" s="92"/>
      <c r="AC15" s="92"/>
      <c r="AD15" s="93"/>
      <c r="AE15" s="91"/>
      <c r="AF15" s="161"/>
      <c r="AG15" s="161"/>
      <c r="AH15" s="161"/>
      <c r="AI15" s="161"/>
      <c r="AJ15" s="161"/>
      <c r="AK15" s="92"/>
      <c r="AL15" s="92"/>
      <c r="AM15" s="92"/>
      <c r="AN15" s="93"/>
      <c r="AO15" s="91"/>
      <c r="AP15" s="161"/>
      <c r="AQ15" s="161"/>
      <c r="AR15" s="161"/>
      <c r="AS15" s="161"/>
      <c r="AT15" s="161"/>
      <c r="AU15" s="92"/>
      <c r="AV15" s="92"/>
      <c r="AW15" s="92"/>
      <c r="AX15" s="93"/>
      <c r="AY15" s="91"/>
      <c r="AZ15" s="161"/>
      <c r="BA15" s="161"/>
      <c r="BB15" s="161"/>
      <c r="BC15" s="161"/>
      <c r="BD15" s="161"/>
      <c r="BE15" s="92"/>
      <c r="BF15" s="92"/>
      <c r="BG15" s="92"/>
      <c r="BH15" s="93"/>
      <c r="BI15" s="91"/>
      <c r="BJ15" s="161"/>
      <c r="BK15" s="161"/>
      <c r="BL15" s="161"/>
      <c r="BM15" s="161"/>
      <c r="BN15" s="161"/>
      <c r="BO15" s="92"/>
      <c r="BP15" s="92"/>
      <c r="BQ15" s="92"/>
      <c r="BR15" s="93"/>
      <c r="BS15" s="2"/>
      <c r="BT15" s="2"/>
      <c r="BU15" s="2"/>
      <c r="BV15" s="2"/>
      <c r="BW15" s="4"/>
      <c r="BX15" s="4"/>
      <c r="BY15" s="4"/>
      <c r="BZ15" s="4"/>
      <c r="CA15" s="4"/>
      <c r="CQ15" s="185"/>
      <c r="CR15" s="185"/>
      <c r="CS15" s="185"/>
      <c r="CT15" s="185"/>
      <c r="CU15" s="185"/>
      <c r="CV15" s="185"/>
      <c r="CW15" s="99"/>
      <c r="CX15" s="99"/>
      <c r="CY15" s="99"/>
      <c r="CZ15" s="99"/>
      <c r="DA15" s="185"/>
      <c r="DB15" s="185"/>
      <c r="DC15" s="185"/>
      <c r="DD15" s="185"/>
      <c r="DE15" s="185"/>
      <c r="DF15" s="185"/>
      <c r="DG15" s="99"/>
      <c r="DH15" s="99"/>
      <c r="DI15" s="99"/>
      <c r="DJ15" s="99"/>
      <c r="DK15" s="185"/>
      <c r="DL15" s="185"/>
      <c r="DM15" s="185"/>
      <c r="DN15" s="185"/>
      <c r="DO15" s="185"/>
      <c r="DP15" s="185"/>
      <c r="DQ15" s="99"/>
      <c r="DR15" s="99"/>
      <c r="DS15" s="99"/>
      <c r="DT15" s="99"/>
      <c r="DU15" s="185"/>
      <c r="DV15" s="185"/>
      <c r="DW15" s="185"/>
      <c r="DX15" s="185"/>
      <c r="DY15" s="185"/>
      <c r="DZ15" s="185"/>
      <c r="EA15" s="99"/>
      <c r="EB15" s="99"/>
      <c r="EC15" s="99"/>
      <c r="ED15" s="99"/>
      <c r="EE15" s="185"/>
      <c r="EF15" s="185"/>
      <c r="EG15" s="185"/>
      <c r="EH15" s="185"/>
      <c r="EI15" s="185"/>
      <c r="EJ15" s="185"/>
      <c r="EK15" s="99"/>
      <c r="EL15" s="99"/>
      <c r="EM15" s="99"/>
      <c r="EN15" s="99"/>
      <c r="EO15" s="185"/>
      <c r="EP15" s="185"/>
      <c r="EQ15" s="185"/>
      <c r="ER15" s="185"/>
      <c r="ES15" s="185"/>
      <c r="ET15" s="185"/>
      <c r="EU15" s="99"/>
      <c r="EV15" s="99"/>
      <c r="EW15" s="99"/>
      <c r="EX15" s="99"/>
      <c r="EY15" s="185"/>
      <c r="EZ15" s="185"/>
      <c r="FA15" s="185"/>
      <c r="FB15" s="185"/>
      <c r="FC15" s="185"/>
      <c r="FD15" s="185"/>
      <c r="FE15" s="99"/>
      <c r="FF15" s="99"/>
      <c r="FG15" s="99"/>
      <c r="FH15" s="99"/>
    </row>
    <row r="16" spans="1:164" ht="18.75" customHeight="1" x14ac:dyDescent="0.35">
      <c r="A16" s="146"/>
      <c r="B16" s="147"/>
      <c r="C16" s="147"/>
      <c r="D16" s="147"/>
      <c r="E16" s="162"/>
      <c r="F16" s="162"/>
      <c r="G16" s="162"/>
      <c r="H16" s="162"/>
      <c r="I16" s="162"/>
      <c r="J16" s="86"/>
      <c r="K16" s="146"/>
      <c r="L16" s="147"/>
      <c r="M16" s="147"/>
      <c r="N16" s="147"/>
      <c r="O16" s="162"/>
      <c r="P16" s="162"/>
      <c r="Q16" s="162"/>
      <c r="R16" s="162"/>
      <c r="S16" s="162"/>
      <c r="T16" s="86"/>
      <c r="U16" s="114" t="s">
        <v>393</v>
      </c>
      <c r="V16" s="115"/>
      <c r="W16" s="115"/>
      <c r="X16" s="115"/>
      <c r="Y16" s="115"/>
      <c r="Z16" s="115"/>
      <c r="AA16" s="115"/>
      <c r="AB16" s="115"/>
      <c r="AC16" s="115"/>
      <c r="AD16" s="115"/>
      <c r="AE16" s="115"/>
      <c r="AF16" s="115"/>
      <c r="AG16" s="115"/>
      <c r="AH16" s="115"/>
      <c r="AI16" s="115"/>
      <c r="AJ16" s="115"/>
      <c r="AK16" s="115"/>
      <c r="AL16" s="115"/>
      <c r="AM16" s="115"/>
      <c r="AN16" s="164"/>
      <c r="AO16" s="146"/>
      <c r="AP16" s="147"/>
      <c r="AQ16" s="147"/>
      <c r="AR16" s="147"/>
      <c r="AS16" s="162"/>
      <c r="AT16" s="162"/>
      <c r="AU16" s="162"/>
      <c r="AV16" s="162"/>
      <c r="AW16" s="162"/>
      <c r="AX16" s="86"/>
      <c r="AY16" s="146"/>
      <c r="AZ16" s="147"/>
      <c r="BA16" s="147"/>
      <c r="BB16" s="147"/>
      <c r="BC16" s="162"/>
      <c r="BD16" s="162"/>
      <c r="BE16" s="162"/>
      <c r="BF16" s="162"/>
      <c r="BG16" s="162"/>
      <c r="BH16" s="86"/>
      <c r="BI16" s="146"/>
      <c r="BJ16" s="147"/>
      <c r="BK16" s="147"/>
      <c r="BL16" s="147"/>
      <c r="BM16" s="162"/>
      <c r="BN16" s="162"/>
      <c r="BO16" s="162"/>
      <c r="BP16" s="162"/>
      <c r="BQ16" s="162"/>
      <c r="BR16" s="86"/>
      <c r="BS16" s="2"/>
      <c r="BT16" s="2"/>
      <c r="BU16" s="2"/>
      <c r="BV16" s="2"/>
      <c r="BW16" s="4"/>
      <c r="BX16" s="4"/>
      <c r="BY16" s="4"/>
      <c r="BZ16" s="4"/>
      <c r="CA16" s="4"/>
      <c r="CQ16" s="185"/>
      <c r="CR16" s="185"/>
      <c r="CS16" s="185"/>
      <c r="CT16" s="97"/>
      <c r="CU16" s="96"/>
      <c r="CV16" s="98"/>
      <c r="CW16" s="98"/>
      <c r="CX16" s="98"/>
      <c r="CY16" s="96"/>
      <c r="CZ16" s="96"/>
      <c r="DA16" s="185"/>
      <c r="DB16" s="185"/>
      <c r="DC16" s="185"/>
      <c r="DD16" s="97"/>
      <c r="DE16" s="96"/>
      <c r="DF16" s="98"/>
      <c r="DG16" s="98"/>
      <c r="DH16" s="98"/>
      <c r="DI16" s="96"/>
      <c r="DJ16" s="96"/>
      <c r="DK16" s="185"/>
      <c r="DL16" s="185"/>
      <c r="DM16" s="185"/>
      <c r="DN16" s="97"/>
      <c r="DO16" s="96"/>
      <c r="DP16" s="98"/>
      <c r="DQ16" s="98"/>
      <c r="DR16" s="98"/>
      <c r="DS16" s="96"/>
      <c r="DT16" s="96"/>
      <c r="DU16" s="185"/>
      <c r="DV16" s="185"/>
      <c r="DW16" s="185"/>
      <c r="DX16" s="97"/>
      <c r="DY16" s="96"/>
      <c r="DZ16" s="98"/>
      <c r="EA16" s="98"/>
      <c r="EB16" s="98"/>
      <c r="EC16" s="96"/>
      <c r="ED16" s="96"/>
      <c r="EE16" s="185"/>
      <c r="EF16" s="185"/>
      <c r="EG16" s="185"/>
      <c r="EH16" s="97"/>
      <c r="EI16" s="96"/>
      <c r="EJ16" s="98"/>
      <c r="EK16" s="98"/>
      <c r="EL16" s="98"/>
      <c r="EM16" s="96"/>
      <c r="EN16" s="96"/>
      <c r="EO16" s="185"/>
      <c r="EP16" s="185"/>
      <c r="EQ16" s="185"/>
      <c r="ER16" s="97"/>
      <c r="ES16" s="96"/>
      <c r="ET16" s="98"/>
      <c r="EU16" s="98"/>
      <c r="EV16" s="98"/>
      <c r="EW16" s="96"/>
      <c r="EX16" s="96"/>
      <c r="EY16" s="185"/>
      <c r="EZ16" s="185"/>
      <c r="FA16" s="185"/>
      <c r="FB16" s="97"/>
      <c r="FC16" s="96"/>
      <c r="FD16" s="98"/>
      <c r="FE16" s="98"/>
      <c r="FF16" s="98"/>
      <c r="FG16" s="96"/>
      <c r="FH16" s="96"/>
    </row>
    <row r="17" spans="1:164" ht="18.75" customHeight="1" x14ac:dyDescent="0.35">
      <c r="A17" s="41"/>
      <c r="B17" s="153"/>
      <c r="C17" s="153"/>
      <c r="D17" s="171"/>
      <c r="E17" s="171"/>
      <c r="F17" s="171"/>
      <c r="G17" s="87"/>
      <c r="H17" s="87"/>
      <c r="I17" s="87"/>
      <c r="J17" s="88"/>
      <c r="K17" s="41"/>
      <c r="L17" s="153"/>
      <c r="M17" s="153"/>
      <c r="N17" s="171"/>
      <c r="O17" s="171"/>
      <c r="P17" s="171"/>
      <c r="Q17" s="87"/>
      <c r="R17" s="87"/>
      <c r="S17" s="87"/>
      <c r="T17" s="88"/>
      <c r="U17" s="165"/>
      <c r="V17" s="166"/>
      <c r="W17" s="166"/>
      <c r="X17" s="166"/>
      <c r="Y17" s="166"/>
      <c r="Z17" s="166"/>
      <c r="AA17" s="166"/>
      <c r="AB17" s="166"/>
      <c r="AC17" s="166"/>
      <c r="AD17" s="166"/>
      <c r="AE17" s="166"/>
      <c r="AF17" s="166"/>
      <c r="AG17" s="166"/>
      <c r="AH17" s="166"/>
      <c r="AI17" s="166"/>
      <c r="AJ17" s="166"/>
      <c r="AK17" s="166"/>
      <c r="AL17" s="166"/>
      <c r="AM17" s="166"/>
      <c r="AN17" s="167"/>
      <c r="AO17" s="41"/>
      <c r="AP17" s="153"/>
      <c r="AQ17" s="153"/>
      <c r="AR17" s="171"/>
      <c r="AS17" s="171"/>
      <c r="AT17" s="171"/>
      <c r="AU17" s="87"/>
      <c r="AV17" s="87"/>
      <c r="AW17" s="87"/>
      <c r="AX17" s="88"/>
      <c r="AY17" s="41"/>
      <c r="AZ17" s="153"/>
      <c r="BA17" s="153"/>
      <c r="BB17" s="171"/>
      <c r="BC17" s="171"/>
      <c r="BD17" s="171"/>
      <c r="BE17" s="87"/>
      <c r="BF17" s="87"/>
      <c r="BG17" s="87"/>
      <c r="BH17" s="88"/>
      <c r="BI17" s="41"/>
      <c r="BJ17" s="153"/>
      <c r="BK17" s="153"/>
      <c r="BL17" s="171"/>
      <c r="BM17" s="171"/>
      <c r="BN17" s="171"/>
      <c r="BO17" s="87"/>
      <c r="BP17" s="87"/>
      <c r="BQ17" s="87"/>
      <c r="BR17" s="88"/>
      <c r="BS17" s="2"/>
      <c r="BT17" s="2"/>
      <c r="BU17" s="2"/>
      <c r="BV17" s="2"/>
      <c r="BW17" s="4"/>
      <c r="BX17" s="4"/>
      <c r="BY17" s="4"/>
      <c r="BZ17" s="4"/>
      <c r="CA17" s="4"/>
      <c r="CQ17" s="98"/>
      <c r="CR17" s="98"/>
      <c r="CS17" s="98"/>
      <c r="CT17" s="98"/>
      <c r="CU17" s="96"/>
      <c r="CV17" s="96"/>
      <c r="CW17" s="96"/>
      <c r="CX17" s="96"/>
      <c r="CY17" s="96"/>
      <c r="CZ17" s="96"/>
      <c r="DA17" s="98"/>
      <c r="DB17" s="98"/>
      <c r="DC17" s="98"/>
      <c r="DD17" s="98"/>
      <c r="DE17" s="96"/>
      <c r="DF17" s="96"/>
      <c r="DG17" s="96"/>
      <c r="DH17" s="96"/>
      <c r="DI17" s="96"/>
      <c r="DJ17" s="96"/>
      <c r="DK17" s="98"/>
      <c r="DL17" s="98"/>
      <c r="DM17" s="98"/>
      <c r="DN17" s="98"/>
      <c r="DO17" s="96"/>
      <c r="DP17" s="96"/>
      <c r="DQ17" s="96"/>
      <c r="DR17" s="96"/>
      <c r="DS17" s="96"/>
      <c r="DT17" s="96"/>
      <c r="DU17" s="98"/>
      <c r="DV17" s="98"/>
      <c r="DW17" s="98"/>
      <c r="DX17" s="98"/>
      <c r="DY17" s="96"/>
      <c r="DZ17" s="96"/>
      <c r="EA17" s="96"/>
      <c r="EB17" s="96"/>
      <c r="EC17" s="96"/>
      <c r="ED17" s="96"/>
      <c r="EE17" s="98"/>
      <c r="EF17" s="98"/>
      <c r="EG17" s="98"/>
      <c r="EH17" s="98"/>
      <c r="EI17" s="96"/>
      <c r="EJ17" s="96"/>
      <c r="EK17" s="96"/>
      <c r="EL17" s="96"/>
      <c r="EM17" s="96"/>
      <c r="EN17" s="96"/>
      <c r="EO17" s="98"/>
      <c r="EP17" s="98"/>
      <c r="EQ17" s="98"/>
      <c r="ER17" s="98"/>
      <c r="ES17" s="96"/>
      <c r="ET17" s="96"/>
      <c r="EU17" s="96"/>
      <c r="EV17" s="96"/>
      <c r="EW17" s="96"/>
      <c r="EX17" s="96"/>
      <c r="EY17" s="98"/>
      <c r="EZ17" s="98"/>
      <c r="FA17" s="98"/>
      <c r="FB17" s="98"/>
      <c r="FC17" s="96"/>
      <c r="FD17" s="96"/>
      <c r="FE17" s="96"/>
      <c r="FF17" s="96"/>
      <c r="FG17" s="96"/>
      <c r="FH17" s="96"/>
    </row>
    <row r="18" spans="1:164" ht="18.75" customHeight="1" x14ac:dyDescent="0.35">
      <c r="A18" s="41"/>
      <c r="B18" s="153"/>
      <c r="C18" s="153"/>
      <c r="D18" s="22"/>
      <c r="E18" s="22"/>
      <c r="F18" s="22"/>
      <c r="G18" s="87"/>
      <c r="H18" s="87"/>
      <c r="I18" s="87"/>
      <c r="J18" s="88"/>
      <c r="K18" s="41"/>
      <c r="L18" s="153"/>
      <c r="M18" s="153"/>
      <c r="N18" s="22"/>
      <c r="O18" s="22"/>
      <c r="P18" s="22"/>
      <c r="Q18" s="87"/>
      <c r="R18" s="87"/>
      <c r="S18" s="87"/>
      <c r="T18" s="88"/>
      <c r="U18" s="165"/>
      <c r="V18" s="166"/>
      <c r="W18" s="166"/>
      <c r="X18" s="166"/>
      <c r="Y18" s="166"/>
      <c r="Z18" s="166"/>
      <c r="AA18" s="166"/>
      <c r="AB18" s="166"/>
      <c r="AC18" s="166"/>
      <c r="AD18" s="166"/>
      <c r="AE18" s="166"/>
      <c r="AF18" s="166"/>
      <c r="AG18" s="166"/>
      <c r="AH18" s="166"/>
      <c r="AI18" s="166"/>
      <c r="AJ18" s="166"/>
      <c r="AK18" s="166"/>
      <c r="AL18" s="166"/>
      <c r="AM18" s="166"/>
      <c r="AN18" s="167"/>
      <c r="AO18" s="41"/>
      <c r="AP18" s="153"/>
      <c r="AQ18" s="153"/>
      <c r="AR18" s="22"/>
      <c r="AS18" s="22"/>
      <c r="AT18" s="22"/>
      <c r="AU18" s="87"/>
      <c r="AV18" s="87"/>
      <c r="AW18" s="87"/>
      <c r="AX18" s="88"/>
      <c r="AY18" s="41"/>
      <c r="AZ18" s="153"/>
      <c r="BA18" s="153"/>
      <c r="BB18" s="22"/>
      <c r="BC18" s="22"/>
      <c r="BD18" s="22"/>
      <c r="BE18" s="87"/>
      <c r="BF18" s="87"/>
      <c r="BG18" s="87"/>
      <c r="BH18" s="88"/>
      <c r="BI18" s="41"/>
      <c r="BJ18" s="153"/>
      <c r="BK18" s="153"/>
      <c r="BL18" s="22"/>
      <c r="BM18" s="22"/>
      <c r="BN18" s="22"/>
      <c r="BO18" s="87"/>
      <c r="BP18" s="87"/>
      <c r="BQ18" s="87"/>
      <c r="BR18" s="88"/>
      <c r="BS18" s="2"/>
      <c r="BT18" s="2"/>
      <c r="BU18" s="2"/>
      <c r="BV18" s="2"/>
      <c r="BW18" s="4"/>
      <c r="BX18" s="4"/>
      <c r="BY18" s="4"/>
      <c r="BZ18" s="4"/>
      <c r="CA18" s="4"/>
      <c r="CQ18" s="98"/>
      <c r="CR18" s="185"/>
      <c r="CS18" s="185"/>
      <c r="CT18" s="185"/>
      <c r="CU18" s="96"/>
      <c r="CV18" s="99"/>
      <c r="CW18" s="96"/>
      <c r="CX18" s="99"/>
      <c r="CY18" s="99"/>
      <c r="CZ18" s="99"/>
      <c r="DA18" s="98"/>
      <c r="DB18" s="185"/>
      <c r="DC18" s="185"/>
      <c r="DD18" s="185"/>
      <c r="DE18" s="96"/>
      <c r="DF18" s="99"/>
      <c r="DG18" s="96"/>
      <c r="DH18" s="99"/>
      <c r="DI18" s="99"/>
      <c r="DJ18" s="99"/>
      <c r="DK18" s="98"/>
      <c r="DL18" s="185"/>
      <c r="DM18" s="185"/>
      <c r="DN18" s="185"/>
      <c r="DO18" s="96"/>
      <c r="DP18" s="99"/>
      <c r="DQ18" s="96"/>
      <c r="DR18" s="99"/>
      <c r="DS18" s="99"/>
      <c r="DT18" s="99"/>
      <c r="DU18" s="98"/>
      <c r="DV18" s="185"/>
      <c r="DW18" s="185"/>
      <c r="DX18" s="185"/>
      <c r="DY18" s="96"/>
      <c r="DZ18" s="99"/>
      <c r="EA18" s="96"/>
      <c r="EB18" s="99"/>
      <c r="EC18" s="99"/>
      <c r="ED18" s="99"/>
      <c r="EE18" s="98"/>
      <c r="EF18" s="185"/>
      <c r="EG18" s="185"/>
      <c r="EH18" s="185"/>
      <c r="EI18" s="96"/>
      <c r="EJ18" s="99"/>
      <c r="EK18" s="96"/>
      <c r="EL18" s="99"/>
      <c r="EM18" s="99"/>
      <c r="EN18" s="99"/>
      <c r="EO18" s="98"/>
      <c r="EP18" s="185"/>
      <c r="EQ18" s="185"/>
      <c r="ER18" s="185"/>
      <c r="ES18" s="96"/>
      <c r="ET18" s="99"/>
      <c r="EU18" s="96"/>
      <c r="EV18" s="99"/>
      <c r="EW18" s="99"/>
      <c r="EX18" s="99"/>
      <c r="EY18" s="98"/>
      <c r="EZ18" s="185"/>
      <c r="FA18" s="185"/>
      <c r="FB18" s="185"/>
      <c r="FC18" s="96"/>
      <c r="FD18" s="99"/>
      <c r="FE18" s="96"/>
      <c r="FF18" s="99"/>
      <c r="FG18" s="99"/>
      <c r="FH18" s="99"/>
    </row>
    <row r="19" spans="1:164" ht="18.75" customHeight="1" x14ac:dyDescent="0.35">
      <c r="A19" s="41"/>
      <c r="B19" s="153"/>
      <c r="C19" s="153"/>
      <c r="D19" s="153"/>
      <c r="E19" s="171"/>
      <c r="F19" s="171"/>
      <c r="G19" s="89"/>
      <c r="H19" s="89"/>
      <c r="I19" s="89"/>
      <c r="J19" s="90"/>
      <c r="K19" s="41"/>
      <c r="L19" s="153"/>
      <c r="M19" s="153"/>
      <c r="N19" s="153"/>
      <c r="O19" s="171"/>
      <c r="P19" s="171"/>
      <c r="Q19" s="89"/>
      <c r="R19" s="89"/>
      <c r="S19" s="89"/>
      <c r="T19" s="90"/>
      <c r="U19" s="165"/>
      <c r="V19" s="166"/>
      <c r="W19" s="166"/>
      <c r="X19" s="166"/>
      <c r="Y19" s="166"/>
      <c r="Z19" s="166"/>
      <c r="AA19" s="166"/>
      <c r="AB19" s="166"/>
      <c r="AC19" s="166"/>
      <c r="AD19" s="166"/>
      <c r="AE19" s="166"/>
      <c r="AF19" s="166"/>
      <c r="AG19" s="166"/>
      <c r="AH19" s="166"/>
      <c r="AI19" s="166"/>
      <c r="AJ19" s="166"/>
      <c r="AK19" s="166"/>
      <c r="AL19" s="166"/>
      <c r="AM19" s="166"/>
      <c r="AN19" s="167"/>
      <c r="AO19" s="41"/>
      <c r="AP19" s="153"/>
      <c r="AQ19" s="153"/>
      <c r="AR19" s="153"/>
      <c r="AS19" s="171"/>
      <c r="AT19" s="171"/>
      <c r="AU19" s="89"/>
      <c r="AV19" s="89"/>
      <c r="AW19" s="89"/>
      <c r="AX19" s="90"/>
      <c r="AY19" s="41"/>
      <c r="AZ19" s="153"/>
      <c r="BA19" s="153"/>
      <c r="BB19" s="153"/>
      <c r="BC19" s="171"/>
      <c r="BD19" s="171"/>
      <c r="BE19" s="89"/>
      <c r="BF19" s="89"/>
      <c r="BG19" s="89"/>
      <c r="BH19" s="90"/>
      <c r="BI19" s="41"/>
      <c r="BJ19" s="153"/>
      <c r="BK19" s="153"/>
      <c r="BL19" s="153"/>
      <c r="BM19" s="171"/>
      <c r="BN19" s="171"/>
      <c r="BO19" s="89"/>
      <c r="BP19" s="89"/>
      <c r="BQ19" s="89"/>
      <c r="BR19" s="90"/>
      <c r="BS19" s="2"/>
      <c r="BT19" s="2"/>
      <c r="BU19" s="2"/>
      <c r="BV19" s="2"/>
      <c r="BW19" s="4"/>
      <c r="BX19" s="4"/>
      <c r="BY19" s="4"/>
      <c r="BZ19" s="4"/>
      <c r="CA19" s="4"/>
      <c r="CQ19" s="96"/>
      <c r="CR19" s="98"/>
      <c r="CS19" s="98"/>
      <c r="CT19" s="98"/>
      <c r="CU19" s="96"/>
      <c r="CV19" s="96"/>
      <c r="CW19" s="99"/>
      <c r="CX19" s="99"/>
      <c r="CY19" s="99"/>
      <c r="CZ19" s="99"/>
      <c r="DA19" s="96"/>
      <c r="DB19" s="98"/>
      <c r="DC19" s="98"/>
      <c r="DD19" s="98"/>
      <c r="DE19" s="96"/>
      <c r="DF19" s="96"/>
      <c r="DG19" s="99"/>
      <c r="DH19" s="99"/>
      <c r="DI19" s="99"/>
      <c r="DJ19" s="99"/>
      <c r="DK19" s="96"/>
      <c r="DL19" s="98"/>
      <c r="DM19" s="98"/>
      <c r="DN19" s="98"/>
      <c r="DO19" s="96"/>
      <c r="DP19" s="96"/>
      <c r="DQ19" s="99"/>
      <c r="DR19" s="99"/>
      <c r="DS19" s="99"/>
      <c r="DT19" s="99"/>
      <c r="DU19" s="96"/>
      <c r="DV19" s="98"/>
      <c r="DW19" s="98"/>
      <c r="DX19" s="98"/>
      <c r="DY19" s="96"/>
      <c r="DZ19" s="96"/>
      <c r="EA19" s="99"/>
      <c r="EB19" s="99"/>
      <c r="EC19" s="99"/>
      <c r="ED19" s="99"/>
      <c r="EE19" s="96"/>
      <c r="EF19" s="98"/>
      <c r="EG19" s="98"/>
      <c r="EH19" s="98"/>
      <c r="EI19" s="96"/>
      <c r="EJ19" s="96"/>
      <c r="EK19" s="99"/>
      <c r="EL19" s="99"/>
      <c r="EM19" s="99"/>
      <c r="EN19" s="99"/>
      <c r="EO19" s="96"/>
      <c r="EP19" s="98"/>
      <c r="EQ19" s="98"/>
      <c r="ER19" s="98"/>
      <c r="ES19" s="96"/>
      <c r="ET19" s="96"/>
      <c r="EU19" s="99"/>
      <c r="EV19" s="99"/>
      <c r="EW19" s="99"/>
      <c r="EX19" s="99"/>
      <c r="EY19" s="96"/>
      <c r="EZ19" s="98"/>
      <c r="FA19" s="98"/>
      <c r="FB19" s="98"/>
      <c r="FC19" s="96"/>
      <c r="FD19" s="96"/>
      <c r="FE19" s="99"/>
      <c r="FF19" s="99"/>
      <c r="FG19" s="99"/>
      <c r="FH19" s="99"/>
    </row>
    <row r="20" spans="1:164" ht="18.75" customHeight="1" x14ac:dyDescent="0.35">
      <c r="A20" s="91"/>
      <c r="B20" s="161"/>
      <c r="C20" s="161"/>
      <c r="D20" s="161"/>
      <c r="E20" s="161"/>
      <c r="F20" s="161"/>
      <c r="G20" s="92"/>
      <c r="H20" s="92"/>
      <c r="I20" s="92"/>
      <c r="J20" s="93"/>
      <c r="K20" s="91"/>
      <c r="L20" s="161"/>
      <c r="M20" s="161"/>
      <c r="N20" s="161"/>
      <c r="O20" s="161"/>
      <c r="P20" s="161"/>
      <c r="Q20" s="92"/>
      <c r="R20" s="92"/>
      <c r="S20" s="92"/>
      <c r="T20" s="93"/>
      <c r="U20" s="165"/>
      <c r="V20" s="166"/>
      <c r="W20" s="166"/>
      <c r="X20" s="166"/>
      <c r="Y20" s="166"/>
      <c r="Z20" s="166"/>
      <c r="AA20" s="166"/>
      <c r="AB20" s="166"/>
      <c r="AC20" s="166"/>
      <c r="AD20" s="166"/>
      <c r="AE20" s="166"/>
      <c r="AF20" s="166"/>
      <c r="AG20" s="166"/>
      <c r="AH20" s="166"/>
      <c r="AI20" s="166"/>
      <c r="AJ20" s="166"/>
      <c r="AK20" s="166"/>
      <c r="AL20" s="166"/>
      <c r="AM20" s="166"/>
      <c r="AN20" s="167"/>
      <c r="AO20" s="91"/>
      <c r="AP20" s="161"/>
      <c r="AQ20" s="161"/>
      <c r="AR20" s="161"/>
      <c r="AS20" s="161"/>
      <c r="AT20" s="161"/>
      <c r="AU20" s="92"/>
      <c r="AV20" s="92"/>
      <c r="AW20" s="92"/>
      <c r="AX20" s="93"/>
      <c r="AY20" s="91"/>
      <c r="AZ20" s="161"/>
      <c r="BA20" s="161"/>
      <c r="BB20" s="161"/>
      <c r="BC20" s="161"/>
      <c r="BD20" s="161"/>
      <c r="BE20" s="92"/>
      <c r="BF20" s="92"/>
      <c r="BG20" s="92"/>
      <c r="BH20" s="93"/>
      <c r="BI20" s="91"/>
      <c r="BJ20" s="161"/>
      <c r="BK20" s="161"/>
      <c r="BL20" s="161"/>
      <c r="BM20" s="161"/>
      <c r="BN20" s="161"/>
      <c r="BO20" s="92"/>
      <c r="BP20" s="92"/>
      <c r="BQ20" s="92"/>
      <c r="BR20" s="93"/>
      <c r="BS20" s="2"/>
      <c r="BT20" s="2"/>
      <c r="BU20" s="2"/>
      <c r="BV20" s="2"/>
      <c r="BW20" s="4"/>
      <c r="BX20" s="4"/>
      <c r="BY20" s="4"/>
      <c r="BZ20" s="4"/>
      <c r="CA20" s="4"/>
      <c r="CQ20" s="185"/>
      <c r="CR20" s="185"/>
      <c r="CS20" s="185"/>
      <c r="CT20" s="185"/>
      <c r="CU20" s="185"/>
      <c r="CV20" s="185"/>
      <c r="CW20" s="99"/>
      <c r="CX20" s="99"/>
      <c r="CY20" s="99"/>
      <c r="CZ20" s="99"/>
      <c r="DA20" s="185"/>
      <c r="DB20" s="185"/>
      <c r="DC20" s="185"/>
      <c r="DD20" s="185"/>
      <c r="DE20" s="185"/>
      <c r="DF20" s="185"/>
      <c r="DG20" s="99"/>
      <c r="DH20" s="99"/>
      <c r="DI20" s="99"/>
      <c r="DJ20" s="99"/>
      <c r="DK20" s="185"/>
      <c r="DL20" s="185"/>
      <c r="DM20" s="185"/>
      <c r="DN20" s="185"/>
      <c r="DO20" s="185"/>
      <c r="DP20" s="185"/>
      <c r="DQ20" s="99"/>
      <c r="DR20" s="99"/>
      <c r="DS20" s="99"/>
      <c r="DT20" s="99"/>
      <c r="DU20" s="185"/>
      <c r="DV20" s="185"/>
      <c r="DW20" s="185"/>
      <c r="DX20" s="185"/>
      <c r="DY20" s="185"/>
      <c r="DZ20" s="185"/>
      <c r="EA20" s="99"/>
      <c r="EB20" s="99"/>
      <c r="EC20" s="99"/>
      <c r="ED20" s="99"/>
      <c r="EE20" s="185"/>
      <c r="EF20" s="185"/>
      <c r="EG20" s="185"/>
      <c r="EH20" s="185"/>
      <c r="EI20" s="185"/>
      <c r="EJ20" s="185"/>
      <c r="EK20" s="99"/>
      <c r="EL20" s="99"/>
      <c r="EM20" s="99"/>
      <c r="EN20" s="99"/>
      <c r="EO20" s="185"/>
      <c r="EP20" s="185"/>
      <c r="EQ20" s="185"/>
      <c r="ER20" s="185"/>
      <c r="ES20" s="185"/>
      <c r="ET20" s="185"/>
      <c r="EU20" s="99"/>
      <c r="EV20" s="99"/>
      <c r="EW20" s="99"/>
      <c r="EX20" s="99"/>
      <c r="EY20" s="185"/>
      <c r="EZ20" s="185"/>
      <c r="FA20" s="185"/>
      <c r="FB20" s="185"/>
      <c r="FC20" s="185"/>
      <c r="FD20" s="185"/>
      <c r="FE20" s="99"/>
      <c r="FF20" s="99"/>
      <c r="FG20" s="99"/>
      <c r="FH20" s="99"/>
    </row>
    <row r="21" spans="1:164" ht="18.75" customHeight="1" x14ac:dyDescent="0.35">
      <c r="A21" s="146"/>
      <c r="B21" s="147"/>
      <c r="C21" s="147"/>
      <c r="D21" s="147"/>
      <c r="E21" s="162"/>
      <c r="F21" s="162"/>
      <c r="G21" s="162"/>
      <c r="H21" s="162"/>
      <c r="I21" s="162"/>
      <c r="J21" s="86"/>
      <c r="K21" s="146"/>
      <c r="L21" s="147"/>
      <c r="M21" s="147"/>
      <c r="N21" s="147"/>
      <c r="O21" s="162"/>
      <c r="P21" s="162"/>
      <c r="Q21" s="162"/>
      <c r="R21" s="162"/>
      <c r="S21" s="162"/>
      <c r="T21" s="86"/>
      <c r="U21" s="165"/>
      <c r="V21" s="166"/>
      <c r="W21" s="166"/>
      <c r="X21" s="166"/>
      <c r="Y21" s="166"/>
      <c r="Z21" s="166"/>
      <c r="AA21" s="166"/>
      <c r="AB21" s="166"/>
      <c r="AC21" s="166"/>
      <c r="AD21" s="166"/>
      <c r="AE21" s="166"/>
      <c r="AF21" s="166"/>
      <c r="AG21" s="166"/>
      <c r="AH21" s="166"/>
      <c r="AI21" s="166"/>
      <c r="AJ21" s="166"/>
      <c r="AK21" s="166"/>
      <c r="AL21" s="166"/>
      <c r="AM21" s="166"/>
      <c r="AN21" s="167"/>
      <c r="AO21" s="146"/>
      <c r="AP21" s="147"/>
      <c r="AQ21" s="147"/>
      <c r="AR21" s="147"/>
      <c r="AS21" s="162"/>
      <c r="AT21" s="162"/>
      <c r="AU21" s="162"/>
      <c r="AV21" s="162"/>
      <c r="AW21" s="162"/>
      <c r="AX21" s="86"/>
      <c r="AY21" s="146"/>
      <c r="AZ21" s="147"/>
      <c r="BA21" s="147"/>
      <c r="BB21" s="147"/>
      <c r="BC21" s="162"/>
      <c r="BD21" s="162"/>
      <c r="BE21" s="162"/>
      <c r="BF21" s="162"/>
      <c r="BG21" s="162"/>
      <c r="BH21" s="86"/>
      <c r="BI21" s="146"/>
      <c r="BJ21" s="147"/>
      <c r="BK21" s="147"/>
      <c r="BL21" s="147"/>
      <c r="BM21" s="162"/>
      <c r="BN21" s="162"/>
      <c r="BO21" s="162"/>
      <c r="BP21" s="162"/>
      <c r="BQ21" s="162"/>
      <c r="BR21" s="86"/>
      <c r="BS21" s="2"/>
      <c r="BT21" s="2"/>
      <c r="BU21" s="2"/>
      <c r="BV21" s="2"/>
      <c r="BW21" s="4"/>
      <c r="BX21" s="4"/>
      <c r="BY21" s="4"/>
      <c r="BZ21" s="4"/>
      <c r="CA21" s="4"/>
      <c r="CQ21" s="185"/>
      <c r="CR21" s="185"/>
      <c r="CS21" s="185"/>
      <c r="CT21" s="97"/>
      <c r="CU21" s="96"/>
      <c r="CV21" s="98"/>
      <c r="CW21" s="98"/>
      <c r="CX21" s="98"/>
      <c r="CY21" s="96"/>
      <c r="CZ21" s="96"/>
      <c r="DA21" s="185"/>
      <c r="DB21" s="185"/>
      <c r="DC21" s="185"/>
      <c r="DD21" s="97"/>
      <c r="DE21" s="96"/>
      <c r="DF21" s="98"/>
      <c r="DG21" s="98"/>
      <c r="DH21" s="98"/>
      <c r="DI21" s="96"/>
      <c r="DJ21" s="96"/>
      <c r="DK21" s="185"/>
      <c r="DL21" s="185"/>
      <c r="DM21" s="185"/>
      <c r="DN21" s="97"/>
      <c r="DO21" s="96"/>
      <c r="DP21" s="98"/>
      <c r="DQ21" s="98"/>
      <c r="DR21" s="98"/>
      <c r="DS21" s="96"/>
      <c r="DT21" s="96"/>
      <c r="DU21" s="185"/>
      <c r="DV21" s="185"/>
      <c r="DW21" s="185"/>
      <c r="DX21" s="97"/>
      <c r="DY21" s="96"/>
      <c r="DZ21" s="98"/>
      <c r="EA21" s="98"/>
      <c r="EB21" s="98"/>
      <c r="EC21" s="96"/>
      <c r="ED21" s="96"/>
      <c r="EE21" s="185"/>
      <c r="EF21" s="185"/>
      <c r="EG21" s="185"/>
      <c r="EH21" s="97"/>
      <c r="EI21" s="96"/>
      <c r="EJ21" s="98"/>
      <c r="EK21" s="98"/>
      <c r="EL21" s="98"/>
      <c r="EM21" s="96"/>
      <c r="EN21" s="96"/>
      <c r="EO21" s="185"/>
      <c r="EP21" s="185"/>
      <c r="EQ21" s="185"/>
      <c r="ER21" s="97"/>
      <c r="ES21" s="96"/>
      <c r="ET21" s="98"/>
      <c r="EU21" s="98"/>
      <c r="EV21" s="98"/>
      <c r="EW21" s="96"/>
      <c r="EX21" s="96"/>
      <c r="EY21" s="185"/>
      <c r="EZ21" s="185"/>
      <c r="FA21" s="185"/>
      <c r="FB21" s="97"/>
      <c r="FC21" s="96"/>
      <c r="FD21" s="98"/>
      <c r="FE21" s="98"/>
      <c r="FF21" s="98"/>
      <c r="FG21" s="96"/>
      <c r="FH21" s="96"/>
    </row>
    <row r="22" spans="1:164" ht="18.75" customHeight="1" x14ac:dyDescent="0.35">
      <c r="A22" s="41"/>
      <c r="B22" s="153"/>
      <c r="C22" s="153"/>
      <c r="D22" s="171"/>
      <c r="E22" s="171"/>
      <c r="F22" s="171"/>
      <c r="G22" s="87"/>
      <c r="H22" s="87"/>
      <c r="I22" s="87"/>
      <c r="J22" s="88"/>
      <c r="K22" s="41"/>
      <c r="L22" s="153"/>
      <c r="M22" s="153"/>
      <c r="N22" s="171"/>
      <c r="O22" s="171"/>
      <c r="P22" s="171"/>
      <c r="Q22" s="87"/>
      <c r="R22" s="87"/>
      <c r="S22" s="87"/>
      <c r="T22" s="88"/>
      <c r="U22" s="165"/>
      <c r="V22" s="166"/>
      <c r="W22" s="166"/>
      <c r="X22" s="166"/>
      <c r="Y22" s="166"/>
      <c r="Z22" s="166"/>
      <c r="AA22" s="166"/>
      <c r="AB22" s="166"/>
      <c r="AC22" s="166"/>
      <c r="AD22" s="166"/>
      <c r="AE22" s="166"/>
      <c r="AF22" s="166"/>
      <c r="AG22" s="166"/>
      <c r="AH22" s="166"/>
      <c r="AI22" s="166"/>
      <c r="AJ22" s="166"/>
      <c r="AK22" s="166"/>
      <c r="AL22" s="166"/>
      <c r="AM22" s="166"/>
      <c r="AN22" s="167"/>
      <c r="AO22" s="41"/>
      <c r="AP22" s="153"/>
      <c r="AQ22" s="153"/>
      <c r="AR22" s="171"/>
      <c r="AS22" s="171"/>
      <c r="AT22" s="171"/>
      <c r="AU22" s="87"/>
      <c r="AV22" s="87"/>
      <c r="AW22" s="87"/>
      <c r="AX22" s="88"/>
      <c r="AY22" s="41"/>
      <c r="AZ22" s="153"/>
      <c r="BA22" s="153"/>
      <c r="BB22" s="171"/>
      <c r="BC22" s="171"/>
      <c r="BD22" s="171"/>
      <c r="BE22" s="87"/>
      <c r="BF22" s="87"/>
      <c r="BG22" s="87"/>
      <c r="BH22" s="88"/>
      <c r="BI22" s="41"/>
      <c r="BJ22" s="153"/>
      <c r="BK22" s="153"/>
      <c r="BL22" s="171"/>
      <c r="BM22" s="171"/>
      <c r="BN22" s="171"/>
      <c r="BO22" s="87"/>
      <c r="BP22" s="87"/>
      <c r="BQ22" s="87"/>
      <c r="BR22" s="88"/>
      <c r="BS22" s="2"/>
      <c r="BT22" s="2"/>
      <c r="BU22" s="2"/>
      <c r="BV22" s="2"/>
      <c r="BW22" s="4"/>
      <c r="BX22" s="4"/>
      <c r="BY22" s="4"/>
      <c r="BZ22" s="4"/>
      <c r="CA22" s="4"/>
      <c r="CQ22" s="98"/>
      <c r="CR22" s="98"/>
      <c r="CS22" s="98"/>
      <c r="CT22" s="98"/>
      <c r="CU22" s="96"/>
      <c r="CV22" s="96"/>
      <c r="CW22" s="96"/>
      <c r="CX22" s="96"/>
      <c r="CY22" s="96"/>
      <c r="CZ22" s="96"/>
      <c r="DA22" s="98"/>
      <c r="DB22" s="98"/>
      <c r="DC22" s="98"/>
      <c r="DD22" s="98"/>
      <c r="DE22" s="96"/>
      <c r="DF22" s="96"/>
      <c r="DG22" s="96"/>
      <c r="DH22" s="96"/>
      <c r="DI22" s="96"/>
      <c r="DJ22" s="96"/>
      <c r="DK22" s="98"/>
      <c r="DL22" s="98"/>
      <c r="DM22" s="98"/>
      <c r="DN22" s="98"/>
      <c r="DO22" s="96"/>
      <c r="DP22" s="96"/>
      <c r="DQ22" s="96"/>
      <c r="DR22" s="96"/>
      <c r="DS22" s="96"/>
      <c r="DT22" s="96"/>
      <c r="DU22" s="98"/>
      <c r="DV22" s="98"/>
      <c r="DW22" s="98"/>
      <c r="DX22" s="98"/>
      <c r="DY22" s="96"/>
      <c r="DZ22" s="96"/>
      <c r="EA22" s="96"/>
      <c r="EB22" s="96"/>
      <c r="EC22" s="96"/>
      <c r="ED22" s="96"/>
      <c r="EE22" s="98"/>
      <c r="EF22" s="98"/>
      <c r="EG22" s="98"/>
      <c r="EH22" s="98"/>
      <c r="EI22" s="96"/>
      <c r="EJ22" s="96"/>
      <c r="EK22" s="96"/>
      <c r="EL22" s="96"/>
      <c r="EM22" s="96"/>
      <c r="EN22" s="96"/>
      <c r="EO22" s="98"/>
      <c r="EP22" s="98"/>
      <c r="EQ22" s="98"/>
      <c r="ER22" s="98"/>
      <c r="ES22" s="96"/>
      <c r="ET22" s="96"/>
      <c r="EU22" s="96"/>
      <c r="EV22" s="96"/>
      <c r="EW22" s="96"/>
      <c r="EX22" s="96"/>
      <c r="EY22" s="98"/>
      <c r="EZ22" s="98"/>
      <c r="FA22" s="98"/>
      <c r="FB22" s="98"/>
      <c r="FC22" s="96"/>
      <c r="FD22" s="96"/>
      <c r="FE22" s="96"/>
      <c r="FF22" s="96"/>
      <c r="FG22" s="96"/>
      <c r="FH22" s="96"/>
    </row>
    <row r="23" spans="1:164" ht="18.75" customHeight="1" x14ac:dyDescent="0.35">
      <c r="A23" s="41"/>
      <c r="B23" s="153"/>
      <c r="C23" s="153"/>
      <c r="D23" s="22"/>
      <c r="E23" s="22"/>
      <c r="F23" s="22"/>
      <c r="G23" s="87"/>
      <c r="H23" s="87"/>
      <c r="I23" s="87"/>
      <c r="J23" s="88"/>
      <c r="K23" s="41"/>
      <c r="L23" s="153"/>
      <c r="M23" s="153"/>
      <c r="N23" s="22"/>
      <c r="O23" s="22"/>
      <c r="P23" s="22"/>
      <c r="Q23" s="87"/>
      <c r="R23" s="87"/>
      <c r="S23" s="87"/>
      <c r="T23" s="88"/>
      <c r="U23" s="165"/>
      <c r="V23" s="166"/>
      <c r="W23" s="166"/>
      <c r="X23" s="166"/>
      <c r="Y23" s="166"/>
      <c r="Z23" s="166"/>
      <c r="AA23" s="166"/>
      <c r="AB23" s="166"/>
      <c r="AC23" s="166"/>
      <c r="AD23" s="166"/>
      <c r="AE23" s="166"/>
      <c r="AF23" s="166"/>
      <c r="AG23" s="166"/>
      <c r="AH23" s="166"/>
      <c r="AI23" s="166"/>
      <c r="AJ23" s="166"/>
      <c r="AK23" s="166"/>
      <c r="AL23" s="166"/>
      <c r="AM23" s="166"/>
      <c r="AN23" s="167"/>
      <c r="AO23" s="41"/>
      <c r="AP23" s="153"/>
      <c r="AQ23" s="153"/>
      <c r="AR23" s="22"/>
      <c r="AS23" s="22"/>
      <c r="AT23" s="22"/>
      <c r="AU23" s="87"/>
      <c r="AV23" s="87"/>
      <c r="AW23" s="87"/>
      <c r="AX23" s="88"/>
      <c r="AY23" s="41"/>
      <c r="AZ23" s="153"/>
      <c r="BA23" s="153"/>
      <c r="BB23" s="22"/>
      <c r="BC23" s="22"/>
      <c r="BD23" s="22"/>
      <c r="BE23" s="87"/>
      <c r="BF23" s="87"/>
      <c r="BG23" s="87"/>
      <c r="BH23" s="88"/>
      <c r="BI23" s="41"/>
      <c r="BJ23" s="153"/>
      <c r="BK23" s="153"/>
      <c r="BL23" s="22"/>
      <c r="BM23" s="22"/>
      <c r="BN23" s="22"/>
      <c r="BO23" s="87"/>
      <c r="BP23" s="87"/>
      <c r="BQ23" s="87"/>
      <c r="BR23" s="88"/>
      <c r="BS23" s="2"/>
      <c r="BT23" s="2"/>
      <c r="BU23" s="2"/>
      <c r="BV23" s="2"/>
      <c r="BW23" s="4"/>
      <c r="BX23" s="4"/>
      <c r="BY23" s="4"/>
      <c r="BZ23" s="4"/>
      <c r="CA23" s="4"/>
      <c r="CQ23" s="98"/>
      <c r="CR23" s="185"/>
      <c r="CS23" s="185"/>
      <c r="CT23" s="185"/>
      <c r="CU23" s="96"/>
      <c r="CV23" s="99"/>
      <c r="CW23" s="96"/>
      <c r="CX23" s="99"/>
      <c r="CY23" s="99"/>
      <c r="CZ23" s="99"/>
      <c r="DA23" s="98"/>
      <c r="DB23" s="185"/>
      <c r="DC23" s="185"/>
      <c r="DD23" s="185"/>
      <c r="DE23" s="96"/>
      <c r="DF23" s="99"/>
      <c r="DG23" s="96"/>
      <c r="DH23" s="99"/>
      <c r="DI23" s="99"/>
      <c r="DJ23" s="99"/>
      <c r="DK23" s="98"/>
      <c r="DL23" s="185"/>
      <c r="DM23" s="185"/>
      <c r="DN23" s="185"/>
      <c r="DO23" s="96"/>
      <c r="DP23" s="99"/>
      <c r="DQ23" s="96"/>
      <c r="DR23" s="99"/>
      <c r="DS23" s="99"/>
      <c r="DT23" s="99"/>
      <c r="DU23" s="98"/>
      <c r="DV23" s="185"/>
      <c r="DW23" s="185"/>
      <c r="DX23" s="185"/>
      <c r="DY23" s="96"/>
      <c r="DZ23" s="99"/>
      <c r="EA23" s="96"/>
      <c r="EB23" s="99"/>
      <c r="EC23" s="99"/>
      <c r="ED23" s="99"/>
      <c r="EE23" s="98"/>
      <c r="EF23" s="185"/>
      <c r="EG23" s="185"/>
      <c r="EH23" s="185"/>
      <c r="EI23" s="96"/>
      <c r="EJ23" s="99"/>
      <c r="EK23" s="96"/>
      <c r="EL23" s="99"/>
      <c r="EM23" s="99"/>
      <c r="EN23" s="99"/>
      <c r="EO23" s="98"/>
      <c r="EP23" s="185"/>
      <c r="EQ23" s="185"/>
      <c r="ER23" s="185"/>
      <c r="ES23" s="96"/>
      <c r="ET23" s="99"/>
      <c r="EU23" s="96"/>
      <c r="EV23" s="99"/>
      <c r="EW23" s="99"/>
      <c r="EX23" s="99"/>
      <c r="EY23" s="98"/>
      <c r="EZ23" s="185"/>
      <c r="FA23" s="185"/>
      <c r="FB23" s="185"/>
      <c r="FC23" s="96"/>
      <c r="FD23" s="99"/>
      <c r="FE23" s="96"/>
      <c r="FF23" s="99"/>
      <c r="FG23" s="99"/>
      <c r="FH23" s="99"/>
    </row>
    <row r="24" spans="1:164" ht="18.75" customHeight="1" x14ac:dyDescent="0.35">
      <c r="A24" s="41"/>
      <c r="B24" s="153"/>
      <c r="C24" s="153"/>
      <c r="D24" s="153"/>
      <c r="E24" s="171"/>
      <c r="F24" s="171"/>
      <c r="G24" s="89"/>
      <c r="H24" s="89"/>
      <c r="I24" s="89"/>
      <c r="J24" s="90"/>
      <c r="K24" s="41"/>
      <c r="L24" s="153"/>
      <c r="M24" s="153"/>
      <c r="N24" s="153"/>
      <c r="O24" s="171"/>
      <c r="P24" s="171"/>
      <c r="Q24" s="89"/>
      <c r="R24" s="89"/>
      <c r="S24" s="89"/>
      <c r="T24" s="90"/>
      <c r="U24" s="165"/>
      <c r="V24" s="166"/>
      <c r="W24" s="166"/>
      <c r="X24" s="166"/>
      <c r="Y24" s="166"/>
      <c r="Z24" s="166"/>
      <c r="AA24" s="166"/>
      <c r="AB24" s="166"/>
      <c r="AC24" s="166"/>
      <c r="AD24" s="166"/>
      <c r="AE24" s="166"/>
      <c r="AF24" s="166"/>
      <c r="AG24" s="166"/>
      <c r="AH24" s="166"/>
      <c r="AI24" s="166"/>
      <c r="AJ24" s="166"/>
      <c r="AK24" s="166"/>
      <c r="AL24" s="166"/>
      <c r="AM24" s="166"/>
      <c r="AN24" s="167"/>
      <c r="AO24" s="41"/>
      <c r="AP24" s="153"/>
      <c r="AQ24" s="153"/>
      <c r="AR24" s="153"/>
      <c r="AS24" s="171"/>
      <c r="AT24" s="171"/>
      <c r="AU24" s="89"/>
      <c r="AV24" s="89"/>
      <c r="AW24" s="89"/>
      <c r="AX24" s="90"/>
      <c r="AY24" s="41"/>
      <c r="AZ24" s="153"/>
      <c r="BA24" s="153"/>
      <c r="BB24" s="153"/>
      <c r="BC24" s="171"/>
      <c r="BD24" s="171"/>
      <c r="BE24" s="89"/>
      <c r="BF24" s="89"/>
      <c r="BG24" s="89"/>
      <c r="BH24" s="90"/>
      <c r="BI24" s="41"/>
      <c r="BJ24" s="153"/>
      <c r="BK24" s="153"/>
      <c r="BL24" s="153"/>
      <c r="BM24" s="171"/>
      <c r="BN24" s="171"/>
      <c r="BO24" s="89"/>
      <c r="BP24" s="89"/>
      <c r="BQ24" s="89"/>
      <c r="BR24" s="90"/>
      <c r="BS24" s="2"/>
      <c r="BT24" s="2"/>
      <c r="BU24" s="2"/>
      <c r="BV24" s="2"/>
      <c r="BW24" s="4"/>
      <c r="BX24" s="4"/>
      <c r="BY24" s="4"/>
      <c r="BZ24" s="4"/>
      <c r="CA24" s="4"/>
      <c r="CQ24" s="96"/>
      <c r="CR24" s="98"/>
      <c r="CS24" s="98"/>
      <c r="CT24" s="98"/>
      <c r="CU24" s="96"/>
      <c r="CV24" s="96"/>
      <c r="CW24" s="99"/>
      <c r="CX24" s="99"/>
      <c r="CY24" s="99"/>
      <c r="CZ24" s="99"/>
      <c r="DA24" s="96"/>
      <c r="DB24" s="98"/>
      <c r="DC24" s="98"/>
      <c r="DD24" s="98"/>
      <c r="DE24" s="96"/>
      <c r="DF24" s="96"/>
      <c r="DG24" s="99"/>
      <c r="DH24" s="99"/>
      <c r="DI24" s="99"/>
      <c r="DJ24" s="99"/>
      <c r="DK24" s="96"/>
      <c r="DL24" s="98"/>
      <c r="DM24" s="98"/>
      <c r="DN24" s="98"/>
      <c r="DO24" s="96"/>
      <c r="DP24" s="96"/>
      <c r="DQ24" s="99"/>
      <c r="DR24" s="99"/>
      <c r="DS24" s="99"/>
      <c r="DT24" s="99"/>
      <c r="DU24" s="96"/>
      <c r="DV24" s="98"/>
      <c r="DW24" s="98"/>
      <c r="DX24" s="98"/>
      <c r="DY24" s="96"/>
      <c r="DZ24" s="96"/>
      <c r="EA24" s="99"/>
      <c r="EB24" s="99"/>
      <c r="EC24" s="99"/>
      <c r="ED24" s="99"/>
      <c r="EE24" s="96"/>
      <c r="EF24" s="98"/>
      <c r="EG24" s="98"/>
      <c r="EH24" s="98"/>
      <c r="EI24" s="96"/>
      <c r="EJ24" s="96"/>
      <c r="EK24" s="99"/>
      <c r="EL24" s="99"/>
      <c r="EM24" s="99"/>
      <c r="EN24" s="99"/>
      <c r="EO24" s="96"/>
      <c r="EP24" s="98"/>
      <c r="EQ24" s="98"/>
      <c r="ER24" s="98"/>
      <c r="ES24" s="96"/>
      <c r="ET24" s="96"/>
      <c r="EU24" s="99"/>
      <c r="EV24" s="99"/>
      <c r="EW24" s="99"/>
      <c r="EX24" s="99"/>
      <c r="EY24" s="96"/>
      <c r="EZ24" s="98"/>
      <c r="FA24" s="98"/>
      <c r="FB24" s="98"/>
      <c r="FC24" s="96"/>
      <c r="FD24" s="96"/>
      <c r="FE24" s="99"/>
      <c r="FF24" s="99"/>
      <c r="FG24" s="99"/>
      <c r="FH24" s="99"/>
    </row>
    <row r="25" spans="1:164" ht="18.75" customHeight="1" x14ac:dyDescent="0.35">
      <c r="A25" s="91"/>
      <c r="B25" s="161"/>
      <c r="C25" s="161"/>
      <c r="D25" s="161"/>
      <c r="E25" s="161"/>
      <c r="F25" s="161"/>
      <c r="G25" s="92"/>
      <c r="H25" s="92"/>
      <c r="I25" s="92"/>
      <c r="J25" s="93"/>
      <c r="K25" s="91"/>
      <c r="L25" s="161"/>
      <c r="M25" s="161"/>
      <c r="N25" s="161"/>
      <c r="O25" s="161"/>
      <c r="P25" s="161"/>
      <c r="Q25" s="92"/>
      <c r="R25" s="92"/>
      <c r="S25" s="92"/>
      <c r="T25" s="93"/>
      <c r="U25" s="168"/>
      <c r="V25" s="169"/>
      <c r="W25" s="169"/>
      <c r="X25" s="169"/>
      <c r="Y25" s="169"/>
      <c r="Z25" s="169"/>
      <c r="AA25" s="169"/>
      <c r="AB25" s="169"/>
      <c r="AC25" s="169"/>
      <c r="AD25" s="169"/>
      <c r="AE25" s="169"/>
      <c r="AF25" s="169"/>
      <c r="AG25" s="169"/>
      <c r="AH25" s="169"/>
      <c r="AI25" s="169"/>
      <c r="AJ25" s="169"/>
      <c r="AK25" s="169"/>
      <c r="AL25" s="169"/>
      <c r="AM25" s="169"/>
      <c r="AN25" s="170"/>
      <c r="AO25" s="91"/>
      <c r="AP25" s="161"/>
      <c r="AQ25" s="161"/>
      <c r="AR25" s="161"/>
      <c r="AS25" s="161"/>
      <c r="AT25" s="161"/>
      <c r="AU25" s="92"/>
      <c r="AV25" s="92"/>
      <c r="AW25" s="92"/>
      <c r="AX25" s="93"/>
      <c r="AY25" s="91"/>
      <c r="AZ25" s="161"/>
      <c r="BA25" s="161"/>
      <c r="BB25" s="161"/>
      <c r="BC25" s="161"/>
      <c r="BD25" s="161"/>
      <c r="BE25" s="92"/>
      <c r="BF25" s="92"/>
      <c r="BG25" s="92"/>
      <c r="BH25" s="93"/>
      <c r="BI25" s="91"/>
      <c r="BJ25" s="161"/>
      <c r="BK25" s="161"/>
      <c r="BL25" s="161"/>
      <c r="BM25" s="161"/>
      <c r="BN25" s="161"/>
      <c r="BO25" s="92"/>
      <c r="BP25" s="92"/>
      <c r="BQ25" s="92"/>
      <c r="BR25" s="93"/>
      <c r="BS25" s="2"/>
      <c r="BT25" s="2"/>
      <c r="BU25" s="2"/>
      <c r="BV25" s="2"/>
      <c r="BW25" s="4"/>
      <c r="BX25" s="4"/>
      <c r="BY25" s="4"/>
      <c r="BZ25" s="4"/>
      <c r="CA25" s="4"/>
      <c r="CQ25" s="185"/>
      <c r="CR25" s="185"/>
      <c r="CS25" s="185"/>
      <c r="CT25" s="185"/>
      <c r="CU25" s="185"/>
      <c r="CV25" s="185"/>
      <c r="CW25" s="99"/>
      <c r="CX25" s="99"/>
      <c r="CY25" s="99"/>
      <c r="CZ25" s="99"/>
      <c r="DA25" s="185"/>
      <c r="DB25" s="185"/>
      <c r="DC25" s="185"/>
      <c r="DD25" s="185"/>
      <c r="DE25" s="185"/>
      <c r="DF25" s="185"/>
      <c r="DG25" s="99"/>
      <c r="DH25" s="99"/>
      <c r="DI25" s="99"/>
      <c r="DJ25" s="99"/>
      <c r="DK25" s="185"/>
      <c r="DL25" s="185"/>
      <c r="DM25" s="185"/>
      <c r="DN25" s="185"/>
      <c r="DO25" s="185"/>
      <c r="DP25" s="185"/>
      <c r="DQ25" s="99"/>
      <c r="DR25" s="99"/>
      <c r="DS25" s="99"/>
      <c r="DT25" s="99"/>
      <c r="DU25" s="185"/>
      <c r="DV25" s="185"/>
      <c r="DW25" s="185"/>
      <c r="DX25" s="185"/>
      <c r="DY25" s="185"/>
      <c r="DZ25" s="185"/>
      <c r="EA25" s="99"/>
      <c r="EB25" s="99"/>
      <c r="EC25" s="99"/>
      <c r="ED25" s="99"/>
      <c r="EE25" s="185"/>
      <c r="EF25" s="185"/>
      <c r="EG25" s="185"/>
      <c r="EH25" s="185"/>
      <c r="EI25" s="185"/>
      <c r="EJ25" s="185"/>
      <c r="EK25" s="99"/>
      <c r="EL25" s="99"/>
      <c r="EM25" s="99"/>
      <c r="EN25" s="99"/>
      <c r="EO25" s="185"/>
      <c r="EP25" s="185"/>
      <c r="EQ25" s="185"/>
      <c r="ER25" s="185"/>
      <c r="ES25" s="185"/>
      <c r="ET25" s="185"/>
      <c r="EU25" s="99"/>
      <c r="EV25" s="99"/>
      <c r="EW25" s="99"/>
      <c r="EX25" s="99"/>
      <c r="EY25" s="185"/>
      <c r="EZ25" s="185"/>
      <c r="FA25" s="185"/>
      <c r="FB25" s="185"/>
      <c r="FC25" s="185"/>
      <c r="FD25" s="185"/>
      <c r="FE25" s="99"/>
      <c r="FF25" s="99"/>
      <c r="FG25" s="99"/>
      <c r="FH25" s="99"/>
    </row>
    <row r="26" spans="1:164" ht="18.75" customHeight="1" x14ac:dyDescent="0.35">
      <c r="A26" s="146"/>
      <c r="B26" s="147"/>
      <c r="C26" s="147"/>
      <c r="D26" s="147"/>
      <c r="E26" s="162"/>
      <c r="F26" s="162"/>
      <c r="G26" s="162"/>
      <c r="H26" s="162"/>
      <c r="I26" s="162"/>
      <c r="J26" s="86"/>
      <c r="K26" s="146"/>
      <c r="L26" s="147"/>
      <c r="M26" s="147"/>
      <c r="N26" s="147"/>
      <c r="O26" s="162"/>
      <c r="P26" s="162"/>
      <c r="Q26" s="162"/>
      <c r="R26" s="162"/>
      <c r="S26" s="162"/>
      <c r="T26" s="86"/>
      <c r="U26" s="146"/>
      <c r="V26" s="147"/>
      <c r="W26" s="147"/>
      <c r="X26" s="147"/>
      <c r="Y26" s="162"/>
      <c r="Z26" s="162"/>
      <c r="AA26" s="162"/>
      <c r="AB26" s="162"/>
      <c r="AC26" s="162"/>
      <c r="AD26" s="86"/>
      <c r="AE26" s="146"/>
      <c r="AF26" s="147"/>
      <c r="AG26" s="147"/>
      <c r="AH26" s="147"/>
      <c r="AI26" s="162"/>
      <c r="AJ26" s="162"/>
      <c r="AK26" s="162"/>
      <c r="AL26" s="162"/>
      <c r="AM26" s="162"/>
      <c r="AN26" s="86"/>
      <c r="AO26" s="146"/>
      <c r="AP26" s="147"/>
      <c r="AQ26" s="147"/>
      <c r="AR26" s="147"/>
      <c r="AS26" s="162"/>
      <c r="AT26" s="162"/>
      <c r="AU26" s="162"/>
      <c r="AV26" s="162"/>
      <c r="AW26" s="162"/>
      <c r="AX26" s="86"/>
      <c r="AY26" s="146"/>
      <c r="AZ26" s="147"/>
      <c r="BA26" s="147"/>
      <c r="BB26" s="147"/>
      <c r="BC26" s="162"/>
      <c r="BD26" s="162"/>
      <c r="BE26" s="162"/>
      <c r="BF26" s="162"/>
      <c r="BG26" s="162"/>
      <c r="BH26" s="86"/>
      <c r="BI26" s="146"/>
      <c r="BJ26" s="147"/>
      <c r="BK26" s="147"/>
      <c r="BL26" s="147"/>
      <c r="BM26" s="162"/>
      <c r="BN26" s="162"/>
      <c r="BO26" s="162"/>
      <c r="BP26" s="162"/>
      <c r="BQ26" s="162"/>
      <c r="BR26" s="86"/>
      <c r="BS26" s="2"/>
      <c r="BT26" s="2"/>
      <c r="BU26" s="2"/>
      <c r="BV26" s="2"/>
      <c r="BW26" s="4"/>
      <c r="BX26" s="4"/>
      <c r="BY26" s="4"/>
      <c r="BZ26" s="4"/>
      <c r="CA26" s="4"/>
      <c r="CQ26" s="185"/>
      <c r="CR26" s="185"/>
      <c r="CS26" s="185"/>
      <c r="CT26" s="97"/>
      <c r="CU26" s="96"/>
      <c r="CV26" s="98"/>
      <c r="CW26" s="98"/>
      <c r="CX26" s="98"/>
      <c r="CY26" s="96"/>
      <c r="CZ26" s="96"/>
      <c r="DA26" s="185"/>
      <c r="DB26" s="185"/>
      <c r="DC26" s="185"/>
      <c r="DD26" s="97"/>
      <c r="DE26" s="96"/>
      <c r="DF26" s="98"/>
      <c r="DG26" s="98"/>
      <c r="DH26" s="98"/>
      <c r="DI26" s="96"/>
      <c r="DJ26" s="96"/>
      <c r="DK26" s="185"/>
      <c r="DL26" s="185"/>
      <c r="DM26" s="185"/>
      <c r="DN26" s="97"/>
      <c r="DO26" s="96"/>
      <c r="DP26" s="98"/>
      <c r="DQ26" s="98"/>
      <c r="DR26" s="98"/>
      <c r="DS26" s="96"/>
      <c r="DT26" s="96"/>
      <c r="DU26" s="185"/>
      <c r="DV26" s="185"/>
      <c r="DW26" s="185"/>
      <c r="DX26" s="97"/>
      <c r="DY26" s="96"/>
      <c r="DZ26" s="98"/>
      <c r="EA26" s="98"/>
      <c r="EB26" s="98"/>
      <c r="EC26" s="96"/>
      <c r="ED26" s="96"/>
      <c r="EE26" s="185"/>
      <c r="EF26" s="185"/>
      <c r="EG26" s="185"/>
      <c r="EH26" s="97"/>
      <c r="EI26" s="96"/>
      <c r="EJ26" s="98"/>
      <c r="EK26" s="98"/>
      <c r="EL26" s="98"/>
      <c r="EM26" s="96"/>
      <c r="EN26" s="96"/>
      <c r="EO26" s="185"/>
      <c r="EP26" s="185"/>
      <c r="EQ26" s="185"/>
      <c r="ER26" s="97"/>
      <c r="ES26" s="96"/>
      <c r="ET26" s="98"/>
      <c r="EU26" s="98"/>
      <c r="EV26" s="98"/>
      <c r="EW26" s="96"/>
      <c r="EX26" s="96"/>
      <c r="EY26" s="185"/>
      <c r="EZ26" s="185"/>
      <c r="FA26" s="185"/>
      <c r="FB26" s="97"/>
      <c r="FC26" s="96"/>
      <c r="FD26" s="98"/>
      <c r="FE26" s="98"/>
      <c r="FF26" s="98"/>
      <c r="FG26" s="96"/>
      <c r="FH26" s="96"/>
    </row>
    <row r="27" spans="1:164" ht="18.75" customHeight="1" x14ac:dyDescent="0.35">
      <c r="A27" s="41"/>
      <c r="B27" s="153"/>
      <c r="C27" s="153"/>
      <c r="D27" s="171"/>
      <c r="E27" s="171"/>
      <c r="F27" s="171"/>
      <c r="G27" s="87"/>
      <c r="H27" s="87"/>
      <c r="I27" s="87"/>
      <c r="J27" s="88"/>
      <c r="K27" s="41"/>
      <c r="L27" s="153"/>
      <c r="M27" s="153"/>
      <c r="N27" s="171"/>
      <c r="O27" s="171"/>
      <c r="P27" s="171"/>
      <c r="Q27" s="87"/>
      <c r="R27" s="87"/>
      <c r="S27" s="87"/>
      <c r="T27" s="88"/>
      <c r="U27" s="41"/>
      <c r="V27" s="153"/>
      <c r="W27" s="153"/>
      <c r="X27" s="171"/>
      <c r="Y27" s="171"/>
      <c r="Z27" s="171"/>
      <c r="AA27" s="87"/>
      <c r="AB27" s="87"/>
      <c r="AC27" s="87"/>
      <c r="AD27" s="88"/>
      <c r="AE27" s="41"/>
      <c r="AF27" s="153"/>
      <c r="AG27" s="153"/>
      <c r="AH27" s="171"/>
      <c r="AI27" s="171"/>
      <c r="AJ27" s="171"/>
      <c r="AK27" s="87"/>
      <c r="AL27" s="87"/>
      <c r="AM27" s="87"/>
      <c r="AN27" s="88"/>
      <c r="AO27" s="41"/>
      <c r="AP27" s="153"/>
      <c r="AQ27" s="153"/>
      <c r="AR27" s="171"/>
      <c r="AS27" s="171"/>
      <c r="AT27" s="171"/>
      <c r="AU27" s="87"/>
      <c r="AV27" s="87"/>
      <c r="AW27" s="87"/>
      <c r="AX27" s="88"/>
      <c r="AY27" s="41"/>
      <c r="AZ27" s="153"/>
      <c r="BA27" s="153"/>
      <c r="BB27" s="171"/>
      <c r="BC27" s="171"/>
      <c r="BD27" s="171"/>
      <c r="BE27" s="87"/>
      <c r="BF27" s="87"/>
      <c r="BG27" s="87"/>
      <c r="BH27" s="88"/>
      <c r="BI27" s="41"/>
      <c r="BJ27" s="153"/>
      <c r="BK27" s="153"/>
      <c r="BL27" s="171"/>
      <c r="BM27" s="171"/>
      <c r="BN27" s="171"/>
      <c r="BO27" s="87"/>
      <c r="BP27" s="87"/>
      <c r="BQ27" s="87"/>
      <c r="BR27" s="88"/>
      <c r="BS27" s="2"/>
      <c r="BT27" s="2"/>
      <c r="BU27" s="2"/>
      <c r="BV27" s="2"/>
      <c r="BW27" s="4"/>
      <c r="BX27" s="4"/>
      <c r="BY27" s="4"/>
      <c r="BZ27" s="4"/>
      <c r="CA27" s="4"/>
      <c r="CQ27" s="98"/>
      <c r="CR27" s="98"/>
      <c r="CS27" s="98"/>
      <c r="CT27" s="98"/>
      <c r="CU27" s="96"/>
      <c r="CV27" s="96"/>
      <c r="CW27" s="96"/>
      <c r="CX27" s="96"/>
      <c r="CY27" s="96"/>
      <c r="CZ27" s="96"/>
      <c r="DA27" s="98"/>
      <c r="DB27" s="98"/>
      <c r="DC27" s="98"/>
      <c r="DD27" s="98"/>
      <c r="DE27" s="96"/>
      <c r="DF27" s="96"/>
      <c r="DG27" s="96"/>
      <c r="DH27" s="96"/>
      <c r="DI27" s="96"/>
      <c r="DJ27" s="96"/>
      <c r="DK27" s="98"/>
      <c r="DL27" s="98"/>
      <c r="DM27" s="98"/>
      <c r="DN27" s="98"/>
      <c r="DO27" s="96"/>
      <c r="DP27" s="96"/>
      <c r="DQ27" s="96"/>
      <c r="DR27" s="96"/>
      <c r="DS27" s="96"/>
      <c r="DT27" s="96"/>
      <c r="DU27" s="98"/>
      <c r="DV27" s="98"/>
      <c r="DW27" s="98"/>
      <c r="DX27" s="98"/>
      <c r="DY27" s="96"/>
      <c r="DZ27" s="96"/>
      <c r="EA27" s="96"/>
      <c r="EB27" s="96"/>
      <c r="EC27" s="96"/>
      <c r="ED27" s="96"/>
      <c r="EE27" s="98"/>
      <c r="EF27" s="98"/>
      <c r="EG27" s="98"/>
      <c r="EH27" s="98"/>
      <c r="EI27" s="96"/>
      <c r="EJ27" s="96"/>
      <c r="EK27" s="96"/>
      <c r="EL27" s="96"/>
      <c r="EM27" s="96"/>
      <c r="EN27" s="96"/>
      <c r="EO27" s="98"/>
      <c r="EP27" s="98"/>
      <c r="EQ27" s="98"/>
      <c r="ER27" s="98"/>
      <c r="ES27" s="96"/>
      <c r="ET27" s="96"/>
      <c r="EU27" s="96"/>
      <c r="EV27" s="96"/>
      <c r="EW27" s="96"/>
      <c r="EX27" s="96"/>
      <c r="EY27" s="98"/>
      <c r="EZ27" s="98"/>
      <c r="FA27" s="98"/>
      <c r="FB27" s="98"/>
      <c r="FC27" s="96"/>
      <c r="FD27" s="96"/>
      <c r="FE27" s="96"/>
      <c r="FF27" s="96"/>
      <c r="FG27" s="96"/>
      <c r="FH27" s="96"/>
    </row>
    <row r="28" spans="1:164" ht="18.75" customHeight="1" x14ac:dyDescent="0.35">
      <c r="A28" s="41"/>
      <c r="B28" s="153"/>
      <c r="C28" s="153"/>
      <c r="D28" s="22"/>
      <c r="E28" s="22"/>
      <c r="F28" s="22"/>
      <c r="G28" s="87"/>
      <c r="H28" s="87"/>
      <c r="I28" s="87"/>
      <c r="J28" s="88"/>
      <c r="K28" s="41"/>
      <c r="L28" s="153"/>
      <c r="M28" s="153"/>
      <c r="N28" s="22"/>
      <c r="O28" s="22"/>
      <c r="P28" s="22"/>
      <c r="Q28" s="87"/>
      <c r="R28" s="87"/>
      <c r="S28" s="87"/>
      <c r="T28" s="88"/>
      <c r="U28" s="41"/>
      <c r="V28" s="153"/>
      <c r="W28" s="153"/>
      <c r="X28" s="22"/>
      <c r="Y28" s="22"/>
      <c r="Z28" s="22"/>
      <c r="AA28" s="87"/>
      <c r="AB28" s="87"/>
      <c r="AC28" s="87"/>
      <c r="AD28" s="88"/>
      <c r="AE28" s="41"/>
      <c r="AF28" s="153"/>
      <c r="AG28" s="153"/>
      <c r="AH28" s="22"/>
      <c r="AI28" s="22"/>
      <c r="AJ28" s="22"/>
      <c r="AK28" s="87"/>
      <c r="AL28" s="87"/>
      <c r="AM28" s="87"/>
      <c r="AN28" s="88"/>
      <c r="AO28" s="41"/>
      <c r="AP28" s="153"/>
      <c r="AQ28" s="153"/>
      <c r="AR28" s="22"/>
      <c r="AS28" s="22"/>
      <c r="AT28" s="22"/>
      <c r="AU28" s="87"/>
      <c r="AV28" s="87"/>
      <c r="AW28" s="87"/>
      <c r="AX28" s="88"/>
      <c r="AY28" s="41"/>
      <c r="AZ28" s="153"/>
      <c r="BA28" s="153"/>
      <c r="BB28" s="22"/>
      <c r="BC28" s="22"/>
      <c r="BD28" s="22"/>
      <c r="BE28" s="87"/>
      <c r="BF28" s="87"/>
      <c r="BG28" s="87"/>
      <c r="BH28" s="88"/>
      <c r="BI28" s="41"/>
      <c r="BJ28" s="153"/>
      <c r="BK28" s="153"/>
      <c r="BL28" s="22"/>
      <c r="BM28" s="22"/>
      <c r="BN28" s="22"/>
      <c r="BO28" s="87"/>
      <c r="BP28" s="87"/>
      <c r="BQ28" s="87"/>
      <c r="BR28" s="88"/>
      <c r="BS28" s="2"/>
      <c r="BT28" s="2"/>
      <c r="BU28" s="2"/>
      <c r="BV28" s="2"/>
      <c r="BW28" s="4"/>
      <c r="BX28" s="4"/>
      <c r="BY28" s="4"/>
      <c r="BZ28" s="4"/>
      <c r="CA28" s="4"/>
      <c r="CQ28" s="98"/>
      <c r="CR28" s="185"/>
      <c r="CS28" s="185"/>
      <c r="CT28" s="185"/>
      <c r="CU28" s="96"/>
      <c r="CV28" s="99"/>
      <c r="CW28" s="96"/>
      <c r="CX28" s="99"/>
      <c r="CY28" s="99"/>
      <c r="CZ28" s="99"/>
      <c r="DA28" s="98"/>
      <c r="DB28" s="185"/>
      <c r="DC28" s="185"/>
      <c r="DD28" s="185"/>
      <c r="DE28" s="96"/>
      <c r="DF28" s="99"/>
      <c r="DG28" s="96"/>
      <c r="DH28" s="99"/>
      <c r="DI28" s="99"/>
      <c r="DJ28" s="99"/>
      <c r="DK28" s="98"/>
      <c r="DL28" s="185"/>
      <c r="DM28" s="185"/>
      <c r="DN28" s="185"/>
      <c r="DO28" s="96"/>
      <c r="DP28" s="99"/>
      <c r="DQ28" s="96"/>
      <c r="DR28" s="99"/>
      <c r="DS28" s="99"/>
      <c r="DT28" s="99"/>
      <c r="DU28" s="98"/>
      <c r="DV28" s="185"/>
      <c r="DW28" s="185"/>
      <c r="DX28" s="185"/>
      <c r="DY28" s="96"/>
      <c r="DZ28" s="99"/>
      <c r="EA28" s="96"/>
      <c r="EB28" s="99"/>
      <c r="EC28" s="99"/>
      <c r="ED28" s="99"/>
      <c r="EE28" s="98"/>
      <c r="EF28" s="185"/>
      <c r="EG28" s="185"/>
      <c r="EH28" s="185"/>
      <c r="EI28" s="96"/>
      <c r="EJ28" s="99"/>
      <c r="EK28" s="96"/>
      <c r="EL28" s="99"/>
      <c r="EM28" s="99"/>
      <c r="EN28" s="99"/>
      <c r="EO28" s="98"/>
      <c r="EP28" s="185"/>
      <c r="EQ28" s="185"/>
      <c r="ER28" s="185"/>
      <c r="ES28" s="96"/>
      <c r="ET28" s="99"/>
      <c r="EU28" s="96"/>
      <c r="EV28" s="99"/>
      <c r="EW28" s="99"/>
      <c r="EX28" s="99"/>
      <c r="EY28" s="98"/>
      <c r="EZ28" s="185"/>
      <c r="FA28" s="185"/>
      <c r="FB28" s="185"/>
      <c r="FC28" s="96"/>
      <c r="FD28" s="99"/>
      <c r="FE28" s="96"/>
      <c r="FF28" s="99"/>
      <c r="FG28" s="99"/>
      <c r="FH28" s="99"/>
    </row>
    <row r="29" spans="1:164" ht="18.75" customHeight="1" x14ac:dyDescent="0.35">
      <c r="A29" s="41"/>
      <c r="B29" s="153"/>
      <c r="C29" s="153"/>
      <c r="D29" s="153"/>
      <c r="E29" s="171"/>
      <c r="F29" s="171"/>
      <c r="G29" s="89"/>
      <c r="H29" s="89"/>
      <c r="I29" s="89"/>
      <c r="J29" s="90"/>
      <c r="K29" s="41"/>
      <c r="L29" s="153"/>
      <c r="M29" s="153"/>
      <c r="N29" s="153"/>
      <c r="O29" s="171"/>
      <c r="P29" s="171"/>
      <c r="Q29" s="89"/>
      <c r="R29" s="89"/>
      <c r="S29" s="89"/>
      <c r="T29" s="90"/>
      <c r="U29" s="41"/>
      <c r="V29" s="153"/>
      <c r="W29" s="153"/>
      <c r="X29" s="153"/>
      <c r="Y29" s="171"/>
      <c r="Z29" s="171"/>
      <c r="AA29" s="89"/>
      <c r="AB29" s="89"/>
      <c r="AC29" s="89"/>
      <c r="AD29" s="90"/>
      <c r="AE29" s="41"/>
      <c r="AF29" s="153"/>
      <c r="AG29" s="153"/>
      <c r="AH29" s="153"/>
      <c r="AI29" s="171"/>
      <c r="AJ29" s="171"/>
      <c r="AK29" s="89"/>
      <c r="AL29" s="89"/>
      <c r="AM29" s="89"/>
      <c r="AN29" s="90"/>
      <c r="AO29" s="41"/>
      <c r="AP29" s="153"/>
      <c r="AQ29" s="153"/>
      <c r="AR29" s="153"/>
      <c r="AS29" s="171"/>
      <c r="AT29" s="171"/>
      <c r="AU29" s="89"/>
      <c r="AV29" s="89"/>
      <c r="AW29" s="89"/>
      <c r="AX29" s="90"/>
      <c r="AY29" s="41"/>
      <c r="AZ29" s="153"/>
      <c r="BA29" s="153"/>
      <c r="BB29" s="153"/>
      <c r="BC29" s="171"/>
      <c r="BD29" s="171"/>
      <c r="BE29" s="89"/>
      <c r="BF29" s="89"/>
      <c r="BG29" s="89"/>
      <c r="BH29" s="90"/>
      <c r="BI29" s="41"/>
      <c r="BJ29" s="153"/>
      <c r="BK29" s="153"/>
      <c r="BL29" s="153"/>
      <c r="BM29" s="171"/>
      <c r="BN29" s="171"/>
      <c r="BO29" s="89"/>
      <c r="BP29" s="89"/>
      <c r="BQ29" s="89"/>
      <c r="BR29" s="90"/>
      <c r="BS29" s="2"/>
      <c r="BT29" s="2"/>
      <c r="BU29" s="2"/>
      <c r="BV29" s="2"/>
      <c r="BW29" s="4"/>
      <c r="BX29" s="4"/>
      <c r="BY29" s="4"/>
      <c r="BZ29" s="4"/>
      <c r="CA29" s="4"/>
      <c r="CQ29" s="96"/>
      <c r="CR29" s="98"/>
      <c r="CS29" s="98"/>
      <c r="CT29" s="98"/>
      <c r="CU29" s="96"/>
      <c r="CV29" s="96"/>
      <c r="CW29" s="99"/>
      <c r="CX29" s="99"/>
      <c r="CY29" s="99"/>
      <c r="CZ29" s="99"/>
      <c r="DA29" s="96"/>
      <c r="DB29" s="98"/>
      <c r="DC29" s="98"/>
      <c r="DD29" s="98"/>
      <c r="DE29" s="96"/>
      <c r="DF29" s="96"/>
      <c r="DG29" s="99"/>
      <c r="DH29" s="99"/>
      <c r="DI29" s="99"/>
      <c r="DJ29" s="99"/>
      <c r="DK29" s="96"/>
      <c r="DL29" s="98"/>
      <c r="DM29" s="98"/>
      <c r="DN29" s="98"/>
      <c r="DO29" s="96"/>
      <c r="DP29" s="96"/>
      <c r="DQ29" s="99"/>
      <c r="DR29" s="99"/>
      <c r="DS29" s="99"/>
      <c r="DT29" s="99"/>
      <c r="DU29" s="96"/>
      <c r="DV29" s="98"/>
      <c r="DW29" s="98"/>
      <c r="DX29" s="98"/>
      <c r="DY29" s="96"/>
      <c r="DZ29" s="96"/>
      <c r="EA29" s="99"/>
      <c r="EB29" s="99"/>
      <c r="EC29" s="99"/>
      <c r="ED29" s="99"/>
      <c r="EE29" s="96"/>
      <c r="EF29" s="98"/>
      <c r="EG29" s="98"/>
      <c r="EH29" s="98"/>
      <c r="EI29" s="96"/>
      <c r="EJ29" s="96"/>
      <c r="EK29" s="99"/>
      <c r="EL29" s="99"/>
      <c r="EM29" s="99"/>
      <c r="EN29" s="99"/>
      <c r="EO29" s="96"/>
      <c r="EP29" s="98"/>
      <c r="EQ29" s="98"/>
      <c r="ER29" s="98"/>
      <c r="ES29" s="96"/>
      <c r="ET29" s="96"/>
      <c r="EU29" s="99"/>
      <c r="EV29" s="99"/>
      <c r="EW29" s="99"/>
      <c r="EX29" s="99"/>
      <c r="EY29" s="96"/>
      <c r="EZ29" s="98"/>
      <c r="FA29" s="98"/>
      <c r="FB29" s="98"/>
      <c r="FC29" s="96"/>
      <c r="FD29" s="96"/>
      <c r="FE29" s="99"/>
      <c r="FF29" s="99"/>
      <c r="FG29" s="99"/>
      <c r="FH29" s="99"/>
    </row>
    <row r="30" spans="1:164" ht="18.75" customHeight="1" x14ac:dyDescent="0.35">
      <c r="A30" s="91"/>
      <c r="B30" s="161"/>
      <c r="C30" s="161"/>
      <c r="D30" s="161"/>
      <c r="E30" s="161"/>
      <c r="F30" s="161"/>
      <c r="G30" s="92"/>
      <c r="H30" s="92"/>
      <c r="I30" s="92"/>
      <c r="J30" s="93"/>
      <c r="K30" s="91"/>
      <c r="L30" s="161"/>
      <c r="M30" s="161"/>
      <c r="N30" s="161"/>
      <c r="O30" s="161"/>
      <c r="P30" s="161"/>
      <c r="Q30" s="92"/>
      <c r="R30" s="92"/>
      <c r="S30" s="92"/>
      <c r="T30" s="93"/>
      <c r="U30" s="91"/>
      <c r="V30" s="161"/>
      <c r="W30" s="161"/>
      <c r="X30" s="161"/>
      <c r="Y30" s="161"/>
      <c r="Z30" s="161"/>
      <c r="AA30" s="92"/>
      <c r="AB30" s="92"/>
      <c r="AC30" s="92"/>
      <c r="AD30" s="93"/>
      <c r="AE30" s="91"/>
      <c r="AF30" s="161"/>
      <c r="AG30" s="161"/>
      <c r="AH30" s="161"/>
      <c r="AI30" s="161"/>
      <c r="AJ30" s="161"/>
      <c r="AK30" s="92"/>
      <c r="AL30" s="92"/>
      <c r="AM30" s="92"/>
      <c r="AN30" s="93"/>
      <c r="AO30" s="91"/>
      <c r="AP30" s="161"/>
      <c r="AQ30" s="161"/>
      <c r="AR30" s="161"/>
      <c r="AS30" s="161"/>
      <c r="AT30" s="161"/>
      <c r="AU30" s="92"/>
      <c r="AV30" s="92"/>
      <c r="AW30" s="92"/>
      <c r="AX30" s="93"/>
      <c r="AY30" s="91"/>
      <c r="AZ30" s="161"/>
      <c r="BA30" s="161"/>
      <c r="BB30" s="161"/>
      <c r="BC30" s="161"/>
      <c r="BD30" s="161"/>
      <c r="BE30" s="92"/>
      <c r="BF30" s="92"/>
      <c r="BG30" s="92"/>
      <c r="BH30" s="93"/>
      <c r="BI30" s="91"/>
      <c r="BJ30" s="161"/>
      <c r="BK30" s="161"/>
      <c r="BL30" s="161"/>
      <c r="BM30" s="161"/>
      <c r="BN30" s="161"/>
      <c r="BO30" s="92"/>
      <c r="BP30" s="92"/>
      <c r="BQ30" s="92"/>
      <c r="BR30" s="93"/>
      <c r="BS30" s="2"/>
      <c r="BT30" s="2"/>
      <c r="BU30" s="2"/>
      <c r="BV30" s="2"/>
      <c r="BW30" s="4"/>
      <c r="BX30" s="4"/>
      <c r="BY30" s="4"/>
      <c r="BZ30" s="4"/>
      <c r="CA30" s="4"/>
      <c r="CQ30" s="185"/>
      <c r="CR30" s="185"/>
      <c r="CS30" s="185"/>
      <c r="CT30" s="185"/>
      <c r="CU30" s="185"/>
      <c r="CV30" s="185"/>
      <c r="CW30" s="99"/>
      <c r="CX30" s="99"/>
      <c r="CY30" s="99"/>
      <c r="CZ30" s="99"/>
      <c r="DA30" s="185"/>
      <c r="DB30" s="185"/>
      <c r="DC30" s="185"/>
      <c r="DD30" s="185"/>
      <c r="DE30" s="185"/>
      <c r="DF30" s="185"/>
      <c r="DG30" s="99"/>
      <c r="DH30" s="99"/>
      <c r="DI30" s="99"/>
      <c r="DJ30" s="99"/>
      <c r="DK30" s="185"/>
      <c r="DL30" s="185"/>
      <c r="DM30" s="185"/>
      <c r="DN30" s="185"/>
      <c r="DO30" s="185"/>
      <c r="DP30" s="185"/>
      <c r="DQ30" s="99"/>
      <c r="DR30" s="99"/>
      <c r="DS30" s="99"/>
      <c r="DT30" s="99"/>
      <c r="DU30" s="185"/>
      <c r="DV30" s="185"/>
      <c r="DW30" s="185"/>
      <c r="DX30" s="185"/>
      <c r="DY30" s="185"/>
      <c r="DZ30" s="185"/>
      <c r="EA30" s="99"/>
      <c r="EB30" s="99"/>
      <c r="EC30" s="99"/>
      <c r="ED30" s="99"/>
      <c r="EE30" s="185"/>
      <c r="EF30" s="185"/>
      <c r="EG30" s="185"/>
      <c r="EH30" s="185"/>
      <c r="EI30" s="185"/>
      <c r="EJ30" s="185"/>
      <c r="EK30" s="99"/>
      <c r="EL30" s="99"/>
      <c r="EM30" s="99"/>
      <c r="EN30" s="99"/>
      <c r="EO30" s="185"/>
      <c r="EP30" s="185"/>
      <c r="EQ30" s="185"/>
      <c r="ER30" s="185"/>
      <c r="ES30" s="185"/>
      <c r="ET30" s="185"/>
      <c r="EU30" s="99"/>
      <c r="EV30" s="99"/>
      <c r="EW30" s="99"/>
      <c r="EX30" s="99"/>
      <c r="EY30" s="185"/>
      <c r="EZ30" s="185"/>
      <c r="FA30" s="185"/>
      <c r="FB30" s="185"/>
      <c r="FC30" s="185"/>
      <c r="FD30" s="185"/>
      <c r="FE30" s="99"/>
      <c r="FF30" s="99"/>
      <c r="FG30" s="99"/>
      <c r="FH30" s="99"/>
    </row>
    <row r="31" spans="1:164" ht="18.75" customHeight="1" x14ac:dyDescent="0.3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4"/>
      <c r="BX31" s="4"/>
      <c r="BY31" s="4"/>
      <c r="BZ31" s="4"/>
      <c r="CA31" s="4"/>
    </row>
    <row r="32" spans="1:164" ht="18.75" customHeight="1" x14ac:dyDescent="0.3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row>
    <row r="33" spans="1:164" ht="18.75" customHeight="1" x14ac:dyDescent="0.3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Q33" s="184" t="s">
        <v>0</v>
      </c>
      <c r="CR33" s="184"/>
      <c r="CS33" s="184"/>
      <c r="CT33" s="184"/>
      <c r="CU33" s="94"/>
      <c r="CV33" s="94"/>
      <c r="CW33" s="94"/>
      <c r="CX33" s="94"/>
      <c r="CY33" s="94"/>
      <c r="CZ33" s="94"/>
      <c r="DA33" s="184" t="s">
        <v>1</v>
      </c>
      <c r="DB33" s="184"/>
      <c r="DC33" s="184"/>
      <c r="DD33" s="184"/>
      <c r="DE33" s="94"/>
      <c r="DF33" s="94"/>
      <c r="DG33" s="94"/>
      <c r="DH33" s="94"/>
      <c r="DI33" s="94"/>
      <c r="DJ33" s="94"/>
      <c r="DK33" s="184" t="s">
        <v>2</v>
      </c>
      <c r="DL33" s="184"/>
      <c r="DM33" s="184"/>
      <c r="DN33" s="184"/>
      <c r="DO33" s="94"/>
      <c r="DP33" s="94"/>
      <c r="DQ33" s="94"/>
      <c r="DR33" s="94"/>
      <c r="DS33" s="94"/>
      <c r="DT33" s="94"/>
      <c r="DU33" s="184" t="s">
        <v>3</v>
      </c>
      <c r="DV33" s="184"/>
      <c r="DW33" s="184"/>
      <c r="DX33" s="184"/>
      <c r="DY33" s="94"/>
      <c r="DZ33" s="94"/>
      <c r="EA33" s="94"/>
      <c r="EB33" s="94"/>
      <c r="EC33" s="94"/>
      <c r="ED33" s="94"/>
      <c r="EE33" s="184" t="s">
        <v>4</v>
      </c>
      <c r="EF33" s="184"/>
      <c r="EG33" s="184"/>
      <c r="EH33" s="184"/>
      <c r="EI33" s="94"/>
      <c r="EJ33" s="94"/>
      <c r="EK33" s="94"/>
      <c r="EL33" s="94"/>
      <c r="EM33" s="94"/>
      <c r="EN33" s="94"/>
      <c r="EO33" s="184" t="s">
        <v>5</v>
      </c>
      <c r="EP33" s="184"/>
      <c r="EQ33" s="184"/>
      <c r="ER33" s="184"/>
      <c r="ES33" s="94"/>
      <c r="ET33" s="94"/>
      <c r="EU33" s="94"/>
      <c r="EV33" s="94"/>
      <c r="EW33" s="94"/>
      <c r="EX33" s="94"/>
      <c r="EY33" s="184" t="s">
        <v>6</v>
      </c>
      <c r="EZ33" s="184"/>
      <c r="FA33" s="184"/>
      <c r="FB33" s="184"/>
      <c r="FC33" s="94"/>
      <c r="FD33" s="94"/>
      <c r="FE33" s="94"/>
      <c r="FF33" s="94"/>
      <c r="FG33" s="94"/>
      <c r="FH33" s="94"/>
    </row>
    <row r="34" spans="1:164" ht="18.75" customHeight="1" x14ac:dyDescent="0.3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Q34" s="96" t="s">
        <v>27</v>
      </c>
      <c r="CR34" s="96" t="s">
        <v>28</v>
      </c>
      <c r="CS34" s="96" t="s">
        <v>29</v>
      </c>
      <c r="CT34" s="96" t="s">
        <v>30</v>
      </c>
      <c r="CU34" s="100" t="s">
        <v>277</v>
      </c>
      <c r="CV34" s="96"/>
      <c r="CW34" s="96"/>
      <c r="CX34" s="96"/>
      <c r="CY34" s="96"/>
      <c r="CZ34" s="96"/>
      <c r="DA34" s="96" t="s">
        <v>27</v>
      </c>
      <c r="DB34" s="96" t="s">
        <v>28</v>
      </c>
      <c r="DC34" s="96" t="s">
        <v>29</v>
      </c>
      <c r="DD34" s="96" t="s">
        <v>30</v>
      </c>
      <c r="DE34" s="100" t="s">
        <v>277</v>
      </c>
      <c r="DF34" s="96"/>
      <c r="DG34" s="96"/>
      <c r="DH34" s="96"/>
      <c r="DI34" s="96"/>
      <c r="DJ34" s="96"/>
      <c r="DK34" s="96"/>
      <c r="DL34" s="96"/>
      <c r="DM34" s="96"/>
      <c r="DN34" s="96"/>
      <c r="DO34" s="100"/>
      <c r="DP34" s="96"/>
      <c r="DQ34" s="96"/>
      <c r="DR34" s="96"/>
      <c r="DS34" s="96"/>
      <c r="DT34" s="96"/>
      <c r="DU34" s="96"/>
      <c r="DV34" s="96"/>
      <c r="DW34" s="96"/>
      <c r="DX34" s="96"/>
      <c r="DY34" s="100"/>
      <c r="DZ34" s="96"/>
      <c r="EA34" s="96"/>
      <c r="EB34" s="96"/>
      <c r="EC34" s="96"/>
      <c r="ED34" s="96"/>
      <c r="EE34" s="96"/>
      <c r="EF34" s="96"/>
      <c r="EG34" s="96"/>
      <c r="EH34" s="96"/>
      <c r="EI34" s="100"/>
      <c r="EJ34" s="96"/>
      <c r="EK34" s="96"/>
      <c r="EL34" s="96"/>
      <c r="EM34" s="96"/>
      <c r="EN34" s="96"/>
      <c r="EO34" s="96"/>
      <c r="EP34" s="96"/>
      <c r="EQ34" s="96"/>
      <c r="ER34" s="96"/>
      <c r="ES34" s="100"/>
      <c r="ET34" s="96"/>
      <c r="EU34" s="96"/>
      <c r="EV34" s="96"/>
      <c r="EW34" s="96"/>
      <c r="EX34" s="96"/>
      <c r="EY34" s="96"/>
      <c r="EZ34" s="96"/>
      <c r="FA34" s="96"/>
      <c r="FB34" s="96"/>
      <c r="FC34" s="100"/>
      <c r="FD34" s="96"/>
      <c r="FE34" s="96"/>
      <c r="FF34" s="96"/>
      <c r="FG34" s="96"/>
      <c r="FH34" s="96"/>
    </row>
    <row r="35" spans="1:164" ht="18.75" customHeight="1" x14ac:dyDescent="0.3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Q35" s="96" t="str">
        <f>IF(OR(G9=1,G9=6),"Wa",IF(OR(G9=2,G9=7),"Fi",IF(OR(G9=3,G9=8),"Wo",IF(OR(G9=4,G9=9),"Me",""))))</f>
        <v>Wa</v>
      </c>
      <c r="CR35" s="96" t="str">
        <f t="shared" ref="CR35:CT35" si="0">IF(OR(H9=1,H9=6),"Wa",IF(OR(H9=2,H9=7),"Fi",IF(OR(H9=3,H9=8),"Wo",IF(OR(H9=4,H9=9),"Me",""))))</f>
        <v>Me</v>
      </c>
      <c r="CS35" s="96" t="str">
        <f t="shared" si="0"/>
        <v>Wa</v>
      </c>
      <c r="CT35" s="96" t="str">
        <f t="shared" si="0"/>
        <v>Wo</v>
      </c>
      <c r="CU35" s="96" t="str">
        <f>IF(OR($Q$1=1,$Q$1=6),"Wa",IF(OR($Q$1=2,$Q$1=7),"Fi",IF(OR($Q$1=3,$Q$1=8),"Wo",IF(OR($Q$1=4,$Q$1=9),"Me",""))))</f>
        <v>Wo</v>
      </c>
      <c r="CV35" s="96"/>
      <c r="CW35" s="96"/>
      <c r="CX35" s="96"/>
      <c r="CY35" s="96"/>
      <c r="CZ35" s="96"/>
      <c r="DA35" s="96" t="str">
        <f>IF(OR(Q9=1,Q9=6),"Wa",IF(OR(Q9=2,Q9=7),"Fi",IF(OR(Q9=3,Q9=8),"Wo",IF(OR(Q9=4,Q9=9),"Me",""))))</f>
        <v>Wo</v>
      </c>
      <c r="DB35" s="96" t="str">
        <f t="shared" ref="DB35" si="1">IF(OR(R9=1,R9=6),"Wa",IF(OR(R9=2,R9=7),"Fi",IF(OR(R9=3,R9=8),"Wo",IF(OR(R9=4,R9=9),"Me",""))))</f>
        <v>Wo</v>
      </c>
      <c r="DC35" s="96" t="str">
        <f t="shared" ref="DC35" si="2">IF(OR(S9=1,S9=6),"Wa",IF(OR(S9=2,S9=7),"Fi",IF(OR(S9=3,S9=8),"Wo",IF(OR(S9=4,S9=9),"Me",""))))</f>
        <v>Wa</v>
      </c>
      <c r="DD35" s="96" t="str">
        <f t="shared" ref="DD35" si="3">IF(OR(T9=1,T9=6),"Wa",IF(OR(T9=2,T9=7),"Fi",IF(OR(T9=3,T9=8),"Wo",IF(OR(T9=4,T9=9),"Me",""))))</f>
        <v>Wo</v>
      </c>
      <c r="DE35" s="96" t="str">
        <f>IF(OR($Q$1=1,$Q$1=6),"Wa",IF(OR($Q$1=2,$Q$1=7),"Fi",IF(OR($Q$1=3,$Q$1=8),"Wo",IF(OR($Q$1=4,$Q$1=9),"Me",""))))</f>
        <v>Wo</v>
      </c>
      <c r="DF35" s="96"/>
      <c r="DG35" s="96"/>
      <c r="DH35" s="96"/>
      <c r="DI35" s="96"/>
      <c r="DJ35" s="96"/>
      <c r="DK35" s="96"/>
      <c r="DL35" s="96"/>
      <c r="DM35" s="96"/>
      <c r="DN35" s="96"/>
      <c r="DO35" s="96"/>
      <c r="DP35" s="96"/>
      <c r="DQ35" s="96"/>
      <c r="DR35" s="96"/>
      <c r="DS35" s="96"/>
      <c r="DT35" s="96"/>
      <c r="DU35" s="96"/>
      <c r="DV35" s="96"/>
      <c r="DW35" s="96"/>
      <c r="DX35" s="96"/>
      <c r="DY35" s="96"/>
      <c r="DZ35" s="96"/>
      <c r="EA35" s="96"/>
      <c r="EB35" s="96"/>
      <c r="EC35" s="96"/>
      <c r="ED35" s="96"/>
      <c r="EE35" s="96"/>
      <c r="EF35" s="96"/>
      <c r="EG35" s="96"/>
      <c r="EH35" s="96"/>
      <c r="EI35" s="96"/>
      <c r="EJ35" s="96"/>
      <c r="EK35" s="96"/>
      <c r="EL35" s="96"/>
      <c r="EM35" s="96"/>
      <c r="EN35" s="96"/>
      <c r="EO35" s="96"/>
      <c r="EP35" s="96"/>
      <c r="EQ35" s="96"/>
      <c r="ER35" s="96"/>
      <c r="ES35" s="96"/>
      <c r="ET35" s="96"/>
      <c r="EU35" s="96"/>
      <c r="EV35" s="96"/>
      <c r="EW35" s="96"/>
      <c r="EX35" s="96"/>
      <c r="EY35" s="96"/>
      <c r="EZ35" s="96"/>
      <c r="FA35" s="96"/>
      <c r="FB35" s="96"/>
      <c r="FC35" s="96"/>
      <c r="FD35" s="96"/>
      <c r="FE35" s="96"/>
      <c r="FF35" s="96"/>
      <c r="FG35" s="96"/>
      <c r="FH35" s="96"/>
    </row>
    <row r="36" spans="1:164" ht="18.75" customHeight="1" x14ac:dyDescent="0.3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Q36" s="96" t="str">
        <f>IF(VLOOKUP(CQ35,Data!$F$170:$K$174,CR36,FALSE)="Child","PIn",IF(VLOOKUP(CQ35,Data!$F$170:$K$174,CR36,FALSE)="Parent","POut",IF(VLOOKUP(CQ35,Data!$F$170:$K$174,CR36,FALSE)="Brother","Same",IF(VLOOKUP(CQ35,Data!$F$170:$K$174,CR36,FALSE)="Wealth","CIn",IF(VLOOKUP(CQ35,Data!$F$170:$K$174,CR36,FALSE)="Ghost","COut","---")))))</f>
        <v>POut</v>
      </c>
      <c r="CR36" s="96">
        <f>IF(CR35="Fi",2,IF(CR35="Ea",3,IF(CR35="Me",4,IF(CR35="Wa",5,IF(CR35="Wo",6,"---")))))</f>
        <v>4</v>
      </c>
      <c r="CS36" s="96" t="str">
        <f>IF(VLOOKUP(CS35,Data!$F$170:$K$174,CR36,FALSE)="Child","PIn",IF(VLOOKUP(CS35,Data!$F$170:$K$174,CR36,FALSE)="Parent","POut",IF(VLOOKUP(CS35,Data!$F$170:$K$174,CR36,FALSE)="Brother","Same",IF(VLOOKUP(CS35,Data!$F$170:$K$174,CR36,FALSE)="Wealth","CIn",IF(VLOOKUP(CS35,Data!$F$170:$K$174,CR36,FALSE)="Ghost","COut","---")))))</f>
        <v>POut</v>
      </c>
      <c r="CT36" s="96" t="str">
        <f>IF(VLOOKUP(CT35,Data!$F$170:$K$174,CR36,FALSE)="Child","PIn",IF(VLOOKUP(CT35,Data!$F$170:$K$174,CR36,FALSE)="Parent","POut",IF(VLOOKUP(CT35,Data!$F$170:$K$174,CR36,FALSE)="Brother","Same",IF(VLOOKUP(CT35,Data!$F$170:$K$174,CR36,FALSE)="Wealth","CIn",IF(VLOOKUP(CT35,Data!$F$170:$K$174,CR36,FALSE)="Ghost","COut","---")))))</f>
        <v>COut</v>
      </c>
      <c r="CU36" s="96" t="str">
        <f>IF(VLOOKUP(CU35,Data!$F$170:$K$174,CR36,FALSE)="Child","POut",IF(VLOOKUP(CU35,Data!$F$170:$K$174,CR36,FALSE)="Parent","PIn",IF(VLOOKUP(CU35,Data!$F$170:$K$174,CR36,FALSE)="Brother","Same",IF(VLOOKUP(CU35,Data!$F$170:$K$174,CR36,FALSE)="Wealth","COut",IF(VLOOKUP(CU35,Data!$F$170:$K$174,CR36,FALSE)="Ghost","CIn","---")))))</f>
        <v>CIn</v>
      </c>
      <c r="CV36" s="99"/>
      <c r="CW36" s="96"/>
      <c r="CX36" s="99"/>
      <c r="CY36" s="99"/>
      <c r="CZ36" s="99"/>
      <c r="DA36" s="96" t="str">
        <f>IF(VLOOKUP(DA35,Data!$F$170:$K$174,DB36,FALSE)="Child","PIn",IF(VLOOKUP(DA35,Data!$F$170:$K$174,DB36,FALSE)="Parent","POut",IF(VLOOKUP(DA35,Data!$F$170:$K$174,DB36,FALSE)="Brother","Same",IF(VLOOKUP(DA35,Data!$F$170:$K$174,DB36,FALSE)="Wealth","CIn",IF(VLOOKUP(DA35,Data!$F$170:$K$174,DB36,FALSE)="Ghost","COut","---")))))</f>
        <v>Same</v>
      </c>
      <c r="DB36" s="96">
        <f>IF(DB35="Fi",2,IF(DB35="Ea",3,IF(DB35="Me",4,IF(DB35="Wa",5,IF(DB35="Wo",6,"---")))))</f>
        <v>6</v>
      </c>
      <c r="DC36" s="96" t="str">
        <f>IF(VLOOKUP(DC35,Data!$F$170:$K$174,DB36,FALSE)="Child","PIn",IF(VLOOKUP(DC35,Data!$F$170:$K$174,DB36,FALSE)="Parent","POut",IF(VLOOKUP(DC35,Data!$F$170:$K$174,DB36,FALSE)="Brother","Same",IF(VLOOKUP(DC35,Data!$F$170:$K$174,DB36,FALSE)="Wealth","CIn",IF(VLOOKUP(DC35,Data!$F$170:$K$174,DB36,FALSE)="Ghost","COut","---")))))</f>
        <v>PIn</v>
      </c>
      <c r="DD36" s="96" t="str">
        <f>IF(VLOOKUP(DD35,Data!$F$170:$K$174,DB36,FALSE)="Child","PIn",IF(VLOOKUP(DD35,Data!$F$170:$K$174,DB36,FALSE)="Parent","POut",IF(VLOOKUP(DD35,Data!$F$170:$K$174,DB36,FALSE)="Brother","Same",IF(VLOOKUP(DD35,Data!$F$170:$K$174,DB36,FALSE)="Wealth","CIn",IF(VLOOKUP(DD35,Data!$F$170:$K$174,DB36,FALSE)="Ghost","COut","---")))))</f>
        <v>Same</v>
      </c>
      <c r="DE36" s="96" t="str">
        <f>IF(VLOOKUP(DE35,Data!$F$170:$K$174,DB36,FALSE)="Child","POut",IF(VLOOKUP(DE35,Data!$F$170:$K$174,DB36,FALSE)="Parent","PIn",IF(VLOOKUP(DE35,Data!$F$170:$K$174,DB36,FALSE)="Brother","Same",IF(VLOOKUP(DE35,Data!$F$170:$K$174,DB36,FALSE)="Wealth","COut",IF(VLOOKUP(DE35,Data!$F$170:$K$174,DB36,FALSE)="Ghost","CIn","---")))))</f>
        <v>Same</v>
      </c>
      <c r="DF36" s="99"/>
      <c r="DG36" s="96"/>
      <c r="DH36" s="99"/>
      <c r="DI36" s="99"/>
      <c r="DJ36" s="99"/>
      <c r="DK36" s="96"/>
      <c r="DL36" s="96"/>
      <c r="DM36" s="96"/>
      <c r="DN36" s="96"/>
      <c r="DO36" s="96"/>
      <c r="DP36" s="99"/>
      <c r="DQ36" s="96"/>
      <c r="DR36" s="99"/>
      <c r="DS36" s="99"/>
      <c r="DT36" s="99"/>
      <c r="DU36" s="96"/>
      <c r="DV36" s="96"/>
      <c r="DW36" s="96"/>
      <c r="DX36" s="96"/>
      <c r="DY36" s="96"/>
      <c r="DZ36" s="99"/>
      <c r="EA36" s="96"/>
      <c r="EB36" s="99"/>
      <c r="EC36" s="99"/>
      <c r="ED36" s="99"/>
      <c r="EE36" s="96"/>
      <c r="EF36" s="96"/>
      <c r="EG36" s="96"/>
      <c r="EH36" s="96"/>
      <c r="EI36" s="96"/>
      <c r="EJ36" s="99"/>
      <c r="EK36" s="96"/>
      <c r="EL36" s="99"/>
      <c r="EM36" s="99"/>
      <c r="EN36" s="99"/>
      <c r="EO36" s="96"/>
      <c r="EP36" s="96"/>
      <c r="EQ36" s="96"/>
      <c r="ER36" s="96"/>
      <c r="ES36" s="96"/>
      <c r="ET36" s="99"/>
      <c r="EU36" s="96"/>
      <c r="EV36" s="99"/>
      <c r="EW36" s="99"/>
      <c r="EX36" s="99"/>
      <c r="EY36" s="96"/>
      <c r="EZ36" s="96"/>
      <c r="FA36" s="96"/>
      <c r="FB36" s="96"/>
      <c r="FC36" s="96"/>
      <c r="FD36" s="99"/>
      <c r="FE36" s="96"/>
      <c r="FF36" s="99"/>
      <c r="FG36" s="99"/>
      <c r="FH36" s="99"/>
    </row>
    <row r="37" spans="1:164" ht="18.75" customHeight="1" x14ac:dyDescent="0.35">
      <c r="CQ37" s="96"/>
      <c r="CR37" s="96" t="str">
        <f>VLOOKUP(CONCATENATE(H7,H8),Data!$L$49:$S$108,8,FALSE)</f>
        <v>Wu Chen</v>
      </c>
      <c r="CS37" s="96"/>
      <c r="CT37" s="96"/>
      <c r="CU37" s="96"/>
      <c r="CV37" s="96"/>
      <c r="CW37" s="99"/>
      <c r="CX37" s="99"/>
      <c r="CY37" s="99"/>
      <c r="CZ37" s="99"/>
      <c r="DA37" s="96"/>
      <c r="DB37" s="96" t="str">
        <f>VLOOKUP(CONCATENATE(R7,R8),Data!$L$49:$S$108,8,FALSE)</f>
        <v>Ji Si</v>
      </c>
      <c r="DC37" s="96"/>
      <c r="DD37" s="96"/>
      <c r="DE37" s="96"/>
      <c r="DF37" s="96"/>
      <c r="DG37" s="99"/>
      <c r="DH37" s="99"/>
      <c r="DI37" s="99"/>
      <c r="DJ37" s="99"/>
      <c r="DK37" s="96"/>
      <c r="DL37" s="96"/>
      <c r="DM37" s="96"/>
      <c r="DN37" s="96"/>
      <c r="DO37" s="96"/>
      <c r="DP37" s="96"/>
      <c r="DQ37" s="99"/>
      <c r="DR37" s="99"/>
      <c r="DS37" s="99"/>
      <c r="DT37" s="99"/>
      <c r="DU37" s="96"/>
      <c r="DV37" s="96"/>
      <c r="DW37" s="96"/>
      <c r="DX37" s="96"/>
      <c r="DY37" s="96"/>
      <c r="DZ37" s="96"/>
      <c r="EA37" s="99"/>
      <c r="EB37" s="99"/>
      <c r="EC37" s="99"/>
      <c r="ED37" s="99"/>
      <c r="EE37" s="96"/>
      <c r="EF37" s="96"/>
      <c r="EG37" s="96"/>
      <c r="EH37" s="96"/>
      <c r="EI37" s="96"/>
      <c r="EJ37" s="96"/>
      <c r="EK37" s="99"/>
      <c r="EL37" s="99"/>
      <c r="EM37" s="99"/>
      <c r="EN37" s="99"/>
      <c r="EO37" s="96"/>
      <c r="EP37" s="96"/>
      <c r="EQ37" s="96"/>
      <c r="ER37" s="96"/>
      <c r="ES37" s="96"/>
      <c r="ET37" s="96"/>
      <c r="EU37" s="99"/>
      <c r="EV37" s="99"/>
      <c r="EW37" s="99"/>
      <c r="EX37" s="99"/>
      <c r="EY37" s="96"/>
      <c r="EZ37" s="96"/>
      <c r="FA37" s="96"/>
      <c r="FB37" s="96"/>
      <c r="FC37" s="96"/>
      <c r="FD37" s="96"/>
      <c r="FE37" s="99"/>
      <c r="FF37" s="99"/>
      <c r="FG37" s="99"/>
      <c r="FH37" s="99"/>
    </row>
    <row r="38" spans="1:164" ht="18.75" customHeight="1" x14ac:dyDescent="0.35">
      <c r="CQ38" s="185" t="str">
        <f>CONCATENATE(VLOOKUP(I8,Data!$C$23:$E$34,3,FALSE),CR37)</f>
        <v>ZiWu Chen</v>
      </c>
      <c r="CR38" s="185"/>
      <c r="CS38" s="185"/>
      <c r="CT38" s="185"/>
      <c r="CU38" s="185"/>
      <c r="CV38" s="185"/>
      <c r="CW38" s="99"/>
      <c r="CX38" s="99"/>
      <c r="CY38" s="99"/>
      <c r="CZ38" s="99"/>
      <c r="DA38" s="185" t="str">
        <f>CONCATENATE(VLOOKUP(S8,Data!$C$23:$E$34,3,FALSE),DB37)</f>
        <v>ZiJi Si</v>
      </c>
      <c r="DB38" s="185"/>
      <c r="DC38" s="185"/>
      <c r="DD38" s="185"/>
      <c r="DE38" s="185"/>
      <c r="DF38" s="185"/>
      <c r="DG38" s="99"/>
      <c r="DH38" s="99"/>
      <c r="DI38" s="99"/>
      <c r="DJ38" s="99"/>
      <c r="DK38" s="185"/>
      <c r="DL38" s="185"/>
      <c r="DM38" s="185"/>
      <c r="DN38" s="185"/>
      <c r="DO38" s="185"/>
      <c r="DP38" s="185"/>
      <c r="DQ38" s="99"/>
      <c r="DR38" s="99"/>
      <c r="DS38" s="99"/>
      <c r="DT38" s="99"/>
      <c r="DU38" s="185"/>
      <c r="DV38" s="185"/>
      <c r="DW38" s="185"/>
      <c r="DX38" s="185"/>
      <c r="DY38" s="185"/>
      <c r="DZ38" s="185"/>
      <c r="EA38" s="99"/>
      <c r="EB38" s="99"/>
      <c r="EC38" s="99"/>
      <c r="ED38" s="99"/>
      <c r="EE38" s="185"/>
      <c r="EF38" s="185"/>
      <c r="EG38" s="185"/>
      <c r="EH38" s="185"/>
      <c r="EI38" s="185"/>
      <c r="EJ38" s="185"/>
      <c r="EK38" s="99"/>
      <c r="EL38" s="99"/>
      <c r="EM38" s="99"/>
      <c r="EN38" s="99"/>
      <c r="EO38" s="185"/>
      <c r="EP38" s="185"/>
      <c r="EQ38" s="185"/>
      <c r="ER38" s="185"/>
      <c r="ES38" s="185"/>
      <c r="ET38" s="185"/>
      <c r="EU38" s="99"/>
      <c r="EV38" s="99"/>
      <c r="EW38" s="99"/>
      <c r="EX38" s="99"/>
      <c r="EY38" s="185"/>
      <c r="EZ38" s="185"/>
      <c r="FA38" s="185"/>
      <c r="FB38" s="185"/>
      <c r="FC38" s="185"/>
      <c r="FD38" s="185"/>
      <c r="FE38" s="99"/>
      <c r="FF38" s="99"/>
      <c r="FG38" s="99"/>
      <c r="FH38" s="99"/>
    </row>
    <row r="39" spans="1:164" ht="18.75" customHeight="1" x14ac:dyDescent="0.35">
      <c r="CQ39" s="96"/>
      <c r="CR39" s="96"/>
      <c r="CS39" s="96"/>
      <c r="CT39" s="96"/>
      <c r="CU39" s="100"/>
      <c r="CV39" s="96"/>
      <c r="CW39" s="96"/>
      <c r="CX39" s="96"/>
      <c r="CY39" s="96"/>
      <c r="CZ39" s="96"/>
      <c r="DA39" s="96"/>
      <c r="DB39" s="96"/>
      <c r="DC39" s="96"/>
      <c r="DD39" s="96"/>
      <c r="DE39" s="100"/>
      <c r="DF39" s="96"/>
      <c r="DG39" s="96"/>
      <c r="DH39" s="96"/>
      <c r="DI39" s="96"/>
      <c r="DJ39" s="96"/>
      <c r="DK39" s="96"/>
      <c r="DL39" s="96"/>
      <c r="DM39" s="96"/>
      <c r="DN39" s="96"/>
      <c r="DO39" s="100"/>
      <c r="DP39" s="96"/>
      <c r="DQ39" s="96"/>
      <c r="DR39" s="96"/>
      <c r="DS39" s="96"/>
      <c r="DT39" s="96"/>
      <c r="DU39" s="96"/>
      <c r="DV39" s="96"/>
      <c r="DW39" s="96"/>
      <c r="DX39" s="96"/>
      <c r="DY39" s="100"/>
      <c r="DZ39" s="96"/>
      <c r="EA39" s="96"/>
      <c r="EB39" s="96"/>
      <c r="EC39" s="96"/>
      <c r="ED39" s="96"/>
      <c r="EE39" s="96"/>
      <c r="EF39" s="96"/>
      <c r="EG39" s="96"/>
      <c r="EH39" s="96"/>
      <c r="EI39" s="100"/>
      <c r="EJ39" s="96"/>
      <c r="EK39" s="96"/>
      <c r="EL39" s="96"/>
      <c r="EM39" s="96"/>
      <c r="EN39" s="96"/>
      <c r="EO39" s="96"/>
      <c r="EP39" s="96"/>
      <c r="EQ39" s="96"/>
      <c r="ER39" s="96"/>
      <c r="ES39" s="100"/>
      <c r="ET39" s="96"/>
      <c r="EU39" s="96"/>
      <c r="EV39" s="96"/>
      <c r="EW39" s="96"/>
      <c r="EX39" s="96"/>
      <c r="EY39" s="96"/>
      <c r="EZ39" s="96"/>
      <c r="FA39" s="96"/>
      <c r="FB39" s="96"/>
      <c r="FC39" s="100"/>
      <c r="FD39" s="96"/>
      <c r="FE39" s="96"/>
      <c r="FF39" s="96"/>
      <c r="FG39" s="96"/>
      <c r="FH39" s="96"/>
    </row>
    <row r="40" spans="1:164" ht="18.75" customHeight="1" x14ac:dyDescent="0.35">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c r="DT40" s="96"/>
      <c r="DU40" s="96"/>
      <c r="DV40" s="96"/>
      <c r="DW40" s="96"/>
      <c r="DX40" s="96"/>
      <c r="DY40" s="96"/>
      <c r="DZ40" s="96"/>
      <c r="EA40" s="96"/>
      <c r="EB40" s="96"/>
      <c r="EC40" s="96"/>
      <c r="ED40" s="96"/>
      <c r="EE40" s="96"/>
      <c r="EF40" s="96"/>
      <c r="EG40" s="96"/>
      <c r="EH40" s="96"/>
      <c r="EI40" s="96"/>
      <c r="EJ40" s="96"/>
      <c r="EK40" s="96"/>
      <c r="EL40" s="96"/>
      <c r="EM40" s="96"/>
      <c r="EN40" s="96"/>
      <c r="EO40" s="96"/>
      <c r="EP40" s="96"/>
      <c r="EQ40" s="96"/>
      <c r="ER40" s="96"/>
      <c r="ES40" s="96"/>
      <c r="ET40" s="96"/>
      <c r="EU40" s="96"/>
      <c r="EV40" s="96"/>
      <c r="EW40" s="96"/>
      <c r="EX40" s="96"/>
      <c r="EY40" s="96"/>
      <c r="EZ40" s="96"/>
      <c r="FA40" s="96"/>
      <c r="FB40" s="96"/>
      <c r="FC40" s="96"/>
      <c r="FD40" s="96"/>
      <c r="FE40" s="96"/>
      <c r="FF40" s="96"/>
      <c r="FG40" s="96"/>
      <c r="FH40" s="96"/>
    </row>
    <row r="41" spans="1:164" ht="18.75" customHeight="1" x14ac:dyDescent="0.35">
      <c r="CQ41" s="96"/>
      <c r="CR41" s="96"/>
      <c r="CS41" s="96"/>
      <c r="CT41" s="96"/>
      <c r="CU41" s="96"/>
      <c r="CV41" s="99"/>
      <c r="CW41" s="96"/>
      <c r="CX41" s="99"/>
      <c r="CY41" s="99"/>
      <c r="CZ41" s="99"/>
      <c r="DA41" s="96"/>
      <c r="DB41" s="96"/>
      <c r="DC41" s="96"/>
      <c r="DD41" s="96"/>
      <c r="DE41" s="96"/>
      <c r="DF41" s="99"/>
      <c r="DG41" s="96"/>
      <c r="DH41" s="99"/>
      <c r="DI41" s="99"/>
      <c r="DJ41" s="99"/>
      <c r="DK41" s="96"/>
      <c r="DL41" s="96"/>
      <c r="DM41" s="96"/>
      <c r="DN41" s="96"/>
      <c r="DO41" s="96"/>
      <c r="DP41" s="99"/>
      <c r="DQ41" s="96"/>
      <c r="DR41" s="99"/>
      <c r="DS41" s="99"/>
      <c r="DT41" s="99"/>
      <c r="DU41" s="96"/>
      <c r="DV41" s="96"/>
      <c r="DW41" s="96"/>
      <c r="DX41" s="96"/>
      <c r="DY41" s="96"/>
      <c r="DZ41" s="99"/>
      <c r="EA41" s="96"/>
      <c r="EB41" s="99"/>
      <c r="EC41" s="99"/>
      <c r="ED41" s="99"/>
      <c r="EE41" s="96"/>
      <c r="EF41" s="96"/>
      <c r="EG41" s="96"/>
      <c r="EH41" s="96"/>
      <c r="EI41" s="96"/>
      <c r="EJ41" s="99"/>
      <c r="EK41" s="96"/>
      <c r="EL41" s="99"/>
      <c r="EM41" s="99"/>
      <c r="EN41" s="99"/>
      <c r="EO41" s="96"/>
      <c r="EP41" s="96"/>
      <c r="EQ41" s="96"/>
      <c r="ER41" s="96"/>
      <c r="ES41" s="96"/>
      <c r="ET41" s="99"/>
      <c r="EU41" s="96"/>
      <c r="EV41" s="99"/>
      <c r="EW41" s="99"/>
      <c r="EX41" s="99"/>
      <c r="EY41" s="96"/>
      <c r="EZ41" s="96"/>
      <c r="FA41" s="96"/>
      <c r="FB41" s="96"/>
      <c r="FC41" s="96"/>
      <c r="FD41" s="99"/>
      <c r="FE41" s="96"/>
      <c r="FF41" s="99"/>
      <c r="FG41" s="99"/>
      <c r="FH41" s="99"/>
    </row>
    <row r="42" spans="1:164" ht="18.75" customHeight="1" x14ac:dyDescent="0.35">
      <c r="CQ42" s="96"/>
      <c r="CR42" s="96"/>
      <c r="CS42" s="96"/>
      <c r="CT42" s="96"/>
      <c r="CU42" s="96"/>
      <c r="CV42" s="96"/>
      <c r="CW42" s="99"/>
      <c r="CX42" s="99"/>
      <c r="CY42" s="99"/>
      <c r="CZ42" s="99"/>
      <c r="DA42" s="96"/>
      <c r="DB42" s="96"/>
      <c r="DC42" s="96"/>
      <c r="DD42" s="96"/>
      <c r="DE42" s="96"/>
      <c r="DF42" s="96"/>
      <c r="DG42" s="99"/>
      <c r="DH42" s="99"/>
      <c r="DI42" s="99"/>
      <c r="DJ42" s="99"/>
      <c r="DK42" s="96"/>
      <c r="DL42" s="96"/>
      <c r="DM42" s="96"/>
      <c r="DN42" s="96"/>
      <c r="DO42" s="96"/>
      <c r="DP42" s="96"/>
      <c r="DQ42" s="99"/>
      <c r="DR42" s="99"/>
      <c r="DS42" s="99"/>
      <c r="DT42" s="99"/>
      <c r="DU42" s="96"/>
      <c r="DV42" s="96"/>
      <c r="DW42" s="96"/>
      <c r="DX42" s="96"/>
      <c r="DY42" s="96"/>
      <c r="DZ42" s="96"/>
      <c r="EA42" s="99"/>
      <c r="EB42" s="99"/>
      <c r="EC42" s="99"/>
      <c r="ED42" s="99"/>
      <c r="EE42" s="96"/>
      <c r="EF42" s="96"/>
      <c r="EG42" s="96"/>
      <c r="EH42" s="96"/>
      <c r="EI42" s="96"/>
      <c r="EJ42" s="96"/>
      <c r="EK42" s="99"/>
      <c r="EL42" s="99"/>
      <c r="EM42" s="99"/>
      <c r="EN42" s="99"/>
      <c r="EO42" s="96"/>
      <c r="EP42" s="96"/>
      <c r="EQ42" s="96"/>
      <c r="ER42" s="96"/>
      <c r="ES42" s="96"/>
      <c r="ET42" s="96"/>
      <c r="EU42" s="99"/>
      <c r="EV42" s="99"/>
      <c r="EW42" s="99"/>
      <c r="EX42" s="99"/>
      <c r="EY42" s="96"/>
      <c r="EZ42" s="96"/>
      <c r="FA42" s="96"/>
      <c r="FB42" s="96"/>
      <c r="FC42" s="96"/>
      <c r="FD42" s="96"/>
      <c r="FE42" s="99"/>
      <c r="FF42" s="99"/>
      <c r="FG42" s="99"/>
      <c r="FH42" s="99"/>
    </row>
    <row r="43" spans="1:164" ht="18.75" customHeight="1" x14ac:dyDescent="0.35">
      <c r="CQ43" s="185"/>
      <c r="CR43" s="185"/>
      <c r="CS43" s="185"/>
      <c r="CT43" s="185"/>
      <c r="CU43" s="185"/>
      <c r="CV43" s="185"/>
      <c r="CW43" s="99"/>
      <c r="CX43" s="99"/>
      <c r="CY43" s="99"/>
      <c r="CZ43" s="99"/>
      <c r="DA43" s="185"/>
      <c r="DB43" s="185"/>
      <c r="DC43" s="185"/>
      <c r="DD43" s="185"/>
      <c r="DE43" s="185"/>
      <c r="DF43" s="185"/>
      <c r="DG43" s="99"/>
      <c r="DH43" s="99"/>
      <c r="DI43" s="99"/>
      <c r="DJ43" s="99"/>
      <c r="DK43" s="185"/>
      <c r="DL43" s="185"/>
      <c r="DM43" s="185"/>
      <c r="DN43" s="185"/>
      <c r="DO43" s="185"/>
      <c r="DP43" s="185"/>
      <c r="DQ43" s="99"/>
      <c r="DR43" s="99"/>
      <c r="DS43" s="99"/>
      <c r="DT43" s="99"/>
      <c r="DU43" s="185"/>
      <c r="DV43" s="185"/>
      <c r="DW43" s="185"/>
      <c r="DX43" s="185"/>
      <c r="DY43" s="185"/>
      <c r="DZ43" s="185"/>
      <c r="EA43" s="99"/>
      <c r="EB43" s="99"/>
      <c r="EC43" s="99"/>
      <c r="ED43" s="99"/>
      <c r="EE43" s="185"/>
      <c r="EF43" s="185"/>
      <c r="EG43" s="185"/>
      <c r="EH43" s="185"/>
      <c r="EI43" s="185"/>
      <c r="EJ43" s="185"/>
      <c r="EK43" s="99"/>
      <c r="EL43" s="99"/>
      <c r="EM43" s="99"/>
      <c r="EN43" s="99"/>
      <c r="EO43" s="185"/>
      <c r="EP43" s="185"/>
      <c r="EQ43" s="185"/>
      <c r="ER43" s="185"/>
      <c r="ES43" s="185"/>
      <c r="ET43" s="185"/>
      <c r="EU43" s="99"/>
      <c r="EV43" s="99"/>
      <c r="EW43" s="99"/>
      <c r="EX43" s="99"/>
      <c r="EY43" s="185"/>
      <c r="EZ43" s="185"/>
      <c r="FA43" s="185"/>
      <c r="FB43" s="185"/>
      <c r="FC43" s="185"/>
      <c r="FD43" s="185"/>
      <c r="FE43" s="99"/>
      <c r="FF43" s="99"/>
      <c r="FG43" s="99"/>
      <c r="FH43" s="99"/>
    </row>
    <row r="44" spans="1:164" ht="18.75" customHeight="1" x14ac:dyDescent="0.35">
      <c r="CQ44" s="96"/>
      <c r="CR44" s="96"/>
      <c r="CS44" s="96"/>
      <c r="CT44" s="96"/>
      <c r="CU44" s="100"/>
      <c r="CV44" s="96"/>
      <c r="CW44" s="96"/>
      <c r="CX44" s="96"/>
      <c r="CY44" s="96"/>
      <c r="CZ44" s="96"/>
      <c r="DA44" s="96"/>
      <c r="DB44" s="96"/>
      <c r="DC44" s="96"/>
      <c r="DD44" s="96"/>
      <c r="DE44" s="100"/>
      <c r="DF44" s="96"/>
      <c r="DG44" s="96"/>
      <c r="DH44" s="96"/>
      <c r="DI44" s="96"/>
      <c r="DJ44" s="96"/>
      <c r="DK44" s="96"/>
      <c r="DL44" s="96"/>
      <c r="DM44" s="96"/>
      <c r="DN44" s="96"/>
      <c r="DO44" s="100"/>
      <c r="DP44" s="96"/>
      <c r="DQ44" s="96"/>
      <c r="DR44" s="96"/>
      <c r="DS44" s="96"/>
      <c r="DT44" s="96"/>
      <c r="DU44" s="96"/>
      <c r="DV44" s="96"/>
      <c r="DW44" s="96"/>
      <c r="DX44" s="96"/>
      <c r="DY44" s="100"/>
      <c r="DZ44" s="96"/>
      <c r="EA44" s="96"/>
      <c r="EB44" s="96"/>
      <c r="EC44" s="96"/>
      <c r="ED44" s="96"/>
      <c r="EE44" s="96"/>
      <c r="EF44" s="96"/>
      <c r="EG44" s="96"/>
      <c r="EH44" s="96"/>
      <c r="EI44" s="100"/>
      <c r="EJ44" s="96"/>
      <c r="EK44" s="96"/>
      <c r="EL44" s="96"/>
      <c r="EM44" s="96"/>
      <c r="EN44" s="96"/>
      <c r="EO44" s="96"/>
      <c r="EP44" s="96"/>
      <c r="EQ44" s="96"/>
      <c r="ER44" s="96"/>
      <c r="ES44" s="100"/>
      <c r="ET44" s="96"/>
      <c r="EU44" s="96"/>
      <c r="EV44" s="96"/>
      <c r="EW44" s="96"/>
      <c r="EX44" s="96"/>
      <c r="EY44" s="96"/>
      <c r="EZ44" s="96"/>
      <c r="FA44" s="96"/>
      <c r="FB44" s="96"/>
      <c r="FC44" s="100"/>
      <c r="FD44" s="96"/>
      <c r="FE44" s="96"/>
      <c r="FF44" s="96"/>
      <c r="FG44" s="96"/>
      <c r="FH44" s="96"/>
    </row>
    <row r="45" spans="1:164" ht="18.75" customHeight="1" x14ac:dyDescent="0.35">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c r="DT45" s="96"/>
      <c r="DU45" s="96"/>
      <c r="DV45" s="96"/>
      <c r="DW45" s="96"/>
      <c r="DX45" s="96"/>
      <c r="DY45" s="96"/>
      <c r="DZ45" s="96"/>
      <c r="EA45" s="96"/>
      <c r="EB45" s="96"/>
      <c r="EC45" s="96"/>
      <c r="ED45" s="96"/>
      <c r="EE45" s="96"/>
      <c r="EF45" s="96"/>
      <c r="EG45" s="96"/>
      <c r="EH45" s="96"/>
      <c r="EI45" s="96"/>
      <c r="EJ45" s="96"/>
      <c r="EK45" s="96"/>
      <c r="EL45" s="96"/>
      <c r="EM45" s="96"/>
      <c r="EN45" s="96"/>
      <c r="EO45" s="96"/>
      <c r="EP45" s="96"/>
      <c r="EQ45" s="96"/>
      <c r="ER45" s="96"/>
      <c r="ES45" s="96"/>
      <c r="ET45" s="96"/>
      <c r="EU45" s="96"/>
      <c r="EV45" s="96"/>
      <c r="EW45" s="96"/>
      <c r="EX45" s="96"/>
      <c r="EY45" s="96"/>
      <c r="EZ45" s="96"/>
      <c r="FA45" s="96"/>
      <c r="FB45" s="96"/>
      <c r="FC45" s="96"/>
      <c r="FD45" s="96"/>
      <c r="FE45" s="96"/>
      <c r="FF45" s="96"/>
      <c r="FG45" s="96"/>
      <c r="FH45" s="96"/>
    </row>
    <row r="46" spans="1:164" ht="18.75" customHeight="1" x14ac:dyDescent="0.35">
      <c r="CQ46" s="96"/>
      <c r="CR46" s="96"/>
      <c r="CS46" s="96"/>
      <c r="CT46" s="96"/>
      <c r="CU46" s="96"/>
      <c r="CV46" s="99"/>
      <c r="CW46" s="96"/>
      <c r="CX46" s="99"/>
      <c r="CY46" s="99"/>
      <c r="CZ46" s="99"/>
      <c r="DA46" s="96"/>
      <c r="DB46" s="96"/>
      <c r="DC46" s="96"/>
      <c r="DD46" s="96"/>
      <c r="DE46" s="96"/>
      <c r="DF46" s="99"/>
      <c r="DG46" s="96"/>
      <c r="DH46" s="99"/>
      <c r="DI46" s="99"/>
      <c r="DJ46" s="99"/>
      <c r="DK46" s="96"/>
      <c r="DL46" s="96"/>
      <c r="DM46" s="96"/>
      <c r="DN46" s="96"/>
      <c r="DO46" s="96"/>
      <c r="DP46" s="99"/>
      <c r="DQ46" s="96"/>
      <c r="DR46" s="99"/>
      <c r="DS46" s="99"/>
      <c r="DT46" s="99"/>
      <c r="DU46" s="96"/>
      <c r="DV46" s="96"/>
      <c r="DW46" s="96"/>
      <c r="DX46" s="96"/>
      <c r="DY46" s="96"/>
      <c r="DZ46" s="99"/>
      <c r="EA46" s="96"/>
      <c r="EB46" s="99"/>
      <c r="EC46" s="99"/>
      <c r="ED46" s="99"/>
      <c r="EE46" s="96"/>
      <c r="EF46" s="96"/>
      <c r="EG46" s="96"/>
      <c r="EH46" s="96"/>
      <c r="EI46" s="96"/>
      <c r="EJ46" s="99"/>
      <c r="EK46" s="96"/>
      <c r="EL46" s="99"/>
      <c r="EM46" s="99"/>
      <c r="EN46" s="99"/>
      <c r="EO46" s="96"/>
      <c r="EP46" s="96"/>
      <c r="EQ46" s="96"/>
      <c r="ER46" s="96"/>
      <c r="ES46" s="96"/>
      <c r="ET46" s="99"/>
      <c r="EU46" s="96"/>
      <c r="EV46" s="99"/>
      <c r="EW46" s="99"/>
      <c r="EX46" s="99"/>
      <c r="EY46" s="96"/>
      <c r="EZ46" s="96"/>
      <c r="FA46" s="96"/>
      <c r="FB46" s="96"/>
      <c r="FC46" s="96"/>
      <c r="FD46" s="99"/>
      <c r="FE46" s="96"/>
      <c r="FF46" s="99"/>
      <c r="FG46" s="99"/>
      <c r="FH46" s="99"/>
    </row>
    <row r="47" spans="1:164" ht="18.75" customHeight="1" x14ac:dyDescent="0.35">
      <c r="CQ47" s="96"/>
      <c r="CR47" s="96"/>
      <c r="CS47" s="96"/>
      <c r="CT47" s="96"/>
      <c r="CU47" s="96"/>
      <c r="CV47" s="96"/>
      <c r="CW47" s="99"/>
      <c r="CX47" s="99"/>
      <c r="CY47" s="99"/>
      <c r="CZ47" s="99"/>
      <c r="DA47" s="96"/>
      <c r="DB47" s="96"/>
      <c r="DC47" s="96"/>
      <c r="DD47" s="96"/>
      <c r="DE47" s="96"/>
      <c r="DF47" s="96"/>
      <c r="DG47" s="99"/>
      <c r="DH47" s="99"/>
      <c r="DI47" s="99"/>
      <c r="DJ47" s="99"/>
      <c r="DK47" s="96"/>
      <c r="DL47" s="96"/>
      <c r="DM47" s="96"/>
      <c r="DN47" s="96"/>
      <c r="DO47" s="96"/>
      <c r="DP47" s="96"/>
      <c r="DQ47" s="99"/>
      <c r="DR47" s="99"/>
      <c r="DS47" s="99"/>
      <c r="DT47" s="99"/>
      <c r="DU47" s="96"/>
      <c r="DV47" s="96"/>
      <c r="DW47" s="96"/>
      <c r="DX47" s="96"/>
      <c r="DY47" s="96"/>
      <c r="DZ47" s="96"/>
      <c r="EA47" s="99"/>
      <c r="EB47" s="99"/>
      <c r="EC47" s="99"/>
      <c r="ED47" s="99"/>
      <c r="EE47" s="96"/>
      <c r="EF47" s="96"/>
      <c r="EG47" s="96"/>
      <c r="EH47" s="96"/>
      <c r="EI47" s="96"/>
      <c r="EJ47" s="96"/>
      <c r="EK47" s="99"/>
      <c r="EL47" s="99"/>
      <c r="EM47" s="99"/>
      <c r="EN47" s="99"/>
      <c r="EO47" s="96"/>
      <c r="EP47" s="96"/>
      <c r="EQ47" s="96"/>
      <c r="ER47" s="96"/>
      <c r="ES47" s="96"/>
      <c r="ET47" s="96"/>
      <c r="EU47" s="99"/>
      <c r="EV47" s="99"/>
      <c r="EW47" s="99"/>
      <c r="EX47" s="99"/>
      <c r="EY47" s="96"/>
      <c r="EZ47" s="96"/>
      <c r="FA47" s="96"/>
      <c r="FB47" s="96"/>
      <c r="FC47" s="96"/>
      <c r="FD47" s="96"/>
      <c r="FE47" s="99"/>
      <c r="FF47" s="99"/>
      <c r="FG47" s="99"/>
      <c r="FH47" s="99"/>
    </row>
    <row r="48" spans="1:164" ht="18.75" customHeight="1" x14ac:dyDescent="0.35">
      <c r="CQ48" s="185"/>
      <c r="CR48" s="185"/>
      <c r="CS48" s="185"/>
      <c r="CT48" s="185"/>
      <c r="CU48" s="185"/>
      <c r="CV48" s="185"/>
      <c r="CW48" s="99"/>
      <c r="CX48" s="99"/>
      <c r="CY48" s="99"/>
      <c r="CZ48" s="99"/>
      <c r="DA48" s="185"/>
      <c r="DB48" s="185"/>
      <c r="DC48" s="185"/>
      <c r="DD48" s="185"/>
      <c r="DE48" s="185"/>
      <c r="DF48" s="185"/>
      <c r="DG48" s="99"/>
      <c r="DH48" s="99"/>
      <c r="DI48" s="99"/>
      <c r="DJ48" s="99"/>
      <c r="DK48" s="185"/>
      <c r="DL48" s="185"/>
      <c r="DM48" s="185"/>
      <c r="DN48" s="185"/>
      <c r="DO48" s="185"/>
      <c r="DP48" s="185"/>
      <c r="DQ48" s="99"/>
      <c r="DR48" s="99"/>
      <c r="DS48" s="99"/>
      <c r="DT48" s="99"/>
      <c r="DU48" s="185"/>
      <c r="DV48" s="185"/>
      <c r="DW48" s="185"/>
      <c r="DX48" s="185"/>
      <c r="DY48" s="185"/>
      <c r="DZ48" s="185"/>
      <c r="EA48" s="99"/>
      <c r="EB48" s="99"/>
      <c r="EC48" s="99"/>
      <c r="ED48" s="99"/>
      <c r="EE48" s="185"/>
      <c r="EF48" s="185"/>
      <c r="EG48" s="185"/>
      <c r="EH48" s="185"/>
      <c r="EI48" s="185"/>
      <c r="EJ48" s="185"/>
      <c r="EK48" s="99"/>
      <c r="EL48" s="99"/>
      <c r="EM48" s="99"/>
      <c r="EN48" s="99"/>
      <c r="EO48" s="185"/>
      <c r="EP48" s="185"/>
      <c r="EQ48" s="185"/>
      <c r="ER48" s="185"/>
      <c r="ES48" s="185"/>
      <c r="ET48" s="185"/>
      <c r="EU48" s="99"/>
      <c r="EV48" s="99"/>
      <c r="EW48" s="99"/>
      <c r="EX48" s="99"/>
      <c r="EY48" s="185"/>
      <c r="EZ48" s="185"/>
      <c r="FA48" s="185"/>
      <c r="FB48" s="185"/>
      <c r="FC48" s="185"/>
      <c r="FD48" s="185"/>
      <c r="FE48" s="99"/>
      <c r="FF48" s="99"/>
      <c r="FG48" s="99"/>
      <c r="FH48" s="99"/>
    </row>
    <row r="49" spans="95:164" ht="18.75" customHeight="1" x14ac:dyDescent="0.35">
      <c r="CQ49" s="96"/>
      <c r="CR49" s="96"/>
      <c r="CS49" s="96"/>
      <c r="CT49" s="96"/>
      <c r="CU49" s="100"/>
      <c r="CV49" s="96"/>
      <c r="CW49" s="96"/>
      <c r="CX49" s="96"/>
      <c r="CY49" s="96"/>
      <c r="CZ49" s="96"/>
      <c r="DA49" s="96"/>
      <c r="DB49" s="96"/>
      <c r="DC49" s="96"/>
      <c r="DD49" s="96"/>
      <c r="DE49" s="100"/>
      <c r="DF49" s="96"/>
      <c r="DG49" s="96"/>
      <c r="DH49" s="96"/>
      <c r="DI49" s="96"/>
      <c r="DJ49" s="96"/>
      <c r="DK49" s="96"/>
      <c r="DL49" s="96"/>
      <c r="DM49" s="96"/>
      <c r="DN49" s="96"/>
      <c r="DO49" s="100"/>
      <c r="DP49" s="96"/>
      <c r="DQ49" s="96"/>
      <c r="DR49" s="96"/>
      <c r="DS49" s="96"/>
      <c r="DT49" s="96"/>
      <c r="DU49" s="96"/>
      <c r="DV49" s="96"/>
      <c r="DW49" s="96"/>
      <c r="DX49" s="96"/>
      <c r="DY49" s="100"/>
      <c r="DZ49" s="96"/>
      <c r="EA49" s="96"/>
      <c r="EB49" s="96"/>
      <c r="EC49" s="96"/>
      <c r="ED49" s="96"/>
      <c r="EE49" s="96"/>
      <c r="EF49" s="96"/>
      <c r="EG49" s="96"/>
      <c r="EH49" s="96"/>
      <c r="EI49" s="100"/>
      <c r="EJ49" s="96"/>
      <c r="EK49" s="96"/>
      <c r="EL49" s="96"/>
      <c r="EM49" s="96"/>
      <c r="EN49" s="96"/>
      <c r="EO49" s="96"/>
      <c r="EP49" s="96"/>
      <c r="EQ49" s="96"/>
      <c r="ER49" s="96"/>
      <c r="ES49" s="100"/>
      <c r="ET49" s="96"/>
      <c r="EU49" s="96"/>
      <c r="EV49" s="96"/>
      <c r="EW49" s="96"/>
      <c r="EX49" s="96"/>
      <c r="EY49" s="96"/>
      <c r="EZ49" s="96"/>
      <c r="FA49" s="96"/>
      <c r="FB49" s="96"/>
      <c r="FC49" s="100"/>
      <c r="FD49" s="96"/>
      <c r="FE49" s="96"/>
      <c r="FF49" s="96"/>
      <c r="FG49" s="96"/>
      <c r="FH49" s="96"/>
    </row>
    <row r="50" spans="95:164" ht="18.75" customHeight="1" x14ac:dyDescent="0.35">
      <c r="CQ50" s="96"/>
      <c r="CR50" s="96"/>
      <c r="CS50" s="96"/>
      <c r="CT50" s="96"/>
      <c r="CU50" s="96"/>
      <c r="CV50" s="96"/>
      <c r="CW50" s="96"/>
      <c r="CX50" s="96"/>
      <c r="CY50" s="96"/>
      <c r="CZ50" s="96"/>
      <c r="DA50" s="96"/>
      <c r="DB50" s="96"/>
      <c r="DC50" s="96"/>
      <c r="DD50" s="96"/>
      <c r="DE50" s="96"/>
      <c r="DF50" s="96"/>
      <c r="DG50" s="96"/>
      <c r="DH50" s="96"/>
      <c r="DI50" s="96"/>
      <c r="DJ50" s="96"/>
      <c r="DK50" s="96"/>
      <c r="DL50" s="96"/>
      <c r="DM50" s="96"/>
      <c r="DN50" s="96"/>
      <c r="DO50" s="96"/>
      <c r="DP50" s="96"/>
      <c r="DQ50" s="96"/>
      <c r="DR50" s="96"/>
      <c r="DS50" s="96"/>
      <c r="DT50" s="96"/>
      <c r="DU50" s="96"/>
      <c r="DV50" s="96"/>
      <c r="DW50" s="96"/>
      <c r="DX50" s="96"/>
      <c r="DY50" s="96"/>
      <c r="DZ50" s="96"/>
      <c r="EA50" s="96"/>
      <c r="EB50" s="96"/>
      <c r="EC50" s="96"/>
      <c r="ED50" s="96"/>
      <c r="EE50" s="96"/>
      <c r="EF50" s="96"/>
      <c r="EG50" s="96"/>
      <c r="EH50" s="96"/>
      <c r="EI50" s="96"/>
      <c r="EJ50" s="96"/>
      <c r="EK50" s="96"/>
      <c r="EL50" s="96"/>
      <c r="EM50" s="96"/>
      <c r="EN50" s="96"/>
      <c r="EO50" s="96"/>
      <c r="EP50" s="96"/>
      <c r="EQ50" s="96"/>
      <c r="ER50" s="96"/>
      <c r="ES50" s="96"/>
      <c r="ET50" s="96"/>
      <c r="EU50" s="96"/>
      <c r="EV50" s="96"/>
      <c r="EW50" s="96"/>
      <c r="EX50" s="96"/>
      <c r="EY50" s="96"/>
      <c r="EZ50" s="96"/>
      <c r="FA50" s="96"/>
      <c r="FB50" s="96"/>
      <c r="FC50" s="96"/>
      <c r="FD50" s="96"/>
      <c r="FE50" s="96"/>
      <c r="FF50" s="96"/>
      <c r="FG50" s="96"/>
      <c r="FH50" s="96"/>
    </row>
    <row r="51" spans="95:164" ht="18.75" customHeight="1" x14ac:dyDescent="0.35">
      <c r="CQ51" s="96"/>
      <c r="CR51" s="96"/>
      <c r="CS51" s="96"/>
      <c r="CT51" s="96"/>
      <c r="CU51" s="96"/>
      <c r="CV51" s="99"/>
      <c r="CW51" s="96"/>
      <c r="CX51" s="99"/>
      <c r="CY51" s="99"/>
      <c r="CZ51" s="99"/>
      <c r="DA51" s="96"/>
      <c r="DB51" s="96"/>
      <c r="DC51" s="96"/>
      <c r="DD51" s="96"/>
      <c r="DE51" s="96"/>
      <c r="DF51" s="99"/>
      <c r="DG51" s="96"/>
      <c r="DH51" s="99"/>
      <c r="DI51" s="99"/>
      <c r="DJ51" s="99"/>
      <c r="DK51" s="96"/>
      <c r="DL51" s="96"/>
      <c r="DM51" s="96"/>
      <c r="DN51" s="96"/>
      <c r="DO51" s="96"/>
      <c r="DP51" s="99"/>
      <c r="DQ51" s="96"/>
      <c r="DR51" s="99"/>
      <c r="DS51" s="99"/>
      <c r="DT51" s="99"/>
      <c r="DU51" s="96"/>
      <c r="DV51" s="96"/>
      <c r="DW51" s="96"/>
      <c r="DX51" s="96"/>
      <c r="DY51" s="96"/>
      <c r="DZ51" s="99"/>
      <c r="EA51" s="96"/>
      <c r="EB51" s="99"/>
      <c r="EC51" s="99"/>
      <c r="ED51" s="99"/>
      <c r="EE51" s="96"/>
      <c r="EF51" s="96"/>
      <c r="EG51" s="96"/>
      <c r="EH51" s="96"/>
      <c r="EI51" s="96"/>
      <c r="EJ51" s="99"/>
      <c r="EK51" s="96"/>
      <c r="EL51" s="99"/>
      <c r="EM51" s="99"/>
      <c r="EN51" s="99"/>
      <c r="EO51" s="96"/>
      <c r="EP51" s="96"/>
      <c r="EQ51" s="96"/>
      <c r="ER51" s="96"/>
      <c r="ES51" s="96"/>
      <c r="ET51" s="99"/>
      <c r="EU51" s="96"/>
      <c r="EV51" s="99"/>
      <c r="EW51" s="99"/>
      <c r="EX51" s="99"/>
      <c r="EY51" s="96"/>
      <c r="EZ51" s="96"/>
      <c r="FA51" s="96"/>
      <c r="FB51" s="96"/>
      <c r="FC51" s="96"/>
      <c r="FD51" s="99"/>
      <c r="FE51" s="96"/>
      <c r="FF51" s="99"/>
      <c r="FG51" s="99"/>
      <c r="FH51" s="99"/>
    </row>
    <row r="52" spans="95:164" ht="18.75" customHeight="1" x14ac:dyDescent="0.35">
      <c r="CQ52" s="96"/>
      <c r="CR52" s="96"/>
      <c r="CS52" s="96"/>
      <c r="CT52" s="96"/>
      <c r="CU52" s="96"/>
      <c r="CV52" s="96"/>
      <c r="CW52" s="99"/>
      <c r="CX52" s="99"/>
      <c r="CY52" s="99"/>
      <c r="CZ52" s="99"/>
      <c r="DA52" s="96"/>
      <c r="DB52" s="96"/>
      <c r="DC52" s="96"/>
      <c r="DD52" s="96"/>
      <c r="DE52" s="96"/>
      <c r="DF52" s="96"/>
      <c r="DG52" s="99"/>
      <c r="DH52" s="99"/>
      <c r="DI52" s="99"/>
      <c r="DJ52" s="99"/>
      <c r="DK52" s="96"/>
      <c r="DL52" s="96"/>
      <c r="DM52" s="96"/>
      <c r="DN52" s="96"/>
      <c r="DO52" s="96"/>
      <c r="DP52" s="96"/>
      <c r="DQ52" s="99"/>
      <c r="DR52" s="99"/>
      <c r="DS52" s="99"/>
      <c r="DT52" s="99"/>
      <c r="DU52" s="96"/>
      <c r="DV52" s="96"/>
      <c r="DW52" s="96"/>
      <c r="DX52" s="96"/>
      <c r="DY52" s="96"/>
      <c r="DZ52" s="96"/>
      <c r="EA52" s="99"/>
      <c r="EB52" s="99"/>
      <c r="EC52" s="99"/>
      <c r="ED52" s="99"/>
      <c r="EE52" s="96"/>
      <c r="EF52" s="96"/>
      <c r="EG52" s="96"/>
      <c r="EH52" s="96"/>
      <c r="EI52" s="96"/>
      <c r="EJ52" s="96"/>
      <c r="EK52" s="99"/>
      <c r="EL52" s="99"/>
      <c r="EM52" s="99"/>
      <c r="EN52" s="99"/>
      <c r="EO52" s="96"/>
      <c r="EP52" s="96"/>
      <c r="EQ52" s="96"/>
      <c r="ER52" s="96"/>
      <c r="ES52" s="96"/>
      <c r="ET52" s="96"/>
      <c r="EU52" s="99"/>
      <c r="EV52" s="99"/>
      <c r="EW52" s="99"/>
      <c r="EX52" s="99"/>
      <c r="EY52" s="96"/>
      <c r="EZ52" s="96"/>
      <c r="FA52" s="96"/>
      <c r="FB52" s="96"/>
      <c r="FC52" s="96"/>
      <c r="FD52" s="96"/>
      <c r="FE52" s="99"/>
      <c r="FF52" s="99"/>
      <c r="FG52" s="99"/>
      <c r="FH52" s="99"/>
    </row>
    <row r="53" spans="95:164" ht="18.75" customHeight="1" x14ac:dyDescent="0.35">
      <c r="CQ53" s="185"/>
      <c r="CR53" s="185"/>
      <c r="CS53" s="185"/>
      <c r="CT53" s="185"/>
      <c r="CU53" s="185"/>
      <c r="CV53" s="185"/>
      <c r="CW53" s="99"/>
      <c r="CX53" s="99"/>
      <c r="CY53" s="99"/>
      <c r="CZ53" s="99"/>
      <c r="DA53" s="185"/>
      <c r="DB53" s="185"/>
      <c r="DC53" s="185"/>
      <c r="DD53" s="185"/>
      <c r="DE53" s="185"/>
      <c r="DF53" s="185"/>
      <c r="DG53" s="99"/>
      <c r="DH53" s="99"/>
      <c r="DI53" s="99"/>
      <c r="DJ53" s="99"/>
      <c r="DK53" s="185"/>
      <c r="DL53" s="185"/>
      <c r="DM53" s="185"/>
      <c r="DN53" s="185"/>
      <c r="DO53" s="185"/>
      <c r="DP53" s="185"/>
      <c r="DQ53" s="99"/>
      <c r="DR53" s="99"/>
      <c r="DS53" s="99"/>
      <c r="DT53" s="99"/>
      <c r="DU53" s="185"/>
      <c r="DV53" s="185"/>
      <c r="DW53" s="185"/>
      <c r="DX53" s="185"/>
      <c r="DY53" s="185"/>
      <c r="DZ53" s="185"/>
      <c r="EA53" s="99"/>
      <c r="EB53" s="99"/>
      <c r="EC53" s="99"/>
      <c r="ED53" s="99"/>
      <c r="EE53" s="185"/>
      <c r="EF53" s="185"/>
      <c r="EG53" s="185"/>
      <c r="EH53" s="185"/>
      <c r="EI53" s="185"/>
      <c r="EJ53" s="185"/>
      <c r="EK53" s="99"/>
      <c r="EL53" s="99"/>
      <c r="EM53" s="99"/>
      <c r="EN53" s="99"/>
      <c r="EO53" s="185"/>
      <c r="EP53" s="185"/>
      <c r="EQ53" s="185"/>
      <c r="ER53" s="185"/>
      <c r="ES53" s="185"/>
      <c r="ET53" s="185"/>
      <c r="EU53" s="99"/>
      <c r="EV53" s="99"/>
      <c r="EW53" s="99"/>
      <c r="EX53" s="99"/>
      <c r="EY53" s="185"/>
      <c r="EZ53" s="185"/>
      <c r="FA53" s="185"/>
      <c r="FB53" s="185"/>
      <c r="FC53" s="185"/>
      <c r="FD53" s="185"/>
      <c r="FE53" s="99"/>
      <c r="FF53" s="99"/>
      <c r="FG53" s="99"/>
      <c r="FH53" s="99"/>
    </row>
    <row r="54" spans="95:164" ht="18.75" customHeight="1" x14ac:dyDescent="0.35">
      <c r="CQ54" s="96"/>
      <c r="CR54" s="96"/>
      <c r="CS54" s="96"/>
      <c r="CT54" s="96"/>
      <c r="CU54" s="100"/>
      <c r="CV54" s="96"/>
      <c r="CW54" s="96"/>
      <c r="CX54" s="96"/>
      <c r="CY54" s="96"/>
      <c r="CZ54" s="96"/>
      <c r="DA54" s="96"/>
      <c r="DB54" s="96"/>
      <c r="DC54" s="96"/>
      <c r="DD54" s="96"/>
      <c r="DE54" s="100"/>
      <c r="DF54" s="96"/>
      <c r="DG54" s="96"/>
      <c r="DH54" s="96"/>
      <c r="DI54" s="96"/>
      <c r="DJ54" s="96"/>
      <c r="DK54" s="96"/>
      <c r="DL54" s="96"/>
      <c r="DM54" s="96"/>
      <c r="DN54" s="96"/>
      <c r="DO54" s="100"/>
      <c r="DP54" s="96"/>
      <c r="DQ54" s="96"/>
      <c r="DR54" s="96"/>
      <c r="DS54" s="96"/>
      <c r="DT54" s="96"/>
      <c r="DU54" s="96"/>
      <c r="DV54" s="96"/>
      <c r="DW54" s="96"/>
      <c r="DX54" s="96"/>
      <c r="DY54" s="100"/>
      <c r="DZ54" s="96"/>
      <c r="EA54" s="96"/>
      <c r="EB54" s="96"/>
      <c r="EC54" s="96"/>
      <c r="ED54" s="96"/>
      <c r="EE54" s="96"/>
      <c r="EF54" s="96"/>
      <c r="EG54" s="96"/>
      <c r="EH54" s="96"/>
      <c r="EI54" s="100"/>
      <c r="EJ54" s="96"/>
      <c r="EK54" s="96"/>
      <c r="EL54" s="96"/>
      <c r="EM54" s="96"/>
      <c r="EN54" s="96"/>
      <c r="EO54" s="96"/>
      <c r="EP54" s="96"/>
      <c r="EQ54" s="96"/>
      <c r="ER54" s="96"/>
      <c r="ES54" s="100"/>
      <c r="ET54" s="96"/>
      <c r="EU54" s="96"/>
      <c r="EV54" s="96"/>
      <c r="EW54" s="96"/>
      <c r="EX54" s="96"/>
      <c r="EY54" s="96"/>
      <c r="EZ54" s="96"/>
      <c r="FA54" s="96"/>
      <c r="FB54" s="96"/>
      <c r="FC54" s="100"/>
      <c r="FD54" s="96"/>
      <c r="FE54" s="96"/>
      <c r="FF54" s="96"/>
      <c r="FG54" s="96"/>
      <c r="FH54" s="96"/>
    </row>
    <row r="55" spans="95:164" ht="18.75" customHeight="1" x14ac:dyDescent="0.35">
      <c r="CQ55" s="96"/>
      <c r="CR55" s="96"/>
      <c r="CS55" s="96"/>
      <c r="CT55" s="96"/>
      <c r="CU55" s="96"/>
      <c r="CV55" s="96"/>
      <c r="CW55" s="96"/>
      <c r="CX55" s="96"/>
      <c r="CY55" s="96"/>
      <c r="CZ55" s="96"/>
      <c r="DA55" s="96"/>
      <c r="DB55" s="96"/>
      <c r="DC55" s="96"/>
      <c r="DD55" s="96"/>
      <c r="DE55" s="96"/>
      <c r="DF55" s="96"/>
      <c r="DG55" s="96"/>
      <c r="DH55" s="96"/>
      <c r="DI55" s="96"/>
      <c r="DJ55" s="96"/>
      <c r="DK55" s="96"/>
      <c r="DL55" s="96"/>
      <c r="DM55" s="96"/>
      <c r="DN55" s="96"/>
      <c r="DO55" s="96"/>
      <c r="DP55" s="96"/>
      <c r="DQ55" s="96"/>
      <c r="DR55" s="96"/>
      <c r="DS55" s="96"/>
      <c r="DT55" s="96"/>
      <c r="DU55" s="96"/>
      <c r="DV55" s="96"/>
      <c r="DW55" s="96"/>
      <c r="DX55" s="96"/>
      <c r="DY55" s="96"/>
      <c r="DZ55" s="96"/>
      <c r="EA55" s="96"/>
      <c r="EB55" s="96"/>
      <c r="EC55" s="96"/>
      <c r="ED55" s="96"/>
      <c r="EE55" s="96"/>
      <c r="EF55" s="96"/>
      <c r="EG55" s="96"/>
      <c r="EH55" s="96"/>
      <c r="EI55" s="96"/>
      <c r="EJ55" s="96"/>
      <c r="EK55" s="96"/>
      <c r="EL55" s="96"/>
      <c r="EM55" s="96"/>
      <c r="EN55" s="96"/>
      <c r="EO55" s="96"/>
      <c r="EP55" s="96"/>
      <c r="EQ55" s="96"/>
      <c r="ER55" s="96"/>
      <c r="ES55" s="96"/>
      <c r="ET55" s="96"/>
      <c r="EU55" s="96"/>
      <c r="EV55" s="96"/>
      <c r="EW55" s="96"/>
      <c r="EX55" s="96"/>
      <c r="EY55" s="96"/>
      <c r="EZ55" s="96"/>
      <c r="FA55" s="96"/>
      <c r="FB55" s="96"/>
      <c r="FC55" s="96"/>
      <c r="FD55" s="96"/>
      <c r="FE55" s="96"/>
      <c r="FF55" s="96"/>
      <c r="FG55" s="96"/>
      <c r="FH55" s="96"/>
    </row>
    <row r="56" spans="95:164" ht="18.75" customHeight="1" x14ac:dyDescent="0.35">
      <c r="CQ56" s="96"/>
      <c r="CR56" s="96"/>
      <c r="CS56" s="96"/>
      <c r="CT56" s="96"/>
      <c r="CU56" s="96"/>
      <c r="CV56" s="99"/>
      <c r="CW56" s="96"/>
      <c r="CX56" s="99"/>
      <c r="CY56" s="99"/>
      <c r="CZ56" s="99"/>
      <c r="DA56" s="96"/>
      <c r="DB56" s="96"/>
      <c r="DC56" s="96"/>
      <c r="DD56" s="96"/>
      <c r="DE56" s="96"/>
      <c r="DF56" s="99"/>
      <c r="DG56" s="96"/>
      <c r="DH56" s="99"/>
      <c r="DI56" s="99"/>
      <c r="DJ56" s="99"/>
      <c r="DK56" s="96"/>
      <c r="DL56" s="96"/>
      <c r="DM56" s="96"/>
      <c r="DN56" s="96"/>
      <c r="DO56" s="96"/>
      <c r="DP56" s="99"/>
      <c r="DQ56" s="96"/>
      <c r="DR56" s="99"/>
      <c r="DS56" s="99"/>
      <c r="DT56" s="99"/>
      <c r="DU56" s="96"/>
      <c r="DV56" s="96"/>
      <c r="DW56" s="96"/>
      <c r="DX56" s="96"/>
      <c r="DY56" s="96"/>
      <c r="DZ56" s="99"/>
      <c r="EA56" s="96"/>
      <c r="EB56" s="99"/>
      <c r="EC56" s="99"/>
      <c r="ED56" s="99"/>
      <c r="EE56" s="96"/>
      <c r="EF56" s="96"/>
      <c r="EG56" s="96"/>
      <c r="EH56" s="96"/>
      <c r="EI56" s="96"/>
      <c r="EJ56" s="99"/>
      <c r="EK56" s="96"/>
      <c r="EL56" s="99"/>
      <c r="EM56" s="99"/>
      <c r="EN56" s="99"/>
      <c r="EO56" s="96"/>
      <c r="EP56" s="96"/>
      <c r="EQ56" s="96"/>
      <c r="ER56" s="96"/>
      <c r="ES56" s="96"/>
      <c r="ET56" s="99"/>
      <c r="EU56" s="96"/>
      <c r="EV56" s="99"/>
      <c r="EW56" s="99"/>
      <c r="EX56" s="99"/>
      <c r="EY56" s="96"/>
      <c r="EZ56" s="96"/>
      <c r="FA56" s="96"/>
      <c r="FB56" s="96"/>
      <c r="FC56" s="96"/>
      <c r="FD56" s="99"/>
      <c r="FE56" s="96"/>
      <c r="FF56" s="99"/>
      <c r="FG56" s="99"/>
      <c r="FH56" s="99"/>
    </row>
    <row r="57" spans="95:164" ht="18.75" customHeight="1" x14ac:dyDescent="0.35">
      <c r="CQ57" s="96"/>
      <c r="CR57" s="96"/>
      <c r="CS57" s="96"/>
      <c r="CT57" s="96"/>
      <c r="CU57" s="96"/>
      <c r="CV57" s="96"/>
      <c r="CW57" s="99"/>
      <c r="CX57" s="99"/>
      <c r="CY57" s="99"/>
      <c r="CZ57" s="99"/>
      <c r="DA57" s="96"/>
      <c r="DB57" s="96"/>
      <c r="DC57" s="96"/>
      <c r="DD57" s="96"/>
      <c r="DE57" s="96"/>
      <c r="DF57" s="96"/>
      <c r="DG57" s="99"/>
      <c r="DH57" s="99"/>
      <c r="DI57" s="99"/>
      <c r="DJ57" s="99"/>
      <c r="DK57" s="96"/>
      <c r="DL57" s="96"/>
      <c r="DM57" s="96"/>
      <c r="DN57" s="96"/>
      <c r="DO57" s="96"/>
      <c r="DP57" s="96"/>
      <c r="DQ57" s="99"/>
      <c r="DR57" s="99"/>
      <c r="DS57" s="99"/>
      <c r="DT57" s="99"/>
      <c r="DU57" s="96"/>
      <c r="DV57" s="96"/>
      <c r="DW57" s="96"/>
      <c r="DX57" s="96"/>
      <c r="DY57" s="96"/>
      <c r="DZ57" s="96"/>
      <c r="EA57" s="99"/>
      <c r="EB57" s="99"/>
      <c r="EC57" s="99"/>
      <c r="ED57" s="99"/>
      <c r="EE57" s="96"/>
      <c r="EF57" s="96"/>
      <c r="EG57" s="96"/>
      <c r="EH57" s="96"/>
      <c r="EI57" s="96"/>
      <c r="EJ57" s="96"/>
      <c r="EK57" s="99"/>
      <c r="EL57" s="99"/>
      <c r="EM57" s="99"/>
      <c r="EN57" s="99"/>
      <c r="EO57" s="96"/>
      <c r="EP57" s="96"/>
      <c r="EQ57" s="96"/>
      <c r="ER57" s="96"/>
      <c r="ES57" s="96"/>
      <c r="ET57" s="96"/>
      <c r="EU57" s="99"/>
      <c r="EV57" s="99"/>
      <c r="EW57" s="99"/>
      <c r="EX57" s="99"/>
      <c r="EY57" s="96"/>
      <c r="EZ57" s="96"/>
      <c r="FA57" s="96"/>
      <c r="FB57" s="96"/>
      <c r="FC57" s="96"/>
      <c r="FD57" s="96"/>
      <c r="FE57" s="99"/>
      <c r="FF57" s="99"/>
      <c r="FG57" s="99"/>
      <c r="FH57" s="99"/>
    </row>
    <row r="58" spans="95:164" ht="18.75" customHeight="1" x14ac:dyDescent="0.35">
      <c r="CQ58" s="185"/>
      <c r="CR58" s="185"/>
      <c r="CS58" s="185"/>
      <c r="CT58" s="185"/>
      <c r="CU58" s="185"/>
      <c r="CV58" s="185"/>
      <c r="CW58" s="99"/>
      <c r="CX58" s="99"/>
      <c r="CY58" s="99"/>
      <c r="CZ58" s="99"/>
      <c r="DA58" s="185"/>
      <c r="DB58" s="185"/>
      <c r="DC58" s="185"/>
      <c r="DD58" s="185"/>
      <c r="DE58" s="185"/>
      <c r="DF58" s="185"/>
      <c r="DG58" s="99"/>
      <c r="DH58" s="99"/>
      <c r="DI58" s="99"/>
      <c r="DJ58" s="99"/>
      <c r="DK58" s="185"/>
      <c r="DL58" s="185"/>
      <c r="DM58" s="185"/>
      <c r="DN58" s="185"/>
      <c r="DO58" s="185"/>
      <c r="DP58" s="185"/>
      <c r="DQ58" s="99"/>
      <c r="DR58" s="99"/>
      <c r="DS58" s="99"/>
      <c r="DT58" s="99"/>
      <c r="DU58" s="185"/>
      <c r="DV58" s="185"/>
      <c r="DW58" s="185"/>
      <c r="DX58" s="185"/>
      <c r="DY58" s="185"/>
      <c r="DZ58" s="185"/>
      <c r="EA58" s="99"/>
      <c r="EB58" s="99"/>
      <c r="EC58" s="99"/>
      <c r="ED58" s="99"/>
      <c r="EE58" s="185"/>
      <c r="EF58" s="185"/>
      <c r="EG58" s="185"/>
      <c r="EH58" s="185"/>
      <c r="EI58" s="185"/>
      <c r="EJ58" s="185"/>
      <c r="EK58" s="99"/>
      <c r="EL58" s="99"/>
      <c r="EM58" s="99"/>
      <c r="EN58" s="99"/>
      <c r="EO58" s="185"/>
      <c r="EP58" s="185"/>
      <c r="EQ58" s="185"/>
      <c r="ER58" s="185"/>
      <c r="ES58" s="185"/>
      <c r="ET58" s="185"/>
      <c r="EU58" s="99"/>
      <c r="EV58" s="99"/>
      <c r="EW58" s="99"/>
      <c r="EX58" s="99"/>
      <c r="EY58" s="185"/>
      <c r="EZ58" s="185"/>
      <c r="FA58" s="185"/>
      <c r="FB58" s="185"/>
      <c r="FC58" s="185"/>
      <c r="FD58" s="185"/>
      <c r="FE58" s="99"/>
      <c r="FF58" s="99"/>
      <c r="FG58" s="99"/>
      <c r="FH58" s="99"/>
    </row>
    <row r="101" spans="1:8" ht="18.75" customHeight="1" x14ac:dyDescent="0.35">
      <c r="A101" s="156"/>
      <c r="B101" s="157"/>
      <c r="C101" s="157"/>
      <c r="D101" s="157"/>
      <c r="E101" s="157"/>
      <c r="F101" s="158"/>
      <c r="G101" s="158"/>
      <c r="H101" s="158"/>
    </row>
    <row r="102" spans="1:8" ht="18.75" customHeight="1" x14ac:dyDescent="0.35">
      <c r="A102" s="157"/>
      <c r="B102" s="157"/>
      <c r="C102" s="157"/>
      <c r="D102" s="157"/>
      <c r="E102" s="157"/>
      <c r="F102" s="157"/>
      <c r="G102" s="157"/>
    </row>
    <row r="103" spans="1:8" ht="18.75" customHeight="1" x14ac:dyDescent="0.35">
      <c r="A103" s="157"/>
      <c r="B103" s="157"/>
      <c r="C103" s="159"/>
      <c r="D103" s="159"/>
      <c r="E103" s="159"/>
      <c r="F103" s="159"/>
      <c r="G103" s="159"/>
    </row>
    <row r="104" spans="1:8" ht="18.75" customHeight="1" x14ac:dyDescent="0.35">
      <c r="A104" s="157"/>
      <c r="B104" s="157"/>
      <c r="C104" s="156"/>
      <c r="D104" s="157"/>
      <c r="E104" s="157"/>
      <c r="F104" s="157"/>
      <c r="G104" s="157"/>
    </row>
  </sheetData>
  <sheetProtection algorithmName="SHA-512" hashValue="jxaRaCQ19gV77yaR0KUJp+UPCTCixuu9zXtxGfB+uS68oA+XWRhlzWtX5qWLU9Q3ZD/HFSgJLGmINB+BKzgC9w==" saltValue="WSr2vdQuLx3hd25d+GGtKQ==" spinCount="100000" sheet="1" objects="1" scenarios="1" selectLockedCells="1"/>
  <mergeCells count="696">
    <mergeCell ref="BM21:BN21"/>
    <mergeCell ref="AP17:AQ17"/>
    <mergeCell ref="AP18:AQ18"/>
    <mergeCell ref="AP19:AQ19"/>
    <mergeCell ref="AR17:AT17"/>
    <mergeCell ref="AS16:AT16"/>
    <mergeCell ref="AU16:AW16"/>
    <mergeCell ref="BE21:BG21"/>
    <mergeCell ref="BB19:BB20"/>
    <mergeCell ref="BC19:BD19"/>
    <mergeCell ref="BJ20:BK20"/>
    <mergeCell ref="BM16:BN16"/>
    <mergeCell ref="X29:X30"/>
    <mergeCell ref="Y29:Z29"/>
    <mergeCell ref="Y30:Z30"/>
    <mergeCell ref="V27:W27"/>
    <mergeCell ref="V28:W28"/>
    <mergeCell ref="V29:W29"/>
    <mergeCell ref="V30:W30"/>
    <mergeCell ref="U26:X26"/>
    <mergeCell ref="Y26:Z26"/>
    <mergeCell ref="X27:Z27"/>
    <mergeCell ref="ES15:ET15"/>
    <mergeCell ref="EP8:ER8"/>
    <mergeCell ref="EO10:EP10"/>
    <mergeCell ref="EQ10:ER10"/>
    <mergeCell ref="ES10:ET10"/>
    <mergeCell ref="D27:F27"/>
    <mergeCell ref="D29:D30"/>
    <mergeCell ref="E29:F29"/>
    <mergeCell ref="N7:P7"/>
    <mergeCell ref="N9:N10"/>
    <mergeCell ref="O9:P9"/>
    <mergeCell ref="N12:P12"/>
    <mergeCell ref="N14:N15"/>
    <mergeCell ref="O14:P14"/>
    <mergeCell ref="N17:P17"/>
    <mergeCell ref="N19:N20"/>
    <mergeCell ref="O19:P19"/>
    <mergeCell ref="N22:P22"/>
    <mergeCell ref="N24:N25"/>
    <mergeCell ref="O24:P24"/>
    <mergeCell ref="N27:P27"/>
    <mergeCell ref="N29:N30"/>
    <mergeCell ref="O29:P29"/>
    <mergeCell ref="D17:F17"/>
    <mergeCell ref="DA6:DC6"/>
    <mergeCell ref="DA11:DC11"/>
    <mergeCell ref="DA16:DC16"/>
    <mergeCell ref="DA21:DC21"/>
    <mergeCell ref="DA26:DC26"/>
    <mergeCell ref="EO26:EQ26"/>
    <mergeCell ref="EY6:FA6"/>
    <mergeCell ref="EY11:FA11"/>
    <mergeCell ref="EY16:FA16"/>
    <mergeCell ref="EY21:FA21"/>
    <mergeCell ref="EY26:FA26"/>
    <mergeCell ref="DK26:DM26"/>
    <mergeCell ref="DU6:DW6"/>
    <mergeCell ref="DU11:DW11"/>
    <mergeCell ref="DU16:DW16"/>
    <mergeCell ref="DU21:DW21"/>
    <mergeCell ref="DU26:DW26"/>
    <mergeCell ref="EE6:EG6"/>
    <mergeCell ref="EE11:EG11"/>
    <mergeCell ref="EE16:EG16"/>
    <mergeCell ref="EE21:EG21"/>
    <mergeCell ref="EE26:EG26"/>
    <mergeCell ref="EZ8:FB8"/>
    <mergeCell ref="EQ15:ER15"/>
    <mergeCell ref="Y9:Z9"/>
    <mergeCell ref="AP27:AQ27"/>
    <mergeCell ref="AP28:AQ28"/>
    <mergeCell ref="AP29:AQ29"/>
    <mergeCell ref="CQ6:CS6"/>
    <mergeCell ref="CQ11:CS11"/>
    <mergeCell ref="CQ16:CS16"/>
    <mergeCell ref="CQ21:CS21"/>
    <mergeCell ref="CQ26:CS26"/>
    <mergeCell ref="BB29:BB30"/>
    <mergeCell ref="BC29:BD29"/>
    <mergeCell ref="BL7:BN7"/>
    <mergeCell ref="BL9:BL10"/>
    <mergeCell ref="BM9:BN9"/>
    <mergeCell ref="BL12:BN12"/>
    <mergeCell ref="BL14:BL15"/>
    <mergeCell ref="BM14:BN14"/>
    <mergeCell ref="BL17:BN17"/>
    <mergeCell ref="BL19:BL20"/>
    <mergeCell ref="BM19:BN19"/>
    <mergeCell ref="BM20:BN20"/>
    <mergeCell ref="BM25:BN25"/>
    <mergeCell ref="AP20:AQ20"/>
    <mergeCell ref="AO16:AR16"/>
    <mergeCell ref="AZ28:BA28"/>
    <mergeCell ref="AZ29:BA29"/>
    <mergeCell ref="BJ12:BK12"/>
    <mergeCell ref="BJ13:BK13"/>
    <mergeCell ref="BJ14:BK14"/>
    <mergeCell ref="BI11:BL11"/>
    <mergeCell ref="BL22:BN22"/>
    <mergeCell ref="BL24:BL25"/>
    <mergeCell ref="BM24:BN24"/>
    <mergeCell ref="BL27:BN27"/>
    <mergeCell ref="BL29:BL30"/>
    <mergeCell ref="BM29:BN29"/>
    <mergeCell ref="BB12:BD12"/>
    <mergeCell ref="BB14:BB15"/>
    <mergeCell ref="BM30:BN30"/>
    <mergeCell ref="BJ30:BK30"/>
    <mergeCell ref="BJ17:BK17"/>
    <mergeCell ref="BI16:BL16"/>
    <mergeCell ref="AZ30:BA30"/>
    <mergeCell ref="BJ28:BK28"/>
    <mergeCell ref="BJ29:BK29"/>
    <mergeCell ref="BC30:BD30"/>
    <mergeCell ref="BJ18:BK18"/>
    <mergeCell ref="BJ19:BK19"/>
    <mergeCell ref="AF28:AG28"/>
    <mergeCell ref="AF29:AG29"/>
    <mergeCell ref="AF30:AG30"/>
    <mergeCell ref="AR27:AT27"/>
    <mergeCell ref="AR29:AR30"/>
    <mergeCell ref="AS29:AT29"/>
    <mergeCell ref="AS25:AT25"/>
    <mergeCell ref="AS30:AT30"/>
    <mergeCell ref="AP30:AQ30"/>
    <mergeCell ref="AO26:AR26"/>
    <mergeCell ref="AH27:AJ27"/>
    <mergeCell ref="AH29:AH30"/>
    <mergeCell ref="AI29:AJ29"/>
    <mergeCell ref="AI30:AJ30"/>
    <mergeCell ref="AE26:AH26"/>
    <mergeCell ref="AR24:AR25"/>
    <mergeCell ref="AS24:AT24"/>
    <mergeCell ref="L28:M28"/>
    <mergeCell ref="L29:M29"/>
    <mergeCell ref="L30:M30"/>
    <mergeCell ref="D14:D15"/>
    <mergeCell ref="E14:F14"/>
    <mergeCell ref="E21:F21"/>
    <mergeCell ref="G16:I16"/>
    <mergeCell ref="G21:I21"/>
    <mergeCell ref="E26:F26"/>
    <mergeCell ref="G26:I26"/>
    <mergeCell ref="E24:F24"/>
    <mergeCell ref="E25:F25"/>
    <mergeCell ref="L22:M22"/>
    <mergeCell ref="L23:M23"/>
    <mergeCell ref="L24:M24"/>
    <mergeCell ref="L25:M25"/>
    <mergeCell ref="L27:M27"/>
    <mergeCell ref="EO58:EP58"/>
    <mergeCell ref="EQ58:ER58"/>
    <mergeCell ref="ES58:ET58"/>
    <mergeCell ref="EY58:EZ58"/>
    <mergeCell ref="EO53:EP53"/>
    <mergeCell ref="EQ53:ER53"/>
    <mergeCell ref="ES53:ET53"/>
    <mergeCell ref="EY53:EZ53"/>
    <mergeCell ref="EO48:EP48"/>
    <mergeCell ref="EQ48:ER48"/>
    <mergeCell ref="ES48:ET48"/>
    <mergeCell ref="EY48:EZ48"/>
    <mergeCell ref="CQ48:CR48"/>
    <mergeCell ref="CS48:CT48"/>
    <mergeCell ref="CU48:CV48"/>
    <mergeCell ref="DA48:DB48"/>
    <mergeCell ref="DC48:DD48"/>
    <mergeCell ref="DE48:DF48"/>
    <mergeCell ref="DK48:DL48"/>
    <mergeCell ref="FA58:FB58"/>
    <mergeCell ref="FC58:FD58"/>
    <mergeCell ref="DU58:DV58"/>
    <mergeCell ref="DW58:DX58"/>
    <mergeCell ref="DY58:DZ58"/>
    <mergeCell ref="EE58:EF58"/>
    <mergeCell ref="EG58:EH58"/>
    <mergeCell ref="EI58:EJ58"/>
    <mergeCell ref="CQ58:CR58"/>
    <mergeCell ref="CS58:CT58"/>
    <mergeCell ref="CU58:CV58"/>
    <mergeCell ref="DA58:DB58"/>
    <mergeCell ref="DC58:DD58"/>
    <mergeCell ref="DE58:DF58"/>
    <mergeCell ref="DK58:DL58"/>
    <mergeCell ref="DM58:DN58"/>
    <mergeCell ref="DO58:DP58"/>
    <mergeCell ref="CQ53:CR53"/>
    <mergeCell ref="CS53:CT53"/>
    <mergeCell ref="CU53:CV53"/>
    <mergeCell ref="DA53:DB53"/>
    <mergeCell ref="DC53:DD53"/>
    <mergeCell ref="DE53:DF53"/>
    <mergeCell ref="DK53:DL53"/>
    <mergeCell ref="DM53:DN53"/>
    <mergeCell ref="DO53:DP53"/>
    <mergeCell ref="EI48:EJ48"/>
    <mergeCell ref="DY43:DZ43"/>
    <mergeCell ref="EE43:EF43"/>
    <mergeCell ref="EG43:EH43"/>
    <mergeCell ref="EI43:EJ43"/>
    <mergeCell ref="FA53:FB53"/>
    <mergeCell ref="FC53:FD53"/>
    <mergeCell ref="DU53:DV53"/>
    <mergeCell ref="DW53:DX53"/>
    <mergeCell ref="DY53:DZ53"/>
    <mergeCell ref="EE53:EF53"/>
    <mergeCell ref="EG53:EH53"/>
    <mergeCell ref="EI53:EJ53"/>
    <mergeCell ref="DM48:DN48"/>
    <mergeCell ref="DO48:DP48"/>
    <mergeCell ref="FC38:FD38"/>
    <mergeCell ref="DU38:DV38"/>
    <mergeCell ref="DW38:DX38"/>
    <mergeCell ref="DY38:DZ38"/>
    <mergeCell ref="EE38:EF38"/>
    <mergeCell ref="EG38:EH38"/>
    <mergeCell ref="EI38:EJ38"/>
    <mergeCell ref="EO43:EP43"/>
    <mergeCell ref="EQ43:ER43"/>
    <mergeCell ref="ES43:ET43"/>
    <mergeCell ref="EY43:EZ43"/>
    <mergeCell ref="FA43:FB43"/>
    <mergeCell ref="FC43:FD43"/>
    <mergeCell ref="DU43:DV43"/>
    <mergeCell ref="DW43:DX43"/>
    <mergeCell ref="FA48:FB48"/>
    <mergeCell ref="FC48:FD48"/>
    <mergeCell ref="DU48:DV48"/>
    <mergeCell ref="DW48:DX48"/>
    <mergeCell ref="DY48:DZ48"/>
    <mergeCell ref="EE48:EF48"/>
    <mergeCell ref="EG48:EH48"/>
    <mergeCell ref="CQ43:CR43"/>
    <mergeCell ref="CS43:CT43"/>
    <mergeCell ref="CU43:CV43"/>
    <mergeCell ref="DA43:DB43"/>
    <mergeCell ref="DC43:DD43"/>
    <mergeCell ref="DE43:DF43"/>
    <mergeCell ref="DK43:DL43"/>
    <mergeCell ref="DM43:DN43"/>
    <mergeCell ref="DO43:DP43"/>
    <mergeCell ref="FA33:FB33"/>
    <mergeCell ref="DW33:DX33"/>
    <mergeCell ref="EE33:EF33"/>
    <mergeCell ref="EG33:EH33"/>
    <mergeCell ref="EO33:EP33"/>
    <mergeCell ref="EQ33:ER33"/>
    <mergeCell ref="EY33:EZ33"/>
    <mergeCell ref="CQ38:CR38"/>
    <mergeCell ref="CS38:CT38"/>
    <mergeCell ref="CU38:CV38"/>
    <mergeCell ref="DA38:DB38"/>
    <mergeCell ref="DC38:DD38"/>
    <mergeCell ref="DE38:DF38"/>
    <mergeCell ref="DK38:DL38"/>
    <mergeCell ref="DM38:DN38"/>
    <mergeCell ref="DO38:DP38"/>
    <mergeCell ref="EO38:EP38"/>
    <mergeCell ref="EQ38:ER38"/>
    <mergeCell ref="ES38:ET38"/>
    <mergeCell ref="EY38:EZ38"/>
    <mergeCell ref="FA38:FB38"/>
    <mergeCell ref="CQ33:CR33"/>
    <mergeCell ref="CS33:CT33"/>
    <mergeCell ref="DA33:DB33"/>
    <mergeCell ref="DC33:DD33"/>
    <mergeCell ref="DK33:DL33"/>
    <mergeCell ref="DM33:DN33"/>
    <mergeCell ref="DU33:DV33"/>
    <mergeCell ref="EE30:EF30"/>
    <mergeCell ref="EG30:EH30"/>
    <mergeCell ref="DK30:DL30"/>
    <mergeCell ref="DM30:DN30"/>
    <mergeCell ref="DO30:DP30"/>
    <mergeCell ref="DA30:DB30"/>
    <mergeCell ref="DC30:DD30"/>
    <mergeCell ref="DE30:DF30"/>
    <mergeCell ref="CQ30:CR30"/>
    <mergeCell ref="CS30:CT30"/>
    <mergeCell ref="CU30:CV30"/>
    <mergeCell ref="EZ18:FB18"/>
    <mergeCell ref="EY20:EZ20"/>
    <mergeCell ref="FA20:FB20"/>
    <mergeCell ref="EO30:EP30"/>
    <mergeCell ref="EQ30:ER30"/>
    <mergeCell ref="ES30:ET30"/>
    <mergeCell ref="EP18:ER18"/>
    <mergeCell ref="EO20:EP20"/>
    <mergeCell ref="EQ20:ER20"/>
    <mergeCell ref="ES20:ET20"/>
    <mergeCell ref="EO25:EP25"/>
    <mergeCell ref="EQ25:ER25"/>
    <mergeCell ref="ES25:ET25"/>
    <mergeCell ref="EP28:ER28"/>
    <mergeCell ref="DL28:DN28"/>
    <mergeCell ref="DU30:DV30"/>
    <mergeCell ref="DW30:DX30"/>
    <mergeCell ref="DY30:DZ30"/>
    <mergeCell ref="FC20:FD20"/>
    <mergeCell ref="EY30:EZ30"/>
    <mergeCell ref="FA30:FB30"/>
    <mergeCell ref="FC30:FD30"/>
    <mergeCell ref="FC10:FD10"/>
    <mergeCell ref="EZ13:FB13"/>
    <mergeCell ref="EY15:EZ15"/>
    <mergeCell ref="FA15:FB15"/>
    <mergeCell ref="FC15:FD15"/>
    <mergeCell ref="EZ28:FB28"/>
    <mergeCell ref="EZ23:FB23"/>
    <mergeCell ref="EY25:EZ25"/>
    <mergeCell ref="FA25:FB25"/>
    <mergeCell ref="FC25:FD25"/>
    <mergeCell ref="EY10:EZ10"/>
    <mergeCell ref="FA10:FB10"/>
    <mergeCell ref="EP13:ER13"/>
    <mergeCell ref="EO15:EP15"/>
    <mergeCell ref="EO6:EQ6"/>
    <mergeCell ref="EO11:EQ11"/>
    <mergeCell ref="EO16:EQ16"/>
    <mergeCell ref="EI10:EJ10"/>
    <mergeCell ref="EF13:EH13"/>
    <mergeCell ref="EE15:EF15"/>
    <mergeCell ref="EG15:EH15"/>
    <mergeCell ref="EI15:EJ15"/>
    <mergeCell ref="EI30:EJ30"/>
    <mergeCell ref="DV8:DX8"/>
    <mergeCell ref="DU10:DV10"/>
    <mergeCell ref="DW10:DX10"/>
    <mergeCell ref="EF8:EH8"/>
    <mergeCell ref="EE10:EF10"/>
    <mergeCell ref="EG10:EH10"/>
    <mergeCell ref="DY10:DZ10"/>
    <mergeCell ref="DV13:DX13"/>
    <mergeCell ref="DU15:DV15"/>
    <mergeCell ref="DW15:DX15"/>
    <mergeCell ref="DY15:DZ15"/>
    <mergeCell ref="DV28:DX28"/>
    <mergeCell ref="EE25:EF25"/>
    <mergeCell ref="EG25:EH25"/>
    <mergeCell ref="EI25:EJ25"/>
    <mergeCell ref="EF28:EH28"/>
    <mergeCell ref="EE20:EF20"/>
    <mergeCell ref="EG20:EH20"/>
    <mergeCell ref="EI20:EJ20"/>
    <mergeCell ref="EF23:EH23"/>
    <mergeCell ref="DO10:DP10"/>
    <mergeCell ref="DL13:DN13"/>
    <mergeCell ref="DK15:DL15"/>
    <mergeCell ref="DM15:DN15"/>
    <mergeCell ref="DO15:DP15"/>
    <mergeCell ref="DK20:DL20"/>
    <mergeCell ref="DM20:DN20"/>
    <mergeCell ref="DO20:DP20"/>
    <mergeCell ref="DK11:DM11"/>
    <mergeCell ref="DK16:DM16"/>
    <mergeCell ref="DE10:DF10"/>
    <mergeCell ref="DB13:DD13"/>
    <mergeCell ref="DA15:DB15"/>
    <mergeCell ref="DC15:DD15"/>
    <mergeCell ref="DE15:DF15"/>
    <mergeCell ref="DB8:DD8"/>
    <mergeCell ref="DA10:DB10"/>
    <mergeCell ref="DC10:DD10"/>
    <mergeCell ref="DK25:DL25"/>
    <mergeCell ref="DL23:DN23"/>
    <mergeCell ref="DK6:DM6"/>
    <mergeCell ref="CR28:CT28"/>
    <mergeCell ref="CQ20:CR20"/>
    <mergeCell ref="CS20:CT20"/>
    <mergeCell ref="CU20:CV20"/>
    <mergeCell ref="CR23:CT23"/>
    <mergeCell ref="DB28:DD28"/>
    <mergeCell ref="DA20:DB20"/>
    <mergeCell ref="DC20:DD20"/>
    <mergeCell ref="DB23:DD23"/>
    <mergeCell ref="CU15:CV15"/>
    <mergeCell ref="CR8:CT8"/>
    <mergeCell ref="CQ10:CR10"/>
    <mergeCell ref="CS10:CT10"/>
    <mergeCell ref="CU10:CV10"/>
    <mergeCell ref="CQ25:CR25"/>
    <mergeCell ref="CS25:CT25"/>
    <mergeCell ref="CU25:CV25"/>
    <mergeCell ref="DL8:DN8"/>
    <mergeCell ref="DK10:DL10"/>
    <mergeCell ref="DM10:DN10"/>
    <mergeCell ref="DA25:DB25"/>
    <mergeCell ref="DC25:DD25"/>
    <mergeCell ref="DE25:DF25"/>
    <mergeCell ref="M1:N1"/>
    <mergeCell ref="I2:N2"/>
    <mergeCell ref="O1:P1"/>
    <mergeCell ref="O2:P2"/>
    <mergeCell ref="CR13:CT13"/>
    <mergeCell ref="CQ15:CR15"/>
    <mergeCell ref="CS15:CT15"/>
    <mergeCell ref="L7:M7"/>
    <mergeCell ref="L8:M8"/>
    <mergeCell ref="L9:M9"/>
    <mergeCell ref="L10:M10"/>
    <mergeCell ref="L12:M12"/>
    <mergeCell ref="L13:M13"/>
    <mergeCell ref="L14:M14"/>
    <mergeCell ref="V7:W7"/>
    <mergeCell ref="V8:W8"/>
    <mergeCell ref="V9:W9"/>
    <mergeCell ref="V10:W10"/>
    <mergeCell ref="V12:W12"/>
    <mergeCell ref="V13:W13"/>
    <mergeCell ref="V14:W14"/>
    <mergeCell ref="V15:W15"/>
    <mergeCell ref="CQ5:CR5"/>
    <mergeCell ref="R3:U3"/>
    <mergeCell ref="A103:B103"/>
    <mergeCell ref="C103:G103"/>
    <mergeCell ref="A104:B104"/>
    <mergeCell ref="C104:G104"/>
    <mergeCell ref="A101:E101"/>
    <mergeCell ref="F101:H101"/>
    <mergeCell ref="A102:G102"/>
    <mergeCell ref="B7:C7"/>
    <mergeCell ref="B8:C8"/>
    <mergeCell ref="B9:C9"/>
    <mergeCell ref="B10:C10"/>
    <mergeCell ref="B12:C12"/>
    <mergeCell ref="B13:C13"/>
    <mergeCell ref="B14:C14"/>
    <mergeCell ref="B15:C15"/>
    <mergeCell ref="B17:C17"/>
    <mergeCell ref="B20:C20"/>
    <mergeCell ref="B22:C22"/>
    <mergeCell ref="B23:C23"/>
    <mergeCell ref="B24:C24"/>
    <mergeCell ref="B25:C25"/>
    <mergeCell ref="B27:C27"/>
    <mergeCell ref="B28:C28"/>
    <mergeCell ref="B29:C29"/>
    <mergeCell ref="EP23:ER23"/>
    <mergeCell ref="DB18:DD18"/>
    <mergeCell ref="DL18:DN18"/>
    <mergeCell ref="DV18:DX18"/>
    <mergeCell ref="EF18:EH18"/>
    <mergeCell ref="CR18:CT18"/>
    <mergeCell ref="DE20:DF20"/>
    <mergeCell ref="DK21:DM21"/>
    <mergeCell ref="EO21:EQ21"/>
    <mergeCell ref="DO25:DP25"/>
    <mergeCell ref="DU25:DV25"/>
    <mergeCell ref="DW25:DX25"/>
    <mergeCell ref="DY25:DZ25"/>
    <mergeCell ref="DU20:DV20"/>
    <mergeCell ref="DW20:DX20"/>
    <mergeCell ref="DY20:DZ20"/>
    <mergeCell ref="DV23:DX23"/>
    <mergeCell ref="AY21:BB21"/>
    <mergeCell ref="BI21:BL21"/>
    <mergeCell ref="BC20:BD20"/>
    <mergeCell ref="BC25:BD25"/>
    <mergeCell ref="DM25:DN25"/>
    <mergeCell ref="BJ24:BK24"/>
    <mergeCell ref="BJ25:BK25"/>
    <mergeCell ref="BB24:BB25"/>
    <mergeCell ref="BC24:BD24"/>
    <mergeCell ref="AZ22:BA22"/>
    <mergeCell ref="AZ23:BA23"/>
    <mergeCell ref="AZ24:BA24"/>
    <mergeCell ref="AZ25:BA25"/>
    <mergeCell ref="BJ22:BK22"/>
    <mergeCell ref="BJ23:BK23"/>
    <mergeCell ref="BO21:BQ21"/>
    <mergeCell ref="CS5:CT5"/>
    <mergeCell ref="U6:X6"/>
    <mergeCell ref="U11:X11"/>
    <mergeCell ref="AE6:AH6"/>
    <mergeCell ref="AF7:AG7"/>
    <mergeCell ref="AF8:AG8"/>
    <mergeCell ref="AF9:AG9"/>
    <mergeCell ref="AF10:AG10"/>
    <mergeCell ref="AE11:AH11"/>
    <mergeCell ref="AO5:AP5"/>
    <mergeCell ref="AQ5:AR5"/>
    <mergeCell ref="AO6:AR6"/>
    <mergeCell ref="AO11:AR11"/>
    <mergeCell ref="AY6:BB6"/>
    <mergeCell ref="AY11:BB11"/>
    <mergeCell ref="AI10:AJ10"/>
    <mergeCell ref="BC10:BD10"/>
    <mergeCell ref="BO6:BQ6"/>
    <mergeCell ref="BM11:BN11"/>
    <mergeCell ref="BM10:BN10"/>
    <mergeCell ref="BJ10:BK10"/>
    <mergeCell ref="AS10:AT10"/>
    <mergeCell ref="BO11:BQ11"/>
    <mergeCell ref="X7:Z7"/>
    <mergeCell ref="EQ5:ER5"/>
    <mergeCell ref="EY5:EZ5"/>
    <mergeCell ref="FA5:FB5"/>
    <mergeCell ref="DA5:DB5"/>
    <mergeCell ref="DC5:DD5"/>
    <mergeCell ref="DK5:DL5"/>
    <mergeCell ref="DM5:DN5"/>
    <mergeCell ref="DU5:DV5"/>
    <mergeCell ref="DW5:DX5"/>
    <mergeCell ref="EE5:EF5"/>
    <mergeCell ref="EG5:EH5"/>
    <mergeCell ref="EO5:EP5"/>
    <mergeCell ref="A3:B3"/>
    <mergeCell ref="A5:B5"/>
    <mergeCell ref="C5:D5"/>
    <mergeCell ref="K5:L5"/>
    <mergeCell ref="M5:N5"/>
    <mergeCell ref="A1:B1"/>
    <mergeCell ref="C1:D1"/>
    <mergeCell ref="BI1:BR1"/>
    <mergeCell ref="A2:B2"/>
    <mergeCell ref="BI2:BR2"/>
    <mergeCell ref="R1:X1"/>
    <mergeCell ref="Y1:Z1"/>
    <mergeCell ref="Y2:Z2"/>
    <mergeCell ref="T2:X2"/>
    <mergeCell ref="AG1:AI1"/>
    <mergeCell ref="AD1:AE1"/>
    <mergeCell ref="AD2:AE2"/>
    <mergeCell ref="AD3:AE3"/>
    <mergeCell ref="AG2:AI2"/>
    <mergeCell ref="U5:V5"/>
    <mergeCell ref="W5:X5"/>
    <mergeCell ref="BI5:BJ5"/>
    <mergeCell ref="BK5:BL5"/>
    <mergeCell ref="H1:L1"/>
    <mergeCell ref="O30:P30"/>
    <mergeCell ref="A26:D26"/>
    <mergeCell ref="K6:N6"/>
    <mergeCell ref="K11:N11"/>
    <mergeCell ref="K16:N16"/>
    <mergeCell ref="K21:N21"/>
    <mergeCell ref="K26:N26"/>
    <mergeCell ref="B18:C18"/>
    <mergeCell ref="B19:C19"/>
    <mergeCell ref="D7:F7"/>
    <mergeCell ref="D9:D10"/>
    <mergeCell ref="E9:F9"/>
    <mergeCell ref="D12:F12"/>
    <mergeCell ref="E10:F10"/>
    <mergeCell ref="E15:F15"/>
    <mergeCell ref="E20:F20"/>
    <mergeCell ref="D19:D20"/>
    <mergeCell ref="E19:F19"/>
    <mergeCell ref="D22:F22"/>
    <mergeCell ref="D24:D25"/>
    <mergeCell ref="B30:C30"/>
    <mergeCell ref="E30:F30"/>
    <mergeCell ref="L15:M15"/>
    <mergeCell ref="L17:M17"/>
    <mergeCell ref="A6:D6"/>
    <mergeCell ref="A11:D11"/>
    <mergeCell ref="A16:D16"/>
    <mergeCell ref="A21:D21"/>
    <mergeCell ref="Y6:Z6"/>
    <mergeCell ref="AA6:AC6"/>
    <mergeCell ref="Y11:Z11"/>
    <mergeCell ref="AA11:AC11"/>
    <mergeCell ref="L18:M18"/>
    <mergeCell ref="L19:M19"/>
    <mergeCell ref="L20:M20"/>
    <mergeCell ref="O21:P21"/>
    <mergeCell ref="Q21:S21"/>
    <mergeCell ref="Y10:Z10"/>
    <mergeCell ref="Y15:Z15"/>
    <mergeCell ref="X12:Z12"/>
    <mergeCell ref="X14:X15"/>
    <mergeCell ref="Y14:Z14"/>
    <mergeCell ref="E6:F6"/>
    <mergeCell ref="G6:I6"/>
    <mergeCell ref="E11:F11"/>
    <mergeCell ref="G11:I11"/>
    <mergeCell ref="E16:F16"/>
    <mergeCell ref="O11:P11"/>
    <mergeCell ref="BB27:BD27"/>
    <mergeCell ref="BJ27:BK27"/>
    <mergeCell ref="AY26:BB26"/>
    <mergeCell ref="BC21:BD21"/>
    <mergeCell ref="AZ27:BA27"/>
    <mergeCell ref="AA26:AC26"/>
    <mergeCell ref="AR19:AR20"/>
    <mergeCell ref="AS19:AT19"/>
    <mergeCell ref="AS20:AT20"/>
    <mergeCell ref="BB22:BD22"/>
    <mergeCell ref="AF27:AG27"/>
    <mergeCell ref="AO21:AR21"/>
    <mergeCell ref="AR22:AT22"/>
    <mergeCell ref="AZ19:BA19"/>
    <mergeCell ref="AZ20:BA20"/>
    <mergeCell ref="AS21:AT21"/>
    <mergeCell ref="AU21:AW21"/>
    <mergeCell ref="BM26:BN26"/>
    <mergeCell ref="BO26:BQ26"/>
    <mergeCell ref="BI26:BL26"/>
    <mergeCell ref="AI26:AJ26"/>
    <mergeCell ref="AK26:AM26"/>
    <mergeCell ref="AP22:AQ22"/>
    <mergeCell ref="AP23:AQ23"/>
    <mergeCell ref="AP24:AQ24"/>
    <mergeCell ref="AP25:AQ25"/>
    <mergeCell ref="BC26:BD26"/>
    <mergeCell ref="BE26:BG26"/>
    <mergeCell ref="AS26:AT26"/>
    <mergeCell ref="AU26:AW26"/>
    <mergeCell ref="BO16:BQ16"/>
    <mergeCell ref="AP13:AQ13"/>
    <mergeCell ref="AP14:AQ14"/>
    <mergeCell ref="AI9:AJ9"/>
    <mergeCell ref="AH12:AJ12"/>
    <mergeCell ref="AK6:AM6"/>
    <mergeCell ref="AI11:AJ11"/>
    <mergeCell ref="AK11:AM11"/>
    <mergeCell ref="BC6:BD6"/>
    <mergeCell ref="BC14:BD14"/>
    <mergeCell ref="AR7:AT7"/>
    <mergeCell ref="AR9:AR10"/>
    <mergeCell ref="AS9:AT9"/>
    <mergeCell ref="AR12:AT12"/>
    <mergeCell ref="AR14:AR15"/>
    <mergeCell ref="AS14:AT14"/>
    <mergeCell ref="BI6:BL6"/>
    <mergeCell ref="AS6:AT6"/>
    <mergeCell ref="AS11:AT11"/>
    <mergeCell ref="AU11:AW11"/>
    <mergeCell ref="BM15:BN15"/>
    <mergeCell ref="AP12:AQ12"/>
    <mergeCell ref="AH9:AH10"/>
    <mergeCell ref="AI15:AJ15"/>
    <mergeCell ref="O26:P26"/>
    <mergeCell ref="Q26:S26"/>
    <mergeCell ref="O25:P25"/>
    <mergeCell ref="O10:P10"/>
    <mergeCell ref="O15:P15"/>
    <mergeCell ref="O20:P20"/>
    <mergeCell ref="BM6:BN6"/>
    <mergeCell ref="AU6:AW6"/>
    <mergeCell ref="BC11:BD11"/>
    <mergeCell ref="AI6:AJ6"/>
    <mergeCell ref="AP15:AQ15"/>
    <mergeCell ref="BJ7:BK7"/>
    <mergeCell ref="BE11:BG11"/>
    <mergeCell ref="BC16:BD16"/>
    <mergeCell ref="BE16:BG16"/>
    <mergeCell ref="BJ8:BK8"/>
    <mergeCell ref="BJ9:BK9"/>
    <mergeCell ref="AY16:BB16"/>
    <mergeCell ref="BJ15:BK15"/>
    <mergeCell ref="AI14:AJ14"/>
    <mergeCell ref="AZ12:BA12"/>
    <mergeCell ref="AZ13:BA13"/>
    <mergeCell ref="Q16:S16"/>
    <mergeCell ref="AH7:AJ7"/>
    <mergeCell ref="AF13:AG13"/>
    <mergeCell ref="AF15:AG15"/>
    <mergeCell ref="AH14:AH15"/>
    <mergeCell ref="AZ14:BA14"/>
    <mergeCell ref="AZ15:BA15"/>
    <mergeCell ref="BC15:BD15"/>
    <mergeCell ref="BB17:BD17"/>
    <mergeCell ref="AY1:BH4"/>
    <mergeCell ref="AZ9:BA9"/>
    <mergeCell ref="AZ10:BA10"/>
    <mergeCell ref="BE6:BG6"/>
    <mergeCell ref="BB7:BD7"/>
    <mergeCell ref="BB9:BB10"/>
    <mergeCell ref="BC9:BD9"/>
    <mergeCell ref="V3:W3"/>
    <mergeCell ref="Y3:Z3"/>
    <mergeCell ref="X9:X10"/>
    <mergeCell ref="AS15:AT15"/>
    <mergeCell ref="AZ17:BA17"/>
    <mergeCell ref="AZ18:BA18"/>
    <mergeCell ref="Q11:S11"/>
    <mergeCell ref="O16:P16"/>
    <mergeCell ref="K3:L3"/>
    <mergeCell ref="AZ7:BA7"/>
    <mergeCell ref="AZ8:BA8"/>
    <mergeCell ref="AE5:AF5"/>
    <mergeCell ref="AG5:AH5"/>
    <mergeCell ref="AY5:AZ5"/>
    <mergeCell ref="BA5:BB5"/>
    <mergeCell ref="AP7:AQ7"/>
    <mergeCell ref="AP8:AQ8"/>
    <mergeCell ref="O6:P6"/>
    <mergeCell ref="Q6:S6"/>
    <mergeCell ref="AF12:AG12"/>
    <mergeCell ref="AP9:AQ9"/>
    <mergeCell ref="AP10:AQ10"/>
    <mergeCell ref="U16:AN25"/>
    <mergeCell ref="AF14:AG14"/>
  </mergeCells>
  <conditionalFormatting sqref="B7:C9 L7:M9 V7:W9 AF7:AG9 AP7:AQ9 AZ7:BA9 BJ7:BK9 B12:C14 L12:M14 V12:W14 AF12:AG14 AP12:AQ14 AZ12:BA14 BJ12:BK14 B17:C19 L17:M19 AP17:AQ19 AZ17:BA19 BJ17:BK19 B22:C24 L22:M24 AP22:AQ24 AZ22:BA24 BJ22:BK24 B27:C29 L27:M29 V27:W29 AF27:AG29 AP27:AQ29 AZ27:BA29 BJ27:BK29">
    <cfRule type="cellIs" dxfId="10" priority="1" operator="equal">
      <formula>"Clash"</formula>
    </cfRule>
  </conditionalFormatting>
  <conditionalFormatting sqref="B7:C10 L7:M10 V7:W10 AF7:AG10 AP7:AQ10 AZ7:BA10 BJ7:BK10 E10:F10 O10:P10 Y10:Z10 AI10:AJ10 AS10:AT10 BC10:BD10 BM10:BN10 B12:C15 L12:M15 V12:W15 AF12:AG15 AP12:AQ15 AZ12:BA15 BJ12:BK15 E15:F15 O15:P15 Y15:Z15 AI15:AJ15 AS15:AT15 BC15:BD15 BM15:BN15 B17:C20 L17:M20 AP17:AQ20 AZ17:BA20 BJ17:BK20 E20:F20 O20:P20 AS20:AT20 BC20:BD20 BM20:BN20 B22:C25 L22:M25 AP22:AQ25 AZ22:BA25 BJ22:BK25 E25:F25 O25:P25 AS25:AT25 BC25:BD25 BM25:BN25 B27:C30 L27:M30 V27:W30 AF27:AG30 AP27:AQ30 AZ27:BA30 BJ27:BK30 E30:F30 O30:P30 Y30:Z30 AI30:AJ30 AS30:AT30 BC30:BD30 BM30:BN30">
    <cfRule type="containsText" dxfId="9" priority="4" operator="containsText" text="PIn">
      <formula>NOT(ISERROR(SEARCH("PIn",B7)))</formula>
    </cfRule>
    <cfRule type="containsText" dxfId="8" priority="5" operator="containsText" text="CIn">
      <formula>NOT(ISERROR(SEARCH("CIn",B7)))</formula>
    </cfRule>
    <cfRule type="containsText" dxfId="7" priority="6" operator="containsText" text="Equal">
      <formula>NOT(ISERROR(SEARCH("Equal",B7)))</formula>
    </cfRule>
    <cfRule type="containsText" dxfId="6" priority="7" operator="containsText" text="C10">
      <formula>NOT(ISERROR(SEARCH("C10",B7)))</formula>
    </cfRule>
    <cfRule type="containsText" dxfId="5" priority="8" operator="containsText" text="HeTu">
      <formula>NOT(ISERROR(SEARCH("HeTu",B7)))</formula>
    </cfRule>
  </conditionalFormatting>
  <conditionalFormatting sqref="J6 T6 AD6 AN6 AX6 BH6 BR6 J11 T11 AD11 AN11 AX11 BH11 BR11 J16 T16 AX16 BH16 BR16 J21 T21 AX21 BH21 BR21 J26 T26 AD26 AN26 AX26 BH26 BR26">
    <cfRule type="cellIs" dxfId="2" priority="9" operator="between">
      <formula>3</formula>
      <formula>5</formula>
    </cfRule>
  </conditionalFormatting>
  <pageMargins left="0.5" right="0.5" top="0.5" bottom="0.5" header="0" footer="0"/>
  <pageSetup scale="50" orientation="landscape" r:id="rId1"/>
  <ignoredErrors>
    <ignoredError sqref="A6 H8:J8 G7:J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1">
              <controlPr defaultSize="0" autoLine="0" autoPict="0">
                <anchor moveWithCells="1">
                  <from>
                    <xdr:col>2</xdr:col>
                    <xdr:colOff>28575</xdr:colOff>
                    <xdr:row>1</xdr:row>
                    <xdr:rowOff>228600</xdr:rowOff>
                  </from>
                  <to>
                    <xdr:col>5</xdr:col>
                    <xdr:colOff>57150</xdr:colOff>
                    <xdr:row>2</xdr:row>
                    <xdr:rowOff>228600</xdr:rowOff>
                  </to>
                </anchor>
              </controlPr>
            </control>
          </mc:Choice>
        </mc:AlternateContent>
        <mc:AlternateContent xmlns:mc="http://schemas.openxmlformats.org/markup-compatibility/2006">
          <mc:Choice Requires="x14">
            <control shapeId="7170" r:id="rId5" name="Drop Down 2">
              <controlPr defaultSize="0" autoLine="0" autoPict="0">
                <anchor moveWithCells="1">
                  <from>
                    <xdr:col>2</xdr:col>
                    <xdr:colOff>28575</xdr:colOff>
                    <xdr:row>0</xdr:row>
                    <xdr:rowOff>228600</xdr:rowOff>
                  </from>
                  <to>
                    <xdr:col>5</xdr:col>
                    <xdr:colOff>57150</xdr:colOff>
                    <xdr:row>1</xdr:row>
                    <xdr:rowOff>228600</xdr:rowOff>
                  </to>
                </anchor>
              </controlPr>
            </control>
          </mc:Choice>
        </mc:AlternateContent>
        <mc:AlternateContent xmlns:mc="http://schemas.openxmlformats.org/markup-compatibility/2006">
          <mc:Choice Requires="x14">
            <control shapeId="7171" r:id="rId6" name="Drop Down 3">
              <controlPr defaultSize="0" autoLine="0" autoPict="0">
                <anchor moveWithCells="1">
                  <from>
                    <xdr:col>3</xdr:col>
                    <xdr:colOff>38100</xdr:colOff>
                    <xdr:row>0</xdr:row>
                    <xdr:rowOff>0</xdr:rowOff>
                  </from>
                  <to>
                    <xdr:col>5</xdr:col>
                    <xdr:colOff>57150</xdr:colOff>
                    <xdr:row>0</xdr:row>
                    <xdr:rowOff>228600</xdr:rowOff>
                  </to>
                </anchor>
              </controlPr>
            </control>
          </mc:Choice>
        </mc:AlternateContent>
        <mc:AlternateContent xmlns:mc="http://schemas.openxmlformats.org/markup-compatibility/2006">
          <mc:Choice Requires="x14">
            <control shapeId="7172" r:id="rId7" name="Drop Down 4">
              <controlPr defaultSize="0" autoLine="0" autoPict="0">
                <anchor moveWithCells="1">
                  <from>
                    <xdr:col>10</xdr:col>
                    <xdr:colOff>19050</xdr:colOff>
                    <xdr:row>2</xdr:row>
                    <xdr:rowOff>9525</xdr:rowOff>
                  </from>
                  <to>
                    <xdr:col>16</xdr:col>
                    <xdr:colOff>228600</xdr:colOff>
                    <xdr:row>3</xdr:row>
                    <xdr:rowOff>9525</xdr:rowOff>
                  </to>
                </anchor>
              </controlPr>
            </control>
          </mc:Choice>
        </mc:AlternateContent>
        <mc:AlternateContent xmlns:mc="http://schemas.openxmlformats.org/markup-compatibility/2006">
          <mc:Choice Requires="x14">
            <control shapeId="7173" r:id="rId8" name="Drop Down 5">
              <controlPr defaultSize="0" autoLine="0" autoPict="0">
                <anchor moveWithCells="1">
                  <from>
                    <xdr:col>35</xdr:col>
                    <xdr:colOff>9525</xdr:colOff>
                    <xdr:row>1</xdr:row>
                    <xdr:rowOff>9525</xdr:rowOff>
                  </from>
                  <to>
                    <xdr:col>39</xdr:col>
                    <xdr:colOff>19050</xdr:colOff>
                    <xdr:row>2</xdr:row>
                    <xdr:rowOff>0</xdr:rowOff>
                  </to>
                </anchor>
              </controlPr>
            </control>
          </mc:Choice>
        </mc:AlternateContent>
        <mc:AlternateContent xmlns:mc="http://schemas.openxmlformats.org/markup-compatibility/2006">
          <mc:Choice Requires="x14">
            <control shapeId="7174" r:id="rId9" name="Drop Down 6">
              <controlPr defaultSize="0" autoLine="0" autoPict="0">
                <anchor moveWithCells="1">
                  <from>
                    <xdr:col>35</xdr:col>
                    <xdr:colOff>9525</xdr:colOff>
                    <xdr:row>0</xdr:row>
                    <xdr:rowOff>9525</xdr:rowOff>
                  </from>
                  <to>
                    <xdr:col>39</xdr:col>
                    <xdr:colOff>19050</xdr:colOff>
                    <xdr:row>1</xdr:row>
                    <xdr:rowOff>0</xdr:rowOff>
                  </to>
                </anchor>
              </controlPr>
            </control>
          </mc:Choice>
        </mc:AlternateContent>
        <mc:AlternateContent xmlns:mc="http://schemas.openxmlformats.org/markup-compatibility/2006">
          <mc:Choice Requires="x14">
            <control shapeId="7175" r:id="rId10" name="Drop Down 7">
              <controlPr defaultSize="0" autoLine="0" autoPict="0">
                <anchor moveWithCells="1">
                  <from>
                    <xdr:col>11</xdr:col>
                    <xdr:colOff>85725</xdr:colOff>
                    <xdr:row>0</xdr:row>
                    <xdr:rowOff>0</xdr:rowOff>
                  </from>
                  <to>
                    <xdr:col>14</xdr:col>
                    <xdr:colOff>9525</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ellIs" priority="3" operator="equal" id="{92CE630F-8293-4EA3-9A86-E8FDA99FCFB2}">
            <xm:f>'Main Cal'!$Q$3</xm:f>
            <x14:dxf>
              <font>
                <color theme="1"/>
              </font>
              <fill>
                <patternFill>
                  <bgColor rgb="FFFFC7CE"/>
                </patternFill>
              </fill>
            </x14:dxf>
          </x14:cfRule>
          <xm:sqref>G7:J7 Q7:T7 AA7:AD7 AK7:AN7 AU7:AX7 BE7:BH7 BO7:BR7 G12:J12 Q12:T12 AA12:AD12 AK12:AN12 AU12:AX12 BE12:BH12 BO12:BR12 G17:J17 Q17:T17 AU17:AX17 BE17:BH17 BO17:BR17 G22:J22 Q22:T22 AU22:AX22 BE22:BH22 BO22:BR22 G27:J27 Q27:T27 AA27:AD27 AK27:AN27 AU27:AX27 BE27:BH27 BO27:BR27</xm:sqref>
        </x14:conditionalFormatting>
        <x14:conditionalFormatting xmlns:xm="http://schemas.microsoft.com/office/excel/2006/main">
          <x14:cfRule type="cellIs" priority="2" operator="equal" id="{721A0936-E205-4F1F-B7B1-D51C73CC45DA}">
            <xm:f>'Main Cal'!$Q$2</xm:f>
            <x14:dxf>
              <font>
                <color theme="1"/>
              </font>
              <fill>
                <patternFill>
                  <bgColor rgb="FFFFC7CE"/>
                </patternFill>
              </fill>
            </x14:dxf>
          </x14:cfRule>
          <xm:sqref>G8:J8 Q8:T8 AA8:AD8 AK8:AN8 AU8:AX8 BE8:BH8 BO8:BR8 G13:J13 Q13:T13 AA13:AD13 AK13:AN13 AU13:AX13 BE13:BH13 BO13:BR13 G18:J18 Q18:T18 AU18:AX18 BE18:BH18 BO18:BR18 G23:J23 Q23:T23 AU23:AX23 BE23:BH23 BO23:BR23 G28:J28 Q28:T28 AA28:AD28 AK28:AN28 AU28:AX28 BE28:BH28 BO28:BR28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975C9-D1C1-40DE-BD1D-2F8DB3738973}">
  <sheetPr>
    <pageSetUpPr fitToPage="1"/>
  </sheetPr>
  <dimension ref="A1:FH104"/>
  <sheetViews>
    <sheetView zoomScaleNormal="100" workbookViewId="0">
      <selection activeCell="AO1" sqref="AO1:BH4"/>
    </sheetView>
  </sheetViews>
  <sheetFormatPr defaultColWidth="3.5703125" defaultRowHeight="18.75" customHeight="1" x14ac:dyDescent="0.35"/>
  <cols>
    <col min="1" max="3" width="3.5703125" style="1"/>
    <col min="4" max="4" width="3.85546875" style="1" bestFit="1" customWidth="1"/>
    <col min="5" max="6" width="3.5703125" style="1"/>
    <col min="7" max="7" width="3.5703125" style="1" customWidth="1"/>
    <col min="8" max="94" width="3.5703125" style="1"/>
    <col min="95" max="95" width="3.5703125" style="1" customWidth="1"/>
    <col min="96" max="16384" width="3.5703125" style="1"/>
  </cols>
  <sheetData>
    <row r="1" spans="1:164" ht="18.75" customHeight="1" x14ac:dyDescent="0.35">
      <c r="A1" s="135" t="s">
        <v>7</v>
      </c>
      <c r="B1" s="135"/>
      <c r="C1" s="35"/>
      <c r="D1" s="35"/>
      <c r="E1" s="139">
        <v>125</v>
      </c>
      <c r="F1" s="139"/>
      <c r="G1" s="134" t="s">
        <v>373</v>
      </c>
      <c r="H1" s="134"/>
      <c r="I1" s="134"/>
      <c r="J1" s="134"/>
      <c r="K1" s="134"/>
      <c r="L1" s="36"/>
      <c r="M1" s="36"/>
      <c r="N1" s="36"/>
      <c r="O1" s="85" t="str">
        <f>VLOOKUP(MOD(XKDG!M1+2636,60),Data!$A$49:$D$108,4,FALSE)</f>
        <v>亥</v>
      </c>
      <c r="P1" s="11"/>
      <c r="Q1" s="2"/>
      <c r="R1" s="2"/>
      <c r="S1" s="2"/>
      <c r="T1" s="7"/>
      <c r="U1" s="7"/>
      <c r="V1" s="7"/>
      <c r="W1" s="7"/>
      <c r="X1" s="7"/>
      <c r="Y1" s="2"/>
      <c r="Z1" s="2"/>
      <c r="AA1" s="2"/>
      <c r="AB1" s="2"/>
      <c r="AC1" s="2"/>
      <c r="AD1" s="2"/>
      <c r="AE1" s="2"/>
      <c r="AF1" s="2"/>
      <c r="AG1" s="2"/>
      <c r="AH1" s="2"/>
      <c r="AI1" s="2"/>
      <c r="AJ1" s="2"/>
      <c r="AK1" s="2"/>
      <c r="AL1" s="2"/>
      <c r="AM1" s="2"/>
      <c r="AN1" s="2"/>
      <c r="AO1" s="197" t="s">
        <v>385</v>
      </c>
      <c r="AP1" s="197"/>
      <c r="AQ1" s="197"/>
      <c r="AR1" s="197"/>
      <c r="AS1" s="197"/>
      <c r="AT1" s="197"/>
      <c r="AU1" s="197"/>
      <c r="AV1" s="197"/>
      <c r="AW1" s="197"/>
      <c r="AX1" s="197"/>
      <c r="AY1" s="197"/>
      <c r="AZ1" s="197"/>
      <c r="BA1" s="197"/>
      <c r="BB1" s="197"/>
      <c r="BC1" s="197"/>
      <c r="BD1" s="197"/>
      <c r="BE1" s="197"/>
      <c r="BF1" s="197"/>
      <c r="BG1" s="197"/>
      <c r="BH1" s="197"/>
      <c r="BI1" s="140" t="s">
        <v>274</v>
      </c>
      <c r="BJ1" s="140"/>
      <c r="BK1" s="140"/>
      <c r="BL1" s="140"/>
      <c r="BM1" s="140"/>
      <c r="BN1" s="140"/>
      <c r="BO1" s="140"/>
      <c r="BP1" s="140"/>
      <c r="BQ1" s="140"/>
      <c r="BR1" s="140"/>
      <c r="BS1" s="2"/>
      <c r="BT1" s="2"/>
      <c r="BU1" s="2"/>
      <c r="BV1" s="2"/>
      <c r="BW1" s="4"/>
      <c r="BX1" s="4"/>
      <c r="BY1" s="4"/>
      <c r="BZ1" s="4"/>
      <c r="CA1" s="4"/>
    </row>
    <row r="2" spans="1:164" ht="18.75" customHeight="1" x14ac:dyDescent="0.35">
      <c r="A2" s="135" t="s">
        <v>8</v>
      </c>
      <c r="B2" s="135"/>
      <c r="C2" s="11"/>
      <c r="D2" s="3"/>
      <c r="E2" s="2"/>
      <c r="F2" s="2"/>
      <c r="G2" s="2"/>
      <c r="H2" s="36"/>
      <c r="I2" s="36"/>
      <c r="J2" s="36"/>
      <c r="K2" s="36"/>
      <c r="L2" s="36"/>
      <c r="M2" s="36"/>
      <c r="N2" s="36"/>
      <c r="O2" s="36"/>
      <c r="P2" s="12"/>
      <c r="Q2" s="12"/>
      <c r="R2" s="2"/>
      <c r="S2" s="2"/>
      <c r="T2" s="2"/>
      <c r="U2" s="2"/>
      <c r="V2" s="2"/>
      <c r="W2" s="2"/>
      <c r="X2" s="2"/>
      <c r="Y2" s="2"/>
      <c r="Z2" s="2"/>
      <c r="AA2" s="2"/>
      <c r="AB2" s="2"/>
      <c r="AC2" s="2"/>
      <c r="AD2" s="2"/>
      <c r="AE2" s="2"/>
      <c r="AF2" s="2"/>
      <c r="AG2" s="2"/>
      <c r="AH2" s="2"/>
      <c r="AI2" s="2"/>
      <c r="AJ2" s="2"/>
      <c r="AK2" s="2"/>
      <c r="AL2" s="2"/>
      <c r="AM2" s="2"/>
      <c r="AN2" s="2"/>
      <c r="AO2" s="197"/>
      <c r="AP2" s="197"/>
      <c r="AQ2" s="197"/>
      <c r="AR2" s="197"/>
      <c r="AS2" s="197"/>
      <c r="AT2" s="197"/>
      <c r="AU2" s="197"/>
      <c r="AV2" s="197"/>
      <c r="AW2" s="197"/>
      <c r="AX2" s="197"/>
      <c r="AY2" s="197"/>
      <c r="AZ2" s="197"/>
      <c r="BA2" s="197"/>
      <c r="BB2" s="197"/>
      <c r="BC2" s="197"/>
      <c r="BD2" s="197"/>
      <c r="BE2" s="197"/>
      <c r="BF2" s="197"/>
      <c r="BG2" s="197"/>
      <c r="BH2" s="197"/>
      <c r="BI2" s="140" t="s">
        <v>275</v>
      </c>
      <c r="BJ2" s="140"/>
      <c r="BK2" s="140"/>
      <c r="BL2" s="140"/>
      <c r="BM2" s="140"/>
      <c r="BN2" s="140"/>
      <c r="BO2" s="140"/>
      <c r="BP2" s="140"/>
      <c r="BQ2" s="140"/>
      <c r="BR2" s="140"/>
      <c r="BS2" s="2"/>
      <c r="BT2" s="2"/>
      <c r="BU2" s="2"/>
      <c r="BV2" s="2"/>
      <c r="BW2" s="4"/>
      <c r="BX2" s="4"/>
      <c r="BY2" s="4"/>
      <c r="BZ2" s="4"/>
      <c r="CA2" s="4"/>
    </row>
    <row r="3" spans="1:164" ht="18.75" customHeight="1" x14ac:dyDescent="0.35">
      <c r="A3" s="134" t="s">
        <v>25</v>
      </c>
      <c r="B3" s="134"/>
      <c r="C3" s="11"/>
      <c r="D3" s="5"/>
      <c r="E3" s="2"/>
      <c r="F3" s="2"/>
      <c r="G3" s="2"/>
      <c r="H3" s="36"/>
      <c r="I3" s="36"/>
      <c r="J3" s="36"/>
      <c r="K3" s="36"/>
      <c r="L3" s="36"/>
      <c r="M3" s="36"/>
      <c r="N3" s="36"/>
      <c r="O3" s="36"/>
      <c r="P3" s="12"/>
      <c r="Q3" s="12"/>
      <c r="R3" s="2"/>
      <c r="S3" s="2"/>
      <c r="T3" s="2"/>
      <c r="U3" s="2"/>
      <c r="V3" s="2"/>
      <c r="W3" s="2"/>
      <c r="X3" s="2"/>
      <c r="Y3" s="2"/>
      <c r="Z3" s="2"/>
      <c r="AA3" s="2"/>
      <c r="AB3" s="2"/>
      <c r="AC3" s="2"/>
      <c r="AD3" s="2"/>
      <c r="AE3" s="2"/>
      <c r="AF3" s="2"/>
      <c r="AG3" s="2"/>
      <c r="AH3" s="2"/>
      <c r="AI3" s="2"/>
      <c r="AJ3" s="2"/>
      <c r="AK3" s="2"/>
      <c r="AL3" s="2"/>
      <c r="AM3" s="2"/>
      <c r="AN3" s="2"/>
      <c r="AO3" s="197"/>
      <c r="AP3" s="197"/>
      <c r="AQ3" s="197"/>
      <c r="AR3" s="197"/>
      <c r="AS3" s="197"/>
      <c r="AT3" s="197"/>
      <c r="AU3" s="197"/>
      <c r="AV3" s="197"/>
      <c r="AW3" s="197"/>
      <c r="AX3" s="197"/>
      <c r="AY3" s="197"/>
      <c r="AZ3" s="197"/>
      <c r="BA3" s="197"/>
      <c r="BB3" s="197"/>
      <c r="BC3" s="197"/>
      <c r="BD3" s="197"/>
      <c r="BE3" s="197"/>
      <c r="BF3" s="197"/>
      <c r="BG3" s="197"/>
      <c r="BH3" s="197"/>
      <c r="BI3" s="2"/>
      <c r="BJ3" s="2"/>
      <c r="BK3" s="2"/>
      <c r="BL3" s="2"/>
      <c r="BM3" s="2"/>
      <c r="BN3" s="2"/>
      <c r="BO3" s="2"/>
      <c r="BP3" s="2"/>
      <c r="BQ3" s="2"/>
      <c r="BR3" s="2"/>
      <c r="BS3" s="2"/>
      <c r="BT3" s="2"/>
      <c r="BU3" s="2"/>
      <c r="BV3" s="2"/>
      <c r="BW3" s="4"/>
      <c r="BX3" s="4"/>
      <c r="BY3" s="4"/>
      <c r="BZ3" s="4"/>
      <c r="CA3" s="4"/>
    </row>
    <row r="4" spans="1:164" ht="18.75" customHeight="1" x14ac:dyDescent="0.35">
      <c r="A4" s="2"/>
      <c r="B4" s="2"/>
      <c r="C4" s="2"/>
      <c r="D4" s="2"/>
      <c r="E4" s="2"/>
      <c r="F4" s="2"/>
      <c r="G4" s="2"/>
      <c r="H4" s="37"/>
      <c r="I4" s="37"/>
      <c r="J4" s="37"/>
      <c r="K4" s="37"/>
      <c r="L4" s="37"/>
      <c r="M4" s="37"/>
      <c r="N4" s="37"/>
      <c r="O4" s="37"/>
      <c r="P4" s="2"/>
      <c r="Q4" s="2"/>
      <c r="R4" s="2"/>
      <c r="S4" s="2"/>
      <c r="T4" s="2"/>
      <c r="U4" s="2"/>
      <c r="V4" s="2"/>
      <c r="W4" s="2"/>
      <c r="X4" s="2"/>
      <c r="Y4" s="2"/>
      <c r="Z4" s="2"/>
      <c r="AA4" s="2"/>
      <c r="AB4" s="2"/>
      <c r="AC4" s="2"/>
      <c r="AD4" s="2"/>
      <c r="AE4" s="2"/>
      <c r="AF4" s="2"/>
      <c r="AG4" s="2"/>
      <c r="AH4" s="2"/>
      <c r="AI4" s="2"/>
      <c r="AJ4" s="2"/>
      <c r="AK4" s="2"/>
      <c r="AL4" s="2"/>
      <c r="AM4" s="2"/>
      <c r="AN4" s="2"/>
      <c r="AO4" s="198"/>
      <c r="AP4" s="198"/>
      <c r="AQ4" s="198"/>
      <c r="AR4" s="198"/>
      <c r="AS4" s="198"/>
      <c r="AT4" s="198"/>
      <c r="AU4" s="198"/>
      <c r="AV4" s="198"/>
      <c r="AW4" s="198"/>
      <c r="AX4" s="198"/>
      <c r="AY4" s="198"/>
      <c r="AZ4" s="198"/>
      <c r="BA4" s="198"/>
      <c r="BB4" s="198"/>
      <c r="BC4" s="198"/>
      <c r="BD4" s="198"/>
      <c r="BE4" s="198"/>
      <c r="BF4" s="198"/>
      <c r="BG4" s="198"/>
      <c r="BH4" s="198"/>
      <c r="BI4" s="2"/>
      <c r="BJ4" s="2"/>
      <c r="BK4" s="2"/>
      <c r="BL4" s="2"/>
      <c r="BM4" s="2"/>
      <c r="BN4" s="2"/>
      <c r="BO4" s="2"/>
      <c r="BP4" s="2"/>
      <c r="BQ4" s="2"/>
      <c r="BR4" s="2"/>
      <c r="BS4" s="2"/>
      <c r="BT4" s="2"/>
      <c r="BU4" s="2"/>
      <c r="BV4" s="2"/>
      <c r="BW4" s="4"/>
      <c r="BX4" s="4"/>
      <c r="BY4" s="4"/>
      <c r="BZ4" s="4"/>
      <c r="CA4" s="4"/>
    </row>
    <row r="5" spans="1:164" ht="18.75" customHeight="1" x14ac:dyDescent="0.35">
      <c r="A5" s="133" t="s">
        <v>0</v>
      </c>
      <c r="B5" s="132"/>
      <c r="C5" s="132"/>
      <c r="D5" s="132"/>
      <c r="E5" s="8"/>
      <c r="F5" s="8"/>
      <c r="G5" s="8"/>
      <c r="H5" s="8"/>
      <c r="I5" s="8"/>
      <c r="J5" s="9"/>
      <c r="K5" s="133" t="s">
        <v>1</v>
      </c>
      <c r="L5" s="132"/>
      <c r="M5" s="132"/>
      <c r="N5" s="132"/>
      <c r="O5" s="8"/>
      <c r="P5" s="8"/>
      <c r="Q5" s="8"/>
      <c r="R5" s="8"/>
      <c r="S5" s="8"/>
      <c r="T5" s="9"/>
      <c r="U5" s="133" t="s">
        <v>2</v>
      </c>
      <c r="V5" s="132"/>
      <c r="W5" s="132"/>
      <c r="X5" s="132"/>
      <c r="Y5" s="8"/>
      <c r="Z5" s="8"/>
      <c r="AA5" s="8"/>
      <c r="AB5" s="8"/>
      <c r="AC5" s="8"/>
      <c r="AD5" s="9"/>
      <c r="AE5" s="133" t="s">
        <v>3</v>
      </c>
      <c r="AF5" s="132"/>
      <c r="AG5" s="132"/>
      <c r="AH5" s="132"/>
      <c r="AI5" s="8"/>
      <c r="AJ5" s="8"/>
      <c r="AK5" s="8"/>
      <c r="AL5" s="8"/>
      <c r="AM5" s="8"/>
      <c r="AN5" s="9"/>
      <c r="AO5" s="133" t="s">
        <v>4</v>
      </c>
      <c r="AP5" s="132"/>
      <c r="AQ5" s="132"/>
      <c r="AR5" s="132"/>
      <c r="AS5" s="8"/>
      <c r="AT5" s="8"/>
      <c r="AU5" s="8"/>
      <c r="AV5" s="8"/>
      <c r="AW5" s="8"/>
      <c r="AX5" s="9"/>
      <c r="AY5" s="133" t="s">
        <v>5</v>
      </c>
      <c r="AZ5" s="132"/>
      <c r="BA5" s="132"/>
      <c r="BB5" s="132"/>
      <c r="BC5" s="8"/>
      <c r="BD5" s="8"/>
      <c r="BE5" s="8"/>
      <c r="BF5" s="8"/>
      <c r="BG5" s="8"/>
      <c r="BH5" s="9"/>
      <c r="BI5" s="133" t="s">
        <v>6</v>
      </c>
      <c r="BJ5" s="132"/>
      <c r="BK5" s="132"/>
      <c r="BL5" s="132"/>
      <c r="BM5" s="8"/>
      <c r="BN5" s="8"/>
      <c r="BO5" s="8"/>
      <c r="BP5" s="8"/>
      <c r="BQ5" s="8"/>
      <c r="BR5" s="9"/>
      <c r="BS5" s="2"/>
      <c r="BT5" s="2"/>
      <c r="BU5" s="2"/>
      <c r="BV5" s="2"/>
      <c r="BW5" s="4"/>
      <c r="BX5" s="4"/>
      <c r="BY5" s="4"/>
      <c r="BZ5" s="4"/>
      <c r="CA5" s="4"/>
      <c r="CQ5" s="125" t="s">
        <v>0</v>
      </c>
      <c r="CR5" s="125"/>
      <c r="CS5" s="125"/>
      <c r="CT5" s="125"/>
      <c r="CU5" s="83"/>
      <c r="CV5" s="83"/>
      <c r="CW5" s="83"/>
      <c r="CX5" s="83"/>
      <c r="CY5" s="83"/>
      <c r="CZ5" s="83"/>
      <c r="DA5" s="125" t="s">
        <v>1</v>
      </c>
      <c r="DB5" s="125"/>
      <c r="DC5" s="125"/>
      <c r="DD5" s="125"/>
      <c r="DE5" s="83"/>
      <c r="DF5" s="83"/>
      <c r="DG5" s="83"/>
      <c r="DH5" s="83"/>
      <c r="DI5" s="83"/>
      <c r="DJ5" s="83"/>
      <c r="DK5" s="125" t="s">
        <v>2</v>
      </c>
      <c r="DL5" s="125"/>
      <c r="DM5" s="125"/>
      <c r="DN5" s="125"/>
      <c r="DO5" s="83"/>
      <c r="DP5" s="83"/>
      <c r="DQ5" s="83"/>
      <c r="DR5" s="83"/>
      <c r="DS5" s="83"/>
      <c r="DT5" s="83"/>
      <c r="DU5" s="125" t="s">
        <v>3</v>
      </c>
      <c r="DV5" s="125"/>
      <c r="DW5" s="125"/>
      <c r="DX5" s="125"/>
      <c r="DY5" s="83"/>
      <c r="DZ5" s="83"/>
      <c r="EA5" s="83"/>
      <c r="EB5" s="83"/>
      <c r="EC5" s="83"/>
      <c r="ED5" s="83"/>
      <c r="EE5" s="125" t="s">
        <v>4</v>
      </c>
      <c r="EF5" s="125"/>
      <c r="EG5" s="125"/>
      <c r="EH5" s="125"/>
      <c r="EI5" s="83"/>
      <c r="EJ5" s="83"/>
      <c r="EK5" s="83"/>
      <c r="EL5" s="83"/>
      <c r="EM5" s="83"/>
      <c r="EN5" s="83"/>
      <c r="EO5" s="125" t="s">
        <v>5</v>
      </c>
      <c r="EP5" s="125"/>
      <c r="EQ5" s="125"/>
      <c r="ER5" s="125"/>
      <c r="ES5" s="83"/>
      <c r="ET5" s="83"/>
      <c r="EU5" s="83"/>
      <c r="EV5" s="83"/>
      <c r="EW5" s="83"/>
      <c r="EX5" s="83"/>
      <c r="EY5" s="125" t="s">
        <v>6</v>
      </c>
      <c r="EZ5" s="125"/>
      <c r="FA5" s="125"/>
      <c r="FB5" s="125"/>
      <c r="FC5" s="83"/>
      <c r="FD5" s="83"/>
      <c r="FE5" s="83"/>
      <c r="FF5" s="83"/>
      <c r="FG5" s="83"/>
      <c r="FH5" s="83"/>
    </row>
    <row r="6" spans="1:164" ht="18.75" customHeight="1" x14ac:dyDescent="0.35">
      <c r="A6" s="114">
        <f>'Main Cal'!A6</f>
        <v>45656</v>
      </c>
      <c r="B6" s="115"/>
      <c r="C6" s="115"/>
      <c r="D6" s="115"/>
      <c r="E6" s="193" t="str">
        <f>XKDG!E6</f>
        <v>GHour</v>
      </c>
      <c r="F6" s="193"/>
      <c r="G6" s="194" t="s">
        <v>354</v>
      </c>
      <c r="H6" s="194"/>
      <c r="I6" s="194"/>
      <c r="J6" s="48">
        <f>XKDG!J6</f>
        <v>2</v>
      </c>
      <c r="K6" s="114">
        <f>'Main Cal'!K6</f>
        <v>45657</v>
      </c>
      <c r="L6" s="115"/>
      <c r="M6" s="115"/>
      <c r="N6" s="115"/>
      <c r="O6" s="193" t="str">
        <f>XKDG!O6</f>
        <v>GHour</v>
      </c>
      <c r="P6" s="193"/>
      <c r="Q6" s="194" t="s">
        <v>354</v>
      </c>
      <c r="R6" s="194"/>
      <c r="S6" s="194"/>
      <c r="T6" s="48">
        <f>XKDG!T6</f>
        <v>5</v>
      </c>
      <c r="U6" s="114"/>
      <c r="V6" s="115"/>
      <c r="W6" s="115"/>
      <c r="X6" s="115"/>
      <c r="Y6" s="193"/>
      <c r="Z6" s="193"/>
      <c r="AA6" s="194"/>
      <c r="AB6" s="194"/>
      <c r="AC6" s="194"/>
      <c r="AD6" s="48"/>
      <c r="AE6" s="114"/>
      <c r="AF6" s="115"/>
      <c r="AG6" s="115"/>
      <c r="AH6" s="115"/>
      <c r="AI6" s="193"/>
      <c r="AJ6" s="193"/>
      <c r="AK6" s="194"/>
      <c r="AL6" s="194"/>
      <c r="AM6" s="194"/>
      <c r="AN6" s="48"/>
      <c r="AO6" s="114"/>
      <c r="AP6" s="115"/>
      <c r="AQ6" s="115"/>
      <c r="AR6" s="115"/>
      <c r="AS6" s="193"/>
      <c r="AT6" s="193"/>
      <c r="AU6" s="194"/>
      <c r="AV6" s="194"/>
      <c r="AW6" s="194"/>
      <c r="AX6" s="48"/>
      <c r="AY6" s="114"/>
      <c r="AZ6" s="115"/>
      <c r="BA6" s="115"/>
      <c r="BB6" s="115"/>
      <c r="BC6" s="193"/>
      <c r="BD6" s="193"/>
      <c r="BE6" s="194"/>
      <c r="BF6" s="194"/>
      <c r="BG6" s="194"/>
      <c r="BH6" s="48"/>
      <c r="BI6" s="114"/>
      <c r="BJ6" s="115"/>
      <c r="BK6" s="115"/>
      <c r="BL6" s="115"/>
      <c r="BM6" s="193"/>
      <c r="BN6" s="193"/>
      <c r="BO6" s="194"/>
      <c r="BP6" s="194"/>
      <c r="BQ6" s="194"/>
      <c r="BR6" s="48"/>
      <c r="BS6" s="2"/>
      <c r="BT6" s="2"/>
      <c r="BU6" s="2"/>
      <c r="BV6" s="2"/>
      <c r="BW6" s="4"/>
      <c r="BX6" s="4"/>
      <c r="BY6" s="4"/>
      <c r="BZ6" s="4"/>
      <c r="CA6" s="4"/>
      <c r="CQ6" s="83" t="s">
        <v>362</v>
      </c>
      <c r="CR6" s="83">
        <f>VLOOKUP(CR7,Data!$F$23:$J$34,5,FALSE)</f>
        <v>21</v>
      </c>
      <c r="CS6" s="83">
        <f>IF(CR7="申",29,0)</f>
        <v>0</v>
      </c>
      <c r="CT6" s="83"/>
      <c r="CU6" s="83"/>
      <c r="CV6" s="83"/>
      <c r="CW6" s="83"/>
      <c r="CX6" s="83"/>
      <c r="CY6" s="83"/>
      <c r="CZ6" s="83"/>
      <c r="DA6" s="83" t="s">
        <v>362</v>
      </c>
      <c r="DB6" s="83">
        <f>VLOOKUP(DB7,Data!$F$23:$J$34,5,FALSE)</f>
        <v>19</v>
      </c>
      <c r="DC6" s="83">
        <f>IF(DB7="申",29,0)</f>
        <v>0</v>
      </c>
      <c r="DD6" s="83"/>
      <c r="DE6" s="83"/>
      <c r="DF6" s="83"/>
      <c r="DG6" s="83"/>
      <c r="DH6" s="83"/>
      <c r="DI6" s="83"/>
      <c r="DJ6" s="83"/>
      <c r="DK6" s="83" t="s">
        <v>362</v>
      </c>
      <c r="DL6" s="83">
        <f>VLOOKUP(DL7,Data!$F$23:$J$34,5,FALSE)</f>
        <v>19</v>
      </c>
      <c r="DM6" s="83">
        <f>IF(DL7="申",29,0)</f>
        <v>0</v>
      </c>
      <c r="DN6" s="83"/>
      <c r="DO6" s="83"/>
      <c r="DP6" s="83"/>
      <c r="DQ6" s="83"/>
      <c r="DR6" s="83"/>
      <c r="DS6" s="83"/>
      <c r="DT6" s="83"/>
      <c r="DU6" s="83" t="s">
        <v>362</v>
      </c>
      <c r="DV6" s="83">
        <f>VLOOKUP(DV7,Data!$F$23:$J$34,5,FALSE)</f>
        <v>19</v>
      </c>
      <c r="DW6" s="83">
        <f>IF(DV7="申",29,0)</f>
        <v>0</v>
      </c>
      <c r="DX6" s="83"/>
      <c r="DY6" s="83"/>
      <c r="DZ6" s="83"/>
      <c r="EA6" s="83"/>
      <c r="EB6" s="83"/>
      <c r="EC6" s="83"/>
      <c r="ED6" s="83"/>
      <c r="EE6" s="83" t="s">
        <v>362</v>
      </c>
      <c r="EF6" s="83">
        <f>VLOOKUP(EF7,Data!$F$23:$J$34,5,FALSE)</f>
        <v>19</v>
      </c>
      <c r="EG6" s="83">
        <f>IF(EF7="申",29,0)</f>
        <v>0</v>
      </c>
      <c r="EH6" s="83"/>
      <c r="EI6" s="83"/>
      <c r="EJ6" s="83"/>
      <c r="EK6" s="83"/>
      <c r="EL6" s="83"/>
      <c r="EM6" s="83"/>
      <c r="EN6" s="83"/>
      <c r="EO6" s="83" t="s">
        <v>362</v>
      </c>
      <c r="EP6" s="83">
        <f>VLOOKUP(EP7,Data!$F$23:$J$34,5,FALSE)</f>
        <v>19</v>
      </c>
      <c r="EQ6" s="83">
        <f>IF(EP7="申",29,0)</f>
        <v>0</v>
      </c>
      <c r="ER6" s="83"/>
      <c r="ES6" s="83"/>
      <c r="ET6" s="83"/>
      <c r="EU6" s="83"/>
      <c r="EV6" s="83"/>
      <c r="EW6" s="83"/>
      <c r="EX6" s="83"/>
      <c r="EY6" s="83" t="s">
        <v>362</v>
      </c>
      <c r="EZ6" s="83">
        <f>VLOOKUP(EZ7,Data!$F$23:$J$34,5,FALSE)</f>
        <v>19</v>
      </c>
      <c r="FA6" s="83">
        <f>IF(EZ7="申",29,0)</f>
        <v>0</v>
      </c>
      <c r="FB6" s="83"/>
      <c r="FC6" s="83"/>
      <c r="FD6" s="83"/>
      <c r="FE6" s="83"/>
      <c r="FF6" s="83"/>
      <c r="FG6" s="83"/>
      <c r="FH6" s="83"/>
    </row>
    <row r="7" spans="1:164" ht="18.75" customHeight="1" x14ac:dyDescent="0.35">
      <c r="A7" s="195" t="str">
        <f>IF(OR('Various Cal'!CS7='Various Cal'!CR6,'Various Cal'!CS7='Various Cal'!CS6),"Yang Gong Disaster Day","")</f>
        <v/>
      </c>
      <c r="B7" s="171"/>
      <c r="C7" s="171"/>
      <c r="D7" s="171"/>
      <c r="E7" s="171"/>
      <c r="F7" s="196"/>
      <c r="G7" s="153" t="s">
        <v>375</v>
      </c>
      <c r="H7" s="153"/>
      <c r="I7" s="153"/>
      <c r="J7" s="180"/>
      <c r="K7" s="195" t="str">
        <f>IF(OR('Various Cal'!DC7='Various Cal'!DB6,'Various Cal'!DC7='Various Cal'!DC6),"Yang Gong Disaster Day","")</f>
        <v/>
      </c>
      <c r="L7" s="171"/>
      <c r="M7" s="171"/>
      <c r="N7" s="171"/>
      <c r="O7" s="171"/>
      <c r="P7" s="196"/>
      <c r="Q7" s="153" t="s">
        <v>375</v>
      </c>
      <c r="R7" s="153"/>
      <c r="S7" s="153"/>
      <c r="T7" s="180"/>
      <c r="U7" s="195"/>
      <c r="V7" s="171"/>
      <c r="W7" s="171"/>
      <c r="X7" s="171"/>
      <c r="Y7" s="171"/>
      <c r="Z7" s="196"/>
      <c r="AA7" s="153"/>
      <c r="AB7" s="153"/>
      <c r="AC7" s="153"/>
      <c r="AD7" s="180"/>
      <c r="AE7" s="195"/>
      <c r="AF7" s="171"/>
      <c r="AG7" s="171"/>
      <c r="AH7" s="171"/>
      <c r="AI7" s="171"/>
      <c r="AJ7" s="196"/>
      <c r="AK7" s="153"/>
      <c r="AL7" s="153"/>
      <c r="AM7" s="153"/>
      <c r="AN7" s="180"/>
      <c r="AO7" s="195"/>
      <c r="AP7" s="171"/>
      <c r="AQ7" s="171"/>
      <c r="AR7" s="171"/>
      <c r="AS7" s="171"/>
      <c r="AT7" s="196"/>
      <c r="AU7" s="153"/>
      <c r="AV7" s="153"/>
      <c r="AW7" s="153"/>
      <c r="AX7" s="180"/>
      <c r="AY7" s="195"/>
      <c r="AZ7" s="171"/>
      <c r="BA7" s="171"/>
      <c r="BB7" s="171"/>
      <c r="BC7" s="171"/>
      <c r="BD7" s="196"/>
      <c r="BE7" s="153"/>
      <c r="BF7" s="153"/>
      <c r="BG7" s="153"/>
      <c r="BH7" s="180"/>
      <c r="BI7" s="195"/>
      <c r="BJ7" s="171"/>
      <c r="BK7" s="171"/>
      <c r="BL7" s="171"/>
      <c r="BM7" s="171"/>
      <c r="BN7" s="196"/>
      <c r="BO7" s="153"/>
      <c r="BP7" s="153"/>
      <c r="BQ7" s="153"/>
      <c r="BR7" s="180"/>
      <c r="BS7" s="2"/>
      <c r="BT7" s="2"/>
      <c r="BU7" s="2"/>
      <c r="BV7" s="2"/>
      <c r="BW7" s="4"/>
      <c r="BX7" s="4"/>
      <c r="BY7" s="4"/>
      <c r="BZ7" s="4"/>
      <c r="CA7" s="4"/>
      <c r="CQ7" s="83" t="s">
        <v>363</v>
      </c>
      <c r="CR7" s="83" t="str">
        <f>VLOOKUP('Main Cal'!CR8,Data!$G$155:$H$166,2,FALSE)</f>
        <v>子</v>
      </c>
      <c r="CS7" s="84">
        <f>_xlfn.DAYS('Main Cal'!A6,VLOOKUP('Main Cal'!CS8,SolarTermData!$W$10:$X$3734,2,FALSE))+1</f>
        <v>30</v>
      </c>
      <c r="CT7" s="84"/>
      <c r="CU7" s="83"/>
      <c r="CV7" s="83"/>
      <c r="CW7" s="83"/>
      <c r="CX7" s="83"/>
      <c r="CY7" s="83"/>
      <c r="CZ7" s="83"/>
      <c r="DA7" s="83" t="s">
        <v>363</v>
      </c>
      <c r="DB7" s="83" t="str">
        <f>VLOOKUP('Main Cal'!DB8,Data!$G$155:$H$166,2,FALSE)</f>
        <v>丑</v>
      </c>
      <c r="DC7" s="84">
        <f>_xlfn.DAYS('Main Cal'!K6,VLOOKUP('Main Cal'!DC8,SolarTermData!$W$10:$X$3734,2,FALSE))+1</f>
        <v>1</v>
      </c>
      <c r="DD7" s="84"/>
      <c r="DE7" s="83"/>
      <c r="DF7" s="83"/>
      <c r="DG7" s="83"/>
      <c r="DH7" s="83"/>
      <c r="DI7" s="83"/>
      <c r="DJ7" s="83"/>
      <c r="DK7" s="83" t="s">
        <v>363</v>
      </c>
      <c r="DL7" s="83" t="str">
        <f>VLOOKUP('Main Cal'!DL8,Data!$G$155:$H$166,2,FALSE)</f>
        <v>丑</v>
      </c>
      <c r="DM7" s="84">
        <f>_xlfn.DAYS('Main Cal'!U6,VLOOKUP('Main Cal'!DM8,SolarTermData!$W$10:$X$3734,2,FALSE))+1</f>
        <v>2</v>
      </c>
      <c r="DN7" s="84"/>
      <c r="DO7" s="83"/>
      <c r="DP7" s="83"/>
      <c r="DQ7" s="83"/>
      <c r="DR7" s="83"/>
      <c r="DS7" s="83"/>
      <c r="DT7" s="83"/>
      <c r="DU7" s="83" t="s">
        <v>363</v>
      </c>
      <c r="DV7" s="83" t="str">
        <f>VLOOKUP('Main Cal'!DV8,Data!$G$155:$H$166,2,FALSE)</f>
        <v>丑</v>
      </c>
      <c r="DW7" s="84">
        <f>_xlfn.DAYS('Main Cal'!AE6,VLOOKUP('Main Cal'!DW8,SolarTermData!$W$10:$X$3734,2,FALSE))+1</f>
        <v>3</v>
      </c>
      <c r="DX7" s="84"/>
      <c r="DY7" s="83"/>
      <c r="DZ7" s="83"/>
      <c r="EA7" s="83"/>
      <c r="EB7" s="83"/>
      <c r="EC7" s="83"/>
      <c r="ED7" s="83"/>
      <c r="EE7" s="83" t="s">
        <v>363</v>
      </c>
      <c r="EF7" s="83" t="str">
        <f>VLOOKUP('Main Cal'!EF8,Data!$G$155:$H$166,2,FALSE)</f>
        <v>丑</v>
      </c>
      <c r="EG7" s="84">
        <f>_xlfn.DAYS('Main Cal'!AO6,VLOOKUP('Main Cal'!EG8,SolarTermData!$W$10:$X$3734,2,FALSE))+1</f>
        <v>4</v>
      </c>
      <c r="EH7" s="84"/>
      <c r="EI7" s="83"/>
      <c r="EJ7" s="83"/>
      <c r="EK7" s="83"/>
      <c r="EL7" s="83"/>
      <c r="EM7" s="83"/>
      <c r="EN7" s="83"/>
      <c r="EO7" s="83" t="s">
        <v>363</v>
      </c>
      <c r="EP7" s="83" t="str">
        <f>VLOOKUP('Main Cal'!EP8,Data!$G$155:$H$166,2,FALSE)</f>
        <v>丑</v>
      </c>
      <c r="EQ7" s="84">
        <f>_xlfn.DAYS('Main Cal'!AY6,VLOOKUP('Main Cal'!EQ8,SolarTermData!$W$10:$X$3734,2,FALSE))+1</f>
        <v>5</v>
      </c>
      <c r="ER7" s="84"/>
      <c r="ES7" s="83"/>
      <c r="ET7" s="83"/>
      <c r="EU7" s="83"/>
      <c r="EV7" s="83"/>
      <c r="EW7" s="83"/>
      <c r="EX7" s="83"/>
      <c r="EY7" s="83" t="s">
        <v>363</v>
      </c>
      <c r="EZ7" s="83" t="str">
        <f>VLOOKUP('Main Cal'!EZ8,Data!$G$155:$H$166,2,FALSE)</f>
        <v>丑</v>
      </c>
      <c r="FA7" s="84">
        <f>_xlfn.DAYS('Main Cal'!BI6,VLOOKUP('Main Cal'!FA8,SolarTermData!$W$10:$X$3734,2,FALSE))+1</f>
        <v>6</v>
      </c>
      <c r="FB7" s="84"/>
      <c r="FC7" s="83"/>
      <c r="FD7" s="83"/>
      <c r="FE7" s="83"/>
      <c r="FF7" s="83"/>
      <c r="FG7" s="83"/>
      <c r="FH7" s="83"/>
    </row>
    <row r="8" spans="1:164" ht="18.75" customHeight="1" x14ac:dyDescent="0.35">
      <c r="A8" s="191" t="str">
        <f>IF('Main Cal'!CQ9="GSF","GSF","")</f>
        <v/>
      </c>
      <c r="B8" s="192"/>
      <c r="C8" s="5"/>
      <c r="D8" s="5"/>
      <c r="E8" s="5"/>
      <c r="F8" s="51"/>
      <c r="G8" s="45" t="str">
        <f>IF(VLOOKUP($O$1,Data!$C$111:$K$122,9,FALSE)='Main Cal'!E9,"H","")</f>
        <v/>
      </c>
      <c r="H8" s="45" t="str">
        <f>IF(VLOOKUP($O$1,Data!$C$111:$K$122,9,FALSE)='Main Cal'!F9,"D","")</f>
        <v/>
      </c>
      <c r="I8" s="45" t="str">
        <f>IF(VLOOKUP($O$1,Data!$C$111:$K$122,9,FALSE)='Main Cal'!G9,"M","")</f>
        <v/>
      </c>
      <c r="J8" s="46" t="str">
        <f>IF(VLOOKUP($O$1,Data!$C$111:$K$122,9,FALSE)='Main Cal'!H9,"Y","")</f>
        <v/>
      </c>
      <c r="K8" s="191" t="str">
        <f>IF('Main Cal'!DA9="GSF","GSF","")</f>
        <v/>
      </c>
      <c r="L8" s="192"/>
      <c r="M8" s="5"/>
      <c r="N8" s="5"/>
      <c r="O8" s="5"/>
      <c r="P8" s="51"/>
      <c r="Q8" s="45" t="str">
        <f>IF(VLOOKUP($O$1,Data!$C$111:$K$122,9,FALSE)='Main Cal'!O9,"H","")</f>
        <v/>
      </c>
      <c r="R8" s="45" t="str">
        <f>IF(VLOOKUP($O$1,Data!$C$111:$K$122,9,FALSE)='Main Cal'!P9,"D","")</f>
        <v>D</v>
      </c>
      <c r="S8" s="45" t="str">
        <f>IF(VLOOKUP($O$1,Data!$C$111:$K$122,9,FALSE)='Main Cal'!Q9,"M","")</f>
        <v/>
      </c>
      <c r="T8" s="46" t="str">
        <f>IF(VLOOKUP($O$1,Data!$C$111:$K$122,9,FALSE)='Main Cal'!R9,"Y","")</f>
        <v/>
      </c>
      <c r="U8" s="191"/>
      <c r="V8" s="192"/>
      <c r="W8" s="5"/>
      <c r="X8" s="5"/>
      <c r="Y8" s="5"/>
      <c r="Z8" s="51"/>
      <c r="AA8" s="45"/>
      <c r="AB8" s="45"/>
      <c r="AC8" s="45"/>
      <c r="AD8" s="46"/>
      <c r="AE8" s="191"/>
      <c r="AF8" s="192"/>
      <c r="AG8" s="5"/>
      <c r="AH8" s="5"/>
      <c r="AI8" s="5"/>
      <c r="AJ8" s="51"/>
      <c r="AK8" s="45"/>
      <c r="AL8" s="45"/>
      <c r="AM8" s="45"/>
      <c r="AN8" s="46"/>
      <c r="AO8" s="191"/>
      <c r="AP8" s="192"/>
      <c r="AQ8" s="5"/>
      <c r="AR8" s="5"/>
      <c r="AS8" s="5"/>
      <c r="AT8" s="51"/>
      <c r="AU8" s="45"/>
      <c r="AV8" s="45"/>
      <c r="AW8" s="45"/>
      <c r="AX8" s="46"/>
      <c r="AY8" s="191"/>
      <c r="AZ8" s="192"/>
      <c r="BA8" s="5"/>
      <c r="BB8" s="5"/>
      <c r="BC8" s="5"/>
      <c r="BD8" s="51"/>
      <c r="BE8" s="45"/>
      <c r="BF8" s="45"/>
      <c r="BG8" s="45"/>
      <c r="BH8" s="46"/>
      <c r="BI8" s="191"/>
      <c r="BJ8" s="192"/>
      <c r="BK8" s="5"/>
      <c r="BL8" s="5"/>
      <c r="BM8" s="5"/>
      <c r="BN8" s="51"/>
      <c r="BO8" s="45"/>
      <c r="BP8" s="45"/>
      <c r="BQ8" s="45"/>
      <c r="BR8" s="46"/>
      <c r="BS8" s="2"/>
      <c r="BT8" s="2"/>
      <c r="BU8" s="2"/>
      <c r="BV8" s="2"/>
      <c r="BW8" s="4"/>
      <c r="BX8" s="4"/>
      <c r="BY8" s="4"/>
      <c r="BZ8" s="4"/>
      <c r="CA8" s="4"/>
      <c r="CQ8" s="83" t="s">
        <v>376</v>
      </c>
      <c r="CR8" s="83" t="str">
        <f>IF(OR(AND('Main Cal'!G9="子",OR(MONTH('Main Cal'!A6)=1,AND(MONTH('Main Cal'!A6)=12,YEAR('Main Cal'!A6&lt;'Main Cal'!$C$1))),OR('Main Cal'!CR8=11,'Main Cal'!CR8=12)),AND('Main Cal'!G9="丑",OR(MONTH('Main Cal'!A6)=1,MONTH('Main Cal'!A6)=2),OR('Main Cal'!CR8=11,'Main Cal'!CR8=12)),AND('Main Cal'!G9="寅",OR(MONTH('Main Cal'!A6)=1,MONTH('Main Cal'!A6)=2),OR('Main Cal'!$CR$8=11,'Main Cal'!CR8=12))),VLOOKUP(MOD('Main Cal'!$C$1+2636-1,60),Data!$A$49:$J$108,10,FALSE),VLOOKUP(MOD('Main Cal'!$C$1+2636,60),Data!$A$49:$J$108,10,FALSE))</f>
        <v>辰</v>
      </c>
      <c r="CS8" s="84"/>
      <c r="CT8" s="84"/>
      <c r="CU8" s="83"/>
      <c r="CV8" s="83"/>
      <c r="CW8" s="83"/>
      <c r="CX8" s="83"/>
      <c r="CY8" s="83"/>
      <c r="CZ8" s="83"/>
      <c r="DA8" s="83" t="s">
        <v>376</v>
      </c>
      <c r="DB8" s="83" t="str">
        <f>IF(OR(AND('Main Cal'!Q9="子",OR(MONTH('Main Cal'!K6)=1,AND(MONTH('Main Cal'!K6)=12,YEAR('Main Cal'!K6&lt;'Main Cal'!$C$1))),OR('Main Cal'!DB8=11,'Main Cal'!DB8=12)),AND('Main Cal'!Q9="丑",OR(MONTH('Main Cal'!K6)=1,MONTH('Main Cal'!K6)=2),OR('Main Cal'!DB8=11,'Main Cal'!DB8=12)),AND('Main Cal'!Q9="寅",OR(MONTH('Main Cal'!K6)=1,MONTH('Main Cal'!K6)=2),OR('Main Cal'!$CR$8=11,'Main Cal'!DB8=12))),VLOOKUP(MOD('Main Cal'!$C$1+2636-1,60),Data!$A$49:$J$108,10,FALSE),VLOOKUP(MOD('Main Cal'!$C$1+2636,60),Data!$A$49:$J$108,10,FALSE))</f>
        <v>辰</v>
      </c>
      <c r="DC8" s="84"/>
      <c r="DD8" s="84"/>
      <c r="DE8" s="83"/>
      <c r="DF8" s="83"/>
      <c r="DG8" s="83"/>
      <c r="DH8" s="83"/>
      <c r="DI8" s="83"/>
      <c r="DJ8" s="83"/>
      <c r="DK8" s="83" t="s">
        <v>376</v>
      </c>
      <c r="DL8" s="83" t="str">
        <f>IF(OR(AND('Main Cal'!AA9="子",OR(MONTH('Main Cal'!U6)=1,AND(MONTH('Main Cal'!U6)=12,YEAR('Main Cal'!U6&lt;'Main Cal'!$C$1))),OR('Main Cal'!DL8=11,'Main Cal'!DL8=12)),AND('Main Cal'!AA9="丑",OR(MONTH('Main Cal'!U6)=1,MONTH('Main Cal'!U6)=2),OR('Main Cal'!DL8=11,'Main Cal'!DL8=12)),AND('Main Cal'!AA9="寅",OR(MONTH('Main Cal'!U6)=1,MONTH('Main Cal'!U6)=2),OR('Main Cal'!$CR$8=11,'Main Cal'!DL8=12))),VLOOKUP(MOD('Main Cal'!$C$1+2636-1,60),Data!$A$49:$J$108,10,FALSE),VLOOKUP(MOD('Main Cal'!$C$1+2636,60),Data!$A$49:$J$108,10,FALSE))</f>
        <v>辰</v>
      </c>
      <c r="DM8" s="84"/>
      <c r="DN8" s="84"/>
      <c r="DO8" s="83"/>
      <c r="DP8" s="83"/>
      <c r="DQ8" s="83"/>
      <c r="DR8" s="83"/>
      <c r="DS8" s="83"/>
      <c r="DT8" s="83"/>
      <c r="DU8" s="83" t="s">
        <v>376</v>
      </c>
      <c r="DV8" s="83" t="str">
        <f>IF(OR(AND('Main Cal'!AK9="子",OR(MONTH('Main Cal'!AE6)=1,AND(MONTH('Main Cal'!AE6)=12,YEAR('Main Cal'!AE6&lt;'Main Cal'!$C$1))),OR('Main Cal'!DV8=11,'Main Cal'!DV8=12)),AND('Main Cal'!AK9="丑",OR(MONTH('Main Cal'!AE6)=1,MONTH('Main Cal'!AE6)=2),OR('Main Cal'!DV8=11,'Main Cal'!DV8=12)),AND('Main Cal'!AK9="寅",OR(MONTH('Main Cal'!AE6)=1,MONTH('Main Cal'!AE6)=2),OR('Main Cal'!$CR$8=11,'Main Cal'!DV8=12))),VLOOKUP(MOD('Main Cal'!$C$1+2636-1,60),Data!$A$49:$J$108,10,FALSE),VLOOKUP(MOD('Main Cal'!$C$1+2636,60),Data!$A$49:$J$108,10,FALSE))</f>
        <v>辰</v>
      </c>
      <c r="DW8" s="84"/>
      <c r="DX8" s="84"/>
      <c r="DY8" s="83"/>
      <c r="DZ8" s="83"/>
      <c r="EA8" s="83"/>
      <c r="EB8" s="83"/>
      <c r="EC8" s="83"/>
      <c r="ED8" s="83"/>
      <c r="EE8" s="83" t="s">
        <v>376</v>
      </c>
      <c r="EF8" s="83" t="str">
        <f>IF(OR(AND('Main Cal'!AU9="子",OR(MONTH('Main Cal'!AO6)=1,AND(MONTH('Main Cal'!AO6)=12,YEAR('Main Cal'!AO6&lt;'Main Cal'!$C$1))),OR('Main Cal'!EF8=11,'Main Cal'!EF8=12)),AND('Main Cal'!AU9="丑",OR(MONTH('Main Cal'!AO6)=1,MONTH('Main Cal'!AO6)=2),OR('Main Cal'!EF8=11,'Main Cal'!EF8=12)),AND('Main Cal'!AU9="寅",OR(MONTH('Main Cal'!AO6)=1,MONTH('Main Cal'!AO6)=2),OR('Main Cal'!$CR$8=11,'Main Cal'!EF8=12))),VLOOKUP(MOD('Main Cal'!$C$1+2636-1,60),Data!$A$49:$J$108,10,FALSE),VLOOKUP(MOD('Main Cal'!$C$1+2636,60),Data!$A$49:$J$108,10,FALSE))</f>
        <v>辰</v>
      </c>
      <c r="EG8" s="84"/>
      <c r="EH8" s="84"/>
      <c r="EI8" s="83"/>
      <c r="EJ8" s="83"/>
      <c r="EK8" s="83"/>
      <c r="EL8" s="83"/>
      <c r="EM8" s="83"/>
      <c r="EN8" s="83"/>
      <c r="EO8" s="83" t="s">
        <v>376</v>
      </c>
      <c r="EP8" s="83" t="str">
        <f>IF(OR(AND('Main Cal'!BE9="子",OR(MONTH('Main Cal'!AY6)=1,AND(MONTH('Main Cal'!AY6)=12,YEAR('Main Cal'!AY6&lt;'Main Cal'!$C$1))),OR('Main Cal'!EP8=11,'Main Cal'!EP8=12)),AND('Main Cal'!BE9="丑",OR(MONTH('Main Cal'!AY6)=1,MONTH('Main Cal'!AY6)=2),OR('Main Cal'!EP8=11,'Main Cal'!EP8=12)),AND('Main Cal'!BE9="寅",OR(MONTH('Main Cal'!AY6)=1,MONTH('Main Cal'!AY6)=2),OR('Main Cal'!$CR$8=11,'Main Cal'!EP8=12))),VLOOKUP(MOD('Main Cal'!$C$1+2636-1,60),Data!$A$49:$J$108,10,FALSE),VLOOKUP(MOD('Main Cal'!$C$1+2636,60),Data!$A$49:$J$108,10,FALSE))</f>
        <v>辰</v>
      </c>
      <c r="EQ8" s="84"/>
      <c r="ER8" s="84"/>
      <c r="ES8" s="83"/>
      <c r="ET8" s="83"/>
      <c r="EU8" s="83"/>
      <c r="EV8" s="83"/>
      <c r="EW8" s="83"/>
      <c r="EX8" s="83"/>
      <c r="EY8" s="83" t="s">
        <v>376</v>
      </c>
      <c r="EZ8" s="83" t="str">
        <f>IF(OR(AND('Main Cal'!BO9="子",OR(MONTH('Main Cal'!BI6)=1,AND(MONTH('Main Cal'!BI6)=12,YEAR('Main Cal'!BI6&lt;'Main Cal'!$C$1))),OR('Main Cal'!EZ8=11,'Main Cal'!EZ8=12)),AND('Main Cal'!BO9="丑",OR(MONTH('Main Cal'!BI6)=1,MONTH('Main Cal'!BI6)=2),OR('Main Cal'!EZ8=11,'Main Cal'!EZ8=12)),AND('Main Cal'!BO9="寅",OR(MONTH('Main Cal'!BI6)=1,MONTH('Main Cal'!BI6)=2),OR('Main Cal'!$CR$8=11,'Main Cal'!EZ8=12))),VLOOKUP(MOD('Main Cal'!$C$1+2636-1,60),Data!$A$49:$J$108,10,FALSE),VLOOKUP(MOD('Main Cal'!$C$1+2636,60),Data!$A$49:$J$108,10,FALSE))</f>
        <v>辰</v>
      </c>
      <c r="FA8" s="84"/>
      <c r="FB8" s="84"/>
      <c r="FC8" s="83"/>
      <c r="FD8" s="83"/>
      <c r="FE8" s="83"/>
      <c r="FF8" s="83"/>
      <c r="FG8" s="83"/>
      <c r="FH8" s="83"/>
    </row>
    <row r="9" spans="1:164" ht="18.75" customHeight="1" x14ac:dyDescent="0.35">
      <c r="A9" s="41"/>
      <c r="B9" s="22"/>
      <c r="C9" s="22"/>
      <c r="D9" s="22"/>
      <c r="E9" s="22"/>
      <c r="F9" s="47"/>
      <c r="G9" s="199" t="str">
        <f>IF(OR(J9&lt;&gt;"",I9&lt;&gt;""),"Lunar","")</f>
        <v/>
      </c>
      <c r="H9" s="199"/>
      <c r="I9" s="49" t="str">
        <f>IF(VLOOKUP($O$1,Data!$C$111:$K$122,9,FALSE)=CR7,"M","")</f>
        <v/>
      </c>
      <c r="J9" s="50" t="str">
        <f>IF(VLOOKUP($O$1,Data!$C$111:$K$122,9,FALSE)=CR8,"Y","")</f>
        <v/>
      </c>
      <c r="K9" s="41"/>
      <c r="L9" s="22"/>
      <c r="M9" s="22"/>
      <c r="N9" s="22"/>
      <c r="O9" s="22"/>
      <c r="P9" s="47"/>
      <c r="Q9" s="199" t="str">
        <f>IF(OR(T9&lt;&gt;"",S9&lt;&gt;""),"Lunar","")</f>
        <v/>
      </c>
      <c r="R9" s="199"/>
      <c r="S9" s="49" t="str">
        <f>IF(VLOOKUP($O$1,Data!$C$111:$K$122,9,FALSE)=DB7,"M","")</f>
        <v/>
      </c>
      <c r="T9" s="50" t="str">
        <f>IF(VLOOKUP($O$1,Data!$C$111:$K$122,9,FALSE)=DB8,"Y","")</f>
        <v/>
      </c>
      <c r="U9" s="41"/>
      <c r="V9" s="22"/>
      <c r="W9" s="22"/>
      <c r="X9" s="22"/>
      <c r="Y9" s="22"/>
      <c r="Z9" s="47"/>
      <c r="AA9" s="199"/>
      <c r="AB9" s="199"/>
      <c r="AC9" s="49"/>
      <c r="AD9" s="50"/>
      <c r="AE9" s="41"/>
      <c r="AF9" s="22"/>
      <c r="AG9" s="22"/>
      <c r="AH9" s="22"/>
      <c r="AI9" s="22"/>
      <c r="AJ9" s="47"/>
      <c r="AK9" s="199"/>
      <c r="AL9" s="199"/>
      <c r="AM9" s="49"/>
      <c r="AN9" s="50"/>
      <c r="AO9" s="41"/>
      <c r="AP9" s="22"/>
      <c r="AQ9" s="22"/>
      <c r="AR9" s="22"/>
      <c r="AS9" s="22"/>
      <c r="AT9" s="47"/>
      <c r="AU9" s="199"/>
      <c r="AV9" s="199"/>
      <c r="AW9" s="49"/>
      <c r="AX9" s="50"/>
      <c r="AY9" s="41"/>
      <c r="AZ9" s="22"/>
      <c r="BA9" s="22"/>
      <c r="BB9" s="22"/>
      <c r="BC9" s="22"/>
      <c r="BD9" s="47"/>
      <c r="BE9" s="199"/>
      <c r="BF9" s="199"/>
      <c r="BG9" s="49"/>
      <c r="BH9" s="50"/>
      <c r="BI9" s="41"/>
      <c r="BJ9" s="22"/>
      <c r="BK9" s="22"/>
      <c r="BL9" s="22"/>
      <c r="BM9" s="22"/>
      <c r="BN9" s="47"/>
      <c r="BO9" s="199"/>
      <c r="BP9" s="199"/>
      <c r="BQ9" s="49"/>
      <c r="BR9" s="50"/>
      <c r="BS9" s="2"/>
      <c r="BT9" s="2"/>
      <c r="BU9" s="2"/>
      <c r="BV9" s="2"/>
      <c r="BW9" s="4"/>
      <c r="BX9" s="4"/>
      <c r="BY9" s="4"/>
      <c r="BZ9" s="4"/>
      <c r="CA9" s="4"/>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row>
    <row r="10" spans="1:164" ht="18.75" customHeight="1" x14ac:dyDescent="0.35">
      <c r="A10" s="42"/>
      <c r="B10" s="43"/>
      <c r="C10" s="43"/>
      <c r="D10" s="43"/>
      <c r="E10" s="43"/>
      <c r="F10" s="43"/>
      <c r="G10" s="43"/>
      <c r="H10" s="43"/>
      <c r="I10" s="43"/>
      <c r="J10" s="44"/>
      <c r="K10" s="42"/>
      <c r="L10" s="43"/>
      <c r="M10" s="43"/>
      <c r="N10" s="43"/>
      <c r="O10" s="43"/>
      <c r="P10" s="43"/>
      <c r="Q10" s="43"/>
      <c r="R10" s="43"/>
      <c r="S10" s="43"/>
      <c r="T10" s="44"/>
      <c r="U10" s="42"/>
      <c r="V10" s="43"/>
      <c r="W10" s="43"/>
      <c r="X10" s="43"/>
      <c r="Y10" s="43"/>
      <c r="Z10" s="43"/>
      <c r="AA10" s="43"/>
      <c r="AB10" s="43"/>
      <c r="AC10" s="43"/>
      <c r="AD10" s="44"/>
      <c r="AE10" s="42"/>
      <c r="AF10" s="43"/>
      <c r="AG10" s="43"/>
      <c r="AH10" s="43"/>
      <c r="AI10" s="43"/>
      <c r="AJ10" s="43"/>
      <c r="AK10" s="43"/>
      <c r="AL10" s="43"/>
      <c r="AM10" s="43"/>
      <c r="AN10" s="44"/>
      <c r="AO10" s="42"/>
      <c r="AP10" s="43"/>
      <c r="AQ10" s="43"/>
      <c r="AR10" s="43"/>
      <c r="AS10" s="43"/>
      <c r="AT10" s="43"/>
      <c r="AU10" s="43"/>
      <c r="AV10" s="43"/>
      <c r="AW10" s="43"/>
      <c r="AX10" s="44"/>
      <c r="AY10" s="42"/>
      <c r="AZ10" s="43"/>
      <c r="BA10" s="43"/>
      <c r="BB10" s="43"/>
      <c r="BC10" s="43"/>
      <c r="BD10" s="43"/>
      <c r="BE10" s="43"/>
      <c r="BF10" s="43"/>
      <c r="BG10" s="43"/>
      <c r="BH10" s="44"/>
      <c r="BI10" s="42"/>
      <c r="BJ10" s="43"/>
      <c r="BK10" s="43"/>
      <c r="BL10" s="43"/>
      <c r="BM10" s="43"/>
      <c r="BN10" s="43"/>
      <c r="BO10" s="43"/>
      <c r="BP10" s="43"/>
      <c r="BQ10" s="43"/>
      <c r="BR10" s="44"/>
      <c r="BS10" s="2"/>
      <c r="BT10" s="2"/>
      <c r="BU10" s="2"/>
      <c r="BV10" s="2"/>
      <c r="BW10" s="4"/>
      <c r="BX10" s="4"/>
      <c r="BY10" s="4"/>
      <c r="BZ10" s="4"/>
      <c r="CA10" s="4"/>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row>
    <row r="11" spans="1:164" ht="18.75" customHeight="1" x14ac:dyDescent="0.35">
      <c r="A11" s="114"/>
      <c r="B11" s="115"/>
      <c r="C11" s="115"/>
      <c r="D11" s="115"/>
      <c r="E11" s="193"/>
      <c r="F11" s="193"/>
      <c r="G11" s="194"/>
      <c r="H11" s="194"/>
      <c r="I11" s="194"/>
      <c r="J11" s="48"/>
      <c r="K11" s="114"/>
      <c r="L11" s="115"/>
      <c r="M11" s="115"/>
      <c r="N11" s="115"/>
      <c r="O11" s="193"/>
      <c r="P11" s="193"/>
      <c r="Q11" s="194"/>
      <c r="R11" s="194"/>
      <c r="S11" s="194"/>
      <c r="T11" s="48"/>
      <c r="U11" s="114"/>
      <c r="V11" s="115"/>
      <c r="W11" s="115"/>
      <c r="X11" s="115"/>
      <c r="Y11" s="193"/>
      <c r="Z11" s="193"/>
      <c r="AA11" s="194"/>
      <c r="AB11" s="194"/>
      <c r="AC11" s="194"/>
      <c r="AD11" s="48"/>
      <c r="AE11" s="114"/>
      <c r="AF11" s="115"/>
      <c r="AG11" s="115"/>
      <c r="AH11" s="115"/>
      <c r="AI11" s="193"/>
      <c r="AJ11" s="193"/>
      <c r="AK11" s="194"/>
      <c r="AL11" s="194"/>
      <c r="AM11" s="194"/>
      <c r="AN11" s="48"/>
      <c r="AO11" s="114"/>
      <c r="AP11" s="115"/>
      <c r="AQ11" s="115"/>
      <c r="AR11" s="115"/>
      <c r="AS11" s="193"/>
      <c r="AT11" s="193"/>
      <c r="AU11" s="194"/>
      <c r="AV11" s="194"/>
      <c r="AW11" s="194"/>
      <c r="AX11" s="48"/>
      <c r="AY11" s="114"/>
      <c r="AZ11" s="115"/>
      <c r="BA11" s="115"/>
      <c r="BB11" s="115"/>
      <c r="BC11" s="193"/>
      <c r="BD11" s="193"/>
      <c r="BE11" s="194"/>
      <c r="BF11" s="194"/>
      <c r="BG11" s="194"/>
      <c r="BH11" s="48"/>
      <c r="BI11" s="114"/>
      <c r="BJ11" s="115"/>
      <c r="BK11" s="115"/>
      <c r="BL11" s="115"/>
      <c r="BM11" s="193"/>
      <c r="BN11" s="193"/>
      <c r="BO11" s="194"/>
      <c r="BP11" s="194"/>
      <c r="BQ11" s="194"/>
      <c r="BR11" s="48"/>
      <c r="BS11" s="2"/>
      <c r="BT11" s="2"/>
      <c r="BU11" s="2"/>
      <c r="BV11" s="2"/>
      <c r="BW11" s="4"/>
      <c r="BX11" s="4"/>
      <c r="BY11" s="4"/>
      <c r="BZ11" s="4"/>
      <c r="CA11" s="4"/>
      <c r="CQ11" s="83" t="s">
        <v>362</v>
      </c>
      <c r="CR11" s="83">
        <f>VLOOKUP(CR12,Data!$F$23:$J$34,5,FALSE)</f>
        <v>19</v>
      </c>
      <c r="CS11" s="83">
        <f>IF(CR12="申",29,0)</f>
        <v>0</v>
      </c>
      <c r="CT11" s="83"/>
      <c r="CU11" s="83"/>
      <c r="CV11" s="83"/>
      <c r="CW11" s="83"/>
      <c r="CX11" s="83"/>
      <c r="CY11" s="83"/>
      <c r="CZ11" s="83"/>
      <c r="DA11" s="83" t="s">
        <v>362</v>
      </c>
      <c r="DB11" s="83">
        <f>VLOOKUP(DB12,Data!$F$23:$J$34,5,FALSE)</f>
        <v>19</v>
      </c>
      <c r="DC11" s="83">
        <f>IF(DB12="申",29,0)</f>
        <v>0</v>
      </c>
      <c r="DD11" s="83"/>
      <c r="DE11" s="83"/>
      <c r="DF11" s="83"/>
      <c r="DG11" s="83"/>
      <c r="DH11" s="83"/>
      <c r="DI11" s="83"/>
      <c r="DJ11" s="83"/>
      <c r="DK11" s="83" t="s">
        <v>362</v>
      </c>
      <c r="DL11" s="83">
        <f>VLOOKUP(DL12,Data!$F$23:$J$34,5,FALSE)</f>
        <v>19</v>
      </c>
      <c r="DM11" s="83">
        <f>IF(DL12="申",29,0)</f>
        <v>0</v>
      </c>
      <c r="DN11" s="83"/>
      <c r="DO11" s="83"/>
      <c r="DP11" s="83"/>
      <c r="DQ11" s="83"/>
      <c r="DR11" s="83"/>
      <c r="DS11" s="83"/>
      <c r="DT11" s="83"/>
      <c r="DU11" s="83" t="s">
        <v>362</v>
      </c>
      <c r="DV11" s="83">
        <f>VLOOKUP(DV12,Data!$F$23:$J$34,5,FALSE)</f>
        <v>19</v>
      </c>
      <c r="DW11" s="83">
        <f>IF(DV12="申",29,0)</f>
        <v>0</v>
      </c>
      <c r="DX11" s="83"/>
      <c r="DY11" s="83"/>
      <c r="DZ11" s="83"/>
      <c r="EA11" s="83"/>
      <c r="EB11" s="83"/>
      <c r="EC11" s="83"/>
      <c r="ED11" s="83"/>
      <c r="EE11" s="83" t="s">
        <v>362</v>
      </c>
      <c r="EF11" s="83">
        <f>VLOOKUP(EF12,Data!$F$23:$J$34,5,FALSE)</f>
        <v>19</v>
      </c>
      <c r="EG11" s="83">
        <f>IF(EF12="申",29,0)</f>
        <v>0</v>
      </c>
      <c r="EH11" s="83"/>
      <c r="EI11" s="83"/>
      <c r="EJ11" s="83"/>
      <c r="EK11" s="83"/>
      <c r="EL11" s="83"/>
      <c r="EM11" s="83"/>
      <c r="EN11" s="83"/>
      <c r="EO11" s="83" t="s">
        <v>362</v>
      </c>
      <c r="EP11" s="83">
        <f>VLOOKUP(EP12,Data!$F$23:$J$34,5,FALSE)</f>
        <v>19</v>
      </c>
      <c r="EQ11" s="83">
        <f>IF(EP12="申",29,0)</f>
        <v>0</v>
      </c>
      <c r="ER11" s="83"/>
      <c r="ES11" s="83"/>
      <c r="ET11" s="83"/>
      <c r="EU11" s="83"/>
      <c r="EV11" s="83"/>
      <c r="EW11" s="83"/>
      <c r="EX11" s="83"/>
      <c r="EY11" s="83" t="s">
        <v>362</v>
      </c>
      <c r="EZ11" s="83">
        <f>VLOOKUP(EZ12,Data!$F$23:$J$34,5,FALSE)</f>
        <v>19</v>
      </c>
      <c r="FA11" s="83">
        <f>IF(EZ12="申",29,0)</f>
        <v>0</v>
      </c>
      <c r="FB11" s="83"/>
      <c r="FC11" s="83"/>
      <c r="FD11" s="83"/>
      <c r="FE11" s="83"/>
      <c r="FF11" s="83"/>
      <c r="FG11" s="83"/>
      <c r="FH11" s="83"/>
    </row>
    <row r="12" spans="1:164" ht="18.75" customHeight="1" x14ac:dyDescent="0.35">
      <c r="A12" s="195"/>
      <c r="B12" s="171"/>
      <c r="C12" s="171"/>
      <c r="D12" s="171"/>
      <c r="E12" s="171"/>
      <c r="F12" s="196"/>
      <c r="G12" s="153"/>
      <c r="H12" s="153"/>
      <c r="I12" s="153"/>
      <c r="J12" s="180"/>
      <c r="K12" s="195"/>
      <c r="L12" s="171"/>
      <c r="M12" s="171"/>
      <c r="N12" s="171"/>
      <c r="O12" s="171"/>
      <c r="P12" s="196"/>
      <c r="Q12" s="153"/>
      <c r="R12" s="153"/>
      <c r="S12" s="153"/>
      <c r="T12" s="180"/>
      <c r="U12" s="195"/>
      <c r="V12" s="171"/>
      <c r="W12" s="171"/>
      <c r="X12" s="171"/>
      <c r="Y12" s="171"/>
      <c r="Z12" s="196"/>
      <c r="AA12" s="153"/>
      <c r="AB12" s="153"/>
      <c r="AC12" s="153"/>
      <c r="AD12" s="180"/>
      <c r="AE12" s="195"/>
      <c r="AF12" s="171"/>
      <c r="AG12" s="171"/>
      <c r="AH12" s="171"/>
      <c r="AI12" s="171"/>
      <c r="AJ12" s="196"/>
      <c r="AK12" s="153"/>
      <c r="AL12" s="153"/>
      <c r="AM12" s="153"/>
      <c r="AN12" s="180"/>
      <c r="AO12" s="195"/>
      <c r="AP12" s="171"/>
      <c r="AQ12" s="171"/>
      <c r="AR12" s="171"/>
      <c r="AS12" s="171"/>
      <c r="AT12" s="196"/>
      <c r="AU12" s="153"/>
      <c r="AV12" s="153"/>
      <c r="AW12" s="153"/>
      <c r="AX12" s="180"/>
      <c r="AY12" s="195"/>
      <c r="AZ12" s="171"/>
      <c r="BA12" s="171"/>
      <c r="BB12" s="171"/>
      <c r="BC12" s="171"/>
      <c r="BD12" s="196"/>
      <c r="BE12" s="153"/>
      <c r="BF12" s="153"/>
      <c r="BG12" s="153"/>
      <c r="BH12" s="180"/>
      <c r="BI12" s="195"/>
      <c r="BJ12" s="171"/>
      <c r="BK12" s="171"/>
      <c r="BL12" s="171"/>
      <c r="BM12" s="171"/>
      <c r="BN12" s="196"/>
      <c r="BO12" s="153"/>
      <c r="BP12" s="153"/>
      <c r="BQ12" s="153"/>
      <c r="BR12" s="180"/>
      <c r="BS12" s="2"/>
      <c r="BT12" s="2"/>
      <c r="BU12" s="2"/>
      <c r="BV12" s="2"/>
      <c r="BW12" s="4"/>
      <c r="BX12" s="4"/>
      <c r="BY12" s="4"/>
      <c r="BZ12" s="4"/>
      <c r="CA12" s="4"/>
      <c r="CQ12" s="83" t="s">
        <v>363</v>
      </c>
      <c r="CR12" s="83" t="str">
        <f>VLOOKUP('Main Cal'!CR13,Data!$G$155:$H$166,2,FALSE)</f>
        <v>丑</v>
      </c>
      <c r="CS12" s="84">
        <f>_xlfn.DAYS('Main Cal'!A11,VLOOKUP('Main Cal'!CS13,SolarTermData!$W$10:$X$3734,2,FALSE))+1</f>
        <v>7</v>
      </c>
      <c r="CT12" s="84"/>
      <c r="CU12" s="83"/>
      <c r="CV12" s="83"/>
      <c r="CW12" s="83"/>
      <c r="CX12" s="83"/>
      <c r="CY12" s="83"/>
      <c r="CZ12" s="83"/>
      <c r="DA12" s="83" t="s">
        <v>363</v>
      </c>
      <c r="DB12" s="83" t="str">
        <f>VLOOKUP('Main Cal'!DB13,Data!$G$155:$H$166,2,FALSE)</f>
        <v>丑</v>
      </c>
      <c r="DC12" s="84">
        <f>_xlfn.DAYS('Main Cal'!K11,VLOOKUP('Main Cal'!DC13,SolarTermData!$W$10:$X$3734,2,FALSE))+1</f>
        <v>8</v>
      </c>
      <c r="DD12" s="84"/>
      <c r="DE12" s="83"/>
      <c r="DF12" s="83"/>
      <c r="DG12" s="83"/>
      <c r="DH12" s="83"/>
      <c r="DI12" s="83"/>
      <c r="DJ12" s="83"/>
      <c r="DK12" s="83" t="s">
        <v>363</v>
      </c>
      <c r="DL12" s="83" t="str">
        <f>VLOOKUP('Main Cal'!DL13,Data!$G$155:$H$166,2,FALSE)</f>
        <v>丑</v>
      </c>
      <c r="DM12" s="84">
        <f>_xlfn.DAYS('Main Cal'!U11,VLOOKUP('Main Cal'!DM13,SolarTermData!$W$10:$X$3734,2,FALSE))+1</f>
        <v>9</v>
      </c>
      <c r="DN12" s="84"/>
      <c r="DO12" s="83"/>
      <c r="DP12" s="83"/>
      <c r="DQ12" s="83"/>
      <c r="DR12" s="83"/>
      <c r="DS12" s="83"/>
      <c r="DT12" s="83"/>
      <c r="DU12" s="83" t="s">
        <v>363</v>
      </c>
      <c r="DV12" s="83" t="str">
        <f>VLOOKUP('Main Cal'!DV13,Data!$G$155:$H$166,2,FALSE)</f>
        <v>丑</v>
      </c>
      <c r="DW12" s="84">
        <f>_xlfn.DAYS('Main Cal'!AE11,VLOOKUP('Main Cal'!DW13,SolarTermData!$W$10:$X$3734,2,FALSE))+1</f>
        <v>10</v>
      </c>
      <c r="DX12" s="84"/>
      <c r="DY12" s="83"/>
      <c r="DZ12" s="83"/>
      <c r="EA12" s="83"/>
      <c r="EB12" s="83"/>
      <c r="EC12" s="83"/>
      <c r="ED12" s="83"/>
      <c r="EE12" s="83" t="s">
        <v>363</v>
      </c>
      <c r="EF12" s="83" t="str">
        <f>VLOOKUP('Main Cal'!EF13,Data!$G$155:$H$166,2,FALSE)</f>
        <v>丑</v>
      </c>
      <c r="EG12" s="84">
        <f>_xlfn.DAYS('Main Cal'!AO11,VLOOKUP('Main Cal'!EG13,SolarTermData!$W$10:$X$3734,2,FALSE))+1</f>
        <v>11</v>
      </c>
      <c r="EH12" s="84"/>
      <c r="EI12" s="83"/>
      <c r="EJ12" s="83"/>
      <c r="EK12" s="83"/>
      <c r="EL12" s="83"/>
      <c r="EM12" s="83"/>
      <c r="EN12" s="83"/>
      <c r="EO12" s="83" t="s">
        <v>363</v>
      </c>
      <c r="EP12" s="83" t="str">
        <f>VLOOKUP('Main Cal'!EP13,Data!$G$155:$H$166,2,FALSE)</f>
        <v>丑</v>
      </c>
      <c r="EQ12" s="84">
        <f>_xlfn.DAYS('Main Cal'!AY11,VLOOKUP('Main Cal'!EQ13,SolarTermData!$W$10:$X$3734,2,FALSE))+1</f>
        <v>12</v>
      </c>
      <c r="ER12" s="84"/>
      <c r="ES12" s="83"/>
      <c r="ET12" s="83"/>
      <c r="EU12" s="83"/>
      <c r="EV12" s="83"/>
      <c r="EW12" s="83"/>
      <c r="EX12" s="83"/>
      <c r="EY12" s="83" t="s">
        <v>363</v>
      </c>
      <c r="EZ12" s="83" t="str">
        <f>VLOOKUP('Main Cal'!EZ13,Data!$G$155:$H$166,2,FALSE)</f>
        <v>丑</v>
      </c>
      <c r="FA12" s="84">
        <f>_xlfn.DAYS('Main Cal'!BI11,VLOOKUP('Main Cal'!FA13,SolarTermData!$W$10:$X$3734,2,FALSE))+1</f>
        <v>13</v>
      </c>
      <c r="FB12" s="84"/>
      <c r="FC12" s="83"/>
      <c r="FD12" s="83"/>
      <c r="FE12" s="83"/>
      <c r="FF12" s="83"/>
      <c r="FG12" s="83"/>
      <c r="FH12" s="83"/>
    </row>
    <row r="13" spans="1:164" ht="18.75" customHeight="1" x14ac:dyDescent="0.35">
      <c r="A13" s="191"/>
      <c r="B13" s="192"/>
      <c r="C13" s="5"/>
      <c r="D13" s="5"/>
      <c r="E13" s="5"/>
      <c r="F13" s="51"/>
      <c r="G13" s="45"/>
      <c r="H13" s="45"/>
      <c r="I13" s="45"/>
      <c r="J13" s="46"/>
      <c r="K13" s="191"/>
      <c r="L13" s="192"/>
      <c r="M13" s="5"/>
      <c r="N13" s="5"/>
      <c r="O13" s="5"/>
      <c r="P13" s="51"/>
      <c r="Q13" s="45"/>
      <c r="R13" s="45"/>
      <c r="S13" s="45"/>
      <c r="T13" s="46"/>
      <c r="U13" s="191"/>
      <c r="V13" s="192"/>
      <c r="W13" s="5"/>
      <c r="X13" s="5"/>
      <c r="Y13" s="5"/>
      <c r="Z13" s="51"/>
      <c r="AA13" s="45"/>
      <c r="AB13" s="45"/>
      <c r="AC13" s="45"/>
      <c r="AD13" s="46"/>
      <c r="AE13" s="191"/>
      <c r="AF13" s="192"/>
      <c r="AG13" s="5"/>
      <c r="AH13" s="5"/>
      <c r="AI13" s="5"/>
      <c r="AJ13" s="51"/>
      <c r="AK13" s="45"/>
      <c r="AL13" s="45"/>
      <c r="AM13" s="45"/>
      <c r="AN13" s="46"/>
      <c r="AO13" s="191"/>
      <c r="AP13" s="192"/>
      <c r="AQ13" s="5"/>
      <c r="AR13" s="5"/>
      <c r="AS13" s="5"/>
      <c r="AT13" s="51"/>
      <c r="AU13" s="45"/>
      <c r="AV13" s="45"/>
      <c r="AW13" s="45"/>
      <c r="AX13" s="46"/>
      <c r="AY13" s="191"/>
      <c r="AZ13" s="192"/>
      <c r="BA13" s="5"/>
      <c r="BB13" s="5"/>
      <c r="BC13" s="5"/>
      <c r="BD13" s="51"/>
      <c r="BE13" s="45"/>
      <c r="BF13" s="45"/>
      <c r="BG13" s="45"/>
      <c r="BH13" s="46"/>
      <c r="BI13" s="191"/>
      <c r="BJ13" s="192"/>
      <c r="BK13" s="5"/>
      <c r="BL13" s="5"/>
      <c r="BM13" s="5"/>
      <c r="BN13" s="51"/>
      <c r="BO13" s="45"/>
      <c r="BP13" s="45"/>
      <c r="BQ13" s="45"/>
      <c r="BR13" s="46"/>
      <c r="BS13" s="2"/>
      <c r="BT13" s="2"/>
      <c r="BU13" s="2"/>
      <c r="BV13" s="2"/>
      <c r="BW13" s="4"/>
      <c r="BX13" s="4"/>
      <c r="BY13" s="4"/>
      <c r="BZ13" s="4"/>
      <c r="CA13" s="4"/>
      <c r="CQ13" s="83" t="s">
        <v>376</v>
      </c>
      <c r="CR13" s="83" t="str">
        <f>IF(OR(AND('Main Cal'!G14="子",OR(MONTH('Main Cal'!A11)=1,AND(MONTH('Main Cal'!A11)=12,YEAR('Main Cal'!A11&lt;'Main Cal'!$C$1))),OR('Main Cal'!CR13=11,'Main Cal'!CR13=12)),AND('Main Cal'!G14="丑",OR(MONTH('Main Cal'!A11)=1,MONTH('Main Cal'!A11)=2),OR('Main Cal'!CR13=11,'Main Cal'!CR13=12)),AND('Main Cal'!G14="寅",OR(MONTH('Main Cal'!A11)=1,MONTH('Main Cal'!A11)=2),OR('Main Cal'!$CR$8=11,'Main Cal'!CR13=12))),VLOOKUP(MOD('Main Cal'!$C$1+2636-1,60),Data!$A$49:$J$108,10,FALSE),VLOOKUP(MOD('Main Cal'!$C$1+2636,60),Data!$A$49:$J$108,10,FALSE))</f>
        <v>辰</v>
      </c>
      <c r="CS13" s="84"/>
      <c r="CT13" s="84"/>
      <c r="CU13" s="83"/>
      <c r="CV13" s="83"/>
      <c r="CW13" s="83"/>
      <c r="CX13" s="83"/>
      <c r="CY13" s="83"/>
      <c r="CZ13" s="83"/>
      <c r="DA13" s="83" t="s">
        <v>376</v>
      </c>
      <c r="DB13" s="83" t="str">
        <f>IF(OR(AND('Main Cal'!Q14="子",OR(MONTH('Main Cal'!K11)=1,AND(MONTH('Main Cal'!K11)=12,YEAR('Main Cal'!K11&lt;'Main Cal'!$C$1))),OR('Main Cal'!DB13=11,'Main Cal'!DB13=12)),AND('Main Cal'!Q14="丑",OR(MONTH('Main Cal'!K11)=1,MONTH('Main Cal'!K11)=2),OR('Main Cal'!DB13=11,'Main Cal'!DB13=12)),AND('Main Cal'!Q14="寅",OR(MONTH('Main Cal'!K11)=1,MONTH('Main Cal'!K11)=2),OR('Main Cal'!$CR$8=11,'Main Cal'!DB13=12))),VLOOKUP(MOD('Main Cal'!$C$1+2636-1,60),Data!$A$49:$J$108,10,FALSE),VLOOKUP(MOD('Main Cal'!$C$1+2636,60),Data!$A$49:$J$108,10,FALSE))</f>
        <v>辰</v>
      </c>
      <c r="DC13" s="84"/>
      <c r="DD13" s="84"/>
      <c r="DE13" s="83"/>
      <c r="DF13" s="83"/>
      <c r="DG13" s="83"/>
      <c r="DH13" s="83"/>
      <c r="DI13" s="83"/>
      <c r="DJ13" s="83"/>
      <c r="DK13" s="83" t="s">
        <v>376</v>
      </c>
      <c r="DL13" s="83" t="str">
        <f>IF(OR(AND('Main Cal'!AA14="子",OR(MONTH('Main Cal'!U11)=1,AND(MONTH('Main Cal'!U11)=12,YEAR('Main Cal'!U11&lt;'Main Cal'!$C$1))),OR('Main Cal'!DL13=11,'Main Cal'!DL13=12)),AND('Main Cal'!AA14="丑",OR(MONTH('Main Cal'!U11)=1,MONTH('Main Cal'!U11)=2),OR('Main Cal'!DL13=11,'Main Cal'!DL13=12)),AND('Main Cal'!AA14="寅",OR(MONTH('Main Cal'!U11)=1,MONTH('Main Cal'!U11)=2),OR('Main Cal'!$CR$8=11,'Main Cal'!DL13=12))),VLOOKUP(MOD('Main Cal'!$C$1+2636-1,60),Data!$A$49:$J$108,10,FALSE),VLOOKUP(MOD('Main Cal'!$C$1+2636,60),Data!$A$49:$J$108,10,FALSE))</f>
        <v>辰</v>
      </c>
      <c r="DM13" s="84"/>
      <c r="DN13" s="84"/>
      <c r="DO13" s="83"/>
      <c r="DP13" s="83"/>
      <c r="DQ13" s="83"/>
      <c r="DR13" s="83"/>
      <c r="DS13" s="83"/>
      <c r="DT13" s="83"/>
      <c r="DU13" s="83" t="s">
        <v>376</v>
      </c>
      <c r="DV13" s="83" t="str">
        <f>IF(OR(AND('Main Cal'!AK14="子",OR(MONTH('Main Cal'!AE11)=1,AND(MONTH('Main Cal'!AE11)=12,YEAR('Main Cal'!AE11&lt;'Main Cal'!$C$1))),OR('Main Cal'!DV13=11,'Main Cal'!DV13=12)),AND('Main Cal'!AK14="丑",OR(MONTH('Main Cal'!AE11)=1,MONTH('Main Cal'!AE11)=2),OR('Main Cal'!DV13=11,'Main Cal'!DV13=12)),AND('Main Cal'!AK14="寅",OR(MONTH('Main Cal'!AE11)=1,MONTH('Main Cal'!AE11)=2),OR('Main Cal'!$CR$8=11,'Main Cal'!DV13=12))),VLOOKUP(MOD('Main Cal'!$C$1+2636-1,60),Data!$A$49:$J$108,10,FALSE),VLOOKUP(MOD('Main Cal'!$C$1+2636,60),Data!$A$49:$J$108,10,FALSE))</f>
        <v>辰</v>
      </c>
      <c r="DW13" s="84"/>
      <c r="DX13" s="84"/>
      <c r="DY13" s="83"/>
      <c r="DZ13" s="83"/>
      <c r="EA13" s="83"/>
      <c r="EB13" s="83"/>
      <c r="EC13" s="83"/>
      <c r="ED13" s="83"/>
      <c r="EE13" s="83" t="s">
        <v>376</v>
      </c>
      <c r="EF13" s="83" t="str">
        <f>IF(OR(AND('Main Cal'!AU14="子",OR(MONTH('Main Cal'!AO11)=1,AND(MONTH('Main Cal'!AO11)=12,YEAR('Main Cal'!AO11&lt;'Main Cal'!$C$1))),OR('Main Cal'!EF13=11,'Main Cal'!EF13=12)),AND('Main Cal'!AU14="丑",OR(MONTH('Main Cal'!AO11)=1,MONTH('Main Cal'!AO11)=2),OR('Main Cal'!EF13=11,'Main Cal'!EF13=12)),AND('Main Cal'!AU14="寅",OR(MONTH('Main Cal'!AO11)=1,MONTH('Main Cal'!AO11)=2),OR('Main Cal'!$CR$8=11,'Main Cal'!EF13=12))),VLOOKUP(MOD('Main Cal'!$C$1+2636-1,60),Data!$A$49:$J$108,10,FALSE),VLOOKUP(MOD('Main Cal'!$C$1+2636,60),Data!$A$49:$J$108,10,FALSE))</f>
        <v>辰</v>
      </c>
      <c r="EG13" s="84"/>
      <c r="EH13" s="84"/>
      <c r="EI13" s="83"/>
      <c r="EJ13" s="83"/>
      <c r="EK13" s="83"/>
      <c r="EL13" s="83"/>
      <c r="EM13" s="83"/>
      <c r="EN13" s="83"/>
      <c r="EO13" s="83" t="s">
        <v>376</v>
      </c>
      <c r="EP13" s="83" t="str">
        <f>IF(OR(AND('Main Cal'!BE14="子",OR(MONTH('Main Cal'!AY11)=1,AND(MONTH('Main Cal'!AY11)=12,YEAR('Main Cal'!AY11&lt;'Main Cal'!$C$1))),OR('Main Cal'!EP13=11,'Main Cal'!EP13=12)),AND('Main Cal'!BE14="丑",OR(MONTH('Main Cal'!AY11)=1,MONTH('Main Cal'!AY11)=2),OR('Main Cal'!EP13=11,'Main Cal'!EP13=12)),AND('Main Cal'!BE14="寅",OR(MONTH('Main Cal'!AY11)=1,MONTH('Main Cal'!AY11)=2),OR('Main Cal'!$CR$8=11,'Main Cal'!EP13=12))),VLOOKUP(MOD('Main Cal'!$C$1+2636-1,60),Data!$A$49:$J$108,10,FALSE),VLOOKUP(MOD('Main Cal'!$C$1+2636,60),Data!$A$49:$J$108,10,FALSE))</f>
        <v>辰</v>
      </c>
      <c r="EQ13" s="84"/>
      <c r="ER13" s="84"/>
      <c r="ES13" s="83"/>
      <c r="ET13" s="83"/>
      <c r="EU13" s="83"/>
      <c r="EV13" s="83"/>
      <c r="EW13" s="83"/>
      <c r="EX13" s="83"/>
      <c r="EY13" s="83" t="s">
        <v>376</v>
      </c>
      <c r="EZ13" s="83" t="str">
        <f>IF(OR(AND('Main Cal'!BO14="子",OR(MONTH('Main Cal'!BI11)=1,AND(MONTH('Main Cal'!BI11)=12,YEAR('Main Cal'!BI11&lt;'Main Cal'!$C$1))),OR('Main Cal'!EZ13=11,'Main Cal'!EZ13=12)),AND('Main Cal'!BO14="丑",OR(MONTH('Main Cal'!BI11)=1,MONTH('Main Cal'!BI11)=2),OR('Main Cal'!EZ13=11,'Main Cal'!EZ13=12)),AND('Main Cal'!BO14="寅",OR(MONTH('Main Cal'!BI11)=1,MONTH('Main Cal'!BI11)=2),OR('Main Cal'!$CR$8=11,'Main Cal'!EZ13=12))),VLOOKUP(MOD('Main Cal'!$C$1+2636-1,60),Data!$A$49:$J$108,10,FALSE),VLOOKUP(MOD('Main Cal'!$C$1+2636,60),Data!$A$49:$J$108,10,FALSE))</f>
        <v>辰</v>
      </c>
      <c r="FA13" s="84"/>
      <c r="FB13" s="84"/>
      <c r="FC13" s="83"/>
      <c r="FD13" s="83"/>
      <c r="FE13" s="83"/>
      <c r="FF13" s="83"/>
      <c r="FG13" s="83"/>
      <c r="FH13" s="83"/>
    </row>
    <row r="14" spans="1:164" ht="18.75" customHeight="1" x14ac:dyDescent="0.35">
      <c r="A14" s="41"/>
      <c r="B14" s="22"/>
      <c r="C14" s="22"/>
      <c r="D14" s="22"/>
      <c r="E14" s="22"/>
      <c r="F14" s="47"/>
      <c r="G14" s="199"/>
      <c r="H14" s="199"/>
      <c r="I14" s="49"/>
      <c r="J14" s="50"/>
      <c r="K14" s="41"/>
      <c r="L14" s="22"/>
      <c r="M14" s="22"/>
      <c r="N14" s="22"/>
      <c r="O14" s="22"/>
      <c r="P14" s="47"/>
      <c r="Q14" s="199"/>
      <c r="R14" s="199"/>
      <c r="S14" s="49"/>
      <c r="T14" s="50"/>
      <c r="U14" s="41"/>
      <c r="V14" s="22"/>
      <c r="W14" s="22"/>
      <c r="X14" s="22"/>
      <c r="Y14" s="22"/>
      <c r="Z14" s="47"/>
      <c r="AA14" s="199"/>
      <c r="AB14" s="199"/>
      <c r="AC14" s="49"/>
      <c r="AD14" s="50"/>
      <c r="AE14" s="41"/>
      <c r="AF14" s="22"/>
      <c r="AG14" s="22"/>
      <c r="AH14" s="22"/>
      <c r="AI14" s="22"/>
      <c r="AJ14" s="47"/>
      <c r="AK14" s="199"/>
      <c r="AL14" s="199"/>
      <c r="AM14" s="49"/>
      <c r="AN14" s="50"/>
      <c r="AO14" s="41"/>
      <c r="AP14" s="22"/>
      <c r="AQ14" s="22"/>
      <c r="AR14" s="22"/>
      <c r="AS14" s="22"/>
      <c r="AT14" s="47"/>
      <c r="AU14" s="199"/>
      <c r="AV14" s="199"/>
      <c r="AW14" s="49"/>
      <c r="AX14" s="50"/>
      <c r="AY14" s="41"/>
      <c r="AZ14" s="22"/>
      <c r="BA14" s="22"/>
      <c r="BB14" s="22"/>
      <c r="BC14" s="22"/>
      <c r="BD14" s="47"/>
      <c r="BE14" s="199"/>
      <c r="BF14" s="199"/>
      <c r="BG14" s="49"/>
      <c r="BH14" s="50"/>
      <c r="BI14" s="41"/>
      <c r="BJ14" s="22"/>
      <c r="BK14" s="22"/>
      <c r="BL14" s="22"/>
      <c r="BM14" s="22"/>
      <c r="BN14" s="47"/>
      <c r="BO14" s="199"/>
      <c r="BP14" s="199"/>
      <c r="BQ14" s="49"/>
      <c r="BR14" s="50"/>
      <c r="BS14" s="2"/>
      <c r="BT14" s="2"/>
      <c r="BU14" s="2"/>
      <c r="BV14" s="2"/>
      <c r="BW14" s="4"/>
      <c r="BX14" s="4"/>
      <c r="BY14" s="4"/>
      <c r="BZ14" s="4"/>
      <c r="CA14" s="4"/>
      <c r="CQ14" s="83"/>
      <c r="CR14" s="83"/>
      <c r="CS14" s="83"/>
      <c r="CT14" s="83"/>
      <c r="CU14" s="83"/>
      <c r="CV14" s="83"/>
      <c r="CW14" s="83"/>
      <c r="CX14" s="83"/>
      <c r="CY14" s="83"/>
      <c r="CZ14" s="83"/>
      <c r="DA14" s="83"/>
      <c r="DB14" s="83"/>
      <c r="DC14" s="83"/>
      <c r="DD14" s="83"/>
      <c r="DE14" s="83"/>
      <c r="DF14" s="83"/>
      <c r="DG14" s="83"/>
      <c r="DH14" s="83"/>
      <c r="DI14" s="83"/>
      <c r="DJ14" s="83"/>
      <c r="DK14" s="83"/>
      <c r="DL14" s="83"/>
      <c r="DM14" s="83"/>
      <c r="DN14" s="83"/>
      <c r="DO14" s="83"/>
      <c r="DP14" s="83"/>
      <c r="DQ14" s="83"/>
      <c r="DR14" s="83"/>
      <c r="DS14" s="83"/>
      <c r="DT14" s="83"/>
      <c r="DU14" s="83"/>
      <c r="DV14" s="83"/>
      <c r="DW14" s="83"/>
      <c r="DX14" s="83"/>
      <c r="DY14" s="83"/>
      <c r="DZ14" s="83"/>
      <c r="EA14" s="83"/>
      <c r="EB14" s="83"/>
      <c r="EC14" s="83"/>
      <c r="ED14" s="83"/>
      <c r="EE14" s="83"/>
      <c r="EF14" s="83"/>
      <c r="EG14" s="83"/>
      <c r="EH14" s="83"/>
      <c r="EI14" s="83"/>
      <c r="EJ14" s="83"/>
      <c r="EK14" s="83"/>
      <c r="EL14" s="83"/>
      <c r="EM14" s="83"/>
      <c r="EN14" s="83"/>
      <c r="EO14" s="83"/>
      <c r="EP14" s="83"/>
      <c r="EQ14" s="83"/>
      <c r="ER14" s="83"/>
      <c r="ES14" s="83"/>
      <c r="ET14" s="83"/>
      <c r="EU14" s="83"/>
      <c r="EV14" s="83"/>
      <c r="EW14" s="83"/>
      <c r="EX14" s="83"/>
      <c r="EY14" s="83"/>
      <c r="EZ14" s="83"/>
      <c r="FA14" s="83"/>
      <c r="FB14" s="83"/>
      <c r="FC14" s="83"/>
      <c r="FD14" s="83"/>
      <c r="FE14" s="83"/>
      <c r="FF14" s="83"/>
      <c r="FG14" s="83"/>
      <c r="FH14" s="83"/>
    </row>
    <row r="15" spans="1:164" ht="18.75" customHeight="1" x14ac:dyDescent="0.35">
      <c r="A15" s="42"/>
      <c r="B15" s="43"/>
      <c r="C15" s="43"/>
      <c r="D15" s="43"/>
      <c r="E15" s="43"/>
      <c r="F15" s="43"/>
      <c r="G15" s="43"/>
      <c r="H15" s="43"/>
      <c r="I15" s="43"/>
      <c r="J15" s="44"/>
      <c r="K15" s="42"/>
      <c r="L15" s="43"/>
      <c r="M15" s="43"/>
      <c r="N15" s="43"/>
      <c r="O15" s="43"/>
      <c r="P15" s="43"/>
      <c r="Q15" s="43"/>
      <c r="R15" s="43"/>
      <c r="S15" s="43"/>
      <c r="T15" s="44"/>
      <c r="U15" s="42"/>
      <c r="V15" s="43"/>
      <c r="W15" s="43"/>
      <c r="X15" s="43"/>
      <c r="Y15" s="43"/>
      <c r="Z15" s="43"/>
      <c r="AA15" s="43"/>
      <c r="AB15" s="43"/>
      <c r="AC15" s="43"/>
      <c r="AD15" s="44"/>
      <c r="AE15" s="42"/>
      <c r="AF15" s="43"/>
      <c r="AG15" s="43"/>
      <c r="AH15" s="43"/>
      <c r="AI15" s="43"/>
      <c r="AJ15" s="43"/>
      <c r="AK15" s="43"/>
      <c r="AL15" s="43"/>
      <c r="AM15" s="43"/>
      <c r="AN15" s="44"/>
      <c r="AO15" s="42"/>
      <c r="AP15" s="43"/>
      <c r="AQ15" s="43"/>
      <c r="AR15" s="43"/>
      <c r="AS15" s="43"/>
      <c r="AT15" s="43"/>
      <c r="AU15" s="43"/>
      <c r="AV15" s="43"/>
      <c r="AW15" s="43"/>
      <c r="AX15" s="44"/>
      <c r="AY15" s="42"/>
      <c r="AZ15" s="43"/>
      <c r="BA15" s="43"/>
      <c r="BB15" s="43"/>
      <c r="BC15" s="43"/>
      <c r="BD15" s="43"/>
      <c r="BE15" s="43"/>
      <c r="BF15" s="43"/>
      <c r="BG15" s="43"/>
      <c r="BH15" s="44"/>
      <c r="BI15" s="42"/>
      <c r="BJ15" s="43"/>
      <c r="BK15" s="43"/>
      <c r="BL15" s="43"/>
      <c r="BM15" s="43"/>
      <c r="BN15" s="43"/>
      <c r="BO15" s="43"/>
      <c r="BP15" s="43"/>
      <c r="BQ15" s="43"/>
      <c r="BR15" s="44"/>
      <c r="BS15" s="2"/>
      <c r="BT15" s="2"/>
      <c r="BU15" s="2"/>
      <c r="BV15" s="2"/>
      <c r="BW15" s="4"/>
      <c r="BX15" s="4"/>
      <c r="BY15" s="4"/>
      <c r="BZ15" s="4"/>
      <c r="CA15" s="4"/>
      <c r="CQ15" s="83"/>
      <c r="CR15" s="83"/>
      <c r="CS15" s="83"/>
      <c r="CT15" s="83"/>
      <c r="CU15" s="83"/>
      <c r="CV15" s="83"/>
      <c r="CW15" s="83"/>
      <c r="CX15" s="83"/>
      <c r="CY15" s="83"/>
      <c r="CZ15" s="83"/>
      <c r="DA15" s="83"/>
      <c r="DB15" s="83"/>
      <c r="DC15" s="83"/>
      <c r="DD15" s="83"/>
      <c r="DE15" s="83"/>
      <c r="DF15" s="83"/>
      <c r="DG15" s="83"/>
      <c r="DH15" s="83"/>
      <c r="DI15" s="83"/>
      <c r="DJ15" s="83"/>
      <c r="DK15" s="83"/>
      <c r="DL15" s="83"/>
      <c r="DM15" s="83"/>
      <c r="DN15" s="83"/>
      <c r="DO15" s="83"/>
      <c r="DP15" s="83"/>
      <c r="DQ15" s="83"/>
      <c r="DR15" s="83"/>
      <c r="DS15" s="83"/>
      <c r="DT15" s="83"/>
      <c r="DU15" s="83"/>
      <c r="DV15" s="83"/>
      <c r="DW15" s="83"/>
      <c r="DX15" s="83"/>
      <c r="DY15" s="83"/>
      <c r="DZ15" s="83"/>
      <c r="EA15" s="83"/>
      <c r="EB15" s="83"/>
      <c r="EC15" s="83"/>
      <c r="ED15" s="83"/>
      <c r="EE15" s="83"/>
      <c r="EF15" s="83"/>
      <c r="EG15" s="83"/>
      <c r="EH15" s="83"/>
      <c r="EI15" s="83"/>
      <c r="EJ15" s="83"/>
      <c r="EK15" s="83"/>
      <c r="EL15" s="83"/>
      <c r="EM15" s="83"/>
      <c r="EN15" s="83"/>
      <c r="EO15" s="83"/>
      <c r="EP15" s="83"/>
      <c r="EQ15" s="83"/>
      <c r="ER15" s="83"/>
      <c r="ES15" s="83"/>
      <c r="ET15" s="83"/>
      <c r="EU15" s="83"/>
      <c r="EV15" s="83"/>
      <c r="EW15" s="83"/>
      <c r="EX15" s="83"/>
      <c r="EY15" s="83"/>
      <c r="EZ15" s="83"/>
      <c r="FA15" s="83"/>
      <c r="FB15" s="83"/>
      <c r="FC15" s="83"/>
      <c r="FD15" s="83"/>
      <c r="FE15" s="83"/>
      <c r="FF15" s="83"/>
      <c r="FG15" s="83"/>
      <c r="FH15" s="83"/>
    </row>
    <row r="16" spans="1:164" ht="18.75" customHeight="1" x14ac:dyDescent="0.35">
      <c r="A16" s="114"/>
      <c r="B16" s="115"/>
      <c r="C16" s="115"/>
      <c r="D16" s="115"/>
      <c r="E16" s="193"/>
      <c r="F16" s="193"/>
      <c r="G16" s="194"/>
      <c r="H16" s="194"/>
      <c r="I16" s="194"/>
      <c r="J16" s="48"/>
      <c r="K16" s="114"/>
      <c r="L16" s="115"/>
      <c r="M16" s="115"/>
      <c r="N16" s="115"/>
      <c r="O16" s="193"/>
      <c r="P16" s="193"/>
      <c r="Q16" s="194"/>
      <c r="R16" s="194"/>
      <c r="S16" s="194"/>
      <c r="T16" s="48"/>
      <c r="U16" s="114" t="s">
        <v>393</v>
      </c>
      <c r="V16" s="115"/>
      <c r="W16" s="115"/>
      <c r="X16" s="115"/>
      <c r="Y16" s="115"/>
      <c r="Z16" s="115"/>
      <c r="AA16" s="115"/>
      <c r="AB16" s="115"/>
      <c r="AC16" s="115"/>
      <c r="AD16" s="115"/>
      <c r="AE16" s="115"/>
      <c r="AF16" s="115"/>
      <c r="AG16" s="115"/>
      <c r="AH16" s="115"/>
      <c r="AI16" s="115"/>
      <c r="AJ16" s="115"/>
      <c r="AK16" s="115"/>
      <c r="AL16" s="115"/>
      <c r="AM16" s="115"/>
      <c r="AN16" s="164"/>
      <c r="AO16" s="114"/>
      <c r="AP16" s="115"/>
      <c r="AQ16" s="115"/>
      <c r="AR16" s="115"/>
      <c r="AS16" s="193"/>
      <c r="AT16" s="193"/>
      <c r="AU16" s="194"/>
      <c r="AV16" s="194"/>
      <c r="AW16" s="194"/>
      <c r="AX16" s="48"/>
      <c r="AY16" s="114"/>
      <c r="AZ16" s="115"/>
      <c r="BA16" s="115"/>
      <c r="BB16" s="115"/>
      <c r="BC16" s="193"/>
      <c r="BD16" s="193"/>
      <c r="BE16" s="194"/>
      <c r="BF16" s="194"/>
      <c r="BG16" s="194"/>
      <c r="BH16" s="48"/>
      <c r="BI16" s="114"/>
      <c r="BJ16" s="115"/>
      <c r="BK16" s="115"/>
      <c r="BL16" s="115"/>
      <c r="BM16" s="193"/>
      <c r="BN16" s="193"/>
      <c r="BO16" s="194"/>
      <c r="BP16" s="194"/>
      <c r="BQ16" s="194"/>
      <c r="BR16" s="48"/>
      <c r="BS16" s="2"/>
      <c r="BT16" s="2"/>
      <c r="BU16" s="2"/>
      <c r="BV16" s="2"/>
      <c r="BW16" s="4"/>
      <c r="BX16" s="4"/>
      <c r="BY16" s="4"/>
      <c r="BZ16" s="4"/>
      <c r="CA16" s="4"/>
      <c r="CQ16" s="83" t="s">
        <v>362</v>
      </c>
      <c r="CR16" s="83">
        <f>VLOOKUP(CR17,Data!$F$23:$J$34,5,FALSE)</f>
        <v>19</v>
      </c>
      <c r="CS16" s="83">
        <f>IF(CR17="申",29,0)</f>
        <v>0</v>
      </c>
      <c r="CT16" s="83"/>
      <c r="CU16" s="83"/>
      <c r="CV16" s="83"/>
      <c r="CW16" s="83"/>
      <c r="CX16" s="83"/>
      <c r="CY16" s="83"/>
      <c r="CZ16" s="83"/>
      <c r="DA16" s="83" t="s">
        <v>362</v>
      </c>
      <c r="DB16" s="83">
        <f>VLOOKUP(DB17,Data!$F$23:$J$34,5,FALSE)</f>
        <v>19</v>
      </c>
      <c r="DC16" s="83">
        <f>IF(DB17="申",29,0)</f>
        <v>0</v>
      </c>
      <c r="DD16" s="83"/>
      <c r="DE16" s="83"/>
      <c r="DF16" s="83"/>
      <c r="DG16" s="83"/>
      <c r="DH16" s="83"/>
      <c r="DI16" s="83"/>
      <c r="DJ16" s="83"/>
      <c r="DK16" s="83" t="s">
        <v>362</v>
      </c>
      <c r="DL16" s="83">
        <f>VLOOKUP(DL17,Data!$F$23:$J$34,5,FALSE)</f>
        <v>19</v>
      </c>
      <c r="DM16" s="83">
        <f>IF(DL17="申",29,0)</f>
        <v>0</v>
      </c>
      <c r="DN16" s="83"/>
      <c r="DO16" s="83"/>
      <c r="DP16" s="83"/>
      <c r="DQ16" s="83"/>
      <c r="DR16" s="83"/>
      <c r="DS16" s="83"/>
      <c r="DT16" s="83"/>
      <c r="DU16" s="83" t="s">
        <v>362</v>
      </c>
      <c r="DV16" s="83">
        <f>VLOOKUP(DV17,Data!$F$23:$J$34,5,FALSE)</f>
        <v>19</v>
      </c>
      <c r="DW16" s="83">
        <f>IF(DV17="申",29,0)</f>
        <v>0</v>
      </c>
      <c r="DX16" s="83"/>
      <c r="DY16" s="83"/>
      <c r="DZ16" s="83"/>
      <c r="EA16" s="83"/>
      <c r="EB16" s="83"/>
      <c r="EC16" s="83"/>
      <c r="ED16" s="83"/>
      <c r="EE16" s="83" t="s">
        <v>362</v>
      </c>
      <c r="EF16" s="83">
        <f>VLOOKUP(EF17,Data!$F$23:$J$34,5,FALSE)</f>
        <v>19</v>
      </c>
      <c r="EG16" s="83">
        <f>IF(EF17="申",29,0)</f>
        <v>0</v>
      </c>
      <c r="EH16" s="83"/>
      <c r="EI16" s="83"/>
      <c r="EJ16" s="83"/>
      <c r="EK16" s="83"/>
      <c r="EL16" s="83"/>
      <c r="EM16" s="83"/>
      <c r="EN16" s="83"/>
      <c r="EO16" s="83" t="s">
        <v>362</v>
      </c>
      <c r="EP16" s="83">
        <f>VLOOKUP(EP17,Data!$F$23:$J$34,5,FALSE)</f>
        <v>19</v>
      </c>
      <c r="EQ16" s="83">
        <f>IF(EP17="申",29,0)</f>
        <v>0</v>
      </c>
      <c r="ER16" s="83"/>
      <c r="ES16" s="83"/>
      <c r="ET16" s="83"/>
      <c r="EU16" s="83"/>
      <c r="EV16" s="83"/>
      <c r="EW16" s="83"/>
      <c r="EX16" s="83"/>
      <c r="EY16" s="83" t="s">
        <v>362</v>
      </c>
      <c r="EZ16" s="83">
        <f>VLOOKUP(EZ17,Data!$F$23:$J$34,5,FALSE)</f>
        <v>19</v>
      </c>
      <c r="FA16" s="83">
        <f>IF(EZ17="申",29,0)</f>
        <v>0</v>
      </c>
      <c r="FB16" s="83"/>
      <c r="FC16" s="83"/>
      <c r="FD16" s="83"/>
      <c r="FE16" s="83"/>
      <c r="FF16" s="83"/>
      <c r="FG16" s="83"/>
      <c r="FH16" s="83"/>
    </row>
    <row r="17" spans="1:164" ht="18.75" customHeight="1" x14ac:dyDescent="0.35">
      <c r="A17" s="195"/>
      <c r="B17" s="171"/>
      <c r="C17" s="171"/>
      <c r="D17" s="171"/>
      <c r="E17" s="171"/>
      <c r="F17" s="196"/>
      <c r="G17" s="153"/>
      <c r="H17" s="153"/>
      <c r="I17" s="153"/>
      <c r="J17" s="180"/>
      <c r="K17" s="195"/>
      <c r="L17" s="171"/>
      <c r="M17" s="171"/>
      <c r="N17" s="171"/>
      <c r="O17" s="171"/>
      <c r="P17" s="196"/>
      <c r="Q17" s="153"/>
      <c r="R17" s="153"/>
      <c r="S17" s="153"/>
      <c r="T17" s="180"/>
      <c r="U17" s="165"/>
      <c r="V17" s="166"/>
      <c r="W17" s="166"/>
      <c r="X17" s="166"/>
      <c r="Y17" s="166"/>
      <c r="Z17" s="166"/>
      <c r="AA17" s="166"/>
      <c r="AB17" s="166"/>
      <c r="AC17" s="166"/>
      <c r="AD17" s="166"/>
      <c r="AE17" s="166"/>
      <c r="AF17" s="166"/>
      <c r="AG17" s="166"/>
      <c r="AH17" s="166"/>
      <c r="AI17" s="166"/>
      <c r="AJ17" s="166"/>
      <c r="AK17" s="166"/>
      <c r="AL17" s="166"/>
      <c r="AM17" s="166"/>
      <c r="AN17" s="167"/>
      <c r="AO17" s="195"/>
      <c r="AP17" s="171"/>
      <c r="AQ17" s="171"/>
      <c r="AR17" s="171"/>
      <c r="AS17" s="171"/>
      <c r="AT17" s="196"/>
      <c r="AU17" s="153"/>
      <c r="AV17" s="153"/>
      <c r="AW17" s="153"/>
      <c r="AX17" s="180"/>
      <c r="AY17" s="195"/>
      <c r="AZ17" s="171"/>
      <c r="BA17" s="171"/>
      <c r="BB17" s="171"/>
      <c r="BC17" s="171"/>
      <c r="BD17" s="196"/>
      <c r="BE17" s="153"/>
      <c r="BF17" s="153"/>
      <c r="BG17" s="153"/>
      <c r="BH17" s="180"/>
      <c r="BI17" s="195"/>
      <c r="BJ17" s="171"/>
      <c r="BK17" s="171"/>
      <c r="BL17" s="171"/>
      <c r="BM17" s="171"/>
      <c r="BN17" s="196"/>
      <c r="BO17" s="153"/>
      <c r="BP17" s="153"/>
      <c r="BQ17" s="153"/>
      <c r="BR17" s="180"/>
      <c r="BS17" s="2"/>
      <c r="BT17" s="2"/>
      <c r="BU17" s="2"/>
      <c r="BV17" s="2"/>
      <c r="BW17" s="4"/>
      <c r="BX17" s="4"/>
      <c r="BY17" s="4"/>
      <c r="BZ17" s="4"/>
      <c r="CA17" s="4"/>
      <c r="CQ17" s="83" t="s">
        <v>363</v>
      </c>
      <c r="CR17" s="83" t="str">
        <f>VLOOKUP('Main Cal'!CR18,Data!$G$155:$H$166,2,FALSE)</f>
        <v>丑</v>
      </c>
      <c r="CS17" s="84">
        <f>_xlfn.DAYS('Main Cal'!A16,VLOOKUP('Main Cal'!CS18,SolarTermData!$W$10:$X$3734,2,FALSE))+1</f>
        <v>14</v>
      </c>
      <c r="CT17" s="84"/>
      <c r="CU17" s="83"/>
      <c r="CV17" s="83"/>
      <c r="CW17" s="83"/>
      <c r="CX17" s="83"/>
      <c r="CY17" s="83"/>
      <c r="CZ17" s="83"/>
      <c r="DA17" s="83" t="s">
        <v>363</v>
      </c>
      <c r="DB17" s="83" t="str">
        <f>VLOOKUP('Main Cal'!DB18,Data!$G$155:$H$166,2,FALSE)</f>
        <v>丑</v>
      </c>
      <c r="DC17" s="84">
        <f>_xlfn.DAYS('Main Cal'!K16,VLOOKUP('Main Cal'!DC18,SolarTermData!$W$10:$X$3734,2,FALSE))+1</f>
        <v>15</v>
      </c>
      <c r="DD17" s="84"/>
      <c r="DE17" s="83"/>
      <c r="DF17" s="83"/>
      <c r="DG17" s="83"/>
      <c r="DH17" s="83"/>
      <c r="DI17" s="83"/>
      <c r="DJ17" s="83"/>
      <c r="DK17" s="83" t="s">
        <v>363</v>
      </c>
      <c r="DL17" s="83" t="str">
        <f>VLOOKUP('Main Cal'!DL18,Data!$G$155:$H$166,2,FALSE)</f>
        <v>丑</v>
      </c>
      <c r="DM17" s="84">
        <f>_xlfn.DAYS('Main Cal'!U16,VLOOKUP('Main Cal'!DM18,SolarTermData!$W$10:$X$3734,2,FALSE))+1</f>
        <v>16</v>
      </c>
      <c r="DN17" s="84"/>
      <c r="DO17" s="83"/>
      <c r="DP17" s="83"/>
      <c r="DQ17" s="83"/>
      <c r="DR17" s="83"/>
      <c r="DS17" s="83"/>
      <c r="DT17" s="83"/>
      <c r="DU17" s="83" t="s">
        <v>363</v>
      </c>
      <c r="DV17" s="83" t="str">
        <f>VLOOKUP('Main Cal'!DV18,Data!$G$155:$H$166,2,FALSE)</f>
        <v>丑</v>
      </c>
      <c r="DW17" s="84">
        <f>_xlfn.DAYS('Main Cal'!AE16,VLOOKUP('Main Cal'!DW18,SolarTermData!$W$10:$X$3734,2,FALSE))+1</f>
        <v>17</v>
      </c>
      <c r="DX17" s="84"/>
      <c r="DY17" s="83"/>
      <c r="DZ17" s="83"/>
      <c r="EA17" s="83"/>
      <c r="EB17" s="83"/>
      <c r="EC17" s="83"/>
      <c r="ED17" s="83"/>
      <c r="EE17" s="83" t="s">
        <v>363</v>
      </c>
      <c r="EF17" s="83" t="str">
        <f>VLOOKUP('Main Cal'!EF18,Data!$G$155:$H$166,2,FALSE)</f>
        <v>丑</v>
      </c>
      <c r="EG17" s="84">
        <f>_xlfn.DAYS('Main Cal'!AO16,VLOOKUP('Main Cal'!EG18,SolarTermData!$W$10:$X$3734,2,FALSE))+1</f>
        <v>18</v>
      </c>
      <c r="EH17" s="84"/>
      <c r="EI17" s="83"/>
      <c r="EJ17" s="83"/>
      <c r="EK17" s="83"/>
      <c r="EL17" s="83"/>
      <c r="EM17" s="83"/>
      <c r="EN17" s="83"/>
      <c r="EO17" s="83" t="s">
        <v>363</v>
      </c>
      <c r="EP17" s="83" t="str">
        <f>VLOOKUP('Main Cal'!EP18,Data!$G$155:$H$166,2,FALSE)</f>
        <v>丑</v>
      </c>
      <c r="EQ17" s="84">
        <f>_xlfn.DAYS('Main Cal'!AY16,VLOOKUP('Main Cal'!EQ18,SolarTermData!$W$10:$X$3734,2,FALSE))+1</f>
        <v>19</v>
      </c>
      <c r="ER17" s="84"/>
      <c r="ES17" s="83"/>
      <c r="ET17" s="83"/>
      <c r="EU17" s="83"/>
      <c r="EV17" s="83"/>
      <c r="EW17" s="83"/>
      <c r="EX17" s="83"/>
      <c r="EY17" s="83" t="s">
        <v>363</v>
      </c>
      <c r="EZ17" s="83" t="str">
        <f>VLOOKUP('Main Cal'!EZ18,Data!$G$155:$H$166,2,FALSE)</f>
        <v>丑</v>
      </c>
      <c r="FA17" s="84">
        <f>_xlfn.DAYS('Main Cal'!BI16,VLOOKUP('Main Cal'!FA18,SolarTermData!$W$10:$X$3734,2,FALSE))+1</f>
        <v>20</v>
      </c>
      <c r="FB17" s="84"/>
      <c r="FC17" s="83"/>
      <c r="FD17" s="83"/>
      <c r="FE17" s="83"/>
      <c r="FF17" s="83"/>
      <c r="FG17" s="83"/>
      <c r="FH17" s="83"/>
    </row>
    <row r="18" spans="1:164" ht="18.75" customHeight="1" x14ac:dyDescent="0.35">
      <c r="A18" s="191"/>
      <c r="B18" s="192"/>
      <c r="C18" s="5"/>
      <c r="D18" s="5"/>
      <c r="E18" s="5"/>
      <c r="F18" s="51"/>
      <c r="G18" s="45"/>
      <c r="H18" s="45"/>
      <c r="I18" s="45"/>
      <c r="J18" s="46"/>
      <c r="K18" s="191"/>
      <c r="L18" s="192"/>
      <c r="M18" s="5"/>
      <c r="N18" s="5"/>
      <c r="O18" s="5"/>
      <c r="P18" s="51"/>
      <c r="Q18" s="45"/>
      <c r="R18" s="45"/>
      <c r="S18" s="45"/>
      <c r="T18" s="46"/>
      <c r="U18" s="165"/>
      <c r="V18" s="166"/>
      <c r="W18" s="166"/>
      <c r="X18" s="166"/>
      <c r="Y18" s="166"/>
      <c r="Z18" s="166"/>
      <c r="AA18" s="166"/>
      <c r="AB18" s="166"/>
      <c r="AC18" s="166"/>
      <c r="AD18" s="166"/>
      <c r="AE18" s="166"/>
      <c r="AF18" s="166"/>
      <c r="AG18" s="166"/>
      <c r="AH18" s="166"/>
      <c r="AI18" s="166"/>
      <c r="AJ18" s="166"/>
      <c r="AK18" s="166"/>
      <c r="AL18" s="166"/>
      <c r="AM18" s="166"/>
      <c r="AN18" s="167"/>
      <c r="AO18" s="191"/>
      <c r="AP18" s="192"/>
      <c r="AQ18" s="5"/>
      <c r="AR18" s="5"/>
      <c r="AS18" s="5"/>
      <c r="AT18" s="51"/>
      <c r="AU18" s="45"/>
      <c r="AV18" s="45"/>
      <c r="AW18" s="45"/>
      <c r="AX18" s="46"/>
      <c r="AY18" s="191"/>
      <c r="AZ18" s="192"/>
      <c r="BA18" s="5"/>
      <c r="BB18" s="5"/>
      <c r="BC18" s="5"/>
      <c r="BD18" s="51"/>
      <c r="BE18" s="45"/>
      <c r="BF18" s="45"/>
      <c r="BG18" s="45"/>
      <c r="BH18" s="46"/>
      <c r="BI18" s="191"/>
      <c r="BJ18" s="192"/>
      <c r="BK18" s="5"/>
      <c r="BL18" s="5"/>
      <c r="BM18" s="5"/>
      <c r="BN18" s="51"/>
      <c r="BO18" s="45"/>
      <c r="BP18" s="45"/>
      <c r="BQ18" s="45"/>
      <c r="BR18" s="46"/>
      <c r="BS18" s="2"/>
      <c r="BT18" s="2"/>
      <c r="BU18" s="2"/>
      <c r="BV18" s="2"/>
      <c r="BW18" s="4"/>
      <c r="BX18" s="4"/>
      <c r="BY18" s="4"/>
      <c r="BZ18" s="4"/>
      <c r="CA18" s="4"/>
      <c r="CQ18" s="83" t="s">
        <v>376</v>
      </c>
      <c r="CR18" s="83" t="str">
        <f>IF(OR(AND('Main Cal'!G19="子",OR(MONTH('Main Cal'!A16)=1,AND(MONTH('Main Cal'!A16)=12,YEAR('Main Cal'!A16&lt;'Main Cal'!$C$1))),OR('Main Cal'!CR18=11,'Main Cal'!CR18=12)),AND('Main Cal'!G19="丑",OR(MONTH('Main Cal'!A16)=1,MONTH('Main Cal'!A16)=2),OR('Main Cal'!CR18=11,'Main Cal'!CR18=12)),AND('Main Cal'!G19="寅",OR(MONTH('Main Cal'!A16)=1,MONTH('Main Cal'!A16)=2),OR('Main Cal'!$CR$8=11,'Main Cal'!CR18=12))),VLOOKUP(MOD('Main Cal'!$C$1+2636-1,60),Data!$A$49:$J$108,10,FALSE),VLOOKUP(MOD('Main Cal'!$C$1+2636,60),Data!$A$49:$J$108,10,FALSE))</f>
        <v>辰</v>
      </c>
      <c r="CS18" s="84"/>
      <c r="CT18" s="84"/>
      <c r="CU18" s="83"/>
      <c r="CV18" s="83"/>
      <c r="CW18" s="83"/>
      <c r="CX18" s="83"/>
      <c r="CY18" s="83"/>
      <c r="CZ18" s="83"/>
      <c r="DA18" s="83" t="s">
        <v>376</v>
      </c>
      <c r="DB18" s="83" t="str">
        <f>IF(OR(AND('Main Cal'!Q19="子",OR(MONTH('Main Cal'!K16)=1,AND(MONTH('Main Cal'!K16)=12,YEAR('Main Cal'!K16&lt;'Main Cal'!$C$1))),OR('Main Cal'!DB18=11,'Main Cal'!DB18=12)),AND('Main Cal'!Q19="丑",OR(MONTH('Main Cal'!K16)=1,MONTH('Main Cal'!K16)=2),OR('Main Cal'!DB18=11,'Main Cal'!DB18=12)),AND('Main Cal'!Q19="寅",OR(MONTH('Main Cal'!K16)=1,MONTH('Main Cal'!K16)=2),OR('Main Cal'!$CR$8=11,'Main Cal'!DB18=12))),VLOOKUP(MOD('Main Cal'!$C$1+2636-1,60),Data!$A$49:$J$108,10,FALSE),VLOOKUP(MOD('Main Cal'!$C$1+2636,60),Data!$A$49:$J$108,10,FALSE))</f>
        <v>辰</v>
      </c>
      <c r="DC18" s="84"/>
      <c r="DD18" s="84"/>
      <c r="DE18" s="83"/>
      <c r="DF18" s="83"/>
      <c r="DG18" s="83"/>
      <c r="DH18" s="83"/>
      <c r="DI18" s="83"/>
      <c r="DJ18" s="83"/>
      <c r="DK18" s="83" t="s">
        <v>376</v>
      </c>
      <c r="DL18" s="83" t="str">
        <f>IF(OR(AND('Main Cal'!AA19="子",OR(MONTH('Main Cal'!U16)=1,AND(MONTH('Main Cal'!U16)=12,YEAR('Main Cal'!U16&lt;'Main Cal'!$C$1))),OR('Main Cal'!DL18=11,'Main Cal'!DL18=12)),AND('Main Cal'!AA19="丑",OR(MONTH('Main Cal'!U16)=1,MONTH('Main Cal'!U16)=2),OR('Main Cal'!DL18=11,'Main Cal'!DL18=12)),AND('Main Cal'!AA19="寅",OR(MONTH('Main Cal'!U16)=1,MONTH('Main Cal'!U16)=2),OR('Main Cal'!$CR$8=11,'Main Cal'!DL18=12))),VLOOKUP(MOD('Main Cal'!$C$1+2636-1,60),Data!$A$49:$J$108,10,FALSE),VLOOKUP(MOD('Main Cal'!$C$1+2636,60),Data!$A$49:$J$108,10,FALSE))</f>
        <v>辰</v>
      </c>
      <c r="DM18" s="84"/>
      <c r="DN18" s="84"/>
      <c r="DO18" s="83"/>
      <c r="DP18" s="83"/>
      <c r="DQ18" s="83"/>
      <c r="DR18" s="83"/>
      <c r="DS18" s="83"/>
      <c r="DT18" s="83"/>
      <c r="DU18" s="83" t="s">
        <v>376</v>
      </c>
      <c r="DV18" s="83" t="str">
        <f>IF(OR(AND('Main Cal'!AK19="子",OR(MONTH('Main Cal'!AE16)=1,AND(MONTH('Main Cal'!AE16)=12,YEAR('Main Cal'!AE16&lt;'Main Cal'!$C$1))),OR('Main Cal'!DV18=11,'Main Cal'!DV18=12)),AND('Main Cal'!AK19="丑",OR(MONTH('Main Cal'!AE16)=1,MONTH('Main Cal'!AE16)=2),OR('Main Cal'!DV18=11,'Main Cal'!DV18=12)),AND('Main Cal'!AK19="寅",OR(MONTH('Main Cal'!AE16)=1,MONTH('Main Cal'!AE16)=2),OR('Main Cal'!$CR$8=11,'Main Cal'!DV18=12))),VLOOKUP(MOD('Main Cal'!$C$1+2636-1,60),Data!$A$49:$J$108,10,FALSE),VLOOKUP(MOD('Main Cal'!$C$1+2636,60),Data!$A$49:$J$108,10,FALSE))</f>
        <v>辰</v>
      </c>
      <c r="DW18" s="84"/>
      <c r="DX18" s="84"/>
      <c r="DY18" s="83"/>
      <c r="DZ18" s="83"/>
      <c r="EA18" s="83"/>
      <c r="EB18" s="83"/>
      <c r="EC18" s="83"/>
      <c r="ED18" s="83"/>
      <c r="EE18" s="83" t="s">
        <v>376</v>
      </c>
      <c r="EF18" s="83" t="str">
        <f>IF(OR(AND('Main Cal'!AU19="子",OR(MONTH('Main Cal'!AO16)=1,AND(MONTH('Main Cal'!AO16)=12,YEAR('Main Cal'!AO16&lt;'Main Cal'!$C$1))),OR('Main Cal'!EF18=11,'Main Cal'!EF18=12)),AND('Main Cal'!AU19="丑",OR(MONTH('Main Cal'!AO16)=1,MONTH('Main Cal'!AO16)=2),OR('Main Cal'!EF18=11,'Main Cal'!EF18=12)),AND('Main Cal'!AU19="寅",OR(MONTH('Main Cal'!AO16)=1,MONTH('Main Cal'!AO16)=2),OR('Main Cal'!$CR$8=11,'Main Cal'!EF18=12))),VLOOKUP(MOD('Main Cal'!$C$1+2636-1,60),Data!$A$49:$J$108,10,FALSE),VLOOKUP(MOD('Main Cal'!$C$1+2636,60),Data!$A$49:$J$108,10,FALSE))</f>
        <v>辰</v>
      </c>
      <c r="EG18" s="84"/>
      <c r="EH18" s="84"/>
      <c r="EI18" s="83"/>
      <c r="EJ18" s="83"/>
      <c r="EK18" s="83"/>
      <c r="EL18" s="83"/>
      <c r="EM18" s="83"/>
      <c r="EN18" s="83"/>
      <c r="EO18" s="83" t="s">
        <v>376</v>
      </c>
      <c r="EP18" s="83" t="str">
        <f>IF(OR(AND('Main Cal'!BE19="子",OR(MONTH('Main Cal'!AY16)=1,AND(MONTH('Main Cal'!AY16)=12,YEAR('Main Cal'!AY16&lt;'Main Cal'!$C$1))),OR('Main Cal'!EP18=11,'Main Cal'!EP18=12)),AND('Main Cal'!BE19="丑",OR(MONTH('Main Cal'!AY16)=1,MONTH('Main Cal'!AY16)=2),OR('Main Cal'!EP18=11,'Main Cal'!EP18=12)),AND('Main Cal'!BE19="寅",OR(MONTH('Main Cal'!AY16)=1,MONTH('Main Cal'!AY16)=2),OR('Main Cal'!$CR$8=11,'Main Cal'!EP18=12))),VLOOKUP(MOD('Main Cal'!$C$1+2636-1,60),Data!$A$49:$J$108,10,FALSE),VLOOKUP(MOD('Main Cal'!$C$1+2636,60),Data!$A$49:$J$108,10,FALSE))</f>
        <v>辰</v>
      </c>
      <c r="EQ18" s="84"/>
      <c r="ER18" s="84"/>
      <c r="ES18" s="83"/>
      <c r="ET18" s="83"/>
      <c r="EU18" s="83"/>
      <c r="EV18" s="83"/>
      <c r="EW18" s="83"/>
      <c r="EX18" s="83"/>
      <c r="EY18" s="83" t="s">
        <v>376</v>
      </c>
      <c r="EZ18" s="83" t="str">
        <f>IF(OR(AND('Main Cal'!BO19="子",OR(MONTH('Main Cal'!BI16)=1,AND(MONTH('Main Cal'!BI16)=12,YEAR('Main Cal'!BI16&lt;'Main Cal'!$C$1))),OR('Main Cal'!EZ18=11,'Main Cal'!EZ18=12)),AND('Main Cal'!BO19="丑",OR(MONTH('Main Cal'!BI16)=1,MONTH('Main Cal'!BI16)=2),OR('Main Cal'!EZ18=11,'Main Cal'!EZ18=12)),AND('Main Cal'!BO19="寅",OR(MONTH('Main Cal'!BI16)=1,MONTH('Main Cal'!BI16)=2),OR('Main Cal'!$CR$8=11,'Main Cal'!EZ18=12))),VLOOKUP(MOD('Main Cal'!$C$1+2636-1,60),Data!$A$49:$J$108,10,FALSE),VLOOKUP(MOD('Main Cal'!$C$1+2636,60),Data!$A$49:$J$108,10,FALSE))</f>
        <v>辰</v>
      </c>
      <c r="FA18" s="84"/>
      <c r="FB18" s="84"/>
      <c r="FC18" s="83"/>
      <c r="FD18" s="83"/>
      <c r="FE18" s="83"/>
      <c r="FF18" s="83"/>
      <c r="FG18" s="83"/>
      <c r="FH18" s="83"/>
    </row>
    <row r="19" spans="1:164" ht="18.75" customHeight="1" x14ac:dyDescent="0.35">
      <c r="A19" s="41"/>
      <c r="B19" s="22"/>
      <c r="C19" s="22"/>
      <c r="D19" s="22"/>
      <c r="E19" s="22"/>
      <c r="F19" s="47"/>
      <c r="G19" s="199"/>
      <c r="H19" s="199"/>
      <c r="I19" s="49"/>
      <c r="J19" s="50"/>
      <c r="K19" s="41"/>
      <c r="L19" s="22"/>
      <c r="M19" s="22"/>
      <c r="N19" s="22"/>
      <c r="O19" s="22"/>
      <c r="P19" s="47"/>
      <c r="Q19" s="199"/>
      <c r="R19" s="199"/>
      <c r="S19" s="49"/>
      <c r="T19" s="50"/>
      <c r="U19" s="165"/>
      <c r="V19" s="166"/>
      <c r="W19" s="166"/>
      <c r="X19" s="166"/>
      <c r="Y19" s="166"/>
      <c r="Z19" s="166"/>
      <c r="AA19" s="166"/>
      <c r="AB19" s="166"/>
      <c r="AC19" s="166"/>
      <c r="AD19" s="166"/>
      <c r="AE19" s="166"/>
      <c r="AF19" s="166"/>
      <c r="AG19" s="166"/>
      <c r="AH19" s="166"/>
      <c r="AI19" s="166"/>
      <c r="AJ19" s="166"/>
      <c r="AK19" s="166"/>
      <c r="AL19" s="166"/>
      <c r="AM19" s="166"/>
      <c r="AN19" s="167"/>
      <c r="AO19" s="41"/>
      <c r="AP19" s="22"/>
      <c r="AQ19" s="22"/>
      <c r="AR19" s="22"/>
      <c r="AS19" s="22"/>
      <c r="AT19" s="47"/>
      <c r="AU19" s="199"/>
      <c r="AV19" s="199"/>
      <c r="AW19" s="49"/>
      <c r="AX19" s="50"/>
      <c r="AY19" s="41"/>
      <c r="AZ19" s="22"/>
      <c r="BA19" s="22"/>
      <c r="BB19" s="22"/>
      <c r="BC19" s="22"/>
      <c r="BD19" s="47"/>
      <c r="BE19" s="199"/>
      <c r="BF19" s="199"/>
      <c r="BG19" s="49"/>
      <c r="BH19" s="50"/>
      <c r="BI19" s="41"/>
      <c r="BJ19" s="22"/>
      <c r="BK19" s="22"/>
      <c r="BL19" s="22"/>
      <c r="BM19" s="22"/>
      <c r="BN19" s="47"/>
      <c r="BO19" s="199"/>
      <c r="BP19" s="199"/>
      <c r="BQ19" s="49"/>
      <c r="BR19" s="50"/>
      <c r="BS19" s="2"/>
      <c r="BT19" s="2"/>
      <c r="BU19" s="2"/>
      <c r="BV19" s="2"/>
      <c r="BW19" s="4"/>
      <c r="BX19" s="4"/>
      <c r="BY19" s="4"/>
      <c r="BZ19" s="4"/>
      <c r="CA19" s="4"/>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row>
    <row r="20" spans="1:164" ht="18.75" customHeight="1" x14ac:dyDescent="0.35">
      <c r="A20" s="42"/>
      <c r="B20" s="43"/>
      <c r="C20" s="43"/>
      <c r="D20" s="43"/>
      <c r="E20" s="43"/>
      <c r="F20" s="43"/>
      <c r="G20" s="43"/>
      <c r="H20" s="43"/>
      <c r="I20" s="43"/>
      <c r="J20" s="44"/>
      <c r="K20" s="42"/>
      <c r="L20" s="43"/>
      <c r="M20" s="43"/>
      <c r="N20" s="43"/>
      <c r="O20" s="43"/>
      <c r="P20" s="43"/>
      <c r="Q20" s="43"/>
      <c r="R20" s="43"/>
      <c r="S20" s="43"/>
      <c r="T20" s="44"/>
      <c r="U20" s="165"/>
      <c r="V20" s="166"/>
      <c r="W20" s="166"/>
      <c r="X20" s="166"/>
      <c r="Y20" s="166"/>
      <c r="Z20" s="166"/>
      <c r="AA20" s="166"/>
      <c r="AB20" s="166"/>
      <c r="AC20" s="166"/>
      <c r="AD20" s="166"/>
      <c r="AE20" s="166"/>
      <c r="AF20" s="166"/>
      <c r="AG20" s="166"/>
      <c r="AH20" s="166"/>
      <c r="AI20" s="166"/>
      <c r="AJ20" s="166"/>
      <c r="AK20" s="166"/>
      <c r="AL20" s="166"/>
      <c r="AM20" s="166"/>
      <c r="AN20" s="167"/>
      <c r="AO20" s="42"/>
      <c r="AP20" s="43"/>
      <c r="AQ20" s="43"/>
      <c r="AR20" s="43"/>
      <c r="AS20" s="43"/>
      <c r="AT20" s="43"/>
      <c r="AU20" s="43"/>
      <c r="AV20" s="43"/>
      <c r="AW20" s="43"/>
      <c r="AX20" s="44"/>
      <c r="AY20" s="42"/>
      <c r="AZ20" s="43"/>
      <c r="BA20" s="43"/>
      <c r="BB20" s="43"/>
      <c r="BC20" s="43"/>
      <c r="BD20" s="43"/>
      <c r="BE20" s="43"/>
      <c r="BF20" s="43"/>
      <c r="BG20" s="43"/>
      <c r="BH20" s="44"/>
      <c r="BI20" s="42"/>
      <c r="BJ20" s="43"/>
      <c r="BK20" s="43"/>
      <c r="BL20" s="43"/>
      <c r="BM20" s="43"/>
      <c r="BN20" s="43"/>
      <c r="BO20" s="43"/>
      <c r="BP20" s="43"/>
      <c r="BQ20" s="43"/>
      <c r="BR20" s="44"/>
      <c r="BS20" s="2"/>
      <c r="BT20" s="2"/>
      <c r="BU20" s="2"/>
      <c r="BV20" s="2"/>
      <c r="BW20" s="4"/>
      <c r="BX20" s="4"/>
      <c r="BY20" s="4"/>
      <c r="BZ20" s="4"/>
      <c r="CA20" s="4"/>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c r="EU20" s="83"/>
      <c r="EV20" s="83"/>
      <c r="EW20" s="83"/>
      <c r="EX20" s="83"/>
      <c r="EY20" s="83"/>
      <c r="EZ20" s="83"/>
      <c r="FA20" s="83"/>
      <c r="FB20" s="83"/>
      <c r="FC20" s="83"/>
      <c r="FD20" s="83"/>
      <c r="FE20" s="83"/>
      <c r="FF20" s="83"/>
      <c r="FG20" s="83"/>
      <c r="FH20" s="83"/>
    </row>
    <row r="21" spans="1:164" ht="18.75" customHeight="1" x14ac:dyDescent="0.35">
      <c r="A21" s="114"/>
      <c r="B21" s="115"/>
      <c r="C21" s="115"/>
      <c r="D21" s="115"/>
      <c r="E21" s="193"/>
      <c r="F21" s="193"/>
      <c r="G21" s="194"/>
      <c r="H21" s="194"/>
      <c r="I21" s="194"/>
      <c r="J21" s="48"/>
      <c r="K21" s="114"/>
      <c r="L21" s="115"/>
      <c r="M21" s="115"/>
      <c r="N21" s="115"/>
      <c r="O21" s="193"/>
      <c r="P21" s="193"/>
      <c r="Q21" s="194"/>
      <c r="R21" s="194"/>
      <c r="S21" s="194"/>
      <c r="T21" s="48"/>
      <c r="U21" s="165"/>
      <c r="V21" s="166"/>
      <c r="W21" s="166"/>
      <c r="X21" s="166"/>
      <c r="Y21" s="166"/>
      <c r="Z21" s="166"/>
      <c r="AA21" s="166"/>
      <c r="AB21" s="166"/>
      <c r="AC21" s="166"/>
      <c r="AD21" s="166"/>
      <c r="AE21" s="166"/>
      <c r="AF21" s="166"/>
      <c r="AG21" s="166"/>
      <c r="AH21" s="166"/>
      <c r="AI21" s="166"/>
      <c r="AJ21" s="166"/>
      <c r="AK21" s="166"/>
      <c r="AL21" s="166"/>
      <c r="AM21" s="166"/>
      <c r="AN21" s="167"/>
      <c r="AO21" s="114"/>
      <c r="AP21" s="115"/>
      <c r="AQ21" s="115"/>
      <c r="AR21" s="115"/>
      <c r="AS21" s="193"/>
      <c r="AT21" s="193"/>
      <c r="AU21" s="194"/>
      <c r="AV21" s="194"/>
      <c r="AW21" s="194"/>
      <c r="AX21" s="48"/>
      <c r="AY21" s="114"/>
      <c r="AZ21" s="115"/>
      <c r="BA21" s="115"/>
      <c r="BB21" s="115"/>
      <c r="BC21" s="193"/>
      <c r="BD21" s="193"/>
      <c r="BE21" s="194"/>
      <c r="BF21" s="194"/>
      <c r="BG21" s="194"/>
      <c r="BH21" s="48"/>
      <c r="BI21" s="114"/>
      <c r="BJ21" s="115"/>
      <c r="BK21" s="115"/>
      <c r="BL21" s="115"/>
      <c r="BM21" s="193"/>
      <c r="BN21" s="193"/>
      <c r="BO21" s="194"/>
      <c r="BP21" s="194"/>
      <c r="BQ21" s="194"/>
      <c r="BR21" s="48"/>
      <c r="BS21" s="2"/>
      <c r="BT21" s="2"/>
      <c r="BU21" s="2"/>
      <c r="BV21" s="2"/>
      <c r="BW21" s="4"/>
      <c r="BX21" s="4"/>
      <c r="BY21" s="4"/>
      <c r="BZ21" s="4"/>
      <c r="CA21" s="4"/>
      <c r="CQ21" s="83" t="s">
        <v>362</v>
      </c>
      <c r="CR21" s="83">
        <f>VLOOKUP(CR22,Data!$F$23:$J$34,5,FALSE)</f>
        <v>19</v>
      </c>
      <c r="CS21" s="83">
        <f>IF(CR22="申",29,0)</f>
        <v>0</v>
      </c>
      <c r="CT21" s="83"/>
      <c r="CU21" s="83"/>
      <c r="CV21" s="83"/>
      <c r="CW21" s="83"/>
      <c r="CX21" s="83"/>
      <c r="CY21" s="83"/>
      <c r="CZ21" s="83"/>
      <c r="DA21" s="83" t="s">
        <v>362</v>
      </c>
      <c r="DB21" s="83">
        <f>VLOOKUP(DB22,Data!$F$23:$J$34,5,FALSE)</f>
        <v>19</v>
      </c>
      <c r="DC21" s="83">
        <f>IF(DB22="申",29,0)</f>
        <v>0</v>
      </c>
      <c r="DD21" s="83"/>
      <c r="DE21" s="83"/>
      <c r="DF21" s="83"/>
      <c r="DG21" s="83"/>
      <c r="DH21" s="83"/>
      <c r="DI21" s="83"/>
      <c r="DJ21" s="83"/>
      <c r="DK21" s="83" t="s">
        <v>362</v>
      </c>
      <c r="DL21" s="83">
        <f>VLOOKUP(DL22,Data!$F$23:$J$34,5,FALSE)</f>
        <v>19</v>
      </c>
      <c r="DM21" s="83">
        <f>IF(DL22="申",29,0)</f>
        <v>0</v>
      </c>
      <c r="DN21" s="83"/>
      <c r="DO21" s="83"/>
      <c r="DP21" s="83"/>
      <c r="DQ21" s="83"/>
      <c r="DR21" s="83"/>
      <c r="DS21" s="83"/>
      <c r="DT21" s="83"/>
      <c r="DU21" s="83" t="s">
        <v>362</v>
      </c>
      <c r="DV21" s="83">
        <f>VLOOKUP(DV22,Data!$F$23:$J$34,5,FALSE)</f>
        <v>19</v>
      </c>
      <c r="DW21" s="83">
        <f>IF(DV22="申",29,0)</f>
        <v>0</v>
      </c>
      <c r="DX21" s="83"/>
      <c r="DY21" s="83"/>
      <c r="DZ21" s="83"/>
      <c r="EA21" s="83"/>
      <c r="EB21" s="83"/>
      <c r="EC21" s="83"/>
      <c r="ED21" s="83"/>
      <c r="EE21" s="83" t="s">
        <v>362</v>
      </c>
      <c r="EF21" s="83">
        <f>VLOOKUP(EF22,Data!$F$23:$J$34,5,FALSE)</f>
        <v>19</v>
      </c>
      <c r="EG21" s="83">
        <f>IF(EF22="申",29,0)</f>
        <v>0</v>
      </c>
      <c r="EH21" s="83"/>
      <c r="EI21" s="83"/>
      <c r="EJ21" s="83"/>
      <c r="EK21" s="83"/>
      <c r="EL21" s="83"/>
      <c r="EM21" s="83"/>
      <c r="EN21" s="83"/>
      <c r="EO21" s="83" t="s">
        <v>362</v>
      </c>
      <c r="EP21" s="83">
        <f>VLOOKUP(EP22,Data!$F$23:$J$34,5,FALSE)</f>
        <v>19</v>
      </c>
      <c r="EQ21" s="83">
        <f>IF(EP22="申",29,0)</f>
        <v>0</v>
      </c>
      <c r="ER21" s="83"/>
      <c r="ES21" s="83"/>
      <c r="ET21" s="83"/>
      <c r="EU21" s="83"/>
      <c r="EV21" s="83"/>
      <c r="EW21" s="83"/>
      <c r="EX21" s="83"/>
      <c r="EY21" s="83" t="s">
        <v>362</v>
      </c>
      <c r="EZ21" s="83">
        <f>VLOOKUP(EZ22,Data!$F$23:$J$34,5,FALSE)</f>
        <v>19</v>
      </c>
      <c r="FA21" s="83">
        <f>IF(EZ22="申",29,0)</f>
        <v>0</v>
      </c>
      <c r="FB21" s="83"/>
      <c r="FC21" s="83"/>
      <c r="FD21" s="83"/>
      <c r="FE21" s="83"/>
      <c r="FF21" s="83"/>
      <c r="FG21" s="83"/>
      <c r="FH21" s="83"/>
    </row>
    <row r="22" spans="1:164" ht="18.75" customHeight="1" x14ac:dyDescent="0.35">
      <c r="A22" s="195"/>
      <c r="B22" s="171"/>
      <c r="C22" s="171"/>
      <c r="D22" s="171"/>
      <c r="E22" s="171"/>
      <c r="F22" s="196"/>
      <c r="G22" s="153"/>
      <c r="H22" s="153"/>
      <c r="I22" s="153"/>
      <c r="J22" s="180"/>
      <c r="K22" s="195"/>
      <c r="L22" s="171"/>
      <c r="M22" s="171"/>
      <c r="N22" s="171"/>
      <c r="O22" s="171"/>
      <c r="P22" s="196"/>
      <c r="Q22" s="153"/>
      <c r="R22" s="153"/>
      <c r="S22" s="153"/>
      <c r="T22" s="180"/>
      <c r="U22" s="165"/>
      <c r="V22" s="166"/>
      <c r="W22" s="166"/>
      <c r="X22" s="166"/>
      <c r="Y22" s="166"/>
      <c r="Z22" s="166"/>
      <c r="AA22" s="166"/>
      <c r="AB22" s="166"/>
      <c r="AC22" s="166"/>
      <c r="AD22" s="166"/>
      <c r="AE22" s="166"/>
      <c r="AF22" s="166"/>
      <c r="AG22" s="166"/>
      <c r="AH22" s="166"/>
      <c r="AI22" s="166"/>
      <c r="AJ22" s="166"/>
      <c r="AK22" s="166"/>
      <c r="AL22" s="166"/>
      <c r="AM22" s="166"/>
      <c r="AN22" s="167"/>
      <c r="AO22" s="195"/>
      <c r="AP22" s="171"/>
      <c r="AQ22" s="171"/>
      <c r="AR22" s="171"/>
      <c r="AS22" s="171"/>
      <c r="AT22" s="196"/>
      <c r="AU22" s="153"/>
      <c r="AV22" s="153"/>
      <c r="AW22" s="153"/>
      <c r="AX22" s="180"/>
      <c r="AY22" s="195"/>
      <c r="AZ22" s="171"/>
      <c r="BA22" s="171"/>
      <c r="BB22" s="171"/>
      <c r="BC22" s="171"/>
      <c r="BD22" s="196"/>
      <c r="BE22" s="153"/>
      <c r="BF22" s="153"/>
      <c r="BG22" s="153"/>
      <c r="BH22" s="180"/>
      <c r="BI22" s="195"/>
      <c r="BJ22" s="171"/>
      <c r="BK22" s="171"/>
      <c r="BL22" s="171"/>
      <c r="BM22" s="171"/>
      <c r="BN22" s="196"/>
      <c r="BO22" s="153"/>
      <c r="BP22" s="153"/>
      <c r="BQ22" s="153"/>
      <c r="BR22" s="180"/>
      <c r="BS22" s="2"/>
      <c r="BT22" s="2"/>
      <c r="BU22" s="2"/>
      <c r="BV22" s="2"/>
      <c r="BW22" s="4"/>
      <c r="BX22" s="4"/>
      <c r="BY22" s="4"/>
      <c r="BZ22" s="4"/>
      <c r="CA22" s="4"/>
      <c r="CQ22" s="83" t="s">
        <v>363</v>
      </c>
      <c r="CR22" s="83" t="str">
        <f>VLOOKUP('Main Cal'!CR23,Data!$G$155:$H$166,2,FALSE)</f>
        <v>丑</v>
      </c>
      <c r="CS22" s="84">
        <f>_xlfn.DAYS('Main Cal'!A21,VLOOKUP('Main Cal'!CS23,SolarTermData!$W$10:$X$3734,2,FALSE))+1</f>
        <v>21</v>
      </c>
      <c r="CT22" s="84"/>
      <c r="CU22" s="83"/>
      <c r="CV22" s="83"/>
      <c r="CW22" s="83"/>
      <c r="CX22" s="83"/>
      <c r="CY22" s="83"/>
      <c r="CZ22" s="83"/>
      <c r="DA22" s="83" t="s">
        <v>363</v>
      </c>
      <c r="DB22" s="83" t="str">
        <f>VLOOKUP('Main Cal'!DB23,Data!$G$155:$H$166,2,FALSE)</f>
        <v>丑</v>
      </c>
      <c r="DC22" s="84">
        <f>_xlfn.DAYS('Main Cal'!K21,VLOOKUP('Main Cal'!DC23,SolarTermData!$W$10:$X$3734,2,FALSE))+1</f>
        <v>22</v>
      </c>
      <c r="DD22" s="84"/>
      <c r="DE22" s="83"/>
      <c r="DF22" s="83"/>
      <c r="DG22" s="83"/>
      <c r="DH22" s="83"/>
      <c r="DI22" s="83"/>
      <c r="DJ22" s="83"/>
      <c r="DK22" s="83" t="s">
        <v>363</v>
      </c>
      <c r="DL22" s="83" t="str">
        <f>VLOOKUP('Main Cal'!DL23,Data!$G$155:$H$166,2,FALSE)</f>
        <v>丑</v>
      </c>
      <c r="DM22" s="84">
        <f>_xlfn.DAYS('Main Cal'!U21,VLOOKUP('Main Cal'!DM23,SolarTermData!$W$10:$X$3734,2,FALSE))+1</f>
        <v>23</v>
      </c>
      <c r="DN22" s="84"/>
      <c r="DO22" s="83"/>
      <c r="DP22" s="83"/>
      <c r="DQ22" s="83"/>
      <c r="DR22" s="83"/>
      <c r="DS22" s="83"/>
      <c r="DT22" s="83"/>
      <c r="DU22" s="83" t="s">
        <v>363</v>
      </c>
      <c r="DV22" s="83" t="str">
        <f>VLOOKUP('Main Cal'!DV23,Data!$G$155:$H$166,2,FALSE)</f>
        <v>丑</v>
      </c>
      <c r="DW22" s="84">
        <f>_xlfn.DAYS('Main Cal'!AE21,VLOOKUP('Main Cal'!DW23,SolarTermData!$W$10:$X$3734,2,FALSE))+1</f>
        <v>24</v>
      </c>
      <c r="DX22" s="84"/>
      <c r="DY22" s="83"/>
      <c r="DZ22" s="83"/>
      <c r="EA22" s="83"/>
      <c r="EB22" s="83"/>
      <c r="EC22" s="83"/>
      <c r="ED22" s="83"/>
      <c r="EE22" s="83" t="s">
        <v>363</v>
      </c>
      <c r="EF22" s="83" t="str">
        <f>VLOOKUP('Main Cal'!EF23,Data!$G$155:$H$166,2,FALSE)</f>
        <v>丑</v>
      </c>
      <c r="EG22" s="84">
        <f>_xlfn.DAYS('Main Cal'!AO21,VLOOKUP('Main Cal'!EG23,SolarTermData!$W$10:$X$3734,2,FALSE))+1</f>
        <v>25</v>
      </c>
      <c r="EH22" s="84"/>
      <c r="EI22" s="83"/>
      <c r="EJ22" s="83"/>
      <c r="EK22" s="83"/>
      <c r="EL22" s="83"/>
      <c r="EM22" s="83"/>
      <c r="EN22" s="83"/>
      <c r="EO22" s="83" t="s">
        <v>363</v>
      </c>
      <c r="EP22" s="83" t="str">
        <f>VLOOKUP('Main Cal'!EP23,Data!$G$155:$H$166,2,FALSE)</f>
        <v>丑</v>
      </c>
      <c r="EQ22" s="84">
        <f>_xlfn.DAYS('Main Cal'!AY21,VLOOKUP('Main Cal'!EQ23,SolarTermData!$W$10:$X$3734,2,FALSE))+1</f>
        <v>26</v>
      </c>
      <c r="ER22" s="84"/>
      <c r="ES22" s="83"/>
      <c r="ET22" s="83"/>
      <c r="EU22" s="83"/>
      <c r="EV22" s="83"/>
      <c r="EW22" s="83"/>
      <c r="EX22" s="83"/>
      <c r="EY22" s="83" t="s">
        <v>363</v>
      </c>
      <c r="EZ22" s="83" t="str">
        <f>VLOOKUP('Main Cal'!EZ23,Data!$G$155:$H$166,2,FALSE)</f>
        <v>丑</v>
      </c>
      <c r="FA22" s="84">
        <f>_xlfn.DAYS('Main Cal'!BI21,VLOOKUP('Main Cal'!FA23,SolarTermData!$W$10:$X$3734,2,FALSE))+1</f>
        <v>27</v>
      </c>
      <c r="FB22" s="84"/>
      <c r="FC22" s="83"/>
      <c r="FD22" s="83"/>
      <c r="FE22" s="83"/>
      <c r="FF22" s="83"/>
      <c r="FG22" s="83"/>
      <c r="FH22" s="83"/>
    </row>
    <row r="23" spans="1:164" ht="18.75" customHeight="1" x14ac:dyDescent="0.35">
      <c r="A23" s="191"/>
      <c r="B23" s="192"/>
      <c r="C23" s="5"/>
      <c r="D23" s="5"/>
      <c r="E23" s="5"/>
      <c r="F23" s="51"/>
      <c r="G23" s="45"/>
      <c r="H23" s="45"/>
      <c r="I23" s="45"/>
      <c r="J23" s="46"/>
      <c r="K23" s="191"/>
      <c r="L23" s="192"/>
      <c r="M23" s="5"/>
      <c r="N23" s="5"/>
      <c r="O23" s="5"/>
      <c r="P23" s="51"/>
      <c r="Q23" s="45"/>
      <c r="R23" s="45"/>
      <c r="S23" s="45"/>
      <c r="T23" s="46"/>
      <c r="U23" s="165"/>
      <c r="V23" s="166"/>
      <c r="W23" s="166"/>
      <c r="X23" s="166"/>
      <c r="Y23" s="166"/>
      <c r="Z23" s="166"/>
      <c r="AA23" s="166"/>
      <c r="AB23" s="166"/>
      <c r="AC23" s="166"/>
      <c r="AD23" s="166"/>
      <c r="AE23" s="166"/>
      <c r="AF23" s="166"/>
      <c r="AG23" s="166"/>
      <c r="AH23" s="166"/>
      <c r="AI23" s="166"/>
      <c r="AJ23" s="166"/>
      <c r="AK23" s="166"/>
      <c r="AL23" s="166"/>
      <c r="AM23" s="166"/>
      <c r="AN23" s="167"/>
      <c r="AO23" s="191"/>
      <c r="AP23" s="192"/>
      <c r="AQ23" s="5"/>
      <c r="AR23" s="5"/>
      <c r="AS23" s="5"/>
      <c r="AT23" s="51"/>
      <c r="AU23" s="45"/>
      <c r="AV23" s="45"/>
      <c r="AW23" s="45"/>
      <c r="AX23" s="46"/>
      <c r="AY23" s="191"/>
      <c r="AZ23" s="192"/>
      <c r="BA23" s="5"/>
      <c r="BB23" s="5"/>
      <c r="BC23" s="5"/>
      <c r="BD23" s="51"/>
      <c r="BE23" s="45"/>
      <c r="BF23" s="45"/>
      <c r="BG23" s="45"/>
      <c r="BH23" s="46"/>
      <c r="BI23" s="191"/>
      <c r="BJ23" s="192"/>
      <c r="BK23" s="5"/>
      <c r="BL23" s="5"/>
      <c r="BM23" s="5"/>
      <c r="BN23" s="51"/>
      <c r="BO23" s="45"/>
      <c r="BP23" s="45"/>
      <c r="BQ23" s="45"/>
      <c r="BR23" s="46"/>
      <c r="BS23" s="2"/>
      <c r="BT23" s="2"/>
      <c r="BU23" s="2"/>
      <c r="BV23" s="2"/>
      <c r="BW23" s="4"/>
      <c r="BX23" s="4"/>
      <c r="BY23" s="4"/>
      <c r="BZ23" s="4"/>
      <c r="CA23" s="4"/>
      <c r="CQ23" s="83" t="s">
        <v>376</v>
      </c>
      <c r="CR23" s="83" t="str">
        <f>IF(OR(AND('Main Cal'!G24="子",OR(MONTH('Main Cal'!A21)=1,AND(MONTH('Main Cal'!A21)=12,YEAR('Main Cal'!A21&lt;'Main Cal'!$C$1))),OR('Main Cal'!CR23=11,'Main Cal'!CR23=12)),AND('Main Cal'!G24="丑",OR(MONTH('Main Cal'!A21)=1,MONTH('Main Cal'!A21)=2),OR('Main Cal'!CR23=11,'Main Cal'!CR23=12)),AND('Main Cal'!G24="寅",OR(MONTH('Main Cal'!A21)=1,MONTH('Main Cal'!A21)=2),OR('Main Cal'!$CR$8=11,'Main Cal'!CR23=12))),VLOOKUP(MOD('Main Cal'!$C$1+2636-1,60),Data!$A$49:$J$108,10,FALSE),VLOOKUP(MOD('Main Cal'!$C$1+2636,60),Data!$A$49:$J$108,10,FALSE))</f>
        <v>辰</v>
      </c>
      <c r="CS23" s="84"/>
      <c r="CT23" s="84"/>
      <c r="CU23" s="83"/>
      <c r="CV23" s="83"/>
      <c r="CW23" s="83"/>
      <c r="CX23" s="83"/>
      <c r="CY23" s="83"/>
      <c r="CZ23" s="83"/>
      <c r="DA23" s="83" t="s">
        <v>376</v>
      </c>
      <c r="DB23" s="83" t="str">
        <f>IF(OR(AND('Main Cal'!Q24="子",OR(MONTH('Main Cal'!K21)=1,AND(MONTH('Main Cal'!K21)=12,YEAR('Main Cal'!K21&lt;'Main Cal'!$C$1))),OR('Main Cal'!DB23=11,'Main Cal'!DB23=12)),AND('Main Cal'!Q24="丑",OR(MONTH('Main Cal'!K21)=1,MONTH('Main Cal'!K21)=2),OR('Main Cal'!DB23=11,'Main Cal'!DB23=12)),AND('Main Cal'!Q24="寅",OR(MONTH('Main Cal'!K21)=1,MONTH('Main Cal'!K21)=2),OR('Main Cal'!$CR$8=11,'Main Cal'!DB23=12))),VLOOKUP(MOD('Main Cal'!$C$1+2636-1,60),Data!$A$49:$J$108,10,FALSE),VLOOKUP(MOD('Main Cal'!$C$1+2636,60),Data!$A$49:$J$108,10,FALSE))</f>
        <v>辰</v>
      </c>
      <c r="DC23" s="84"/>
      <c r="DD23" s="84"/>
      <c r="DE23" s="83"/>
      <c r="DF23" s="83"/>
      <c r="DG23" s="83"/>
      <c r="DH23" s="83"/>
      <c r="DI23" s="83"/>
      <c r="DJ23" s="83"/>
      <c r="DK23" s="83" t="s">
        <v>376</v>
      </c>
      <c r="DL23" s="83" t="str">
        <f>IF(OR(AND('Main Cal'!AA24="子",OR(MONTH('Main Cal'!U21)=1,AND(MONTH('Main Cal'!U21)=12,YEAR('Main Cal'!U21&lt;'Main Cal'!$C$1))),OR('Main Cal'!DL23=11,'Main Cal'!DL23=12)),AND('Main Cal'!AA24="丑",OR(MONTH('Main Cal'!U21)=1,MONTH('Main Cal'!U21)=2),OR('Main Cal'!DL23=11,'Main Cal'!DL23=12)),AND('Main Cal'!AA24="寅",OR(MONTH('Main Cal'!U21)=1,MONTH('Main Cal'!U21)=2),OR('Main Cal'!$CR$8=11,'Main Cal'!DL23=12))),VLOOKUP(MOD('Main Cal'!$C$1+2636-1,60),Data!$A$49:$J$108,10,FALSE),VLOOKUP(MOD('Main Cal'!$C$1+2636,60),Data!$A$49:$J$108,10,FALSE))</f>
        <v>辰</v>
      </c>
      <c r="DM23" s="84"/>
      <c r="DN23" s="84"/>
      <c r="DO23" s="83"/>
      <c r="DP23" s="83"/>
      <c r="DQ23" s="83"/>
      <c r="DR23" s="83"/>
      <c r="DS23" s="83"/>
      <c r="DT23" s="83"/>
      <c r="DU23" s="83" t="s">
        <v>376</v>
      </c>
      <c r="DV23" s="83" t="str">
        <f>IF(OR(AND('Main Cal'!AK24="子",OR(MONTH('Main Cal'!AE21)=1,AND(MONTH('Main Cal'!AE21)=12,YEAR('Main Cal'!AE21&lt;'Main Cal'!$C$1))),OR('Main Cal'!DV23=11,'Main Cal'!DV23=12)),AND('Main Cal'!AK24="丑",OR(MONTH('Main Cal'!AE21)=1,MONTH('Main Cal'!AE21)=2),OR('Main Cal'!DV23=11,'Main Cal'!DV23=12)),AND('Main Cal'!AK24="寅",OR(MONTH('Main Cal'!AE21)=1,MONTH('Main Cal'!AE21)=2),OR('Main Cal'!$CR$8=11,'Main Cal'!DV23=12))),VLOOKUP(MOD('Main Cal'!$C$1+2636-1,60),Data!$A$49:$J$108,10,FALSE),VLOOKUP(MOD('Main Cal'!$C$1+2636,60),Data!$A$49:$J$108,10,FALSE))</f>
        <v>辰</v>
      </c>
      <c r="DW23" s="84"/>
      <c r="DX23" s="84"/>
      <c r="DY23" s="83"/>
      <c r="DZ23" s="83"/>
      <c r="EA23" s="83"/>
      <c r="EB23" s="83"/>
      <c r="EC23" s="83"/>
      <c r="ED23" s="83"/>
      <c r="EE23" s="83" t="s">
        <v>376</v>
      </c>
      <c r="EF23" s="83" t="str">
        <f>IF(OR(AND('Main Cal'!AU24="子",OR(MONTH('Main Cal'!AO21)=1,AND(MONTH('Main Cal'!AO21)=12,YEAR('Main Cal'!AO21&lt;'Main Cal'!$C$1))),OR('Main Cal'!EF23=11,'Main Cal'!EF23=12)),AND('Main Cal'!AU24="丑",OR(MONTH('Main Cal'!AO21)=1,MONTH('Main Cal'!AO21)=2),OR('Main Cal'!EF23=11,'Main Cal'!EF23=12)),AND('Main Cal'!AU24="寅",OR(MONTH('Main Cal'!AO21)=1,MONTH('Main Cal'!AO21)=2),OR('Main Cal'!$CR$8=11,'Main Cal'!EF23=12))),VLOOKUP(MOD('Main Cal'!$C$1+2636-1,60),Data!$A$49:$J$108,10,FALSE),VLOOKUP(MOD('Main Cal'!$C$1+2636,60),Data!$A$49:$J$108,10,FALSE))</f>
        <v>辰</v>
      </c>
      <c r="EG23" s="84"/>
      <c r="EH23" s="84"/>
      <c r="EI23" s="83"/>
      <c r="EJ23" s="83"/>
      <c r="EK23" s="83"/>
      <c r="EL23" s="83"/>
      <c r="EM23" s="83"/>
      <c r="EN23" s="83"/>
      <c r="EO23" s="83" t="s">
        <v>376</v>
      </c>
      <c r="EP23" s="83" t="str">
        <f>IF(OR(AND('Main Cal'!BE24="子",OR(MONTH('Main Cal'!AY21)=1,AND(MONTH('Main Cal'!AY21)=12,YEAR('Main Cal'!AY21&lt;'Main Cal'!$C$1))),OR('Main Cal'!EP23=11,'Main Cal'!EP23=12)),AND('Main Cal'!BE24="丑",OR(MONTH('Main Cal'!AY21)=1,MONTH('Main Cal'!AY21)=2),OR('Main Cal'!EP23=11,'Main Cal'!EP23=12)),AND('Main Cal'!BE24="寅",OR(MONTH('Main Cal'!AY21)=1,MONTH('Main Cal'!AY21)=2),OR('Main Cal'!$CR$8=11,'Main Cal'!EP23=12))),VLOOKUP(MOD('Main Cal'!$C$1+2636-1,60),Data!$A$49:$J$108,10,FALSE),VLOOKUP(MOD('Main Cal'!$C$1+2636,60),Data!$A$49:$J$108,10,FALSE))</f>
        <v>辰</v>
      </c>
      <c r="EQ23" s="84"/>
      <c r="ER23" s="84"/>
      <c r="ES23" s="83"/>
      <c r="ET23" s="83"/>
      <c r="EU23" s="83"/>
      <c r="EV23" s="83"/>
      <c r="EW23" s="83"/>
      <c r="EX23" s="83"/>
      <c r="EY23" s="83" t="s">
        <v>376</v>
      </c>
      <c r="EZ23" s="83" t="str">
        <f>IF(OR(AND('Main Cal'!BO24="子",OR(MONTH('Main Cal'!BI21)=1,AND(MONTH('Main Cal'!BI21)=12,YEAR('Main Cal'!BI21&lt;'Main Cal'!$C$1))),OR('Main Cal'!EZ23=11,'Main Cal'!EZ23=12)),AND('Main Cal'!BO24="丑",OR(MONTH('Main Cal'!BI21)=1,MONTH('Main Cal'!BI21)=2),OR('Main Cal'!EZ23=11,'Main Cal'!EZ23=12)),AND('Main Cal'!BO24="寅",OR(MONTH('Main Cal'!BI21)=1,MONTH('Main Cal'!BI21)=2),OR('Main Cal'!$CR$8=11,'Main Cal'!EZ23=12))),VLOOKUP(MOD('Main Cal'!$C$1+2636-1,60),Data!$A$49:$J$108,10,FALSE),VLOOKUP(MOD('Main Cal'!$C$1+2636,60),Data!$A$49:$J$108,10,FALSE))</f>
        <v>辰</v>
      </c>
      <c r="FA23" s="84"/>
      <c r="FB23" s="84"/>
      <c r="FC23" s="83"/>
      <c r="FD23" s="83"/>
      <c r="FE23" s="83"/>
      <c r="FF23" s="83"/>
      <c r="FG23" s="83"/>
      <c r="FH23" s="83"/>
    </row>
    <row r="24" spans="1:164" ht="18.75" customHeight="1" x14ac:dyDescent="0.35">
      <c r="A24" s="41"/>
      <c r="B24" s="22"/>
      <c r="C24" s="22"/>
      <c r="D24" s="22"/>
      <c r="E24" s="22"/>
      <c r="F24" s="47"/>
      <c r="G24" s="199"/>
      <c r="H24" s="199"/>
      <c r="I24" s="49"/>
      <c r="J24" s="50"/>
      <c r="K24" s="41"/>
      <c r="L24" s="22"/>
      <c r="M24" s="22"/>
      <c r="N24" s="22"/>
      <c r="O24" s="22"/>
      <c r="P24" s="47"/>
      <c r="Q24" s="199"/>
      <c r="R24" s="199"/>
      <c r="S24" s="49"/>
      <c r="T24" s="50"/>
      <c r="U24" s="165"/>
      <c r="V24" s="166"/>
      <c r="W24" s="166"/>
      <c r="X24" s="166"/>
      <c r="Y24" s="166"/>
      <c r="Z24" s="166"/>
      <c r="AA24" s="166"/>
      <c r="AB24" s="166"/>
      <c r="AC24" s="166"/>
      <c r="AD24" s="166"/>
      <c r="AE24" s="166"/>
      <c r="AF24" s="166"/>
      <c r="AG24" s="166"/>
      <c r="AH24" s="166"/>
      <c r="AI24" s="166"/>
      <c r="AJ24" s="166"/>
      <c r="AK24" s="166"/>
      <c r="AL24" s="166"/>
      <c r="AM24" s="166"/>
      <c r="AN24" s="167"/>
      <c r="AO24" s="41"/>
      <c r="AP24" s="22"/>
      <c r="AQ24" s="22"/>
      <c r="AR24" s="22"/>
      <c r="AS24" s="22"/>
      <c r="AT24" s="47"/>
      <c r="AU24" s="199"/>
      <c r="AV24" s="199"/>
      <c r="AW24" s="49"/>
      <c r="AX24" s="50"/>
      <c r="AY24" s="41"/>
      <c r="AZ24" s="22"/>
      <c r="BA24" s="22"/>
      <c r="BB24" s="22"/>
      <c r="BC24" s="22"/>
      <c r="BD24" s="47"/>
      <c r="BE24" s="199"/>
      <c r="BF24" s="199"/>
      <c r="BG24" s="49"/>
      <c r="BH24" s="50"/>
      <c r="BI24" s="41"/>
      <c r="BJ24" s="22"/>
      <c r="BK24" s="22"/>
      <c r="BL24" s="22"/>
      <c r="BM24" s="22"/>
      <c r="BN24" s="47"/>
      <c r="BO24" s="199"/>
      <c r="BP24" s="199"/>
      <c r="BQ24" s="49"/>
      <c r="BR24" s="50"/>
      <c r="BS24" s="2"/>
      <c r="BT24" s="2"/>
      <c r="BU24" s="2"/>
      <c r="BV24" s="2"/>
      <c r="BW24" s="4"/>
      <c r="BX24" s="4"/>
      <c r="BY24" s="4"/>
      <c r="BZ24" s="4"/>
      <c r="CA24" s="4"/>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row>
    <row r="25" spans="1:164" ht="18.75" customHeight="1" x14ac:dyDescent="0.35">
      <c r="A25" s="42"/>
      <c r="B25" s="43"/>
      <c r="C25" s="43"/>
      <c r="D25" s="43"/>
      <c r="E25" s="43"/>
      <c r="F25" s="43"/>
      <c r="G25" s="43"/>
      <c r="H25" s="43"/>
      <c r="I25" s="43"/>
      <c r="J25" s="44"/>
      <c r="K25" s="42"/>
      <c r="L25" s="43"/>
      <c r="M25" s="43"/>
      <c r="N25" s="43"/>
      <c r="O25" s="43"/>
      <c r="P25" s="43"/>
      <c r="Q25" s="43"/>
      <c r="R25" s="43"/>
      <c r="S25" s="43"/>
      <c r="T25" s="44"/>
      <c r="U25" s="168"/>
      <c r="V25" s="169"/>
      <c r="W25" s="169"/>
      <c r="X25" s="169"/>
      <c r="Y25" s="169"/>
      <c r="Z25" s="169"/>
      <c r="AA25" s="169"/>
      <c r="AB25" s="169"/>
      <c r="AC25" s="169"/>
      <c r="AD25" s="169"/>
      <c r="AE25" s="169"/>
      <c r="AF25" s="169"/>
      <c r="AG25" s="169"/>
      <c r="AH25" s="169"/>
      <c r="AI25" s="169"/>
      <c r="AJ25" s="169"/>
      <c r="AK25" s="169"/>
      <c r="AL25" s="169"/>
      <c r="AM25" s="169"/>
      <c r="AN25" s="170"/>
      <c r="AO25" s="42"/>
      <c r="AP25" s="43"/>
      <c r="AQ25" s="43"/>
      <c r="AR25" s="43"/>
      <c r="AS25" s="43"/>
      <c r="AT25" s="43"/>
      <c r="AU25" s="43"/>
      <c r="AV25" s="43"/>
      <c r="AW25" s="43"/>
      <c r="AX25" s="44"/>
      <c r="AY25" s="42"/>
      <c r="AZ25" s="43"/>
      <c r="BA25" s="43"/>
      <c r="BB25" s="43"/>
      <c r="BC25" s="43"/>
      <c r="BD25" s="43"/>
      <c r="BE25" s="43"/>
      <c r="BF25" s="43"/>
      <c r="BG25" s="43"/>
      <c r="BH25" s="44"/>
      <c r="BI25" s="42"/>
      <c r="BJ25" s="43"/>
      <c r="BK25" s="43"/>
      <c r="BL25" s="43"/>
      <c r="BM25" s="43"/>
      <c r="BN25" s="43"/>
      <c r="BO25" s="43"/>
      <c r="BP25" s="43"/>
      <c r="BQ25" s="43"/>
      <c r="BR25" s="44"/>
      <c r="BS25" s="2"/>
      <c r="BT25" s="2"/>
      <c r="BU25" s="2"/>
      <c r="BV25" s="2"/>
      <c r="BW25" s="4"/>
      <c r="BX25" s="4"/>
      <c r="BY25" s="4"/>
      <c r="BZ25" s="4"/>
      <c r="CA25" s="4"/>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row>
    <row r="26" spans="1:164" ht="18.75" customHeight="1" x14ac:dyDescent="0.35">
      <c r="A26" s="114"/>
      <c r="B26" s="115"/>
      <c r="C26" s="115"/>
      <c r="D26" s="115"/>
      <c r="E26" s="193"/>
      <c r="F26" s="193"/>
      <c r="G26" s="194"/>
      <c r="H26" s="194"/>
      <c r="I26" s="194"/>
      <c r="J26" s="48"/>
      <c r="K26" s="114"/>
      <c r="L26" s="115"/>
      <c r="M26" s="115"/>
      <c r="N26" s="115"/>
      <c r="O26" s="193"/>
      <c r="P26" s="193"/>
      <c r="Q26" s="194"/>
      <c r="R26" s="194"/>
      <c r="S26" s="194"/>
      <c r="T26" s="48"/>
      <c r="U26" s="114"/>
      <c r="V26" s="115"/>
      <c r="W26" s="115"/>
      <c r="X26" s="115"/>
      <c r="Y26" s="193"/>
      <c r="Z26" s="193"/>
      <c r="AA26" s="194"/>
      <c r="AB26" s="194"/>
      <c r="AC26" s="194"/>
      <c r="AD26" s="48"/>
      <c r="AE26" s="114"/>
      <c r="AF26" s="115"/>
      <c r="AG26" s="115"/>
      <c r="AH26" s="115"/>
      <c r="AI26" s="193"/>
      <c r="AJ26" s="193"/>
      <c r="AK26" s="194"/>
      <c r="AL26" s="194"/>
      <c r="AM26" s="194"/>
      <c r="AN26" s="48"/>
      <c r="AO26" s="114"/>
      <c r="AP26" s="115"/>
      <c r="AQ26" s="115"/>
      <c r="AR26" s="115"/>
      <c r="AS26" s="193"/>
      <c r="AT26" s="193"/>
      <c r="AU26" s="194"/>
      <c r="AV26" s="194"/>
      <c r="AW26" s="194"/>
      <c r="AX26" s="48"/>
      <c r="AY26" s="114"/>
      <c r="AZ26" s="115"/>
      <c r="BA26" s="115"/>
      <c r="BB26" s="115"/>
      <c r="BC26" s="193"/>
      <c r="BD26" s="193"/>
      <c r="BE26" s="194"/>
      <c r="BF26" s="194"/>
      <c r="BG26" s="194"/>
      <c r="BH26" s="48"/>
      <c r="BI26" s="114"/>
      <c r="BJ26" s="115"/>
      <c r="BK26" s="115"/>
      <c r="BL26" s="115"/>
      <c r="BM26" s="193"/>
      <c r="BN26" s="193"/>
      <c r="BO26" s="194"/>
      <c r="BP26" s="194"/>
      <c r="BQ26" s="194"/>
      <c r="BR26" s="48"/>
      <c r="BS26" s="2"/>
      <c r="BT26" s="2"/>
      <c r="BU26" s="2"/>
      <c r="BV26" s="2"/>
      <c r="BW26" s="4"/>
      <c r="BX26" s="4"/>
      <c r="BY26" s="4"/>
      <c r="BZ26" s="4"/>
      <c r="CA26" s="4"/>
      <c r="CQ26" s="83" t="s">
        <v>362</v>
      </c>
      <c r="CR26" s="83">
        <f>VLOOKUP(CR27,Data!$F$23:$J$34,5,FALSE)</f>
        <v>19</v>
      </c>
      <c r="CS26" s="83">
        <f>IF(CR27="申",29,0)</f>
        <v>0</v>
      </c>
      <c r="CT26" s="83"/>
      <c r="CU26" s="83"/>
      <c r="CV26" s="83"/>
      <c r="CW26" s="83"/>
      <c r="CX26" s="83"/>
      <c r="CY26" s="83"/>
      <c r="CZ26" s="83"/>
      <c r="DA26" s="83" t="s">
        <v>362</v>
      </c>
      <c r="DB26" s="83">
        <f>VLOOKUP(DB27,Data!$F$23:$J$34,5,FALSE)</f>
        <v>19</v>
      </c>
      <c r="DC26" s="83">
        <f>IF(DB27="申",29,0)</f>
        <v>0</v>
      </c>
      <c r="DD26" s="83"/>
      <c r="DE26" s="83"/>
      <c r="DF26" s="83"/>
      <c r="DG26" s="83"/>
      <c r="DH26" s="83"/>
      <c r="DI26" s="83"/>
      <c r="DJ26" s="83"/>
      <c r="DK26" s="83" t="s">
        <v>362</v>
      </c>
      <c r="DL26" s="83">
        <f>VLOOKUP(DL27,Data!$F$23:$J$34,5,FALSE)</f>
        <v>13</v>
      </c>
      <c r="DM26" s="83">
        <f>IF(DL27="申",29,0)</f>
        <v>0</v>
      </c>
      <c r="DN26" s="83"/>
      <c r="DO26" s="83"/>
      <c r="DP26" s="83"/>
      <c r="DQ26" s="83"/>
      <c r="DR26" s="83"/>
      <c r="DS26" s="83"/>
      <c r="DT26" s="83"/>
      <c r="DU26" s="83" t="s">
        <v>362</v>
      </c>
      <c r="DV26" s="83">
        <f>VLOOKUP(DV27,Data!$F$23:$J$34,5,FALSE)</f>
        <v>13</v>
      </c>
      <c r="DW26" s="83">
        <f>IF(DV27="申",29,0)</f>
        <v>0</v>
      </c>
      <c r="DX26" s="83"/>
      <c r="DY26" s="83"/>
      <c r="DZ26" s="83"/>
      <c r="EA26" s="83"/>
      <c r="EB26" s="83"/>
      <c r="EC26" s="83"/>
      <c r="ED26" s="83"/>
      <c r="EE26" s="83" t="s">
        <v>362</v>
      </c>
      <c r="EF26" s="83">
        <f>VLOOKUP(EF27,Data!$F$23:$J$34,5,FALSE)</f>
        <v>13</v>
      </c>
      <c r="EG26" s="83">
        <f>IF(EF27="申",29,0)</f>
        <v>0</v>
      </c>
      <c r="EH26" s="83"/>
      <c r="EI26" s="83"/>
      <c r="EJ26" s="83"/>
      <c r="EK26" s="83"/>
      <c r="EL26" s="83"/>
      <c r="EM26" s="83"/>
      <c r="EN26" s="83"/>
      <c r="EO26" s="83" t="s">
        <v>362</v>
      </c>
      <c r="EP26" s="83">
        <f>VLOOKUP(EP27,Data!$F$23:$J$34,5,FALSE)</f>
        <v>13</v>
      </c>
      <c r="EQ26" s="83">
        <f>IF(EP27="申",29,0)</f>
        <v>0</v>
      </c>
      <c r="ER26" s="83"/>
      <c r="ES26" s="83"/>
      <c r="ET26" s="83"/>
      <c r="EU26" s="83"/>
      <c r="EV26" s="83"/>
      <c r="EW26" s="83"/>
      <c r="EX26" s="83"/>
      <c r="EY26" s="83" t="s">
        <v>362</v>
      </c>
      <c r="EZ26" s="83">
        <f>VLOOKUP(EZ27,Data!$F$23:$J$34,5,FALSE)</f>
        <v>13</v>
      </c>
      <c r="FA26" s="83">
        <f>IF(EZ27="申",29,0)</f>
        <v>0</v>
      </c>
      <c r="FB26" s="83"/>
      <c r="FC26" s="83"/>
      <c r="FD26" s="83"/>
      <c r="FE26" s="83"/>
      <c r="FF26" s="83"/>
      <c r="FG26" s="83"/>
      <c r="FH26" s="83"/>
    </row>
    <row r="27" spans="1:164" ht="18.75" customHeight="1" x14ac:dyDescent="0.35">
      <c r="A27" s="195"/>
      <c r="B27" s="171"/>
      <c r="C27" s="171"/>
      <c r="D27" s="171"/>
      <c r="E27" s="171"/>
      <c r="F27" s="196"/>
      <c r="G27" s="153"/>
      <c r="H27" s="153"/>
      <c r="I27" s="153"/>
      <c r="J27" s="180"/>
      <c r="K27" s="195"/>
      <c r="L27" s="171"/>
      <c r="M27" s="171"/>
      <c r="N27" s="171"/>
      <c r="O27" s="171"/>
      <c r="P27" s="196"/>
      <c r="Q27" s="153"/>
      <c r="R27" s="153"/>
      <c r="S27" s="153"/>
      <c r="T27" s="180"/>
      <c r="U27" s="195"/>
      <c r="V27" s="171"/>
      <c r="W27" s="171"/>
      <c r="X27" s="171"/>
      <c r="Y27" s="171"/>
      <c r="Z27" s="196"/>
      <c r="AA27" s="153"/>
      <c r="AB27" s="153"/>
      <c r="AC27" s="153"/>
      <c r="AD27" s="180"/>
      <c r="AE27" s="195"/>
      <c r="AF27" s="171"/>
      <c r="AG27" s="171"/>
      <c r="AH27" s="171"/>
      <c r="AI27" s="171"/>
      <c r="AJ27" s="196"/>
      <c r="AK27" s="153"/>
      <c r="AL27" s="153"/>
      <c r="AM27" s="153"/>
      <c r="AN27" s="180"/>
      <c r="AO27" s="195"/>
      <c r="AP27" s="171"/>
      <c r="AQ27" s="171"/>
      <c r="AR27" s="171"/>
      <c r="AS27" s="171"/>
      <c r="AT27" s="196"/>
      <c r="AU27" s="153"/>
      <c r="AV27" s="153"/>
      <c r="AW27" s="153"/>
      <c r="AX27" s="180"/>
      <c r="AY27" s="195"/>
      <c r="AZ27" s="171"/>
      <c r="BA27" s="171"/>
      <c r="BB27" s="171"/>
      <c r="BC27" s="171"/>
      <c r="BD27" s="196"/>
      <c r="BE27" s="153"/>
      <c r="BF27" s="153"/>
      <c r="BG27" s="153"/>
      <c r="BH27" s="180"/>
      <c r="BI27" s="195"/>
      <c r="BJ27" s="171"/>
      <c r="BK27" s="171"/>
      <c r="BL27" s="171"/>
      <c r="BM27" s="171"/>
      <c r="BN27" s="196"/>
      <c r="BO27" s="153"/>
      <c r="BP27" s="153"/>
      <c r="BQ27" s="153"/>
      <c r="BR27" s="180"/>
      <c r="BS27" s="2"/>
      <c r="BT27" s="2"/>
      <c r="BU27" s="2"/>
      <c r="BV27" s="2"/>
      <c r="BW27" s="4"/>
      <c r="BX27" s="4"/>
      <c r="BY27" s="4"/>
      <c r="BZ27" s="4"/>
      <c r="CA27" s="4"/>
      <c r="CQ27" s="83" t="s">
        <v>363</v>
      </c>
      <c r="CR27" s="83" t="str">
        <f>VLOOKUP('Main Cal'!CR28,Data!$G$155:$H$166,2,FALSE)</f>
        <v>丑</v>
      </c>
      <c r="CS27" s="84">
        <f>_xlfn.DAYS('Main Cal'!A26,VLOOKUP('Main Cal'!CS28,SolarTermData!$W$10:$X$3734,2,FALSE))+1</f>
        <v>28</v>
      </c>
      <c r="CT27" s="84"/>
      <c r="CU27" s="83"/>
      <c r="CV27" s="83"/>
      <c r="CW27" s="83"/>
      <c r="CX27" s="83"/>
      <c r="CY27" s="83"/>
      <c r="CZ27" s="83"/>
      <c r="DA27" s="83" t="s">
        <v>363</v>
      </c>
      <c r="DB27" s="83" t="str">
        <f>VLOOKUP('Main Cal'!DB28,Data!$G$155:$H$166,2,FALSE)</f>
        <v>丑</v>
      </c>
      <c r="DC27" s="84">
        <f>_xlfn.DAYS('Main Cal'!K26,VLOOKUP('Main Cal'!DC28,SolarTermData!$W$10:$X$3734,2,FALSE))+1</f>
        <v>29</v>
      </c>
      <c r="DD27" s="84"/>
      <c r="DE27" s="83"/>
      <c r="DF27" s="83"/>
      <c r="DG27" s="83"/>
      <c r="DH27" s="83"/>
      <c r="DI27" s="83"/>
      <c r="DJ27" s="83"/>
      <c r="DK27" s="83" t="s">
        <v>363</v>
      </c>
      <c r="DL27" s="83" t="str">
        <f>VLOOKUP('Main Cal'!DL28,Data!$G$155:$H$166,2,FALSE)</f>
        <v>寅</v>
      </c>
      <c r="DM27" s="84">
        <f>_xlfn.DAYS('Main Cal'!U26,VLOOKUP('Main Cal'!DM28,SolarTermData!$W$10:$X$3734,2,FALSE))+1</f>
        <v>1</v>
      </c>
      <c r="DN27" s="84"/>
      <c r="DO27" s="83"/>
      <c r="DP27" s="83"/>
      <c r="DQ27" s="83"/>
      <c r="DR27" s="83"/>
      <c r="DS27" s="83"/>
      <c r="DT27" s="83"/>
      <c r="DU27" s="83" t="s">
        <v>363</v>
      </c>
      <c r="DV27" s="83" t="str">
        <f>VLOOKUP('Main Cal'!DV28,Data!$G$155:$H$166,2,FALSE)</f>
        <v>寅</v>
      </c>
      <c r="DW27" s="84">
        <f>_xlfn.DAYS('Main Cal'!AE26,VLOOKUP('Main Cal'!DW28,SolarTermData!$W$10:$X$3734,2,FALSE))+1</f>
        <v>2</v>
      </c>
      <c r="DX27" s="84"/>
      <c r="DY27" s="83"/>
      <c r="DZ27" s="83"/>
      <c r="EA27" s="83"/>
      <c r="EB27" s="83"/>
      <c r="EC27" s="83"/>
      <c r="ED27" s="83"/>
      <c r="EE27" s="83" t="s">
        <v>363</v>
      </c>
      <c r="EF27" s="83" t="str">
        <f>VLOOKUP('Main Cal'!EF28,Data!$G$155:$H$166,2,FALSE)</f>
        <v>寅</v>
      </c>
      <c r="EG27" s="84">
        <f>_xlfn.DAYS('Main Cal'!AO26,VLOOKUP('Main Cal'!EG28,SolarTermData!$W$10:$X$3734,2,FALSE))+1</f>
        <v>3</v>
      </c>
      <c r="EH27" s="84"/>
      <c r="EI27" s="83"/>
      <c r="EJ27" s="83"/>
      <c r="EK27" s="83"/>
      <c r="EL27" s="83"/>
      <c r="EM27" s="83"/>
      <c r="EN27" s="83"/>
      <c r="EO27" s="83" t="s">
        <v>363</v>
      </c>
      <c r="EP27" s="83" t="str">
        <f>VLOOKUP('Main Cal'!EP28,Data!$G$155:$H$166,2,FALSE)</f>
        <v>寅</v>
      </c>
      <c r="EQ27" s="84">
        <f>_xlfn.DAYS('Main Cal'!AY26,VLOOKUP('Main Cal'!EQ28,SolarTermData!$W$10:$X$3734,2,FALSE))+1</f>
        <v>4</v>
      </c>
      <c r="ER27" s="84"/>
      <c r="ES27" s="83"/>
      <c r="ET27" s="83"/>
      <c r="EU27" s="83"/>
      <c r="EV27" s="83"/>
      <c r="EW27" s="83"/>
      <c r="EX27" s="83"/>
      <c r="EY27" s="83" t="s">
        <v>363</v>
      </c>
      <c r="EZ27" s="83" t="str">
        <f>VLOOKUP('Main Cal'!EZ28,Data!$G$155:$H$166,2,FALSE)</f>
        <v>寅</v>
      </c>
      <c r="FA27" s="84">
        <f>_xlfn.DAYS('Main Cal'!BI26,VLOOKUP('Main Cal'!FA28,SolarTermData!$W$10:$X$3734,2,FALSE))+1</f>
        <v>5</v>
      </c>
      <c r="FB27" s="84"/>
      <c r="FC27" s="83"/>
      <c r="FD27" s="83"/>
      <c r="FE27" s="83"/>
      <c r="FF27" s="83"/>
      <c r="FG27" s="83"/>
      <c r="FH27" s="83"/>
    </row>
    <row r="28" spans="1:164" ht="18.75" customHeight="1" x14ac:dyDescent="0.35">
      <c r="A28" s="191"/>
      <c r="B28" s="192"/>
      <c r="C28" s="5"/>
      <c r="D28" s="5"/>
      <c r="E28" s="5"/>
      <c r="F28" s="51"/>
      <c r="G28" s="45"/>
      <c r="H28" s="45"/>
      <c r="I28" s="45"/>
      <c r="J28" s="46"/>
      <c r="K28" s="191"/>
      <c r="L28" s="192"/>
      <c r="M28" s="5"/>
      <c r="N28" s="5"/>
      <c r="O28" s="5"/>
      <c r="P28" s="51"/>
      <c r="Q28" s="45"/>
      <c r="R28" s="45"/>
      <c r="S28" s="45"/>
      <c r="T28" s="46"/>
      <c r="U28" s="191"/>
      <c r="V28" s="192"/>
      <c r="W28" s="5"/>
      <c r="X28" s="5"/>
      <c r="Y28" s="5"/>
      <c r="Z28" s="51"/>
      <c r="AA28" s="45"/>
      <c r="AB28" s="45"/>
      <c r="AC28" s="45"/>
      <c r="AD28" s="46"/>
      <c r="AE28" s="191"/>
      <c r="AF28" s="192"/>
      <c r="AG28" s="5"/>
      <c r="AH28" s="5"/>
      <c r="AI28" s="5"/>
      <c r="AJ28" s="51"/>
      <c r="AK28" s="45"/>
      <c r="AL28" s="45"/>
      <c r="AM28" s="45"/>
      <c r="AN28" s="46"/>
      <c r="AO28" s="191"/>
      <c r="AP28" s="192"/>
      <c r="AQ28" s="5"/>
      <c r="AR28" s="5"/>
      <c r="AS28" s="5"/>
      <c r="AT28" s="51"/>
      <c r="AU28" s="45"/>
      <c r="AV28" s="45"/>
      <c r="AW28" s="45"/>
      <c r="AX28" s="46"/>
      <c r="AY28" s="191"/>
      <c r="AZ28" s="192"/>
      <c r="BA28" s="5"/>
      <c r="BB28" s="5"/>
      <c r="BC28" s="5"/>
      <c r="BD28" s="51"/>
      <c r="BE28" s="45"/>
      <c r="BF28" s="45"/>
      <c r="BG28" s="45"/>
      <c r="BH28" s="46"/>
      <c r="BI28" s="191"/>
      <c r="BJ28" s="192"/>
      <c r="BK28" s="5"/>
      <c r="BL28" s="5"/>
      <c r="BM28" s="5"/>
      <c r="BN28" s="51"/>
      <c r="BO28" s="45"/>
      <c r="BP28" s="45"/>
      <c r="BQ28" s="45"/>
      <c r="BR28" s="46"/>
      <c r="BS28" s="2"/>
      <c r="BT28" s="2"/>
      <c r="BU28" s="2"/>
      <c r="BV28" s="2"/>
      <c r="BW28" s="4"/>
      <c r="BX28" s="4"/>
      <c r="BY28" s="4"/>
      <c r="BZ28" s="4"/>
      <c r="CA28" s="4"/>
      <c r="CQ28" s="83" t="s">
        <v>376</v>
      </c>
      <c r="CR28" s="83" t="str">
        <f>IF(OR(AND('Main Cal'!G29="子",OR(MONTH('Main Cal'!A26)=1,AND(MONTH('Main Cal'!A26)=12,YEAR('Main Cal'!A26&lt;'Main Cal'!$C$1))),OR('Main Cal'!CR28=11,'Main Cal'!CR28=12)),AND('Main Cal'!G29="丑",OR(MONTH('Main Cal'!A26)=1,MONTH('Main Cal'!A26)=2),OR('Main Cal'!CR28=11,'Main Cal'!CR28=12)),AND('Main Cal'!G29="寅",OR(MONTH('Main Cal'!A26)=1,MONTH('Main Cal'!A26)=2),OR('Main Cal'!$CR$8=11,'Main Cal'!CR28=12))),VLOOKUP(MOD('Main Cal'!$C$1+2636-1,60),Data!$A$49:$J$108,10,FALSE),VLOOKUP(MOD('Main Cal'!$C$1+2636,60),Data!$A$49:$J$108,10,FALSE))</f>
        <v>辰</v>
      </c>
      <c r="CS28" s="84"/>
      <c r="CT28" s="84"/>
      <c r="CU28" s="83"/>
      <c r="CV28" s="83"/>
      <c r="CW28" s="83"/>
      <c r="CX28" s="83"/>
      <c r="CY28" s="83"/>
      <c r="CZ28" s="83"/>
      <c r="DA28" s="83" t="s">
        <v>376</v>
      </c>
      <c r="DB28" s="83" t="str">
        <f>IF(OR(AND('Main Cal'!Q29="子",OR(MONTH('Main Cal'!K26)=1,AND(MONTH('Main Cal'!K26)=12,YEAR('Main Cal'!K26&lt;'Main Cal'!$C$1))),OR('Main Cal'!DB28=11,'Main Cal'!DB28=12)),AND('Main Cal'!Q29="丑",OR(MONTH('Main Cal'!K26)=1,MONTH('Main Cal'!K26)=2),OR('Main Cal'!DB28=11,'Main Cal'!DB28=12)),AND('Main Cal'!Q29="寅",OR(MONTH('Main Cal'!K26)=1,MONTH('Main Cal'!K26)=2),OR('Main Cal'!$CR$8=11,'Main Cal'!DB28=12))),VLOOKUP(MOD('Main Cal'!$C$1+2636-1,60),Data!$A$49:$J$108,10,FALSE),VLOOKUP(MOD('Main Cal'!$C$1+2636,60),Data!$A$49:$J$108,10,FALSE))</f>
        <v>辰</v>
      </c>
      <c r="DC28" s="84"/>
      <c r="DD28" s="84"/>
      <c r="DE28" s="83"/>
      <c r="DF28" s="83"/>
      <c r="DG28" s="83"/>
      <c r="DH28" s="83"/>
      <c r="DI28" s="83"/>
      <c r="DJ28" s="83"/>
      <c r="DK28" s="83" t="s">
        <v>376</v>
      </c>
      <c r="DL28" s="83" t="str">
        <f>IF(OR(AND('Main Cal'!AA29="子",OR(MONTH('Main Cal'!U26)=1,AND(MONTH('Main Cal'!U26)=12,YEAR('Main Cal'!U26&lt;'Main Cal'!$C$1))),OR('Main Cal'!DL28=11,'Main Cal'!DL28=12)),AND('Main Cal'!AA29="丑",OR(MONTH('Main Cal'!U26)=1,MONTH('Main Cal'!U26)=2),OR('Main Cal'!DL28=11,'Main Cal'!DL28=12)),AND('Main Cal'!AA29="寅",OR(MONTH('Main Cal'!U26)=1,MONTH('Main Cal'!U26)=2),OR('Main Cal'!$CR$8=11,'Main Cal'!DL28=12))),VLOOKUP(MOD('Main Cal'!$C$1+2636-1,60),Data!$A$49:$J$108,10,FALSE),VLOOKUP(MOD('Main Cal'!$C$1+2636,60),Data!$A$49:$J$108,10,FALSE))</f>
        <v>巳</v>
      </c>
      <c r="DM28" s="84"/>
      <c r="DN28" s="84"/>
      <c r="DO28" s="83"/>
      <c r="DP28" s="83"/>
      <c r="DQ28" s="83"/>
      <c r="DR28" s="83"/>
      <c r="DS28" s="83"/>
      <c r="DT28" s="83"/>
      <c r="DU28" s="83" t="s">
        <v>376</v>
      </c>
      <c r="DV28" s="83" t="str">
        <f>IF(OR(AND('Main Cal'!AK29="子",OR(MONTH('Main Cal'!AE26)=1,AND(MONTH('Main Cal'!AE26)=12,YEAR('Main Cal'!AE26&lt;'Main Cal'!$C$1))),OR('Main Cal'!DV28=11,'Main Cal'!DV28=12)),AND('Main Cal'!AK29="丑",OR(MONTH('Main Cal'!AE26)=1,MONTH('Main Cal'!AE26)=2),OR('Main Cal'!DV28=11,'Main Cal'!DV28=12)),AND('Main Cal'!AK29="寅",OR(MONTH('Main Cal'!AE26)=1,MONTH('Main Cal'!AE26)=2),OR('Main Cal'!$CR$8=11,'Main Cal'!DV28=12))),VLOOKUP(MOD('Main Cal'!$C$1+2636-1,60),Data!$A$49:$J$108,10,FALSE),VLOOKUP(MOD('Main Cal'!$C$1+2636,60),Data!$A$49:$J$108,10,FALSE))</f>
        <v>巳</v>
      </c>
      <c r="DW28" s="84"/>
      <c r="DX28" s="84"/>
      <c r="DY28" s="83"/>
      <c r="DZ28" s="83"/>
      <c r="EA28" s="83"/>
      <c r="EB28" s="83"/>
      <c r="EC28" s="83"/>
      <c r="ED28" s="83"/>
      <c r="EE28" s="83" t="s">
        <v>376</v>
      </c>
      <c r="EF28" s="83" t="str">
        <f>IF(OR(AND('Main Cal'!AU29="子",OR(MONTH('Main Cal'!AO26)=1,AND(MONTH('Main Cal'!AO26)=12,YEAR('Main Cal'!AO26&lt;'Main Cal'!$C$1))),OR('Main Cal'!EF28=11,'Main Cal'!EF28=12)),AND('Main Cal'!AU29="丑",OR(MONTH('Main Cal'!AO26)=1,MONTH('Main Cal'!AO26)=2),OR('Main Cal'!EF28=11,'Main Cal'!EF28=12)),AND('Main Cal'!AU29="寅",OR(MONTH('Main Cal'!AO26)=1,MONTH('Main Cal'!AO26)=2),OR('Main Cal'!$CR$8=11,'Main Cal'!EF28=12))),VLOOKUP(MOD('Main Cal'!$C$1+2636-1,60),Data!$A$49:$J$108,10,FALSE),VLOOKUP(MOD('Main Cal'!$C$1+2636,60),Data!$A$49:$J$108,10,FALSE))</f>
        <v>巳</v>
      </c>
      <c r="EG28" s="84"/>
      <c r="EH28" s="84"/>
      <c r="EI28" s="83"/>
      <c r="EJ28" s="83"/>
      <c r="EK28" s="83"/>
      <c r="EL28" s="83"/>
      <c r="EM28" s="83"/>
      <c r="EN28" s="83"/>
      <c r="EO28" s="83" t="s">
        <v>376</v>
      </c>
      <c r="EP28" s="83" t="str">
        <f>IF(OR(AND('Main Cal'!BE29="子",OR(MONTH('Main Cal'!AY26)=1,AND(MONTH('Main Cal'!AY26)=12,YEAR('Main Cal'!AY26&lt;'Main Cal'!$C$1))),OR('Main Cal'!EP28=11,'Main Cal'!EP28=12)),AND('Main Cal'!BE29="丑",OR(MONTH('Main Cal'!AY26)=1,MONTH('Main Cal'!AY26)=2),OR('Main Cal'!EP28=11,'Main Cal'!EP28=12)),AND('Main Cal'!BE29="寅",OR(MONTH('Main Cal'!AY26)=1,MONTH('Main Cal'!AY26)=2),OR('Main Cal'!$CR$8=11,'Main Cal'!EP28=12))),VLOOKUP(MOD('Main Cal'!$C$1+2636-1,60),Data!$A$49:$J$108,10,FALSE),VLOOKUP(MOD('Main Cal'!$C$1+2636,60),Data!$A$49:$J$108,10,FALSE))</f>
        <v>巳</v>
      </c>
      <c r="EQ28" s="84"/>
      <c r="ER28" s="84"/>
      <c r="ES28" s="83"/>
      <c r="ET28" s="83"/>
      <c r="EU28" s="83"/>
      <c r="EV28" s="83"/>
      <c r="EW28" s="83"/>
      <c r="EX28" s="83"/>
      <c r="EY28" s="83" t="s">
        <v>376</v>
      </c>
      <c r="EZ28" s="83" t="str">
        <f>IF(OR(AND('Main Cal'!BO29="子",OR(MONTH('Main Cal'!BI26)=1,AND(MONTH('Main Cal'!BI26)=12,YEAR('Main Cal'!BI26&lt;'Main Cal'!$C$1))),OR('Main Cal'!EZ28=11,'Main Cal'!EZ28=12)),AND('Main Cal'!BO29="丑",OR(MONTH('Main Cal'!BI26)=1,MONTH('Main Cal'!BI26)=2),OR('Main Cal'!EZ28=11,'Main Cal'!EZ28=12)),AND('Main Cal'!BO29="寅",OR(MONTH('Main Cal'!BI26)=1,MONTH('Main Cal'!BI26)=2),OR('Main Cal'!$CR$8=11,'Main Cal'!EZ28=12))),VLOOKUP(MOD('Main Cal'!$C$1+2636-1,60),Data!$A$49:$J$108,10,FALSE),VLOOKUP(MOD('Main Cal'!$C$1+2636,60),Data!$A$49:$J$108,10,FALSE))</f>
        <v>巳</v>
      </c>
      <c r="FA28" s="84"/>
      <c r="FB28" s="84"/>
      <c r="FC28" s="83"/>
      <c r="FD28" s="83"/>
      <c r="FE28" s="83"/>
      <c r="FF28" s="83"/>
      <c r="FG28" s="83"/>
      <c r="FH28" s="83"/>
    </row>
    <row r="29" spans="1:164" ht="18.75" customHeight="1" x14ac:dyDescent="0.35">
      <c r="A29" s="41"/>
      <c r="B29" s="22"/>
      <c r="C29" s="22"/>
      <c r="D29" s="22"/>
      <c r="E29" s="22"/>
      <c r="F29" s="47"/>
      <c r="G29" s="199"/>
      <c r="H29" s="199"/>
      <c r="I29" s="49"/>
      <c r="J29" s="50"/>
      <c r="K29" s="41"/>
      <c r="L29" s="22"/>
      <c r="M29" s="22"/>
      <c r="N29" s="22"/>
      <c r="O29" s="22"/>
      <c r="P29" s="47"/>
      <c r="Q29" s="199"/>
      <c r="R29" s="199"/>
      <c r="S29" s="49"/>
      <c r="T29" s="50"/>
      <c r="U29" s="41"/>
      <c r="V29" s="22"/>
      <c r="W29" s="22"/>
      <c r="X29" s="22"/>
      <c r="Y29" s="22"/>
      <c r="Z29" s="47"/>
      <c r="AA29" s="199"/>
      <c r="AB29" s="199"/>
      <c r="AC29" s="49"/>
      <c r="AD29" s="50"/>
      <c r="AE29" s="41"/>
      <c r="AF29" s="22"/>
      <c r="AG29" s="22"/>
      <c r="AH29" s="22"/>
      <c r="AI29" s="22"/>
      <c r="AJ29" s="47"/>
      <c r="AK29" s="199"/>
      <c r="AL29" s="199"/>
      <c r="AM29" s="49"/>
      <c r="AN29" s="50"/>
      <c r="AO29" s="41"/>
      <c r="AP29" s="22"/>
      <c r="AQ29" s="22"/>
      <c r="AR29" s="22"/>
      <c r="AS29" s="22"/>
      <c r="AT29" s="47"/>
      <c r="AU29" s="199"/>
      <c r="AV29" s="199"/>
      <c r="AW29" s="49"/>
      <c r="AX29" s="50"/>
      <c r="AY29" s="41"/>
      <c r="AZ29" s="22"/>
      <c r="BA29" s="22"/>
      <c r="BB29" s="22"/>
      <c r="BC29" s="22"/>
      <c r="BD29" s="47"/>
      <c r="BE29" s="199"/>
      <c r="BF29" s="199"/>
      <c r="BG29" s="49"/>
      <c r="BH29" s="50"/>
      <c r="BI29" s="41"/>
      <c r="BJ29" s="22"/>
      <c r="BK29" s="22"/>
      <c r="BL29" s="22"/>
      <c r="BM29" s="22"/>
      <c r="BN29" s="47"/>
      <c r="BO29" s="199"/>
      <c r="BP29" s="199"/>
      <c r="BQ29" s="49"/>
      <c r="BR29" s="50"/>
      <c r="BS29" s="2"/>
      <c r="BT29" s="2"/>
      <c r="BU29" s="2"/>
      <c r="BV29" s="2"/>
      <c r="BW29" s="4"/>
      <c r="BX29" s="4"/>
      <c r="BY29" s="4"/>
      <c r="BZ29" s="4"/>
      <c r="CA29" s="4"/>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row>
    <row r="30" spans="1:164" ht="18.75" customHeight="1" x14ac:dyDescent="0.35">
      <c r="A30" s="42"/>
      <c r="B30" s="43"/>
      <c r="C30" s="43"/>
      <c r="D30" s="43"/>
      <c r="E30" s="43"/>
      <c r="F30" s="43"/>
      <c r="G30" s="43"/>
      <c r="H30" s="43"/>
      <c r="I30" s="43"/>
      <c r="J30" s="44"/>
      <c r="K30" s="42"/>
      <c r="L30" s="43"/>
      <c r="M30" s="43"/>
      <c r="N30" s="43"/>
      <c r="O30" s="43"/>
      <c r="P30" s="43"/>
      <c r="Q30" s="43"/>
      <c r="R30" s="43"/>
      <c r="S30" s="43"/>
      <c r="T30" s="44"/>
      <c r="U30" s="42"/>
      <c r="V30" s="43"/>
      <c r="W30" s="43"/>
      <c r="X30" s="43"/>
      <c r="Y30" s="43"/>
      <c r="Z30" s="43"/>
      <c r="AA30" s="43"/>
      <c r="AB30" s="43"/>
      <c r="AC30" s="43"/>
      <c r="AD30" s="44"/>
      <c r="AE30" s="42"/>
      <c r="AF30" s="43"/>
      <c r="AG30" s="43"/>
      <c r="AH30" s="43"/>
      <c r="AI30" s="43"/>
      <c r="AJ30" s="43"/>
      <c r="AK30" s="43"/>
      <c r="AL30" s="43"/>
      <c r="AM30" s="43"/>
      <c r="AN30" s="44"/>
      <c r="AO30" s="42"/>
      <c r="AP30" s="43"/>
      <c r="AQ30" s="43"/>
      <c r="AR30" s="43"/>
      <c r="AS30" s="43"/>
      <c r="AT30" s="43"/>
      <c r="AU30" s="43"/>
      <c r="AV30" s="43"/>
      <c r="AW30" s="43"/>
      <c r="AX30" s="44"/>
      <c r="AY30" s="42"/>
      <c r="AZ30" s="43"/>
      <c r="BA30" s="43"/>
      <c r="BB30" s="43"/>
      <c r="BC30" s="43"/>
      <c r="BD30" s="43"/>
      <c r="BE30" s="43"/>
      <c r="BF30" s="43"/>
      <c r="BG30" s="43"/>
      <c r="BH30" s="44"/>
      <c r="BI30" s="42"/>
      <c r="BJ30" s="43"/>
      <c r="BK30" s="43"/>
      <c r="BL30" s="43"/>
      <c r="BM30" s="43"/>
      <c r="BN30" s="43"/>
      <c r="BO30" s="43"/>
      <c r="BP30" s="43"/>
      <c r="BQ30" s="43"/>
      <c r="BR30" s="44"/>
      <c r="BS30" s="2"/>
      <c r="BT30" s="2"/>
      <c r="BU30" s="2"/>
      <c r="BV30" s="2"/>
      <c r="BW30" s="4"/>
      <c r="BX30" s="4"/>
      <c r="BY30" s="4"/>
      <c r="BZ30" s="4"/>
      <c r="CA30" s="4"/>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row>
    <row r="31" spans="1:164" ht="18.75" customHeight="1" x14ac:dyDescent="0.3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4"/>
      <c r="BX31" s="4"/>
      <c r="BY31" s="4"/>
      <c r="BZ31" s="4"/>
      <c r="CA31" s="4"/>
    </row>
    <row r="32" spans="1:164" ht="18.75" customHeight="1" x14ac:dyDescent="0.3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row>
    <row r="33" spans="1:79" ht="18.75" customHeight="1" x14ac:dyDescent="0.3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row>
    <row r="34" spans="1:79" ht="18.75" customHeight="1" x14ac:dyDescent="0.3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row>
    <row r="35" spans="1:79" ht="18.75" customHeight="1" x14ac:dyDescent="0.3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row>
    <row r="36" spans="1:79" ht="18.75" customHeight="1" x14ac:dyDescent="0.3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row>
    <row r="101" spans="1:8" ht="18.75" customHeight="1" x14ac:dyDescent="0.35">
      <c r="A101" s="39"/>
      <c r="F101" s="40"/>
      <c r="G101" s="40"/>
      <c r="H101" s="40"/>
    </row>
    <row r="103" spans="1:8" ht="18.75" customHeight="1" x14ac:dyDescent="0.35">
      <c r="C103" s="38"/>
      <c r="D103" s="38"/>
      <c r="E103" s="38"/>
      <c r="F103" s="38"/>
      <c r="G103" s="38"/>
    </row>
    <row r="104" spans="1:8" ht="18.75" customHeight="1" x14ac:dyDescent="0.35">
      <c r="C104" s="39"/>
    </row>
  </sheetData>
  <sheetProtection algorithmName="SHA-512" hashValue="EOcc6aPjF2HUe5WPjyz7UmV75QWXpYxGCH2C2J3/P+biUo1gD1bfVYbzQi2i2ysLJYB0/OxWvC6LUKBQ7ulXIQ==" saltValue="EwUvzReqz5nfcK9Niqe8OA==" spinCount="100000" sheet="1" objects="1" scenarios="1" selectLockedCells="1"/>
  <mergeCells count="254">
    <mergeCell ref="A28:B28"/>
    <mergeCell ref="K13:L13"/>
    <mergeCell ref="K18:L18"/>
    <mergeCell ref="K23:L23"/>
    <mergeCell ref="U26:X26"/>
    <mergeCell ref="A22:F22"/>
    <mergeCell ref="G22:J22"/>
    <mergeCell ref="A27:F27"/>
    <mergeCell ref="G27:J27"/>
    <mergeCell ref="G14:H14"/>
    <mergeCell ref="G19:H19"/>
    <mergeCell ref="G24:H24"/>
    <mergeCell ref="A26:D26"/>
    <mergeCell ref="A21:D21"/>
    <mergeCell ref="E21:F21"/>
    <mergeCell ref="G21:I21"/>
    <mergeCell ref="A16:D16"/>
    <mergeCell ref="A18:B18"/>
    <mergeCell ref="A23:B23"/>
    <mergeCell ref="U16:AN25"/>
    <mergeCell ref="E26:F26"/>
    <mergeCell ref="G26:I26"/>
    <mergeCell ref="AE26:AH26"/>
    <mergeCell ref="AI26:AJ26"/>
    <mergeCell ref="BO29:BP29"/>
    <mergeCell ref="AK29:AL29"/>
    <mergeCell ref="AU9:AV9"/>
    <mergeCell ref="AU14:AV14"/>
    <mergeCell ref="AU19:AV19"/>
    <mergeCell ref="AU24:AV24"/>
    <mergeCell ref="AU29:AV29"/>
    <mergeCell ref="BE9:BF9"/>
    <mergeCell ref="BE14:BF14"/>
    <mergeCell ref="BE19:BF19"/>
    <mergeCell ref="BE24:BF24"/>
    <mergeCell ref="BE29:BF29"/>
    <mergeCell ref="AY27:BD27"/>
    <mergeCell ref="BE27:BH27"/>
    <mergeCell ref="AY21:BB21"/>
    <mergeCell ref="AY11:BB11"/>
    <mergeCell ref="AY17:BD17"/>
    <mergeCell ref="AY26:BB26"/>
    <mergeCell ref="AS21:AT21"/>
    <mergeCell ref="AU21:AW21"/>
    <mergeCell ref="AS26:AT26"/>
    <mergeCell ref="AU26:AW26"/>
    <mergeCell ref="BI27:BN27"/>
    <mergeCell ref="AK26:AM26"/>
    <mergeCell ref="G29:H29"/>
    <mergeCell ref="Q9:R9"/>
    <mergeCell ref="Q14:R14"/>
    <mergeCell ref="Q19:R19"/>
    <mergeCell ref="Q24:R24"/>
    <mergeCell ref="Q29:R29"/>
    <mergeCell ref="AA9:AB9"/>
    <mergeCell ref="AA14:AB14"/>
    <mergeCell ref="AA29:AB29"/>
    <mergeCell ref="K27:P27"/>
    <mergeCell ref="Q27:T27"/>
    <mergeCell ref="K26:N26"/>
    <mergeCell ref="K21:N21"/>
    <mergeCell ref="K22:P22"/>
    <mergeCell ref="Q22:T22"/>
    <mergeCell ref="K16:N16"/>
    <mergeCell ref="K11:N11"/>
    <mergeCell ref="O16:P16"/>
    <mergeCell ref="Q16:S16"/>
    <mergeCell ref="O21:P21"/>
    <mergeCell ref="Q21:S21"/>
    <mergeCell ref="O26:P26"/>
    <mergeCell ref="Q26:S26"/>
    <mergeCell ref="Q17:T17"/>
    <mergeCell ref="BO27:BR27"/>
    <mergeCell ref="BO9:BP9"/>
    <mergeCell ref="BO14:BP14"/>
    <mergeCell ref="BO19:BP19"/>
    <mergeCell ref="BO24:BP24"/>
    <mergeCell ref="BI21:BL21"/>
    <mergeCell ref="BI11:BL11"/>
    <mergeCell ref="BI26:BL26"/>
    <mergeCell ref="BI16:BL16"/>
    <mergeCell ref="BO11:BQ11"/>
    <mergeCell ref="BM16:BN16"/>
    <mergeCell ref="BO16:BQ16"/>
    <mergeCell ref="BM21:BN21"/>
    <mergeCell ref="BO21:BQ21"/>
    <mergeCell ref="BM26:BN26"/>
    <mergeCell ref="BO26:BQ26"/>
    <mergeCell ref="BI13:BJ13"/>
    <mergeCell ref="A11:D11"/>
    <mergeCell ref="E16:F16"/>
    <mergeCell ref="G16:I16"/>
    <mergeCell ref="A12:F12"/>
    <mergeCell ref="G12:J12"/>
    <mergeCell ref="A17:F17"/>
    <mergeCell ref="G17:J17"/>
    <mergeCell ref="A7:F7"/>
    <mergeCell ref="G7:J7"/>
    <mergeCell ref="A8:B8"/>
    <mergeCell ref="G9:H9"/>
    <mergeCell ref="A13:B13"/>
    <mergeCell ref="BI6:BL6"/>
    <mergeCell ref="AO6:AR6"/>
    <mergeCell ref="AY6:BB6"/>
    <mergeCell ref="U6:X6"/>
    <mergeCell ref="AE6:AH6"/>
    <mergeCell ref="U11:X11"/>
    <mergeCell ref="AE11:AH11"/>
    <mergeCell ref="AK6:AM6"/>
    <mergeCell ref="AK11:AM11"/>
    <mergeCell ref="AK7:AN7"/>
    <mergeCell ref="AS6:AT6"/>
    <mergeCell ref="AU6:AW6"/>
    <mergeCell ref="AS11:AT11"/>
    <mergeCell ref="AU11:AW11"/>
    <mergeCell ref="BI7:BN7"/>
    <mergeCell ref="BC6:BD6"/>
    <mergeCell ref="AO7:AT7"/>
    <mergeCell ref="AU7:AX7"/>
    <mergeCell ref="AK9:AL9"/>
    <mergeCell ref="AO11:AR11"/>
    <mergeCell ref="Q12:T12"/>
    <mergeCell ref="K17:P17"/>
    <mergeCell ref="AO12:AT12"/>
    <mergeCell ref="AU12:AX12"/>
    <mergeCell ref="AO17:AT17"/>
    <mergeCell ref="AU17:AX17"/>
    <mergeCell ref="AS16:AT16"/>
    <mergeCell ref="AU16:AW16"/>
    <mergeCell ref="AK14:AL14"/>
    <mergeCell ref="A6:D6"/>
    <mergeCell ref="K6:N6"/>
    <mergeCell ref="DK5:DL5"/>
    <mergeCell ref="DM5:DN5"/>
    <mergeCell ref="DU5:DV5"/>
    <mergeCell ref="DW5:DX5"/>
    <mergeCell ref="EE5:EF5"/>
    <mergeCell ref="EG5:EH5"/>
    <mergeCell ref="BI5:BJ5"/>
    <mergeCell ref="BK5:BL5"/>
    <mergeCell ref="CQ5:CR5"/>
    <mergeCell ref="CS5:CT5"/>
    <mergeCell ref="DA5:DB5"/>
    <mergeCell ref="DC5:DD5"/>
    <mergeCell ref="AE5:AF5"/>
    <mergeCell ref="AG5:AH5"/>
    <mergeCell ref="AO5:AP5"/>
    <mergeCell ref="AQ5:AR5"/>
    <mergeCell ref="AY5:AZ5"/>
    <mergeCell ref="BA5:BB5"/>
    <mergeCell ref="BE6:BG6"/>
    <mergeCell ref="BM6:BN6"/>
    <mergeCell ref="O6:P6"/>
    <mergeCell ref="Q6:S6"/>
    <mergeCell ref="G6:I6"/>
    <mergeCell ref="E6:F6"/>
    <mergeCell ref="E11:F11"/>
    <mergeCell ref="BO6:BQ6"/>
    <mergeCell ref="BM11:BN11"/>
    <mergeCell ref="EO5:EP5"/>
    <mergeCell ref="EQ5:ER5"/>
    <mergeCell ref="EY5:EZ5"/>
    <mergeCell ref="FA5:FB5"/>
    <mergeCell ref="BC11:BD11"/>
    <mergeCell ref="BE11:BG11"/>
    <mergeCell ref="U7:Z7"/>
    <mergeCell ref="AA7:AD7"/>
    <mergeCell ref="G11:I11"/>
    <mergeCell ref="O11:P11"/>
    <mergeCell ref="Q11:S11"/>
    <mergeCell ref="AI6:AJ6"/>
    <mergeCell ref="AI11:AJ11"/>
    <mergeCell ref="AE7:AJ7"/>
    <mergeCell ref="Y6:Z6"/>
    <mergeCell ref="K7:P7"/>
    <mergeCell ref="Q7:T7"/>
    <mergeCell ref="AA6:AC6"/>
    <mergeCell ref="Y11:Z11"/>
    <mergeCell ref="BI1:BR1"/>
    <mergeCell ref="A2:B2"/>
    <mergeCell ref="BI2:BR2"/>
    <mergeCell ref="A3:B3"/>
    <mergeCell ref="A5:B5"/>
    <mergeCell ref="C5:D5"/>
    <mergeCell ref="K5:L5"/>
    <mergeCell ref="M5:N5"/>
    <mergeCell ref="U5:V5"/>
    <mergeCell ref="W5:X5"/>
    <mergeCell ref="A1:B1"/>
    <mergeCell ref="E1:F1"/>
    <mergeCell ref="G1:K1"/>
    <mergeCell ref="AO1:BH4"/>
    <mergeCell ref="BO7:BR7"/>
    <mergeCell ref="BI12:BN12"/>
    <mergeCell ref="BO12:BR12"/>
    <mergeCell ref="BI17:BN17"/>
    <mergeCell ref="BO17:BR17"/>
    <mergeCell ref="BI22:BN22"/>
    <mergeCell ref="BO22:BR22"/>
    <mergeCell ref="K28:L28"/>
    <mergeCell ref="U8:V8"/>
    <mergeCell ref="U13:V13"/>
    <mergeCell ref="U28:V28"/>
    <mergeCell ref="AE8:AF8"/>
    <mergeCell ref="AE13:AF13"/>
    <mergeCell ref="AE28:AF28"/>
    <mergeCell ref="AA26:AC26"/>
    <mergeCell ref="K8:L8"/>
    <mergeCell ref="AY7:BD7"/>
    <mergeCell ref="BE7:BH7"/>
    <mergeCell ref="BI8:BJ8"/>
    <mergeCell ref="AE12:AJ12"/>
    <mergeCell ref="AK12:AN12"/>
    <mergeCell ref="U12:Z12"/>
    <mergeCell ref="AA12:AD12"/>
    <mergeCell ref="K12:P12"/>
    <mergeCell ref="U27:Z27"/>
    <mergeCell ref="AA27:AD27"/>
    <mergeCell ref="AO28:AP28"/>
    <mergeCell ref="AY8:AZ8"/>
    <mergeCell ref="AY13:AZ13"/>
    <mergeCell ref="AY18:AZ18"/>
    <mergeCell ref="AY23:AZ23"/>
    <mergeCell ref="AY28:AZ28"/>
    <mergeCell ref="AY12:BD12"/>
    <mergeCell ref="AY22:BD22"/>
    <mergeCell ref="AY16:BB16"/>
    <mergeCell ref="AA11:AC11"/>
    <mergeCell ref="AE27:AJ27"/>
    <mergeCell ref="AK27:AN27"/>
    <mergeCell ref="AO22:AT22"/>
    <mergeCell ref="AU22:AX22"/>
    <mergeCell ref="AO27:AT27"/>
    <mergeCell ref="AU27:AX27"/>
    <mergeCell ref="Y26:Z26"/>
    <mergeCell ref="BI28:BJ28"/>
    <mergeCell ref="AO8:AP8"/>
    <mergeCell ref="AO13:AP13"/>
    <mergeCell ref="AO18:AP18"/>
    <mergeCell ref="AO23:AP23"/>
    <mergeCell ref="AO26:AR26"/>
    <mergeCell ref="BC26:BD26"/>
    <mergeCell ref="BE26:BG26"/>
    <mergeCell ref="BE22:BH22"/>
    <mergeCell ref="AO16:AR16"/>
    <mergeCell ref="BC16:BD16"/>
    <mergeCell ref="BE16:BG16"/>
    <mergeCell ref="BC21:BD21"/>
    <mergeCell ref="BE21:BG21"/>
    <mergeCell ref="BE12:BH12"/>
    <mergeCell ref="BE17:BH17"/>
    <mergeCell ref="AO21:AR21"/>
    <mergeCell ref="BI18:BJ18"/>
    <mergeCell ref="BI23:BJ23"/>
  </mergeCells>
  <conditionalFormatting sqref="J6 T6 AD6 AN6 AX6 BH6 BR6 J11 T11 AD11 AN11 AX11 BH11 BR11 J16 T16 AX16 BH16 BR16 J21 T21 AX21 BH21 BR21 J26 T26 AD26 AN26 AX26 BH26 BR26">
    <cfRule type="cellIs" dxfId="1" priority="1" operator="greaterThan">
      <formula>2</formula>
    </cfRule>
    <cfRule type="cellIs" dxfId="0" priority="2" operator="lessThan">
      <formula>3</formula>
    </cfRule>
  </conditionalFormatting>
  <pageMargins left="0.5" right="0.5" top="0.5" bottom="0.5" header="0" footer="0"/>
  <pageSetup scale="5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2</xdr:col>
                    <xdr:colOff>28575</xdr:colOff>
                    <xdr:row>2</xdr:row>
                    <xdr:rowOff>0</xdr:rowOff>
                  </from>
                  <to>
                    <xdr:col>5</xdr:col>
                    <xdr:colOff>57150</xdr:colOff>
                    <xdr:row>3</xdr:row>
                    <xdr:rowOff>0</xdr:rowOff>
                  </to>
                </anchor>
              </controlPr>
            </control>
          </mc:Choice>
        </mc:AlternateContent>
        <mc:AlternateContent xmlns:mc="http://schemas.openxmlformats.org/markup-compatibility/2006">
          <mc:Choice Requires="x14">
            <control shapeId="10242" r:id="rId5" name="Drop Down 2">
              <controlPr defaultSize="0" autoLine="0" autoPict="0">
                <anchor moveWithCells="1">
                  <from>
                    <xdr:col>2</xdr:col>
                    <xdr:colOff>28575</xdr:colOff>
                    <xdr:row>1</xdr:row>
                    <xdr:rowOff>0</xdr:rowOff>
                  </from>
                  <to>
                    <xdr:col>5</xdr:col>
                    <xdr:colOff>57150</xdr:colOff>
                    <xdr:row>2</xdr:row>
                    <xdr:rowOff>0</xdr:rowOff>
                  </to>
                </anchor>
              </controlPr>
            </control>
          </mc:Choice>
        </mc:AlternateContent>
        <mc:AlternateContent xmlns:mc="http://schemas.openxmlformats.org/markup-compatibility/2006">
          <mc:Choice Requires="x14">
            <control shapeId="10243" r:id="rId6" name="Drop Down 3">
              <controlPr defaultSize="0" autoLine="0" autoPict="0">
                <anchor moveWithCells="1">
                  <from>
                    <xdr:col>3</xdr:col>
                    <xdr:colOff>38100</xdr:colOff>
                    <xdr:row>0</xdr:row>
                    <xdr:rowOff>9525</xdr:rowOff>
                  </from>
                  <to>
                    <xdr:col>5</xdr:col>
                    <xdr:colOff>57150</xdr:colOff>
                    <xdr:row>1</xdr:row>
                    <xdr:rowOff>0</xdr:rowOff>
                  </to>
                </anchor>
              </controlPr>
            </control>
          </mc:Choice>
        </mc:AlternateContent>
        <mc:AlternateContent xmlns:mc="http://schemas.openxmlformats.org/markup-compatibility/2006">
          <mc:Choice Requires="x14">
            <control shapeId="10244" r:id="rId7" name="Drop Down 4">
              <controlPr defaultSize="0" autoLine="0" autoPict="0">
                <anchor moveWithCells="1">
                  <from>
                    <xdr:col>10</xdr:col>
                    <xdr:colOff>228600</xdr:colOff>
                    <xdr:row>0</xdr:row>
                    <xdr:rowOff>0</xdr:rowOff>
                  </from>
                  <to>
                    <xdr:col>14</xdr:col>
                    <xdr:colOff>9525</xdr:colOff>
                    <xdr:row>1</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118A4-872B-469D-B4CB-03724A5B0D30}">
  <sheetPr codeName="Sheet2"/>
  <dimension ref="A1:U469"/>
  <sheetViews>
    <sheetView workbookViewId="0">
      <selection activeCell="J23" sqref="J23"/>
    </sheetView>
  </sheetViews>
  <sheetFormatPr defaultRowHeight="16.5" x14ac:dyDescent="0.3"/>
  <cols>
    <col min="1" max="4" width="9.28515625" style="70" bestFit="1" customWidth="1"/>
    <col min="5" max="5" width="9.140625" style="70"/>
    <col min="6" max="7" width="9.5703125" style="70" bestFit="1" customWidth="1"/>
    <col min="8" max="8" width="9.28515625" style="70" bestFit="1" customWidth="1"/>
    <col min="9" max="10" width="10.140625" style="70" bestFit="1" customWidth="1"/>
    <col min="11" max="11" width="9.28515625" style="70" bestFit="1" customWidth="1"/>
    <col min="12" max="12" width="9.140625" style="70"/>
    <col min="13" max="14" width="9.28515625" style="70" bestFit="1" customWidth="1"/>
    <col min="15" max="15" width="9.140625" style="70"/>
    <col min="16" max="16" width="9.28515625" style="70" bestFit="1" customWidth="1"/>
    <col min="17" max="16384" width="9.140625" style="70"/>
  </cols>
  <sheetData>
    <row r="1" spans="1:18" ht="17.25" x14ac:dyDescent="0.35">
      <c r="A1" s="206" t="s">
        <v>10</v>
      </c>
      <c r="B1" s="206"/>
      <c r="C1" s="206"/>
      <c r="D1" s="206"/>
      <c r="E1" s="206"/>
      <c r="F1" s="206"/>
      <c r="G1" s="206"/>
      <c r="H1" s="206"/>
    </row>
    <row r="2" spans="1:18" ht="17.25" x14ac:dyDescent="0.35">
      <c r="A2" s="207" t="s">
        <v>0</v>
      </c>
      <c r="B2" s="208"/>
      <c r="C2" s="71">
        <v>0</v>
      </c>
      <c r="D2" s="206" t="s">
        <v>0</v>
      </c>
      <c r="E2" s="206"/>
      <c r="F2" s="71">
        <v>0</v>
      </c>
      <c r="G2" s="206" t="s">
        <v>0</v>
      </c>
      <c r="H2" s="206"/>
      <c r="M2" s="201" t="s">
        <v>365</v>
      </c>
      <c r="N2" s="201"/>
      <c r="O2" s="201"/>
      <c r="P2" s="201"/>
      <c r="Q2" s="201"/>
      <c r="R2" s="201"/>
    </row>
    <row r="3" spans="1:18" ht="17.25" x14ac:dyDescent="0.35">
      <c r="A3" s="208" t="s">
        <v>1</v>
      </c>
      <c r="B3" s="208"/>
      <c r="C3" s="71">
        <v>1</v>
      </c>
      <c r="D3" s="206" t="s">
        <v>1</v>
      </c>
      <c r="E3" s="206"/>
      <c r="F3" s="71">
        <v>1</v>
      </c>
      <c r="G3" s="206" t="s">
        <v>1</v>
      </c>
      <c r="H3" s="206"/>
      <c r="M3" s="200" t="s">
        <v>354</v>
      </c>
      <c r="N3" s="200"/>
      <c r="O3" s="200" t="s">
        <v>367</v>
      </c>
      <c r="P3" s="200"/>
      <c r="Q3" s="200"/>
      <c r="R3" s="200"/>
    </row>
    <row r="4" spans="1:18" ht="17.25" x14ac:dyDescent="0.35">
      <c r="A4" s="207" t="s">
        <v>2</v>
      </c>
      <c r="B4" s="208"/>
      <c r="C4" s="71">
        <v>2</v>
      </c>
      <c r="D4" s="206" t="s">
        <v>2</v>
      </c>
      <c r="E4" s="206"/>
      <c r="F4" s="71">
        <v>2</v>
      </c>
      <c r="G4" s="206" t="s">
        <v>2</v>
      </c>
      <c r="H4" s="206"/>
      <c r="M4" s="202" t="s">
        <v>366</v>
      </c>
      <c r="N4" s="202"/>
      <c r="O4" s="200" t="s">
        <v>368</v>
      </c>
      <c r="P4" s="200"/>
      <c r="Q4" s="200"/>
      <c r="R4" s="200"/>
    </row>
    <row r="5" spans="1:18" ht="17.25" x14ac:dyDescent="0.35">
      <c r="A5" s="208" t="s">
        <v>3</v>
      </c>
      <c r="B5" s="208"/>
      <c r="C5" s="71">
        <v>3</v>
      </c>
      <c r="D5" s="206" t="s">
        <v>3</v>
      </c>
      <c r="E5" s="206"/>
      <c r="F5" s="71">
        <v>3</v>
      </c>
      <c r="G5" s="206" t="s">
        <v>3</v>
      </c>
      <c r="H5" s="206"/>
      <c r="M5" s="202" t="s">
        <v>369</v>
      </c>
      <c r="N5" s="202"/>
      <c r="O5" s="200" t="s">
        <v>370</v>
      </c>
      <c r="P5" s="200"/>
      <c r="Q5" s="200"/>
      <c r="R5" s="200"/>
    </row>
    <row r="6" spans="1:18" ht="17.25" x14ac:dyDescent="0.35">
      <c r="A6" s="208" t="s">
        <v>4</v>
      </c>
      <c r="B6" s="208"/>
      <c r="C6" s="71">
        <v>4</v>
      </c>
      <c r="D6" s="206" t="s">
        <v>4</v>
      </c>
      <c r="E6" s="206"/>
      <c r="F6" s="71">
        <v>4</v>
      </c>
      <c r="G6" s="206" t="s">
        <v>4</v>
      </c>
      <c r="H6" s="206"/>
      <c r="M6" s="202" t="s">
        <v>371</v>
      </c>
      <c r="N6" s="202"/>
      <c r="O6" s="200" t="s">
        <v>372</v>
      </c>
      <c r="P6" s="200"/>
      <c r="Q6" s="200"/>
      <c r="R6" s="200"/>
    </row>
    <row r="7" spans="1:18" ht="17.25" x14ac:dyDescent="0.35">
      <c r="A7" s="208" t="s">
        <v>5</v>
      </c>
      <c r="B7" s="208"/>
      <c r="C7" s="71">
        <v>5</v>
      </c>
      <c r="D7" s="206" t="s">
        <v>5</v>
      </c>
      <c r="E7" s="206"/>
      <c r="F7" s="71">
        <v>5</v>
      </c>
      <c r="G7" s="206" t="s">
        <v>5</v>
      </c>
      <c r="H7" s="206"/>
      <c r="M7" s="202"/>
      <c r="N7" s="202"/>
      <c r="O7" s="200"/>
      <c r="P7" s="200"/>
      <c r="Q7" s="200"/>
      <c r="R7" s="200"/>
    </row>
    <row r="8" spans="1:18" ht="17.25" x14ac:dyDescent="0.35">
      <c r="A8" s="208" t="s">
        <v>6</v>
      </c>
      <c r="B8" s="208"/>
      <c r="C8" s="71">
        <v>6</v>
      </c>
      <c r="D8" s="206" t="s">
        <v>6</v>
      </c>
      <c r="E8" s="206"/>
      <c r="F8" s="71">
        <v>6</v>
      </c>
      <c r="G8" s="206" t="s">
        <v>6</v>
      </c>
      <c r="H8" s="206"/>
      <c r="M8" s="202"/>
      <c r="N8" s="202"/>
      <c r="O8" s="200"/>
      <c r="P8" s="200"/>
      <c r="Q8" s="200"/>
      <c r="R8" s="200"/>
    </row>
    <row r="9" spans="1:18" ht="17.25" x14ac:dyDescent="0.35">
      <c r="A9" s="206" t="s">
        <v>24</v>
      </c>
      <c r="B9" s="206"/>
      <c r="C9" s="206"/>
      <c r="D9" s="206"/>
      <c r="E9" s="206"/>
      <c r="F9" s="206"/>
      <c r="G9" s="206"/>
      <c r="H9" s="206"/>
      <c r="M9" s="202"/>
      <c r="N9" s="202"/>
      <c r="O9" s="200"/>
      <c r="P9" s="200"/>
      <c r="Q9" s="200"/>
      <c r="R9" s="200"/>
    </row>
    <row r="10" spans="1:18" ht="17.25" x14ac:dyDescent="0.35">
      <c r="A10" s="206" t="s">
        <v>12</v>
      </c>
      <c r="B10" s="206"/>
      <c r="C10" s="71">
        <v>1</v>
      </c>
      <c r="D10" s="206" t="s">
        <v>12</v>
      </c>
      <c r="E10" s="206"/>
      <c r="F10" s="71">
        <v>1</v>
      </c>
      <c r="G10" s="206" t="s">
        <v>12</v>
      </c>
      <c r="H10" s="206"/>
      <c r="M10" s="202"/>
      <c r="N10" s="202"/>
      <c r="O10" s="200"/>
      <c r="P10" s="200"/>
      <c r="Q10" s="200"/>
      <c r="R10" s="200"/>
    </row>
    <row r="11" spans="1:18" ht="17.25" x14ac:dyDescent="0.35">
      <c r="A11" s="206" t="s">
        <v>13</v>
      </c>
      <c r="B11" s="206"/>
      <c r="C11" s="71">
        <v>2</v>
      </c>
      <c r="D11" s="206" t="s">
        <v>13</v>
      </c>
      <c r="E11" s="206"/>
      <c r="F11" s="71">
        <v>2</v>
      </c>
      <c r="G11" s="206" t="s">
        <v>13</v>
      </c>
      <c r="H11" s="206"/>
      <c r="M11" s="202"/>
      <c r="N11" s="202"/>
      <c r="O11" s="200"/>
      <c r="P11" s="200"/>
      <c r="Q11" s="200"/>
      <c r="R11" s="200"/>
    </row>
    <row r="12" spans="1:18" ht="17.25" x14ac:dyDescent="0.35">
      <c r="A12" s="206" t="s">
        <v>14</v>
      </c>
      <c r="B12" s="206"/>
      <c r="C12" s="71">
        <v>3</v>
      </c>
      <c r="D12" s="206" t="s">
        <v>14</v>
      </c>
      <c r="E12" s="206"/>
      <c r="F12" s="71">
        <v>3</v>
      </c>
      <c r="G12" s="206" t="s">
        <v>14</v>
      </c>
      <c r="H12" s="206"/>
      <c r="M12" s="202"/>
      <c r="N12" s="202"/>
      <c r="O12" s="200"/>
      <c r="P12" s="200"/>
      <c r="Q12" s="200"/>
      <c r="R12" s="200"/>
    </row>
    <row r="13" spans="1:18" ht="17.25" x14ac:dyDescent="0.35">
      <c r="A13" s="206" t="s">
        <v>15</v>
      </c>
      <c r="B13" s="206"/>
      <c r="C13" s="71">
        <v>4</v>
      </c>
      <c r="D13" s="206" t="s">
        <v>15</v>
      </c>
      <c r="E13" s="206"/>
      <c r="F13" s="71">
        <v>4</v>
      </c>
      <c r="G13" s="206" t="s">
        <v>15</v>
      </c>
      <c r="H13" s="206"/>
      <c r="M13" s="202"/>
      <c r="N13" s="202"/>
      <c r="O13" s="200"/>
      <c r="P13" s="200"/>
      <c r="Q13" s="200"/>
      <c r="R13" s="200"/>
    </row>
    <row r="14" spans="1:18" ht="17.25" x14ac:dyDescent="0.35">
      <c r="A14" s="206" t="s">
        <v>16</v>
      </c>
      <c r="B14" s="206"/>
      <c r="C14" s="71">
        <v>5</v>
      </c>
      <c r="D14" s="206" t="s">
        <v>16</v>
      </c>
      <c r="E14" s="206"/>
      <c r="F14" s="71">
        <v>5</v>
      </c>
      <c r="G14" s="206" t="s">
        <v>16</v>
      </c>
      <c r="H14" s="206"/>
      <c r="M14" s="202"/>
      <c r="N14" s="202"/>
      <c r="O14" s="200"/>
      <c r="P14" s="200"/>
      <c r="Q14" s="200"/>
      <c r="R14" s="200"/>
    </row>
    <row r="15" spans="1:18" ht="17.25" x14ac:dyDescent="0.35">
      <c r="A15" s="206" t="s">
        <v>17</v>
      </c>
      <c r="B15" s="206"/>
      <c r="C15" s="71">
        <v>6</v>
      </c>
      <c r="D15" s="206" t="s">
        <v>17</v>
      </c>
      <c r="E15" s="206"/>
      <c r="F15" s="71">
        <v>6</v>
      </c>
      <c r="G15" s="206" t="s">
        <v>17</v>
      </c>
      <c r="H15" s="206"/>
      <c r="M15" s="202"/>
      <c r="N15" s="202"/>
      <c r="O15" s="200"/>
      <c r="P15" s="200"/>
      <c r="Q15" s="200"/>
      <c r="R15" s="200"/>
    </row>
    <row r="16" spans="1:18" ht="17.25" x14ac:dyDescent="0.35">
      <c r="A16" s="206" t="s">
        <v>18</v>
      </c>
      <c r="B16" s="206"/>
      <c r="C16" s="71">
        <v>7</v>
      </c>
      <c r="D16" s="206" t="s">
        <v>18</v>
      </c>
      <c r="E16" s="206"/>
      <c r="F16" s="71">
        <v>7</v>
      </c>
      <c r="G16" s="206" t="s">
        <v>18</v>
      </c>
      <c r="H16" s="206"/>
      <c r="M16" s="202"/>
      <c r="N16" s="202"/>
      <c r="O16" s="200"/>
      <c r="P16" s="200"/>
      <c r="Q16" s="200"/>
      <c r="R16" s="200"/>
    </row>
    <row r="17" spans="1:21" ht="17.25" x14ac:dyDescent="0.35">
      <c r="A17" s="206" t="s">
        <v>19</v>
      </c>
      <c r="B17" s="206"/>
      <c r="C17" s="71">
        <v>8</v>
      </c>
      <c r="D17" s="206" t="s">
        <v>19</v>
      </c>
      <c r="E17" s="206"/>
      <c r="F17" s="71">
        <v>8</v>
      </c>
      <c r="G17" s="206" t="s">
        <v>19</v>
      </c>
      <c r="H17" s="206"/>
    </row>
    <row r="18" spans="1:21" ht="17.25" x14ac:dyDescent="0.35">
      <c r="A18" s="206" t="s">
        <v>20</v>
      </c>
      <c r="B18" s="206"/>
      <c r="C18" s="71">
        <v>9</v>
      </c>
      <c r="D18" s="206" t="s">
        <v>20</v>
      </c>
      <c r="E18" s="206"/>
      <c r="F18" s="71">
        <v>9</v>
      </c>
      <c r="G18" s="206" t="s">
        <v>20</v>
      </c>
      <c r="H18" s="206"/>
    </row>
    <row r="19" spans="1:21" ht="17.25" x14ac:dyDescent="0.35">
      <c r="A19" s="206" t="s">
        <v>21</v>
      </c>
      <c r="B19" s="206"/>
      <c r="C19" s="71">
        <v>10</v>
      </c>
      <c r="D19" s="206" t="s">
        <v>21</v>
      </c>
      <c r="E19" s="206"/>
      <c r="F19" s="71">
        <v>10</v>
      </c>
      <c r="G19" s="206" t="s">
        <v>21</v>
      </c>
      <c r="H19" s="206"/>
    </row>
    <row r="20" spans="1:21" ht="17.25" x14ac:dyDescent="0.35">
      <c r="A20" s="206" t="s">
        <v>22</v>
      </c>
      <c r="B20" s="206"/>
      <c r="C20" s="71">
        <v>11</v>
      </c>
      <c r="D20" s="206" t="s">
        <v>22</v>
      </c>
      <c r="E20" s="206"/>
      <c r="F20" s="71">
        <v>11</v>
      </c>
      <c r="G20" s="206" t="s">
        <v>22</v>
      </c>
      <c r="H20" s="206"/>
    </row>
    <row r="21" spans="1:21" ht="17.25" x14ac:dyDescent="0.35">
      <c r="A21" s="206" t="s">
        <v>23</v>
      </c>
      <c r="B21" s="206"/>
      <c r="C21" s="71">
        <v>12</v>
      </c>
      <c r="D21" s="206" t="s">
        <v>23</v>
      </c>
      <c r="E21" s="206"/>
      <c r="F21" s="71">
        <v>12</v>
      </c>
      <c r="G21" s="206" t="s">
        <v>23</v>
      </c>
      <c r="H21" s="206"/>
    </row>
    <row r="22" spans="1:21" x14ac:dyDescent="0.3">
      <c r="A22" s="205" t="s">
        <v>31</v>
      </c>
      <c r="B22" s="205"/>
      <c r="C22" s="205"/>
      <c r="G22" s="72"/>
      <c r="I22" s="70" t="s">
        <v>317</v>
      </c>
      <c r="J22" s="70" t="s">
        <v>361</v>
      </c>
      <c r="Q22" s="70" t="s">
        <v>43</v>
      </c>
      <c r="R22" s="70" t="s">
        <v>44</v>
      </c>
      <c r="S22" s="70" t="s">
        <v>45</v>
      </c>
      <c r="T22" s="70" t="s">
        <v>46</v>
      </c>
      <c r="U22" s="70" t="s">
        <v>259</v>
      </c>
    </row>
    <row r="23" spans="1:21" x14ac:dyDescent="0.3">
      <c r="A23" s="70">
        <v>1</v>
      </c>
      <c r="B23" s="70" t="s">
        <v>32</v>
      </c>
      <c r="C23" s="70" t="s">
        <v>66</v>
      </c>
      <c r="D23" s="70">
        <v>1</v>
      </c>
      <c r="E23" s="70" t="s">
        <v>32</v>
      </c>
      <c r="F23" s="72" t="s">
        <v>66</v>
      </c>
      <c r="G23" s="70" t="s">
        <v>165</v>
      </c>
      <c r="H23" s="70" t="s">
        <v>260</v>
      </c>
      <c r="I23" s="70" t="s">
        <v>167</v>
      </c>
      <c r="J23" s="70">
        <v>21</v>
      </c>
      <c r="P23" s="70">
        <v>1</v>
      </c>
      <c r="Q23" s="70" t="s">
        <v>47</v>
      </c>
      <c r="R23" s="70" t="s">
        <v>48</v>
      </c>
      <c r="S23" s="70" t="s">
        <v>49</v>
      </c>
      <c r="T23" s="70" t="s">
        <v>50</v>
      </c>
      <c r="U23" s="72" t="s">
        <v>263</v>
      </c>
    </row>
    <row r="24" spans="1:21" x14ac:dyDescent="0.3">
      <c r="A24" s="70">
        <v>2</v>
      </c>
      <c r="B24" s="70" t="s">
        <v>33</v>
      </c>
      <c r="C24" s="70" t="s">
        <v>67</v>
      </c>
      <c r="D24" s="70">
        <v>2</v>
      </c>
      <c r="E24" s="70" t="s">
        <v>33</v>
      </c>
      <c r="F24" s="70" t="s">
        <v>67</v>
      </c>
      <c r="G24" s="70" t="s">
        <v>146</v>
      </c>
      <c r="H24" s="70" t="s">
        <v>146</v>
      </c>
      <c r="I24" s="70" t="s">
        <v>319</v>
      </c>
      <c r="J24" s="70">
        <v>19</v>
      </c>
      <c r="P24" s="70">
        <v>2</v>
      </c>
      <c r="Q24" s="70" t="s">
        <v>48</v>
      </c>
      <c r="R24" s="70" t="s">
        <v>51</v>
      </c>
      <c r="S24" s="70" t="s">
        <v>47</v>
      </c>
      <c r="T24" s="70" t="s">
        <v>52</v>
      </c>
      <c r="U24" s="72" t="s">
        <v>264</v>
      </c>
    </row>
    <row r="25" spans="1:21" x14ac:dyDescent="0.3">
      <c r="A25" s="70">
        <v>3</v>
      </c>
      <c r="B25" s="70" t="s">
        <v>34</v>
      </c>
      <c r="C25" s="70" t="s">
        <v>68</v>
      </c>
      <c r="D25" s="70">
        <v>3</v>
      </c>
      <c r="E25" s="70" t="s">
        <v>34</v>
      </c>
      <c r="F25" s="70" t="s">
        <v>68</v>
      </c>
      <c r="G25" s="70" t="s">
        <v>147</v>
      </c>
      <c r="H25" s="70" t="s">
        <v>147</v>
      </c>
      <c r="I25" s="70" t="s">
        <v>176</v>
      </c>
      <c r="J25" s="70">
        <v>13</v>
      </c>
      <c r="P25" s="70">
        <v>3</v>
      </c>
      <c r="Q25" s="70" t="s">
        <v>51</v>
      </c>
      <c r="R25" s="70" t="s">
        <v>53</v>
      </c>
      <c r="S25" s="70" t="s">
        <v>48</v>
      </c>
      <c r="T25" s="70" t="s">
        <v>54</v>
      </c>
      <c r="U25" s="72" t="s">
        <v>265</v>
      </c>
    </row>
    <row r="26" spans="1:21" x14ac:dyDescent="0.3">
      <c r="A26" s="70">
        <v>4</v>
      </c>
      <c r="B26" s="70" t="s">
        <v>35</v>
      </c>
      <c r="C26" s="70" t="s">
        <v>69</v>
      </c>
      <c r="D26" s="70">
        <v>4</v>
      </c>
      <c r="E26" s="70" t="s">
        <v>35</v>
      </c>
      <c r="F26" s="70" t="s">
        <v>69</v>
      </c>
      <c r="G26" s="70" t="s">
        <v>148</v>
      </c>
      <c r="H26" s="70" t="s">
        <v>148</v>
      </c>
      <c r="I26" s="70" t="s">
        <v>318</v>
      </c>
      <c r="J26" s="70">
        <v>11</v>
      </c>
      <c r="P26" s="70">
        <v>4</v>
      </c>
      <c r="Q26" s="70" t="s">
        <v>53</v>
      </c>
      <c r="R26" s="70" t="s">
        <v>38</v>
      </c>
      <c r="S26" s="70" t="s">
        <v>51</v>
      </c>
      <c r="T26" s="70" t="s">
        <v>55</v>
      </c>
      <c r="U26" s="72" t="s">
        <v>266</v>
      </c>
    </row>
    <row r="27" spans="1:21" x14ac:dyDescent="0.3">
      <c r="A27" s="70">
        <v>5</v>
      </c>
      <c r="B27" s="70" t="s">
        <v>36</v>
      </c>
      <c r="C27" s="70" t="s">
        <v>70</v>
      </c>
      <c r="D27" s="70">
        <v>5</v>
      </c>
      <c r="E27" s="70" t="s">
        <v>36</v>
      </c>
      <c r="F27" s="70" t="s">
        <v>70</v>
      </c>
      <c r="G27" s="70" t="s">
        <v>149</v>
      </c>
      <c r="H27" s="70" t="s">
        <v>149</v>
      </c>
      <c r="I27" s="70" t="s">
        <v>167</v>
      </c>
      <c r="J27" s="70">
        <v>9</v>
      </c>
      <c r="P27" s="70">
        <v>5</v>
      </c>
      <c r="Q27" s="70" t="s">
        <v>38</v>
      </c>
      <c r="R27" s="70" t="s">
        <v>56</v>
      </c>
      <c r="S27" s="70" t="s">
        <v>53</v>
      </c>
      <c r="T27" s="70" t="s">
        <v>57</v>
      </c>
      <c r="U27" s="72" t="s">
        <v>267</v>
      </c>
    </row>
    <row r="28" spans="1:21" x14ac:dyDescent="0.3">
      <c r="A28" s="70">
        <v>6</v>
      </c>
      <c r="B28" s="70" t="s">
        <v>37</v>
      </c>
      <c r="C28" s="70" t="s">
        <v>71</v>
      </c>
      <c r="D28" s="70">
        <v>6</v>
      </c>
      <c r="E28" s="70" t="s">
        <v>37</v>
      </c>
      <c r="F28" s="70" t="s">
        <v>71</v>
      </c>
      <c r="G28" s="70" t="s">
        <v>150</v>
      </c>
      <c r="H28" s="70" t="s">
        <v>150</v>
      </c>
      <c r="I28" s="70" t="s">
        <v>319</v>
      </c>
      <c r="J28" s="70">
        <v>7</v>
      </c>
      <c r="P28" s="70">
        <v>6</v>
      </c>
      <c r="Q28" s="70" t="s">
        <v>56</v>
      </c>
      <c r="R28" s="70" t="s">
        <v>58</v>
      </c>
      <c r="S28" s="70" t="s">
        <v>38</v>
      </c>
      <c r="T28" s="70" t="s">
        <v>59</v>
      </c>
      <c r="U28" s="72" t="s">
        <v>268</v>
      </c>
    </row>
    <row r="29" spans="1:21" x14ac:dyDescent="0.3">
      <c r="A29" s="70">
        <v>7</v>
      </c>
      <c r="B29" s="70" t="s">
        <v>38</v>
      </c>
      <c r="C29" s="70" t="s">
        <v>72</v>
      </c>
      <c r="D29" s="70">
        <v>7</v>
      </c>
      <c r="E29" s="70" t="s">
        <v>38</v>
      </c>
      <c r="F29" s="70" t="s">
        <v>72</v>
      </c>
      <c r="G29" s="70" t="s">
        <v>151</v>
      </c>
      <c r="H29" s="70" t="s">
        <v>151</v>
      </c>
      <c r="I29" s="70" t="s">
        <v>176</v>
      </c>
      <c r="J29" s="70">
        <v>5</v>
      </c>
      <c r="P29" s="70">
        <v>7</v>
      </c>
      <c r="Q29" s="70" t="s">
        <v>58</v>
      </c>
      <c r="R29" s="70" t="s">
        <v>60</v>
      </c>
      <c r="S29" s="70" t="s">
        <v>56</v>
      </c>
      <c r="T29" s="70" t="s">
        <v>61</v>
      </c>
      <c r="U29" s="72" t="s">
        <v>269</v>
      </c>
    </row>
    <row r="30" spans="1:21" x14ac:dyDescent="0.3">
      <c r="A30" s="70">
        <v>8</v>
      </c>
      <c r="B30" s="70" t="s">
        <v>39</v>
      </c>
      <c r="C30" s="70" t="s">
        <v>73</v>
      </c>
      <c r="D30" s="70">
        <v>8</v>
      </c>
      <c r="E30" s="70" t="s">
        <v>39</v>
      </c>
      <c r="F30" s="70" t="s">
        <v>73</v>
      </c>
      <c r="G30" s="70" t="s">
        <v>152</v>
      </c>
      <c r="H30" s="70" t="s">
        <v>152</v>
      </c>
      <c r="I30" s="70" t="s">
        <v>318</v>
      </c>
      <c r="J30" s="70">
        <v>3</v>
      </c>
      <c r="P30" s="70">
        <v>8</v>
      </c>
      <c r="Q30" s="70" t="s">
        <v>60</v>
      </c>
      <c r="R30" s="70" t="s">
        <v>62</v>
      </c>
      <c r="S30" s="70" t="s">
        <v>58</v>
      </c>
      <c r="T30" s="70" t="s">
        <v>63</v>
      </c>
      <c r="U30" s="72" t="s">
        <v>270</v>
      </c>
    </row>
    <row r="31" spans="1:21" x14ac:dyDescent="0.3">
      <c r="A31" s="70">
        <v>9</v>
      </c>
      <c r="B31" s="70" t="s">
        <v>26</v>
      </c>
      <c r="C31" s="70" t="s">
        <v>74</v>
      </c>
      <c r="D31" s="70">
        <v>9</v>
      </c>
      <c r="E31" s="70" t="s">
        <v>26</v>
      </c>
      <c r="F31" s="70" t="s">
        <v>74</v>
      </c>
      <c r="G31" s="70" t="s">
        <v>153</v>
      </c>
      <c r="H31" s="70" t="s">
        <v>153</v>
      </c>
      <c r="I31" s="70" t="s">
        <v>167</v>
      </c>
      <c r="J31" s="70">
        <v>1</v>
      </c>
      <c r="K31" s="70">
        <v>29</v>
      </c>
      <c r="P31" s="70">
        <v>9</v>
      </c>
      <c r="Q31" s="70" t="s">
        <v>62</v>
      </c>
      <c r="R31" s="70" t="s">
        <v>49</v>
      </c>
      <c r="S31" s="70" t="s">
        <v>60</v>
      </c>
      <c r="T31" s="70" t="s">
        <v>64</v>
      </c>
      <c r="U31" s="72" t="s">
        <v>271</v>
      </c>
    </row>
    <row r="32" spans="1:21" x14ac:dyDescent="0.3">
      <c r="A32" s="70">
        <v>10</v>
      </c>
      <c r="B32" s="70" t="s">
        <v>40</v>
      </c>
      <c r="C32" s="70" t="s">
        <v>75</v>
      </c>
      <c r="D32" s="70">
        <v>10</v>
      </c>
      <c r="E32" s="70" t="s">
        <v>40</v>
      </c>
      <c r="F32" s="70" t="s">
        <v>75</v>
      </c>
      <c r="G32" s="70" t="s">
        <v>154</v>
      </c>
      <c r="H32" s="70" t="s">
        <v>154</v>
      </c>
      <c r="I32" s="70" t="s">
        <v>319</v>
      </c>
      <c r="J32" s="70">
        <v>27</v>
      </c>
      <c r="P32" s="70">
        <v>10</v>
      </c>
      <c r="Q32" s="70" t="s">
        <v>49</v>
      </c>
      <c r="R32" s="70" t="s">
        <v>47</v>
      </c>
      <c r="S32" s="70" t="s">
        <v>62</v>
      </c>
      <c r="T32" s="70" t="s">
        <v>65</v>
      </c>
      <c r="U32" s="72" t="s">
        <v>272</v>
      </c>
    </row>
    <row r="33" spans="1:21" x14ac:dyDescent="0.3">
      <c r="A33" s="70">
        <v>11</v>
      </c>
      <c r="B33" s="70" t="s">
        <v>41</v>
      </c>
      <c r="C33" s="70" t="s">
        <v>76</v>
      </c>
      <c r="D33" s="70">
        <v>11</v>
      </c>
      <c r="E33" s="70" t="s">
        <v>41</v>
      </c>
      <c r="F33" s="70" t="s">
        <v>76</v>
      </c>
      <c r="G33" s="70" t="s">
        <v>155</v>
      </c>
      <c r="H33" s="70" t="s">
        <v>155</v>
      </c>
      <c r="I33" s="70" t="s">
        <v>176</v>
      </c>
      <c r="J33" s="70">
        <v>25</v>
      </c>
      <c r="P33" s="70">
        <v>11</v>
      </c>
      <c r="T33" s="72" t="s">
        <v>359</v>
      </c>
      <c r="U33" s="70" t="s">
        <v>358</v>
      </c>
    </row>
    <row r="34" spans="1:21" x14ac:dyDescent="0.3">
      <c r="A34" s="70">
        <v>12</v>
      </c>
      <c r="B34" s="70" t="s">
        <v>42</v>
      </c>
      <c r="C34" s="70" t="s">
        <v>77</v>
      </c>
      <c r="D34" s="70">
        <v>12</v>
      </c>
      <c r="E34" s="70" t="s">
        <v>42</v>
      </c>
      <c r="F34" s="70" t="s">
        <v>77</v>
      </c>
      <c r="G34" s="70" t="s">
        <v>156</v>
      </c>
      <c r="H34" s="70" t="s">
        <v>156</v>
      </c>
      <c r="I34" s="70" t="s">
        <v>318</v>
      </c>
      <c r="J34" s="70">
        <v>23</v>
      </c>
    </row>
    <row r="35" spans="1:21" x14ac:dyDescent="0.3">
      <c r="A35" s="70">
        <v>13</v>
      </c>
      <c r="B35" s="70" t="s">
        <v>32</v>
      </c>
      <c r="C35" s="70" t="s">
        <v>66</v>
      </c>
      <c r="D35" s="70">
        <v>13</v>
      </c>
      <c r="E35" s="70" t="s">
        <v>32</v>
      </c>
      <c r="F35" s="70" t="s">
        <v>166</v>
      </c>
      <c r="G35" s="70" t="s">
        <v>164</v>
      </c>
      <c r="H35" s="70" t="s">
        <v>260</v>
      </c>
    </row>
    <row r="36" spans="1:21" x14ac:dyDescent="0.3">
      <c r="D36" s="70">
        <v>14</v>
      </c>
      <c r="E36" s="72" t="s">
        <v>359</v>
      </c>
      <c r="F36" s="72" t="s">
        <v>359</v>
      </c>
      <c r="G36" s="70" t="s">
        <v>358</v>
      </c>
      <c r="H36" s="72" t="s">
        <v>359</v>
      </c>
    </row>
    <row r="47" spans="1:21" x14ac:dyDescent="0.3">
      <c r="A47" s="205" t="s">
        <v>145</v>
      </c>
      <c r="B47" s="205"/>
      <c r="C47" s="205"/>
      <c r="D47" s="205"/>
      <c r="E47" s="205"/>
      <c r="F47" s="205"/>
      <c r="G47" s="205"/>
      <c r="H47" s="205"/>
      <c r="I47" s="205"/>
      <c r="J47" s="205"/>
      <c r="K47" s="205"/>
      <c r="L47" s="205"/>
      <c r="M47" s="205"/>
    </row>
    <row r="48" spans="1:21" x14ac:dyDescent="0.3">
      <c r="A48" s="70" t="s">
        <v>78</v>
      </c>
      <c r="B48" s="70" t="s">
        <v>79</v>
      </c>
      <c r="C48" s="70" t="s">
        <v>278</v>
      </c>
      <c r="D48" s="70" t="s">
        <v>374</v>
      </c>
      <c r="I48" s="70" t="s">
        <v>84</v>
      </c>
      <c r="J48" s="70" t="s">
        <v>31</v>
      </c>
      <c r="K48" s="70" t="s">
        <v>78</v>
      </c>
      <c r="L48" s="70" t="s">
        <v>276</v>
      </c>
      <c r="M48" s="70" t="s">
        <v>80</v>
      </c>
      <c r="N48" s="70" t="s">
        <v>81</v>
      </c>
      <c r="O48" s="70" t="s">
        <v>44</v>
      </c>
      <c r="P48" s="70" t="s">
        <v>45</v>
      </c>
      <c r="Q48" s="73" t="s">
        <v>82</v>
      </c>
      <c r="R48" s="70" t="s">
        <v>83</v>
      </c>
      <c r="S48" s="70" t="s">
        <v>43</v>
      </c>
    </row>
    <row r="49" spans="1:19" x14ac:dyDescent="0.3">
      <c r="A49" s="74">
        <v>0</v>
      </c>
      <c r="B49" s="75" t="s">
        <v>85</v>
      </c>
      <c r="C49" s="74" t="str">
        <f t="shared" ref="C49:C80" si="0">CONCATENATE(L49," ",VLOOKUP(LEFT(B49,FIND(" ",B49)-1),$Q$23:$U$32,5,FALSE)," ",VLOOKUP(RIGHT(B49,LEN(B49)-SEARCH(" ",B49)),$E$23:$H$34,4,FALSE))</f>
        <v>甲子 +Wood Rat</v>
      </c>
      <c r="D49" s="72" t="s">
        <v>66</v>
      </c>
      <c r="I49" s="75" t="str">
        <f t="shared" ref="I49:I80" si="1">VLOOKUP(LEFT(B49,FIND(" ",B49)-1),$Q$23:$T$32,4,FALSE)</f>
        <v>甲</v>
      </c>
      <c r="J49" s="75" t="str">
        <f t="shared" ref="J49:J80" si="2">VLOOKUP(RIGHT(B49,LEN(B49)-SEARCH(" ",B49)),$B$23:$C$34,2,FALSE)</f>
        <v>子</v>
      </c>
      <c r="K49" s="74">
        <v>0</v>
      </c>
      <c r="L49" s="70" t="str">
        <f t="shared" ref="L49:L80" si="3">CONCATENATE(I49,J49)</f>
        <v>甲子</v>
      </c>
      <c r="M49" s="74">
        <v>1</v>
      </c>
      <c r="N49" s="74">
        <v>1</v>
      </c>
      <c r="O49" s="75" t="s">
        <v>86</v>
      </c>
      <c r="P49" s="75" t="s">
        <v>87</v>
      </c>
      <c r="Q49" s="75" t="s">
        <v>88</v>
      </c>
      <c r="R49" s="75" t="s">
        <v>89</v>
      </c>
      <c r="S49" s="75" t="s">
        <v>85</v>
      </c>
    </row>
    <row r="50" spans="1:19" x14ac:dyDescent="0.3">
      <c r="A50" s="74">
        <f>A49+1</f>
        <v>1</v>
      </c>
      <c r="B50" s="75" t="s">
        <v>86</v>
      </c>
      <c r="C50" s="74" t="str">
        <f t="shared" si="0"/>
        <v>乙丑 -Wood Ox</v>
      </c>
      <c r="D50" s="70" t="s">
        <v>67</v>
      </c>
      <c r="I50" s="75" t="str">
        <f t="shared" si="1"/>
        <v>乙</v>
      </c>
      <c r="J50" s="75" t="str">
        <f t="shared" si="2"/>
        <v>丑</v>
      </c>
      <c r="K50" s="74">
        <f t="shared" ref="K50:K81" si="4">K49+1</f>
        <v>1</v>
      </c>
      <c r="L50" s="70" t="str">
        <f t="shared" si="3"/>
        <v>乙丑</v>
      </c>
      <c r="M50" s="74">
        <v>3</v>
      </c>
      <c r="N50" s="74">
        <v>6</v>
      </c>
      <c r="O50" s="75" t="s">
        <v>90</v>
      </c>
      <c r="P50" s="75" t="s">
        <v>85</v>
      </c>
      <c r="Q50" s="75" t="s">
        <v>91</v>
      </c>
      <c r="R50" s="75" t="s">
        <v>92</v>
      </c>
      <c r="S50" s="75" t="s">
        <v>86</v>
      </c>
    </row>
    <row r="51" spans="1:19" x14ac:dyDescent="0.3">
      <c r="A51" s="74">
        <f t="shared" ref="A51:A108" si="5">A50+1</f>
        <v>2</v>
      </c>
      <c r="B51" s="75" t="s">
        <v>90</v>
      </c>
      <c r="C51" s="74" t="str">
        <f t="shared" si="0"/>
        <v>丙寅 +Fire Tiger</v>
      </c>
      <c r="D51" s="70" t="s">
        <v>68</v>
      </c>
      <c r="I51" s="75" t="str">
        <f t="shared" si="1"/>
        <v>丙</v>
      </c>
      <c r="J51" s="75" t="str">
        <f t="shared" si="2"/>
        <v>寅</v>
      </c>
      <c r="K51" s="74">
        <f t="shared" si="4"/>
        <v>2</v>
      </c>
      <c r="L51" s="70" t="str">
        <f t="shared" si="3"/>
        <v>丙寅</v>
      </c>
      <c r="M51" s="74">
        <v>2</v>
      </c>
      <c r="N51" s="74">
        <v>4</v>
      </c>
      <c r="O51" s="75" t="s">
        <v>93</v>
      </c>
      <c r="P51" s="75" t="s">
        <v>86</v>
      </c>
      <c r="Q51" s="75" t="s">
        <v>94</v>
      </c>
      <c r="R51" s="75" t="s">
        <v>95</v>
      </c>
      <c r="S51" s="75" t="s">
        <v>90</v>
      </c>
    </row>
    <row r="52" spans="1:19" x14ac:dyDescent="0.3">
      <c r="A52" s="74">
        <f t="shared" si="5"/>
        <v>3</v>
      </c>
      <c r="B52" s="75" t="s">
        <v>93</v>
      </c>
      <c r="C52" s="74" t="str">
        <f t="shared" si="0"/>
        <v>丁卯 -Fire Rabbit</v>
      </c>
      <c r="D52" s="70" t="s">
        <v>69</v>
      </c>
      <c r="I52" s="75" t="str">
        <f t="shared" si="1"/>
        <v>丁</v>
      </c>
      <c r="J52" s="75" t="str">
        <f t="shared" si="2"/>
        <v>卯</v>
      </c>
      <c r="K52" s="74">
        <f t="shared" si="4"/>
        <v>3</v>
      </c>
      <c r="L52" s="70" t="str">
        <f t="shared" si="3"/>
        <v>丁卯</v>
      </c>
      <c r="M52" s="74">
        <v>6</v>
      </c>
      <c r="N52" s="74">
        <v>9</v>
      </c>
      <c r="O52" s="75" t="s">
        <v>96</v>
      </c>
      <c r="P52" s="75" t="s">
        <v>90</v>
      </c>
      <c r="Q52" s="75" t="s">
        <v>97</v>
      </c>
      <c r="R52" s="75" t="s">
        <v>98</v>
      </c>
      <c r="S52" s="75" t="s">
        <v>93</v>
      </c>
    </row>
    <row r="53" spans="1:19" x14ac:dyDescent="0.3">
      <c r="A53" s="74">
        <f t="shared" si="5"/>
        <v>4</v>
      </c>
      <c r="B53" s="75" t="s">
        <v>96</v>
      </c>
      <c r="C53" s="74" t="str">
        <f t="shared" si="0"/>
        <v>戊辰 +Earth Dragon</v>
      </c>
      <c r="D53" s="70" t="s">
        <v>70</v>
      </c>
      <c r="I53" s="75" t="str">
        <f t="shared" si="1"/>
        <v>戊</v>
      </c>
      <c r="J53" s="75" t="str">
        <f t="shared" si="2"/>
        <v>辰</v>
      </c>
      <c r="K53" s="74">
        <f t="shared" si="4"/>
        <v>4</v>
      </c>
      <c r="L53" s="70" t="str">
        <f t="shared" si="3"/>
        <v>戊辰</v>
      </c>
      <c r="M53" s="74">
        <v>9</v>
      </c>
      <c r="N53" s="74">
        <v>6</v>
      </c>
      <c r="O53" s="75" t="s">
        <v>99</v>
      </c>
      <c r="P53" s="75" t="s">
        <v>93</v>
      </c>
      <c r="Q53" s="75" t="s">
        <v>100</v>
      </c>
      <c r="R53" s="75" t="s">
        <v>101</v>
      </c>
      <c r="S53" s="75" t="s">
        <v>96</v>
      </c>
    </row>
    <row r="54" spans="1:19" x14ac:dyDescent="0.3">
      <c r="A54" s="74">
        <f t="shared" si="5"/>
        <v>5</v>
      </c>
      <c r="B54" s="75" t="s">
        <v>99</v>
      </c>
      <c r="C54" s="74" t="str">
        <f t="shared" si="0"/>
        <v>己巳 -Earth Snake</v>
      </c>
      <c r="D54" s="70" t="s">
        <v>71</v>
      </c>
      <c r="I54" s="75" t="str">
        <f t="shared" si="1"/>
        <v>己</v>
      </c>
      <c r="J54" s="75" t="str">
        <f t="shared" si="2"/>
        <v>巳</v>
      </c>
      <c r="K54" s="74">
        <f t="shared" si="4"/>
        <v>5</v>
      </c>
      <c r="L54" s="70" t="str">
        <f t="shared" si="3"/>
        <v>己巳</v>
      </c>
      <c r="M54" s="74">
        <v>8</v>
      </c>
      <c r="N54" s="74">
        <v>2</v>
      </c>
      <c r="O54" s="75" t="s">
        <v>102</v>
      </c>
      <c r="P54" s="75" t="s">
        <v>96</v>
      </c>
      <c r="Q54" s="75" t="s">
        <v>103</v>
      </c>
      <c r="R54" s="75" t="s">
        <v>87</v>
      </c>
      <c r="S54" s="75" t="s">
        <v>99</v>
      </c>
    </row>
    <row r="55" spans="1:19" x14ac:dyDescent="0.3">
      <c r="A55" s="74">
        <f t="shared" si="5"/>
        <v>6</v>
      </c>
      <c r="B55" s="75" t="s">
        <v>102</v>
      </c>
      <c r="C55" s="74" t="str">
        <f t="shared" si="0"/>
        <v>庚午 +Metal Horse</v>
      </c>
      <c r="D55" s="70" t="s">
        <v>72</v>
      </c>
      <c r="I55" s="75" t="str">
        <f t="shared" si="1"/>
        <v>庚</v>
      </c>
      <c r="J55" s="75" t="str">
        <f t="shared" si="2"/>
        <v>午</v>
      </c>
      <c r="K55" s="74">
        <f t="shared" si="4"/>
        <v>6</v>
      </c>
      <c r="L55" s="70" t="str">
        <f t="shared" si="3"/>
        <v>庚午</v>
      </c>
      <c r="M55" s="74">
        <v>8</v>
      </c>
      <c r="N55" s="74">
        <v>9</v>
      </c>
      <c r="O55" s="75" t="s">
        <v>104</v>
      </c>
      <c r="P55" s="75" t="s">
        <v>99</v>
      </c>
      <c r="Q55" s="75" t="s">
        <v>85</v>
      </c>
      <c r="R55" s="75" t="s">
        <v>105</v>
      </c>
      <c r="S55" s="75" t="s">
        <v>102</v>
      </c>
    </row>
    <row r="56" spans="1:19" x14ac:dyDescent="0.3">
      <c r="A56" s="74">
        <f t="shared" si="5"/>
        <v>7</v>
      </c>
      <c r="B56" s="75" t="s">
        <v>104</v>
      </c>
      <c r="C56" s="74" t="str">
        <f t="shared" si="0"/>
        <v>辛未 -Metal Goat</v>
      </c>
      <c r="D56" s="70" t="s">
        <v>73</v>
      </c>
      <c r="I56" s="75" t="str">
        <f t="shared" si="1"/>
        <v>辛</v>
      </c>
      <c r="J56" s="75" t="str">
        <f t="shared" si="2"/>
        <v>未</v>
      </c>
      <c r="K56" s="74">
        <f t="shared" si="4"/>
        <v>7</v>
      </c>
      <c r="L56" s="70" t="str">
        <f t="shared" si="3"/>
        <v>辛未</v>
      </c>
      <c r="M56" s="74">
        <v>9</v>
      </c>
      <c r="N56" s="74">
        <v>3</v>
      </c>
      <c r="O56" s="75" t="s">
        <v>94</v>
      </c>
      <c r="P56" s="75" t="s">
        <v>102</v>
      </c>
      <c r="Q56" s="75" t="s">
        <v>106</v>
      </c>
      <c r="R56" s="75" t="s">
        <v>107</v>
      </c>
      <c r="S56" s="75" t="s">
        <v>104</v>
      </c>
    </row>
    <row r="57" spans="1:19" x14ac:dyDescent="0.3">
      <c r="A57" s="74">
        <f t="shared" si="5"/>
        <v>8</v>
      </c>
      <c r="B57" s="75" t="s">
        <v>94</v>
      </c>
      <c r="C57" s="74" t="str">
        <f t="shared" si="0"/>
        <v>壬申 +Water Monkey</v>
      </c>
      <c r="D57" s="70" t="s">
        <v>74</v>
      </c>
      <c r="I57" s="75" t="str">
        <f t="shared" si="1"/>
        <v>壬</v>
      </c>
      <c r="J57" s="75" t="str">
        <f t="shared" si="2"/>
        <v>申</v>
      </c>
      <c r="K57" s="74">
        <f t="shared" si="4"/>
        <v>8</v>
      </c>
      <c r="L57" s="70" t="str">
        <f t="shared" si="3"/>
        <v>壬申</v>
      </c>
      <c r="M57" s="74">
        <v>1</v>
      </c>
      <c r="N57" s="74">
        <v>7</v>
      </c>
      <c r="O57" s="75" t="s">
        <v>98</v>
      </c>
      <c r="P57" s="75" t="s">
        <v>104</v>
      </c>
      <c r="Q57" s="75" t="s">
        <v>90</v>
      </c>
      <c r="R57" s="75" t="s">
        <v>108</v>
      </c>
      <c r="S57" s="75" t="s">
        <v>94</v>
      </c>
    </row>
    <row r="58" spans="1:19" x14ac:dyDescent="0.3">
      <c r="A58" s="74">
        <f t="shared" si="5"/>
        <v>9</v>
      </c>
      <c r="B58" s="75" t="s">
        <v>98</v>
      </c>
      <c r="C58" s="74" t="str">
        <f t="shared" si="0"/>
        <v>癸酉 -Water Rooster</v>
      </c>
      <c r="D58" s="70" t="s">
        <v>75</v>
      </c>
      <c r="I58" s="75" t="str">
        <f t="shared" si="1"/>
        <v>癸</v>
      </c>
      <c r="J58" s="75" t="str">
        <f t="shared" si="2"/>
        <v>酉</v>
      </c>
      <c r="K58" s="74">
        <f t="shared" si="4"/>
        <v>9</v>
      </c>
      <c r="L58" s="70" t="str">
        <f t="shared" si="3"/>
        <v>癸酉</v>
      </c>
      <c r="M58" s="74">
        <v>2</v>
      </c>
      <c r="N58" s="74">
        <v>7</v>
      </c>
      <c r="O58" s="75" t="s">
        <v>109</v>
      </c>
      <c r="P58" s="75" t="s">
        <v>94</v>
      </c>
      <c r="Q58" s="75" t="s">
        <v>93</v>
      </c>
      <c r="R58" s="75" t="s">
        <v>110</v>
      </c>
      <c r="S58" s="75" t="s">
        <v>98</v>
      </c>
    </row>
    <row r="59" spans="1:19" x14ac:dyDescent="0.3">
      <c r="A59" s="74">
        <f t="shared" si="5"/>
        <v>10</v>
      </c>
      <c r="B59" s="75" t="s">
        <v>109</v>
      </c>
      <c r="C59" s="74" t="str">
        <f t="shared" si="0"/>
        <v>甲戌 +Wood Dog</v>
      </c>
      <c r="D59" s="70" t="s">
        <v>76</v>
      </c>
      <c r="I59" s="75" t="str">
        <f t="shared" si="1"/>
        <v>甲</v>
      </c>
      <c r="J59" s="75" t="str">
        <f t="shared" si="2"/>
        <v>戌</v>
      </c>
      <c r="K59" s="74">
        <f t="shared" si="4"/>
        <v>10</v>
      </c>
      <c r="L59" s="70" t="str">
        <f t="shared" si="3"/>
        <v>甲戌</v>
      </c>
      <c r="M59" s="74">
        <v>7</v>
      </c>
      <c r="N59" s="74">
        <v>2</v>
      </c>
      <c r="O59" s="75" t="s">
        <v>111</v>
      </c>
      <c r="P59" s="75" t="s">
        <v>98</v>
      </c>
      <c r="Q59" s="75" t="s">
        <v>96</v>
      </c>
      <c r="R59" s="75" t="s">
        <v>112</v>
      </c>
      <c r="S59" s="75" t="s">
        <v>109</v>
      </c>
    </row>
    <row r="60" spans="1:19" x14ac:dyDescent="0.3">
      <c r="A60" s="74">
        <f t="shared" si="5"/>
        <v>11</v>
      </c>
      <c r="B60" s="75" t="s">
        <v>111</v>
      </c>
      <c r="C60" s="74" t="str">
        <f t="shared" si="0"/>
        <v>乙亥 -Wood Pig</v>
      </c>
      <c r="D60" s="70" t="s">
        <v>77</v>
      </c>
      <c r="I60" s="75" t="str">
        <f t="shared" si="1"/>
        <v>乙</v>
      </c>
      <c r="J60" s="75" t="str">
        <f t="shared" si="2"/>
        <v>亥</v>
      </c>
      <c r="K60" s="74">
        <f t="shared" si="4"/>
        <v>11</v>
      </c>
      <c r="L60" s="70" t="str">
        <f t="shared" si="3"/>
        <v>乙亥</v>
      </c>
      <c r="M60" s="74">
        <v>3</v>
      </c>
      <c r="N60" s="74">
        <v>3</v>
      </c>
      <c r="O60" s="75" t="s">
        <v>105</v>
      </c>
      <c r="P60" s="75" t="s">
        <v>109</v>
      </c>
      <c r="Q60" s="75" t="s">
        <v>99</v>
      </c>
      <c r="R60" s="75" t="s">
        <v>113</v>
      </c>
      <c r="S60" s="75" t="s">
        <v>111</v>
      </c>
    </row>
    <row r="61" spans="1:19" x14ac:dyDescent="0.3">
      <c r="A61" s="74">
        <f t="shared" si="5"/>
        <v>12</v>
      </c>
      <c r="B61" s="75" t="s">
        <v>105</v>
      </c>
      <c r="C61" s="74" t="str">
        <f t="shared" si="0"/>
        <v>丙子 +Fire Rat</v>
      </c>
      <c r="D61" s="72" t="s">
        <v>66</v>
      </c>
      <c r="I61" s="75" t="str">
        <f t="shared" si="1"/>
        <v>丙</v>
      </c>
      <c r="J61" s="75" t="str">
        <f t="shared" si="2"/>
        <v>子</v>
      </c>
      <c r="K61" s="74">
        <f t="shared" si="4"/>
        <v>12</v>
      </c>
      <c r="L61" s="70" t="str">
        <f t="shared" si="3"/>
        <v>丙子</v>
      </c>
      <c r="M61" s="74">
        <v>6</v>
      </c>
      <c r="N61" s="74">
        <v>3</v>
      </c>
      <c r="O61" s="75" t="s">
        <v>106</v>
      </c>
      <c r="P61" s="75" t="s">
        <v>111</v>
      </c>
      <c r="Q61" s="75" t="s">
        <v>102</v>
      </c>
      <c r="R61" s="75" t="s">
        <v>88</v>
      </c>
      <c r="S61" s="75" t="s">
        <v>105</v>
      </c>
    </row>
    <row r="62" spans="1:19" x14ac:dyDescent="0.3">
      <c r="A62" s="74">
        <f t="shared" si="5"/>
        <v>13</v>
      </c>
      <c r="B62" s="75" t="s">
        <v>106</v>
      </c>
      <c r="C62" s="74" t="str">
        <f t="shared" si="0"/>
        <v>丁丑 -Fire Ox</v>
      </c>
      <c r="D62" s="70" t="s">
        <v>67</v>
      </c>
      <c r="I62" s="75" t="str">
        <f t="shared" si="1"/>
        <v>丁</v>
      </c>
      <c r="J62" s="75" t="str">
        <f t="shared" si="2"/>
        <v>丑</v>
      </c>
      <c r="K62" s="74">
        <f t="shared" si="4"/>
        <v>13</v>
      </c>
      <c r="L62" s="70" t="str">
        <f t="shared" si="3"/>
        <v>丁丑</v>
      </c>
      <c r="M62" s="74">
        <v>4</v>
      </c>
      <c r="N62" s="74">
        <v>7</v>
      </c>
      <c r="O62" s="75" t="s">
        <v>114</v>
      </c>
      <c r="P62" s="75" t="s">
        <v>105</v>
      </c>
      <c r="Q62" s="75" t="s">
        <v>104</v>
      </c>
      <c r="R62" s="75" t="s">
        <v>91</v>
      </c>
      <c r="S62" s="75" t="s">
        <v>106</v>
      </c>
    </row>
    <row r="63" spans="1:19" x14ac:dyDescent="0.3">
      <c r="A63" s="74">
        <f t="shared" si="5"/>
        <v>14</v>
      </c>
      <c r="B63" s="75" t="s">
        <v>114</v>
      </c>
      <c r="C63" s="74" t="str">
        <f t="shared" si="0"/>
        <v>戊寅 +Earth Tiger</v>
      </c>
      <c r="D63" s="70" t="s">
        <v>68</v>
      </c>
      <c r="I63" s="75" t="str">
        <f t="shared" si="1"/>
        <v>戊</v>
      </c>
      <c r="J63" s="75" t="str">
        <f t="shared" si="2"/>
        <v>寅</v>
      </c>
      <c r="K63" s="74">
        <f t="shared" si="4"/>
        <v>14</v>
      </c>
      <c r="L63" s="70" t="str">
        <f t="shared" si="3"/>
        <v>戊寅</v>
      </c>
      <c r="M63" s="74">
        <v>8</v>
      </c>
      <c r="N63" s="74">
        <v>6</v>
      </c>
      <c r="O63" s="75" t="s">
        <v>115</v>
      </c>
      <c r="P63" s="75" t="s">
        <v>106</v>
      </c>
      <c r="Q63" s="75" t="s">
        <v>116</v>
      </c>
      <c r="R63" s="75" t="s">
        <v>94</v>
      </c>
      <c r="S63" s="75" t="s">
        <v>114</v>
      </c>
    </row>
    <row r="64" spans="1:19" x14ac:dyDescent="0.3">
      <c r="A64" s="74">
        <f t="shared" si="5"/>
        <v>15</v>
      </c>
      <c r="B64" s="75" t="s">
        <v>115</v>
      </c>
      <c r="C64" s="74" t="str">
        <f t="shared" si="0"/>
        <v>己卯 -Earth Rabbit</v>
      </c>
      <c r="D64" s="70" t="s">
        <v>69</v>
      </c>
      <c r="I64" s="75" t="str">
        <f t="shared" si="1"/>
        <v>己</v>
      </c>
      <c r="J64" s="75" t="str">
        <f t="shared" si="2"/>
        <v>卯</v>
      </c>
      <c r="K64" s="74">
        <f t="shared" si="4"/>
        <v>15</v>
      </c>
      <c r="L64" s="70" t="str">
        <f t="shared" si="3"/>
        <v>己卯</v>
      </c>
      <c r="M64" s="74">
        <v>7</v>
      </c>
      <c r="N64" s="74">
        <v>8</v>
      </c>
      <c r="O64" s="75" t="s">
        <v>112</v>
      </c>
      <c r="P64" s="75" t="s">
        <v>114</v>
      </c>
      <c r="Q64" s="75" t="s">
        <v>98</v>
      </c>
      <c r="R64" s="75" t="s">
        <v>117</v>
      </c>
      <c r="S64" s="75" t="s">
        <v>115</v>
      </c>
    </row>
    <row r="65" spans="1:19" x14ac:dyDescent="0.3">
      <c r="A65" s="74">
        <f t="shared" si="5"/>
        <v>16</v>
      </c>
      <c r="B65" s="75" t="s">
        <v>112</v>
      </c>
      <c r="C65" s="74" t="str">
        <f t="shared" si="0"/>
        <v>庚辰 +Metal Dragon</v>
      </c>
      <c r="D65" s="70" t="s">
        <v>70</v>
      </c>
      <c r="I65" s="75" t="str">
        <f t="shared" si="1"/>
        <v>庚</v>
      </c>
      <c r="J65" s="75" t="str">
        <f t="shared" si="2"/>
        <v>辰</v>
      </c>
      <c r="K65" s="74">
        <f t="shared" si="4"/>
        <v>16</v>
      </c>
      <c r="L65" s="70" t="str">
        <f t="shared" si="3"/>
        <v>庚辰</v>
      </c>
      <c r="M65" s="74">
        <v>1</v>
      </c>
      <c r="N65" s="74">
        <v>9</v>
      </c>
      <c r="O65" s="75" t="s">
        <v>113</v>
      </c>
      <c r="P65" s="75" t="s">
        <v>115</v>
      </c>
      <c r="Q65" s="75" t="s">
        <v>109</v>
      </c>
      <c r="R65" s="75" t="s">
        <v>118</v>
      </c>
      <c r="S65" s="75" t="s">
        <v>112</v>
      </c>
    </row>
    <row r="66" spans="1:19" x14ac:dyDescent="0.3">
      <c r="A66" s="74">
        <f t="shared" si="5"/>
        <v>17</v>
      </c>
      <c r="B66" s="75" t="s">
        <v>113</v>
      </c>
      <c r="C66" s="74" t="str">
        <f t="shared" si="0"/>
        <v>辛巳 -Metal Snake</v>
      </c>
      <c r="D66" s="70" t="s">
        <v>71</v>
      </c>
      <c r="I66" s="75" t="str">
        <f t="shared" si="1"/>
        <v>辛</v>
      </c>
      <c r="J66" s="75" t="str">
        <f t="shared" si="2"/>
        <v>巳</v>
      </c>
      <c r="K66" s="74">
        <f t="shared" si="4"/>
        <v>17</v>
      </c>
      <c r="L66" s="70" t="str">
        <f t="shared" si="3"/>
        <v>辛巳</v>
      </c>
      <c r="M66" s="74">
        <v>3</v>
      </c>
      <c r="N66" s="74">
        <v>7</v>
      </c>
      <c r="O66" s="75" t="s">
        <v>89</v>
      </c>
      <c r="P66" s="75" t="s">
        <v>112</v>
      </c>
      <c r="Q66" s="75" t="s">
        <v>111</v>
      </c>
      <c r="R66" s="75" t="s">
        <v>119</v>
      </c>
      <c r="S66" s="75" t="s">
        <v>113</v>
      </c>
    </row>
    <row r="67" spans="1:19" x14ac:dyDescent="0.3">
      <c r="A67" s="74">
        <f t="shared" si="5"/>
        <v>18</v>
      </c>
      <c r="B67" s="75" t="s">
        <v>89</v>
      </c>
      <c r="C67" s="74" t="str">
        <f t="shared" si="0"/>
        <v>壬午 +Water Horse</v>
      </c>
      <c r="D67" s="70" t="s">
        <v>72</v>
      </c>
      <c r="I67" s="75" t="str">
        <f t="shared" si="1"/>
        <v>壬</v>
      </c>
      <c r="J67" s="75" t="str">
        <f t="shared" si="2"/>
        <v>午</v>
      </c>
      <c r="K67" s="74">
        <f t="shared" si="4"/>
        <v>18</v>
      </c>
      <c r="L67" s="70" t="str">
        <f t="shared" si="3"/>
        <v>壬午</v>
      </c>
      <c r="M67" s="74">
        <v>2</v>
      </c>
      <c r="N67" s="74">
        <v>1</v>
      </c>
      <c r="O67" s="75" t="s">
        <v>92</v>
      </c>
      <c r="P67" s="75" t="s">
        <v>113</v>
      </c>
      <c r="Q67" s="75" t="s">
        <v>105</v>
      </c>
      <c r="R67" s="75" t="s">
        <v>120</v>
      </c>
      <c r="S67" s="75" t="s">
        <v>89</v>
      </c>
    </row>
    <row r="68" spans="1:19" x14ac:dyDescent="0.3">
      <c r="A68" s="74">
        <f t="shared" si="5"/>
        <v>19</v>
      </c>
      <c r="B68" s="75" t="s">
        <v>92</v>
      </c>
      <c r="C68" s="74" t="str">
        <f t="shared" si="0"/>
        <v>癸未 -Water Goat</v>
      </c>
      <c r="D68" s="70" t="s">
        <v>73</v>
      </c>
      <c r="I68" s="75" t="str">
        <f t="shared" si="1"/>
        <v>癸</v>
      </c>
      <c r="J68" s="75" t="str">
        <f t="shared" si="2"/>
        <v>未</v>
      </c>
      <c r="K68" s="74">
        <f t="shared" si="4"/>
        <v>19</v>
      </c>
      <c r="L68" s="70" t="str">
        <f t="shared" si="3"/>
        <v>癸未</v>
      </c>
      <c r="M68" s="74">
        <v>4</v>
      </c>
      <c r="N68" s="74">
        <v>8</v>
      </c>
      <c r="O68" s="75" t="s">
        <v>116</v>
      </c>
      <c r="P68" s="75" t="s">
        <v>89</v>
      </c>
      <c r="Q68" s="75" t="s">
        <v>106</v>
      </c>
      <c r="R68" s="75" t="s">
        <v>121</v>
      </c>
      <c r="S68" s="75" t="s">
        <v>92</v>
      </c>
    </row>
    <row r="69" spans="1:19" x14ac:dyDescent="0.3">
      <c r="A69" s="74">
        <f t="shared" si="5"/>
        <v>20</v>
      </c>
      <c r="B69" s="75" t="s">
        <v>116</v>
      </c>
      <c r="C69" s="74" t="str">
        <f t="shared" si="0"/>
        <v>甲申 +Wood Monkey</v>
      </c>
      <c r="D69" s="70" t="s">
        <v>74</v>
      </c>
      <c r="I69" s="75" t="str">
        <f t="shared" si="1"/>
        <v>甲</v>
      </c>
      <c r="J69" s="75" t="str">
        <f t="shared" si="2"/>
        <v>申</v>
      </c>
      <c r="K69" s="74">
        <f t="shared" si="4"/>
        <v>20</v>
      </c>
      <c r="L69" s="70" t="str">
        <f t="shared" si="3"/>
        <v>甲申</v>
      </c>
      <c r="M69" s="74">
        <v>3</v>
      </c>
      <c r="N69" s="74">
        <v>9</v>
      </c>
      <c r="O69" s="75" t="s">
        <v>117</v>
      </c>
      <c r="P69" s="75" t="s">
        <v>92</v>
      </c>
      <c r="Q69" s="75" t="s">
        <v>90</v>
      </c>
      <c r="R69" s="75" t="s">
        <v>114</v>
      </c>
      <c r="S69" s="75" t="s">
        <v>116</v>
      </c>
    </row>
    <row r="70" spans="1:19" x14ac:dyDescent="0.3">
      <c r="A70" s="74">
        <f t="shared" si="5"/>
        <v>21</v>
      </c>
      <c r="B70" s="75" t="s">
        <v>117</v>
      </c>
      <c r="C70" s="74" t="str">
        <f t="shared" si="0"/>
        <v>乙酉 -Wood Rooster</v>
      </c>
      <c r="D70" s="70" t="s">
        <v>75</v>
      </c>
      <c r="I70" s="75" t="str">
        <f t="shared" si="1"/>
        <v>乙</v>
      </c>
      <c r="J70" s="75" t="str">
        <f t="shared" si="2"/>
        <v>酉</v>
      </c>
      <c r="K70" s="74">
        <f t="shared" si="4"/>
        <v>21</v>
      </c>
      <c r="L70" s="70" t="str">
        <f t="shared" si="3"/>
        <v>乙酉</v>
      </c>
      <c r="M70" s="74">
        <v>9</v>
      </c>
      <c r="N70" s="74">
        <v>4</v>
      </c>
      <c r="O70" s="75" t="s">
        <v>100</v>
      </c>
      <c r="P70" s="75" t="s">
        <v>116</v>
      </c>
      <c r="Q70" s="75" t="s">
        <v>93</v>
      </c>
      <c r="R70" s="75" t="s">
        <v>115</v>
      </c>
      <c r="S70" s="75" t="s">
        <v>117</v>
      </c>
    </row>
    <row r="71" spans="1:19" x14ac:dyDescent="0.3">
      <c r="A71" s="74">
        <f t="shared" si="5"/>
        <v>22</v>
      </c>
      <c r="B71" s="75" t="s">
        <v>100</v>
      </c>
      <c r="C71" s="74" t="str">
        <f t="shared" si="0"/>
        <v>丙戌 +Fire Dog</v>
      </c>
      <c r="D71" s="70" t="s">
        <v>76</v>
      </c>
      <c r="I71" s="75" t="str">
        <f t="shared" si="1"/>
        <v>丙</v>
      </c>
      <c r="J71" s="75" t="str">
        <f t="shared" si="2"/>
        <v>戌</v>
      </c>
      <c r="K71" s="74">
        <f t="shared" si="4"/>
        <v>22</v>
      </c>
      <c r="L71" s="70" t="str">
        <f t="shared" si="3"/>
        <v>丙戌</v>
      </c>
      <c r="M71" s="74">
        <v>6</v>
      </c>
      <c r="N71" s="74">
        <v>1</v>
      </c>
      <c r="O71" s="75" t="s">
        <v>103</v>
      </c>
      <c r="P71" s="75" t="s">
        <v>117</v>
      </c>
      <c r="Q71" s="75" t="s">
        <v>122</v>
      </c>
      <c r="R71" s="75" t="s">
        <v>112</v>
      </c>
      <c r="S71" s="75" t="s">
        <v>100</v>
      </c>
    </row>
    <row r="72" spans="1:19" x14ac:dyDescent="0.3">
      <c r="A72" s="74">
        <f t="shared" si="5"/>
        <v>23</v>
      </c>
      <c r="B72" s="75" t="s">
        <v>103</v>
      </c>
      <c r="C72" s="74" t="str">
        <f t="shared" si="0"/>
        <v>丁亥 -Fire Pig</v>
      </c>
      <c r="D72" s="70" t="s">
        <v>77</v>
      </c>
      <c r="I72" s="75" t="str">
        <f t="shared" si="1"/>
        <v>丁</v>
      </c>
      <c r="J72" s="75" t="str">
        <f t="shared" si="2"/>
        <v>亥</v>
      </c>
      <c r="K72" s="74">
        <f t="shared" si="4"/>
        <v>23</v>
      </c>
      <c r="L72" s="70" t="str">
        <f t="shared" si="3"/>
        <v>丁亥</v>
      </c>
      <c r="M72" s="74">
        <v>8</v>
      </c>
      <c r="N72" s="74">
        <v>8</v>
      </c>
      <c r="O72" s="75" t="s">
        <v>123</v>
      </c>
      <c r="P72" s="75" t="s">
        <v>100</v>
      </c>
      <c r="Q72" s="75" t="s">
        <v>113</v>
      </c>
      <c r="R72" s="75" t="s">
        <v>124</v>
      </c>
      <c r="S72" s="75" t="s">
        <v>103</v>
      </c>
    </row>
    <row r="73" spans="1:19" x14ac:dyDescent="0.3">
      <c r="A73" s="74">
        <f t="shared" si="5"/>
        <v>24</v>
      </c>
      <c r="B73" s="75" t="s">
        <v>123</v>
      </c>
      <c r="C73" s="74" t="str">
        <f t="shared" si="0"/>
        <v>戊子 +Earth Rat</v>
      </c>
      <c r="D73" s="72" t="s">
        <v>66</v>
      </c>
      <c r="I73" s="75" t="str">
        <f t="shared" si="1"/>
        <v>戊</v>
      </c>
      <c r="J73" s="75" t="str">
        <f t="shared" si="2"/>
        <v>子</v>
      </c>
      <c r="K73" s="74">
        <f t="shared" si="4"/>
        <v>24</v>
      </c>
      <c r="L73" s="70" t="str">
        <f t="shared" si="3"/>
        <v>戊子</v>
      </c>
      <c r="M73" s="74">
        <v>7</v>
      </c>
      <c r="N73" s="74">
        <v>4</v>
      </c>
      <c r="O73" s="75" t="s">
        <v>107</v>
      </c>
      <c r="P73" s="75" t="s">
        <v>103</v>
      </c>
      <c r="Q73" s="75" t="s">
        <v>125</v>
      </c>
      <c r="R73" s="75" t="s">
        <v>89</v>
      </c>
      <c r="S73" s="75" t="s">
        <v>123</v>
      </c>
    </row>
    <row r="74" spans="1:19" x14ac:dyDescent="0.3">
      <c r="A74" s="74">
        <f t="shared" si="5"/>
        <v>25</v>
      </c>
      <c r="B74" s="75" t="s">
        <v>107</v>
      </c>
      <c r="C74" s="74" t="str">
        <f t="shared" si="0"/>
        <v>己丑 -Earth Ox</v>
      </c>
      <c r="D74" s="70" t="s">
        <v>67</v>
      </c>
      <c r="I74" s="75" t="str">
        <f t="shared" si="1"/>
        <v>己</v>
      </c>
      <c r="J74" s="75" t="str">
        <f t="shared" si="2"/>
        <v>丑</v>
      </c>
      <c r="K74" s="74">
        <f t="shared" si="4"/>
        <v>25</v>
      </c>
      <c r="L74" s="70" t="str">
        <f t="shared" si="3"/>
        <v>己丑</v>
      </c>
      <c r="M74" s="74">
        <v>9</v>
      </c>
      <c r="N74" s="74">
        <v>2</v>
      </c>
      <c r="O74" s="75" t="s">
        <v>108</v>
      </c>
      <c r="P74" s="75" t="s">
        <v>123</v>
      </c>
      <c r="Q74" s="75" t="s">
        <v>92</v>
      </c>
      <c r="R74" s="75" t="s">
        <v>126</v>
      </c>
      <c r="S74" s="75" t="s">
        <v>107</v>
      </c>
    </row>
    <row r="75" spans="1:19" x14ac:dyDescent="0.3">
      <c r="A75" s="74">
        <f t="shared" si="5"/>
        <v>26</v>
      </c>
      <c r="B75" s="75" t="s">
        <v>108</v>
      </c>
      <c r="C75" s="74" t="str">
        <f t="shared" si="0"/>
        <v>庚寅 +Metal Tiger</v>
      </c>
      <c r="D75" s="70" t="s">
        <v>68</v>
      </c>
      <c r="I75" s="75" t="str">
        <f t="shared" si="1"/>
        <v>庚</v>
      </c>
      <c r="J75" s="75" t="str">
        <f t="shared" si="2"/>
        <v>寅</v>
      </c>
      <c r="K75" s="74">
        <f t="shared" si="4"/>
        <v>26</v>
      </c>
      <c r="L75" s="70" t="str">
        <f t="shared" si="3"/>
        <v>庚寅</v>
      </c>
      <c r="M75" s="74">
        <v>3</v>
      </c>
      <c r="N75" s="74">
        <v>1</v>
      </c>
      <c r="O75" s="75" t="s">
        <v>110</v>
      </c>
      <c r="P75" s="75" t="s">
        <v>107</v>
      </c>
      <c r="Q75" s="75" t="s">
        <v>116</v>
      </c>
      <c r="R75" s="75" t="s">
        <v>95</v>
      </c>
      <c r="S75" s="75" t="s">
        <v>108</v>
      </c>
    </row>
    <row r="76" spans="1:19" x14ac:dyDescent="0.3">
      <c r="A76" s="74">
        <f t="shared" si="5"/>
        <v>27</v>
      </c>
      <c r="B76" s="75" t="s">
        <v>110</v>
      </c>
      <c r="C76" s="74" t="str">
        <f t="shared" si="0"/>
        <v>辛卯 -Metal Rabbit</v>
      </c>
      <c r="D76" s="70" t="s">
        <v>69</v>
      </c>
      <c r="I76" s="75" t="str">
        <f t="shared" si="1"/>
        <v>辛</v>
      </c>
      <c r="J76" s="75" t="str">
        <f t="shared" si="2"/>
        <v>卯</v>
      </c>
      <c r="K76" s="74">
        <f t="shared" si="4"/>
        <v>27</v>
      </c>
      <c r="L76" s="70" t="str">
        <f t="shared" si="3"/>
        <v>辛卯</v>
      </c>
      <c r="M76" s="74">
        <v>2</v>
      </c>
      <c r="N76" s="74">
        <v>3</v>
      </c>
      <c r="O76" s="75" t="s">
        <v>122</v>
      </c>
      <c r="P76" s="75" t="s">
        <v>108</v>
      </c>
      <c r="Q76" s="75" t="s">
        <v>117</v>
      </c>
      <c r="R76" s="75" t="s">
        <v>127</v>
      </c>
      <c r="S76" s="75" t="s">
        <v>110</v>
      </c>
    </row>
    <row r="77" spans="1:19" x14ac:dyDescent="0.3">
      <c r="A77" s="74">
        <f t="shared" si="5"/>
        <v>28</v>
      </c>
      <c r="B77" s="75" t="s">
        <v>122</v>
      </c>
      <c r="C77" s="74" t="str">
        <f t="shared" si="0"/>
        <v>壬辰 +Water Dragon</v>
      </c>
      <c r="D77" s="70" t="s">
        <v>70</v>
      </c>
      <c r="I77" s="75" t="str">
        <f t="shared" si="1"/>
        <v>壬</v>
      </c>
      <c r="J77" s="75" t="str">
        <f t="shared" si="2"/>
        <v>辰</v>
      </c>
      <c r="K77" s="74">
        <f t="shared" si="4"/>
        <v>28</v>
      </c>
      <c r="L77" s="70" t="str">
        <f t="shared" si="3"/>
        <v>壬辰</v>
      </c>
      <c r="M77" s="74">
        <v>6</v>
      </c>
      <c r="N77" s="74">
        <v>4</v>
      </c>
      <c r="O77" s="75" t="s">
        <v>124</v>
      </c>
      <c r="P77" s="75" t="s">
        <v>110</v>
      </c>
      <c r="Q77" s="75" t="s">
        <v>100</v>
      </c>
      <c r="R77" s="75" t="s">
        <v>109</v>
      </c>
      <c r="S77" s="75" t="s">
        <v>122</v>
      </c>
    </row>
    <row r="78" spans="1:19" x14ac:dyDescent="0.3">
      <c r="A78" s="74">
        <f t="shared" si="5"/>
        <v>29</v>
      </c>
      <c r="B78" s="75" t="s">
        <v>124</v>
      </c>
      <c r="C78" s="74" t="str">
        <f t="shared" si="0"/>
        <v>癸巳 -Water Snake</v>
      </c>
      <c r="D78" s="70" t="s">
        <v>71</v>
      </c>
      <c r="I78" s="75" t="str">
        <f t="shared" si="1"/>
        <v>癸</v>
      </c>
      <c r="J78" s="75" t="str">
        <f t="shared" si="2"/>
        <v>巳</v>
      </c>
      <c r="K78" s="74">
        <f t="shared" si="4"/>
        <v>29</v>
      </c>
      <c r="L78" s="70" t="str">
        <f t="shared" si="3"/>
        <v>癸巳</v>
      </c>
      <c r="M78" s="74">
        <v>4</v>
      </c>
      <c r="N78" s="74">
        <v>6</v>
      </c>
      <c r="O78" s="75" t="s">
        <v>125</v>
      </c>
      <c r="P78" s="75" t="s">
        <v>122</v>
      </c>
      <c r="Q78" s="75" t="s">
        <v>103</v>
      </c>
      <c r="R78" s="75" t="s">
        <v>111</v>
      </c>
      <c r="S78" s="75" t="s">
        <v>124</v>
      </c>
    </row>
    <row r="79" spans="1:19" x14ac:dyDescent="0.3">
      <c r="A79" s="74">
        <f t="shared" si="5"/>
        <v>30</v>
      </c>
      <c r="B79" s="75" t="s">
        <v>125</v>
      </c>
      <c r="C79" s="74" t="str">
        <f t="shared" si="0"/>
        <v>甲午 +Wood Horse</v>
      </c>
      <c r="D79" s="70" t="s">
        <v>72</v>
      </c>
      <c r="I79" s="75" t="str">
        <f t="shared" si="1"/>
        <v>甲</v>
      </c>
      <c r="J79" s="75" t="str">
        <f t="shared" si="2"/>
        <v>午</v>
      </c>
      <c r="K79" s="74">
        <f t="shared" si="4"/>
        <v>30</v>
      </c>
      <c r="L79" s="70" t="str">
        <f t="shared" si="3"/>
        <v>甲午</v>
      </c>
      <c r="M79" s="74">
        <v>9</v>
      </c>
      <c r="N79" s="74">
        <v>1</v>
      </c>
      <c r="O79" s="75" t="s">
        <v>126</v>
      </c>
      <c r="P79" s="75" t="s">
        <v>124</v>
      </c>
      <c r="Q79" s="75" t="s">
        <v>123</v>
      </c>
      <c r="R79" s="75" t="s">
        <v>128</v>
      </c>
      <c r="S79" s="75" t="s">
        <v>125</v>
      </c>
    </row>
    <row r="80" spans="1:19" x14ac:dyDescent="0.3">
      <c r="A80" s="74">
        <f t="shared" si="5"/>
        <v>31</v>
      </c>
      <c r="B80" s="75" t="s">
        <v>126</v>
      </c>
      <c r="C80" s="74" t="str">
        <f t="shared" si="0"/>
        <v>乙未 -Wood Goat</v>
      </c>
      <c r="D80" s="70" t="s">
        <v>73</v>
      </c>
      <c r="I80" s="75" t="str">
        <f t="shared" si="1"/>
        <v>乙</v>
      </c>
      <c r="J80" s="75" t="str">
        <f t="shared" si="2"/>
        <v>未</v>
      </c>
      <c r="K80" s="74">
        <f t="shared" si="4"/>
        <v>31</v>
      </c>
      <c r="L80" s="70" t="str">
        <f t="shared" si="3"/>
        <v>乙未</v>
      </c>
      <c r="M80" s="74">
        <v>7</v>
      </c>
      <c r="N80" s="74">
        <v>6</v>
      </c>
      <c r="O80" s="75" t="s">
        <v>129</v>
      </c>
      <c r="P80" s="75" t="s">
        <v>125</v>
      </c>
      <c r="Q80" s="75" t="s">
        <v>130</v>
      </c>
      <c r="R80" s="75" t="s">
        <v>107</v>
      </c>
      <c r="S80" s="75" t="s">
        <v>126</v>
      </c>
    </row>
    <row r="81" spans="1:19" x14ac:dyDescent="0.3">
      <c r="A81" s="74">
        <f t="shared" si="5"/>
        <v>32</v>
      </c>
      <c r="B81" s="75" t="s">
        <v>129</v>
      </c>
      <c r="C81" s="74" t="str">
        <f t="shared" ref="C81:C108" si="6">CONCATENATE(L81," ",VLOOKUP(LEFT(B81,FIND(" ",B81)-1),$Q$23:$U$32,5,FALSE)," ",VLOOKUP(RIGHT(B81,LEN(B81)-SEARCH(" ",B81)),$E$23:$H$34,4,FALSE))</f>
        <v>丙申 +Fire Monkey</v>
      </c>
      <c r="D81" s="70" t="s">
        <v>74</v>
      </c>
      <c r="I81" s="75" t="str">
        <f t="shared" ref="I81:I108" si="7">VLOOKUP(LEFT(B81,FIND(" ",B81)-1),$Q$23:$T$32,4,FALSE)</f>
        <v>丙</v>
      </c>
      <c r="J81" s="75" t="str">
        <f t="shared" ref="J81:J108" si="8">VLOOKUP(RIGHT(B81,LEN(B81)-SEARCH(" ",B81)),$B$23:$C$34,2,FALSE)</f>
        <v>申</v>
      </c>
      <c r="K81" s="74">
        <f t="shared" si="4"/>
        <v>32</v>
      </c>
      <c r="L81" s="70" t="str">
        <f t="shared" ref="L81:L108" si="9">CONCATENATE(I81,J81)</f>
        <v>丙申</v>
      </c>
      <c r="M81" s="74">
        <v>8</v>
      </c>
      <c r="N81" s="74">
        <v>4</v>
      </c>
      <c r="O81" s="75" t="s">
        <v>131</v>
      </c>
      <c r="P81" s="75" t="s">
        <v>126</v>
      </c>
      <c r="Q81" s="75" t="s">
        <v>132</v>
      </c>
      <c r="R81" s="75" t="s">
        <v>108</v>
      </c>
      <c r="S81" s="75" t="s">
        <v>129</v>
      </c>
    </row>
    <row r="82" spans="1:19" x14ac:dyDescent="0.3">
      <c r="A82" s="74">
        <f t="shared" si="5"/>
        <v>33</v>
      </c>
      <c r="B82" s="75" t="s">
        <v>131</v>
      </c>
      <c r="C82" s="74" t="str">
        <f t="shared" si="6"/>
        <v>丁酉 -Fire Rooster</v>
      </c>
      <c r="D82" s="70" t="s">
        <v>75</v>
      </c>
      <c r="I82" s="75" t="str">
        <f t="shared" si="7"/>
        <v>丁</v>
      </c>
      <c r="J82" s="75" t="str">
        <f t="shared" si="8"/>
        <v>酉</v>
      </c>
      <c r="K82" s="74">
        <f t="shared" ref="K82:K108" si="10">K81+1</f>
        <v>33</v>
      </c>
      <c r="L82" s="70" t="str">
        <f t="shared" si="9"/>
        <v>丁酉</v>
      </c>
      <c r="M82" s="74">
        <v>4</v>
      </c>
      <c r="N82" s="74">
        <v>9</v>
      </c>
      <c r="O82" s="75" t="s">
        <v>118</v>
      </c>
      <c r="P82" s="75" t="s">
        <v>129</v>
      </c>
      <c r="Q82" s="75" t="s">
        <v>133</v>
      </c>
      <c r="R82" s="75" t="s">
        <v>110</v>
      </c>
      <c r="S82" s="75" t="s">
        <v>131</v>
      </c>
    </row>
    <row r="83" spans="1:19" x14ac:dyDescent="0.3">
      <c r="A83" s="74">
        <f t="shared" si="5"/>
        <v>34</v>
      </c>
      <c r="B83" s="75" t="s">
        <v>118</v>
      </c>
      <c r="C83" s="74" t="str">
        <f t="shared" si="6"/>
        <v>戊戌 +Earth Dog</v>
      </c>
      <c r="D83" s="70" t="s">
        <v>76</v>
      </c>
      <c r="I83" s="75" t="str">
        <f t="shared" si="7"/>
        <v>戊</v>
      </c>
      <c r="J83" s="75" t="str">
        <f t="shared" si="8"/>
        <v>戌</v>
      </c>
      <c r="K83" s="74">
        <f t="shared" si="10"/>
        <v>34</v>
      </c>
      <c r="L83" s="70" t="str">
        <f t="shared" si="9"/>
        <v>戊戌</v>
      </c>
      <c r="M83" s="74">
        <v>1</v>
      </c>
      <c r="N83" s="74">
        <v>6</v>
      </c>
      <c r="O83" s="75" t="s">
        <v>119</v>
      </c>
      <c r="P83" s="75" t="s">
        <v>131</v>
      </c>
      <c r="Q83" s="75" t="s">
        <v>122</v>
      </c>
      <c r="R83" s="75" t="s">
        <v>134</v>
      </c>
      <c r="S83" s="75" t="s">
        <v>118</v>
      </c>
    </row>
    <row r="84" spans="1:19" x14ac:dyDescent="0.3">
      <c r="A84" s="74">
        <f t="shared" si="5"/>
        <v>35</v>
      </c>
      <c r="B84" s="75" t="s">
        <v>119</v>
      </c>
      <c r="C84" s="74" t="str">
        <f t="shared" si="6"/>
        <v>己亥 -Earth Pig</v>
      </c>
      <c r="D84" s="70" t="s">
        <v>77</v>
      </c>
      <c r="I84" s="75" t="str">
        <f t="shared" si="7"/>
        <v>己</v>
      </c>
      <c r="J84" s="75" t="str">
        <f t="shared" si="8"/>
        <v>亥</v>
      </c>
      <c r="K84" s="74">
        <f t="shared" si="10"/>
        <v>35</v>
      </c>
      <c r="L84" s="70" t="str">
        <f t="shared" si="9"/>
        <v>己亥</v>
      </c>
      <c r="M84" s="74">
        <v>2</v>
      </c>
      <c r="N84" s="74">
        <v>2</v>
      </c>
      <c r="O84" s="75" t="s">
        <v>120</v>
      </c>
      <c r="P84" s="75" t="s">
        <v>118</v>
      </c>
      <c r="Q84" s="75" t="s">
        <v>124</v>
      </c>
      <c r="R84" s="75" t="s">
        <v>135</v>
      </c>
      <c r="S84" s="75" t="s">
        <v>119</v>
      </c>
    </row>
    <row r="85" spans="1:19" x14ac:dyDescent="0.3">
      <c r="A85" s="74">
        <f t="shared" si="5"/>
        <v>36</v>
      </c>
      <c r="B85" s="75" t="s">
        <v>120</v>
      </c>
      <c r="C85" s="74" t="str">
        <f t="shared" si="6"/>
        <v>庚子 +Metal Rat</v>
      </c>
      <c r="D85" s="72" t="s">
        <v>66</v>
      </c>
      <c r="I85" s="75" t="str">
        <f t="shared" si="7"/>
        <v>庚</v>
      </c>
      <c r="J85" s="75" t="str">
        <f t="shared" si="8"/>
        <v>子</v>
      </c>
      <c r="K85" s="74">
        <f t="shared" si="10"/>
        <v>36</v>
      </c>
      <c r="L85" s="70" t="str">
        <f t="shared" si="9"/>
        <v>庚子</v>
      </c>
      <c r="M85" s="74">
        <v>2</v>
      </c>
      <c r="N85" s="74">
        <v>9</v>
      </c>
      <c r="O85" s="75" t="s">
        <v>121</v>
      </c>
      <c r="P85" s="75" t="s">
        <v>119</v>
      </c>
      <c r="Q85" s="75" t="s">
        <v>125</v>
      </c>
      <c r="R85" s="75" t="s">
        <v>136</v>
      </c>
      <c r="S85" s="75" t="s">
        <v>120</v>
      </c>
    </row>
    <row r="86" spans="1:19" x14ac:dyDescent="0.3">
      <c r="A86" s="74">
        <f t="shared" si="5"/>
        <v>37</v>
      </c>
      <c r="B86" s="75" t="s">
        <v>121</v>
      </c>
      <c r="C86" s="74" t="str">
        <f t="shared" si="6"/>
        <v>辛丑 -Metal Ox</v>
      </c>
      <c r="D86" s="70" t="s">
        <v>67</v>
      </c>
      <c r="I86" s="75" t="str">
        <f t="shared" si="7"/>
        <v>辛</v>
      </c>
      <c r="J86" s="75" t="str">
        <f t="shared" si="8"/>
        <v>丑</v>
      </c>
      <c r="K86" s="74">
        <f t="shared" si="10"/>
        <v>37</v>
      </c>
      <c r="L86" s="70" t="str">
        <f t="shared" si="9"/>
        <v>辛丑</v>
      </c>
      <c r="M86" s="74">
        <v>1</v>
      </c>
      <c r="N86" s="74">
        <v>3</v>
      </c>
      <c r="O86" s="75" t="s">
        <v>132</v>
      </c>
      <c r="P86" s="75" t="s">
        <v>120</v>
      </c>
      <c r="Q86" s="75" t="s">
        <v>126</v>
      </c>
      <c r="R86" s="75" t="s">
        <v>137</v>
      </c>
      <c r="S86" s="75" t="s">
        <v>121</v>
      </c>
    </row>
    <row r="87" spans="1:19" x14ac:dyDescent="0.3">
      <c r="A87" s="74">
        <f t="shared" si="5"/>
        <v>38</v>
      </c>
      <c r="B87" s="75" t="s">
        <v>132</v>
      </c>
      <c r="C87" s="74" t="str">
        <f t="shared" si="6"/>
        <v>壬寅 +Water Tiger</v>
      </c>
      <c r="D87" s="70" t="s">
        <v>68</v>
      </c>
      <c r="I87" s="75" t="str">
        <f t="shared" si="7"/>
        <v>壬</v>
      </c>
      <c r="J87" s="75" t="str">
        <f t="shared" si="8"/>
        <v>寅</v>
      </c>
      <c r="K87" s="74">
        <f t="shared" si="10"/>
        <v>38</v>
      </c>
      <c r="L87" s="70" t="str">
        <f t="shared" si="9"/>
        <v>壬寅</v>
      </c>
      <c r="M87" s="74">
        <v>9</v>
      </c>
      <c r="N87" s="74">
        <v>7</v>
      </c>
      <c r="O87" s="75" t="s">
        <v>133</v>
      </c>
      <c r="P87" s="75" t="s">
        <v>121</v>
      </c>
      <c r="Q87" s="75" t="s">
        <v>129</v>
      </c>
      <c r="R87" s="75" t="s">
        <v>138</v>
      </c>
      <c r="S87" s="75" t="s">
        <v>132</v>
      </c>
    </row>
    <row r="88" spans="1:19" x14ac:dyDescent="0.3">
      <c r="A88" s="74">
        <f t="shared" si="5"/>
        <v>39</v>
      </c>
      <c r="B88" s="75" t="s">
        <v>133</v>
      </c>
      <c r="C88" s="74" t="str">
        <f t="shared" si="6"/>
        <v>癸卯 -Water Rabbit</v>
      </c>
      <c r="D88" s="70" t="s">
        <v>69</v>
      </c>
      <c r="I88" s="75" t="str">
        <f t="shared" si="7"/>
        <v>癸</v>
      </c>
      <c r="J88" s="75" t="str">
        <f t="shared" si="8"/>
        <v>卯</v>
      </c>
      <c r="K88" s="74">
        <f t="shared" si="10"/>
        <v>39</v>
      </c>
      <c r="L88" s="70" t="str">
        <f t="shared" si="9"/>
        <v>癸卯</v>
      </c>
      <c r="M88" s="74">
        <v>8</v>
      </c>
      <c r="N88" s="74">
        <v>7</v>
      </c>
      <c r="O88" s="75" t="s">
        <v>139</v>
      </c>
      <c r="P88" s="75" t="s">
        <v>132</v>
      </c>
      <c r="Q88" s="75" t="s">
        <v>131</v>
      </c>
      <c r="R88" s="75" t="s">
        <v>97</v>
      </c>
      <c r="S88" s="75" t="s">
        <v>133</v>
      </c>
    </row>
    <row r="89" spans="1:19" x14ac:dyDescent="0.3">
      <c r="A89" s="74">
        <f t="shared" si="5"/>
        <v>40</v>
      </c>
      <c r="B89" s="75" t="s">
        <v>139</v>
      </c>
      <c r="C89" s="74" t="str">
        <f t="shared" si="6"/>
        <v>甲辰 +Wood Dragon</v>
      </c>
      <c r="D89" s="70" t="s">
        <v>70</v>
      </c>
      <c r="I89" s="75" t="str">
        <f t="shared" si="7"/>
        <v>甲</v>
      </c>
      <c r="J89" s="75" t="str">
        <f t="shared" si="8"/>
        <v>辰</v>
      </c>
      <c r="K89" s="74">
        <f t="shared" si="10"/>
        <v>40</v>
      </c>
      <c r="L89" s="70" t="str">
        <f t="shared" si="9"/>
        <v>甲辰</v>
      </c>
      <c r="M89" s="74">
        <v>3</v>
      </c>
      <c r="N89" s="74">
        <v>2</v>
      </c>
      <c r="O89" s="75" t="s">
        <v>140</v>
      </c>
      <c r="P89" s="75" t="s">
        <v>133</v>
      </c>
      <c r="Q89" s="75" t="s">
        <v>141</v>
      </c>
      <c r="R89" s="75" t="s">
        <v>118</v>
      </c>
      <c r="S89" s="75" t="s">
        <v>139</v>
      </c>
    </row>
    <row r="90" spans="1:19" x14ac:dyDescent="0.3">
      <c r="A90" s="74">
        <f t="shared" si="5"/>
        <v>41</v>
      </c>
      <c r="B90" s="75" t="s">
        <v>140</v>
      </c>
      <c r="C90" s="74" t="str">
        <f t="shared" si="6"/>
        <v>乙巳 -Wood Snake</v>
      </c>
      <c r="D90" s="70" t="s">
        <v>71</v>
      </c>
      <c r="I90" s="75" t="str">
        <f t="shared" si="7"/>
        <v>乙</v>
      </c>
      <c r="J90" s="75" t="str">
        <f t="shared" si="8"/>
        <v>巳</v>
      </c>
      <c r="K90" s="74">
        <f t="shared" si="10"/>
        <v>41</v>
      </c>
      <c r="L90" s="70" t="str">
        <f t="shared" si="9"/>
        <v>乙巳</v>
      </c>
      <c r="M90" s="74">
        <v>7</v>
      </c>
      <c r="N90" s="74">
        <v>3</v>
      </c>
      <c r="O90" s="75" t="s">
        <v>136</v>
      </c>
      <c r="P90" s="75" t="s">
        <v>139</v>
      </c>
      <c r="Q90" s="75" t="s">
        <v>142</v>
      </c>
      <c r="R90" s="75" t="s">
        <v>119</v>
      </c>
      <c r="S90" s="75" t="s">
        <v>140</v>
      </c>
    </row>
    <row r="91" spans="1:19" x14ac:dyDescent="0.3">
      <c r="A91" s="74">
        <f t="shared" si="5"/>
        <v>42</v>
      </c>
      <c r="B91" s="75" t="s">
        <v>136</v>
      </c>
      <c r="C91" s="74" t="str">
        <f t="shared" si="6"/>
        <v>丙午 +Fire Horse</v>
      </c>
      <c r="D91" s="70" t="s">
        <v>72</v>
      </c>
      <c r="I91" s="75" t="str">
        <f t="shared" si="7"/>
        <v>丙</v>
      </c>
      <c r="J91" s="75" t="str">
        <f t="shared" si="8"/>
        <v>午</v>
      </c>
      <c r="K91" s="74">
        <f t="shared" si="10"/>
        <v>42</v>
      </c>
      <c r="L91" s="70" t="str">
        <f t="shared" si="9"/>
        <v>丙午</v>
      </c>
      <c r="M91" s="74">
        <v>4</v>
      </c>
      <c r="N91" s="74">
        <v>3</v>
      </c>
      <c r="O91" s="75" t="s">
        <v>137</v>
      </c>
      <c r="P91" s="75" t="s">
        <v>140</v>
      </c>
      <c r="Q91" s="75" t="s">
        <v>123</v>
      </c>
      <c r="R91" s="75" t="s">
        <v>120</v>
      </c>
      <c r="S91" s="75" t="s">
        <v>136</v>
      </c>
    </row>
    <row r="92" spans="1:19" x14ac:dyDescent="0.3">
      <c r="A92" s="74">
        <f t="shared" si="5"/>
        <v>43</v>
      </c>
      <c r="B92" s="75" t="s">
        <v>137</v>
      </c>
      <c r="C92" s="74" t="str">
        <f t="shared" si="6"/>
        <v>丁未 -Fire Goat</v>
      </c>
      <c r="D92" s="70" t="s">
        <v>73</v>
      </c>
      <c r="I92" s="75" t="str">
        <f t="shared" si="7"/>
        <v>丁</v>
      </c>
      <c r="J92" s="75" t="str">
        <f t="shared" si="8"/>
        <v>未</v>
      </c>
      <c r="K92" s="74">
        <f t="shared" si="10"/>
        <v>43</v>
      </c>
      <c r="L92" s="70" t="str">
        <f t="shared" si="9"/>
        <v>丁未</v>
      </c>
      <c r="M92" s="74">
        <v>6</v>
      </c>
      <c r="N92" s="74">
        <v>7</v>
      </c>
      <c r="O92" s="75" t="s">
        <v>95</v>
      </c>
      <c r="P92" s="75" t="s">
        <v>136</v>
      </c>
      <c r="Q92" s="75" t="s">
        <v>107</v>
      </c>
      <c r="R92" s="75" t="s">
        <v>121</v>
      </c>
      <c r="S92" s="75" t="s">
        <v>137</v>
      </c>
    </row>
    <row r="93" spans="1:19" x14ac:dyDescent="0.3">
      <c r="A93" s="74">
        <f t="shared" si="5"/>
        <v>44</v>
      </c>
      <c r="B93" s="75" t="s">
        <v>95</v>
      </c>
      <c r="C93" s="74" t="str">
        <f t="shared" si="6"/>
        <v>戊申 +Earth Monkey</v>
      </c>
      <c r="D93" s="70" t="s">
        <v>74</v>
      </c>
      <c r="I93" s="75" t="str">
        <f t="shared" si="7"/>
        <v>戊</v>
      </c>
      <c r="J93" s="75" t="str">
        <f t="shared" si="8"/>
        <v>申</v>
      </c>
      <c r="K93" s="74">
        <f t="shared" si="10"/>
        <v>44</v>
      </c>
      <c r="L93" s="70" t="str">
        <f t="shared" si="9"/>
        <v>戊申</v>
      </c>
      <c r="M93" s="74">
        <v>2</v>
      </c>
      <c r="N93" s="74">
        <v>6</v>
      </c>
      <c r="O93" s="75" t="s">
        <v>127</v>
      </c>
      <c r="P93" s="75" t="s">
        <v>137</v>
      </c>
      <c r="Q93" s="75" t="s">
        <v>132</v>
      </c>
      <c r="R93" s="75" t="s">
        <v>143</v>
      </c>
      <c r="S93" s="75" t="s">
        <v>95</v>
      </c>
    </row>
    <row r="94" spans="1:19" x14ac:dyDescent="0.3">
      <c r="A94" s="74">
        <f t="shared" si="5"/>
        <v>45</v>
      </c>
      <c r="B94" s="75" t="s">
        <v>127</v>
      </c>
      <c r="C94" s="74" t="str">
        <f t="shared" si="6"/>
        <v>己酉 -Earth Rooster</v>
      </c>
      <c r="D94" s="70" t="s">
        <v>75</v>
      </c>
      <c r="I94" s="75" t="str">
        <f t="shared" si="7"/>
        <v>己</v>
      </c>
      <c r="J94" s="75" t="str">
        <f t="shared" si="8"/>
        <v>酉</v>
      </c>
      <c r="K94" s="74">
        <f t="shared" si="10"/>
        <v>45</v>
      </c>
      <c r="L94" s="70" t="str">
        <f t="shared" si="9"/>
        <v>己酉</v>
      </c>
      <c r="M94" s="74">
        <v>3</v>
      </c>
      <c r="N94" s="74">
        <v>8</v>
      </c>
      <c r="O94" s="75" t="s">
        <v>141</v>
      </c>
      <c r="P94" s="75" t="s">
        <v>95</v>
      </c>
      <c r="Q94" s="75" t="s">
        <v>133</v>
      </c>
      <c r="R94" s="75" t="s">
        <v>144</v>
      </c>
      <c r="S94" s="75" t="s">
        <v>127</v>
      </c>
    </row>
    <row r="95" spans="1:19" x14ac:dyDescent="0.3">
      <c r="A95" s="74">
        <f t="shared" si="5"/>
        <v>46</v>
      </c>
      <c r="B95" s="75" t="s">
        <v>141</v>
      </c>
      <c r="C95" s="74" t="str">
        <f t="shared" si="6"/>
        <v>庚戌 +Metal Dog</v>
      </c>
      <c r="D95" s="70" t="s">
        <v>76</v>
      </c>
      <c r="I95" s="75" t="str">
        <f t="shared" si="7"/>
        <v>庚</v>
      </c>
      <c r="J95" s="75" t="str">
        <f t="shared" si="8"/>
        <v>戌</v>
      </c>
      <c r="K95" s="74">
        <f t="shared" si="10"/>
        <v>46</v>
      </c>
      <c r="L95" s="70" t="str">
        <f t="shared" si="9"/>
        <v>庚戌</v>
      </c>
      <c r="M95" s="74">
        <v>9</v>
      </c>
      <c r="N95" s="74">
        <v>9</v>
      </c>
      <c r="O95" s="75" t="s">
        <v>142</v>
      </c>
      <c r="P95" s="75" t="s">
        <v>127</v>
      </c>
      <c r="Q95" s="75" t="s">
        <v>139</v>
      </c>
      <c r="R95" s="75" t="s">
        <v>96</v>
      </c>
      <c r="S95" s="75" t="s">
        <v>141</v>
      </c>
    </row>
    <row r="96" spans="1:19" x14ac:dyDescent="0.3">
      <c r="A96" s="74">
        <f t="shared" si="5"/>
        <v>47</v>
      </c>
      <c r="B96" s="75" t="s">
        <v>142</v>
      </c>
      <c r="C96" s="74" t="str">
        <f t="shared" si="6"/>
        <v>辛亥 -Metal Pig</v>
      </c>
      <c r="D96" s="70" t="s">
        <v>77</v>
      </c>
      <c r="I96" s="75" t="str">
        <f t="shared" si="7"/>
        <v>辛</v>
      </c>
      <c r="J96" s="75" t="str">
        <f t="shared" si="8"/>
        <v>亥</v>
      </c>
      <c r="K96" s="74">
        <f t="shared" si="10"/>
        <v>47</v>
      </c>
      <c r="L96" s="70" t="str">
        <f t="shared" si="9"/>
        <v>辛亥</v>
      </c>
      <c r="M96" s="74">
        <v>7</v>
      </c>
      <c r="N96" s="74">
        <v>7</v>
      </c>
      <c r="O96" s="75" t="s">
        <v>128</v>
      </c>
      <c r="P96" s="75" t="s">
        <v>141</v>
      </c>
      <c r="Q96" s="75" t="s">
        <v>140</v>
      </c>
      <c r="R96" s="75" t="s">
        <v>99</v>
      </c>
      <c r="S96" s="75" t="s">
        <v>142</v>
      </c>
    </row>
    <row r="97" spans="1:19" x14ac:dyDescent="0.3">
      <c r="A97" s="74">
        <f t="shared" si="5"/>
        <v>48</v>
      </c>
      <c r="B97" s="75" t="s">
        <v>128</v>
      </c>
      <c r="C97" s="74" t="str">
        <f t="shared" si="6"/>
        <v>壬子 +Water Rat</v>
      </c>
      <c r="D97" s="72" t="s">
        <v>66</v>
      </c>
      <c r="I97" s="75" t="str">
        <f t="shared" si="7"/>
        <v>壬</v>
      </c>
      <c r="J97" s="75" t="str">
        <f t="shared" si="8"/>
        <v>子</v>
      </c>
      <c r="K97" s="74">
        <f t="shared" si="10"/>
        <v>48</v>
      </c>
      <c r="L97" s="70" t="str">
        <f t="shared" si="9"/>
        <v>壬子</v>
      </c>
      <c r="M97" s="74">
        <v>8</v>
      </c>
      <c r="N97" s="74">
        <v>1</v>
      </c>
      <c r="O97" s="75" t="s">
        <v>130</v>
      </c>
      <c r="P97" s="75" t="s">
        <v>142</v>
      </c>
      <c r="Q97" s="75" t="s">
        <v>136</v>
      </c>
      <c r="R97" s="75" t="s">
        <v>102</v>
      </c>
      <c r="S97" s="75" t="s">
        <v>128</v>
      </c>
    </row>
    <row r="98" spans="1:19" x14ac:dyDescent="0.3">
      <c r="A98" s="74">
        <f t="shared" si="5"/>
        <v>49</v>
      </c>
      <c r="B98" s="75" t="s">
        <v>130</v>
      </c>
      <c r="C98" s="74" t="str">
        <f t="shared" si="6"/>
        <v>癸丑 -Water Ox</v>
      </c>
      <c r="D98" s="70" t="s">
        <v>67</v>
      </c>
      <c r="I98" s="75" t="str">
        <f t="shared" si="7"/>
        <v>癸</v>
      </c>
      <c r="J98" s="75" t="str">
        <f t="shared" si="8"/>
        <v>丑</v>
      </c>
      <c r="K98" s="74">
        <f t="shared" si="10"/>
        <v>49</v>
      </c>
      <c r="L98" s="70" t="str">
        <f t="shared" si="9"/>
        <v>癸丑</v>
      </c>
      <c r="M98" s="74">
        <v>6</v>
      </c>
      <c r="N98" s="74">
        <v>8</v>
      </c>
      <c r="O98" s="75" t="s">
        <v>143</v>
      </c>
      <c r="P98" s="75" t="s">
        <v>128</v>
      </c>
      <c r="Q98" s="75" t="s">
        <v>137</v>
      </c>
      <c r="R98" s="75" t="s">
        <v>104</v>
      </c>
      <c r="S98" s="75" t="s">
        <v>130</v>
      </c>
    </row>
    <row r="99" spans="1:19" x14ac:dyDescent="0.3">
      <c r="A99" s="74">
        <f t="shared" si="5"/>
        <v>50</v>
      </c>
      <c r="B99" s="75" t="s">
        <v>143</v>
      </c>
      <c r="C99" s="74" t="str">
        <f t="shared" si="6"/>
        <v>甲寅 +Wood Tiger</v>
      </c>
      <c r="D99" s="70" t="s">
        <v>68</v>
      </c>
      <c r="I99" s="75" t="str">
        <f t="shared" si="7"/>
        <v>甲</v>
      </c>
      <c r="J99" s="75" t="str">
        <f t="shared" si="8"/>
        <v>寅</v>
      </c>
      <c r="K99" s="74">
        <f t="shared" si="10"/>
        <v>50</v>
      </c>
      <c r="L99" s="70" t="str">
        <f t="shared" si="9"/>
        <v>甲寅</v>
      </c>
      <c r="M99" s="74">
        <v>7</v>
      </c>
      <c r="N99" s="74">
        <v>9</v>
      </c>
      <c r="O99" s="75" t="s">
        <v>144</v>
      </c>
      <c r="P99" s="75" t="s">
        <v>130</v>
      </c>
      <c r="Q99" s="75" t="s">
        <v>129</v>
      </c>
      <c r="R99" s="75" t="s">
        <v>95</v>
      </c>
      <c r="S99" s="75" t="s">
        <v>143</v>
      </c>
    </row>
    <row r="100" spans="1:19" x14ac:dyDescent="0.3">
      <c r="A100" s="74">
        <f t="shared" si="5"/>
        <v>51</v>
      </c>
      <c r="B100" s="75" t="s">
        <v>144</v>
      </c>
      <c r="C100" s="74" t="str">
        <f t="shared" si="6"/>
        <v>乙卯 -Wood Rabbit</v>
      </c>
      <c r="D100" s="70" t="s">
        <v>69</v>
      </c>
      <c r="I100" s="75" t="str">
        <f t="shared" si="7"/>
        <v>乙</v>
      </c>
      <c r="J100" s="75" t="str">
        <f t="shared" si="8"/>
        <v>卯</v>
      </c>
      <c r="K100" s="74">
        <f t="shared" si="10"/>
        <v>51</v>
      </c>
      <c r="L100" s="70" t="str">
        <f t="shared" si="9"/>
        <v>乙卯</v>
      </c>
      <c r="M100" s="74">
        <v>1</v>
      </c>
      <c r="N100" s="74">
        <v>4</v>
      </c>
      <c r="O100" s="75" t="s">
        <v>134</v>
      </c>
      <c r="P100" s="75" t="s">
        <v>143</v>
      </c>
      <c r="Q100" s="75" t="s">
        <v>127</v>
      </c>
      <c r="R100" s="75" t="s">
        <v>131</v>
      </c>
      <c r="S100" s="75" t="s">
        <v>144</v>
      </c>
    </row>
    <row r="101" spans="1:19" x14ac:dyDescent="0.3">
      <c r="A101" s="74">
        <f t="shared" si="5"/>
        <v>52</v>
      </c>
      <c r="B101" s="75" t="s">
        <v>134</v>
      </c>
      <c r="C101" s="74" t="str">
        <f t="shared" si="6"/>
        <v>丙辰 +Fire Dragon</v>
      </c>
      <c r="D101" s="70" t="s">
        <v>70</v>
      </c>
      <c r="I101" s="75" t="str">
        <f t="shared" si="7"/>
        <v>丙</v>
      </c>
      <c r="J101" s="75" t="str">
        <f t="shared" si="8"/>
        <v>辰</v>
      </c>
      <c r="K101" s="74">
        <f t="shared" si="10"/>
        <v>52</v>
      </c>
      <c r="L101" s="70" t="str">
        <f t="shared" si="9"/>
        <v>丙辰</v>
      </c>
      <c r="M101" s="74">
        <v>4</v>
      </c>
      <c r="N101" s="74">
        <v>1</v>
      </c>
      <c r="O101" s="75" t="s">
        <v>135</v>
      </c>
      <c r="P101" s="75" t="s">
        <v>144</v>
      </c>
      <c r="Q101" s="75" t="s">
        <v>101</v>
      </c>
      <c r="R101" s="75" t="s">
        <v>141</v>
      </c>
      <c r="S101" s="75" t="s">
        <v>134</v>
      </c>
    </row>
    <row r="102" spans="1:19" x14ac:dyDescent="0.3">
      <c r="A102" s="74">
        <f t="shared" si="5"/>
        <v>53</v>
      </c>
      <c r="B102" s="75" t="s">
        <v>135</v>
      </c>
      <c r="C102" s="74" t="str">
        <f t="shared" si="6"/>
        <v>丁巳 -Fire Snake</v>
      </c>
      <c r="D102" s="70" t="s">
        <v>71</v>
      </c>
      <c r="I102" s="75" t="str">
        <f t="shared" si="7"/>
        <v>丁</v>
      </c>
      <c r="J102" s="75" t="str">
        <f t="shared" si="8"/>
        <v>巳</v>
      </c>
      <c r="K102" s="74">
        <f t="shared" si="10"/>
        <v>53</v>
      </c>
      <c r="L102" s="70" t="str">
        <f t="shared" si="9"/>
        <v>丁巳</v>
      </c>
      <c r="M102" s="74">
        <v>2</v>
      </c>
      <c r="N102" s="74">
        <v>8</v>
      </c>
      <c r="O102" s="75" t="s">
        <v>88</v>
      </c>
      <c r="P102" s="75" t="s">
        <v>134</v>
      </c>
      <c r="Q102" s="75" t="s">
        <v>87</v>
      </c>
      <c r="R102" s="75" t="s">
        <v>142</v>
      </c>
      <c r="S102" s="75" t="s">
        <v>135</v>
      </c>
    </row>
    <row r="103" spans="1:19" x14ac:dyDescent="0.3">
      <c r="A103" s="74">
        <f t="shared" si="5"/>
        <v>54</v>
      </c>
      <c r="B103" s="75" t="s">
        <v>88</v>
      </c>
      <c r="C103" s="74" t="str">
        <f t="shared" si="6"/>
        <v>戊午 +Earth Horse</v>
      </c>
      <c r="D103" s="70" t="s">
        <v>72</v>
      </c>
      <c r="I103" s="75" t="str">
        <f t="shared" si="7"/>
        <v>戊</v>
      </c>
      <c r="J103" s="75" t="str">
        <f t="shared" si="8"/>
        <v>午</v>
      </c>
      <c r="K103" s="74">
        <f t="shared" si="10"/>
        <v>54</v>
      </c>
      <c r="L103" s="70" t="str">
        <f t="shared" si="9"/>
        <v>戊午</v>
      </c>
      <c r="M103" s="74">
        <v>3</v>
      </c>
      <c r="N103" s="74">
        <v>4</v>
      </c>
      <c r="O103" s="75" t="s">
        <v>91</v>
      </c>
      <c r="P103" s="75" t="s">
        <v>135</v>
      </c>
      <c r="Q103" s="75" t="s">
        <v>85</v>
      </c>
      <c r="R103" s="75" t="s">
        <v>128</v>
      </c>
      <c r="S103" s="75" t="s">
        <v>88</v>
      </c>
    </row>
    <row r="104" spans="1:19" x14ac:dyDescent="0.3">
      <c r="A104" s="74">
        <f t="shared" si="5"/>
        <v>55</v>
      </c>
      <c r="B104" s="75" t="s">
        <v>91</v>
      </c>
      <c r="C104" s="74" t="str">
        <f t="shared" si="6"/>
        <v>己未 -Earth Goat</v>
      </c>
      <c r="D104" s="70" t="s">
        <v>73</v>
      </c>
      <c r="I104" s="75" t="str">
        <f t="shared" si="7"/>
        <v>己</v>
      </c>
      <c r="J104" s="75" t="str">
        <f t="shared" si="8"/>
        <v>未</v>
      </c>
      <c r="K104" s="74">
        <f t="shared" si="10"/>
        <v>55</v>
      </c>
      <c r="L104" s="70" t="str">
        <f t="shared" si="9"/>
        <v>己未</v>
      </c>
      <c r="M104" s="74">
        <v>1</v>
      </c>
      <c r="N104" s="74">
        <v>2</v>
      </c>
      <c r="O104" s="75" t="s">
        <v>138</v>
      </c>
      <c r="P104" s="75" t="s">
        <v>88</v>
      </c>
      <c r="Q104" s="75" t="s">
        <v>130</v>
      </c>
      <c r="R104" s="75" t="s">
        <v>86</v>
      </c>
      <c r="S104" s="75" t="s">
        <v>91</v>
      </c>
    </row>
    <row r="105" spans="1:19" x14ac:dyDescent="0.3">
      <c r="A105" s="74">
        <f t="shared" si="5"/>
        <v>56</v>
      </c>
      <c r="B105" s="75" t="s">
        <v>138</v>
      </c>
      <c r="C105" s="74" t="str">
        <f t="shared" si="6"/>
        <v>庚申 +Metal Monkey</v>
      </c>
      <c r="D105" s="70" t="s">
        <v>74</v>
      </c>
      <c r="I105" s="75" t="str">
        <f t="shared" si="7"/>
        <v>庚</v>
      </c>
      <c r="J105" s="75" t="str">
        <f t="shared" si="8"/>
        <v>申</v>
      </c>
      <c r="K105" s="74">
        <f t="shared" si="10"/>
        <v>56</v>
      </c>
      <c r="L105" s="70" t="str">
        <f t="shared" si="9"/>
        <v>庚申</v>
      </c>
      <c r="M105" s="74">
        <v>7</v>
      </c>
      <c r="N105" s="74">
        <v>1</v>
      </c>
      <c r="O105" s="75" t="s">
        <v>97</v>
      </c>
      <c r="P105" s="75" t="s">
        <v>91</v>
      </c>
      <c r="Q105" s="75" t="s">
        <v>143</v>
      </c>
      <c r="R105" s="75" t="s">
        <v>114</v>
      </c>
      <c r="S105" s="75" t="s">
        <v>138</v>
      </c>
    </row>
    <row r="106" spans="1:19" x14ac:dyDescent="0.3">
      <c r="A106" s="74">
        <f t="shared" si="5"/>
        <v>57</v>
      </c>
      <c r="B106" s="75" t="s">
        <v>97</v>
      </c>
      <c r="C106" s="74" t="str">
        <f t="shared" si="6"/>
        <v>辛酉 -Metal Rooster</v>
      </c>
      <c r="D106" s="70" t="s">
        <v>75</v>
      </c>
      <c r="I106" s="75" t="str">
        <f t="shared" si="7"/>
        <v>辛</v>
      </c>
      <c r="J106" s="75" t="str">
        <f t="shared" si="8"/>
        <v>酉</v>
      </c>
      <c r="K106" s="74">
        <f t="shared" si="10"/>
        <v>57</v>
      </c>
      <c r="L106" s="70" t="str">
        <f t="shared" si="9"/>
        <v>辛酉</v>
      </c>
      <c r="M106" s="74">
        <v>8</v>
      </c>
      <c r="N106" s="74">
        <v>3</v>
      </c>
      <c r="O106" s="75" t="s">
        <v>101</v>
      </c>
      <c r="P106" s="75" t="s">
        <v>138</v>
      </c>
      <c r="Q106" s="75" t="s">
        <v>144</v>
      </c>
      <c r="R106" s="75" t="s">
        <v>115</v>
      </c>
      <c r="S106" s="75" t="s">
        <v>97</v>
      </c>
    </row>
    <row r="107" spans="1:19" x14ac:dyDescent="0.3">
      <c r="A107" s="74">
        <f t="shared" si="5"/>
        <v>58</v>
      </c>
      <c r="B107" s="75" t="s">
        <v>101</v>
      </c>
      <c r="C107" s="74" t="str">
        <f t="shared" si="6"/>
        <v>壬戌 +Water Dog</v>
      </c>
      <c r="D107" s="70" t="s">
        <v>76</v>
      </c>
      <c r="I107" s="75" t="str">
        <f t="shared" si="7"/>
        <v>壬</v>
      </c>
      <c r="J107" s="75" t="str">
        <f t="shared" si="8"/>
        <v>戌</v>
      </c>
      <c r="K107" s="74">
        <f t="shared" si="10"/>
        <v>58</v>
      </c>
      <c r="L107" s="70" t="str">
        <f t="shared" si="9"/>
        <v>壬戌</v>
      </c>
      <c r="M107" s="74">
        <v>4</v>
      </c>
      <c r="N107" s="74">
        <v>4</v>
      </c>
      <c r="O107" s="75" t="s">
        <v>87</v>
      </c>
      <c r="P107" s="75" t="s">
        <v>97</v>
      </c>
      <c r="Q107" s="75" t="s">
        <v>139</v>
      </c>
      <c r="R107" s="75" t="s">
        <v>134</v>
      </c>
      <c r="S107" s="75" t="s">
        <v>101</v>
      </c>
    </row>
    <row r="108" spans="1:19" x14ac:dyDescent="0.3">
      <c r="A108" s="74">
        <f t="shared" si="5"/>
        <v>59</v>
      </c>
      <c r="B108" s="75" t="s">
        <v>87</v>
      </c>
      <c r="C108" s="74" t="str">
        <f t="shared" si="6"/>
        <v>癸亥 -Water Pig</v>
      </c>
      <c r="D108" s="70" t="s">
        <v>77</v>
      </c>
      <c r="I108" s="75" t="str">
        <f t="shared" si="7"/>
        <v>癸</v>
      </c>
      <c r="J108" s="75" t="str">
        <f t="shared" si="8"/>
        <v>亥</v>
      </c>
      <c r="K108" s="74">
        <f t="shared" si="10"/>
        <v>59</v>
      </c>
      <c r="L108" s="70" t="str">
        <f t="shared" si="9"/>
        <v>癸亥</v>
      </c>
      <c r="M108" s="74">
        <v>6</v>
      </c>
      <c r="N108" s="74">
        <v>6</v>
      </c>
      <c r="O108" s="75" t="s">
        <v>85</v>
      </c>
      <c r="P108" s="75" t="s">
        <v>101</v>
      </c>
      <c r="Q108" s="75" t="s">
        <v>140</v>
      </c>
      <c r="R108" s="75" t="s">
        <v>135</v>
      </c>
      <c r="S108" s="75" t="s">
        <v>87</v>
      </c>
    </row>
    <row r="110" spans="1:19" x14ac:dyDescent="0.3">
      <c r="A110" s="203" t="s">
        <v>158</v>
      </c>
      <c r="B110" s="203"/>
      <c r="C110" s="203"/>
      <c r="D110" s="70" t="s">
        <v>159</v>
      </c>
      <c r="E110" s="70" t="s">
        <v>160</v>
      </c>
      <c r="F110" s="70" t="s">
        <v>161</v>
      </c>
      <c r="G110" s="70" t="s">
        <v>162</v>
      </c>
      <c r="H110" s="70" t="s">
        <v>163</v>
      </c>
      <c r="K110" s="70" t="s">
        <v>83</v>
      </c>
    </row>
    <row r="111" spans="1:19" x14ac:dyDescent="0.3">
      <c r="A111" s="76"/>
      <c r="B111" s="70">
        <v>1</v>
      </c>
      <c r="C111" s="72" t="s">
        <v>66</v>
      </c>
      <c r="D111" s="70" t="s">
        <v>50</v>
      </c>
      <c r="E111" s="70" t="s">
        <v>54</v>
      </c>
      <c r="F111" s="70" t="s">
        <v>57</v>
      </c>
      <c r="G111" s="70" t="s">
        <v>61</v>
      </c>
      <c r="H111" s="70" t="s">
        <v>64</v>
      </c>
      <c r="I111" s="76">
        <f>TIME(0,0,0)</f>
        <v>0</v>
      </c>
      <c r="J111" s="76">
        <f>TIME(0,59,59)</f>
        <v>4.1655092592592591E-2</v>
      </c>
      <c r="K111" s="70" t="s">
        <v>72</v>
      </c>
    </row>
    <row r="112" spans="1:19" x14ac:dyDescent="0.3">
      <c r="A112" s="76"/>
      <c r="B112" s="70">
        <v>2</v>
      </c>
      <c r="C112" s="70" t="s">
        <v>67</v>
      </c>
      <c r="D112" s="70" t="s">
        <v>52</v>
      </c>
      <c r="E112" s="70" t="s">
        <v>55</v>
      </c>
      <c r="F112" s="70" t="s">
        <v>59</v>
      </c>
      <c r="G112" s="70" t="s">
        <v>63</v>
      </c>
      <c r="H112" s="70" t="s">
        <v>65</v>
      </c>
      <c r="I112" s="76">
        <f>I111+(TIME(1,0,0))</f>
        <v>4.1666666666666664E-2</v>
      </c>
      <c r="J112" s="76">
        <f>J111+(TIME(2,0,0))</f>
        <v>0.12498842592592592</v>
      </c>
      <c r="K112" s="70" t="s">
        <v>73</v>
      </c>
    </row>
    <row r="113" spans="1:11" x14ac:dyDescent="0.3">
      <c r="A113" s="76"/>
      <c r="B113" s="70">
        <v>3</v>
      </c>
      <c r="C113" s="70" t="s">
        <v>68</v>
      </c>
      <c r="D113" s="70" t="s">
        <v>54</v>
      </c>
      <c r="E113" s="70" t="s">
        <v>57</v>
      </c>
      <c r="F113" s="70" t="s">
        <v>61</v>
      </c>
      <c r="G113" s="70" t="s">
        <v>64</v>
      </c>
      <c r="H113" s="70" t="s">
        <v>50</v>
      </c>
      <c r="I113" s="76">
        <f>I112+(TIME(2,0,0))</f>
        <v>0.125</v>
      </c>
      <c r="J113" s="76">
        <f t="shared" ref="J113:J122" si="11">J112+(TIME(2,0,0))</f>
        <v>0.20832175925925925</v>
      </c>
      <c r="K113" s="70" t="s">
        <v>74</v>
      </c>
    </row>
    <row r="114" spans="1:11" x14ac:dyDescent="0.3">
      <c r="A114" s="76"/>
      <c r="B114" s="70">
        <v>4</v>
      </c>
      <c r="C114" s="70" t="s">
        <v>69</v>
      </c>
      <c r="D114" s="70" t="s">
        <v>55</v>
      </c>
      <c r="E114" s="70" t="s">
        <v>59</v>
      </c>
      <c r="F114" s="70" t="s">
        <v>63</v>
      </c>
      <c r="G114" s="70" t="s">
        <v>65</v>
      </c>
      <c r="H114" s="70" t="s">
        <v>52</v>
      </c>
      <c r="I114" s="76">
        <f t="shared" ref="I114:I123" si="12">I113+(TIME(2,0,0))</f>
        <v>0.20833333333333331</v>
      </c>
      <c r="J114" s="76">
        <f t="shared" si="11"/>
        <v>0.29165509259259259</v>
      </c>
      <c r="K114" s="70" t="s">
        <v>75</v>
      </c>
    </row>
    <row r="115" spans="1:11" x14ac:dyDescent="0.3">
      <c r="A115" s="76"/>
      <c r="B115" s="70">
        <v>5</v>
      </c>
      <c r="C115" s="70" t="s">
        <v>70</v>
      </c>
      <c r="D115" s="70" t="s">
        <v>57</v>
      </c>
      <c r="E115" s="70" t="s">
        <v>61</v>
      </c>
      <c r="F115" s="70" t="s">
        <v>64</v>
      </c>
      <c r="G115" s="70" t="s">
        <v>50</v>
      </c>
      <c r="H115" s="70" t="s">
        <v>54</v>
      </c>
      <c r="I115" s="76">
        <f t="shared" si="12"/>
        <v>0.29166666666666663</v>
      </c>
      <c r="J115" s="76">
        <f t="shared" si="11"/>
        <v>0.37498842592592591</v>
      </c>
      <c r="K115" s="70" t="s">
        <v>76</v>
      </c>
    </row>
    <row r="116" spans="1:11" x14ac:dyDescent="0.3">
      <c r="A116" s="76"/>
      <c r="B116" s="70">
        <v>6</v>
      </c>
      <c r="C116" s="70" t="s">
        <v>71</v>
      </c>
      <c r="D116" s="70" t="s">
        <v>59</v>
      </c>
      <c r="E116" s="70" t="s">
        <v>63</v>
      </c>
      <c r="F116" s="70" t="s">
        <v>65</v>
      </c>
      <c r="G116" s="70" t="s">
        <v>52</v>
      </c>
      <c r="H116" s="70" t="s">
        <v>55</v>
      </c>
      <c r="I116" s="76">
        <f t="shared" si="12"/>
        <v>0.37499999999999994</v>
      </c>
      <c r="J116" s="76">
        <f t="shared" si="11"/>
        <v>0.45832175925925922</v>
      </c>
      <c r="K116" s="70" t="s">
        <v>77</v>
      </c>
    </row>
    <row r="117" spans="1:11" x14ac:dyDescent="0.3">
      <c r="A117" s="76"/>
      <c r="B117" s="70">
        <v>7</v>
      </c>
      <c r="C117" s="70" t="s">
        <v>72</v>
      </c>
      <c r="D117" s="70" t="s">
        <v>61</v>
      </c>
      <c r="E117" s="70" t="s">
        <v>64</v>
      </c>
      <c r="F117" s="70" t="s">
        <v>50</v>
      </c>
      <c r="G117" s="70" t="s">
        <v>54</v>
      </c>
      <c r="H117" s="70" t="s">
        <v>57</v>
      </c>
      <c r="I117" s="76">
        <f t="shared" si="12"/>
        <v>0.45833333333333326</v>
      </c>
      <c r="J117" s="76">
        <f t="shared" si="11"/>
        <v>0.54165509259259259</v>
      </c>
      <c r="K117" s="72" t="s">
        <v>66</v>
      </c>
    </row>
    <row r="118" spans="1:11" x14ac:dyDescent="0.3">
      <c r="A118" s="76"/>
      <c r="B118" s="70">
        <v>8</v>
      </c>
      <c r="C118" s="70" t="s">
        <v>73</v>
      </c>
      <c r="D118" s="70" t="s">
        <v>63</v>
      </c>
      <c r="E118" s="70" t="s">
        <v>65</v>
      </c>
      <c r="F118" s="70" t="s">
        <v>52</v>
      </c>
      <c r="G118" s="70" t="s">
        <v>55</v>
      </c>
      <c r="H118" s="70" t="s">
        <v>59</v>
      </c>
      <c r="I118" s="76">
        <f t="shared" si="12"/>
        <v>0.54166666666666663</v>
      </c>
      <c r="J118" s="76">
        <f t="shared" si="11"/>
        <v>0.62498842592592596</v>
      </c>
      <c r="K118" s="70" t="s">
        <v>67</v>
      </c>
    </row>
    <row r="119" spans="1:11" x14ac:dyDescent="0.3">
      <c r="A119" s="76"/>
      <c r="B119" s="70">
        <v>9</v>
      </c>
      <c r="C119" s="70" t="s">
        <v>74</v>
      </c>
      <c r="D119" s="70" t="s">
        <v>64</v>
      </c>
      <c r="E119" s="70" t="s">
        <v>50</v>
      </c>
      <c r="F119" s="70" t="s">
        <v>54</v>
      </c>
      <c r="G119" s="70" t="s">
        <v>57</v>
      </c>
      <c r="H119" s="70" t="s">
        <v>61</v>
      </c>
      <c r="I119" s="76">
        <f t="shared" si="12"/>
        <v>0.625</v>
      </c>
      <c r="J119" s="76">
        <f t="shared" si="11"/>
        <v>0.70832175925925933</v>
      </c>
      <c r="K119" s="70" t="s">
        <v>68</v>
      </c>
    </row>
    <row r="120" spans="1:11" x14ac:dyDescent="0.3">
      <c r="A120" s="76"/>
      <c r="B120" s="70">
        <v>10</v>
      </c>
      <c r="C120" s="70" t="s">
        <v>75</v>
      </c>
      <c r="D120" s="70" t="s">
        <v>65</v>
      </c>
      <c r="E120" s="70" t="s">
        <v>52</v>
      </c>
      <c r="F120" s="70" t="s">
        <v>55</v>
      </c>
      <c r="G120" s="70" t="s">
        <v>59</v>
      </c>
      <c r="H120" s="70" t="s">
        <v>63</v>
      </c>
      <c r="I120" s="76">
        <f t="shared" si="12"/>
        <v>0.70833333333333337</v>
      </c>
      <c r="J120" s="76">
        <f t="shared" si="11"/>
        <v>0.7916550925925927</v>
      </c>
      <c r="K120" s="70" t="s">
        <v>69</v>
      </c>
    </row>
    <row r="121" spans="1:11" x14ac:dyDescent="0.3">
      <c r="A121" s="76"/>
      <c r="B121" s="70">
        <v>11</v>
      </c>
      <c r="C121" s="70" t="s">
        <v>76</v>
      </c>
      <c r="D121" s="70" t="s">
        <v>50</v>
      </c>
      <c r="E121" s="70" t="s">
        <v>54</v>
      </c>
      <c r="F121" s="70" t="s">
        <v>57</v>
      </c>
      <c r="G121" s="70" t="s">
        <v>61</v>
      </c>
      <c r="H121" s="70" t="s">
        <v>64</v>
      </c>
      <c r="I121" s="76">
        <f t="shared" si="12"/>
        <v>0.79166666666666674</v>
      </c>
      <c r="J121" s="76">
        <f t="shared" si="11"/>
        <v>0.87498842592592607</v>
      </c>
      <c r="K121" s="70" t="s">
        <v>70</v>
      </c>
    </row>
    <row r="122" spans="1:11" x14ac:dyDescent="0.3">
      <c r="A122" s="76"/>
      <c r="B122" s="70">
        <v>12</v>
      </c>
      <c r="C122" s="70" t="s">
        <v>77</v>
      </c>
      <c r="D122" s="70" t="s">
        <v>52</v>
      </c>
      <c r="E122" s="70" t="s">
        <v>55</v>
      </c>
      <c r="F122" s="70" t="s">
        <v>59</v>
      </c>
      <c r="G122" s="70" t="s">
        <v>63</v>
      </c>
      <c r="H122" s="70" t="s">
        <v>65</v>
      </c>
      <c r="I122" s="76">
        <f t="shared" si="12"/>
        <v>0.87500000000000011</v>
      </c>
      <c r="J122" s="76">
        <f t="shared" si="11"/>
        <v>0.95832175925925944</v>
      </c>
      <c r="K122" s="70" t="s">
        <v>71</v>
      </c>
    </row>
    <row r="123" spans="1:11" x14ac:dyDescent="0.3">
      <c r="A123" s="76"/>
      <c r="B123" s="70">
        <v>13</v>
      </c>
      <c r="C123" s="70" t="s">
        <v>166</v>
      </c>
      <c r="D123" s="70" t="s">
        <v>54</v>
      </c>
      <c r="E123" s="70" t="s">
        <v>57</v>
      </c>
      <c r="F123" s="70" t="s">
        <v>61</v>
      </c>
      <c r="G123" s="70" t="s">
        <v>64</v>
      </c>
      <c r="H123" s="70" t="s">
        <v>50</v>
      </c>
      <c r="I123" s="76">
        <f t="shared" si="12"/>
        <v>0.95833333333333348</v>
      </c>
      <c r="J123" s="76">
        <f>J122+(TIME(1,0,0))</f>
        <v>0.99998842592592607</v>
      </c>
    </row>
    <row r="126" spans="1:11" x14ac:dyDescent="0.3">
      <c r="A126" s="203" t="s">
        <v>179</v>
      </c>
      <c r="B126" s="203"/>
      <c r="E126" s="70" t="s">
        <v>180</v>
      </c>
    </row>
    <row r="127" spans="1:11" x14ac:dyDescent="0.3">
      <c r="A127" s="70">
        <v>1</v>
      </c>
      <c r="B127" s="77" t="s">
        <v>181</v>
      </c>
      <c r="C127" s="77" t="s">
        <v>182</v>
      </c>
      <c r="D127" s="78" t="s">
        <v>183</v>
      </c>
      <c r="E127" s="70" t="s">
        <v>68</v>
      </c>
    </row>
    <row r="128" spans="1:11" x14ac:dyDescent="0.3">
      <c r="A128" s="70">
        <f>A127+1</f>
        <v>2</v>
      </c>
      <c r="B128" s="77" t="s">
        <v>184</v>
      </c>
      <c r="C128" s="77" t="s">
        <v>185</v>
      </c>
      <c r="D128" s="78" t="s">
        <v>186</v>
      </c>
      <c r="E128" s="70" t="s">
        <v>68</v>
      </c>
    </row>
    <row r="129" spans="1:5" x14ac:dyDescent="0.3">
      <c r="A129" s="70">
        <f t="shared" ref="A129:A150" si="13">A128+1</f>
        <v>3</v>
      </c>
      <c r="B129" s="77" t="s">
        <v>187</v>
      </c>
      <c r="C129" s="77" t="s">
        <v>188</v>
      </c>
      <c r="D129" s="78" t="s">
        <v>189</v>
      </c>
      <c r="E129" s="70" t="s">
        <v>69</v>
      </c>
    </row>
    <row r="130" spans="1:5" x14ac:dyDescent="0.3">
      <c r="A130" s="70">
        <f t="shared" si="13"/>
        <v>4</v>
      </c>
      <c r="B130" s="77" t="s">
        <v>190</v>
      </c>
      <c r="C130" s="77" t="s">
        <v>191</v>
      </c>
      <c r="D130" s="78" t="s">
        <v>192</v>
      </c>
      <c r="E130" s="70" t="s">
        <v>69</v>
      </c>
    </row>
    <row r="131" spans="1:5" x14ac:dyDescent="0.3">
      <c r="A131" s="70">
        <f t="shared" si="13"/>
        <v>5</v>
      </c>
      <c r="B131" s="77" t="s">
        <v>193</v>
      </c>
      <c r="C131" s="77" t="s">
        <v>194</v>
      </c>
      <c r="D131" s="78" t="s">
        <v>195</v>
      </c>
      <c r="E131" s="70" t="s">
        <v>70</v>
      </c>
    </row>
    <row r="132" spans="1:5" x14ac:dyDescent="0.3">
      <c r="A132" s="70">
        <f t="shared" si="13"/>
        <v>6</v>
      </c>
      <c r="B132" s="77" t="s">
        <v>196</v>
      </c>
      <c r="C132" s="77" t="s">
        <v>197</v>
      </c>
      <c r="D132" s="78" t="s">
        <v>198</v>
      </c>
      <c r="E132" s="70" t="s">
        <v>70</v>
      </c>
    </row>
    <row r="133" spans="1:5" x14ac:dyDescent="0.3">
      <c r="A133" s="70">
        <f t="shared" si="13"/>
        <v>7</v>
      </c>
      <c r="B133" s="77" t="s">
        <v>199</v>
      </c>
      <c r="C133" s="77" t="s">
        <v>200</v>
      </c>
      <c r="D133" s="78" t="s">
        <v>201</v>
      </c>
      <c r="E133" s="70" t="s">
        <v>71</v>
      </c>
    </row>
    <row r="134" spans="1:5" x14ac:dyDescent="0.3">
      <c r="A134" s="70">
        <f t="shared" si="13"/>
        <v>8</v>
      </c>
      <c r="B134" s="77" t="s">
        <v>202</v>
      </c>
      <c r="C134" s="77" t="s">
        <v>203</v>
      </c>
      <c r="D134" s="78" t="s">
        <v>204</v>
      </c>
      <c r="E134" s="70" t="s">
        <v>71</v>
      </c>
    </row>
    <row r="135" spans="1:5" x14ac:dyDescent="0.3">
      <c r="A135" s="70">
        <f t="shared" si="13"/>
        <v>9</v>
      </c>
      <c r="B135" s="77" t="s">
        <v>205</v>
      </c>
      <c r="C135" s="77" t="s">
        <v>206</v>
      </c>
      <c r="D135" s="78" t="s">
        <v>207</v>
      </c>
      <c r="E135" s="70" t="s">
        <v>72</v>
      </c>
    </row>
    <row r="136" spans="1:5" x14ac:dyDescent="0.3">
      <c r="A136" s="70">
        <f t="shared" si="13"/>
        <v>10</v>
      </c>
      <c r="B136" s="77" t="s">
        <v>208</v>
      </c>
      <c r="C136" s="77" t="s">
        <v>209</v>
      </c>
      <c r="D136" s="78" t="s">
        <v>210</v>
      </c>
      <c r="E136" s="70" t="s">
        <v>72</v>
      </c>
    </row>
    <row r="137" spans="1:5" x14ac:dyDescent="0.3">
      <c r="A137" s="70">
        <f t="shared" si="13"/>
        <v>11</v>
      </c>
      <c r="B137" s="77" t="s">
        <v>211</v>
      </c>
      <c r="C137" s="77" t="s">
        <v>212</v>
      </c>
      <c r="D137" s="78" t="s">
        <v>213</v>
      </c>
      <c r="E137" s="70" t="s">
        <v>73</v>
      </c>
    </row>
    <row r="138" spans="1:5" x14ac:dyDescent="0.3">
      <c r="A138" s="70">
        <f t="shared" si="13"/>
        <v>12</v>
      </c>
      <c r="B138" s="77" t="s">
        <v>214</v>
      </c>
      <c r="C138" s="77" t="s">
        <v>215</v>
      </c>
      <c r="D138" s="78" t="s">
        <v>216</v>
      </c>
      <c r="E138" s="70" t="s">
        <v>73</v>
      </c>
    </row>
    <row r="139" spans="1:5" x14ac:dyDescent="0.3">
      <c r="A139" s="70">
        <f t="shared" si="13"/>
        <v>13</v>
      </c>
      <c r="B139" s="77" t="s">
        <v>217</v>
      </c>
      <c r="C139" s="77" t="s">
        <v>218</v>
      </c>
      <c r="D139" s="78" t="s">
        <v>219</v>
      </c>
      <c r="E139" s="70" t="s">
        <v>74</v>
      </c>
    </row>
    <row r="140" spans="1:5" x14ac:dyDescent="0.3">
      <c r="A140" s="70">
        <f t="shared" si="13"/>
        <v>14</v>
      </c>
      <c r="B140" s="77" t="s">
        <v>220</v>
      </c>
      <c r="C140" s="77" t="s">
        <v>221</v>
      </c>
      <c r="D140" s="78" t="s">
        <v>222</v>
      </c>
      <c r="E140" s="70" t="s">
        <v>74</v>
      </c>
    </row>
    <row r="141" spans="1:5" x14ac:dyDescent="0.3">
      <c r="A141" s="70">
        <f t="shared" si="13"/>
        <v>15</v>
      </c>
      <c r="B141" s="77" t="s">
        <v>223</v>
      </c>
      <c r="C141" s="77" t="s">
        <v>224</v>
      </c>
      <c r="D141" s="78" t="s">
        <v>225</v>
      </c>
      <c r="E141" s="70" t="s">
        <v>75</v>
      </c>
    </row>
    <row r="142" spans="1:5" x14ac:dyDescent="0.3">
      <c r="A142" s="70">
        <f t="shared" si="13"/>
        <v>16</v>
      </c>
      <c r="B142" s="77" t="s">
        <v>226</v>
      </c>
      <c r="C142" s="77" t="s">
        <v>227</v>
      </c>
      <c r="D142" s="78" t="s">
        <v>228</v>
      </c>
      <c r="E142" s="70" t="s">
        <v>75</v>
      </c>
    </row>
    <row r="143" spans="1:5" x14ac:dyDescent="0.3">
      <c r="A143" s="70">
        <f t="shared" si="13"/>
        <v>17</v>
      </c>
      <c r="B143" s="77" t="s">
        <v>229</v>
      </c>
      <c r="C143" s="77" t="s">
        <v>230</v>
      </c>
      <c r="D143" s="78" t="s">
        <v>231</v>
      </c>
      <c r="E143" s="70" t="s">
        <v>76</v>
      </c>
    </row>
    <row r="144" spans="1:5" x14ac:dyDescent="0.3">
      <c r="A144" s="70">
        <f t="shared" si="13"/>
        <v>18</v>
      </c>
      <c r="B144" s="77" t="s">
        <v>232</v>
      </c>
      <c r="C144" s="77" t="s">
        <v>233</v>
      </c>
      <c r="D144" s="78" t="s">
        <v>234</v>
      </c>
      <c r="E144" s="70" t="s">
        <v>76</v>
      </c>
    </row>
    <row r="145" spans="1:8" x14ac:dyDescent="0.3">
      <c r="A145" s="70">
        <f t="shared" si="13"/>
        <v>19</v>
      </c>
      <c r="B145" s="77" t="s">
        <v>235</v>
      </c>
      <c r="C145" s="77" t="s">
        <v>236</v>
      </c>
      <c r="D145" s="78" t="s">
        <v>237</v>
      </c>
      <c r="E145" s="70" t="s">
        <v>77</v>
      </c>
    </row>
    <row r="146" spans="1:8" x14ac:dyDescent="0.3">
      <c r="A146" s="70">
        <f t="shared" si="13"/>
        <v>20</v>
      </c>
      <c r="B146" s="77" t="s">
        <v>238</v>
      </c>
      <c r="C146" s="77" t="s">
        <v>239</v>
      </c>
      <c r="D146" s="78" t="s">
        <v>240</v>
      </c>
      <c r="E146" s="70" t="s">
        <v>77</v>
      </c>
    </row>
    <row r="147" spans="1:8" x14ac:dyDescent="0.3">
      <c r="A147" s="70">
        <f t="shared" si="13"/>
        <v>21</v>
      </c>
      <c r="B147" s="77" t="s">
        <v>241</v>
      </c>
      <c r="C147" s="77" t="s">
        <v>242</v>
      </c>
      <c r="D147" s="78" t="s">
        <v>243</v>
      </c>
      <c r="E147" s="70" t="s">
        <v>66</v>
      </c>
    </row>
    <row r="148" spans="1:8" x14ac:dyDescent="0.3">
      <c r="A148" s="70">
        <f t="shared" si="13"/>
        <v>22</v>
      </c>
      <c r="B148" s="77" t="s">
        <v>244</v>
      </c>
      <c r="C148" s="77" t="s">
        <v>245</v>
      </c>
      <c r="D148" s="78" t="s">
        <v>246</v>
      </c>
      <c r="E148" s="70" t="s">
        <v>66</v>
      </c>
    </row>
    <row r="149" spans="1:8" x14ac:dyDescent="0.3">
      <c r="A149" s="70">
        <f t="shared" si="13"/>
        <v>23</v>
      </c>
      <c r="B149" s="77" t="s">
        <v>247</v>
      </c>
      <c r="C149" s="77" t="s">
        <v>248</v>
      </c>
      <c r="D149" s="78" t="s">
        <v>249</v>
      </c>
      <c r="E149" s="70" t="s">
        <v>67</v>
      </c>
    </row>
    <row r="150" spans="1:8" x14ac:dyDescent="0.3">
      <c r="A150" s="70">
        <f t="shared" si="13"/>
        <v>24</v>
      </c>
      <c r="B150" s="77" t="s">
        <v>250</v>
      </c>
      <c r="C150" s="77" t="s">
        <v>251</v>
      </c>
      <c r="D150" s="78" t="s">
        <v>252</v>
      </c>
      <c r="E150" s="70" t="s">
        <v>67</v>
      </c>
    </row>
    <row r="153" spans="1:8" x14ac:dyDescent="0.3">
      <c r="A153" s="204" t="s">
        <v>180</v>
      </c>
      <c r="B153" s="205" t="s">
        <v>253</v>
      </c>
      <c r="C153" s="205"/>
      <c r="D153" s="205"/>
      <c r="E153" s="205"/>
      <c r="F153" s="205"/>
      <c r="G153" s="204" t="s">
        <v>254</v>
      </c>
      <c r="H153" s="204" t="s">
        <v>255</v>
      </c>
    </row>
    <row r="154" spans="1:8" x14ac:dyDescent="0.3">
      <c r="A154" s="204"/>
      <c r="B154" s="70" t="s">
        <v>159</v>
      </c>
      <c r="C154" s="70" t="s">
        <v>160</v>
      </c>
      <c r="D154" s="70" t="s">
        <v>161</v>
      </c>
      <c r="E154" s="70" t="s">
        <v>162</v>
      </c>
      <c r="F154" s="70" t="s">
        <v>163</v>
      </c>
      <c r="G154" s="204"/>
      <c r="H154" s="204"/>
    </row>
    <row r="155" spans="1:8" x14ac:dyDescent="0.3">
      <c r="A155" s="70" t="s">
        <v>68</v>
      </c>
      <c r="B155" s="70" t="s">
        <v>54</v>
      </c>
      <c r="C155" s="70" t="s">
        <v>57</v>
      </c>
      <c r="D155" s="70" t="s">
        <v>61</v>
      </c>
      <c r="E155" s="70" t="s">
        <v>64</v>
      </c>
      <c r="F155" s="70" t="s">
        <v>50</v>
      </c>
      <c r="G155" s="70">
        <v>1</v>
      </c>
      <c r="H155" s="70" t="s">
        <v>68</v>
      </c>
    </row>
    <row r="156" spans="1:8" x14ac:dyDescent="0.3">
      <c r="A156" s="70" t="s">
        <v>69</v>
      </c>
      <c r="B156" s="70" t="s">
        <v>55</v>
      </c>
      <c r="C156" s="70" t="s">
        <v>59</v>
      </c>
      <c r="D156" s="70" t="s">
        <v>63</v>
      </c>
      <c r="E156" s="70" t="s">
        <v>65</v>
      </c>
      <c r="F156" s="70" t="s">
        <v>52</v>
      </c>
      <c r="G156" s="70">
        <f t="shared" ref="G156:G166" si="14">G155+1</f>
        <v>2</v>
      </c>
      <c r="H156" s="70" t="s">
        <v>69</v>
      </c>
    </row>
    <row r="157" spans="1:8" x14ac:dyDescent="0.3">
      <c r="A157" s="70" t="s">
        <v>70</v>
      </c>
      <c r="B157" s="70" t="s">
        <v>57</v>
      </c>
      <c r="C157" s="70" t="s">
        <v>61</v>
      </c>
      <c r="D157" s="70" t="s">
        <v>64</v>
      </c>
      <c r="E157" s="70" t="s">
        <v>50</v>
      </c>
      <c r="F157" s="70" t="s">
        <v>54</v>
      </c>
      <c r="G157" s="70">
        <f t="shared" si="14"/>
        <v>3</v>
      </c>
      <c r="H157" s="70" t="s">
        <v>70</v>
      </c>
    </row>
    <row r="158" spans="1:8" x14ac:dyDescent="0.3">
      <c r="A158" s="70" t="s">
        <v>71</v>
      </c>
      <c r="B158" s="70" t="s">
        <v>59</v>
      </c>
      <c r="C158" s="70" t="s">
        <v>63</v>
      </c>
      <c r="D158" s="70" t="s">
        <v>65</v>
      </c>
      <c r="E158" s="70" t="s">
        <v>52</v>
      </c>
      <c r="F158" s="70" t="s">
        <v>55</v>
      </c>
      <c r="G158" s="70">
        <f t="shared" si="14"/>
        <v>4</v>
      </c>
      <c r="H158" s="70" t="s">
        <v>71</v>
      </c>
    </row>
    <row r="159" spans="1:8" x14ac:dyDescent="0.3">
      <c r="A159" s="70" t="s">
        <v>72</v>
      </c>
      <c r="B159" s="70" t="s">
        <v>61</v>
      </c>
      <c r="C159" s="70" t="s">
        <v>64</v>
      </c>
      <c r="D159" s="70" t="s">
        <v>50</v>
      </c>
      <c r="E159" s="70" t="s">
        <v>54</v>
      </c>
      <c r="F159" s="70" t="s">
        <v>57</v>
      </c>
      <c r="G159" s="70">
        <f t="shared" si="14"/>
        <v>5</v>
      </c>
      <c r="H159" s="70" t="s">
        <v>72</v>
      </c>
    </row>
    <row r="160" spans="1:8" x14ac:dyDescent="0.3">
      <c r="A160" s="70" t="s">
        <v>73</v>
      </c>
      <c r="B160" s="70" t="s">
        <v>63</v>
      </c>
      <c r="C160" s="70" t="s">
        <v>65</v>
      </c>
      <c r="D160" s="70" t="s">
        <v>52</v>
      </c>
      <c r="E160" s="70" t="s">
        <v>55</v>
      </c>
      <c r="F160" s="70" t="s">
        <v>59</v>
      </c>
      <c r="G160" s="70">
        <f t="shared" si="14"/>
        <v>6</v>
      </c>
      <c r="H160" s="70" t="s">
        <v>73</v>
      </c>
    </row>
    <row r="161" spans="1:20" x14ac:dyDescent="0.3">
      <c r="A161" s="70" t="s">
        <v>74</v>
      </c>
      <c r="B161" s="70" t="s">
        <v>64</v>
      </c>
      <c r="C161" s="70" t="s">
        <v>50</v>
      </c>
      <c r="D161" s="70" t="s">
        <v>54</v>
      </c>
      <c r="E161" s="70" t="s">
        <v>57</v>
      </c>
      <c r="F161" s="70" t="s">
        <v>61</v>
      </c>
      <c r="G161" s="70">
        <f t="shared" si="14"/>
        <v>7</v>
      </c>
      <c r="H161" s="70" t="s">
        <v>74</v>
      </c>
    </row>
    <row r="162" spans="1:20" x14ac:dyDescent="0.3">
      <c r="A162" s="70" t="s">
        <v>75</v>
      </c>
      <c r="B162" s="70" t="s">
        <v>65</v>
      </c>
      <c r="C162" s="70" t="s">
        <v>52</v>
      </c>
      <c r="D162" s="70" t="s">
        <v>55</v>
      </c>
      <c r="E162" s="70" t="s">
        <v>59</v>
      </c>
      <c r="F162" s="70" t="s">
        <v>63</v>
      </c>
      <c r="G162" s="70">
        <f t="shared" si="14"/>
        <v>8</v>
      </c>
      <c r="H162" s="70" t="s">
        <v>75</v>
      </c>
    </row>
    <row r="163" spans="1:20" x14ac:dyDescent="0.3">
      <c r="A163" s="70" t="s">
        <v>76</v>
      </c>
      <c r="B163" s="70" t="s">
        <v>50</v>
      </c>
      <c r="C163" s="70" t="s">
        <v>54</v>
      </c>
      <c r="D163" s="70" t="s">
        <v>57</v>
      </c>
      <c r="E163" s="70" t="s">
        <v>61</v>
      </c>
      <c r="F163" s="70" t="s">
        <v>64</v>
      </c>
      <c r="G163" s="70">
        <f t="shared" si="14"/>
        <v>9</v>
      </c>
      <c r="H163" s="70" t="s">
        <v>76</v>
      </c>
    </row>
    <row r="164" spans="1:20" x14ac:dyDescent="0.3">
      <c r="A164" s="70" t="s">
        <v>77</v>
      </c>
      <c r="B164" s="70" t="s">
        <v>52</v>
      </c>
      <c r="C164" s="70" t="s">
        <v>55</v>
      </c>
      <c r="D164" s="70" t="s">
        <v>59</v>
      </c>
      <c r="E164" s="70" t="s">
        <v>63</v>
      </c>
      <c r="F164" s="70" t="s">
        <v>65</v>
      </c>
      <c r="G164" s="70">
        <f t="shared" si="14"/>
        <v>10</v>
      </c>
      <c r="H164" s="70" t="s">
        <v>77</v>
      </c>
    </row>
    <row r="165" spans="1:20" x14ac:dyDescent="0.3">
      <c r="A165" s="70" t="s">
        <v>66</v>
      </c>
      <c r="B165" s="70" t="s">
        <v>54</v>
      </c>
      <c r="C165" s="70" t="s">
        <v>57</v>
      </c>
      <c r="D165" s="70" t="s">
        <v>61</v>
      </c>
      <c r="E165" s="70" t="s">
        <v>64</v>
      </c>
      <c r="F165" s="70" t="s">
        <v>50</v>
      </c>
      <c r="G165" s="70">
        <f t="shared" si="14"/>
        <v>11</v>
      </c>
      <c r="H165" s="70" t="s">
        <v>66</v>
      </c>
    </row>
    <row r="166" spans="1:20" x14ac:dyDescent="0.3">
      <c r="A166" s="70" t="s">
        <v>67</v>
      </c>
      <c r="B166" s="70" t="s">
        <v>55</v>
      </c>
      <c r="C166" s="70" t="s">
        <v>59</v>
      </c>
      <c r="D166" s="70" t="s">
        <v>63</v>
      </c>
      <c r="E166" s="70" t="s">
        <v>65</v>
      </c>
      <c r="F166" s="70" t="s">
        <v>52</v>
      </c>
      <c r="G166" s="70">
        <f t="shared" si="14"/>
        <v>12</v>
      </c>
      <c r="H166" s="70" t="s">
        <v>67</v>
      </c>
    </row>
    <row r="169" spans="1:20" x14ac:dyDescent="0.3">
      <c r="A169" s="70" t="s">
        <v>273</v>
      </c>
      <c r="G169" s="70" t="s">
        <v>288</v>
      </c>
      <c r="H169" s="70" t="s">
        <v>289</v>
      </c>
      <c r="I169" s="70" t="s">
        <v>290</v>
      </c>
      <c r="J169" s="70" t="s">
        <v>291</v>
      </c>
      <c r="K169" s="70" t="s">
        <v>292</v>
      </c>
    </row>
    <row r="170" spans="1:20" x14ac:dyDescent="0.3">
      <c r="A170" s="70">
        <v>1901</v>
      </c>
      <c r="F170" s="70" t="s">
        <v>288</v>
      </c>
      <c r="G170" s="70" t="s">
        <v>293</v>
      </c>
      <c r="H170" s="70" t="s">
        <v>294</v>
      </c>
      <c r="I170" s="70" t="s">
        <v>295</v>
      </c>
      <c r="J170" s="70" t="s">
        <v>297</v>
      </c>
      <c r="K170" s="70" t="s">
        <v>296</v>
      </c>
    </row>
    <row r="171" spans="1:20" x14ac:dyDescent="0.3">
      <c r="A171" s="70">
        <f>A170+1</f>
        <v>1902</v>
      </c>
      <c r="F171" s="70" t="s">
        <v>289</v>
      </c>
      <c r="G171" s="70" t="s">
        <v>296</v>
      </c>
      <c r="H171" s="70" t="s">
        <v>293</v>
      </c>
      <c r="I171" s="70" t="s">
        <v>294</v>
      </c>
      <c r="J171" s="70" t="s">
        <v>295</v>
      </c>
      <c r="K171" s="70" t="s">
        <v>297</v>
      </c>
    </row>
    <row r="172" spans="1:20" x14ac:dyDescent="0.3">
      <c r="A172" s="70">
        <f t="shared" ref="A172:A235" si="15">A171+1</f>
        <v>1903</v>
      </c>
      <c r="F172" s="70" t="s">
        <v>290</v>
      </c>
      <c r="G172" s="70" t="s">
        <v>297</v>
      </c>
      <c r="H172" s="70" t="s">
        <v>296</v>
      </c>
      <c r="I172" s="70" t="s">
        <v>293</v>
      </c>
      <c r="J172" s="70" t="s">
        <v>294</v>
      </c>
      <c r="K172" s="70" t="s">
        <v>295</v>
      </c>
    </row>
    <row r="173" spans="1:20" x14ac:dyDescent="0.3">
      <c r="A173" s="70">
        <f t="shared" si="15"/>
        <v>1904</v>
      </c>
      <c r="F173" s="70" t="s">
        <v>291</v>
      </c>
      <c r="G173" s="70" t="s">
        <v>295</v>
      </c>
      <c r="H173" s="70" t="s">
        <v>297</v>
      </c>
      <c r="I173" s="70" t="s">
        <v>296</v>
      </c>
      <c r="J173" s="70" t="s">
        <v>293</v>
      </c>
      <c r="K173" s="70" t="s">
        <v>294</v>
      </c>
    </row>
    <row r="174" spans="1:20" x14ac:dyDescent="0.3">
      <c r="A174" s="70">
        <f t="shared" si="15"/>
        <v>1905</v>
      </c>
      <c r="F174" s="70" t="s">
        <v>292</v>
      </c>
      <c r="G174" s="70" t="s">
        <v>294</v>
      </c>
      <c r="H174" s="70" t="s">
        <v>295</v>
      </c>
      <c r="I174" s="70" t="s">
        <v>297</v>
      </c>
      <c r="J174" s="70" t="s">
        <v>296</v>
      </c>
      <c r="K174" s="70" t="s">
        <v>293</v>
      </c>
    </row>
    <row r="175" spans="1:20" x14ac:dyDescent="0.3">
      <c r="A175" s="70">
        <f t="shared" si="15"/>
        <v>1906</v>
      </c>
      <c r="O175" s="205" t="s">
        <v>379</v>
      </c>
      <c r="P175" s="205"/>
      <c r="Q175" s="205"/>
      <c r="R175" s="70" t="s">
        <v>381</v>
      </c>
      <c r="S175" s="70" t="str">
        <f>XKDG!AB2</f>
        <v>壬</v>
      </c>
      <c r="T175" s="70">
        <f>VLOOKUP(S175,L177:P201,4,FALSE)</f>
        <v>24</v>
      </c>
    </row>
    <row r="176" spans="1:20" x14ac:dyDescent="0.3">
      <c r="A176" s="70">
        <f t="shared" si="15"/>
        <v>1907</v>
      </c>
      <c r="F176" s="70" t="s">
        <v>301</v>
      </c>
      <c r="H176" s="70" t="s">
        <v>80</v>
      </c>
      <c r="J176" s="70" t="s">
        <v>301</v>
      </c>
      <c r="L176" s="70" t="s">
        <v>344</v>
      </c>
      <c r="M176" s="70" t="s">
        <v>344</v>
      </c>
      <c r="N176" s="70" t="s">
        <v>345</v>
      </c>
      <c r="O176" s="70" t="s">
        <v>78</v>
      </c>
      <c r="P176" s="70" t="s">
        <v>380</v>
      </c>
      <c r="R176" s="70">
        <f>IF(T175+12&gt;24,T175+12-24,T175+12)</f>
        <v>12</v>
      </c>
      <c r="S176" s="70">
        <f>IF(T175+4&gt;25,T175+4-24,T175+4)</f>
        <v>4</v>
      </c>
      <c r="T176" s="70">
        <f>IF(T175-4&lt;1,T175-4+24,T175-4)</f>
        <v>20</v>
      </c>
    </row>
    <row r="177" spans="1:20" x14ac:dyDescent="0.3">
      <c r="A177" s="70">
        <f t="shared" si="15"/>
        <v>1908</v>
      </c>
      <c r="F177" s="79">
        <v>0</v>
      </c>
      <c r="G177" s="79">
        <v>5.5250000000000004</v>
      </c>
      <c r="H177" s="70">
        <v>1</v>
      </c>
      <c r="J177" s="80">
        <v>0</v>
      </c>
      <c r="K177" s="80">
        <v>7.4</v>
      </c>
      <c r="L177" s="77" t="s">
        <v>66</v>
      </c>
      <c r="M177" s="77" t="s">
        <v>320</v>
      </c>
      <c r="N177" s="77" t="s">
        <v>72</v>
      </c>
      <c r="O177" s="81">
        <v>1</v>
      </c>
      <c r="P177" s="70">
        <v>24</v>
      </c>
      <c r="R177" s="70" t="s">
        <v>179</v>
      </c>
    </row>
    <row r="178" spans="1:20" x14ac:dyDescent="0.3">
      <c r="A178" s="70">
        <f t="shared" si="15"/>
        <v>1909</v>
      </c>
      <c r="F178" s="79">
        <f>F177+5.625</f>
        <v>5.625</v>
      </c>
      <c r="G178" s="79">
        <f>G177+5.625</f>
        <v>11.15</v>
      </c>
      <c r="H178" s="70">
        <v>6</v>
      </c>
      <c r="J178" s="80">
        <v>7.5</v>
      </c>
      <c r="K178" s="80">
        <v>22.4</v>
      </c>
      <c r="L178" s="77" t="s">
        <v>65</v>
      </c>
      <c r="M178" s="77" t="s">
        <v>321</v>
      </c>
      <c r="N178" s="77" t="s">
        <v>350</v>
      </c>
      <c r="O178" s="77">
        <v>2</v>
      </c>
      <c r="P178" s="70">
        <v>23</v>
      </c>
      <c r="R178" s="70" t="s">
        <v>381</v>
      </c>
      <c r="S178" s="70">
        <f>VLOOKUP(T175,O177:P201,2,FALSE)</f>
        <v>1</v>
      </c>
      <c r="T178" s="70" t="str">
        <f>VLOOKUP(S178,$A$127:$B$150,2,FALSE)</f>
        <v>Lì Chūn</v>
      </c>
    </row>
    <row r="179" spans="1:20" x14ac:dyDescent="0.3">
      <c r="A179" s="70">
        <f t="shared" si="15"/>
        <v>1910</v>
      </c>
      <c r="F179" s="79">
        <f t="shared" ref="F179:G194" si="16">F178+5.625</f>
        <v>11.25</v>
      </c>
      <c r="G179" s="79">
        <f t="shared" si="16"/>
        <v>16.774999999999999</v>
      </c>
      <c r="H179" s="70">
        <v>7</v>
      </c>
      <c r="J179" s="80">
        <f>J178+15</f>
        <v>22.5</v>
      </c>
      <c r="K179" s="80">
        <f>K178+15</f>
        <v>37.4</v>
      </c>
      <c r="L179" s="77" t="s">
        <v>67</v>
      </c>
      <c r="M179" s="77" t="s">
        <v>322</v>
      </c>
      <c r="N179" s="77" t="s">
        <v>73</v>
      </c>
      <c r="O179" s="77">
        <v>3</v>
      </c>
      <c r="P179" s="70">
        <v>22</v>
      </c>
      <c r="R179" s="70" t="s">
        <v>384</v>
      </c>
      <c r="S179" s="70">
        <f>VLOOKUP(R176,O177:P201,2,FALSE)</f>
        <v>13</v>
      </c>
      <c r="T179" s="70" t="str">
        <f>VLOOKUP(S179,$A$127:$B$150,2,FALSE)</f>
        <v>Lì Qiū</v>
      </c>
    </row>
    <row r="180" spans="1:20" x14ac:dyDescent="0.3">
      <c r="A180" s="70">
        <f t="shared" si="15"/>
        <v>1911</v>
      </c>
      <c r="F180" s="79">
        <f t="shared" si="16"/>
        <v>16.875</v>
      </c>
      <c r="G180" s="79">
        <f t="shared" si="16"/>
        <v>22.4</v>
      </c>
      <c r="H180" s="70">
        <v>2</v>
      </c>
      <c r="J180" s="80">
        <f t="shared" ref="J180:K195" si="17">J179+15</f>
        <v>37.5</v>
      </c>
      <c r="K180" s="80">
        <f t="shared" si="17"/>
        <v>52.4</v>
      </c>
      <c r="L180" s="77" t="s">
        <v>348</v>
      </c>
      <c r="M180" s="77" t="s">
        <v>323</v>
      </c>
      <c r="N180" s="77" t="s">
        <v>350</v>
      </c>
      <c r="O180" s="77">
        <v>4</v>
      </c>
      <c r="P180" s="70">
        <v>21</v>
      </c>
      <c r="R180" s="70" t="s">
        <v>383</v>
      </c>
      <c r="S180" s="70">
        <f>VLOOKUP(S176,O177:P201,2,FALSE)</f>
        <v>21</v>
      </c>
      <c r="T180" s="70" t="str">
        <f>VLOOKUP(S180,$A$127:$B$150,2,FALSE)</f>
        <v>Dà Xuě</v>
      </c>
    </row>
    <row r="181" spans="1:20" x14ac:dyDescent="0.3">
      <c r="A181" s="70">
        <f t="shared" si="15"/>
        <v>1912</v>
      </c>
      <c r="F181" s="79">
        <f t="shared" si="16"/>
        <v>22.5</v>
      </c>
      <c r="G181" s="79">
        <f t="shared" si="16"/>
        <v>28.024999999999999</v>
      </c>
      <c r="H181" s="70">
        <v>8</v>
      </c>
      <c r="J181" s="80">
        <f t="shared" si="17"/>
        <v>52.5</v>
      </c>
      <c r="K181" s="80">
        <f t="shared" si="17"/>
        <v>67.400000000000006</v>
      </c>
      <c r="L181" s="77" t="s">
        <v>68</v>
      </c>
      <c r="M181" s="77" t="s">
        <v>324</v>
      </c>
      <c r="N181" s="77" t="s">
        <v>74</v>
      </c>
      <c r="O181" s="77">
        <v>5</v>
      </c>
      <c r="P181" s="70">
        <v>20</v>
      </c>
      <c r="R181" s="70" t="s">
        <v>382</v>
      </c>
      <c r="S181" s="70">
        <f>VLOOKUP(T176,O177:P201,2,FALSE)</f>
        <v>5</v>
      </c>
      <c r="T181" s="70" t="str">
        <f>VLOOKUP(S181,$A$127:$B$150,2,FALSE)</f>
        <v>Qīng Míng</v>
      </c>
    </row>
    <row r="182" spans="1:20" x14ac:dyDescent="0.3">
      <c r="A182" s="70">
        <f t="shared" si="15"/>
        <v>1913</v>
      </c>
      <c r="F182" s="79">
        <f t="shared" si="16"/>
        <v>28.125</v>
      </c>
      <c r="G182" s="79">
        <f t="shared" si="16"/>
        <v>33.65</v>
      </c>
      <c r="H182" s="70">
        <v>3</v>
      </c>
      <c r="J182" s="80">
        <f t="shared" si="17"/>
        <v>67.5</v>
      </c>
      <c r="K182" s="80">
        <f t="shared" si="17"/>
        <v>82.4</v>
      </c>
      <c r="L182" s="77" t="s">
        <v>50</v>
      </c>
      <c r="M182" s="77" t="s">
        <v>325</v>
      </c>
      <c r="N182" s="77" t="s">
        <v>350</v>
      </c>
      <c r="O182" s="77">
        <v>6</v>
      </c>
      <c r="P182" s="70">
        <v>19</v>
      </c>
    </row>
    <row r="183" spans="1:20" x14ac:dyDescent="0.3">
      <c r="A183" s="70">
        <f t="shared" si="15"/>
        <v>1914</v>
      </c>
      <c r="F183" s="79">
        <f t="shared" si="16"/>
        <v>33.75</v>
      </c>
      <c r="G183" s="79">
        <f t="shared" si="16"/>
        <v>39.274999999999999</v>
      </c>
      <c r="H183" s="70">
        <v>4</v>
      </c>
      <c r="J183" s="80">
        <f t="shared" si="17"/>
        <v>82.5</v>
      </c>
      <c r="K183" s="80">
        <f t="shared" si="17"/>
        <v>97.4</v>
      </c>
      <c r="L183" s="77" t="s">
        <v>69</v>
      </c>
      <c r="M183" s="77" t="s">
        <v>326</v>
      </c>
      <c r="N183" s="77" t="s">
        <v>75</v>
      </c>
      <c r="O183" s="77">
        <v>7</v>
      </c>
      <c r="P183" s="70">
        <v>18</v>
      </c>
    </row>
    <row r="184" spans="1:20" x14ac:dyDescent="0.3">
      <c r="A184" s="70">
        <f t="shared" si="15"/>
        <v>1915</v>
      </c>
      <c r="F184" s="79">
        <f t="shared" si="16"/>
        <v>39.375</v>
      </c>
      <c r="G184" s="79">
        <f t="shared" si="16"/>
        <v>44.9</v>
      </c>
      <c r="H184" s="70">
        <v>9</v>
      </c>
      <c r="J184" s="80">
        <f t="shared" si="17"/>
        <v>97.5</v>
      </c>
      <c r="K184" s="80">
        <f t="shared" si="17"/>
        <v>112.4</v>
      </c>
      <c r="L184" s="77" t="s">
        <v>52</v>
      </c>
      <c r="M184" s="77" t="s">
        <v>327</v>
      </c>
      <c r="N184" s="77" t="s">
        <v>350</v>
      </c>
      <c r="O184" s="77">
        <v>8</v>
      </c>
      <c r="P184" s="70">
        <v>17</v>
      </c>
    </row>
    <row r="185" spans="1:20" x14ac:dyDescent="0.3">
      <c r="A185" s="70">
        <f t="shared" si="15"/>
        <v>1916</v>
      </c>
      <c r="F185" s="79">
        <f t="shared" si="16"/>
        <v>45</v>
      </c>
      <c r="G185" s="79">
        <f t="shared" si="16"/>
        <v>50.524999999999999</v>
      </c>
      <c r="H185" s="70">
        <v>1</v>
      </c>
      <c r="J185" s="80">
        <f t="shared" si="17"/>
        <v>112.5</v>
      </c>
      <c r="K185" s="80">
        <f t="shared" si="17"/>
        <v>127.4</v>
      </c>
      <c r="L185" s="77" t="s">
        <v>70</v>
      </c>
      <c r="M185" s="77" t="s">
        <v>328</v>
      </c>
      <c r="N185" s="77" t="s">
        <v>76</v>
      </c>
      <c r="O185" s="77">
        <v>9</v>
      </c>
      <c r="P185" s="70">
        <v>16</v>
      </c>
    </row>
    <row r="186" spans="1:20" x14ac:dyDescent="0.3">
      <c r="A186" s="70">
        <f t="shared" si="15"/>
        <v>1917</v>
      </c>
      <c r="F186" s="79">
        <f t="shared" si="16"/>
        <v>50.625</v>
      </c>
      <c r="G186" s="79">
        <f t="shared" si="16"/>
        <v>56.15</v>
      </c>
      <c r="H186" s="70">
        <v>6</v>
      </c>
      <c r="J186" s="80">
        <f t="shared" si="17"/>
        <v>127.5</v>
      </c>
      <c r="K186" s="80">
        <f t="shared" si="17"/>
        <v>142.4</v>
      </c>
      <c r="L186" s="77" t="s">
        <v>349</v>
      </c>
      <c r="M186" s="77" t="s">
        <v>329</v>
      </c>
      <c r="N186" s="77" t="s">
        <v>350</v>
      </c>
      <c r="O186" s="77">
        <v>10</v>
      </c>
      <c r="P186" s="70">
        <v>15</v>
      </c>
    </row>
    <row r="187" spans="1:20" x14ac:dyDescent="0.3">
      <c r="A187" s="70">
        <f t="shared" si="15"/>
        <v>1918</v>
      </c>
      <c r="F187" s="79">
        <f t="shared" si="16"/>
        <v>56.25</v>
      </c>
      <c r="G187" s="79">
        <f t="shared" si="16"/>
        <v>61.774999999999999</v>
      </c>
      <c r="H187" s="70">
        <v>7</v>
      </c>
      <c r="J187" s="80">
        <f t="shared" si="17"/>
        <v>142.5</v>
      </c>
      <c r="K187" s="80">
        <f t="shared" si="17"/>
        <v>157.4</v>
      </c>
      <c r="L187" s="77" t="s">
        <v>71</v>
      </c>
      <c r="M187" s="77" t="s">
        <v>330</v>
      </c>
      <c r="N187" s="77" t="s">
        <v>77</v>
      </c>
      <c r="O187" s="77">
        <v>11</v>
      </c>
      <c r="P187" s="70">
        <v>14</v>
      </c>
    </row>
    <row r="188" spans="1:20" x14ac:dyDescent="0.3">
      <c r="A188" s="70">
        <f t="shared" si="15"/>
        <v>1919</v>
      </c>
      <c r="F188" s="79">
        <f t="shared" si="16"/>
        <v>61.875</v>
      </c>
      <c r="G188" s="79">
        <f t="shared" si="16"/>
        <v>67.400000000000006</v>
      </c>
      <c r="H188" s="70">
        <v>2</v>
      </c>
      <c r="J188" s="80">
        <f t="shared" si="17"/>
        <v>157.5</v>
      </c>
      <c r="K188" s="80">
        <f t="shared" si="17"/>
        <v>172.4</v>
      </c>
      <c r="L188" s="77" t="s">
        <v>54</v>
      </c>
      <c r="M188" s="77" t="s">
        <v>331</v>
      </c>
      <c r="N188" s="77" t="s">
        <v>350</v>
      </c>
      <c r="O188" s="77">
        <v>12</v>
      </c>
      <c r="P188" s="70">
        <v>13</v>
      </c>
    </row>
    <row r="189" spans="1:20" x14ac:dyDescent="0.3">
      <c r="A189" s="70">
        <f t="shared" si="15"/>
        <v>1920</v>
      </c>
      <c r="F189" s="79">
        <f t="shared" si="16"/>
        <v>67.5</v>
      </c>
      <c r="G189" s="79">
        <f t="shared" si="16"/>
        <v>73.025000000000006</v>
      </c>
      <c r="H189" s="70">
        <v>8</v>
      </c>
      <c r="J189" s="80">
        <f t="shared" si="17"/>
        <v>172.5</v>
      </c>
      <c r="K189" s="80">
        <f t="shared" si="17"/>
        <v>187.4</v>
      </c>
      <c r="L189" s="77" t="s">
        <v>72</v>
      </c>
      <c r="M189" s="77" t="s">
        <v>332</v>
      </c>
      <c r="N189" s="81" t="s">
        <v>66</v>
      </c>
      <c r="O189" s="77">
        <v>13</v>
      </c>
      <c r="P189" s="70">
        <v>12</v>
      </c>
    </row>
    <row r="190" spans="1:20" x14ac:dyDescent="0.3">
      <c r="A190" s="70">
        <f t="shared" si="15"/>
        <v>1921</v>
      </c>
      <c r="F190" s="79">
        <f t="shared" si="16"/>
        <v>73.125</v>
      </c>
      <c r="G190" s="79">
        <f t="shared" si="16"/>
        <v>78.650000000000006</v>
      </c>
      <c r="H190" s="70">
        <v>3</v>
      </c>
      <c r="J190" s="80">
        <f t="shared" si="17"/>
        <v>187.5</v>
      </c>
      <c r="K190" s="80">
        <f t="shared" si="17"/>
        <v>202.4</v>
      </c>
      <c r="L190" s="77" t="s">
        <v>55</v>
      </c>
      <c r="M190" s="77" t="s">
        <v>333</v>
      </c>
      <c r="N190" s="77" t="s">
        <v>350</v>
      </c>
      <c r="O190" s="77">
        <v>14</v>
      </c>
      <c r="P190" s="70">
        <v>11</v>
      </c>
    </row>
    <row r="191" spans="1:20" x14ac:dyDescent="0.3">
      <c r="A191" s="70">
        <f t="shared" si="15"/>
        <v>1922</v>
      </c>
      <c r="F191" s="79">
        <f t="shared" si="16"/>
        <v>78.75</v>
      </c>
      <c r="G191" s="79">
        <f t="shared" si="16"/>
        <v>84.275000000000006</v>
      </c>
      <c r="H191" s="70">
        <v>4</v>
      </c>
      <c r="J191" s="80">
        <f t="shared" si="17"/>
        <v>202.5</v>
      </c>
      <c r="K191" s="80">
        <f t="shared" si="17"/>
        <v>217.4</v>
      </c>
      <c r="L191" s="77" t="s">
        <v>73</v>
      </c>
      <c r="M191" s="77" t="s">
        <v>334</v>
      </c>
      <c r="N191" s="77" t="s">
        <v>67</v>
      </c>
      <c r="O191" s="77">
        <v>15</v>
      </c>
      <c r="P191" s="70">
        <v>10</v>
      </c>
    </row>
    <row r="192" spans="1:20" x14ac:dyDescent="0.3">
      <c r="A192" s="70">
        <f t="shared" si="15"/>
        <v>1923</v>
      </c>
      <c r="F192" s="79">
        <f t="shared" si="16"/>
        <v>84.375</v>
      </c>
      <c r="G192" s="79">
        <f t="shared" si="16"/>
        <v>89.9</v>
      </c>
      <c r="H192" s="70">
        <v>9</v>
      </c>
      <c r="J192" s="80">
        <f t="shared" si="17"/>
        <v>217.5</v>
      </c>
      <c r="K192" s="80">
        <f t="shared" si="17"/>
        <v>232.4</v>
      </c>
      <c r="L192" s="77" t="s">
        <v>346</v>
      </c>
      <c r="M192" s="77" t="s">
        <v>335</v>
      </c>
      <c r="N192" s="77" t="s">
        <v>350</v>
      </c>
      <c r="O192" s="77">
        <v>16</v>
      </c>
      <c r="P192" s="70">
        <v>9</v>
      </c>
    </row>
    <row r="193" spans="1:16" x14ac:dyDescent="0.3">
      <c r="A193" s="70">
        <f t="shared" si="15"/>
        <v>1924</v>
      </c>
      <c r="F193" s="79">
        <f t="shared" si="16"/>
        <v>90</v>
      </c>
      <c r="G193" s="79">
        <f t="shared" si="16"/>
        <v>95.525000000000006</v>
      </c>
      <c r="H193" s="70">
        <v>1</v>
      </c>
      <c r="J193" s="80">
        <f t="shared" si="17"/>
        <v>232.5</v>
      </c>
      <c r="K193" s="80">
        <f t="shared" si="17"/>
        <v>247.4</v>
      </c>
      <c r="L193" s="77" t="s">
        <v>74</v>
      </c>
      <c r="M193" s="77" t="s">
        <v>336</v>
      </c>
      <c r="N193" s="77" t="s">
        <v>68</v>
      </c>
      <c r="O193" s="77">
        <v>17</v>
      </c>
      <c r="P193" s="70">
        <v>8</v>
      </c>
    </row>
    <row r="194" spans="1:16" x14ac:dyDescent="0.3">
      <c r="A194" s="70">
        <f t="shared" si="15"/>
        <v>1925</v>
      </c>
      <c r="F194" s="79">
        <f t="shared" si="16"/>
        <v>95.625</v>
      </c>
      <c r="G194" s="79">
        <f t="shared" si="16"/>
        <v>101.15</v>
      </c>
      <c r="H194" s="70">
        <v>6</v>
      </c>
      <c r="J194" s="80">
        <f t="shared" si="17"/>
        <v>247.5</v>
      </c>
      <c r="K194" s="80">
        <f t="shared" si="17"/>
        <v>262.39999999999998</v>
      </c>
      <c r="L194" s="77" t="s">
        <v>61</v>
      </c>
      <c r="M194" s="77" t="s">
        <v>337</v>
      </c>
      <c r="N194" s="77" t="s">
        <v>350</v>
      </c>
      <c r="O194" s="77">
        <v>18</v>
      </c>
      <c r="P194" s="70">
        <v>7</v>
      </c>
    </row>
    <row r="195" spans="1:16" x14ac:dyDescent="0.3">
      <c r="A195" s="70">
        <f t="shared" si="15"/>
        <v>1926</v>
      </c>
      <c r="F195" s="79">
        <f t="shared" ref="F195:G210" si="18">F194+5.625</f>
        <v>101.25</v>
      </c>
      <c r="G195" s="79">
        <f t="shared" si="18"/>
        <v>106.77500000000001</v>
      </c>
      <c r="H195" s="70">
        <v>7</v>
      </c>
      <c r="J195" s="80">
        <f t="shared" si="17"/>
        <v>262.5</v>
      </c>
      <c r="K195" s="80">
        <f t="shared" si="17"/>
        <v>277.39999999999998</v>
      </c>
      <c r="L195" s="77" t="s">
        <v>75</v>
      </c>
      <c r="M195" s="77" t="s">
        <v>338</v>
      </c>
      <c r="N195" s="77" t="s">
        <v>69</v>
      </c>
      <c r="O195" s="77">
        <v>19</v>
      </c>
      <c r="P195" s="70">
        <v>6</v>
      </c>
    </row>
    <row r="196" spans="1:16" x14ac:dyDescent="0.3">
      <c r="A196" s="70">
        <f t="shared" si="15"/>
        <v>1927</v>
      </c>
      <c r="F196" s="79">
        <f t="shared" si="18"/>
        <v>106.875</v>
      </c>
      <c r="G196" s="79">
        <f t="shared" si="18"/>
        <v>112.4</v>
      </c>
      <c r="H196" s="70">
        <v>2</v>
      </c>
      <c r="J196" s="80">
        <f t="shared" ref="J196:K201" si="19">J195+15</f>
        <v>277.5</v>
      </c>
      <c r="K196" s="80">
        <f t="shared" si="19"/>
        <v>292.39999999999998</v>
      </c>
      <c r="L196" s="77" t="s">
        <v>63</v>
      </c>
      <c r="M196" s="77" t="s">
        <v>339</v>
      </c>
      <c r="N196" s="77" t="s">
        <v>350</v>
      </c>
      <c r="O196" s="77">
        <v>20</v>
      </c>
      <c r="P196" s="70">
        <v>5</v>
      </c>
    </row>
    <row r="197" spans="1:16" x14ac:dyDescent="0.3">
      <c r="A197" s="70">
        <f t="shared" si="15"/>
        <v>1928</v>
      </c>
      <c r="F197" s="79">
        <f t="shared" si="18"/>
        <v>112.5</v>
      </c>
      <c r="G197" s="79">
        <f t="shared" si="18"/>
        <v>118.02500000000001</v>
      </c>
      <c r="H197" s="70">
        <v>8</v>
      </c>
      <c r="J197" s="80">
        <f t="shared" si="19"/>
        <v>292.5</v>
      </c>
      <c r="K197" s="80">
        <f t="shared" si="19"/>
        <v>307.39999999999998</v>
      </c>
      <c r="L197" s="77" t="s">
        <v>76</v>
      </c>
      <c r="M197" s="77" t="s">
        <v>340</v>
      </c>
      <c r="N197" s="77" t="s">
        <v>70</v>
      </c>
      <c r="O197" s="77">
        <v>21</v>
      </c>
      <c r="P197" s="70">
        <v>4</v>
      </c>
    </row>
    <row r="198" spans="1:16" x14ac:dyDescent="0.3">
      <c r="A198" s="70">
        <f t="shared" si="15"/>
        <v>1929</v>
      </c>
      <c r="F198" s="79">
        <f t="shared" si="18"/>
        <v>118.125</v>
      </c>
      <c r="G198" s="79">
        <f t="shared" si="18"/>
        <v>123.65</v>
      </c>
      <c r="H198" s="70">
        <v>3</v>
      </c>
      <c r="J198" s="80">
        <f t="shared" si="19"/>
        <v>307.5</v>
      </c>
      <c r="K198" s="80">
        <f t="shared" si="19"/>
        <v>322.39999999999998</v>
      </c>
      <c r="L198" s="77" t="s">
        <v>347</v>
      </c>
      <c r="M198" s="77" t="s">
        <v>341</v>
      </c>
      <c r="N198" s="77" t="s">
        <v>350</v>
      </c>
      <c r="O198" s="77">
        <v>22</v>
      </c>
      <c r="P198" s="70">
        <v>3</v>
      </c>
    </row>
    <row r="199" spans="1:16" x14ac:dyDescent="0.3">
      <c r="A199" s="70">
        <f t="shared" si="15"/>
        <v>1930</v>
      </c>
      <c r="F199" s="79">
        <f t="shared" si="18"/>
        <v>123.75</v>
      </c>
      <c r="G199" s="79">
        <f t="shared" si="18"/>
        <v>129.27500000000001</v>
      </c>
      <c r="H199" s="70">
        <v>4</v>
      </c>
      <c r="J199" s="80">
        <f t="shared" si="19"/>
        <v>322.5</v>
      </c>
      <c r="K199" s="80">
        <f t="shared" si="19"/>
        <v>337.4</v>
      </c>
      <c r="L199" s="77" t="s">
        <v>77</v>
      </c>
      <c r="M199" s="77" t="s">
        <v>342</v>
      </c>
      <c r="N199" s="77" t="s">
        <v>71</v>
      </c>
      <c r="O199" s="77">
        <v>23</v>
      </c>
      <c r="P199" s="70">
        <v>2</v>
      </c>
    </row>
    <row r="200" spans="1:16" x14ac:dyDescent="0.3">
      <c r="A200" s="70">
        <f t="shared" si="15"/>
        <v>1931</v>
      </c>
      <c r="F200" s="79">
        <f t="shared" si="18"/>
        <v>129.375</v>
      </c>
      <c r="G200" s="79">
        <f t="shared" si="18"/>
        <v>134.9</v>
      </c>
      <c r="H200" s="70">
        <v>9</v>
      </c>
      <c r="J200" s="80">
        <f t="shared" si="19"/>
        <v>337.5</v>
      </c>
      <c r="K200" s="80">
        <f t="shared" si="19"/>
        <v>352.4</v>
      </c>
      <c r="L200" s="77" t="s">
        <v>64</v>
      </c>
      <c r="M200" s="77" t="s">
        <v>343</v>
      </c>
      <c r="N200" s="77" t="s">
        <v>350</v>
      </c>
      <c r="O200" s="77">
        <v>24</v>
      </c>
      <c r="P200" s="70">
        <v>1</v>
      </c>
    </row>
    <row r="201" spans="1:16" x14ac:dyDescent="0.3">
      <c r="A201" s="70">
        <f t="shared" si="15"/>
        <v>1932</v>
      </c>
      <c r="F201" s="79">
        <f t="shared" si="18"/>
        <v>135</v>
      </c>
      <c r="G201" s="79">
        <f t="shared" si="18"/>
        <v>140.52500000000001</v>
      </c>
      <c r="H201" s="70">
        <v>1</v>
      </c>
      <c r="J201" s="80">
        <f t="shared" si="19"/>
        <v>352.5</v>
      </c>
      <c r="K201" s="80">
        <v>359.99</v>
      </c>
      <c r="L201" s="77" t="s">
        <v>66</v>
      </c>
      <c r="M201" s="77" t="s">
        <v>320</v>
      </c>
      <c r="N201" s="77" t="s">
        <v>72</v>
      </c>
      <c r="O201" s="81">
        <v>25</v>
      </c>
      <c r="P201" s="70">
        <v>24</v>
      </c>
    </row>
    <row r="202" spans="1:16" x14ac:dyDescent="0.3">
      <c r="A202" s="70">
        <f t="shared" si="15"/>
        <v>1933</v>
      </c>
      <c r="F202" s="79">
        <f t="shared" si="18"/>
        <v>140.625</v>
      </c>
      <c r="G202" s="79">
        <f t="shared" si="18"/>
        <v>146.15</v>
      </c>
      <c r="H202" s="70">
        <v>6</v>
      </c>
      <c r="J202" s="82"/>
      <c r="K202" s="77"/>
      <c r="L202" s="77"/>
      <c r="M202" s="77"/>
      <c r="N202" s="77"/>
    </row>
    <row r="203" spans="1:16" x14ac:dyDescent="0.3">
      <c r="A203" s="70">
        <f t="shared" si="15"/>
        <v>1934</v>
      </c>
      <c r="F203" s="79">
        <f t="shared" si="18"/>
        <v>146.25</v>
      </c>
      <c r="G203" s="79">
        <f t="shared" si="18"/>
        <v>151.77500000000001</v>
      </c>
      <c r="H203" s="70">
        <v>7</v>
      </c>
      <c r="J203" s="79"/>
    </row>
    <row r="204" spans="1:16" x14ac:dyDescent="0.3">
      <c r="A204" s="70">
        <f t="shared" si="15"/>
        <v>1935</v>
      </c>
      <c r="F204" s="79">
        <f t="shared" si="18"/>
        <v>151.875</v>
      </c>
      <c r="G204" s="79">
        <f t="shared" si="18"/>
        <v>157.4</v>
      </c>
      <c r="H204" s="70">
        <v>2</v>
      </c>
      <c r="J204" s="79"/>
    </row>
    <row r="205" spans="1:16" x14ac:dyDescent="0.3">
      <c r="A205" s="70">
        <f t="shared" si="15"/>
        <v>1936</v>
      </c>
      <c r="F205" s="79">
        <f t="shared" si="18"/>
        <v>157.5</v>
      </c>
      <c r="G205" s="79">
        <f t="shared" si="18"/>
        <v>163.02500000000001</v>
      </c>
      <c r="H205" s="70">
        <v>8</v>
      </c>
      <c r="J205" s="79"/>
    </row>
    <row r="206" spans="1:16" x14ac:dyDescent="0.3">
      <c r="A206" s="70">
        <f t="shared" si="15"/>
        <v>1937</v>
      </c>
      <c r="F206" s="79">
        <f t="shared" si="18"/>
        <v>163.125</v>
      </c>
      <c r="G206" s="79">
        <f t="shared" si="18"/>
        <v>168.65</v>
      </c>
      <c r="H206" s="70">
        <v>3</v>
      </c>
      <c r="J206" s="79"/>
    </row>
    <row r="207" spans="1:16" x14ac:dyDescent="0.3">
      <c r="A207" s="70">
        <f t="shared" si="15"/>
        <v>1938</v>
      </c>
      <c r="F207" s="79">
        <f t="shared" si="18"/>
        <v>168.75</v>
      </c>
      <c r="G207" s="79">
        <f t="shared" si="18"/>
        <v>174.27500000000001</v>
      </c>
      <c r="H207" s="70">
        <v>4</v>
      </c>
      <c r="J207" s="79"/>
    </row>
    <row r="208" spans="1:16" x14ac:dyDescent="0.3">
      <c r="A208" s="70">
        <f t="shared" si="15"/>
        <v>1939</v>
      </c>
      <c r="F208" s="79">
        <f t="shared" si="18"/>
        <v>174.375</v>
      </c>
      <c r="G208" s="79">
        <f t="shared" si="18"/>
        <v>179.9</v>
      </c>
      <c r="H208" s="70">
        <v>9</v>
      </c>
      <c r="J208" s="79"/>
    </row>
    <row r="209" spans="1:10" x14ac:dyDescent="0.3">
      <c r="A209" s="70">
        <f t="shared" si="15"/>
        <v>1940</v>
      </c>
      <c r="F209" s="79">
        <f t="shared" si="18"/>
        <v>180</v>
      </c>
      <c r="G209" s="79">
        <f t="shared" si="18"/>
        <v>185.52500000000001</v>
      </c>
      <c r="H209" s="70">
        <v>9</v>
      </c>
      <c r="J209" s="79"/>
    </row>
    <row r="210" spans="1:10" x14ac:dyDescent="0.3">
      <c r="A210" s="70">
        <f t="shared" si="15"/>
        <v>1941</v>
      </c>
      <c r="F210" s="79">
        <f t="shared" si="18"/>
        <v>185.625</v>
      </c>
      <c r="G210" s="79">
        <f t="shared" si="18"/>
        <v>191.15</v>
      </c>
      <c r="H210" s="70">
        <v>4</v>
      </c>
      <c r="J210" s="79"/>
    </row>
    <row r="211" spans="1:10" x14ac:dyDescent="0.3">
      <c r="A211" s="70">
        <f t="shared" si="15"/>
        <v>1942</v>
      </c>
      <c r="F211" s="79">
        <f t="shared" ref="F211:G226" si="20">F210+5.625</f>
        <v>191.25</v>
      </c>
      <c r="G211" s="79">
        <f t="shared" si="20"/>
        <v>196.77500000000001</v>
      </c>
      <c r="H211" s="70">
        <v>3</v>
      </c>
      <c r="J211" s="79"/>
    </row>
    <row r="212" spans="1:10" x14ac:dyDescent="0.3">
      <c r="A212" s="70">
        <f t="shared" si="15"/>
        <v>1943</v>
      </c>
      <c r="F212" s="79">
        <f t="shared" si="20"/>
        <v>196.875</v>
      </c>
      <c r="G212" s="79">
        <f t="shared" si="20"/>
        <v>202.4</v>
      </c>
      <c r="H212" s="70">
        <v>8</v>
      </c>
      <c r="J212" s="79"/>
    </row>
    <row r="213" spans="1:10" x14ac:dyDescent="0.3">
      <c r="A213" s="70">
        <f t="shared" si="15"/>
        <v>1944</v>
      </c>
      <c r="F213" s="79">
        <f t="shared" si="20"/>
        <v>202.5</v>
      </c>
      <c r="G213" s="79">
        <f t="shared" si="20"/>
        <v>208.02500000000001</v>
      </c>
      <c r="H213" s="70">
        <v>2</v>
      </c>
      <c r="J213" s="79"/>
    </row>
    <row r="214" spans="1:10" x14ac:dyDescent="0.3">
      <c r="A214" s="70">
        <f t="shared" si="15"/>
        <v>1945</v>
      </c>
      <c r="F214" s="79">
        <f t="shared" si="20"/>
        <v>208.125</v>
      </c>
      <c r="G214" s="79">
        <f t="shared" si="20"/>
        <v>213.65</v>
      </c>
      <c r="H214" s="70">
        <v>7</v>
      </c>
      <c r="J214" s="79"/>
    </row>
    <row r="215" spans="1:10" x14ac:dyDescent="0.3">
      <c r="A215" s="70">
        <f t="shared" si="15"/>
        <v>1946</v>
      </c>
      <c r="F215" s="79">
        <f t="shared" si="20"/>
        <v>213.75</v>
      </c>
      <c r="G215" s="79">
        <f t="shared" si="20"/>
        <v>219.27500000000001</v>
      </c>
      <c r="H215" s="70">
        <v>6</v>
      </c>
      <c r="J215" s="79"/>
    </row>
    <row r="216" spans="1:10" x14ac:dyDescent="0.3">
      <c r="A216" s="70">
        <f t="shared" si="15"/>
        <v>1947</v>
      </c>
      <c r="F216" s="79">
        <f t="shared" si="20"/>
        <v>219.375</v>
      </c>
      <c r="G216" s="79">
        <f t="shared" si="20"/>
        <v>224.9</v>
      </c>
      <c r="H216" s="70">
        <v>1</v>
      </c>
      <c r="J216" s="79"/>
    </row>
    <row r="217" spans="1:10" x14ac:dyDescent="0.3">
      <c r="A217" s="70">
        <f t="shared" si="15"/>
        <v>1948</v>
      </c>
      <c r="F217" s="79">
        <f t="shared" si="20"/>
        <v>225</v>
      </c>
      <c r="G217" s="79">
        <f t="shared" si="20"/>
        <v>230.52500000000001</v>
      </c>
      <c r="H217" s="70">
        <v>9</v>
      </c>
      <c r="J217" s="79"/>
    </row>
    <row r="218" spans="1:10" x14ac:dyDescent="0.3">
      <c r="A218" s="70">
        <f t="shared" si="15"/>
        <v>1949</v>
      </c>
      <c r="F218" s="79">
        <f t="shared" si="20"/>
        <v>230.625</v>
      </c>
      <c r="G218" s="79">
        <f t="shared" si="20"/>
        <v>236.15</v>
      </c>
      <c r="H218" s="70">
        <v>4</v>
      </c>
      <c r="J218" s="79"/>
    </row>
    <row r="219" spans="1:10" x14ac:dyDescent="0.3">
      <c r="A219" s="70">
        <f t="shared" si="15"/>
        <v>1950</v>
      </c>
      <c r="F219" s="79">
        <f t="shared" si="20"/>
        <v>236.25</v>
      </c>
      <c r="G219" s="79">
        <f t="shared" si="20"/>
        <v>241.77500000000001</v>
      </c>
      <c r="H219" s="70">
        <v>3</v>
      </c>
      <c r="J219" s="79"/>
    </row>
    <row r="220" spans="1:10" x14ac:dyDescent="0.3">
      <c r="A220" s="70">
        <f t="shared" si="15"/>
        <v>1951</v>
      </c>
      <c r="F220" s="79">
        <f t="shared" si="20"/>
        <v>241.875</v>
      </c>
      <c r="G220" s="79">
        <f t="shared" si="20"/>
        <v>247.4</v>
      </c>
      <c r="H220" s="70">
        <v>8</v>
      </c>
      <c r="J220" s="79"/>
    </row>
    <row r="221" spans="1:10" x14ac:dyDescent="0.3">
      <c r="A221" s="70">
        <f t="shared" si="15"/>
        <v>1952</v>
      </c>
      <c r="F221" s="79">
        <f t="shared" si="20"/>
        <v>247.5</v>
      </c>
      <c r="G221" s="79">
        <f t="shared" si="20"/>
        <v>253.02500000000001</v>
      </c>
      <c r="H221" s="70">
        <v>2</v>
      </c>
      <c r="J221" s="79"/>
    </row>
    <row r="222" spans="1:10" x14ac:dyDescent="0.3">
      <c r="A222" s="70">
        <f t="shared" si="15"/>
        <v>1953</v>
      </c>
      <c r="F222" s="79">
        <f t="shared" si="20"/>
        <v>253.125</v>
      </c>
      <c r="G222" s="79">
        <f t="shared" si="20"/>
        <v>258.64999999999998</v>
      </c>
      <c r="H222" s="70">
        <v>7</v>
      </c>
      <c r="J222" s="79"/>
    </row>
    <row r="223" spans="1:10" x14ac:dyDescent="0.3">
      <c r="A223" s="70">
        <f t="shared" si="15"/>
        <v>1954</v>
      </c>
      <c r="F223" s="79">
        <f t="shared" si="20"/>
        <v>258.75</v>
      </c>
      <c r="G223" s="79">
        <f t="shared" si="20"/>
        <v>264.27499999999998</v>
      </c>
      <c r="H223" s="70">
        <v>6</v>
      </c>
      <c r="J223" s="79"/>
    </row>
    <row r="224" spans="1:10" x14ac:dyDescent="0.3">
      <c r="A224" s="70">
        <f t="shared" si="15"/>
        <v>1955</v>
      </c>
      <c r="F224" s="79">
        <f t="shared" si="20"/>
        <v>264.375</v>
      </c>
      <c r="G224" s="79">
        <f t="shared" si="20"/>
        <v>269.89999999999998</v>
      </c>
      <c r="H224" s="70">
        <v>1</v>
      </c>
      <c r="J224" s="79"/>
    </row>
    <row r="225" spans="1:10" x14ac:dyDescent="0.3">
      <c r="A225" s="70">
        <f t="shared" si="15"/>
        <v>1956</v>
      </c>
      <c r="F225" s="79">
        <f t="shared" si="20"/>
        <v>270</v>
      </c>
      <c r="G225" s="79">
        <f t="shared" si="20"/>
        <v>275.52499999999998</v>
      </c>
      <c r="H225" s="70">
        <v>9</v>
      </c>
      <c r="J225" s="79"/>
    </row>
    <row r="226" spans="1:10" x14ac:dyDescent="0.3">
      <c r="A226" s="70">
        <f t="shared" si="15"/>
        <v>1957</v>
      </c>
      <c r="F226" s="79">
        <f t="shared" si="20"/>
        <v>275.625</v>
      </c>
      <c r="G226" s="79">
        <f t="shared" si="20"/>
        <v>281.14999999999998</v>
      </c>
      <c r="H226" s="70">
        <v>4</v>
      </c>
      <c r="J226" s="79"/>
    </row>
    <row r="227" spans="1:10" x14ac:dyDescent="0.3">
      <c r="A227" s="70">
        <f t="shared" si="15"/>
        <v>1958</v>
      </c>
      <c r="F227" s="79">
        <f t="shared" ref="F227:G240" si="21">F226+5.625</f>
        <v>281.25</v>
      </c>
      <c r="G227" s="79">
        <f t="shared" si="21"/>
        <v>286.77499999999998</v>
      </c>
      <c r="H227" s="70">
        <v>3</v>
      </c>
      <c r="J227" s="79"/>
    </row>
    <row r="228" spans="1:10" x14ac:dyDescent="0.3">
      <c r="A228" s="70">
        <f t="shared" si="15"/>
        <v>1959</v>
      </c>
      <c r="F228" s="79">
        <f t="shared" si="21"/>
        <v>286.875</v>
      </c>
      <c r="G228" s="79">
        <f t="shared" si="21"/>
        <v>292.39999999999998</v>
      </c>
      <c r="H228" s="70">
        <v>8</v>
      </c>
      <c r="J228" s="79"/>
    </row>
    <row r="229" spans="1:10" x14ac:dyDescent="0.3">
      <c r="A229" s="70">
        <f t="shared" si="15"/>
        <v>1960</v>
      </c>
      <c r="F229" s="79">
        <f t="shared" si="21"/>
        <v>292.5</v>
      </c>
      <c r="G229" s="79">
        <f t="shared" si="21"/>
        <v>298.02499999999998</v>
      </c>
      <c r="H229" s="70">
        <v>2</v>
      </c>
      <c r="J229" s="79"/>
    </row>
    <row r="230" spans="1:10" x14ac:dyDescent="0.3">
      <c r="A230" s="70">
        <f t="shared" si="15"/>
        <v>1961</v>
      </c>
      <c r="F230" s="79">
        <f t="shared" si="21"/>
        <v>298.125</v>
      </c>
      <c r="G230" s="79">
        <f t="shared" si="21"/>
        <v>303.64999999999998</v>
      </c>
      <c r="H230" s="70">
        <v>7</v>
      </c>
      <c r="J230" s="79"/>
    </row>
    <row r="231" spans="1:10" x14ac:dyDescent="0.3">
      <c r="A231" s="70">
        <f t="shared" si="15"/>
        <v>1962</v>
      </c>
      <c r="F231" s="79">
        <f t="shared" si="21"/>
        <v>303.75</v>
      </c>
      <c r="G231" s="79">
        <f t="shared" si="21"/>
        <v>309.27499999999998</v>
      </c>
      <c r="H231" s="70">
        <v>6</v>
      </c>
      <c r="J231" s="79"/>
    </row>
    <row r="232" spans="1:10" x14ac:dyDescent="0.3">
      <c r="A232" s="70">
        <f t="shared" si="15"/>
        <v>1963</v>
      </c>
      <c r="F232" s="79">
        <f t="shared" si="21"/>
        <v>309.375</v>
      </c>
      <c r="G232" s="79">
        <f t="shared" si="21"/>
        <v>314.89999999999998</v>
      </c>
      <c r="H232" s="70">
        <v>1</v>
      </c>
      <c r="J232" s="79"/>
    </row>
    <row r="233" spans="1:10" x14ac:dyDescent="0.3">
      <c r="A233" s="70">
        <f t="shared" si="15"/>
        <v>1964</v>
      </c>
      <c r="F233" s="79">
        <f t="shared" si="21"/>
        <v>315</v>
      </c>
      <c r="G233" s="79">
        <f t="shared" si="21"/>
        <v>320.52499999999998</v>
      </c>
      <c r="H233" s="70">
        <v>9</v>
      </c>
      <c r="J233" s="79"/>
    </row>
    <row r="234" spans="1:10" x14ac:dyDescent="0.3">
      <c r="A234" s="70">
        <f t="shared" si="15"/>
        <v>1965</v>
      </c>
      <c r="F234" s="79">
        <f t="shared" si="21"/>
        <v>320.625</v>
      </c>
      <c r="G234" s="79">
        <f t="shared" si="21"/>
        <v>326.14999999999998</v>
      </c>
      <c r="H234" s="70">
        <v>4</v>
      </c>
      <c r="J234" s="79"/>
    </row>
    <row r="235" spans="1:10" x14ac:dyDescent="0.3">
      <c r="A235" s="70">
        <f t="shared" si="15"/>
        <v>1966</v>
      </c>
      <c r="F235" s="79">
        <f t="shared" si="21"/>
        <v>326.25</v>
      </c>
      <c r="G235" s="79">
        <f t="shared" si="21"/>
        <v>331.77499999999998</v>
      </c>
      <c r="H235" s="70">
        <v>3</v>
      </c>
      <c r="J235" s="79"/>
    </row>
    <row r="236" spans="1:10" x14ac:dyDescent="0.3">
      <c r="A236" s="70">
        <f t="shared" ref="A236:A299" si="22">A235+1</f>
        <v>1967</v>
      </c>
      <c r="F236" s="79">
        <f t="shared" si="21"/>
        <v>331.875</v>
      </c>
      <c r="G236" s="79">
        <f>G235+5.625</f>
        <v>337.4</v>
      </c>
      <c r="H236" s="70">
        <v>8</v>
      </c>
      <c r="J236" s="79"/>
    </row>
    <row r="237" spans="1:10" x14ac:dyDescent="0.3">
      <c r="A237" s="70">
        <f t="shared" si="22"/>
        <v>1968</v>
      </c>
      <c r="F237" s="79">
        <f t="shared" si="21"/>
        <v>337.5</v>
      </c>
      <c r="G237" s="79">
        <f t="shared" si="21"/>
        <v>343.02499999999998</v>
      </c>
      <c r="H237" s="70">
        <v>2</v>
      </c>
      <c r="J237" s="79"/>
    </row>
    <row r="238" spans="1:10" x14ac:dyDescent="0.3">
      <c r="A238" s="70">
        <f t="shared" si="22"/>
        <v>1969</v>
      </c>
      <c r="F238" s="79">
        <f t="shared" si="21"/>
        <v>343.125</v>
      </c>
      <c r="G238" s="79">
        <f t="shared" si="21"/>
        <v>348.65</v>
      </c>
      <c r="H238" s="70">
        <v>7</v>
      </c>
      <c r="J238" s="79"/>
    </row>
    <row r="239" spans="1:10" x14ac:dyDescent="0.3">
      <c r="A239" s="70">
        <f t="shared" si="22"/>
        <v>1970</v>
      </c>
      <c r="F239" s="79">
        <f t="shared" si="21"/>
        <v>348.75</v>
      </c>
      <c r="G239" s="79">
        <f t="shared" si="21"/>
        <v>354.27499999999998</v>
      </c>
      <c r="H239" s="70">
        <v>6</v>
      </c>
      <c r="J239" s="79"/>
    </row>
    <row r="240" spans="1:10" x14ac:dyDescent="0.3">
      <c r="A240" s="70">
        <f t="shared" si="22"/>
        <v>1971</v>
      </c>
      <c r="F240" s="79">
        <f t="shared" si="21"/>
        <v>354.375</v>
      </c>
      <c r="G240" s="79">
        <f t="shared" si="21"/>
        <v>359.9</v>
      </c>
      <c r="H240" s="70">
        <v>1</v>
      </c>
      <c r="J240" s="79"/>
    </row>
    <row r="241" spans="1:1" x14ac:dyDescent="0.3">
      <c r="A241" s="70">
        <f t="shared" si="22"/>
        <v>1972</v>
      </c>
    </row>
    <row r="242" spans="1:1" x14ac:dyDescent="0.3">
      <c r="A242" s="70">
        <f t="shared" si="22"/>
        <v>1973</v>
      </c>
    </row>
    <row r="243" spans="1:1" x14ac:dyDescent="0.3">
      <c r="A243" s="70">
        <f t="shared" si="22"/>
        <v>1974</v>
      </c>
    </row>
    <row r="244" spans="1:1" x14ac:dyDescent="0.3">
      <c r="A244" s="70">
        <f t="shared" si="22"/>
        <v>1975</v>
      </c>
    </row>
    <row r="245" spans="1:1" x14ac:dyDescent="0.3">
      <c r="A245" s="70">
        <f t="shared" si="22"/>
        <v>1976</v>
      </c>
    </row>
    <row r="246" spans="1:1" x14ac:dyDescent="0.3">
      <c r="A246" s="70">
        <f t="shared" si="22"/>
        <v>1977</v>
      </c>
    </row>
    <row r="247" spans="1:1" x14ac:dyDescent="0.3">
      <c r="A247" s="70">
        <f t="shared" si="22"/>
        <v>1978</v>
      </c>
    </row>
    <row r="248" spans="1:1" x14ac:dyDescent="0.3">
      <c r="A248" s="70">
        <f t="shared" si="22"/>
        <v>1979</v>
      </c>
    </row>
    <row r="249" spans="1:1" x14ac:dyDescent="0.3">
      <c r="A249" s="70">
        <f t="shared" si="22"/>
        <v>1980</v>
      </c>
    </row>
    <row r="250" spans="1:1" x14ac:dyDescent="0.3">
      <c r="A250" s="70">
        <f t="shared" si="22"/>
        <v>1981</v>
      </c>
    </row>
    <row r="251" spans="1:1" x14ac:dyDescent="0.3">
      <c r="A251" s="70">
        <f t="shared" si="22"/>
        <v>1982</v>
      </c>
    </row>
    <row r="252" spans="1:1" x14ac:dyDescent="0.3">
      <c r="A252" s="70">
        <f t="shared" si="22"/>
        <v>1983</v>
      </c>
    </row>
    <row r="253" spans="1:1" x14ac:dyDescent="0.3">
      <c r="A253" s="70">
        <f t="shared" si="22"/>
        <v>1984</v>
      </c>
    </row>
    <row r="254" spans="1:1" x14ac:dyDescent="0.3">
      <c r="A254" s="70">
        <f t="shared" si="22"/>
        <v>1985</v>
      </c>
    </row>
    <row r="255" spans="1:1" x14ac:dyDescent="0.3">
      <c r="A255" s="70">
        <f t="shared" si="22"/>
        <v>1986</v>
      </c>
    </row>
    <row r="256" spans="1:1" x14ac:dyDescent="0.3">
      <c r="A256" s="70">
        <f t="shared" si="22"/>
        <v>1987</v>
      </c>
    </row>
    <row r="257" spans="1:1" x14ac:dyDescent="0.3">
      <c r="A257" s="70">
        <f t="shared" si="22"/>
        <v>1988</v>
      </c>
    </row>
    <row r="258" spans="1:1" x14ac:dyDescent="0.3">
      <c r="A258" s="70">
        <f t="shared" si="22"/>
        <v>1989</v>
      </c>
    </row>
    <row r="259" spans="1:1" x14ac:dyDescent="0.3">
      <c r="A259" s="70">
        <f t="shared" si="22"/>
        <v>1990</v>
      </c>
    </row>
    <row r="260" spans="1:1" x14ac:dyDescent="0.3">
      <c r="A260" s="70">
        <f t="shared" si="22"/>
        <v>1991</v>
      </c>
    </row>
    <row r="261" spans="1:1" x14ac:dyDescent="0.3">
      <c r="A261" s="70">
        <f t="shared" si="22"/>
        <v>1992</v>
      </c>
    </row>
    <row r="262" spans="1:1" x14ac:dyDescent="0.3">
      <c r="A262" s="70">
        <f t="shared" si="22"/>
        <v>1993</v>
      </c>
    </row>
    <row r="263" spans="1:1" x14ac:dyDescent="0.3">
      <c r="A263" s="70">
        <f t="shared" si="22"/>
        <v>1994</v>
      </c>
    </row>
    <row r="264" spans="1:1" x14ac:dyDescent="0.3">
      <c r="A264" s="70">
        <f t="shared" si="22"/>
        <v>1995</v>
      </c>
    </row>
    <row r="265" spans="1:1" x14ac:dyDescent="0.3">
      <c r="A265" s="70">
        <f t="shared" si="22"/>
        <v>1996</v>
      </c>
    </row>
    <row r="266" spans="1:1" x14ac:dyDescent="0.3">
      <c r="A266" s="70">
        <f t="shared" si="22"/>
        <v>1997</v>
      </c>
    </row>
    <row r="267" spans="1:1" x14ac:dyDescent="0.3">
      <c r="A267" s="70">
        <f t="shared" si="22"/>
        <v>1998</v>
      </c>
    </row>
    <row r="268" spans="1:1" x14ac:dyDescent="0.3">
      <c r="A268" s="70">
        <f t="shared" si="22"/>
        <v>1999</v>
      </c>
    </row>
    <row r="269" spans="1:1" x14ac:dyDescent="0.3">
      <c r="A269" s="70">
        <f t="shared" si="22"/>
        <v>2000</v>
      </c>
    </row>
    <row r="270" spans="1:1" x14ac:dyDescent="0.3">
      <c r="A270" s="70">
        <f t="shared" si="22"/>
        <v>2001</v>
      </c>
    </row>
    <row r="271" spans="1:1" x14ac:dyDescent="0.3">
      <c r="A271" s="70">
        <f t="shared" si="22"/>
        <v>2002</v>
      </c>
    </row>
    <row r="272" spans="1:1" x14ac:dyDescent="0.3">
      <c r="A272" s="70">
        <f t="shared" si="22"/>
        <v>2003</v>
      </c>
    </row>
    <row r="273" spans="1:1" x14ac:dyDescent="0.3">
      <c r="A273" s="70">
        <f t="shared" si="22"/>
        <v>2004</v>
      </c>
    </row>
    <row r="274" spans="1:1" x14ac:dyDescent="0.3">
      <c r="A274" s="70">
        <f t="shared" si="22"/>
        <v>2005</v>
      </c>
    </row>
    <row r="275" spans="1:1" x14ac:dyDescent="0.3">
      <c r="A275" s="70">
        <f t="shared" si="22"/>
        <v>2006</v>
      </c>
    </row>
    <row r="276" spans="1:1" x14ac:dyDescent="0.3">
      <c r="A276" s="70">
        <f t="shared" si="22"/>
        <v>2007</v>
      </c>
    </row>
    <row r="277" spans="1:1" x14ac:dyDescent="0.3">
      <c r="A277" s="70">
        <f t="shared" si="22"/>
        <v>2008</v>
      </c>
    </row>
    <row r="278" spans="1:1" x14ac:dyDescent="0.3">
      <c r="A278" s="70">
        <f t="shared" si="22"/>
        <v>2009</v>
      </c>
    </row>
    <row r="279" spans="1:1" x14ac:dyDescent="0.3">
      <c r="A279" s="70">
        <f t="shared" si="22"/>
        <v>2010</v>
      </c>
    </row>
    <row r="280" spans="1:1" x14ac:dyDescent="0.3">
      <c r="A280" s="70">
        <f t="shared" si="22"/>
        <v>2011</v>
      </c>
    </row>
    <row r="281" spans="1:1" x14ac:dyDescent="0.3">
      <c r="A281" s="70">
        <f t="shared" si="22"/>
        <v>2012</v>
      </c>
    </row>
    <row r="282" spans="1:1" x14ac:dyDescent="0.3">
      <c r="A282" s="70">
        <f t="shared" si="22"/>
        <v>2013</v>
      </c>
    </row>
    <row r="283" spans="1:1" x14ac:dyDescent="0.3">
      <c r="A283" s="70">
        <f t="shared" si="22"/>
        <v>2014</v>
      </c>
    </row>
    <row r="284" spans="1:1" x14ac:dyDescent="0.3">
      <c r="A284" s="70">
        <f t="shared" si="22"/>
        <v>2015</v>
      </c>
    </row>
    <row r="285" spans="1:1" x14ac:dyDescent="0.3">
      <c r="A285" s="70">
        <f t="shared" si="22"/>
        <v>2016</v>
      </c>
    </row>
    <row r="286" spans="1:1" x14ac:dyDescent="0.3">
      <c r="A286" s="70">
        <f t="shared" si="22"/>
        <v>2017</v>
      </c>
    </row>
    <row r="287" spans="1:1" x14ac:dyDescent="0.3">
      <c r="A287" s="70">
        <f t="shared" si="22"/>
        <v>2018</v>
      </c>
    </row>
    <row r="288" spans="1:1" x14ac:dyDescent="0.3">
      <c r="A288" s="70">
        <f t="shared" si="22"/>
        <v>2019</v>
      </c>
    </row>
    <row r="289" spans="1:1" x14ac:dyDescent="0.3">
      <c r="A289" s="70">
        <f t="shared" si="22"/>
        <v>2020</v>
      </c>
    </row>
    <row r="290" spans="1:1" x14ac:dyDescent="0.3">
      <c r="A290" s="70">
        <f t="shared" si="22"/>
        <v>2021</v>
      </c>
    </row>
    <row r="291" spans="1:1" x14ac:dyDescent="0.3">
      <c r="A291" s="70">
        <f t="shared" si="22"/>
        <v>2022</v>
      </c>
    </row>
    <row r="292" spans="1:1" x14ac:dyDescent="0.3">
      <c r="A292" s="70">
        <f t="shared" si="22"/>
        <v>2023</v>
      </c>
    </row>
    <row r="293" spans="1:1" x14ac:dyDescent="0.3">
      <c r="A293" s="70">
        <f t="shared" si="22"/>
        <v>2024</v>
      </c>
    </row>
    <row r="294" spans="1:1" x14ac:dyDescent="0.3">
      <c r="A294" s="70">
        <f t="shared" si="22"/>
        <v>2025</v>
      </c>
    </row>
    <row r="295" spans="1:1" x14ac:dyDescent="0.3">
      <c r="A295" s="70">
        <f t="shared" si="22"/>
        <v>2026</v>
      </c>
    </row>
    <row r="296" spans="1:1" x14ac:dyDescent="0.3">
      <c r="A296" s="70">
        <f t="shared" si="22"/>
        <v>2027</v>
      </c>
    </row>
    <row r="297" spans="1:1" x14ac:dyDescent="0.3">
      <c r="A297" s="70">
        <f t="shared" si="22"/>
        <v>2028</v>
      </c>
    </row>
    <row r="298" spans="1:1" x14ac:dyDescent="0.3">
      <c r="A298" s="70">
        <f t="shared" si="22"/>
        <v>2029</v>
      </c>
    </row>
    <row r="299" spans="1:1" x14ac:dyDescent="0.3">
      <c r="A299" s="70">
        <f t="shared" si="22"/>
        <v>2030</v>
      </c>
    </row>
    <row r="300" spans="1:1" x14ac:dyDescent="0.3">
      <c r="A300" s="70">
        <f t="shared" ref="A300:A363" si="23">A299+1</f>
        <v>2031</v>
      </c>
    </row>
    <row r="301" spans="1:1" x14ac:dyDescent="0.3">
      <c r="A301" s="70">
        <f t="shared" si="23"/>
        <v>2032</v>
      </c>
    </row>
    <row r="302" spans="1:1" x14ac:dyDescent="0.3">
      <c r="A302" s="70">
        <f t="shared" si="23"/>
        <v>2033</v>
      </c>
    </row>
    <row r="303" spans="1:1" x14ac:dyDescent="0.3">
      <c r="A303" s="70">
        <f t="shared" si="23"/>
        <v>2034</v>
      </c>
    </row>
    <row r="304" spans="1:1" x14ac:dyDescent="0.3">
      <c r="A304" s="70">
        <f t="shared" si="23"/>
        <v>2035</v>
      </c>
    </row>
    <row r="305" spans="1:1" x14ac:dyDescent="0.3">
      <c r="A305" s="70">
        <f t="shared" si="23"/>
        <v>2036</v>
      </c>
    </row>
    <row r="306" spans="1:1" x14ac:dyDescent="0.3">
      <c r="A306" s="70">
        <f t="shared" si="23"/>
        <v>2037</v>
      </c>
    </row>
    <row r="307" spans="1:1" x14ac:dyDescent="0.3">
      <c r="A307" s="70">
        <f t="shared" si="23"/>
        <v>2038</v>
      </c>
    </row>
    <row r="308" spans="1:1" x14ac:dyDescent="0.3">
      <c r="A308" s="70">
        <f t="shared" si="23"/>
        <v>2039</v>
      </c>
    </row>
    <row r="309" spans="1:1" x14ac:dyDescent="0.3">
      <c r="A309" s="70">
        <f t="shared" si="23"/>
        <v>2040</v>
      </c>
    </row>
    <row r="310" spans="1:1" x14ac:dyDescent="0.3">
      <c r="A310" s="70">
        <f t="shared" si="23"/>
        <v>2041</v>
      </c>
    </row>
    <row r="311" spans="1:1" x14ac:dyDescent="0.3">
      <c r="A311" s="70">
        <f t="shared" si="23"/>
        <v>2042</v>
      </c>
    </row>
    <row r="312" spans="1:1" x14ac:dyDescent="0.3">
      <c r="A312" s="70">
        <f t="shared" si="23"/>
        <v>2043</v>
      </c>
    </row>
    <row r="313" spans="1:1" x14ac:dyDescent="0.3">
      <c r="A313" s="70">
        <f t="shared" si="23"/>
        <v>2044</v>
      </c>
    </row>
    <row r="314" spans="1:1" x14ac:dyDescent="0.3">
      <c r="A314" s="70">
        <f t="shared" si="23"/>
        <v>2045</v>
      </c>
    </row>
    <row r="315" spans="1:1" x14ac:dyDescent="0.3">
      <c r="A315" s="70">
        <f t="shared" si="23"/>
        <v>2046</v>
      </c>
    </row>
    <row r="316" spans="1:1" x14ac:dyDescent="0.3">
      <c r="A316" s="70">
        <f t="shared" si="23"/>
        <v>2047</v>
      </c>
    </row>
    <row r="317" spans="1:1" x14ac:dyDescent="0.3">
      <c r="A317" s="70">
        <f t="shared" si="23"/>
        <v>2048</v>
      </c>
    </row>
    <row r="318" spans="1:1" x14ac:dyDescent="0.3">
      <c r="A318" s="70">
        <f t="shared" si="23"/>
        <v>2049</v>
      </c>
    </row>
    <row r="319" spans="1:1" x14ac:dyDescent="0.3">
      <c r="A319" s="70">
        <f t="shared" si="23"/>
        <v>2050</v>
      </c>
    </row>
    <row r="320" spans="1:1" x14ac:dyDescent="0.3">
      <c r="A320" s="70">
        <f t="shared" si="23"/>
        <v>2051</v>
      </c>
    </row>
    <row r="321" spans="1:1" x14ac:dyDescent="0.3">
      <c r="A321" s="70">
        <f t="shared" si="23"/>
        <v>2052</v>
      </c>
    </row>
    <row r="322" spans="1:1" x14ac:dyDescent="0.3">
      <c r="A322" s="70">
        <f t="shared" si="23"/>
        <v>2053</v>
      </c>
    </row>
    <row r="323" spans="1:1" x14ac:dyDescent="0.3">
      <c r="A323" s="70">
        <f t="shared" si="23"/>
        <v>2054</v>
      </c>
    </row>
    <row r="324" spans="1:1" x14ac:dyDescent="0.3">
      <c r="A324" s="70">
        <f t="shared" si="23"/>
        <v>2055</v>
      </c>
    </row>
    <row r="325" spans="1:1" x14ac:dyDescent="0.3">
      <c r="A325" s="70">
        <f t="shared" si="23"/>
        <v>2056</v>
      </c>
    </row>
    <row r="326" spans="1:1" x14ac:dyDescent="0.3">
      <c r="A326" s="70">
        <f t="shared" si="23"/>
        <v>2057</v>
      </c>
    </row>
    <row r="327" spans="1:1" x14ac:dyDescent="0.3">
      <c r="A327" s="70">
        <f t="shared" si="23"/>
        <v>2058</v>
      </c>
    </row>
    <row r="328" spans="1:1" x14ac:dyDescent="0.3">
      <c r="A328" s="70">
        <f t="shared" si="23"/>
        <v>2059</v>
      </c>
    </row>
    <row r="329" spans="1:1" x14ac:dyDescent="0.3">
      <c r="A329" s="70">
        <f t="shared" si="23"/>
        <v>2060</v>
      </c>
    </row>
    <row r="330" spans="1:1" x14ac:dyDescent="0.3">
      <c r="A330" s="70">
        <f t="shared" si="23"/>
        <v>2061</v>
      </c>
    </row>
    <row r="331" spans="1:1" x14ac:dyDescent="0.3">
      <c r="A331" s="70">
        <f t="shared" si="23"/>
        <v>2062</v>
      </c>
    </row>
    <row r="332" spans="1:1" x14ac:dyDescent="0.3">
      <c r="A332" s="70">
        <f t="shared" si="23"/>
        <v>2063</v>
      </c>
    </row>
    <row r="333" spans="1:1" x14ac:dyDescent="0.3">
      <c r="A333" s="70">
        <f t="shared" si="23"/>
        <v>2064</v>
      </c>
    </row>
    <row r="334" spans="1:1" x14ac:dyDescent="0.3">
      <c r="A334" s="70">
        <f t="shared" si="23"/>
        <v>2065</v>
      </c>
    </row>
    <row r="335" spans="1:1" x14ac:dyDescent="0.3">
      <c r="A335" s="70">
        <f t="shared" si="23"/>
        <v>2066</v>
      </c>
    </row>
    <row r="336" spans="1:1" x14ac:dyDescent="0.3">
      <c r="A336" s="70">
        <f t="shared" si="23"/>
        <v>2067</v>
      </c>
    </row>
    <row r="337" spans="1:1" x14ac:dyDescent="0.3">
      <c r="A337" s="70">
        <f t="shared" si="23"/>
        <v>2068</v>
      </c>
    </row>
    <row r="338" spans="1:1" x14ac:dyDescent="0.3">
      <c r="A338" s="70">
        <f t="shared" si="23"/>
        <v>2069</v>
      </c>
    </row>
    <row r="339" spans="1:1" x14ac:dyDescent="0.3">
      <c r="A339" s="70">
        <f t="shared" si="23"/>
        <v>2070</v>
      </c>
    </row>
    <row r="340" spans="1:1" x14ac:dyDescent="0.3">
      <c r="A340" s="70">
        <f t="shared" si="23"/>
        <v>2071</v>
      </c>
    </row>
    <row r="341" spans="1:1" x14ac:dyDescent="0.3">
      <c r="A341" s="70">
        <f t="shared" si="23"/>
        <v>2072</v>
      </c>
    </row>
    <row r="342" spans="1:1" x14ac:dyDescent="0.3">
      <c r="A342" s="70">
        <f t="shared" si="23"/>
        <v>2073</v>
      </c>
    </row>
    <row r="343" spans="1:1" x14ac:dyDescent="0.3">
      <c r="A343" s="70">
        <f t="shared" si="23"/>
        <v>2074</v>
      </c>
    </row>
    <row r="344" spans="1:1" x14ac:dyDescent="0.3">
      <c r="A344" s="70">
        <f t="shared" si="23"/>
        <v>2075</v>
      </c>
    </row>
    <row r="345" spans="1:1" x14ac:dyDescent="0.3">
      <c r="A345" s="70">
        <f t="shared" si="23"/>
        <v>2076</v>
      </c>
    </row>
    <row r="346" spans="1:1" x14ac:dyDescent="0.3">
      <c r="A346" s="70">
        <f t="shared" si="23"/>
        <v>2077</v>
      </c>
    </row>
    <row r="347" spans="1:1" x14ac:dyDescent="0.3">
      <c r="A347" s="70">
        <f t="shared" si="23"/>
        <v>2078</v>
      </c>
    </row>
    <row r="348" spans="1:1" x14ac:dyDescent="0.3">
      <c r="A348" s="70">
        <f t="shared" si="23"/>
        <v>2079</v>
      </c>
    </row>
    <row r="349" spans="1:1" x14ac:dyDescent="0.3">
      <c r="A349" s="70">
        <f t="shared" si="23"/>
        <v>2080</v>
      </c>
    </row>
    <row r="350" spans="1:1" x14ac:dyDescent="0.3">
      <c r="A350" s="70">
        <f t="shared" si="23"/>
        <v>2081</v>
      </c>
    </row>
    <row r="351" spans="1:1" x14ac:dyDescent="0.3">
      <c r="A351" s="70">
        <f t="shared" si="23"/>
        <v>2082</v>
      </c>
    </row>
    <row r="352" spans="1:1" x14ac:dyDescent="0.3">
      <c r="A352" s="70">
        <f t="shared" si="23"/>
        <v>2083</v>
      </c>
    </row>
    <row r="353" spans="1:1" x14ac:dyDescent="0.3">
      <c r="A353" s="70">
        <f t="shared" si="23"/>
        <v>2084</v>
      </c>
    </row>
    <row r="354" spans="1:1" x14ac:dyDescent="0.3">
      <c r="A354" s="70">
        <f t="shared" si="23"/>
        <v>2085</v>
      </c>
    </row>
    <row r="355" spans="1:1" x14ac:dyDescent="0.3">
      <c r="A355" s="70">
        <f t="shared" si="23"/>
        <v>2086</v>
      </c>
    </row>
    <row r="356" spans="1:1" x14ac:dyDescent="0.3">
      <c r="A356" s="70">
        <f t="shared" si="23"/>
        <v>2087</v>
      </c>
    </row>
    <row r="357" spans="1:1" x14ac:dyDescent="0.3">
      <c r="A357" s="70">
        <f t="shared" si="23"/>
        <v>2088</v>
      </c>
    </row>
    <row r="358" spans="1:1" x14ac:dyDescent="0.3">
      <c r="A358" s="70">
        <f t="shared" si="23"/>
        <v>2089</v>
      </c>
    </row>
    <row r="359" spans="1:1" x14ac:dyDescent="0.3">
      <c r="A359" s="70">
        <f t="shared" si="23"/>
        <v>2090</v>
      </c>
    </row>
    <row r="360" spans="1:1" x14ac:dyDescent="0.3">
      <c r="A360" s="70">
        <f t="shared" si="23"/>
        <v>2091</v>
      </c>
    </row>
    <row r="361" spans="1:1" x14ac:dyDescent="0.3">
      <c r="A361" s="70">
        <f t="shared" si="23"/>
        <v>2092</v>
      </c>
    </row>
    <row r="362" spans="1:1" x14ac:dyDescent="0.3">
      <c r="A362" s="70">
        <f t="shared" si="23"/>
        <v>2093</v>
      </c>
    </row>
    <row r="363" spans="1:1" x14ac:dyDescent="0.3">
      <c r="A363" s="70">
        <f t="shared" si="23"/>
        <v>2094</v>
      </c>
    </row>
    <row r="364" spans="1:1" x14ac:dyDescent="0.3">
      <c r="A364" s="70">
        <f t="shared" ref="A364:A427" si="24">A363+1</f>
        <v>2095</v>
      </c>
    </row>
    <row r="365" spans="1:1" x14ac:dyDescent="0.3">
      <c r="A365" s="70">
        <f t="shared" si="24"/>
        <v>2096</v>
      </c>
    </row>
    <row r="366" spans="1:1" x14ac:dyDescent="0.3">
      <c r="A366" s="70">
        <f t="shared" si="24"/>
        <v>2097</v>
      </c>
    </row>
    <row r="367" spans="1:1" x14ac:dyDescent="0.3">
      <c r="A367" s="70">
        <f t="shared" si="24"/>
        <v>2098</v>
      </c>
    </row>
    <row r="368" spans="1:1" x14ac:dyDescent="0.3">
      <c r="A368" s="70">
        <f t="shared" si="24"/>
        <v>2099</v>
      </c>
    </row>
    <row r="369" spans="1:1" x14ac:dyDescent="0.3">
      <c r="A369" s="70">
        <f t="shared" si="24"/>
        <v>2100</v>
      </c>
    </row>
    <row r="370" spans="1:1" x14ac:dyDescent="0.3">
      <c r="A370" s="70">
        <f t="shared" si="24"/>
        <v>2101</v>
      </c>
    </row>
    <row r="371" spans="1:1" x14ac:dyDescent="0.3">
      <c r="A371" s="70">
        <f t="shared" si="24"/>
        <v>2102</v>
      </c>
    </row>
    <row r="372" spans="1:1" x14ac:dyDescent="0.3">
      <c r="A372" s="70">
        <f t="shared" si="24"/>
        <v>2103</v>
      </c>
    </row>
    <row r="373" spans="1:1" x14ac:dyDescent="0.3">
      <c r="A373" s="70">
        <f t="shared" si="24"/>
        <v>2104</v>
      </c>
    </row>
    <row r="374" spans="1:1" x14ac:dyDescent="0.3">
      <c r="A374" s="70">
        <f t="shared" si="24"/>
        <v>2105</v>
      </c>
    </row>
    <row r="375" spans="1:1" x14ac:dyDescent="0.3">
      <c r="A375" s="70">
        <f t="shared" si="24"/>
        <v>2106</v>
      </c>
    </row>
    <row r="376" spans="1:1" x14ac:dyDescent="0.3">
      <c r="A376" s="70">
        <f t="shared" si="24"/>
        <v>2107</v>
      </c>
    </row>
    <row r="377" spans="1:1" x14ac:dyDescent="0.3">
      <c r="A377" s="70">
        <f t="shared" si="24"/>
        <v>2108</v>
      </c>
    </row>
    <row r="378" spans="1:1" x14ac:dyDescent="0.3">
      <c r="A378" s="70">
        <f t="shared" si="24"/>
        <v>2109</v>
      </c>
    </row>
    <row r="379" spans="1:1" x14ac:dyDescent="0.3">
      <c r="A379" s="70">
        <f t="shared" si="24"/>
        <v>2110</v>
      </c>
    </row>
    <row r="380" spans="1:1" x14ac:dyDescent="0.3">
      <c r="A380" s="70">
        <f t="shared" si="24"/>
        <v>2111</v>
      </c>
    </row>
    <row r="381" spans="1:1" x14ac:dyDescent="0.3">
      <c r="A381" s="70">
        <f t="shared" si="24"/>
        <v>2112</v>
      </c>
    </row>
    <row r="382" spans="1:1" x14ac:dyDescent="0.3">
      <c r="A382" s="70">
        <f t="shared" si="24"/>
        <v>2113</v>
      </c>
    </row>
    <row r="383" spans="1:1" x14ac:dyDescent="0.3">
      <c r="A383" s="70">
        <f t="shared" si="24"/>
        <v>2114</v>
      </c>
    </row>
    <row r="384" spans="1:1" x14ac:dyDescent="0.3">
      <c r="A384" s="70">
        <f t="shared" si="24"/>
        <v>2115</v>
      </c>
    </row>
    <row r="385" spans="1:1" x14ac:dyDescent="0.3">
      <c r="A385" s="70">
        <f t="shared" si="24"/>
        <v>2116</v>
      </c>
    </row>
    <row r="386" spans="1:1" x14ac:dyDescent="0.3">
      <c r="A386" s="70">
        <f t="shared" si="24"/>
        <v>2117</v>
      </c>
    </row>
    <row r="387" spans="1:1" x14ac:dyDescent="0.3">
      <c r="A387" s="70">
        <f t="shared" si="24"/>
        <v>2118</v>
      </c>
    </row>
    <row r="388" spans="1:1" x14ac:dyDescent="0.3">
      <c r="A388" s="70">
        <f t="shared" si="24"/>
        <v>2119</v>
      </c>
    </row>
    <row r="389" spans="1:1" x14ac:dyDescent="0.3">
      <c r="A389" s="70">
        <f t="shared" si="24"/>
        <v>2120</v>
      </c>
    </row>
    <row r="390" spans="1:1" x14ac:dyDescent="0.3">
      <c r="A390" s="70">
        <f t="shared" si="24"/>
        <v>2121</v>
      </c>
    </row>
    <row r="391" spans="1:1" x14ac:dyDescent="0.3">
      <c r="A391" s="70">
        <f t="shared" si="24"/>
        <v>2122</v>
      </c>
    </row>
    <row r="392" spans="1:1" x14ac:dyDescent="0.3">
      <c r="A392" s="70">
        <f t="shared" si="24"/>
        <v>2123</v>
      </c>
    </row>
    <row r="393" spans="1:1" x14ac:dyDescent="0.3">
      <c r="A393" s="70">
        <f t="shared" si="24"/>
        <v>2124</v>
      </c>
    </row>
    <row r="394" spans="1:1" x14ac:dyDescent="0.3">
      <c r="A394" s="70">
        <f t="shared" si="24"/>
        <v>2125</v>
      </c>
    </row>
    <row r="395" spans="1:1" x14ac:dyDescent="0.3">
      <c r="A395" s="70">
        <f t="shared" si="24"/>
        <v>2126</v>
      </c>
    </row>
    <row r="396" spans="1:1" x14ac:dyDescent="0.3">
      <c r="A396" s="70">
        <f t="shared" si="24"/>
        <v>2127</v>
      </c>
    </row>
    <row r="397" spans="1:1" x14ac:dyDescent="0.3">
      <c r="A397" s="70">
        <f t="shared" si="24"/>
        <v>2128</v>
      </c>
    </row>
    <row r="398" spans="1:1" x14ac:dyDescent="0.3">
      <c r="A398" s="70">
        <f t="shared" si="24"/>
        <v>2129</v>
      </c>
    </row>
    <row r="399" spans="1:1" x14ac:dyDescent="0.3">
      <c r="A399" s="70">
        <f t="shared" si="24"/>
        <v>2130</v>
      </c>
    </row>
    <row r="400" spans="1:1" x14ac:dyDescent="0.3">
      <c r="A400" s="70">
        <f t="shared" si="24"/>
        <v>2131</v>
      </c>
    </row>
    <row r="401" spans="1:1" x14ac:dyDescent="0.3">
      <c r="A401" s="70">
        <f t="shared" si="24"/>
        <v>2132</v>
      </c>
    </row>
    <row r="402" spans="1:1" x14ac:dyDescent="0.3">
      <c r="A402" s="70">
        <f t="shared" si="24"/>
        <v>2133</v>
      </c>
    </row>
    <row r="403" spans="1:1" x14ac:dyDescent="0.3">
      <c r="A403" s="70">
        <f t="shared" si="24"/>
        <v>2134</v>
      </c>
    </row>
    <row r="404" spans="1:1" x14ac:dyDescent="0.3">
      <c r="A404" s="70">
        <f t="shared" si="24"/>
        <v>2135</v>
      </c>
    </row>
    <row r="405" spans="1:1" x14ac:dyDescent="0.3">
      <c r="A405" s="70">
        <f t="shared" si="24"/>
        <v>2136</v>
      </c>
    </row>
    <row r="406" spans="1:1" x14ac:dyDescent="0.3">
      <c r="A406" s="70">
        <f t="shared" si="24"/>
        <v>2137</v>
      </c>
    </row>
    <row r="407" spans="1:1" x14ac:dyDescent="0.3">
      <c r="A407" s="70">
        <f t="shared" si="24"/>
        <v>2138</v>
      </c>
    </row>
    <row r="408" spans="1:1" x14ac:dyDescent="0.3">
      <c r="A408" s="70">
        <f t="shared" si="24"/>
        <v>2139</v>
      </c>
    </row>
    <row r="409" spans="1:1" x14ac:dyDescent="0.3">
      <c r="A409" s="70">
        <f t="shared" si="24"/>
        <v>2140</v>
      </c>
    </row>
    <row r="410" spans="1:1" x14ac:dyDescent="0.3">
      <c r="A410" s="70">
        <f t="shared" si="24"/>
        <v>2141</v>
      </c>
    </row>
    <row r="411" spans="1:1" x14ac:dyDescent="0.3">
      <c r="A411" s="70">
        <f t="shared" si="24"/>
        <v>2142</v>
      </c>
    </row>
    <row r="412" spans="1:1" x14ac:dyDescent="0.3">
      <c r="A412" s="70">
        <f t="shared" si="24"/>
        <v>2143</v>
      </c>
    </row>
    <row r="413" spans="1:1" x14ac:dyDescent="0.3">
      <c r="A413" s="70">
        <f t="shared" si="24"/>
        <v>2144</v>
      </c>
    </row>
    <row r="414" spans="1:1" x14ac:dyDescent="0.3">
      <c r="A414" s="70">
        <f t="shared" si="24"/>
        <v>2145</v>
      </c>
    </row>
    <row r="415" spans="1:1" x14ac:dyDescent="0.3">
      <c r="A415" s="70">
        <f t="shared" si="24"/>
        <v>2146</v>
      </c>
    </row>
    <row r="416" spans="1:1" x14ac:dyDescent="0.3">
      <c r="A416" s="70">
        <f t="shared" si="24"/>
        <v>2147</v>
      </c>
    </row>
    <row r="417" spans="1:1" x14ac:dyDescent="0.3">
      <c r="A417" s="70">
        <f t="shared" si="24"/>
        <v>2148</v>
      </c>
    </row>
    <row r="418" spans="1:1" x14ac:dyDescent="0.3">
      <c r="A418" s="70">
        <f t="shared" si="24"/>
        <v>2149</v>
      </c>
    </row>
    <row r="419" spans="1:1" x14ac:dyDescent="0.3">
      <c r="A419" s="70">
        <f t="shared" si="24"/>
        <v>2150</v>
      </c>
    </row>
    <row r="420" spans="1:1" x14ac:dyDescent="0.3">
      <c r="A420" s="70">
        <f t="shared" si="24"/>
        <v>2151</v>
      </c>
    </row>
    <row r="421" spans="1:1" x14ac:dyDescent="0.3">
      <c r="A421" s="70">
        <f t="shared" si="24"/>
        <v>2152</v>
      </c>
    </row>
    <row r="422" spans="1:1" x14ac:dyDescent="0.3">
      <c r="A422" s="70">
        <f t="shared" si="24"/>
        <v>2153</v>
      </c>
    </row>
    <row r="423" spans="1:1" x14ac:dyDescent="0.3">
      <c r="A423" s="70">
        <f t="shared" si="24"/>
        <v>2154</v>
      </c>
    </row>
    <row r="424" spans="1:1" x14ac:dyDescent="0.3">
      <c r="A424" s="70">
        <f t="shared" si="24"/>
        <v>2155</v>
      </c>
    </row>
    <row r="425" spans="1:1" x14ac:dyDescent="0.3">
      <c r="A425" s="70">
        <f t="shared" si="24"/>
        <v>2156</v>
      </c>
    </row>
    <row r="426" spans="1:1" x14ac:dyDescent="0.3">
      <c r="A426" s="70">
        <f t="shared" si="24"/>
        <v>2157</v>
      </c>
    </row>
    <row r="427" spans="1:1" x14ac:dyDescent="0.3">
      <c r="A427" s="70">
        <f t="shared" si="24"/>
        <v>2158</v>
      </c>
    </row>
    <row r="428" spans="1:1" x14ac:dyDescent="0.3">
      <c r="A428" s="70">
        <f t="shared" ref="A428:A469" si="25">A427+1</f>
        <v>2159</v>
      </c>
    </row>
    <row r="429" spans="1:1" x14ac:dyDescent="0.3">
      <c r="A429" s="70">
        <f t="shared" si="25"/>
        <v>2160</v>
      </c>
    </row>
    <row r="430" spans="1:1" x14ac:dyDescent="0.3">
      <c r="A430" s="70">
        <f t="shared" si="25"/>
        <v>2161</v>
      </c>
    </row>
    <row r="431" spans="1:1" x14ac:dyDescent="0.3">
      <c r="A431" s="70">
        <f t="shared" si="25"/>
        <v>2162</v>
      </c>
    </row>
    <row r="432" spans="1:1" x14ac:dyDescent="0.3">
      <c r="A432" s="70">
        <f t="shared" si="25"/>
        <v>2163</v>
      </c>
    </row>
    <row r="433" spans="1:1" x14ac:dyDescent="0.3">
      <c r="A433" s="70">
        <f t="shared" si="25"/>
        <v>2164</v>
      </c>
    </row>
    <row r="434" spans="1:1" x14ac:dyDescent="0.3">
      <c r="A434" s="70">
        <f t="shared" si="25"/>
        <v>2165</v>
      </c>
    </row>
    <row r="435" spans="1:1" x14ac:dyDescent="0.3">
      <c r="A435" s="70">
        <f t="shared" si="25"/>
        <v>2166</v>
      </c>
    </row>
    <row r="436" spans="1:1" x14ac:dyDescent="0.3">
      <c r="A436" s="70">
        <f t="shared" si="25"/>
        <v>2167</v>
      </c>
    </row>
    <row r="437" spans="1:1" x14ac:dyDescent="0.3">
      <c r="A437" s="70">
        <f t="shared" si="25"/>
        <v>2168</v>
      </c>
    </row>
    <row r="438" spans="1:1" x14ac:dyDescent="0.3">
      <c r="A438" s="70">
        <f t="shared" si="25"/>
        <v>2169</v>
      </c>
    </row>
    <row r="439" spans="1:1" x14ac:dyDescent="0.3">
      <c r="A439" s="70">
        <f t="shared" si="25"/>
        <v>2170</v>
      </c>
    </row>
    <row r="440" spans="1:1" x14ac:dyDescent="0.3">
      <c r="A440" s="70">
        <f t="shared" si="25"/>
        <v>2171</v>
      </c>
    </row>
    <row r="441" spans="1:1" x14ac:dyDescent="0.3">
      <c r="A441" s="70">
        <f t="shared" si="25"/>
        <v>2172</v>
      </c>
    </row>
    <row r="442" spans="1:1" x14ac:dyDescent="0.3">
      <c r="A442" s="70">
        <f t="shared" si="25"/>
        <v>2173</v>
      </c>
    </row>
    <row r="443" spans="1:1" x14ac:dyDescent="0.3">
      <c r="A443" s="70">
        <f t="shared" si="25"/>
        <v>2174</v>
      </c>
    </row>
    <row r="444" spans="1:1" x14ac:dyDescent="0.3">
      <c r="A444" s="70">
        <f t="shared" si="25"/>
        <v>2175</v>
      </c>
    </row>
    <row r="445" spans="1:1" x14ac:dyDescent="0.3">
      <c r="A445" s="70">
        <f t="shared" si="25"/>
        <v>2176</v>
      </c>
    </row>
    <row r="446" spans="1:1" x14ac:dyDescent="0.3">
      <c r="A446" s="70">
        <f t="shared" si="25"/>
        <v>2177</v>
      </c>
    </row>
    <row r="447" spans="1:1" x14ac:dyDescent="0.3">
      <c r="A447" s="70">
        <f t="shared" si="25"/>
        <v>2178</v>
      </c>
    </row>
    <row r="448" spans="1:1" x14ac:dyDescent="0.3">
      <c r="A448" s="70">
        <f t="shared" si="25"/>
        <v>2179</v>
      </c>
    </row>
    <row r="449" spans="1:1" x14ac:dyDescent="0.3">
      <c r="A449" s="70">
        <f t="shared" si="25"/>
        <v>2180</v>
      </c>
    </row>
    <row r="450" spans="1:1" x14ac:dyDescent="0.3">
      <c r="A450" s="70">
        <f t="shared" si="25"/>
        <v>2181</v>
      </c>
    </row>
    <row r="451" spans="1:1" x14ac:dyDescent="0.3">
      <c r="A451" s="70">
        <f t="shared" si="25"/>
        <v>2182</v>
      </c>
    </row>
    <row r="452" spans="1:1" x14ac:dyDescent="0.3">
      <c r="A452" s="70">
        <f t="shared" si="25"/>
        <v>2183</v>
      </c>
    </row>
    <row r="453" spans="1:1" x14ac:dyDescent="0.3">
      <c r="A453" s="70">
        <f t="shared" si="25"/>
        <v>2184</v>
      </c>
    </row>
    <row r="454" spans="1:1" x14ac:dyDescent="0.3">
      <c r="A454" s="70">
        <f t="shared" si="25"/>
        <v>2185</v>
      </c>
    </row>
    <row r="455" spans="1:1" x14ac:dyDescent="0.3">
      <c r="A455" s="70">
        <f t="shared" si="25"/>
        <v>2186</v>
      </c>
    </row>
    <row r="456" spans="1:1" x14ac:dyDescent="0.3">
      <c r="A456" s="70">
        <f t="shared" si="25"/>
        <v>2187</v>
      </c>
    </row>
    <row r="457" spans="1:1" x14ac:dyDescent="0.3">
      <c r="A457" s="70">
        <f t="shared" si="25"/>
        <v>2188</v>
      </c>
    </row>
    <row r="458" spans="1:1" x14ac:dyDescent="0.3">
      <c r="A458" s="70">
        <f t="shared" si="25"/>
        <v>2189</v>
      </c>
    </row>
    <row r="459" spans="1:1" x14ac:dyDescent="0.3">
      <c r="A459" s="70">
        <f t="shared" si="25"/>
        <v>2190</v>
      </c>
    </row>
    <row r="460" spans="1:1" x14ac:dyDescent="0.3">
      <c r="A460" s="70">
        <f t="shared" si="25"/>
        <v>2191</v>
      </c>
    </row>
    <row r="461" spans="1:1" x14ac:dyDescent="0.3">
      <c r="A461" s="70">
        <f t="shared" si="25"/>
        <v>2192</v>
      </c>
    </row>
    <row r="462" spans="1:1" x14ac:dyDescent="0.3">
      <c r="A462" s="70">
        <f t="shared" si="25"/>
        <v>2193</v>
      </c>
    </row>
    <row r="463" spans="1:1" x14ac:dyDescent="0.3">
      <c r="A463" s="70">
        <f t="shared" si="25"/>
        <v>2194</v>
      </c>
    </row>
    <row r="464" spans="1:1" x14ac:dyDescent="0.3">
      <c r="A464" s="70">
        <f t="shared" si="25"/>
        <v>2195</v>
      </c>
    </row>
    <row r="465" spans="1:1" x14ac:dyDescent="0.3">
      <c r="A465" s="70">
        <f t="shared" si="25"/>
        <v>2196</v>
      </c>
    </row>
    <row r="466" spans="1:1" x14ac:dyDescent="0.3">
      <c r="A466" s="70">
        <f t="shared" si="25"/>
        <v>2197</v>
      </c>
    </row>
    <row r="467" spans="1:1" x14ac:dyDescent="0.3">
      <c r="A467" s="70">
        <f t="shared" si="25"/>
        <v>2198</v>
      </c>
    </row>
    <row r="468" spans="1:1" x14ac:dyDescent="0.3">
      <c r="A468" s="70">
        <f t="shared" si="25"/>
        <v>2199</v>
      </c>
    </row>
    <row r="469" spans="1:1" x14ac:dyDescent="0.3">
      <c r="A469" s="70">
        <f t="shared" si="25"/>
        <v>2200</v>
      </c>
    </row>
  </sheetData>
  <sheetProtection algorithmName="SHA-512" hashValue="RPPbfNT2B1PGlL9qk4tTQZzwHO/bteqMqFfNY8ktDRUa9/k4Z0G/UDXgEtM0FqibYJeAlMOjqvJU1MbnldB9GQ==" saltValue="19jALw19OkKTUiCfGIdSJQ==" spinCount="100000" sheet="1" objects="1" scenarios="1" selectLockedCells="1" selectUnlockedCells="1"/>
  <mergeCells count="97">
    <mergeCell ref="O175:Q175"/>
    <mergeCell ref="A22:C22"/>
    <mergeCell ref="A110:C110"/>
    <mergeCell ref="A47:M47"/>
    <mergeCell ref="D19:E19"/>
    <mergeCell ref="D20:E20"/>
    <mergeCell ref="D21:E21"/>
    <mergeCell ref="A21:B21"/>
    <mergeCell ref="G21:H21"/>
    <mergeCell ref="G19:H19"/>
    <mergeCell ref="G20:H20"/>
    <mergeCell ref="A19:B19"/>
    <mergeCell ref="A20:B20"/>
    <mergeCell ref="A17:B17"/>
    <mergeCell ref="A18:B18"/>
    <mergeCell ref="G10:H10"/>
    <mergeCell ref="G11:H11"/>
    <mergeCell ref="D16:E16"/>
    <mergeCell ref="A16:B16"/>
    <mergeCell ref="D13:E13"/>
    <mergeCell ref="D14:E14"/>
    <mergeCell ref="A10:B10"/>
    <mergeCell ref="G12:H12"/>
    <mergeCell ref="G13:H13"/>
    <mergeCell ref="G14:H14"/>
    <mergeCell ref="G15:H15"/>
    <mergeCell ref="G16:H16"/>
    <mergeCell ref="G17:H17"/>
    <mergeCell ref="G18:H18"/>
    <mergeCell ref="D17:E17"/>
    <mergeCell ref="D18:E18"/>
    <mergeCell ref="G6:H6"/>
    <mergeCell ref="G7:H7"/>
    <mergeCell ref="G8:H8"/>
    <mergeCell ref="A7:B7"/>
    <mergeCell ref="A8:B8"/>
    <mergeCell ref="D6:E6"/>
    <mergeCell ref="D7:E7"/>
    <mergeCell ref="D8:E8"/>
    <mergeCell ref="A6:B6"/>
    <mergeCell ref="G2:H2"/>
    <mergeCell ref="G3:H3"/>
    <mergeCell ref="G4:H4"/>
    <mergeCell ref="G5:H5"/>
    <mergeCell ref="A1:H1"/>
    <mergeCell ref="D2:E2"/>
    <mergeCell ref="D3:E3"/>
    <mergeCell ref="D4:E4"/>
    <mergeCell ref="D5:E5"/>
    <mergeCell ref="A2:B2"/>
    <mergeCell ref="A3:B3"/>
    <mergeCell ref="A4:B4"/>
    <mergeCell ref="A5:B5"/>
    <mergeCell ref="M7:N7"/>
    <mergeCell ref="A126:B126"/>
    <mergeCell ref="A153:A154"/>
    <mergeCell ref="B153:F153"/>
    <mergeCell ref="G153:G154"/>
    <mergeCell ref="H153:H154"/>
    <mergeCell ref="D10:E10"/>
    <mergeCell ref="D15:E15"/>
    <mergeCell ref="A11:B11"/>
    <mergeCell ref="A12:B12"/>
    <mergeCell ref="A13:B13"/>
    <mergeCell ref="A14:B14"/>
    <mergeCell ref="A15:B15"/>
    <mergeCell ref="D11:E11"/>
    <mergeCell ref="D12:E12"/>
    <mergeCell ref="A9:H9"/>
    <mergeCell ref="M13:N13"/>
    <mergeCell ref="M14:N14"/>
    <mergeCell ref="M15:N15"/>
    <mergeCell ref="M16:N16"/>
    <mergeCell ref="M8:N8"/>
    <mergeCell ref="M9:N9"/>
    <mergeCell ref="M10:N10"/>
    <mergeCell ref="M11:N11"/>
    <mergeCell ref="M12:N12"/>
    <mergeCell ref="O3:R3"/>
    <mergeCell ref="O4:R4"/>
    <mergeCell ref="O5:R5"/>
    <mergeCell ref="O6:R6"/>
    <mergeCell ref="M2:R2"/>
    <mergeCell ref="M3:N3"/>
    <mergeCell ref="M4:N4"/>
    <mergeCell ref="M5:N5"/>
    <mergeCell ref="M6:N6"/>
    <mergeCell ref="O7:R7"/>
    <mergeCell ref="O8:R8"/>
    <mergeCell ref="O9:R9"/>
    <mergeCell ref="O10:R10"/>
    <mergeCell ref="O11:R11"/>
    <mergeCell ref="O12:R12"/>
    <mergeCell ref="O13:R13"/>
    <mergeCell ref="O14:R14"/>
    <mergeCell ref="O15:R15"/>
    <mergeCell ref="O16:R1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A2DB7-2B56-4560-9D33-66FC076FFC25}">
  <dimension ref="A2:DP7459"/>
  <sheetViews>
    <sheetView workbookViewId="0"/>
  </sheetViews>
  <sheetFormatPr defaultRowHeight="15" x14ac:dyDescent="0.25"/>
  <cols>
    <col min="1" max="1" width="16.42578125" style="54" customWidth="1"/>
    <col min="2" max="2" width="19.7109375" style="54" customWidth="1"/>
    <col min="3" max="6" width="13.5703125" style="54" bestFit="1" customWidth="1"/>
    <col min="7" max="7" width="16.85546875" style="54" customWidth="1"/>
    <col min="8" max="8" width="13.5703125" style="54" bestFit="1" customWidth="1"/>
    <col min="9" max="10" width="13.5703125" style="54" customWidth="1"/>
    <col min="11" max="11" width="15.42578125" style="54" customWidth="1"/>
    <col min="12" max="16" width="13.5703125" style="54" customWidth="1"/>
    <col min="17" max="18" width="13.5703125" style="54" bestFit="1" customWidth="1"/>
    <col min="19" max="19" width="15.5703125" style="54" bestFit="1" customWidth="1"/>
    <col min="20" max="20" width="2.85546875" style="54" customWidth="1"/>
    <col min="21" max="27" width="13.5703125" style="54" bestFit="1" customWidth="1"/>
    <col min="28" max="28" width="2.85546875" style="54" customWidth="1"/>
    <col min="29" max="29" width="20" style="54" customWidth="1"/>
    <col min="30" max="30" width="18.28515625" style="54" customWidth="1"/>
    <col min="31" max="32" width="13.5703125" style="54" bestFit="1" customWidth="1"/>
    <col min="33" max="33" width="18.5703125" style="54" customWidth="1"/>
    <col min="34" max="38" width="13.5703125" style="54" bestFit="1" customWidth="1"/>
    <col min="39" max="39" width="17.28515625" style="54" customWidth="1"/>
    <col min="40" max="120" width="13.5703125" style="54" bestFit="1" customWidth="1"/>
    <col min="121" max="16384" width="9.140625" style="54"/>
  </cols>
  <sheetData>
    <row r="2" spans="1:120" x14ac:dyDescent="0.25">
      <c r="D2" s="59"/>
    </row>
    <row r="3" spans="1:120" x14ac:dyDescent="0.25">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c r="DB3" s="60"/>
      <c r="DC3" s="60"/>
      <c r="DD3" s="60"/>
      <c r="DE3" s="60"/>
      <c r="DF3" s="60"/>
      <c r="DG3" s="60"/>
      <c r="DH3" s="60"/>
      <c r="DI3" s="60"/>
      <c r="DJ3" s="60"/>
      <c r="DK3" s="60"/>
      <c r="DL3" s="60"/>
      <c r="DM3" s="60"/>
      <c r="DN3" s="60"/>
      <c r="DO3" s="60"/>
      <c r="DP3" s="60"/>
    </row>
    <row r="4" spans="1:120" x14ac:dyDescent="0.25">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c r="DI4" s="60"/>
      <c r="DJ4" s="60"/>
      <c r="DK4" s="60"/>
      <c r="DL4" s="60"/>
      <c r="DM4" s="60"/>
      <c r="DN4" s="60"/>
      <c r="DO4" s="60"/>
      <c r="DP4" s="60"/>
    </row>
    <row r="5" spans="1:120" x14ac:dyDescent="0.25">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c r="DM5" s="60"/>
      <c r="DN5" s="60"/>
      <c r="DO5" s="60"/>
      <c r="DP5" s="60"/>
    </row>
    <row r="6" spans="1:120" x14ac:dyDescent="0.25">
      <c r="U6" s="61"/>
      <c r="V6" s="61"/>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row>
    <row r="7" spans="1:120" x14ac:dyDescent="0.25">
      <c r="B7" s="210"/>
      <c r="C7" s="210"/>
      <c r="D7" s="210"/>
      <c r="E7" s="210"/>
      <c r="F7" s="210"/>
      <c r="G7" s="210"/>
      <c r="I7" s="210"/>
      <c r="J7" s="210"/>
      <c r="K7" s="210"/>
      <c r="L7" s="210"/>
      <c r="M7" s="210"/>
      <c r="N7" s="210"/>
      <c r="O7" s="210"/>
      <c r="P7" s="210"/>
      <c r="Q7" s="210"/>
      <c r="R7" s="210"/>
      <c r="U7" s="214" t="s">
        <v>168</v>
      </c>
      <c r="V7" s="214"/>
      <c r="W7" s="214"/>
      <c r="X7" s="60"/>
      <c r="Y7" s="60"/>
      <c r="Z7" s="60"/>
      <c r="AA7" s="60"/>
      <c r="AB7" s="60"/>
      <c r="AC7" s="60"/>
      <c r="AD7" s="209"/>
      <c r="AE7" s="209"/>
      <c r="AF7" s="209"/>
      <c r="AG7" s="209"/>
      <c r="AH7" s="60"/>
      <c r="AI7" s="60"/>
      <c r="AJ7" s="60"/>
      <c r="AK7" s="210"/>
      <c r="AL7" s="210"/>
      <c r="AM7" s="210"/>
      <c r="AN7" s="210"/>
      <c r="AO7" s="210"/>
      <c r="AP7" s="210"/>
      <c r="AQ7" s="210"/>
      <c r="AR7" s="210"/>
      <c r="AS7" s="210"/>
      <c r="AT7" s="21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row>
    <row r="8" spans="1:120" x14ac:dyDescent="0.25">
      <c r="A8" s="54" t="s">
        <v>169</v>
      </c>
      <c r="B8" s="54" t="s">
        <v>170</v>
      </c>
      <c r="C8" s="54" t="s">
        <v>78</v>
      </c>
      <c r="D8" s="54" t="s">
        <v>258</v>
      </c>
      <c r="E8" s="211"/>
      <c r="F8" s="211"/>
      <c r="I8" s="62"/>
      <c r="J8" s="62"/>
      <c r="K8" s="56"/>
      <c r="L8" s="56"/>
      <c r="M8" s="56"/>
      <c r="N8" s="56"/>
      <c r="O8" s="56"/>
      <c r="P8" s="56"/>
      <c r="Q8" s="56"/>
      <c r="R8" s="56"/>
      <c r="U8" s="212" t="s">
        <v>171</v>
      </c>
      <c r="V8" s="212" t="s">
        <v>172</v>
      </c>
      <c r="W8" s="54" t="s">
        <v>78</v>
      </c>
      <c r="X8" s="213" t="s">
        <v>173</v>
      </c>
      <c r="Y8" s="60"/>
      <c r="Z8" s="60"/>
      <c r="AA8" s="60"/>
      <c r="AB8" s="60"/>
      <c r="AC8" s="60"/>
      <c r="AD8" s="60"/>
      <c r="AE8" s="60"/>
      <c r="AF8" s="60"/>
      <c r="AG8" s="60"/>
      <c r="AH8" s="60"/>
      <c r="AI8" s="60"/>
      <c r="AJ8" s="60"/>
      <c r="AK8" s="62"/>
      <c r="AL8" s="62"/>
      <c r="AM8" s="56"/>
      <c r="AN8" s="56"/>
      <c r="AO8" s="56"/>
      <c r="AP8" s="56"/>
      <c r="AQ8" s="56"/>
      <c r="AR8" s="56"/>
      <c r="AS8" s="56"/>
      <c r="AT8" s="56"/>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row>
    <row r="9" spans="1:120" x14ac:dyDescent="0.25">
      <c r="U9" s="212"/>
      <c r="V9" s="212"/>
      <c r="X9" s="213"/>
      <c r="Y9" s="60"/>
      <c r="Z9" s="60"/>
      <c r="AA9" s="60"/>
      <c r="AB9" s="60"/>
      <c r="AC9" s="60" t="s">
        <v>174</v>
      </c>
      <c r="AD9" s="63"/>
      <c r="AE9" s="54" t="s">
        <v>175</v>
      </c>
      <c r="AG9" s="60"/>
      <c r="AH9" s="60"/>
      <c r="AI9" s="60"/>
      <c r="AJ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row>
    <row r="10" spans="1:120" x14ac:dyDescent="0.25">
      <c r="A10" s="60">
        <v>6.7527179322205484</v>
      </c>
      <c r="B10" s="54">
        <v>23</v>
      </c>
      <c r="C10" s="54">
        <v>1</v>
      </c>
      <c r="D10" s="60">
        <v>6.7527179322205484</v>
      </c>
      <c r="G10" s="63"/>
      <c r="I10" s="64"/>
      <c r="J10" s="64"/>
      <c r="K10" s="65"/>
      <c r="M10" s="64"/>
      <c r="N10" s="66"/>
      <c r="O10" s="66"/>
      <c r="Q10" s="67"/>
      <c r="R10" s="68"/>
      <c r="S10" s="63"/>
      <c r="U10" s="68">
        <v>2</v>
      </c>
      <c r="V10" s="64">
        <v>12</v>
      </c>
      <c r="W10" s="54">
        <v>1</v>
      </c>
      <c r="X10" s="68">
        <v>2</v>
      </c>
      <c r="Y10" s="60"/>
      <c r="Z10" s="60"/>
      <c r="AA10" s="60"/>
      <c r="AB10" s="60"/>
      <c r="AC10" s="63">
        <v>2.5777305671945214</v>
      </c>
      <c r="AD10" s="63"/>
      <c r="AE10" s="54" t="s">
        <v>176</v>
      </c>
      <c r="AG10" s="63"/>
      <c r="AH10" s="60"/>
      <c r="AI10" s="60"/>
      <c r="AJ10" s="60"/>
      <c r="AK10" s="64"/>
      <c r="AL10" s="64"/>
      <c r="AM10" s="65"/>
      <c r="AO10" s="64"/>
      <c r="AP10" s="66"/>
      <c r="AQ10" s="66"/>
      <c r="AS10" s="67"/>
      <c r="AT10" s="68"/>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row>
    <row r="11" spans="1:120" x14ac:dyDescent="0.25">
      <c r="A11" s="60">
        <v>21.480809774715453</v>
      </c>
      <c r="B11" s="54">
        <f>IF(B10=24,1,B10+1)</f>
        <v>24</v>
      </c>
      <c r="C11" s="54">
        <f>C10+1</f>
        <v>2</v>
      </c>
      <c r="D11" s="60">
        <v>21.480809774715453</v>
      </c>
      <c r="G11" s="63"/>
      <c r="I11" s="64"/>
      <c r="J11" s="64"/>
      <c r="K11" s="65"/>
      <c r="M11" s="64"/>
      <c r="N11" s="66"/>
      <c r="O11" s="66"/>
      <c r="Q11" s="67"/>
      <c r="R11" s="68"/>
      <c r="S11" s="63"/>
      <c r="U11" s="68">
        <v>32</v>
      </c>
      <c r="V11" s="64">
        <v>1</v>
      </c>
      <c r="W11" s="54">
        <f>W10+1</f>
        <v>2</v>
      </c>
      <c r="X11" s="68">
        <v>32</v>
      </c>
      <c r="Y11" s="60"/>
      <c r="Z11" s="60"/>
      <c r="AA11" s="60"/>
      <c r="AB11" s="60"/>
      <c r="AC11" s="63">
        <v>16.796829153783619</v>
      </c>
      <c r="AD11" s="63"/>
      <c r="AE11" s="54" t="s">
        <v>177</v>
      </c>
      <c r="AG11" s="63"/>
      <c r="AH11" s="60"/>
      <c r="AI11" s="60"/>
      <c r="AJ11" s="60"/>
      <c r="AK11" s="64"/>
      <c r="AL11" s="64"/>
      <c r="AM11" s="65"/>
      <c r="AO11" s="64"/>
      <c r="AP11" s="66"/>
      <c r="AQ11" s="66"/>
      <c r="AS11" s="67"/>
      <c r="AT11" s="68"/>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row>
    <row r="12" spans="1:120" x14ac:dyDescent="0.25">
      <c r="A12" s="60">
        <v>36.244069882668555</v>
      </c>
      <c r="B12" s="54">
        <f t="shared" ref="B12:B75" si="0">IF(B11=24,1,B11+1)</f>
        <v>1</v>
      </c>
      <c r="C12" s="54">
        <f t="shared" ref="C12:C75" si="1">C11+1</f>
        <v>3</v>
      </c>
      <c r="D12" s="60">
        <v>36.244069882668555</v>
      </c>
      <c r="G12" s="63"/>
      <c r="I12" s="64"/>
      <c r="J12" s="64"/>
      <c r="K12" s="65"/>
      <c r="M12" s="64"/>
      <c r="N12" s="66"/>
      <c r="O12" s="66"/>
      <c r="Q12" s="67"/>
      <c r="R12" s="68"/>
      <c r="S12" s="63"/>
      <c r="U12" s="68">
        <v>61</v>
      </c>
      <c r="V12" s="64">
        <v>2</v>
      </c>
      <c r="W12" s="54">
        <f t="shared" ref="W12:W75" si="2">W11+1</f>
        <v>3</v>
      </c>
      <c r="X12" s="68">
        <v>61</v>
      </c>
      <c r="Y12" s="60"/>
      <c r="Z12" s="60"/>
      <c r="AA12" s="60"/>
      <c r="AB12" s="60"/>
      <c r="AC12" s="63">
        <v>32.057359819300473</v>
      </c>
      <c r="AD12" s="63"/>
      <c r="AE12" s="54" t="s">
        <v>176</v>
      </c>
      <c r="AG12" s="63"/>
      <c r="AH12" s="60"/>
      <c r="AI12" s="60"/>
      <c r="AJ12" s="60"/>
      <c r="AK12" s="64"/>
      <c r="AL12" s="64"/>
      <c r="AM12" s="65"/>
      <c r="AO12" s="64"/>
      <c r="AP12" s="66"/>
      <c r="AQ12" s="66"/>
      <c r="AS12" s="67"/>
      <c r="AT12" s="68"/>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row>
    <row r="13" spans="1:120" x14ac:dyDescent="0.25">
      <c r="A13" s="60">
        <v>51.08415637537837</v>
      </c>
      <c r="B13" s="54">
        <f t="shared" si="0"/>
        <v>2</v>
      </c>
      <c r="C13" s="54">
        <f t="shared" si="1"/>
        <v>4</v>
      </c>
      <c r="D13" s="60">
        <v>51.08415637537837</v>
      </c>
      <c r="G13" s="63"/>
      <c r="I13" s="64"/>
      <c r="J13" s="64"/>
      <c r="K13" s="65"/>
      <c r="M13" s="64"/>
      <c r="N13" s="66"/>
      <c r="O13" s="66"/>
      <c r="Q13" s="67"/>
      <c r="R13" s="68"/>
      <c r="S13" s="63"/>
      <c r="U13" s="68">
        <v>91</v>
      </c>
      <c r="V13" s="64">
        <v>3</v>
      </c>
      <c r="W13" s="54">
        <f t="shared" si="2"/>
        <v>4</v>
      </c>
      <c r="X13" s="68">
        <v>91</v>
      </c>
      <c r="Y13" s="60"/>
      <c r="Z13" s="60"/>
      <c r="AA13" s="60"/>
      <c r="AB13" s="60"/>
      <c r="AC13" s="63">
        <v>46.57651825202629</v>
      </c>
      <c r="AD13" s="63"/>
      <c r="AE13" s="54" t="s">
        <v>177</v>
      </c>
      <c r="AG13" s="63"/>
      <c r="AH13" s="60"/>
      <c r="AI13" s="60"/>
      <c r="AJ13" s="60"/>
      <c r="AK13" s="64"/>
      <c r="AL13" s="64"/>
      <c r="AM13" s="65"/>
      <c r="AO13" s="64"/>
      <c r="AP13" s="66"/>
      <c r="AQ13" s="66"/>
      <c r="AS13" s="67"/>
      <c r="AT13" s="68"/>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row>
    <row r="14" spans="1:120" x14ac:dyDescent="0.25">
      <c r="A14" s="60">
        <v>66.015141767915338</v>
      </c>
      <c r="B14" s="54">
        <f t="shared" si="0"/>
        <v>3</v>
      </c>
      <c r="C14" s="54">
        <f t="shared" si="1"/>
        <v>5</v>
      </c>
      <c r="D14" s="60">
        <v>66.015141767915338</v>
      </c>
      <c r="G14" s="63"/>
      <c r="I14" s="64"/>
      <c r="J14" s="64"/>
      <c r="K14" s="65"/>
      <c r="M14" s="64"/>
      <c r="N14" s="66"/>
      <c r="O14" s="66"/>
      <c r="Q14" s="67"/>
      <c r="R14" s="68"/>
      <c r="S14" s="63"/>
      <c r="U14" s="68">
        <v>120</v>
      </c>
      <c r="V14" s="64">
        <v>4</v>
      </c>
      <c r="W14" s="54">
        <f t="shared" si="2"/>
        <v>5</v>
      </c>
      <c r="X14" s="68">
        <v>120</v>
      </c>
      <c r="Y14" s="60"/>
      <c r="Z14" s="60"/>
      <c r="AA14" s="60"/>
      <c r="AB14" s="60"/>
      <c r="AC14" s="63">
        <v>61.475857958197594</v>
      </c>
      <c r="AD14" s="63"/>
      <c r="AE14" s="54" t="s">
        <v>176</v>
      </c>
      <c r="AG14" s="63"/>
      <c r="AH14" s="60"/>
      <c r="AI14" s="60"/>
      <c r="AJ14" s="60"/>
      <c r="AK14" s="64"/>
      <c r="AL14" s="64"/>
      <c r="AM14" s="65"/>
      <c r="AO14" s="64"/>
      <c r="AP14" s="66"/>
      <c r="AQ14" s="66"/>
      <c r="AS14" s="67"/>
      <c r="AT14" s="68"/>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row>
    <row r="15" spans="1:120" x14ac:dyDescent="0.25">
      <c r="A15" s="60">
        <v>81.068728026468307</v>
      </c>
      <c r="B15" s="54">
        <f t="shared" si="0"/>
        <v>4</v>
      </c>
      <c r="C15" s="54">
        <f t="shared" si="1"/>
        <v>6</v>
      </c>
      <c r="D15" s="60">
        <v>81.068728026468307</v>
      </c>
      <c r="G15" s="63"/>
      <c r="I15" s="64"/>
      <c r="J15" s="64"/>
      <c r="K15" s="65"/>
      <c r="M15" s="64"/>
      <c r="N15" s="66"/>
      <c r="O15" s="66"/>
      <c r="Q15" s="67"/>
      <c r="R15" s="68"/>
      <c r="S15" s="63"/>
      <c r="U15" s="68">
        <v>149</v>
      </c>
      <c r="V15" s="64">
        <v>5</v>
      </c>
      <c r="W15" s="54">
        <f t="shared" si="2"/>
        <v>6</v>
      </c>
      <c r="X15" s="68">
        <v>149</v>
      </c>
      <c r="Y15" s="60"/>
      <c r="Z15" s="60"/>
      <c r="AA15" s="60"/>
      <c r="AB15" s="60"/>
      <c r="AC15" s="63">
        <v>76.341493858024478</v>
      </c>
      <c r="AD15" s="63"/>
      <c r="AE15" s="54" t="s">
        <v>177</v>
      </c>
      <c r="AG15" s="63"/>
      <c r="AH15" s="60"/>
      <c r="AI15" s="60"/>
      <c r="AJ15" s="60"/>
      <c r="AK15" s="64"/>
      <c r="AL15" s="64"/>
      <c r="AM15" s="65"/>
      <c r="AO15" s="64"/>
      <c r="AP15" s="66"/>
      <c r="AQ15" s="66"/>
      <c r="AS15" s="67"/>
      <c r="AT15" s="68"/>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row>
    <row r="16" spans="1:120" x14ac:dyDescent="0.25">
      <c r="A16" s="60">
        <v>96.244878427591175</v>
      </c>
      <c r="B16" s="54">
        <f t="shared" si="0"/>
        <v>5</v>
      </c>
      <c r="C16" s="54">
        <f t="shared" si="1"/>
        <v>7</v>
      </c>
      <c r="D16" s="60">
        <v>96.244878427591175</v>
      </c>
      <c r="G16" s="63"/>
      <c r="I16" s="64"/>
      <c r="J16" s="64"/>
      <c r="K16" s="65"/>
      <c r="M16" s="64"/>
      <c r="N16" s="66"/>
      <c r="O16" s="66"/>
      <c r="Q16" s="67"/>
      <c r="R16" s="68"/>
      <c r="S16" s="63"/>
      <c r="U16" s="68">
        <v>179</v>
      </c>
      <c r="V16" s="64">
        <v>6</v>
      </c>
      <c r="W16" s="54">
        <f t="shared" si="2"/>
        <v>7</v>
      </c>
      <c r="X16" s="68">
        <v>179</v>
      </c>
      <c r="Y16" s="60"/>
      <c r="Z16" s="60"/>
      <c r="AA16" s="60"/>
      <c r="AB16" s="60"/>
      <c r="AC16" s="63">
        <v>90.854425253346562</v>
      </c>
      <c r="AD16" s="63"/>
      <c r="AE16" s="54" t="s">
        <v>176</v>
      </c>
      <c r="AG16" s="63"/>
      <c r="AH16" s="60"/>
      <c r="AI16" s="60"/>
      <c r="AJ16" s="60"/>
      <c r="AK16" s="64"/>
      <c r="AL16" s="64"/>
      <c r="AM16" s="65"/>
      <c r="AO16" s="64"/>
      <c r="AP16" s="66"/>
      <c r="AQ16" s="66"/>
      <c r="AS16" s="67"/>
      <c r="AT16" s="68"/>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A16" s="60"/>
      <c r="CB16" s="60"/>
      <c r="CC16" s="60"/>
      <c r="CD16" s="60"/>
      <c r="CE16" s="60"/>
      <c r="CF16" s="60"/>
      <c r="CG16" s="60"/>
      <c r="CH16" s="60"/>
      <c r="CI16" s="60"/>
      <c r="CJ16" s="60"/>
      <c r="CK16" s="60"/>
      <c r="CL16" s="60"/>
      <c r="CM16" s="60"/>
      <c r="CN16" s="60"/>
      <c r="CO16" s="60"/>
      <c r="CP16" s="60"/>
      <c r="CQ16" s="60"/>
      <c r="CR16" s="60"/>
      <c r="CS16" s="60"/>
      <c r="CT16" s="60"/>
      <c r="CU16" s="60"/>
      <c r="CV16" s="60"/>
      <c r="CW16" s="60"/>
      <c r="CX16" s="60"/>
      <c r="CY16" s="60"/>
      <c r="CZ16" s="60"/>
      <c r="DA16" s="60"/>
      <c r="DB16" s="60"/>
      <c r="DC16" s="60"/>
      <c r="DD16" s="60"/>
      <c r="DE16" s="60"/>
      <c r="DF16" s="60"/>
      <c r="DG16" s="60"/>
      <c r="DH16" s="60"/>
      <c r="DI16" s="60"/>
      <c r="DJ16" s="60"/>
      <c r="DK16" s="60"/>
      <c r="DL16" s="60"/>
      <c r="DM16" s="60"/>
      <c r="DN16" s="60"/>
      <c r="DO16" s="60"/>
      <c r="DP16" s="60"/>
    </row>
    <row r="17" spans="1:120" x14ac:dyDescent="0.25">
      <c r="A17" s="60">
        <v>111.56046142335981</v>
      </c>
      <c r="B17" s="54">
        <f t="shared" si="0"/>
        <v>6</v>
      </c>
      <c r="C17" s="54">
        <f t="shared" si="1"/>
        <v>8</v>
      </c>
      <c r="D17" s="60">
        <v>111.56046142335981</v>
      </c>
      <c r="G17" s="63"/>
      <c r="I17" s="64"/>
      <c r="J17" s="64"/>
      <c r="K17" s="65"/>
      <c r="M17" s="64"/>
      <c r="N17" s="66"/>
      <c r="O17" s="66"/>
      <c r="Q17" s="67"/>
      <c r="R17" s="68"/>
      <c r="S17" s="63"/>
      <c r="U17" s="68">
        <v>208</v>
      </c>
      <c r="V17" s="64">
        <v>7</v>
      </c>
      <c r="W17" s="54">
        <f t="shared" si="2"/>
        <v>8</v>
      </c>
      <c r="X17" s="68">
        <v>208</v>
      </c>
      <c r="Y17" s="60"/>
      <c r="Z17" s="60"/>
      <c r="AA17" s="60"/>
      <c r="AB17" s="60"/>
      <c r="AC17" s="63">
        <v>106.04306703712791</v>
      </c>
      <c r="AD17" s="63"/>
      <c r="AE17" s="54" t="s">
        <v>177</v>
      </c>
      <c r="AG17" s="63"/>
      <c r="AH17" s="60"/>
      <c r="AI17" s="60"/>
      <c r="AJ17" s="60"/>
      <c r="AK17" s="64"/>
      <c r="AL17" s="64"/>
      <c r="AM17" s="65"/>
      <c r="AO17" s="64"/>
      <c r="AP17" s="66"/>
      <c r="AQ17" s="66"/>
      <c r="AS17" s="67"/>
      <c r="AT17" s="68"/>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row>
    <row r="18" spans="1:120" x14ac:dyDescent="0.25">
      <c r="A18" s="60">
        <v>126.99663524935022</v>
      </c>
      <c r="B18" s="54">
        <f t="shared" si="0"/>
        <v>7</v>
      </c>
      <c r="C18" s="54">
        <f t="shared" si="1"/>
        <v>9</v>
      </c>
      <c r="D18" s="60">
        <v>126.99663524935022</v>
      </c>
      <c r="G18" s="63"/>
      <c r="I18" s="64"/>
      <c r="J18" s="64"/>
      <c r="K18" s="65"/>
      <c r="M18" s="64"/>
      <c r="N18" s="66"/>
      <c r="O18" s="66"/>
      <c r="Q18" s="67"/>
      <c r="R18" s="68"/>
      <c r="S18" s="63"/>
      <c r="U18" s="68">
        <v>238</v>
      </c>
      <c r="V18" s="64">
        <v>8</v>
      </c>
      <c r="W18" s="54">
        <f t="shared" si="2"/>
        <v>9</v>
      </c>
      <c r="X18" s="68">
        <v>238</v>
      </c>
      <c r="Y18" s="60"/>
      <c r="Z18" s="60"/>
      <c r="AA18" s="60"/>
      <c r="AB18" s="60"/>
      <c r="AC18" s="63">
        <v>120.22445472609252</v>
      </c>
      <c r="AD18" s="63"/>
      <c r="AE18" s="54" t="s">
        <v>176</v>
      </c>
      <c r="AG18" s="63"/>
      <c r="AH18" s="60"/>
      <c r="AI18" s="60"/>
      <c r="AJ18" s="60"/>
      <c r="AK18" s="64"/>
      <c r="AL18" s="64"/>
      <c r="AM18" s="65"/>
      <c r="AO18" s="64"/>
      <c r="AP18" s="66"/>
      <c r="AQ18" s="66"/>
      <c r="AS18" s="67"/>
      <c r="AT18" s="68"/>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row>
    <row r="19" spans="1:120" x14ac:dyDescent="0.25">
      <c r="A19" s="60">
        <v>142.55339663848281</v>
      </c>
      <c r="B19" s="54">
        <f t="shared" si="0"/>
        <v>8</v>
      </c>
      <c r="C19" s="54">
        <f t="shared" si="1"/>
        <v>10</v>
      </c>
      <c r="D19" s="60">
        <v>142.55339663848281</v>
      </c>
      <c r="G19" s="63"/>
      <c r="I19" s="64"/>
      <c r="J19" s="64"/>
      <c r="K19" s="65"/>
      <c r="M19" s="64"/>
      <c r="N19" s="66"/>
      <c r="O19" s="66"/>
      <c r="Q19" s="67"/>
      <c r="R19" s="68"/>
      <c r="S19" s="63"/>
      <c r="U19" s="68">
        <v>268</v>
      </c>
      <c r="V19" s="64">
        <v>8</v>
      </c>
      <c r="W19" s="54">
        <f t="shared" si="2"/>
        <v>10</v>
      </c>
      <c r="X19" s="68">
        <v>268</v>
      </c>
      <c r="Y19" s="60"/>
      <c r="Z19" s="60"/>
      <c r="AA19" s="60"/>
      <c r="AB19" s="60"/>
      <c r="AC19" s="63">
        <v>135.65038562379777</v>
      </c>
      <c r="AD19" s="63"/>
      <c r="AE19" s="54" t="s">
        <v>177</v>
      </c>
      <c r="AG19" s="63"/>
      <c r="AH19" s="60"/>
      <c r="AI19" s="60"/>
      <c r="AJ19" s="60"/>
      <c r="AK19" s="64"/>
      <c r="AL19" s="64"/>
      <c r="AM19" s="65"/>
      <c r="AO19" s="64"/>
      <c r="AP19" s="66"/>
      <c r="AQ19" s="66"/>
      <c r="AS19" s="67"/>
      <c r="AT19" s="68"/>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row>
    <row r="20" spans="1:120" x14ac:dyDescent="0.25">
      <c r="A20" s="60">
        <v>158.19367637904361</v>
      </c>
      <c r="B20" s="54">
        <f t="shared" si="0"/>
        <v>9</v>
      </c>
      <c r="C20" s="54">
        <f t="shared" si="1"/>
        <v>11</v>
      </c>
      <c r="D20" s="60">
        <v>158.19367637904361</v>
      </c>
      <c r="G20" s="63"/>
      <c r="I20" s="64"/>
      <c r="J20" s="64"/>
      <c r="K20" s="65"/>
      <c r="M20" s="64"/>
      <c r="N20" s="66"/>
      <c r="O20" s="66"/>
      <c r="Q20" s="67"/>
      <c r="R20" s="68"/>
      <c r="S20" s="63"/>
      <c r="U20" s="68">
        <v>297</v>
      </c>
      <c r="V20" s="64">
        <v>9</v>
      </c>
      <c r="W20" s="54">
        <f t="shared" si="2"/>
        <v>11</v>
      </c>
      <c r="X20" s="68">
        <v>297</v>
      </c>
      <c r="Y20" s="60"/>
      <c r="Z20" s="60"/>
      <c r="AA20" s="60"/>
      <c r="AB20" s="60"/>
      <c r="AC20" s="63">
        <v>149.6178549756296</v>
      </c>
      <c r="AD20" s="63"/>
      <c r="AE20" s="54" t="s">
        <v>176</v>
      </c>
      <c r="AG20" s="63"/>
      <c r="AH20" s="60"/>
      <c r="AI20" s="60"/>
      <c r="AJ20" s="60"/>
      <c r="AK20" s="64"/>
      <c r="AL20" s="64"/>
      <c r="AM20" s="65"/>
      <c r="AO20" s="64"/>
      <c r="AP20" s="66"/>
      <c r="AQ20" s="66"/>
      <c r="AS20" s="67"/>
      <c r="AT20" s="68"/>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row>
    <row r="21" spans="1:120" x14ac:dyDescent="0.25">
      <c r="A21" s="60">
        <v>173.90259523037821</v>
      </c>
      <c r="B21" s="54">
        <f t="shared" si="0"/>
        <v>10</v>
      </c>
      <c r="C21" s="54">
        <f t="shared" si="1"/>
        <v>12</v>
      </c>
      <c r="D21" s="60">
        <v>173.90259523037821</v>
      </c>
      <c r="G21" s="63"/>
      <c r="I21" s="64"/>
      <c r="J21" s="64"/>
      <c r="K21" s="65"/>
      <c r="M21" s="64"/>
      <c r="N21" s="66"/>
      <c r="O21" s="66"/>
      <c r="Q21" s="67"/>
      <c r="R21" s="68"/>
      <c r="S21" s="63"/>
      <c r="U21" s="68">
        <v>327</v>
      </c>
      <c r="V21" s="64">
        <v>10</v>
      </c>
      <c r="W21" s="54">
        <f t="shared" si="2"/>
        <v>12</v>
      </c>
      <c r="X21" s="68">
        <v>327</v>
      </c>
      <c r="Y21" s="60"/>
      <c r="Z21" s="60"/>
      <c r="AA21" s="60"/>
      <c r="AB21" s="60"/>
      <c r="AC21" s="63">
        <v>165.15177704114467</v>
      </c>
      <c r="AD21" s="63"/>
      <c r="AE21" s="54" t="s">
        <v>177</v>
      </c>
      <c r="AG21" s="63"/>
      <c r="AH21" s="60"/>
      <c r="AI21" s="60"/>
      <c r="AJ21" s="60"/>
      <c r="AK21" s="64"/>
      <c r="AL21" s="64"/>
      <c r="AM21" s="65"/>
      <c r="AO21" s="64"/>
      <c r="AP21" s="66"/>
      <c r="AQ21" s="66"/>
      <c r="AS21" s="67"/>
      <c r="AT21" s="68"/>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row>
    <row r="22" spans="1:120" x14ac:dyDescent="0.25">
      <c r="A22" s="60">
        <v>189.63202821556479</v>
      </c>
      <c r="B22" s="54">
        <f t="shared" si="0"/>
        <v>11</v>
      </c>
      <c r="C22" s="54">
        <f t="shared" si="1"/>
        <v>13</v>
      </c>
      <c r="D22" s="60">
        <v>189.63202821556479</v>
      </c>
      <c r="G22" s="63"/>
      <c r="I22" s="64"/>
      <c r="J22" s="64"/>
      <c r="K22" s="65"/>
      <c r="M22" s="64"/>
      <c r="N22" s="66"/>
      <c r="O22" s="66"/>
      <c r="Q22" s="67"/>
      <c r="R22" s="68"/>
      <c r="S22" s="63"/>
      <c r="U22" s="68">
        <v>357</v>
      </c>
      <c r="V22" s="64">
        <v>11</v>
      </c>
      <c r="W22" s="54">
        <f t="shared" si="2"/>
        <v>13</v>
      </c>
      <c r="X22" s="68">
        <v>357</v>
      </c>
      <c r="Y22" s="60"/>
      <c r="Z22" s="60"/>
      <c r="AA22" s="60"/>
      <c r="AB22" s="60"/>
      <c r="AC22" s="63">
        <v>179.06062089744955</v>
      </c>
      <c r="AD22" s="63"/>
      <c r="AE22" s="54" t="s">
        <v>176</v>
      </c>
      <c r="AG22" s="63"/>
      <c r="AH22" s="60"/>
      <c r="AI22" s="60"/>
      <c r="AJ22" s="60"/>
      <c r="AK22" s="64"/>
      <c r="AL22" s="64"/>
      <c r="AM22" s="65"/>
      <c r="AO22" s="64"/>
      <c r="AP22" s="66"/>
      <c r="AQ22" s="66"/>
      <c r="AS22" s="67"/>
      <c r="AT22" s="68"/>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row>
    <row r="23" spans="1:120" x14ac:dyDescent="0.25">
      <c r="A23" s="60">
        <v>205.35839881887659</v>
      </c>
      <c r="B23" s="54">
        <f t="shared" si="0"/>
        <v>12</v>
      </c>
      <c r="C23" s="54">
        <f t="shared" si="1"/>
        <v>14</v>
      </c>
      <c r="D23" s="60">
        <v>205.35839881887659</v>
      </c>
      <c r="G23" s="63"/>
      <c r="I23" s="64"/>
      <c r="J23" s="64"/>
      <c r="K23" s="65"/>
      <c r="M23" s="64"/>
      <c r="N23" s="66"/>
      <c r="O23" s="66"/>
      <c r="Q23" s="67"/>
      <c r="R23" s="68"/>
      <c r="S23" s="63"/>
      <c r="U23" s="68">
        <v>386</v>
      </c>
      <c r="V23" s="64">
        <v>12</v>
      </c>
      <c r="W23" s="54">
        <f t="shared" si="2"/>
        <v>14</v>
      </c>
      <c r="X23" s="68">
        <v>386</v>
      </c>
      <c r="Y23" s="60"/>
      <c r="Z23" s="60"/>
      <c r="AA23" s="60"/>
      <c r="AB23" s="60"/>
      <c r="AC23" s="63">
        <v>194.55684900470078</v>
      </c>
      <c r="AD23" s="63"/>
      <c r="AE23" s="54" t="s">
        <v>177</v>
      </c>
      <c r="AG23" s="63"/>
      <c r="AH23" s="60"/>
      <c r="AI23" s="60"/>
      <c r="AJ23" s="60"/>
      <c r="AK23" s="64"/>
      <c r="AL23" s="64"/>
      <c r="AM23" s="65"/>
      <c r="AO23" s="64"/>
      <c r="AP23" s="66"/>
      <c r="AQ23" s="66"/>
      <c r="AS23" s="67"/>
      <c r="AT23" s="68"/>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row>
    <row r="24" spans="1:120" x14ac:dyDescent="0.25">
      <c r="A24" s="60">
        <v>221.03509961813688</v>
      </c>
      <c r="B24" s="54">
        <f t="shared" si="0"/>
        <v>13</v>
      </c>
      <c r="C24" s="54">
        <f t="shared" si="1"/>
        <v>15</v>
      </c>
      <c r="D24" s="60">
        <v>221.03509961813688</v>
      </c>
      <c r="G24" s="63"/>
      <c r="I24" s="64"/>
      <c r="J24" s="64"/>
      <c r="K24" s="65"/>
      <c r="M24" s="64"/>
      <c r="N24" s="66"/>
      <c r="O24" s="66"/>
      <c r="Q24" s="67"/>
      <c r="R24" s="68"/>
      <c r="S24" s="63"/>
      <c r="U24" s="68">
        <v>416</v>
      </c>
      <c r="V24" s="64">
        <v>1</v>
      </c>
      <c r="W24" s="54">
        <f t="shared" si="2"/>
        <v>15</v>
      </c>
      <c r="X24" s="68">
        <v>416</v>
      </c>
      <c r="Y24" s="60"/>
      <c r="Z24" s="60"/>
      <c r="AA24" s="60"/>
      <c r="AB24" s="60"/>
      <c r="AC24" s="63">
        <v>208.57136149238795</v>
      </c>
      <c r="AD24" s="63"/>
      <c r="AE24" s="54" t="s">
        <v>176</v>
      </c>
      <c r="AG24" s="63"/>
      <c r="AH24" s="60"/>
      <c r="AI24" s="60"/>
      <c r="AJ24" s="60"/>
      <c r="AK24" s="64"/>
      <c r="AL24" s="64"/>
      <c r="AM24" s="65"/>
      <c r="AO24" s="64"/>
      <c r="AP24" s="66"/>
      <c r="AQ24" s="66"/>
      <c r="AS24" s="67"/>
      <c r="AT24" s="68"/>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row>
    <row r="25" spans="1:120" x14ac:dyDescent="0.25">
      <c r="A25" s="60">
        <v>236.63874411862344</v>
      </c>
      <c r="B25" s="54">
        <f t="shared" si="0"/>
        <v>14</v>
      </c>
      <c r="C25" s="54">
        <f t="shared" si="1"/>
        <v>16</v>
      </c>
      <c r="D25" s="60">
        <v>236.63874411862344</v>
      </c>
      <c r="G25" s="63"/>
      <c r="I25" s="64"/>
      <c r="J25" s="64"/>
      <c r="K25" s="65"/>
      <c r="M25" s="64"/>
      <c r="N25" s="66"/>
      <c r="O25" s="66"/>
      <c r="Q25" s="67"/>
      <c r="R25" s="68"/>
      <c r="S25" s="63"/>
      <c r="U25" s="68">
        <v>445</v>
      </c>
      <c r="V25" s="64">
        <v>2</v>
      </c>
      <c r="W25" s="54">
        <f t="shared" si="2"/>
        <v>16</v>
      </c>
      <c r="X25" s="68">
        <v>445</v>
      </c>
      <c r="Y25" s="60"/>
      <c r="Z25" s="60"/>
      <c r="AA25" s="60"/>
      <c r="AB25" s="60"/>
      <c r="AC25" s="63">
        <v>223.8957619140856</v>
      </c>
      <c r="AD25" s="63"/>
      <c r="AE25" s="54" t="s">
        <v>177</v>
      </c>
      <c r="AG25" s="63"/>
      <c r="AH25" s="60"/>
      <c r="AI25" s="60"/>
      <c r="AJ25" s="60"/>
      <c r="AK25" s="64"/>
      <c r="AL25" s="64"/>
      <c r="AM25" s="65"/>
      <c r="AO25" s="64"/>
      <c r="AP25" s="66"/>
      <c r="AQ25" s="66"/>
      <c r="AS25" s="67"/>
      <c r="AT25" s="68"/>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row>
    <row r="26" spans="1:120" x14ac:dyDescent="0.25">
      <c r="A26" s="60">
        <v>252.13652836065739</v>
      </c>
      <c r="B26" s="54">
        <f t="shared" si="0"/>
        <v>15</v>
      </c>
      <c r="C26" s="54">
        <f t="shared" si="1"/>
        <v>17</v>
      </c>
      <c r="D26" s="60">
        <v>252.13652836065739</v>
      </c>
      <c r="G26" s="63"/>
      <c r="I26" s="64"/>
      <c r="J26" s="64"/>
      <c r="K26" s="65"/>
      <c r="M26" s="64"/>
      <c r="N26" s="66"/>
      <c r="O26" s="66"/>
      <c r="Q26" s="67"/>
      <c r="R26" s="68"/>
      <c r="S26" s="63"/>
      <c r="U26" s="68">
        <v>475</v>
      </c>
      <c r="V26" s="64">
        <v>3</v>
      </c>
      <c r="W26" s="54">
        <f t="shared" si="2"/>
        <v>17</v>
      </c>
      <c r="X26" s="68">
        <v>475</v>
      </c>
      <c r="Y26" s="60"/>
      <c r="Z26" s="60"/>
      <c r="AA26" s="60"/>
      <c r="AB26" s="60"/>
      <c r="AC26" s="63">
        <v>238.16146329883486</v>
      </c>
      <c r="AD26" s="63"/>
      <c r="AE26" s="54" t="s">
        <v>176</v>
      </c>
      <c r="AG26" s="63"/>
      <c r="AH26" s="60"/>
      <c r="AI26" s="60"/>
      <c r="AJ26" s="60"/>
      <c r="AK26" s="64"/>
      <c r="AL26" s="64"/>
      <c r="AM26" s="65"/>
      <c r="AO26" s="64"/>
      <c r="AP26" s="66"/>
      <c r="AQ26" s="66"/>
      <c r="AS26" s="67"/>
      <c r="AT26" s="68"/>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row>
    <row r="27" spans="1:120" x14ac:dyDescent="0.25">
      <c r="A27" s="60">
        <v>267.51399063924327</v>
      </c>
      <c r="B27" s="54">
        <f t="shared" si="0"/>
        <v>16</v>
      </c>
      <c r="C27" s="54">
        <f t="shared" si="1"/>
        <v>18</v>
      </c>
      <c r="D27" s="60">
        <v>267.51399063924327</v>
      </c>
      <c r="G27" s="63"/>
      <c r="I27" s="64"/>
      <c r="J27" s="64"/>
      <c r="K27" s="65"/>
      <c r="M27" s="64"/>
      <c r="N27" s="66"/>
      <c r="O27" s="66"/>
      <c r="Q27" s="67"/>
      <c r="R27" s="68"/>
      <c r="S27" s="63"/>
      <c r="U27" s="68">
        <v>504</v>
      </c>
      <c r="V27" s="64">
        <v>4</v>
      </c>
      <c r="W27" s="54">
        <f t="shared" si="2"/>
        <v>18</v>
      </c>
      <c r="X27" s="68">
        <v>504</v>
      </c>
      <c r="Y27" s="60"/>
      <c r="Z27" s="60"/>
      <c r="AA27" s="60"/>
      <c r="AB27" s="60"/>
      <c r="AC27" s="63">
        <v>253.21258640056476</v>
      </c>
      <c r="AD27" s="63"/>
      <c r="AE27" s="54" t="s">
        <v>177</v>
      </c>
      <c r="AG27" s="63"/>
      <c r="AH27" s="60"/>
      <c r="AI27" s="60"/>
      <c r="AJ27" s="60"/>
      <c r="AK27" s="64"/>
      <c r="AL27" s="64"/>
      <c r="AM27" s="65"/>
      <c r="AO27" s="64"/>
      <c r="AP27" s="66"/>
      <c r="AQ27" s="66"/>
      <c r="AS27" s="67"/>
      <c r="AT27" s="68"/>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row>
    <row r="28" spans="1:120" x14ac:dyDescent="0.25">
      <c r="A28" s="60">
        <v>282.75910673476756</v>
      </c>
      <c r="B28" s="54">
        <f t="shared" si="0"/>
        <v>17</v>
      </c>
      <c r="C28" s="54">
        <f t="shared" si="1"/>
        <v>19</v>
      </c>
      <c r="D28" s="60">
        <v>282.75910673476756</v>
      </c>
      <c r="G28" s="63"/>
      <c r="I28" s="64"/>
      <c r="J28" s="64"/>
      <c r="K28" s="65"/>
      <c r="M28" s="64"/>
      <c r="N28" s="66"/>
      <c r="O28" s="66"/>
      <c r="Q28" s="67"/>
      <c r="R28" s="68"/>
      <c r="S28" s="63"/>
      <c r="U28" s="68">
        <v>533</v>
      </c>
      <c r="V28" s="64">
        <v>5</v>
      </c>
      <c r="W28" s="54">
        <f t="shared" si="2"/>
        <v>19</v>
      </c>
      <c r="X28" s="68">
        <v>533</v>
      </c>
      <c r="AC28" s="63">
        <v>267.83120351610705</v>
      </c>
      <c r="AD28" s="63"/>
      <c r="AE28" s="54" t="s">
        <v>176</v>
      </c>
      <c r="AG28" s="63"/>
      <c r="AK28" s="64"/>
      <c r="AL28" s="64"/>
      <c r="AM28" s="65"/>
      <c r="AO28" s="64"/>
      <c r="AP28" s="66"/>
      <c r="AQ28" s="66"/>
      <c r="AS28" s="67"/>
      <c r="AT28" s="68"/>
    </row>
    <row r="29" spans="1:120" x14ac:dyDescent="0.25">
      <c r="A29" s="60">
        <v>297.87169351009652</v>
      </c>
      <c r="B29" s="54">
        <f t="shared" si="0"/>
        <v>18</v>
      </c>
      <c r="C29" s="54">
        <f t="shared" si="1"/>
        <v>20</v>
      </c>
      <c r="D29" s="60">
        <v>297.87169351009652</v>
      </c>
      <c r="G29" s="63"/>
      <c r="I29" s="64"/>
      <c r="J29" s="64"/>
      <c r="K29" s="65"/>
      <c r="M29" s="64"/>
      <c r="N29" s="66"/>
      <c r="O29" s="66"/>
      <c r="Q29" s="67"/>
      <c r="R29" s="68"/>
      <c r="S29" s="63"/>
      <c r="U29" s="68">
        <v>563</v>
      </c>
      <c r="V29" s="64">
        <v>6</v>
      </c>
      <c r="W29" s="54">
        <f t="shared" si="2"/>
        <v>20</v>
      </c>
      <c r="X29" s="68">
        <v>563</v>
      </c>
      <c r="AC29" s="63">
        <v>282.55420367512852</v>
      </c>
      <c r="AD29" s="63"/>
      <c r="AE29" s="54" t="s">
        <v>177</v>
      </c>
      <c r="AG29" s="63"/>
      <c r="AK29" s="64"/>
      <c r="AL29" s="64"/>
      <c r="AM29" s="65"/>
      <c r="AO29" s="64"/>
      <c r="AP29" s="66"/>
      <c r="AQ29" s="66"/>
      <c r="AS29" s="67"/>
      <c r="AT29" s="68"/>
    </row>
    <row r="30" spans="1:120" x14ac:dyDescent="0.25">
      <c r="A30" s="60">
        <v>312.86090297996998</v>
      </c>
      <c r="B30" s="54">
        <f t="shared" si="0"/>
        <v>19</v>
      </c>
      <c r="C30" s="54">
        <f t="shared" si="1"/>
        <v>21</v>
      </c>
      <c r="D30" s="60">
        <v>312.86090297996998</v>
      </c>
      <c r="G30" s="63"/>
      <c r="I30" s="64"/>
      <c r="J30" s="64"/>
      <c r="K30" s="65"/>
      <c r="M30" s="64"/>
      <c r="N30" s="66"/>
      <c r="O30" s="66"/>
      <c r="Q30" s="67"/>
      <c r="R30" s="68"/>
      <c r="S30" s="63"/>
      <c r="U30" s="68">
        <v>592</v>
      </c>
      <c r="V30" s="64">
        <v>7</v>
      </c>
      <c r="W30" s="54">
        <f t="shared" si="2"/>
        <v>21</v>
      </c>
      <c r="X30" s="68">
        <v>592</v>
      </c>
      <c r="AC30" s="63">
        <v>297.56053941696882</v>
      </c>
      <c r="AD30" s="63"/>
      <c r="AE30" s="54" t="s">
        <v>176</v>
      </c>
      <c r="AG30" s="63"/>
      <c r="AK30" s="64"/>
      <c r="AL30" s="64"/>
      <c r="AM30" s="65"/>
      <c r="AO30" s="64"/>
      <c r="AP30" s="66"/>
      <c r="AQ30" s="66"/>
      <c r="AS30" s="67"/>
      <c r="AT30" s="68"/>
    </row>
    <row r="31" spans="1:120" x14ac:dyDescent="0.25">
      <c r="A31" s="60">
        <v>327.74153543543071</v>
      </c>
      <c r="B31" s="54">
        <f t="shared" si="0"/>
        <v>20</v>
      </c>
      <c r="C31" s="54">
        <f t="shared" si="1"/>
        <v>22</v>
      </c>
      <c r="D31" s="60">
        <v>327.74153543543071</v>
      </c>
      <c r="G31" s="63"/>
      <c r="I31" s="64"/>
      <c r="J31" s="64"/>
      <c r="K31" s="65"/>
      <c r="M31" s="64"/>
      <c r="N31" s="66"/>
      <c r="O31" s="66"/>
      <c r="Q31" s="67"/>
      <c r="R31" s="68"/>
      <c r="S31" s="63"/>
      <c r="U31" s="68">
        <v>622</v>
      </c>
      <c r="V31" s="64">
        <v>8</v>
      </c>
      <c r="W31" s="54">
        <f t="shared" si="2"/>
        <v>22</v>
      </c>
      <c r="X31" s="68">
        <v>622</v>
      </c>
      <c r="AC31" s="63">
        <v>311.95806589117274</v>
      </c>
      <c r="AD31" s="63"/>
      <c r="AE31" s="54" t="s">
        <v>177</v>
      </c>
      <c r="AG31" s="63"/>
      <c r="AK31" s="64"/>
      <c r="AL31" s="64"/>
      <c r="AM31" s="65"/>
      <c r="AO31" s="64"/>
      <c r="AP31" s="66"/>
      <c r="AQ31" s="66"/>
      <c r="AS31" s="67"/>
      <c r="AT31" s="68"/>
    </row>
    <row r="32" spans="1:120" x14ac:dyDescent="0.25">
      <c r="A32" s="60">
        <v>342.53876364836469</v>
      </c>
      <c r="B32" s="54">
        <f t="shared" si="0"/>
        <v>21</v>
      </c>
      <c r="C32" s="54">
        <f t="shared" si="1"/>
        <v>23</v>
      </c>
      <c r="D32" s="60">
        <v>342.53876364836469</v>
      </c>
      <c r="G32" s="63"/>
      <c r="I32" s="64"/>
      <c r="J32" s="64"/>
      <c r="K32" s="65"/>
      <c r="M32" s="64"/>
      <c r="N32" s="66"/>
      <c r="O32" s="66"/>
      <c r="Q32" s="67"/>
      <c r="R32" s="68"/>
      <c r="S32" s="63"/>
      <c r="U32" s="68">
        <v>651</v>
      </c>
      <c r="V32" s="64">
        <v>9</v>
      </c>
      <c r="W32" s="54">
        <f t="shared" si="2"/>
        <v>23</v>
      </c>
      <c r="X32" s="68">
        <v>651</v>
      </c>
      <c r="AC32" s="63">
        <v>327.30352929932997</v>
      </c>
      <c r="AD32" s="63"/>
      <c r="AE32" s="54" t="s">
        <v>176</v>
      </c>
      <c r="AG32" s="63"/>
      <c r="AK32" s="64"/>
      <c r="AL32" s="64"/>
      <c r="AM32" s="65"/>
      <c r="AO32" s="64"/>
      <c r="AP32" s="66"/>
      <c r="AQ32" s="66"/>
      <c r="AS32" s="67"/>
      <c r="AT32" s="68"/>
    </row>
    <row r="33" spans="1:46" x14ac:dyDescent="0.25">
      <c r="A33" s="60">
        <v>357.27884403243661</v>
      </c>
      <c r="B33" s="54">
        <f t="shared" si="0"/>
        <v>22</v>
      </c>
      <c r="C33" s="54">
        <f t="shared" si="1"/>
        <v>24</v>
      </c>
      <c r="D33" s="60">
        <v>357.27884403243661</v>
      </c>
      <c r="G33" s="63"/>
      <c r="I33" s="64"/>
      <c r="J33" s="64"/>
      <c r="K33" s="65"/>
      <c r="M33" s="64"/>
      <c r="N33" s="66"/>
      <c r="O33" s="66"/>
      <c r="Q33" s="67"/>
      <c r="R33" s="68"/>
      <c r="S33" s="63"/>
      <c r="U33" s="68">
        <v>681</v>
      </c>
      <c r="V33" s="64">
        <v>10</v>
      </c>
      <c r="W33" s="54">
        <f t="shared" si="2"/>
        <v>24</v>
      </c>
      <c r="X33" s="68">
        <v>681</v>
      </c>
      <c r="AC33" s="63">
        <v>341.44311198685318</v>
      </c>
      <c r="AD33" s="63"/>
      <c r="AE33" s="54" t="s">
        <v>177</v>
      </c>
      <c r="AG33" s="63"/>
      <c r="AK33" s="64"/>
      <c r="AL33" s="64"/>
      <c r="AM33" s="65"/>
      <c r="AO33" s="64"/>
      <c r="AP33" s="66"/>
      <c r="AQ33" s="66"/>
      <c r="AS33" s="67"/>
      <c r="AT33" s="68"/>
    </row>
    <row r="34" spans="1:46" x14ac:dyDescent="0.25">
      <c r="A34" s="60">
        <v>371.9953857739456</v>
      </c>
      <c r="B34" s="54">
        <f t="shared" si="0"/>
        <v>23</v>
      </c>
      <c r="C34" s="54">
        <f t="shared" si="1"/>
        <v>25</v>
      </c>
      <c r="D34" s="60">
        <v>371.9953857739456</v>
      </c>
      <c r="G34" s="63"/>
      <c r="I34" s="64"/>
      <c r="J34" s="64"/>
      <c r="K34" s="65"/>
      <c r="M34" s="64"/>
      <c r="N34" s="66"/>
      <c r="O34" s="66"/>
      <c r="Q34" s="67"/>
      <c r="R34" s="68"/>
      <c r="S34" s="63"/>
      <c r="U34" s="68">
        <v>711</v>
      </c>
      <c r="V34" s="64">
        <v>11</v>
      </c>
      <c r="W34" s="54">
        <f t="shared" si="2"/>
        <v>25</v>
      </c>
      <c r="X34" s="68">
        <v>711</v>
      </c>
      <c r="AC34" s="63">
        <v>357.0008489927277</v>
      </c>
      <c r="AD34" s="63"/>
      <c r="AE34" s="54" t="s">
        <v>176</v>
      </c>
      <c r="AG34" s="63"/>
      <c r="AK34" s="64"/>
      <c r="AL34" s="64"/>
      <c r="AM34" s="65"/>
      <c r="AO34" s="64"/>
      <c r="AP34" s="66"/>
      <c r="AQ34" s="66"/>
      <c r="AS34" s="67"/>
      <c r="AT34" s="68"/>
    </row>
    <row r="35" spans="1:46" x14ac:dyDescent="0.25">
      <c r="A35" s="60">
        <v>386.71973758144304</v>
      </c>
      <c r="B35" s="54">
        <f t="shared" si="0"/>
        <v>24</v>
      </c>
      <c r="C35" s="54">
        <f t="shared" si="1"/>
        <v>26</v>
      </c>
      <c r="D35" s="60">
        <v>386.71973758144304</v>
      </c>
      <c r="G35" s="63"/>
      <c r="I35" s="64"/>
      <c r="J35" s="64"/>
      <c r="K35" s="65"/>
      <c r="M35" s="64"/>
      <c r="N35" s="66"/>
      <c r="O35" s="66"/>
      <c r="Q35" s="67"/>
      <c r="R35" s="68"/>
      <c r="S35" s="63"/>
      <c r="U35" s="68">
        <v>741</v>
      </c>
      <c r="V35" s="64">
        <v>12</v>
      </c>
      <c r="W35" s="54">
        <f t="shared" si="2"/>
        <v>26</v>
      </c>
      <c r="X35" s="68">
        <v>741</v>
      </c>
      <c r="AC35" s="63">
        <v>371.00927145080641</v>
      </c>
      <c r="AD35" s="63"/>
      <c r="AE35" s="54" t="s">
        <v>177</v>
      </c>
      <c r="AG35" s="63"/>
      <c r="AK35" s="64"/>
      <c r="AL35" s="64"/>
      <c r="AM35" s="65"/>
      <c r="AO35" s="64"/>
      <c r="AP35" s="66"/>
      <c r="AQ35" s="66"/>
      <c r="AS35" s="67"/>
      <c r="AT35" s="68"/>
    </row>
    <row r="36" spans="1:46" x14ac:dyDescent="0.25">
      <c r="A36" s="60">
        <v>401.48599415551871</v>
      </c>
      <c r="B36" s="54">
        <f t="shared" si="0"/>
        <v>1</v>
      </c>
      <c r="C36" s="54">
        <f t="shared" si="1"/>
        <v>27</v>
      </c>
      <c r="D36" s="60">
        <v>401.48599415551871</v>
      </c>
      <c r="G36" s="63"/>
      <c r="I36" s="64"/>
      <c r="J36" s="64"/>
      <c r="K36" s="65"/>
      <c r="M36" s="64"/>
      <c r="N36" s="66"/>
      <c r="O36" s="66"/>
      <c r="Q36" s="67"/>
      <c r="R36" s="68"/>
      <c r="S36" s="63"/>
      <c r="U36" s="68">
        <v>770</v>
      </c>
      <c r="V36" s="64">
        <v>1</v>
      </c>
      <c r="W36" s="54">
        <f t="shared" si="2"/>
        <v>27</v>
      </c>
      <c r="X36" s="68">
        <v>770</v>
      </c>
      <c r="AC36" s="63">
        <v>386.60817992081866</v>
      </c>
      <c r="AD36" s="63"/>
      <c r="AE36" s="54" t="s">
        <v>176</v>
      </c>
      <c r="AG36" s="63"/>
      <c r="AK36" s="64"/>
      <c r="AL36" s="64"/>
      <c r="AM36" s="65"/>
      <c r="AO36" s="64"/>
      <c r="AP36" s="66"/>
      <c r="AQ36" s="66"/>
      <c r="AS36" s="67"/>
      <c r="AT36" s="68"/>
    </row>
    <row r="37" spans="1:46" x14ac:dyDescent="0.25">
      <c r="A37" s="60">
        <v>416.32282778481022</v>
      </c>
      <c r="B37" s="54">
        <f t="shared" si="0"/>
        <v>2</v>
      </c>
      <c r="C37" s="54">
        <f t="shared" si="1"/>
        <v>28</v>
      </c>
      <c r="D37" s="60">
        <v>416.32282778481022</v>
      </c>
      <c r="G37" s="63"/>
      <c r="I37" s="64"/>
      <c r="J37" s="64"/>
      <c r="K37" s="65"/>
      <c r="M37" s="64"/>
      <c r="N37" s="66"/>
      <c r="O37" s="66"/>
      <c r="Q37" s="67"/>
      <c r="R37" s="68"/>
      <c r="S37" s="63"/>
      <c r="U37" s="68">
        <v>800</v>
      </c>
      <c r="V37" s="64">
        <v>2</v>
      </c>
      <c r="W37" s="54">
        <f t="shared" si="2"/>
        <v>28</v>
      </c>
      <c r="X37" s="68">
        <v>800</v>
      </c>
      <c r="AC37" s="63">
        <v>400.64559426950291</v>
      </c>
      <c r="AD37" s="63"/>
      <c r="AE37" s="54" t="s">
        <v>177</v>
      </c>
      <c r="AG37" s="63"/>
      <c r="AK37" s="64"/>
      <c r="AL37" s="64"/>
      <c r="AM37" s="65"/>
      <c r="AO37" s="64"/>
      <c r="AP37" s="66"/>
      <c r="AQ37" s="66"/>
      <c r="AS37" s="67"/>
      <c r="AT37" s="68"/>
    </row>
    <row r="38" spans="1:46" x14ac:dyDescent="0.25">
      <c r="A38" s="60">
        <v>431.2575304643251</v>
      </c>
      <c r="B38" s="54">
        <f t="shared" si="0"/>
        <v>3</v>
      </c>
      <c r="C38" s="54">
        <f t="shared" si="1"/>
        <v>29</v>
      </c>
      <c r="D38" s="60">
        <v>431.2575304643251</v>
      </c>
      <c r="G38" s="63"/>
      <c r="I38" s="64"/>
      <c r="J38" s="64"/>
      <c r="K38" s="65"/>
      <c r="M38" s="64"/>
      <c r="N38" s="66"/>
      <c r="O38" s="66"/>
      <c r="Q38" s="67"/>
      <c r="R38" s="68"/>
      <c r="S38" s="63"/>
      <c r="U38" s="68">
        <v>829</v>
      </c>
      <c r="V38" s="64">
        <v>3</v>
      </c>
      <c r="W38" s="54">
        <f t="shared" si="2"/>
        <v>29</v>
      </c>
      <c r="X38" s="68">
        <v>829</v>
      </c>
      <c r="AC38" s="63">
        <v>416.11468333005905</v>
      </c>
      <c r="AD38" s="63"/>
      <c r="AE38" s="54" t="s">
        <v>176</v>
      </c>
      <c r="AG38" s="63"/>
      <c r="AK38" s="64"/>
      <c r="AL38" s="64"/>
      <c r="AM38" s="65"/>
      <c r="AO38" s="64"/>
      <c r="AP38" s="66"/>
      <c r="AQ38" s="66"/>
      <c r="AS38" s="67"/>
      <c r="AT38" s="68"/>
    </row>
    <row r="39" spans="1:46" x14ac:dyDescent="0.25">
      <c r="A39" s="60">
        <v>446.30802236869931</v>
      </c>
      <c r="B39" s="54">
        <f t="shared" si="0"/>
        <v>4</v>
      </c>
      <c r="C39" s="54">
        <f t="shared" si="1"/>
        <v>30</v>
      </c>
      <c r="D39" s="60">
        <v>446.30802236869931</v>
      </c>
      <c r="G39" s="63"/>
      <c r="I39" s="64"/>
      <c r="J39" s="64"/>
      <c r="K39" s="65"/>
      <c r="M39" s="64"/>
      <c r="N39" s="66"/>
      <c r="O39" s="66"/>
      <c r="Q39" s="67"/>
      <c r="R39" s="68"/>
      <c r="S39" s="63"/>
      <c r="U39" s="68">
        <v>859</v>
      </c>
      <c r="V39" s="64">
        <v>4</v>
      </c>
      <c r="W39" s="54">
        <f t="shared" si="2"/>
        <v>30</v>
      </c>
      <c r="X39" s="68">
        <v>859</v>
      </c>
      <c r="AC39" s="63">
        <v>430.3362005604431</v>
      </c>
      <c r="AD39" s="63"/>
      <c r="AE39" s="54" t="s">
        <v>177</v>
      </c>
      <c r="AG39" s="63"/>
      <c r="AK39" s="64"/>
      <c r="AL39" s="64"/>
      <c r="AM39" s="65"/>
      <c r="AO39" s="64"/>
      <c r="AP39" s="66"/>
      <c r="AQ39" s="66"/>
      <c r="AS39" s="67"/>
      <c r="AT39" s="68"/>
    </row>
    <row r="40" spans="1:46" x14ac:dyDescent="0.25">
      <c r="A40" s="60">
        <v>461.48911228450015</v>
      </c>
      <c r="B40" s="54">
        <f t="shared" si="0"/>
        <v>5</v>
      </c>
      <c r="C40" s="54">
        <f t="shared" si="1"/>
        <v>31</v>
      </c>
      <c r="D40" s="60">
        <v>461.48911228450015</v>
      </c>
      <c r="G40" s="63"/>
      <c r="I40" s="64"/>
      <c r="J40" s="64"/>
      <c r="K40" s="65"/>
      <c r="M40" s="64"/>
      <c r="N40" s="66"/>
      <c r="O40" s="66"/>
      <c r="Q40" s="67"/>
      <c r="R40" s="68"/>
      <c r="S40" s="63"/>
      <c r="U40" s="68">
        <v>888</v>
      </c>
      <c r="V40" s="64">
        <v>5</v>
      </c>
      <c r="W40" s="54">
        <f t="shared" si="2"/>
        <v>31</v>
      </c>
      <c r="X40" s="68">
        <v>888</v>
      </c>
      <c r="AC40" s="63">
        <v>445.53673487808555</v>
      </c>
      <c r="AD40" s="63"/>
      <c r="AE40" s="54" t="s">
        <v>176</v>
      </c>
      <c r="AG40" s="63"/>
      <c r="AK40" s="64"/>
      <c r="AL40" s="64"/>
      <c r="AM40" s="65"/>
      <c r="AO40" s="64"/>
      <c r="AP40" s="66"/>
      <c r="AQ40" s="66"/>
      <c r="AS40" s="67"/>
      <c r="AT40" s="68"/>
    </row>
    <row r="41" spans="1:46" x14ac:dyDescent="0.25">
      <c r="A41" s="60">
        <v>476.80096902698278</v>
      </c>
      <c r="B41" s="54">
        <f t="shared" si="0"/>
        <v>6</v>
      </c>
      <c r="C41" s="54">
        <f t="shared" si="1"/>
        <v>32</v>
      </c>
      <c r="D41" s="60">
        <v>476.80096902698278</v>
      </c>
      <c r="G41" s="63"/>
      <c r="I41" s="64"/>
      <c r="J41" s="64"/>
      <c r="K41" s="65"/>
      <c r="M41" s="64"/>
      <c r="N41" s="66"/>
      <c r="O41" s="66"/>
      <c r="Q41" s="67"/>
      <c r="R41" s="68"/>
      <c r="S41" s="63"/>
      <c r="U41" s="68">
        <v>917</v>
      </c>
      <c r="V41" s="64">
        <v>6</v>
      </c>
      <c r="W41" s="54">
        <f t="shared" si="2"/>
        <v>32</v>
      </c>
      <c r="X41" s="68">
        <v>917</v>
      </c>
      <c r="AC41" s="63">
        <v>460.05559649737552</v>
      </c>
      <c r="AD41" s="63"/>
      <c r="AE41" s="54" t="s">
        <v>177</v>
      </c>
      <c r="AG41" s="63"/>
      <c r="AK41" s="64"/>
      <c r="AL41" s="64"/>
      <c r="AM41" s="65"/>
      <c r="AO41" s="64"/>
      <c r="AP41" s="66"/>
      <c r="AQ41" s="66"/>
      <c r="AS41" s="67"/>
      <c r="AT41" s="68"/>
    </row>
    <row r="42" spans="1:46" x14ac:dyDescent="0.25">
      <c r="A42" s="60">
        <v>492.24331213906407</v>
      </c>
      <c r="B42" s="54">
        <f t="shared" si="0"/>
        <v>7</v>
      </c>
      <c r="C42" s="54">
        <f t="shared" si="1"/>
        <v>33</v>
      </c>
      <c r="D42" s="60">
        <v>492.24331213906407</v>
      </c>
      <c r="G42" s="63"/>
      <c r="I42" s="64"/>
      <c r="J42" s="64"/>
      <c r="K42" s="65"/>
      <c r="M42" s="64"/>
      <c r="N42" s="66"/>
      <c r="O42" s="66"/>
      <c r="Q42" s="67"/>
      <c r="R42" s="68"/>
      <c r="S42" s="63"/>
      <c r="U42" s="68">
        <v>947</v>
      </c>
      <c r="V42" s="64">
        <v>7</v>
      </c>
      <c r="W42" s="54">
        <f t="shared" si="2"/>
        <v>33</v>
      </c>
      <c r="X42" s="68">
        <v>947</v>
      </c>
      <c r="AC42" s="63">
        <v>474.90099474741146</v>
      </c>
      <c r="AD42" s="63"/>
      <c r="AE42" s="54" t="s">
        <v>176</v>
      </c>
      <c r="AG42" s="63"/>
      <c r="AK42" s="64"/>
      <c r="AL42" s="64"/>
      <c r="AM42" s="65"/>
      <c r="AO42" s="64"/>
      <c r="AP42" s="66"/>
      <c r="AQ42" s="66"/>
      <c r="AS42" s="67"/>
      <c r="AT42" s="68"/>
    </row>
    <row r="43" spans="1:46" x14ac:dyDescent="0.25">
      <c r="A43" s="60">
        <v>507.79488736810163</v>
      </c>
      <c r="B43" s="54">
        <f t="shared" si="0"/>
        <v>8</v>
      </c>
      <c r="C43" s="54">
        <f t="shared" si="1"/>
        <v>34</v>
      </c>
      <c r="D43" s="60">
        <v>507.79488736810163</v>
      </c>
      <c r="G43" s="63"/>
      <c r="I43" s="64"/>
      <c r="J43" s="64"/>
      <c r="K43" s="65"/>
      <c r="M43" s="64"/>
      <c r="N43" s="66"/>
      <c r="O43" s="66"/>
      <c r="Q43" s="67"/>
      <c r="R43" s="68"/>
      <c r="S43" s="63"/>
      <c r="U43" s="68">
        <v>976</v>
      </c>
      <c r="V43" s="64">
        <v>8</v>
      </c>
      <c r="W43" s="54">
        <f t="shared" si="2"/>
        <v>34</v>
      </c>
      <c r="X43" s="68">
        <v>976</v>
      </c>
      <c r="AC43" s="63">
        <v>489.76299166725948</v>
      </c>
      <c r="AD43" s="63"/>
      <c r="AE43" s="54" t="s">
        <v>177</v>
      </c>
      <c r="AG43" s="63"/>
      <c r="AK43" s="64"/>
      <c r="AL43" s="64"/>
      <c r="AM43" s="65"/>
      <c r="AO43" s="64"/>
      <c r="AP43" s="66"/>
      <c r="AQ43" s="66"/>
      <c r="AS43" s="67"/>
      <c r="AT43" s="68"/>
    </row>
    <row r="44" spans="1:46" x14ac:dyDescent="0.25">
      <c r="A44" s="60">
        <v>523.44196829665452</v>
      </c>
      <c r="B44" s="54">
        <f t="shared" si="0"/>
        <v>9</v>
      </c>
      <c r="C44" s="54">
        <f t="shared" si="1"/>
        <v>35</v>
      </c>
      <c r="D44" s="60">
        <v>523.44196829665452</v>
      </c>
      <c r="G44" s="63"/>
      <c r="I44" s="64"/>
      <c r="J44" s="64"/>
      <c r="K44" s="65"/>
      <c r="M44" s="64"/>
      <c r="N44" s="66"/>
      <c r="O44" s="66"/>
      <c r="Q44" s="67"/>
      <c r="R44" s="68"/>
      <c r="S44" s="63"/>
      <c r="U44" s="68">
        <v>1006</v>
      </c>
      <c r="V44" s="64">
        <v>9</v>
      </c>
      <c r="W44" s="54">
        <f t="shared" si="2"/>
        <v>35</v>
      </c>
      <c r="X44" s="68">
        <v>1006</v>
      </c>
      <c r="AC44" s="63">
        <v>504.23438260750845</v>
      </c>
      <c r="AD44" s="63"/>
      <c r="AE44" s="54" t="s">
        <v>176</v>
      </c>
      <c r="AG44" s="63"/>
      <c r="AK44" s="64"/>
      <c r="AL44" s="64"/>
      <c r="AM44" s="65"/>
      <c r="AO44" s="64"/>
      <c r="AP44" s="66"/>
      <c r="AQ44" s="66"/>
      <c r="AS44" s="67"/>
      <c r="AT44" s="68"/>
    </row>
    <row r="45" spans="1:46" x14ac:dyDescent="0.25">
      <c r="A45" s="60">
        <v>539.14428559551015</v>
      </c>
      <c r="B45" s="54">
        <f t="shared" si="0"/>
        <v>10</v>
      </c>
      <c r="C45" s="54">
        <f t="shared" si="1"/>
        <v>36</v>
      </c>
      <c r="D45" s="60">
        <v>539.14428559551015</v>
      </c>
      <c r="G45" s="63"/>
      <c r="I45" s="64"/>
      <c r="J45" s="64"/>
      <c r="K45" s="65"/>
      <c r="M45" s="64"/>
      <c r="N45" s="66"/>
      <c r="O45" s="66"/>
      <c r="Q45" s="67"/>
      <c r="R45" s="68"/>
      <c r="S45" s="63"/>
      <c r="U45" s="68">
        <v>1035</v>
      </c>
      <c r="V45" s="64">
        <v>10</v>
      </c>
      <c r="W45" s="54">
        <f t="shared" si="2"/>
        <v>36</v>
      </c>
      <c r="X45" s="68">
        <v>1035</v>
      </c>
      <c r="AC45" s="63">
        <v>519.41159457247704</v>
      </c>
      <c r="AD45" s="63"/>
      <c r="AE45" s="54" t="s">
        <v>177</v>
      </c>
      <c r="AG45" s="63"/>
      <c r="AK45" s="64"/>
      <c r="AL45" s="64"/>
      <c r="AM45" s="65"/>
      <c r="AO45" s="64"/>
      <c r="AP45" s="66"/>
      <c r="AQ45" s="66"/>
      <c r="AS45" s="67"/>
      <c r="AT45" s="68"/>
    </row>
    <row r="46" spans="1:46" x14ac:dyDescent="0.25">
      <c r="A46" s="60">
        <v>554.88025280926377</v>
      </c>
      <c r="B46" s="54">
        <f t="shared" si="0"/>
        <v>11</v>
      </c>
      <c r="C46" s="54">
        <f t="shared" si="1"/>
        <v>37</v>
      </c>
      <c r="D46" s="60">
        <v>554.88025280926377</v>
      </c>
      <c r="G46" s="63"/>
      <c r="I46" s="64"/>
      <c r="J46" s="64"/>
      <c r="K46" s="65"/>
      <c r="M46" s="64"/>
      <c r="N46" s="66"/>
      <c r="O46" s="66"/>
      <c r="Q46" s="67"/>
      <c r="R46" s="68"/>
      <c r="S46" s="63"/>
      <c r="U46" s="68">
        <v>1065</v>
      </c>
      <c r="V46" s="64">
        <v>11</v>
      </c>
      <c r="W46" s="54">
        <f t="shared" si="2"/>
        <v>37</v>
      </c>
      <c r="X46" s="68">
        <v>1065</v>
      </c>
      <c r="AC46" s="63">
        <v>533.56442398997024</v>
      </c>
      <c r="AD46" s="63"/>
      <c r="AE46" s="54" t="s">
        <v>176</v>
      </c>
      <c r="AG46" s="63"/>
      <c r="AK46" s="64"/>
      <c r="AL46" s="64"/>
      <c r="AM46" s="65"/>
      <c r="AO46" s="64"/>
      <c r="AP46" s="66"/>
      <c r="AQ46" s="66"/>
      <c r="AS46" s="67"/>
      <c r="AT46" s="68"/>
    </row>
    <row r="47" spans="1:46" x14ac:dyDescent="0.25">
      <c r="A47" s="60">
        <v>570.5998343131505</v>
      </c>
      <c r="B47" s="54">
        <f t="shared" si="0"/>
        <v>12</v>
      </c>
      <c r="C47" s="54">
        <f t="shared" si="1"/>
        <v>38</v>
      </c>
      <c r="D47" s="60">
        <v>570.5998343131505</v>
      </c>
      <c r="G47" s="63"/>
      <c r="I47" s="64"/>
      <c r="J47" s="64"/>
      <c r="K47" s="65"/>
      <c r="M47" s="64"/>
      <c r="N47" s="66"/>
      <c r="O47" s="66"/>
      <c r="Q47" s="67"/>
      <c r="R47" s="68"/>
      <c r="S47" s="63"/>
      <c r="U47" s="68">
        <v>1095</v>
      </c>
      <c r="V47" s="64">
        <v>12</v>
      </c>
      <c r="W47" s="54">
        <f t="shared" si="2"/>
        <v>38</v>
      </c>
      <c r="X47" s="68">
        <v>1095</v>
      </c>
      <c r="AC47" s="63">
        <v>548.97056834073737</v>
      </c>
      <c r="AD47" s="63"/>
      <c r="AE47" s="54" t="s">
        <v>177</v>
      </c>
      <c r="AG47" s="63"/>
      <c r="AK47" s="64"/>
      <c r="AL47" s="64"/>
      <c r="AM47" s="65"/>
      <c r="AO47" s="64"/>
      <c r="AP47" s="66"/>
      <c r="AQ47" s="66"/>
      <c r="AS47" s="67"/>
      <c r="AT47" s="68"/>
    </row>
    <row r="48" spans="1:46" x14ac:dyDescent="0.25">
      <c r="A48" s="60">
        <v>586.28200933616608</v>
      </c>
      <c r="B48" s="54">
        <f t="shared" si="0"/>
        <v>13</v>
      </c>
      <c r="C48" s="54">
        <f t="shared" si="1"/>
        <v>39</v>
      </c>
      <c r="D48" s="60">
        <v>586.28200933616608</v>
      </c>
      <c r="G48" s="63"/>
      <c r="I48" s="64"/>
      <c r="J48" s="64"/>
      <c r="K48" s="65"/>
      <c r="M48" s="64"/>
      <c r="N48" s="66"/>
      <c r="O48" s="66"/>
      <c r="Q48" s="67"/>
      <c r="R48" s="68"/>
      <c r="S48" s="63"/>
      <c r="U48" s="68">
        <v>1125</v>
      </c>
      <c r="V48" s="64">
        <v>1</v>
      </c>
      <c r="W48" s="54">
        <f t="shared" si="2"/>
        <v>39</v>
      </c>
      <c r="X48" s="68">
        <v>1125</v>
      </c>
      <c r="AC48" s="63">
        <v>562.92393643921241</v>
      </c>
      <c r="AD48" s="63"/>
      <c r="AE48" s="54" t="s">
        <v>176</v>
      </c>
      <c r="AG48" s="63"/>
      <c r="AK48" s="64"/>
      <c r="AL48" s="64"/>
      <c r="AM48" s="65"/>
      <c r="AO48" s="64"/>
      <c r="AP48" s="66"/>
      <c r="AQ48" s="66"/>
      <c r="AS48" s="67"/>
      <c r="AT48" s="68"/>
    </row>
    <row r="49" spans="1:46" x14ac:dyDescent="0.25">
      <c r="A49" s="60">
        <v>601.88018780574203</v>
      </c>
      <c r="B49" s="54">
        <f t="shared" si="0"/>
        <v>14</v>
      </c>
      <c r="C49" s="54">
        <f t="shared" si="1"/>
        <v>40</v>
      </c>
      <c r="D49" s="60">
        <v>601.88018780574203</v>
      </c>
      <c r="G49" s="63"/>
      <c r="I49" s="64"/>
      <c r="J49" s="64"/>
      <c r="K49" s="65"/>
      <c r="M49" s="64"/>
      <c r="N49" s="66"/>
      <c r="O49" s="66"/>
      <c r="Q49" s="67"/>
      <c r="R49" s="68"/>
      <c r="S49" s="63"/>
      <c r="U49" s="68">
        <v>1154</v>
      </c>
      <c r="V49" s="64">
        <v>2</v>
      </c>
      <c r="W49" s="54">
        <f t="shared" si="2"/>
        <v>40</v>
      </c>
      <c r="X49" s="68">
        <v>1154</v>
      </c>
      <c r="AC49" s="63">
        <v>578.44006554782391</v>
      </c>
      <c r="AD49" s="63"/>
      <c r="AE49" s="54" t="s">
        <v>177</v>
      </c>
      <c r="AG49" s="63"/>
      <c r="AK49" s="64"/>
      <c r="AL49" s="64"/>
      <c r="AM49" s="65"/>
      <c r="AO49" s="64"/>
      <c r="AP49" s="66"/>
      <c r="AQ49" s="66"/>
      <c r="AS49" s="67"/>
      <c r="AT49" s="68"/>
    </row>
    <row r="50" spans="1:46" x14ac:dyDescent="0.25">
      <c r="A50" s="60">
        <v>617.38211153401062</v>
      </c>
      <c r="B50" s="54">
        <f t="shared" si="0"/>
        <v>15</v>
      </c>
      <c r="C50" s="54">
        <f t="shared" si="1"/>
        <v>41</v>
      </c>
      <c r="D50" s="60">
        <v>617.38211153401062</v>
      </c>
      <c r="G50" s="63"/>
      <c r="I50" s="64"/>
      <c r="J50" s="64"/>
      <c r="K50" s="65"/>
      <c r="M50" s="64"/>
      <c r="N50" s="66"/>
      <c r="O50" s="66"/>
      <c r="Q50" s="67"/>
      <c r="R50" s="68"/>
      <c r="S50" s="63"/>
      <c r="U50" s="68">
        <v>1184</v>
      </c>
      <c r="V50" s="64">
        <v>3</v>
      </c>
      <c r="W50" s="54">
        <f t="shared" si="2"/>
        <v>41</v>
      </c>
      <c r="X50" s="68">
        <v>1184</v>
      </c>
      <c r="AC50" s="63">
        <v>592.35232055420056</v>
      </c>
      <c r="AD50" s="63"/>
      <c r="AE50" s="54" t="s">
        <v>176</v>
      </c>
      <c r="AG50" s="63"/>
      <c r="AK50" s="64"/>
      <c r="AL50" s="64"/>
      <c r="AM50" s="65"/>
      <c r="AO50" s="64"/>
      <c r="AP50" s="66"/>
      <c r="AQ50" s="66"/>
      <c r="AS50" s="67"/>
      <c r="AT50" s="68"/>
    </row>
    <row r="51" spans="1:46" x14ac:dyDescent="0.25">
      <c r="A51" s="60">
        <v>632.75619454076514</v>
      </c>
      <c r="B51" s="54">
        <f t="shared" si="0"/>
        <v>16</v>
      </c>
      <c r="C51" s="54">
        <f t="shared" si="1"/>
        <v>42</v>
      </c>
      <c r="D51" s="60">
        <v>632.75619454076514</v>
      </c>
      <c r="G51" s="63"/>
      <c r="I51" s="64"/>
      <c r="J51" s="64"/>
      <c r="K51" s="65"/>
      <c r="M51" s="64"/>
      <c r="N51" s="66"/>
      <c r="O51" s="66"/>
      <c r="Q51" s="67"/>
      <c r="R51" s="68"/>
      <c r="S51" s="63"/>
      <c r="U51" s="68">
        <v>1213</v>
      </c>
      <c r="V51" s="64">
        <v>4</v>
      </c>
      <c r="W51" s="54">
        <f t="shared" si="2"/>
        <v>42</v>
      </c>
      <c r="X51" s="68">
        <v>1213</v>
      </c>
      <c r="AC51" s="63">
        <v>607.84781453758478</v>
      </c>
      <c r="AD51" s="63"/>
      <c r="AE51" s="54" t="s">
        <v>177</v>
      </c>
      <c r="AG51" s="63"/>
      <c r="AK51" s="64"/>
      <c r="AL51" s="64"/>
      <c r="AM51" s="65"/>
      <c r="AO51" s="64"/>
      <c r="AP51" s="66"/>
      <c r="AQ51" s="66"/>
      <c r="AS51" s="67"/>
      <c r="AT51" s="68"/>
    </row>
    <row r="52" spans="1:46" x14ac:dyDescent="0.25">
      <c r="A52" s="60">
        <v>648.0044844225049</v>
      </c>
      <c r="B52" s="54">
        <f t="shared" si="0"/>
        <v>17</v>
      </c>
      <c r="C52" s="54">
        <f t="shared" si="1"/>
        <v>43</v>
      </c>
      <c r="D52" s="60">
        <v>648.0044844225049</v>
      </c>
      <c r="G52" s="63"/>
      <c r="I52" s="64"/>
      <c r="J52" s="64"/>
      <c r="K52" s="65"/>
      <c r="M52" s="64"/>
      <c r="N52" s="66"/>
      <c r="O52" s="66"/>
      <c r="Q52" s="67"/>
      <c r="R52" s="68"/>
      <c r="S52" s="63"/>
      <c r="U52" s="68">
        <v>1243</v>
      </c>
      <c r="V52" s="64">
        <v>5</v>
      </c>
      <c r="W52" s="54">
        <f t="shared" si="2"/>
        <v>43</v>
      </c>
      <c r="X52" s="68">
        <v>1243</v>
      </c>
      <c r="AC52" s="63">
        <v>621.88785677496344</v>
      </c>
      <c r="AD52" s="63"/>
      <c r="AE52" s="54" t="s">
        <v>176</v>
      </c>
      <c r="AG52" s="63"/>
      <c r="AK52" s="64"/>
      <c r="AL52" s="64"/>
      <c r="AM52" s="65"/>
      <c r="AO52" s="64"/>
      <c r="AP52" s="66"/>
      <c r="AQ52" s="66"/>
      <c r="AS52" s="67"/>
      <c r="AT52" s="68"/>
    </row>
    <row r="53" spans="1:46" x14ac:dyDescent="0.25">
      <c r="A53" s="60">
        <v>663.11543075414374</v>
      </c>
      <c r="B53" s="54">
        <f t="shared" si="0"/>
        <v>18</v>
      </c>
      <c r="C53" s="54">
        <f t="shared" si="1"/>
        <v>44</v>
      </c>
      <c r="D53" s="60">
        <v>663.11543075414374</v>
      </c>
      <c r="G53" s="63"/>
      <c r="I53" s="64"/>
      <c r="J53" s="64"/>
      <c r="K53" s="65"/>
      <c r="M53" s="64"/>
      <c r="N53" s="66"/>
      <c r="O53" s="66"/>
      <c r="Q53" s="67"/>
      <c r="R53" s="68"/>
      <c r="S53" s="63"/>
      <c r="U53" s="68">
        <v>1272</v>
      </c>
      <c r="V53" s="64">
        <v>5</v>
      </c>
      <c r="W53" s="54">
        <f t="shared" si="2"/>
        <v>44</v>
      </c>
      <c r="X53" s="68">
        <v>1272</v>
      </c>
      <c r="AC53" s="63">
        <v>637.23309999518096</v>
      </c>
      <c r="AD53" s="63"/>
      <c r="AE53" s="54" t="s">
        <v>177</v>
      </c>
      <c r="AG53" s="63"/>
      <c r="AK53" s="64"/>
      <c r="AL53" s="64"/>
      <c r="AM53" s="65"/>
      <c r="AO53" s="64"/>
      <c r="AP53" s="66"/>
      <c r="AQ53" s="66"/>
      <c r="AS53" s="67"/>
      <c r="AT53" s="68"/>
    </row>
    <row r="54" spans="1:46" x14ac:dyDescent="0.25">
      <c r="A54" s="60">
        <v>678.10729152848944</v>
      </c>
      <c r="B54" s="54">
        <f t="shared" si="0"/>
        <v>19</v>
      </c>
      <c r="C54" s="54">
        <f t="shared" si="1"/>
        <v>45</v>
      </c>
      <c r="D54" s="60">
        <v>678.10729152848944</v>
      </c>
      <c r="G54" s="63"/>
      <c r="I54" s="64"/>
      <c r="J54" s="64"/>
      <c r="K54" s="65"/>
      <c r="M54" s="64"/>
      <c r="N54" s="66"/>
      <c r="O54" s="66"/>
      <c r="Q54" s="67"/>
      <c r="R54" s="68"/>
      <c r="S54" s="63"/>
      <c r="U54" s="68">
        <v>1301</v>
      </c>
      <c r="V54" s="64">
        <v>6</v>
      </c>
      <c r="W54" s="54">
        <f t="shared" si="2"/>
        <v>45</v>
      </c>
      <c r="X54" s="68">
        <v>1301</v>
      </c>
      <c r="AC54" s="63">
        <v>651.54943916620687</v>
      </c>
      <c r="AD54" s="63"/>
      <c r="AE54" s="54" t="s">
        <v>176</v>
      </c>
      <c r="AG54" s="63"/>
      <c r="AK54" s="64"/>
      <c r="AL54" s="64"/>
      <c r="AM54" s="65"/>
      <c r="AO54" s="64"/>
      <c r="AP54" s="66"/>
      <c r="AQ54" s="66"/>
      <c r="AS54" s="67"/>
      <c r="AT54" s="68"/>
    </row>
    <row r="55" spans="1:46" x14ac:dyDescent="0.25">
      <c r="A55" s="60">
        <v>692.98695776751265</v>
      </c>
      <c r="B55" s="54">
        <f t="shared" si="0"/>
        <v>20</v>
      </c>
      <c r="C55" s="54">
        <f t="shared" si="1"/>
        <v>46</v>
      </c>
      <c r="D55" s="60">
        <v>692.98695776751265</v>
      </c>
      <c r="G55" s="63"/>
      <c r="I55" s="64"/>
      <c r="J55" s="64"/>
      <c r="K55" s="65"/>
      <c r="M55" s="64"/>
      <c r="N55" s="66"/>
      <c r="O55" s="66"/>
      <c r="Q55" s="67"/>
      <c r="R55" s="68"/>
      <c r="S55" s="63"/>
      <c r="U55" s="68">
        <v>1331</v>
      </c>
      <c r="V55" s="64">
        <v>7</v>
      </c>
      <c r="W55" s="54">
        <f t="shared" si="2"/>
        <v>46</v>
      </c>
      <c r="X55" s="68">
        <v>1331</v>
      </c>
      <c r="AC55" s="63">
        <v>666.62930029211566</v>
      </c>
      <c r="AD55" s="63"/>
      <c r="AE55" s="54" t="s">
        <v>177</v>
      </c>
      <c r="AG55" s="63"/>
      <c r="AK55" s="64"/>
      <c r="AL55" s="64"/>
      <c r="AM55" s="65"/>
      <c r="AO55" s="64"/>
      <c r="AP55" s="66"/>
      <c r="AQ55" s="66"/>
      <c r="AS55" s="67"/>
      <c r="AT55" s="68"/>
    </row>
    <row r="56" spans="1:46" x14ac:dyDescent="0.25">
      <c r="A56" s="60">
        <v>707.78655510116369</v>
      </c>
      <c r="B56" s="54">
        <f t="shared" si="0"/>
        <v>21</v>
      </c>
      <c r="C56" s="54">
        <f t="shared" si="1"/>
        <v>47</v>
      </c>
      <c r="D56" s="60">
        <v>707.78655510116369</v>
      </c>
      <c r="G56" s="63"/>
      <c r="I56" s="64"/>
      <c r="J56" s="64"/>
      <c r="K56" s="65"/>
      <c r="M56" s="64"/>
      <c r="N56" s="66"/>
      <c r="O56" s="66"/>
      <c r="Q56" s="67"/>
      <c r="R56" s="68"/>
      <c r="S56" s="63"/>
      <c r="U56" s="68">
        <v>1360</v>
      </c>
      <c r="V56" s="64">
        <v>8</v>
      </c>
      <c r="W56" s="54">
        <f t="shared" si="2"/>
        <v>47</v>
      </c>
      <c r="X56" s="68">
        <v>1360</v>
      </c>
      <c r="AC56" s="63">
        <v>681.3153344807215</v>
      </c>
      <c r="AD56" s="63"/>
      <c r="AE56" s="54" t="s">
        <v>176</v>
      </c>
      <c r="AG56" s="63"/>
      <c r="AK56" s="64"/>
      <c r="AL56" s="64"/>
      <c r="AM56" s="65"/>
      <c r="AO56" s="64"/>
      <c r="AP56" s="66"/>
      <c r="AQ56" s="66"/>
      <c r="AS56" s="67"/>
      <c r="AT56" s="68"/>
    </row>
    <row r="57" spans="1:46" x14ac:dyDescent="0.25">
      <c r="A57" s="60">
        <v>722.52541334321722</v>
      </c>
      <c r="B57" s="54">
        <f t="shared" si="0"/>
        <v>22</v>
      </c>
      <c r="C57" s="54">
        <f t="shared" si="1"/>
        <v>48</v>
      </c>
      <c r="D57" s="60">
        <v>722.52541334321722</v>
      </c>
      <c r="G57" s="63"/>
      <c r="I57" s="64"/>
      <c r="J57" s="64"/>
      <c r="K57" s="65"/>
      <c r="M57" s="64"/>
      <c r="N57" s="66"/>
      <c r="O57" s="66"/>
      <c r="Q57" s="67"/>
      <c r="R57" s="68"/>
      <c r="S57" s="63"/>
      <c r="U57" s="68">
        <v>1389</v>
      </c>
      <c r="V57" s="64">
        <v>9</v>
      </c>
      <c r="W57" s="54">
        <f t="shared" si="2"/>
        <v>48</v>
      </c>
      <c r="X57" s="68">
        <v>1389</v>
      </c>
      <c r="AC57" s="63">
        <v>696.05383490258828</v>
      </c>
      <c r="AD57" s="63"/>
      <c r="AE57" s="54" t="s">
        <v>177</v>
      </c>
      <c r="AG57" s="63"/>
      <c r="AK57" s="64"/>
      <c r="AL57" s="64"/>
      <c r="AM57" s="65"/>
      <c r="AO57" s="64"/>
      <c r="AP57" s="66"/>
      <c r="AQ57" s="66"/>
      <c r="AS57" s="67"/>
      <c r="AT57" s="68"/>
    </row>
    <row r="58" spans="1:46" x14ac:dyDescent="0.25">
      <c r="A58" s="60">
        <v>737.24413926526904</v>
      </c>
      <c r="B58" s="54">
        <f t="shared" si="0"/>
        <v>23</v>
      </c>
      <c r="C58" s="54">
        <f t="shared" si="1"/>
        <v>49</v>
      </c>
      <c r="D58" s="60">
        <v>737.24413926526904</v>
      </c>
      <c r="G58" s="63"/>
      <c r="I58" s="64"/>
      <c r="J58" s="64"/>
      <c r="K58" s="65"/>
      <c r="M58" s="64"/>
      <c r="N58" s="66"/>
      <c r="O58" s="66"/>
      <c r="Q58" s="67"/>
      <c r="R58" s="68"/>
      <c r="S58" s="63"/>
      <c r="U58" s="68">
        <v>1419</v>
      </c>
      <c r="V58" s="64">
        <v>10</v>
      </c>
      <c r="W58" s="54">
        <f t="shared" si="2"/>
        <v>49</v>
      </c>
      <c r="X58" s="68">
        <v>1419</v>
      </c>
      <c r="AC58" s="63">
        <v>711.12018792098388</v>
      </c>
      <c r="AD58" s="63"/>
      <c r="AE58" s="54" t="s">
        <v>176</v>
      </c>
      <c r="AG58" s="63"/>
      <c r="AK58" s="64"/>
      <c r="AL58" s="64"/>
      <c r="AM58" s="65"/>
      <c r="AO58" s="64"/>
      <c r="AP58" s="66"/>
      <c r="AQ58" s="66"/>
      <c r="AS58" s="67"/>
      <c r="AT58" s="68"/>
    </row>
    <row r="59" spans="1:46" x14ac:dyDescent="0.25">
      <c r="A59" s="60">
        <v>751.96661594742909</v>
      </c>
      <c r="B59" s="54">
        <f t="shared" si="0"/>
        <v>24</v>
      </c>
      <c r="C59" s="54">
        <f t="shared" si="1"/>
        <v>50</v>
      </c>
      <c r="D59" s="60">
        <v>751.96661594742909</v>
      </c>
      <c r="G59" s="63"/>
      <c r="I59" s="64"/>
      <c r="J59" s="64"/>
      <c r="K59" s="65"/>
      <c r="M59" s="64"/>
      <c r="N59" s="66"/>
      <c r="O59" s="66"/>
      <c r="Q59" s="67"/>
      <c r="R59" s="68"/>
      <c r="S59" s="63"/>
      <c r="U59" s="68">
        <v>1449</v>
      </c>
      <c r="V59" s="64">
        <v>11</v>
      </c>
      <c r="W59" s="54">
        <f t="shared" si="2"/>
        <v>50</v>
      </c>
      <c r="X59" s="68">
        <v>1449</v>
      </c>
      <c r="AC59" s="63">
        <v>725.5109898657538</v>
      </c>
      <c r="AD59" s="63"/>
      <c r="AE59" s="54" t="s">
        <v>177</v>
      </c>
      <c r="AG59" s="63"/>
      <c r="AK59" s="64"/>
      <c r="AL59" s="64"/>
      <c r="AM59" s="65"/>
      <c r="AO59" s="64"/>
      <c r="AP59" s="66"/>
      <c r="AQ59" s="66"/>
      <c r="AS59" s="67"/>
      <c r="AT59" s="68"/>
    </row>
    <row r="60" spans="1:46" x14ac:dyDescent="0.25">
      <c r="A60" s="60">
        <v>766.73481662524864</v>
      </c>
      <c r="B60" s="54">
        <f t="shared" si="0"/>
        <v>1</v>
      </c>
      <c r="C60" s="54">
        <f t="shared" si="1"/>
        <v>51</v>
      </c>
      <c r="D60" s="60">
        <v>766.73481662524864</v>
      </c>
      <c r="G60" s="63"/>
      <c r="I60" s="64"/>
      <c r="J60" s="64"/>
      <c r="K60" s="65"/>
      <c r="M60" s="64"/>
      <c r="N60" s="66"/>
      <c r="O60" s="66"/>
      <c r="Q60" s="67"/>
      <c r="R60" s="68"/>
      <c r="S60" s="63"/>
      <c r="U60" s="68">
        <v>1478</v>
      </c>
      <c r="V60" s="64">
        <v>12</v>
      </c>
      <c r="W60" s="54">
        <f t="shared" si="2"/>
        <v>51</v>
      </c>
      <c r="X60" s="68">
        <v>1478</v>
      </c>
      <c r="AC60" s="63">
        <v>740.8850756296888</v>
      </c>
      <c r="AD60" s="63"/>
      <c r="AE60" s="54" t="s">
        <v>176</v>
      </c>
      <c r="AG60" s="63"/>
      <c r="AK60" s="64"/>
      <c r="AL60" s="64"/>
      <c r="AM60" s="65"/>
      <c r="AO60" s="64"/>
      <c r="AP60" s="66"/>
      <c r="AQ60" s="66"/>
      <c r="AS60" s="67"/>
      <c r="AT60" s="68"/>
    </row>
    <row r="61" spans="1:46" x14ac:dyDescent="0.25">
      <c r="A61" s="60">
        <v>781.56922740209848</v>
      </c>
      <c r="B61" s="54">
        <f t="shared" si="0"/>
        <v>2</v>
      </c>
      <c r="C61" s="54">
        <f t="shared" si="1"/>
        <v>52</v>
      </c>
      <c r="D61" s="60">
        <v>781.56922740209848</v>
      </c>
      <c r="G61" s="63"/>
      <c r="I61" s="64"/>
      <c r="J61" s="64"/>
      <c r="K61" s="65"/>
      <c r="M61" s="64"/>
      <c r="N61" s="66"/>
      <c r="O61" s="66"/>
      <c r="Q61" s="67"/>
      <c r="R61" s="68"/>
      <c r="S61" s="63"/>
      <c r="U61" s="68">
        <v>1508</v>
      </c>
      <c r="V61" s="64">
        <v>1</v>
      </c>
      <c r="W61" s="54">
        <f t="shared" si="2"/>
        <v>52</v>
      </c>
      <c r="X61" s="68">
        <v>1508</v>
      </c>
      <c r="AC61" s="63">
        <v>755.00423728162423</v>
      </c>
      <c r="AD61" s="63"/>
      <c r="AE61" s="54" t="s">
        <v>177</v>
      </c>
      <c r="AG61" s="63"/>
      <c r="AK61" s="64"/>
      <c r="AL61" s="64"/>
      <c r="AM61" s="65"/>
      <c r="AO61" s="64"/>
      <c r="AP61" s="66"/>
      <c r="AQ61" s="66"/>
      <c r="AS61" s="67"/>
      <c r="AT61" s="68"/>
    </row>
    <row r="62" spans="1:46" x14ac:dyDescent="0.25">
      <c r="A62" s="60">
        <v>796.50522198295221</v>
      </c>
      <c r="B62" s="54">
        <f t="shared" si="0"/>
        <v>3</v>
      </c>
      <c r="C62" s="54">
        <f t="shared" si="1"/>
        <v>53</v>
      </c>
      <c r="D62" s="60">
        <v>796.50522198295221</v>
      </c>
      <c r="G62" s="63"/>
      <c r="I62" s="64"/>
      <c r="J62" s="64"/>
      <c r="K62" s="65"/>
      <c r="M62" s="64"/>
      <c r="N62" s="66"/>
      <c r="O62" s="66"/>
      <c r="Q62" s="67"/>
      <c r="R62" s="68"/>
      <c r="S62" s="63"/>
      <c r="U62" s="68">
        <v>1538</v>
      </c>
      <c r="V62" s="64">
        <v>2</v>
      </c>
      <c r="W62" s="54">
        <f t="shared" si="2"/>
        <v>53</v>
      </c>
      <c r="X62" s="68">
        <v>1538</v>
      </c>
      <c r="AC62" s="63">
        <v>770.55655789049342</v>
      </c>
      <c r="AD62" s="63"/>
      <c r="AE62" s="54" t="s">
        <v>176</v>
      </c>
      <c r="AG62" s="63"/>
      <c r="AK62" s="64"/>
      <c r="AL62" s="64"/>
      <c r="AM62" s="65"/>
      <c r="AO62" s="64"/>
      <c r="AP62" s="66"/>
      <c r="AQ62" s="66"/>
      <c r="AS62" s="67"/>
      <c r="AT62" s="68"/>
    </row>
    <row r="63" spans="1:46" x14ac:dyDescent="0.25">
      <c r="A63" s="60">
        <v>811.55316011980176</v>
      </c>
      <c r="B63" s="54">
        <f t="shared" si="0"/>
        <v>4</v>
      </c>
      <c r="C63" s="54">
        <f t="shared" si="1"/>
        <v>54</v>
      </c>
      <c r="D63" s="60">
        <v>811.55316011980176</v>
      </c>
      <c r="G63" s="63"/>
      <c r="I63" s="64"/>
      <c r="J63" s="64"/>
      <c r="K63" s="65"/>
      <c r="M63" s="64"/>
      <c r="N63" s="66"/>
      <c r="O63" s="66"/>
      <c r="Q63" s="67"/>
      <c r="R63" s="68"/>
      <c r="S63" s="63"/>
      <c r="U63" s="68">
        <v>1568</v>
      </c>
      <c r="V63" s="64">
        <v>3</v>
      </c>
      <c r="W63" s="54">
        <f t="shared" si="2"/>
        <v>54</v>
      </c>
      <c r="X63" s="68">
        <v>1568</v>
      </c>
      <c r="AC63" s="63">
        <v>784.5439536748454</v>
      </c>
      <c r="AD63" s="63"/>
      <c r="AE63" s="54" t="s">
        <v>177</v>
      </c>
      <c r="AG63" s="63"/>
      <c r="AK63" s="64"/>
      <c r="AL63" s="64"/>
      <c r="AM63" s="65"/>
      <c r="AO63" s="64"/>
      <c r="AP63" s="66"/>
      <c r="AQ63" s="66"/>
      <c r="AS63" s="67"/>
      <c r="AT63" s="68"/>
    </row>
    <row r="64" spans="1:46" x14ac:dyDescent="0.25">
      <c r="A64" s="60">
        <v>826.73432512814179</v>
      </c>
      <c r="B64" s="54">
        <f t="shared" si="0"/>
        <v>5</v>
      </c>
      <c r="C64" s="54">
        <f t="shared" si="1"/>
        <v>55</v>
      </c>
      <c r="D64" s="60">
        <v>826.73432512814179</v>
      </c>
      <c r="G64" s="63"/>
      <c r="I64" s="64"/>
      <c r="J64" s="64"/>
      <c r="K64" s="65"/>
      <c r="M64" s="64"/>
      <c r="N64" s="66"/>
      <c r="O64" s="66"/>
      <c r="Q64" s="67"/>
      <c r="R64" s="68"/>
      <c r="S64" s="63"/>
      <c r="U64" s="68">
        <v>1597</v>
      </c>
      <c r="V64" s="64">
        <v>4</v>
      </c>
      <c r="W64" s="54">
        <f t="shared" si="2"/>
        <v>55</v>
      </c>
      <c r="X64" s="68">
        <v>1597</v>
      </c>
      <c r="AC64" s="63">
        <v>800.11810487229377</v>
      </c>
      <c r="AD64" s="63"/>
      <c r="AE64" s="54" t="s">
        <v>176</v>
      </c>
      <c r="AG64" s="63"/>
      <c r="AK64" s="64"/>
      <c r="AL64" s="64"/>
      <c r="AM64" s="65"/>
      <c r="AO64" s="64"/>
      <c r="AP64" s="66"/>
      <c r="AQ64" s="66"/>
      <c r="AS64" s="67"/>
      <c r="AT64" s="68"/>
    </row>
    <row r="65" spans="1:46" x14ac:dyDescent="0.25">
      <c r="A65" s="60">
        <v>842.0445366888307</v>
      </c>
      <c r="B65" s="54">
        <f t="shared" si="0"/>
        <v>6</v>
      </c>
      <c r="C65" s="54">
        <f t="shared" si="1"/>
        <v>56</v>
      </c>
      <c r="D65" s="60">
        <v>842.0445366888307</v>
      </c>
      <c r="G65" s="63"/>
      <c r="I65" s="64"/>
      <c r="J65" s="64"/>
      <c r="K65" s="65"/>
      <c r="M65" s="64"/>
      <c r="N65" s="66"/>
      <c r="O65" s="66"/>
      <c r="Q65" s="67"/>
      <c r="R65" s="68"/>
      <c r="S65" s="63"/>
      <c r="U65" s="68">
        <v>1627</v>
      </c>
      <c r="V65" s="64">
        <v>5</v>
      </c>
      <c r="W65" s="54">
        <f t="shared" si="2"/>
        <v>56</v>
      </c>
      <c r="X65" s="68">
        <v>1627</v>
      </c>
      <c r="AC65" s="63">
        <v>814.13973394082859</v>
      </c>
      <c r="AD65" s="63"/>
      <c r="AE65" s="54" t="s">
        <v>177</v>
      </c>
      <c r="AG65" s="63"/>
      <c r="AK65" s="64"/>
      <c r="AL65" s="64"/>
      <c r="AM65" s="65"/>
      <c r="AO65" s="64"/>
      <c r="AP65" s="66"/>
      <c r="AQ65" s="66"/>
      <c r="AS65" s="67"/>
      <c r="AT65" s="68"/>
    </row>
    <row r="66" spans="1:46" x14ac:dyDescent="0.25">
      <c r="A66" s="60">
        <v>857.48527876241133</v>
      </c>
      <c r="B66" s="54">
        <f t="shared" si="0"/>
        <v>7</v>
      </c>
      <c r="C66" s="54">
        <f t="shared" si="1"/>
        <v>57</v>
      </c>
      <c r="D66" s="60">
        <v>857.48527876241133</v>
      </c>
      <c r="G66" s="63"/>
      <c r="I66" s="64"/>
      <c r="J66" s="64"/>
      <c r="K66" s="65"/>
      <c r="M66" s="64"/>
      <c r="N66" s="66"/>
      <c r="O66" s="66"/>
      <c r="Q66" s="67"/>
      <c r="R66" s="68"/>
      <c r="S66" s="63"/>
      <c r="U66" s="68">
        <v>1656</v>
      </c>
      <c r="V66" s="64">
        <v>6</v>
      </c>
      <c r="W66" s="54">
        <f t="shared" si="2"/>
        <v>57</v>
      </c>
      <c r="X66" s="68">
        <v>1656</v>
      </c>
      <c r="AC66" s="63">
        <v>829.57635625218973</v>
      </c>
      <c r="AD66" s="63"/>
      <c r="AE66" s="54" t="s">
        <v>176</v>
      </c>
      <c r="AG66" s="63"/>
      <c r="AK66" s="64"/>
      <c r="AL66" s="64"/>
      <c r="AM66" s="65"/>
      <c r="AO66" s="64"/>
      <c r="AP66" s="66"/>
      <c r="AQ66" s="66"/>
      <c r="AS66" s="67"/>
      <c r="AT66" s="68"/>
    </row>
    <row r="67" spans="1:46" x14ac:dyDescent="0.25">
      <c r="A67" s="60">
        <v>873.03717808239162</v>
      </c>
      <c r="B67" s="54">
        <f t="shared" si="0"/>
        <v>8</v>
      </c>
      <c r="C67" s="54">
        <f t="shared" si="1"/>
        <v>58</v>
      </c>
      <c r="D67" s="60">
        <v>873.03717808239162</v>
      </c>
      <c r="G67" s="63"/>
      <c r="I67" s="64"/>
      <c r="J67" s="64"/>
      <c r="K67" s="65"/>
      <c r="M67" s="64"/>
      <c r="N67" s="66"/>
      <c r="O67" s="66"/>
      <c r="Q67" s="67"/>
      <c r="R67" s="68"/>
      <c r="S67" s="63"/>
      <c r="U67" s="68">
        <v>1685</v>
      </c>
      <c r="V67" s="64">
        <v>7</v>
      </c>
      <c r="W67" s="54">
        <f t="shared" si="2"/>
        <v>58</v>
      </c>
      <c r="X67" s="68">
        <v>1685</v>
      </c>
      <c r="AC67" s="63">
        <v>843.78437792789191</v>
      </c>
      <c r="AD67" s="63"/>
      <c r="AE67" s="54" t="s">
        <v>177</v>
      </c>
      <c r="AG67" s="63"/>
      <c r="AK67" s="64"/>
      <c r="AL67" s="64"/>
      <c r="AM67" s="65"/>
      <c r="AO67" s="64"/>
      <c r="AP67" s="66"/>
      <c r="AQ67" s="66"/>
      <c r="AS67" s="67"/>
      <c r="AT67" s="68"/>
    </row>
    <row r="68" spans="1:46" x14ac:dyDescent="0.25">
      <c r="A68" s="60">
        <v>888.68041386269033</v>
      </c>
      <c r="B68" s="54">
        <f t="shared" si="0"/>
        <v>9</v>
      </c>
      <c r="C68" s="54">
        <f t="shared" si="1"/>
        <v>59</v>
      </c>
      <c r="D68" s="60">
        <v>888.68041386269033</v>
      </c>
      <c r="G68" s="63"/>
      <c r="I68" s="64"/>
      <c r="J68" s="64"/>
      <c r="K68" s="65"/>
      <c r="M68" s="64"/>
      <c r="N68" s="66"/>
      <c r="O68" s="66"/>
      <c r="Q68" s="67"/>
      <c r="R68" s="68"/>
      <c r="S68" s="63"/>
      <c r="U68" s="68">
        <v>1715</v>
      </c>
      <c r="V68" s="64">
        <v>8</v>
      </c>
      <c r="W68" s="54">
        <f t="shared" si="2"/>
        <v>59</v>
      </c>
      <c r="X68" s="68">
        <v>1715</v>
      </c>
      <c r="AC68" s="63">
        <v>858.94794607814401</v>
      </c>
      <c r="AD68" s="63"/>
      <c r="AE68" s="54" t="s">
        <v>176</v>
      </c>
      <c r="AG68" s="63"/>
      <c r="AK68" s="64"/>
      <c r="AL68" s="64"/>
      <c r="AM68" s="65"/>
      <c r="AO68" s="64"/>
      <c r="AP68" s="66"/>
      <c r="AQ68" s="66"/>
      <c r="AS68" s="67"/>
      <c r="AT68" s="68"/>
    </row>
    <row r="69" spans="1:46" x14ac:dyDescent="0.25">
      <c r="A69" s="60">
        <v>904.38550500944257</v>
      </c>
      <c r="B69" s="54">
        <f t="shared" si="0"/>
        <v>10</v>
      </c>
      <c r="C69" s="54">
        <f t="shared" si="1"/>
        <v>60</v>
      </c>
      <c r="D69" s="60">
        <v>904.38550500944257</v>
      </c>
      <c r="G69" s="63"/>
      <c r="I69" s="64"/>
      <c r="J69" s="64"/>
      <c r="K69" s="65"/>
      <c r="M69" s="64"/>
      <c r="N69" s="66"/>
      <c r="O69" s="66"/>
      <c r="Q69" s="67"/>
      <c r="R69" s="68"/>
      <c r="S69" s="63"/>
      <c r="U69" s="68">
        <v>1744</v>
      </c>
      <c r="V69" s="64">
        <v>9</v>
      </c>
      <c r="W69" s="54">
        <f t="shared" si="2"/>
        <v>60</v>
      </c>
      <c r="X69" s="68">
        <v>1744</v>
      </c>
      <c r="AC69" s="63">
        <v>873.44857907714322</v>
      </c>
      <c r="AD69" s="63"/>
      <c r="AE69" s="54" t="s">
        <v>177</v>
      </c>
      <c r="AG69" s="63"/>
      <c r="AK69" s="64"/>
      <c r="AL69" s="64"/>
      <c r="AM69" s="65"/>
      <c r="AO69" s="64"/>
      <c r="AP69" s="66"/>
      <c r="AQ69" s="66"/>
      <c r="AS69" s="67"/>
      <c r="AT69" s="68"/>
    </row>
    <row r="70" spans="1:46" x14ac:dyDescent="0.25">
      <c r="A70" s="60">
        <v>920.11551429517567</v>
      </c>
      <c r="B70" s="54">
        <f t="shared" si="0"/>
        <v>11</v>
      </c>
      <c r="C70" s="54">
        <f t="shared" si="1"/>
        <v>61</v>
      </c>
      <c r="D70" s="60">
        <v>920.11551429517567</v>
      </c>
      <c r="G70" s="63"/>
      <c r="I70" s="64"/>
      <c r="J70" s="64"/>
      <c r="K70" s="65"/>
      <c r="M70" s="64"/>
      <c r="N70" s="66"/>
      <c r="O70" s="66"/>
      <c r="Q70" s="67"/>
      <c r="R70" s="68"/>
      <c r="S70" s="63"/>
      <c r="U70" s="68">
        <v>1773</v>
      </c>
      <c r="V70" s="64">
        <v>10</v>
      </c>
      <c r="W70" s="54">
        <f t="shared" si="2"/>
        <v>61</v>
      </c>
      <c r="X70" s="68">
        <v>1773</v>
      </c>
      <c r="AC70" s="63">
        <v>888.25758783472702</v>
      </c>
      <c r="AD70" s="63"/>
      <c r="AE70" s="54" t="s">
        <v>176</v>
      </c>
      <c r="AG70" s="63"/>
      <c r="AK70" s="64"/>
      <c r="AL70" s="64"/>
      <c r="AM70" s="65"/>
      <c r="AO70" s="64"/>
      <c r="AP70" s="66"/>
      <c r="AQ70" s="66"/>
      <c r="AS70" s="67"/>
      <c r="AT70" s="68"/>
    </row>
    <row r="71" spans="1:46" x14ac:dyDescent="0.25">
      <c r="A71" s="60">
        <v>935.84017612738535</v>
      </c>
      <c r="B71" s="54">
        <f t="shared" si="0"/>
        <v>12</v>
      </c>
      <c r="C71" s="54">
        <f t="shared" si="1"/>
        <v>62</v>
      </c>
      <c r="D71" s="60">
        <v>935.84017612738535</v>
      </c>
      <c r="G71" s="63"/>
      <c r="I71" s="64"/>
      <c r="J71" s="64"/>
      <c r="K71" s="65"/>
      <c r="M71" s="64"/>
      <c r="N71" s="66"/>
      <c r="O71" s="66"/>
      <c r="Q71" s="67"/>
      <c r="R71" s="68"/>
      <c r="S71" s="63"/>
      <c r="U71" s="68">
        <v>1803</v>
      </c>
      <c r="V71" s="64">
        <v>11</v>
      </c>
      <c r="W71" s="54">
        <f t="shared" si="2"/>
        <v>62</v>
      </c>
      <c r="X71" s="68">
        <v>1803</v>
      </c>
      <c r="AC71" s="63">
        <v>903.09492438239977</v>
      </c>
      <c r="AD71" s="63"/>
      <c r="AE71" s="54" t="s">
        <v>177</v>
      </c>
      <c r="AG71" s="63"/>
      <c r="AK71" s="64"/>
      <c r="AL71" s="64"/>
      <c r="AM71" s="65"/>
      <c r="AO71" s="64"/>
      <c r="AP71" s="66"/>
      <c r="AQ71" s="66"/>
      <c r="AS71" s="67"/>
      <c r="AT71" s="68"/>
    </row>
    <row r="72" spans="1:46" x14ac:dyDescent="0.25">
      <c r="A72" s="60">
        <v>951.51546850427985</v>
      </c>
      <c r="B72" s="54">
        <f t="shared" si="0"/>
        <v>13</v>
      </c>
      <c r="C72" s="54">
        <f t="shared" si="1"/>
        <v>63</v>
      </c>
      <c r="D72" s="60">
        <v>951.51546850427985</v>
      </c>
      <c r="G72" s="63"/>
      <c r="I72" s="64"/>
      <c r="J72" s="64"/>
      <c r="K72" s="65"/>
      <c r="M72" s="64"/>
      <c r="N72" s="66"/>
      <c r="O72" s="66"/>
      <c r="Q72" s="67"/>
      <c r="R72" s="68"/>
      <c r="S72" s="63"/>
      <c r="U72" s="68">
        <v>1833</v>
      </c>
      <c r="V72" s="64">
        <v>12</v>
      </c>
      <c r="W72" s="54">
        <f t="shared" si="2"/>
        <v>63</v>
      </c>
      <c r="X72" s="68">
        <v>1833</v>
      </c>
      <c r="AC72" s="63">
        <v>917.54105779156089</v>
      </c>
      <c r="AD72" s="63"/>
      <c r="AE72" s="54" t="s">
        <v>176</v>
      </c>
      <c r="AG72" s="63"/>
      <c r="AK72" s="64"/>
      <c r="AL72" s="64"/>
      <c r="AM72" s="65"/>
      <c r="AO72" s="64"/>
      <c r="AP72" s="66"/>
      <c r="AQ72" s="66"/>
      <c r="AS72" s="67"/>
      <c r="AT72" s="68"/>
    </row>
    <row r="73" spans="1:46" x14ac:dyDescent="0.25">
      <c r="A73" s="60">
        <v>967.12016472546384</v>
      </c>
      <c r="B73" s="54">
        <f t="shared" si="0"/>
        <v>14</v>
      </c>
      <c r="C73" s="54">
        <f t="shared" si="1"/>
        <v>64</v>
      </c>
      <c r="D73" s="60">
        <v>967.12016472546384</v>
      </c>
      <c r="G73" s="63"/>
      <c r="I73" s="64"/>
      <c r="J73" s="64"/>
      <c r="K73" s="65"/>
      <c r="M73" s="64"/>
      <c r="N73" s="66"/>
      <c r="O73" s="66"/>
      <c r="Q73" s="67"/>
      <c r="R73" s="68"/>
      <c r="S73" s="63"/>
      <c r="U73" s="68">
        <v>1862</v>
      </c>
      <c r="V73" s="64">
        <v>1</v>
      </c>
      <c r="W73" s="54">
        <f t="shared" si="2"/>
        <v>64</v>
      </c>
      <c r="X73" s="68">
        <v>1862</v>
      </c>
      <c r="AC73" s="63">
        <v>932.69795216526836</v>
      </c>
      <c r="AD73" s="63"/>
      <c r="AE73" s="54" t="s">
        <v>177</v>
      </c>
      <c r="AG73" s="63"/>
      <c r="AK73" s="64"/>
      <c r="AL73" s="64"/>
      <c r="AM73" s="65"/>
      <c r="AO73" s="64"/>
      <c r="AP73" s="66"/>
      <c r="AQ73" s="66"/>
      <c r="AS73" s="67"/>
      <c r="AT73" s="68"/>
    </row>
    <row r="74" spans="1:46" x14ac:dyDescent="0.25">
      <c r="A74" s="60">
        <v>982.61557743698359</v>
      </c>
      <c r="B74" s="54">
        <f t="shared" si="0"/>
        <v>15</v>
      </c>
      <c r="C74" s="54">
        <f t="shared" si="1"/>
        <v>65</v>
      </c>
      <c r="D74" s="60">
        <v>982.61557743698359</v>
      </c>
      <c r="G74" s="63"/>
      <c r="I74" s="64"/>
      <c r="J74" s="64"/>
      <c r="K74" s="65"/>
      <c r="M74" s="64"/>
      <c r="N74" s="66"/>
      <c r="O74" s="66"/>
      <c r="Q74" s="67"/>
      <c r="R74" s="68"/>
      <c r="S74" s="63"/>
      <c r="U74" s="68">
        <v>1892</v>
      </c>
      <c r="V74" s="64">
        <v>2</v>
      </c>
      <c r="W74" s="54">
        <f t="shared" si="2"/>
        <v>65</v>
      </c>
      <c r="X74" s="68">
        <v>1892</v>
      </c>
      <c r="AC74" s="63">
        <v>946.84517794428393</v>
      </c>
      <c r="AD74" s="63"/>
      <c r="AE74" s="54" t="s">
        <v>176</v>
      </c>
      <c r="AG74" s="63"/>
      <c r="AK74" s="64"/>
      <c r="AL74" s="64"/>
      <c r="AM74" s="65"/>
      <c r="AO74" s="64"/>
      <c r="AP74" s="66"/>
      <c r="AQ74" s="66"/>
      <c r="AS74" s="67"/>
      <c r="AT74" s="68"/>
    </row>
    <row r="75" spans="1:46" x14ac:dyDescent="0.25">
      <c r="A75" s="60">
        <v>997.99676252668723</v>
      </c>
      <c r="B75" s="54">
        <f t="shared" si="0"/>
        <v>16</v>
      </c>
      <c r="C75" s="54">
        <f t="shared" si="1"/>
        <v>66</v>
      </c>
      <c r="D75" s="60">
        <v>997.99676252668723</v>
      </c>
      <c r="G75" s="63"/>
      <c r="I75" s="64"/>
      <c r="J75" s="64"/>
      <c r="K75" s="65"/>
      <c r="M75" s="64"/>
      <c r="N75" s="66"/>
      <c r="O75" s="66"/>
      <c r="Q75" s="67"/>
      <c r="R75" s="68"/>
      <c r="S75" s="63"/>
      <c r="U75" s="68">
        <v>1922</v>
      </c>
      <c r="V75" s="64">
        <v>3</v>
      </c>
      <c r="W75" s="54">
        <f t="shared" si="2"/>
        <v>66</v>
      </c>
      <c r="X75" s="68">
        <v>1922</v>
      </c>
      <c r="AC75" s="63">
        <v>962.25229395832866</v>
      </c>
      <c r="AD75" s="63"/>
      <c r="AE75" s="54" t="s">
        <v>177</v>
      </c>
      <c r="AG75" s="63"/>
      <c r="AK75" s="64"/>
      <c r="AL75" s="64"/>
      <c r="AM75" s="65"/>
      <c r="AO75" s="64"/>
      <c r="AP75" s="66"/>
      <c r="AQ75" s="66"/>
      <c r="AS75" s="67"/>
      <c r="AT75" s="68"/>
    </row>
    <row r="76" spans="1:46" x14ac:dyDescent="0.25">
      <c r="A76" s="60">
        <v>1013.2397026536055</v>
      </c>
      <c r="B76" s="54">
        <f t="shared" ref="B76:B139" si="3">IF(B75=24,1,B75+1)</f>
        <v>17</v>
      </c>
      <c r="C76" s="54">
        <f t="shared" ref="C76:C139" si="4">C75+1</f>
        <v>67</v>
      </c>
      <c r="D76" s="60">
        <v>1013.2397026536055</v>
      </c>
      <c r="G76" s="63"/>
      <c r="I76" s="64"/>
      <c r="J76" s="64"/>
      <c r="K76" s="65"/>
      <c r="M76" s="64"/>
      <c r="N76" s="66"/>
      <c r="O76" s="66"/>
      <c r="Q76" s="67"/>
      <c r="R76" s="68"/>
      <c r="S76" s="63"/>
      <c r="U76" s="68">
        <v>1951</v>
      </c>
      <c r="V76" s="64">
        <v>4</v>
      </c>
      <c r="W76" s="54">
        <f t="shared" ref="W76:W139" si="5">W75+1</f>
        <v>67</v>
      </c>
      <c r="X76" s="68">
        <v>1951</v>
      </c>
      <c r="AC76" s="63">
        <v>976.22171707963571</v>
      </c>
      <c r="AD76" s="63"/>
      <c r="AE76" s="54" t="s">
        <v>176</v>
      </c>
      <c r="AG76" s="63"/>
      <c r="AK76" s="64"/>
      <c r="AL76" s="64"/>
      <c r="AM76" s="65"/>
      <c r="AO76" s="64"/>
      <c r="AP76" s="66"/>
      <c r="AQ76" s="66"/>
      <c r="AS76" s="67"/>
      <c r="AT76" s="68"/>
    </row>
    <row r="77" spans="1:46" x14ac:dyDescent="0.25">
      <c r="A77" s="60">
        <v>1028.3580857091583</v>
      </c>
      <c r="B77" s="54">
        <f t="shared" si="3"/>
        <v>18</v>
      </c>
      <c r="C77" s="54">
        <f t="shared" si="4"/>
        <v>68</v>
      </c>
      <c r="D77" s="60">
        <v>1028.3580857091583</v>
      </c>
      <c r="G77" s="63"/>
      <c r="I77" s="64"/>
      <c r="J77" s="64"/>
      <c r="K77" s="65"/>
      <c r="M77" s="64"/>
      <c r="N77" s="66"/>
      <c r="O77" s="66"/>
      <c r="Q77" s="67"/>
      <c r="R77" s="68"/>
      <c r="S77" s="63"/>
      <c r="U77" s="68">
        <v>1981</v>
      </c>
      <c r="V77" s="64">
        <v>5</v>
      </c>
      <c r="W77" s="54">
        <f t="shared" si="5"/>
        <v>68</v>
      </c>
      <c r="X77" s="68">
        <v>1981</v>
      </c>
      <c r="AC77" s="63">
        <v>991.76628344319761</v>
      </c>
      <c r="AD77" s="63"/>
      <c r="AE77" s="54" t="s">
        <v>177</v>
      </c>
      <c r="AG77" s="63"/>
      <c r="AK77" s="64"/>
      <c r="AL77" s="64"/>
      <c r="AM77" s="65"/>
      <c r="AO77" s="64"/>
      <c r="AP77" s="66"/>
      <c r="AQ77" s="66"/>
      <c r="AS77" s="67"/>
      <c r="AT77" s="68"/>
    </row>
    <row r="78" spans="1:46" x14ac:dyDescent="0.25">
      <c r="A78" s="60">
        <v>1043.3456750498153</v>
      </c>
      <c r="B78" s="54">
        <f t="shared" si="3"/>
        <v>19</v>
      </c>
      <c r="C78" s="54">
        <f t="shared" si="4"/>
        <v>69</v>
      </c>
      <c r="D78" s="60">
        <v>1043.3456750498153</v>
      </c>
      <c r="G78" s="63"/>
      <c r="I78" s="64"/>
      <c r="J78" s="64"/>
      <c r="K78" s="65"/>
      <c r="M78" s="64"/>
      <c r="N78" s="66"/>
      <c r="O78" s="66"/>
      <c r="Q78" s="67"/>
      <c r="R78" s="68"/>
      <c r="S78" s="63"/>
      <c r="U78" s="68">
        <v>2011</v>
      </c>
      <c r="V78" s="64">
        <v>6</v>
      </c>
      <c r="W78" s="54">
        <f t="shared" si="5"/>
        <v>69</v>
      </c>
      <c r="X78" s="68">
        <v>2011</v>
      </c>
      <c r="AC78" s="63">
        <v>1005.7146566230804</v>
      </c>
      <c r="AD78" s="63"/>
      <c r="AE78" s="54" t="s">
        <v>176</v>
      </c>
      <c r="AG78" s="63"/>
      <c r="AK78" s="64"/>
      <c r="AL78" s="64"/>
      <c r="AM78" s="65"/>
      <c r="AO78" s="64"/>
      <c r="AP78" s="66"/>
      <c r="AQ78" s="66"/>
      <c r="AS78" s="67"/>
      <c r="AT78" s="68"/>
    </row>
    <row r="79" spans="1:46" x14ac:dyDescent="0.25">
      <c r="A79" s="60">
        <v>1058.2329300222918</v>
      </c>
      <c r="B79" s="54">
        <f t="shared" si="3"/>
        <v>20</v>
      </c>
      <c r="C79" s="54">
        <f t="shared" si="4"/>
        <v>70</v>
      </c>
      <c r="D79" s="60">
        <v>1058.2329300222918</v>
      </c>
      <c r="G79" s="63"/>
      <c r="I79" s="64"/>
      <c r="J79" s="64"/>
      <c r="K79" s="65"/>
      <c r="M79" s="64"/>
      <c r="N79" s="66"/>
      <c r="O79" s="66"/>
      <c r="Q79" s="67"/>
      <c r="R79" s="68"/>
      <c r="S79" s="63"/>
      <c r="U79" s="68">
        <v>2040</v>
      </c>
      <c r="V79" s="64">
        <v>7</v>
      </c>
      <c r="W79" s="54">
        <f t="shared" si="5"/>
        <v>70</v>
      </c>
      <c r="X79" s="68">
        <v>2040</v>
      </c>
      <c r="AC79" s="63">
        <v>1021.2507499530911</v>
      </c>
      <c r="AD79" s="63"/>
      <c r="AE79" s="54" t="s">
        <v>177</v>
      </c>
      <c r="AG79" s="63"/>
      <c r="AK79" s="64"/>
      <c r="AL79" s="64"/>
      <c r="AM79" s="65"/>
      <c r="AO79" s="64"/>
      <c r="AP79" s="66"/>
      <c r="AQ79" s="66"/>
      <c r="AS79" s="67"/>
      <c r="AT79" s="68"/>
    </row>
    <row r="80" spans="1:46" x14ac:dyDescent="0.25">
      <c r="A80" s="60">
        <v>1073.0284983082674</v>
      </c>
      <c r="B80" s="54">
        <f t="shared" si="3"/>
        <v>21</v>
      </c>
      <c r="C80" s="54">
        <f t="shared" si="4"/>
        <v>71</v>
      </c>
      <c r="D80" s="60">
        <v>1073.0284983082674</v>
      </c>
      <c r="G80" s="63"/>
      <c r="I80" s="64"/>
      <c r="J80" s="64"/>
      <c r="K80" s="65"/>
      <c r="M80" s="64"/>
      <c r="N80" s="66"/>
      <c r="O80" s="66"/>
      <c r="Q80" s="67"/>
      <c r="R80" s="68"/>
      <c r="S80" s="63"/>
      <c r="U80" s="68">
        <v>2069</v>
      </c>
      <c r="V80" s="64">
        <v>8</v>
      </c>
      <c r="W80" s="54">
        <f t="shared" si="5"/>
        <v>71</v>
      </c>
      <c r="X80" s="68">
        <v>2069</v>
      </c>
      <c r="AC80" s="63">
        <v>1035.3427376924083</v>
      </c>
      <c r="AD80" s="63"/>
      <c r="AE80" s="54" t="s">
        <v>176</v>
      </c>
      <c r="AG80" s="63"/>
      <c r="AK80" s="64"/>
      <c r="AL80" s="64"/>
      <c r="AM80" s="65"/>
      <c r="AO80" s="64"/>
      <c r="AP80" s="66"/>
      <c r="AQ80" s="66"/>
      <c r="AS80" s="67"/>
      <c r="AT80" s="68"/>
    </row>
    <row r="81" spans="1:46" x14ac:dyDescent="0.25">
      <c r="A81" s="60">
        <v>1087.7746773702092</v>
      </c>
      <c r="B81" s="54">
        <f t="shared" si="3"/>
        <v>22</v>
      </c>
      <c r="C81" s="54">
        <f t="shared" si="4"/>
        <v>72</v>
      </c>
      <c r="D81" s="60">
        <v>1087.7746773702092</v>
      </c>
      <c r="G81" s="63"/>
      <c r="I81" s="64"/>
      <c r="J81" s="64"/>
      <c r="K81" s="65"/>
      <c r="M81" s="64"/>
      <c r="N81" s="66"/>
      <c r="O81" s="66"/>
      <c r="Q81" s="67"/>
      <c r="R81" s="68"/>
      <c r="S81" s="63"/>
      <c r="U81" s="68">
        <v>2099</v>
      </c>
      <c r="V81" s="64">
        <v>9</v>
      </c>
      <c r="W81" s="54">
        <f t="shared" si="5"/>
        <v>72</v>
      </c>
      <c r="X81" s="68">
        <v>2099</v>
      </c>
      <c r="AC81" s="63">
        <v>1050.7128179371357</v>
      </c>
      <c r="AD81" s="63"/>
      <c r="AE81" s="54" t="s">
        <v>177</v>
      </c>
      <c r="AG81" s="63"/>
      <c r="AK81" s="64"/>
      <c r="AL81" s="64"/>
      <c r="AM81" s="65"/>
      <c r="AO81" s="64"/>
      <c r="AP81" s="66"/>
      <c r="AQ81" s="66"/>
      <c r="AS81" s="67"/>
      <c r="AT81" s="68"/>
    </row>
    <row r="82" spans="1:46" x14ac:dyDescent="0.25">
      <c r="A82" s="60">
        <v>1102.488700970076</v>
      </c>
      <c r="B82" s="54">
        <f t="shared" si="3"/>
        <v>23</v>
      </c>
      <c r="C82" s="54">
        <f t="shared" si="4"/>
        <v>73</v>
      </c>
      <c r="D82" s="60">
        <v>1102.488700970076</v>
      </c>
      <c r="G82" s="63"/>
      <c r="I82" s="64"/>
      <c r="J82" s="64"/>
      <c r="K82" s="65"/>
      <c r="M82" s="64"/>
      <c r="N82" s="66"/>
      <c r="O82" s="66"/>
      <c r="Q82" s="67"/>
      <c r="R82" s="68"/>
      <c r="S82" s="63"/>
      <c r="U82" s="68">
        <v>2128</v>
      </c>
      <c r="V82" s="64">
        <v>10</v>
      </c>
      <c r="W82" s="54">
        <f t="shared" si="5"/>
        <v>73</v>
      </c>
      <c r="X82" s="68">
        <v>2128</v>
      </c>
      <c r="AC82" s="63">
        <v>1065.0864033224061</v>
      </c>
      <c r="AD82" s="63"/>
      <c r="AE82" s="54" t="s">
        <v>176</v>
      </c>
      <c r="AG82" s="63"/>
      <c r="AK82" s="64"/>
      <c r="AL82" s="64"/>
      <c r="AM82" s="65"/>
      <c r="AO82" s="64"/>
      <c r="AP82" s="66"/>
      <c r="AQ82" s="66"/>
      <c r="AS82" s="67"/>
      <c r="AT82" s="68"/>
    </row>
    <row r="83" spans="1:46" x14ac:dyDescent="0.25">
      <c r="A83" s="60">
        <v>1117.2177364104427</v>
      </c>
      <c r="B83" s="54">
        <f t="shared" si="3"/>
        <v>24</v>
      </c>
      <c r="C83" s="54">
        <f t="shared" si="4"/>
        <v>74</v>
      </c>
      <c r="D83" s="60">
        <v>1117.2177364104427</v>
      </c>
      <c r="G83" s="63"/>
      <c r="I83" s="64"/>
      <c r="J83" s="64"/>
      <c r="K83" s="65"/>
      <c r="M83" s="64"/>
      <c r="N83" s="66"/>
      <c r="O83" s="66"/>
      <c r="Q83" s="67"/>
      <c r="R83" s="68"/>
      <c r="S83" s="63"/>
      <c r="U83" s="68">
        <v>2158</v>
      </c>
      <c r="V83" s="64">
        <v>11</v>
      </c>
      <c r="W83" s="54">
        <f t="shared" si="5"/>
        <v>74</v>
      </c>
      <c r="X83" s="68">
        <v>2158</v>
      </c>
      <c r="AC83" s="63">
        <v>1080.1579072875902</v>
      </c>
      <c r="AD83" s="63"/>
      <c r="AE83" s="54" t="s">
        <v>177</v>
      </c>
      <c r="AG83" s="63"/>
      <c r="AK83" s="64"/>
      <c r="AL83" s="64"/>
      <c r="AM83" s="65"/>
      <c r="AO83" s="64"/>
      <c r="AP83" s="66"/>
      <c r="AQ83" s="66"/>
      <c r="AS83" s="67"/>
      <c r="AT83" s="68"/>
    </row>
    <row r="84" spans="1:46" x14ac:dyDescent="0.25">
      <c r="A84" s="60">
        <v>1131.9800601745956</v>
      </c>
      <c r="B84" s="54">
        <f t="shared" si="3"/>
        <v>1</v>
      </c>
      <c r="C84" s="54">
        <f t="shared" si="4"/>
        <v>75</v>
      </c>
      <c r="D84" s="60">
        <v>1131.9800601745956</v>
      </c>
      <c r="G84" s="63"/>
      <c r="I84" s="64"/>
      <c r="J84" s="64"/>
      <c r="K84" s="65"/>
      <c r="M84" s="64"/>
      <c r="N84" s="66"/>
      <c r="O84" s="66"/>
      <c r="Q84" s="67"/>
      <c r="R84" s="68"/>
      <c r="S84" s="63"/>
      <c r="U84" s="68">
        <v>2187</v>
      </c>
      <c r="V84" s="64">
        <v>12</v>
      </c>
      <c r="W84" s="54">
        <f t="shared" si="5"/>
        <v>75</v>
      </c>
      <c r="X84" s="68">
        <v>2187</v>
      </c>
      <c r="AC84" s="63">
        <v>1094.8921698676422</v>
      </c>
      <c r="AD84" s="63"/>
      <c r="AE84" s="54" t="s">
        <v>176</v>
      </c>
      <c r="AG84" s="63"/>
      <c r="AK84" s="64"/>
      <c r="AL84" s="64"/>
      <c r="AM84" s="65"/>
      <c r="AO84" s="64"/>
      <c r="AP84" s="66"/>
      <c r="AQ84" s="66"/>
      <c r="AS84" s="67"/>
      <c r="AT84" s="68"/>
    </row>
    <row r="85" spans="1:46" x14ac:dyDescent="0.25">
      <c r="A85" s="60">
        <v>1146.8200098066591</v>
      </c>
      <c r="B85" s="54">
        <f t="shared" si="3"/>
        <v>2</v>
      </c>
      <c r="C85" s="54">
        <f t="shared" si="4"/>
        <v>76</v>
      </c>
      <c r="D85" s="60">
        <v>1146.8200098066591</v>
      </c>
      <c r="G85" s="63"/>
      <c r="I85" s="64"/>
      <c r="J85" s="64"/>
      <c r="K85" s="65"/>
      <c r="M85" s="64"/>
      <c r="N85" s="66"/>
      <c r="O85" s="66"/>
      <c r="Q85" s="67"/>
      <c r="R85" s="68"/>
      <c r="S85" s="63"/>
      <c r="U85" s="68">
        <v>2217</v>
      </c>
      <c r="V85" s="64">
        <v>1</v>
      </c>
      <c r="W85" s="54">
        <f t="shared" si="5"/>
        <v>76</v>
      </c>
      <c r="X85" s="68">
        <v>2217</v>
      </c>
      <c r="AC85" s="63">
        <v>1109.5953053268604</v>
      </c>
      <c r="AD85" s="63"/>
      <c r="AE85" s="54" t="s">
        <v>177</v>
      </c>
      <c r="AG85" s="63"/>
      <c r="AK85" s="64"/>
      <c r="AL85" s="64"/>
      <c r="AM85" s="65"/>
      <c r="AO85" s="64"/>
      <c r="AP85" s="66"/>
      <c r="AQ85" s="66"/>
      <c r="AS85" s="67"/>
      <c r="AT85" s="68"/>
    </row>
    <row r="86" spans="1:46" x14ac:dyDescent="0.25">
      <c r="A86" s="60">
        <v>1161.749227935914</v>
      </c>
      <c r="B86" s="54">
        <f t="shared" si="3"/>
        <v>3</v>
      </c>
      <c r="C86" s="54">
        <f t="shared" si="4"/>
        <v>77</v>
      </c>
      <c r="D86" s="60">
        <v>1161.749227935914</v>
      </c>
      <c r="G86" s="63"/>
      <c r="I86" s="64"/>
      <c r="J86" s="64"/>
      <c r="K86" s="65"/>
      <c r="M86" s="64"/>
      <c r="N86" s="66"/>
      <c r="O86" s="66"/>
      <c r="Q86" s="67"/>
      <c r="R86" s="68"/>
      <c r="S86" s="63"/>
      <c r="U86" s="68">
        <v>2246</v>
      </c>
      <c r="V86" s="64">
        <v>2</v>
      </c>
      <c r="W86" s="54">
        <f t="shared" si="5"/>
        <v>77</v>
      </c>
      <c r="X86" s="68">
        <v>2246</v>
      </c>
      <c r="AC86" s="63">
        <v>1124.6934141721576</v>
      </c>
      <c r="AD86" s="63"/>
      <c r="AE86" s="54" t="s">
        <v>176</v>
      </c>
      <c r="AG86" s="63"/>
      <c r="AK86" s="64"/>
      <c r="AL86" s="64"/>
      <c r="AM86" s="65"/>
      <c r="AO86" s="64"/>
      <c r="AP86" s="66"/>
      <c r="AQ86" s="66"/>
      <c r="AS86" s="67"/>
      <c r="AT86" s="68"/>
    </row>
    <row r="87" spans="1:46" x14ac:dyDescent="0.25">
      <c r="A87" s="60">
        <v>1176.8019358878955</v>
      </c>
      <c r="B87" s="54">
        <f t="shared" si="3"/>
        <v>4</v>
      </c>
      <c r="C87" s="54">
        <f t="shared" si="4"/>
        <v>78</v>
      </c>
      <c r="D87" s="60">
        <v>1176.8019358878955</v>
      </c>
      <c r="G87" s="63"/>
      <c r="I87" s="64"/>
      <c r="J87" s="64"/>
      <c r="K87" s="65"/>
      <c r="M87" s="64"/>
      <c r="N87" s="66"/>
      <c r="O87" s="66"/>
      <c r="Q87" s="67"/>
      <c r="R87" s="68"/>
      <c r="S87" s="63"/>
      <c r="U87" s="68">
        <v>2276</v>
      </c>
      <c r="V87" s="64">
        <v>3</v>
      </c>
      <c r="W87" s="54">
        <f t="shared" si="5"/>
        <v>78</v>
      </c>
      <c r="X87" s="68">
        <v>2276</v>
      </c>
      <c r="AC87" s="63">
        <v>1139.0401084744371</v>
      </c>
      <c r="AD87" s="63"/>
      <c r="AE87" s="54" t="s">
        <v>177</v>
      </c>
      <c r="AG87" s="63"/>
      <c r="AK87" s="64"/>
      <c r="AL87" s="64"/>
      <c r="AM87" s="65"/>
      <c r="AO87" s="64"/>
      <c r="AP87" s="66"/>
      <c r="AQ87" s="66"/>
      <c r="AS87" s="67"/>
      <c r="AT87" s="68"/>
    </row>
    <row r="88" spans="1:46" x14ac:dyDescent="0.25">
      <c r="A88" s="60">
        <v>1191.9763322323561</v>
      </c>
      <c r="B88" s="54">
        <f t="shared" si="3"/>
        <v>5</v>
      </c>
      <c r="C88" s="54">
        <f t="shared" si="4"/>
        <v>79</v>
      </c>
      <c r="D88" s="60">
        <v>1191.9763322323561</v>
      </c>
      <c r="G88" s="63"/>
      <c r="I88" s="64"/>
      <c r="J88" s="64"/>
      <c r="K88" s="65"/>
      <c r="M88" s="64"/>
      <c r="N88" s="66"/>
      <c r="O88" s="66"/>
      <c r="Q88" s="67"/>
      <c r="R88" s="68"/>
      <c r="S88" s="63"/>
      <c r="U88" s="68">
        <v>2306</v>
      </c>
      <c r="V88" s="64">
        <v>4</v>
      </c>
      <c r="W88" s="54">
        <f t="shared" si="5"/>
        <v>79</v>
      </c>
      <c r="X88" s="68">
        <v>2306</v>
      </c>
      <c r="AC88" s="63">
        <v>1154.4301972202957</v>
      </c>
      <c r="AD88" s="63"/>
      <c r="AE88" s="54" t="s">
        <v>176</v>
      </c>
      <c r="AG88" s="63"/>
      <c r="AK88" s="64"/>
      <c r="AL88" s="64"/>
      <c r="AM88" s="65"/>
      <c r="AO88" s="64"/>
      <c r="AP88" s="66"/>
      <c r="AQ88" s="66"/>
      <c r="AS88" s="67"/>
      <c r="AT88" s="68"/>
    </row>
    <row r="89" spans="1:46" x14ac:dyDescent="0.25">
      <c r="A89" s="60">
        <v>1207.290737580508</v>
      </c>
      <c r="B89" s="54">
        <f t="shared" si="3"/>
        <v>6</v>
      </c>
      <c r="C89" s="54">
        <f t="shared" si="4"/>
        <v>80</v>
      </c>
      <c r="D89" s="60">
        <v>1207.290737580508</v>
      </c>
      <c r="G89" s="63"/>
      <c r="I89" s="64"/>
      <c r="J89" s="64"/>
      <c r="K89" s="65"/>
      <c r="M89" s="64"/>
      <c r="N89" s="66"/>
      <c r="O89" s="66"/>
      <c r="Q89" s="67"/>
      <c r="R89" s="68"/>
      <c r="S89" s="63"/>
      <c r="U89" s="68">
        <v>2335</v>
      </c>
      <c r="V89" s="64">
        <v>4</v>
      </c>
      <c r="W89" s="54">
        <f t="shared" si="5"/>
        <v>80</v>
      </c>
      <c r="X89" s="68">
        <v>2335</v>
      </c>
      <c r="AC89" s="63">
        <v>1168.5088845882565</v>
      </c>
      <c r="AD89" s="63"/>
      <c r="AE89" s="54" t="s">
        <v>177</v>
      </c>
      <c r="AG89" s="63"/>
      <c r="AK89" s="64"/>
      <c r="AL89" s="64"/>
      <c r="AM89" s="65"/>
      <c r="AO89" s="64"/>
      <c r="AP89" s="66"/>
      <c r="AQ89" s="66"/>
      <c r="AS89" s="67"/>
      <c r="AT89" s="68"/>
    </row>
    <row r="90" spans="1:46" x14ac:dyDescent="0.25">
      <c r="A90" s="60">
        <v>1222.7259680903517</v>
      </c>
      <c r="B90" s="54">
        <f t="shared" si="3"/>
        <v>7</v>
      </c>
      <c r="C90" s="54">
        <f t="shared" si="4"/>
        <v>81</v>
      </c>
      <c r="D90" s="60">
        <v>1222.7259680903517</v>
      </c>
      <c r="G90" s="63"/>
      <c r="I90" s="64"/>
      <c r="J90" s="64"/>
      <c r="K90" s="65"/>
      <c r="M90" s="64"/>
      <c r="N90" s="66"/>
      <c r="O90" s="66"/>
      <c r="Q90" s="67"/>
      <c r="R90" s="68"/>
      <c r="S90" s="63"/>
      <c r="U90" s="68">
        <v>2365</v>
      </c>
      <c r="V90" s="64">
        <v>5</v>
      </c>
      <c r="W90" s="54">
        <f t="shared" si="5"/>
        <v>81</v>
      </c>
      <c r="X90" s="68">
        <v>2365</v>
      </c>
      <c r="AC90" s="63">
        <v>1184.0597473573871</v>
      </c>
      <c r="AD90" s="63"/>
      <c r="AE90" s="54" t="s">
        <v>176</v>
      </c>
      <c r="AG90" s="63"/>
      <c r="AK90" s="64"/>
      <c r="AL90" s="64"/>
      <c r="AM90" s="65"/>
      <c r="AO90" s="64"/>
      <c r="AP90" s="66"/>
      <c r="AQ90" s="66"/>
      <c r="AS90" s="67"/>
      <c r="AT90" s="68"/>
    </row>
    <row r="91" spans="1:46" x14ac:dyDescent="0.25">
      <c r="A91" s="60">
        <v>1238.2812784714624</v>
      </c>
      <c r="B91" s="54">
        <f t="shared" si="3"/>
        <v>8</v>
      </c>
      <c r="C91" s="54">
        <f t="shared" si="4"/>
        <v>82</v>
      </c>
      <c r="D91" s="60">
        <v>1238.2812784714624</v>
      </c>
      <c r="G91" s="63"/>
      <c r="I91" s="64"/>
      <c r="J91" s="64"/>
      <c r="K91" s="65"/>
      <c r="M91" s="64"/>
      <c r="N91" s="66"/>
      <c r="O91" s="66"/>
      <c r="Q91" s="67"/>
      <c r="R91" s="68"/>
      <c r="S91" s="63"/>
      <c r="U91" s="68">
        <v>2394</v>
      </c>
      <c r="V91" s="64">
        <v>6</v>
      </c>
      <c r="W91" s="54">
        <f t="shared" si="5"/>
        <v>82</v>
      </c>
      <c r="X91" s="68">
        <v>2394</v>
      </c>
      <c r="AC91" s="63">
        <v>1198.012694706209</v>
      </c>
      <c r="AD91" s="63"/>
      <c r="AE91" s="54" t="s">
        <v>177</v>
      </c>
      <c r="AG91" s="63"/>
      <c r="AK91" s="64"/>
      <c r="AL91" s="64"/>
      <c r="AM91" s="65"/>
      <c r="AO91" s="64"/>
      <c r="AP91" s="66"/>
      <c r="AQ91" s="66"/>
      <c r="AS91" s="67"/>
      <c r="AT91" s="68"/>
    </row>
    <row r="92" spans="1:46" x14ac:dyDescent="0.25">
      <c r="A92" s="60">
        <v>1253.9216315988451</v>
      </c>
      <c r="B92" s="54">
        <f t="shared" si="3"/>
        <v>9</v>
      </c>
      <c r="C92" s="54">
        <f t="shared" si="4"/>
        <v>83</v>
      </c>
      <c r="D92" s="60">
        <v>1253.9216315988451</v>
      </c>
      <c r="G92" s="63"/>
      <c r="I92" s="64"/>
      <c r="J92" s="64"/>
      <c r="K92" s="65"/>
      <c r="M92" s="64"/>
      <c r="N92" s="66"/>
      <c r="O92" s="66"/>
      <c r="Q92" s="67"/>
      <c r="R92" s="68"/>
      <c r="S92" s="63"/>
      <c r="U92" s="68">
        <v>2424</v>
      </c>
      <c r="V92" s="64">
        <v>7</v>
      </c>
      <c r="W92" s="54">
        <f t="shared" si="5"/>
        <v>83</v>
      </c>
      <c r="X92" s="68">
        <v>2424</v>
      </c>
      <c r="AC92" s="63">
        <v>1213.5634489366785</v>
      </c>
      <c r="AD92" s="63"/>
      <c r="AE92" s="54" t="s">
        <v>176</v>
      </c>
      <c r="AG92" s="63"/>
      <c r="AK92" s="64"/>
      <c r="AL92" s="64"/>
      <c r="AM92" s="65"/>
      <c r="AO92" s="64"/>
      <c r="AP92" s="66"/>
      <c r="AQ92" s="66"/>
      <c r="AS92" s="67"/>
      <c r="AT92" s="68"/>
    </row>
    <row r="93" spans="1:46" x14ac:dyDescent="0.25">
      <c r="A93" s="60">
        <v>1269.6284394683316</v>
      </c>
      <c r="B93" s="54">
        <f t="shared" si="3"/>
        <v>10</v>
      </c>
      <c r="C93" s="54">
        <f t="shared" si="4"/>
        <v>84</v>
      </c>
      <c r="D93" s="60">
        <v>1269.6284394683316</v>
      </c>
      <c r="G93" s="63"/>
      <c r="I93" s="64"/>
      <c r="J93" s="64"/>
      <c r="K93" s="65"/>
      <c r="M93" s="64"/>
      <c r="N93" s="66"/>
      <c r="O93" s="66"/>
      <c r="Q93" s="67"/>
      <c r="R93" s="68"/>
      <c r="S93" s="63"/>
      <c r="U93" s="68">
        <v>2453</v>
      </c>
      <c r="V93" s="64">
        <v>8</v>
      </c>
      <c r="W93" s="54">
        <f t="shared" si="5"/>
        <v>84</v>
      </c>
      <c r="X93" s="68">
        <v>2453</v>
      </c>
      <c r="AC93" s="63">
        <v>1227.5540991080925</v>
      </c>
      <c r="AD93" s="63"/>
      <c r="AE93" s="54" t="s">
        <v>177</v>
      </c>
      <c r="AG93" s="63"/>
      <c r="AK93" s="64"/>
      <c r="AL93" s="64"/>
      <c r="AM93" s="65"/>
      <c r="AO93" s="64"/>
      <c r="AP93" s="66"/>
      <c r="AQ93" s="66"/>
      <c r="AS93" s="67"/>
      <c r="AT93" s="68"/>
    </row>
    <row r="94" spans="1:46" x14ac:dyDescent="0.25">
      <c r="A94" s="60">
        <v>1285.3587669990957</v>
      </c>
      <c r="B94" s="54">
        <f t="shared" si="3"/>
        <v>11</v>
      </c>
      <c r="C94" s="54">
        <f t="shared" si="4"/>
        <v>85</v>
      </c>
      <c r="D94" s="60">
        <v>1285.3587669990957</v>
      </c>
      <c r="G94" s="63"/>
      <c r="I94" s="64"/>
      <c r="J94" s="64"/>
      <c r="K94" s="65"/>
      <c r="M94" s="64"/>
      <c r="N94" s="66"/>
      <c r="O94" s="66"/>
      <c r="Q94" s="67"/>
      <c r="R94" s="68"/>
      <c r="S94" s="63"/>
      <c r="U94" s="68">
        <v>2483</v>
      </c>
      <c r="V94" s="64">
        <v>9</v>
      </c>
      <c r="W94" s="54">
        <f t="shared" si="5"/>
        <v>85</v>
      </c>
      <c r="X94" s="68">
        <v>2483</v>
      </c>
      <c r="AC94" s="63">
        <v>1242.9511131765321</v>
      </c>
      <c r="AD94" s="63"/>
      <c r="AE94" s="54" t="s">
        <v>176</v>
      </c>
      <c r="AG94" s="63"/>
      <c r="AK94" s="64"/>
      <c r="AL94" s="64"/>
      <c r="AM94" s="65"/>
      <c r="AO94" s="64"/>
      <c r="AP94" s="66"/>
      <c r="AQ94" s="66"/>
      <c r="AS94" s="67"/>
      <c r="AT94" s="68"/>
    </row>
    <row r="95" spans="1:46" x14ac:dyDescent="0.25">
      <c r="A95" s="60">
        <v>1301.0824890634976</v>
      </c>
      <c r="B95" s="54">
        <f t="shared" si="3"/>
        <v>12</v>
      </c>
      <c r="C95" s="54">
        <f t="shared" si="4"/>
        <v>86</v>
      </c>
      <c r="D95" s="60">
        <v>1301.0824890634976</v>
      </c>
      <c r="G95" s="63"/>
      <c r="I95" s="64"/>
      <c r="J95" s="64"/>
      <c r="K95" s="65"/>
      <c r="M95" s="64"/>
      <c r="N95" s="66"/>
      <c r="O95" s="66"/>
      <c r="Q95" s="67"/>
      <c r="R95" s="68"/>
      <c r="S95" s="63"/>
      <c r="U95" s="68">
        <v>2512</v>
      </c>
      <c r="V95" s="64">
        <v>10</v>
      </c>
      <c r="W95" s="54">
        <f t="shared" si="5"/>
        <v>86</v>
      </c>
      <c r="X95" s="68">
        <v>2512</v>
      </c>
      <c r="AC95" s="63">
        <v>1257.1305162128992</v>
      </c>
      <c r="AD95" s="63"/>
      <c r="AE95" s="54" t="s">
        <v>177</v>
      </c>
      <c r="AG95" s="63"/>
      <c r="AK95" s="64"/>
      <c r="AL95" s="64"/>
      <c r="AM95" s="65"/>
      <c r="AO95" s="64"/>
      <c r="AP95" s="66"/>
      <c r="AQ95" s="66"/>
      <c r="AS95" s="67"/>
      <c r="AT95" s="68"/>
    </row>
    <row r="96" spans="1:46" x14ac:dyDescent="0.25">
      <c r="A96" s="60">
        <v>1316.7610048092902</v>
      </c>
      <c r="B96" s="54">
        <f t="shared" si="3"/>
        <v>13</v>
      </c>
      <c r="C96" s="54">
        <f t="shared" si="4"/>
        <v>87</v>
      </c>
      <c r="D96" s="60">
        <v>1316.7610048092902</v>
      </c>
      <c r="G96" s="63"/>
      <c r="I96" s="64"/>
      <c r="J96" s="64"/>
      <c r="K96" s="65"/>
      <c r="M96" s="64"/>
      <c r="N96" s="66"/>
      <c r="O96" s="66"/>
      <c r="Q96" s="67"/>
      <c r="R96" s="68"/>
      <c r="S96" s="63"/>
      <c r="U96" s="68">
        <v>2542</v>
      </c>
      <c r="V96" s="64">
        <v>11</v>
      </c>
      <c r="W96" s="54">
        <f t="shared" si="5"/>
        <v>87</v>
      </c>
      <c r="X96" s="68">
        <v>2542</v>
      </c>
      <c r="AC96" s="63">
        <v>1272.2574976012111</v>
      </c>
      <c r="AD96" s="63"/>
      <c r="AE96" s="54" t="s">
        <v>176</v>
      </c>
      <c r="AG96" s="63"/>
      <c r="AK96" s="64"/>
      <c r="AL96" s="64"/>
      <c r="AM96" s="65"/>
      <c r="AO96" s="64"/>
      <c r="AP96" s="66"/>
      <c r="AQ96" s="66"/>
      <c r="AS96" s="67"/>
      <c r="AT96" s="68"/>
    </row>
    <row r="97" spans="1:46" x14ac:dyDescent="0.25">
      <c r="A97" s="60">
        <v>1332.3622355861589</v>
      </c>
      <c r="B97" s="54">
        <f t="shared" si="3"/>
        <v>14</v>
      </c>
      <c r="C97" s="54">
        <f t="shared" si="4"/>
        <v>88</v>
      </c>
      <c r="D97" s="60">
        <v>1332.3622355861589</v>
      </c>
      <c r="G97" s="63"/>
      <c r="I97" s="64"/>
      <c r="J97" s="64"/>
      <c r="K97" s="65"/>
      <c r="M97" s="64"/>
      <c r="N97" s="66"/>
      <c r="O97" s="66"/>
      <c r="Q97" s="67"/>
      <c r="R97" s="68"/>
      <c r="S97" s="63"/>
      <c r="U97" s="68">
        <v>2571</v>
      </c>
      <c r="V97" s="64">
        <v>12</v>
      </c>
      <c r="W97" s="54">
        <f t="shared" si="5"/>
        <v>88</v>
      </c>
      <c r="X97" s="68">
        <v>2571</v>
      </c>
      <c r="AC97" s="63">
        <v>1286.7382796644233</v>
      </c>
      <c r="AD97" s="63"/>
      <c r="AE97" s="54" t="s">
        <v>177</v>
      </c>
      <c r="AG97" s="63"/>
      <c r="AK97" s="64"/>
      <c r="AL97" s="64"/>
      <c r="AM97" s="65"/>
      <c r="AO97" s="64"/>
      <c r="AP97" s="66"/>
      <c r="AQ97" s="66"/>
      <c r="AS97" s="67"/>
      <c r="AT97" s="68"/>
    </row>
    <row r="98" spans="1:46" x14ac:dyDescent="0.25">
      <c r="A98" s="60">
        <v>1347.8627569004893</v>
      </c>
      <c r="B98" s="54">
        <f t="shared" si="3"/>
        <v>15</v>
      </c>
      <c r="C98" s="54">
        <f t="shared" si="4"/>
        <v>89</v>
      </c>
      <c r="D98" s="60">
        <v>1347.8627569004893</v>
      </c>
      <c r="G98" s="63"/>
      <c r="I98" s="64"/>
      <c r="J98" s="64"/>
      <c r="K98" s="65"/>
      <c r="M98" s="64"/>
      <c r="N98" s="66"/>
      <c r="O98" s="66"/>
      <c r="Q98" s="67"/>
      <c r="R98" s="68"/>
      <c r="S98" s="63"/>
      <c r="U98" s="68">
        <v>2601</v>
      </c>
      <c r="V98" s="64">
        <v>1</v>
      </c>
      <c r="W98" s="54">
        <f t="shared" si="5"/>
        <v>89</v>
      </c>
      <c r="X98" s="68">
        <v>2601</v>
      </c>
      <c r="AC98" s="63">
        <v>1301.5320113645867</v>
      </c>
      <c r="AD98" s="63"/>
      <c r="AE98" s="54" t="s">
        <v>176</v>
      </c>
      <c r="AG98" s="63"/>
      <c r="AK98" s="64"/>
      <c r="AL98" s="64"/>
      <c r="AM98" s="65"/>
      <c r="AO98" s="64"/>
      <c r="AP98" s="66"/>
      <c r="AQ98" s="66"/>
      <c r="AS98" s="67"/>
      <c r="AT98" s="68"/>
    </row>
    <row r="99" spans="1:46" x14ac:dyDescent="0.25">
      <c r="A99" s="60">
        <v>1363.2386895632371</v>
      </c>
      <c r="B99" s="54">
        <f t="shared" si="3"/>
        <v>16</v>
      </c>
      <c r="C99" s="54">
        <f t="shared" si="4"/>
        <v>90</v>
      </c>
      <c r="D99" s="60">
        <v>1363.2386895632371</v>
      </c>
      <c r="G99" s="63"/>
      <c r="I99" s="64"/>
      <c r="J99" s="64"/>
      <c r="K99" s="65"/>
      <c r="M99" s="64"/>
      <c r="N99" s="66"/>
      <c r="O99" s="66"/>
      <c r="Q99" s="67"/>
      <c r="R99" s="68"/>
      <c r="S99" s="63"/>
      <c r="U99" s="68">
        <v>2630</v>
      </c>
      <c r="V99" s="64">
        <v>2</v>
      </c>
      <c r="W99" s="54">
        <f t="shared" si="5"/>
        <v>90</v>
      </c>
      <c r="X99" s="68">
        <v>2630</v>
      </c>
      <c r="AC99" s="63">
        <v>1316.3710215049796</v>
      </c>
      <c r="AD99" s="63"/>
      <c r="AE99" s="54" t="s">
        <v>177</v>
      </c>
      <c r="AG99" s="63"/>
      <c r="AK99" s="64"/>
      <c r="AL99" s="64"/>
      <c r="AM99" s="65"/>
      <c r="AO99" s="64"/>
      <c r="AP99" s="66"/>
      <c r="AQ99" s="66"/>
      <c r="AS99" s="67"/>
      <c r="AT99" s="68"/>
    </row>
    <row r="100" spans="1:46" x14ac:dyDescent="0.25">
      <c r="A100" s="60">
        <v>1378.4873233120888</v>
      </c>
      <c r="B100" s="54">
        <f t="shared" si="3"/>
        <v>17</v>
      </c>
      <c r="C100" s="54">
        <f t="shared" si="4"/>
        <v>91</v>
      </c>
      <c r="D100" s="60">
        <v>1378.4873233120888</v>
      </c>
      <c r="G100" s="63"/>
      <c r="I100" s="64"/>
      <c r="J100" s="64"/>
      <c r="K100" s="65"/>
      <c r="M100" s="64"/>
      <c r="N100" s="66"/>
      <c r="O100" s="66"/>
      <c r="Q100" s="67"/>
      <c r="R100" s="68"/>
      <c r="S100" s="63"/>
      <c r="U100" s="68">
        <v>2660</v>
      </c>
      <c r="V100" s="64">
        <v>3</v>
      </c>
      <c r="W100" s="54">
        <f t="shared" si="5"/>
        <v>91</v>
      </c>
      <c r="X100" s="68">
        <v>2660</v>
      </c>
      <c r="AC100" s="63">
        <v>1330.8270321879536</v>
      </c>
      <c r="AD100" s="63"/>
      <c r="AE100" s="54" t="s">
        <v>176</v>
      </c>
      <c r="AG100" s="63"/>
      <c r="AK100" s="64"/>
      <c r="AL100" s="64"/>
      <c r="AM100" s="65"/>
      <c r="AO100" s="64"/>
      <c r="AP100" s="66"/>
      <c r="AQ100" s="66"/>
      <c r="AS100" s="67"/>
      <c r="AT100" s="68"/>
    </row>
    <row r="101" spans="1:46" x14ac:dyDescent="0.25">
      <c r="A101" s="60">
        <v>1393.5993583998643</v>
      </c>
      <c r="B101" s="54">
        <f t="shared" si="3"/>
        <v>18</v>
      </c>
      <c r="C101" s="54">
        <f t="shared" si="4"/>
        <v>92</v>
      </c>
      <c r="D101" s="60">
        <v>1393.5993583998643</v>
      </c>
      <c r="G101" s="63"/>
      <c r="I101" s="64"/>
      <c r="J101" s="64"/>
      <c r="K101" s="65"/>
      <c r="M101" s="64"/>
      <c r="N101" s="66"/>
      <c r="O101" s="66"/>
      <c r="Q101" s="67"/>
      <c r="R101" s="68"/>
      <c r="S101" s="63"/>
      <c r="U101" s="68">
        <v>2689</v>
      </c>
      <c r="V101" s="64">
        <v>4</v>
      </c>
      <c r="W101" s="54">
        <f t="shared" si="5"/>
        <v>92</v>
      </c>
      <c r="X101" s="68">
        <v>2689</v>
      </c>
      <c r="AC101" s="63">
        <v>1346.0137898186222</v>
      </c>
      <c r="AD101" s="63"/>
      <c r="AE101" s="54" t="s">
        <v>177</v>
      </c>
      <c r="AG101" s="63"/>
      <c r="AK101" s="64"/>
      <c r="AL101" s="64"/>
      <c r="AM101" s="65"/>
      <c r="AO101" s="64"/>
      <c r="AP101" s="66"/>
      <c r="AQ101" s="66"/>
      <c r="AS101" s="67"/>
      <c r="AT101" s="68"/>
    </row>
    <row r="102" spans="1:46" x14ac:dyDescent="0.25">
      <c r="A102" s="60">
        <v>1408.5926429862157</v>
      </c>
      <c r="B102" s="54">
        <f t="shared" si="3"/>
        <v>19</v>
      </c>
      <c r="C102" s="54">
        <f t="shared" si="4"/>
        <v>93</v>
      </c>
      <c r="D102" s="60">
        <v>1408.5926429862157</v>
      </c>
      <c r="G102" s="63"/>
      <c r="I102" s="64"/>
      <c r="J102" s="64"/>
      <c r="K102" s="65"/>
      <c r="M102" s="64"/>
      <c r="N102" s="66"/>
      <c r="O102" s="66"/>
      <c r="Q102" s="67"/>
      <c r="R102" s="68"/>
      <c r="S102" s="63"/>
      <c r="U102" s="68">
        <v>2719</v>
      </c>
      <c r="V102" s="64">
        <v>5</v>
      </c>
      <c r="W102" s="54">
        <f t="shared" si="5"/>
        <v>93</v>
      </c>
      <c r="X102" s="68">
        <v>2719</v>
      </c>
      <c r="AC102" s="63">
        <v>1360.1879669697955</v>
      </c>
      <c r="AD102" s="63"/>
      <c r="AE102" s="54" t="s">
        <v>176</v>
      </c>
      <c r="AG102" s="63"/>
      <c r="AK102" s="64"/>
      <c r="AL102" s="64"/>
      <c r="AM102" s="65"/>
      <c r="AO102" s="64"/>
      <c r="AP102" s="66"/>
      <c r="AQ102" s="66"/>
      <c r="AS102" s="67"/>
      <c r="AT102" s="68"/>
    </row>
    <row r="103" spans="1:46" x14ac:dyDescent="0.25">
      <c r="A103" s="60">
        <v>1423.4732241006568</v>
      </c>
      <c r="B103" s="54">
        <f t="shared" si="3"/>
        <v>20</v>
      </c>
      <c r="C103" s="54">
        <f t="shared" si="4"/>
        <v>94</v>
      </c>
      <c r="D103" s="60">
        <v>1423.4732241006568</v>
      </c>
      <c r="G103" s="63"/>
      <c r="I103" s="64"/>
      <c r="J103" s="64"/>
      <c r="K103" s="65"/>
      <c r="M103" s="64"/>
      <c r="N103" s="66"/>
      <c r="O103" s="66"/>
      <c r="Q103" s="67"/>
      <c r="R103" s="68"/>
      <c r="S103" s="63"/>
      <c r="U103" s="68">
        <v>2748</v>
      </c>
      <c r="V103" s="64">
        <v>6</v>
      </c>
      <c r="W103" s="54">
        <f t="shared" si="5"/>
        <v>94</v>
      </c>
      <c r="X103" s="68">
        <v>2748</v>
      </c>
      <c r="AC103" s="63">
        <v>1375.6413613618352</v>
      </c>
      <c r="AD103" s="63"/>
      <c r="AE103" s="54" t="s">
        <v>177</v>
      </c>
      <c r="AG103" s="63"/>
      <c r="AK103" s="64"/>
      <c r="AL103" s="64"/>
      <c r="AM103" s="65"/>
      <c r="AO103" s="64"/>
      <c r="AP103" s="66"/>
      <c r="AQ103" s="66"/>
      <c r="AS103" s="67"/>
      <c r="AT103" s="68"/>
    </row>
    <row r="104" spans="1:46" x14ac:dyDescent="0.25">
      <c r="A104" s="60">
        <v>1438.2745486209169</v>
      </c>
      <c r="B104" s="54">
        <f t="shared" si="3"/>
        <v>21</v>
      </c>
      <c r="C104" s="54">
        <f t="shared" si="4"/>
        <v>95</v>
      </c>
      <c r="D104" s="60">
        <v>1438.2745486209169</v>
      </c>
      <c r="G104" s="63"/>
      <c r="I104" s="64"/>
      <c r="J104" s="64"/>
      <c r="K104" s="65"/>
      <c r="M104" s="64"/>
      <c r="N104" s="66"/>
      <c r="O104" s="66"/>
      <c r="Q104" s="67"/>
      <c r="R104" s="68"/>
      <c r="S104" s="63"/>
      <c r="U104" s="68">
        <v>2778</v>
      </c>
      <c r="V104" s="64">
        <v>7</v>
      </c>
      <c r="W104" s="54">
        <f t="shared" si="5"/>
        <v>95</v>
      </c>
      <c r="X104" s="68">
        <v>2778</v>
      </c>
      <c r="AC104" s="63">
        <v>1389.646061653737</v>
      </c>
      <c r="AD104" s="63"/>
      <c r="AE104" s="54" t="s">
        <v>176</v>
      </c>
      <c r="AG104" s="63"/>
      <c r="AK104" s="64"/>
      <c r="AL104" s="64"/>
      <c r="AM104" s="65"/>
      <c r="AO104" s="64"/>
      <c r="AP104" s="66"/>
      <c r="AQ104" s="66"/>
      <c r="AS104" s="67"/>
      <c r="AT104" s="68"/>
    </row>
    <row r="105" spans="1:46" x14ac:dyDescent="0.25">
      <c r="A105" s="60">
        <v>1453.0142062031664</v>
      </c>
      <c r="B105" s="54">
        <f t="shared" si="3"/>
        <v>22</v>
      </c>
      <c r="C105" s="54">
        <f t="shared" si="4"/>
        <v>96</v>
      </c>
      <c r="D105" s="60">
        <v>1453.0142062031664</v>
      </c>
      <c r="G105" s="63"/>
      <c r="I105" s="64"/>
      <c r="J105" s="64"/>
      <c r="K105" s="65"/>
      <c r="M105" s="64"/>
      <c r="N105" s="66"/>
      <c r="O105" s="66"/>
      <c r="Q105" s="67"/>
      <c r="R105" s="68"/>
      <c r="S105" s="63"/>
      <c r="U105" s="68">
        <v>2808</v>
      </c>
      <c r="V105" s="64">
        <v>8</v>
      </c>
      <c r="W105" s="54">
        <f t="shared" si="5"/>
        <v>96</v>
      </c>
      <c r="X105" s="68">
        <v>2808</v>
      </c>
      <c r="AC105" s="63">
        <v>1405.2273895796388</v>
      </c>
      <c r="AD105" s="63"/>
      <c r="AE105" s="54" t="s">
        <v>177</v>
      </c>
      <c r="AG105" s="63"/>
      <c r="AK105" s="64"/>
      <c r="AL105" s="64"/>
      <c r="AM105" s="65"/>
      <c r="AO105" s="64"/>
      <c r="AP105" s="66"/>
      <c r="AQ105" s="66"/>
      <c r="AS105" s="67"/>
      <c r="AT105" s="68"/>
    </row>
    <row r="106" spans="1:46" x14ac:dyDescent="0.25">
      <c r="A106" s="60">
        <v>1467.7340824794956</v>
      </c>
      <c r="B106" s="54">
        <f t="shared" si="3"/>
        <v>23</v>
      </c>
      <c r="C106" s="54">
        <f t="shared" si="4"/>
        <v>97</v>
      </c>
      <c r="D106" s="60">
        <v>1467.7340824794956</v>
      </c>
      <c r="G106" s="63"/>
      <c r="I106" s="64"/>
      <c r="J106" s="64"/>
      <c r="K106" s="65"/>
      <c r="M106" s="64"/>
      <c r="N106" s="66"/>
      <c r="O106" s="66"/>
      <c r="Q106" s="67"/>
      <c r="R106" s="68"/>
      <c r="S106" s="63"/>
      <c r="U106" s="68">
        <v>2837</v>
      </c>
      <c r="V106" s="64">
        <v>9</v>
      </c>
      <c r="W106" s="54">
        <f t="shared" si="5"/>
        <v>97</v>
      </c>
      <c r="X106" s="68">
        <v>2837</v>
      </c>
      <c r="AC106" s="63">
        <v>1419.2153288498521</v>
      </c>
      <c r="AD106" s="63"/>
      <c r="AE106" s="54" t="s">
        <v>176</v>
      </c>
      <c r="AG106" s="63"/>
      <c r="AK106" s="64"/>
      <c r="AL106" s="64"/>
      <c r="AM106" s="65"/>
      <c r="AO106" s="64"/>
      <c r="AP106" s="66"/>
      <c r="AQ106" s="66"/>
      <c r="AS106" s="67"/>
      <c r="AT106" s="68"/>
    </row>
    <row r="107" spans="1:46" x14ac:dyDescent="0.25">
      <c r="A107" s="60">
        <v>1482.4568594503216</v>
      </c>
      <c r="B107" s="54">
        <f t="shared" si="3"/>
        <v>24</v>
      </c>
      <c r="C107" s="54">
        <f t="shared" si="4"/>
        <v>98</v>
      </c>
      <c r="D107" s="60">
        <v>1482.4568594503216</v>
      </c>
      <c r="G107" s="63"/>
      <c r="I107" s="64"/>
      <c r="J107" s="64"/>
      <c r="K107" s="65"/>
      <c r="M107" s="64"/>
      <c r="N107" s="66"/>
      <c r="O107" s="66"/>
      <c r="Q107" s="67"/>
      <c r="R107" s="68"/>
      <c r="S107" s="63"/>
      <c r="U107" s="68">
        <v>2867</v>
      </c>
      <c r="V107" s="64">
        <v>10</v>
      </c>
      <c r="W107" s="54">
        <f t="shared" si="5"/>
        <v>98</v>
      </c>
      <c r="X107" s="68">
        <v>2867</v>
      </c>
      <c r="AC107" s="63">
        <v>1434.7588241067715</v>
      </c>
      <c r="AD107" s="63"/>
      <c r="AE107" s="54" t="s">
        <v>177</v>
      </c>
      <c r="AG107" s="63"/>
      <c r="AK107" s="64"/>
      <c r="AL107" s="64"/>
      <c r="AM107" s="65"/>
      <c r="AO107" s="64"/>
      <c r="AP107" s="66"/>
      <c r="AQ107" s="66"/>
      <c r="AS107" s="67"/>
      <c r="AT107" s="68"/>
    </row>
    <row r="108" spans="1:46" x14ac:dyDescent="0.25">
      <c r="A108" s="60">
        <v>1497.2251082104631</v>
      </c>
      <c r="B108" s="54">
        <f t="shared" si="3"/>
        <v>1</v>
      </c>
      <c r="C108" s="54">
        <f t="shared" si="4"/>
        <v>99</v>
      </c>
      <c r="D108" s="60">
        <v>1497.2251082104631</v>
      </c>
      <c r="G108" s="63"/>
      <c r="I108" s="64"/>
      <c r="J108" s="64"/>
      <c r="K108" s="65"/>
      <c r="M108" s="64"/>
      <c r="N108" s="66"/>
      <c r="O108" s="66"/>
      <c r="Q108" s="67"/>
      <c r="R108" s="68"/>
      <c r="S108" s="63"/>
      <c r="U108" s="68">
        <v>2896</v>
      </c>
      <c r="V108" s="64">
        <v>11</v>
      </c>
      <c r="W108" s="54">
        <f t="shared" si="5"/>
        <v>99</v>
      </c>
      <c r="X108" s="68">
        <v>2896</v>
      </c>
      <c r="AC108" s="63">
        <v>1448.892959243618</v>
      </c>
      <c r="AD108" s="63"/>
      <c r="AE108" s="54" t="s">
        <v>176</v>
      </c>
      <c r="AG108" s="63"/>
      <c r="AK108" s="64"/>
      <c r="AL108" s="64"/>
      <c r="AM108" s="65"/>
      <c r="AO108" s="64"/>
      <c r="AP108" s="66"/>
      <c r="AQ108" s="66"/>
      <c r="AS108" s="67"/>
      <c r="AT108" s="68"/>
    </row>
    <row r="109" spans="1:46" x14ac:dyDescent="0.25">
      <c r="A109" s="60">
        <v>1512.0589412017725</v>
      </c>
      <c r="B109" s="54">
        <f t="shared" si="3"/>
        <v>2</v>
      </c>
      <c r="C109" s="54">
        <f t="shared" si="4"/>
        <v>100</v>
      </c>
      <c r="D109" s="60">
        <v>1512.0589412017725</v>
      </c>
      <c r="G109" s="63"/>
      <c r="I109" s="64"/>
      <c r="J109" s="64"/>
      <c r="K109" s="65"/>
      <c r="M109" s="64"/>
      <c r="N109" s="66"/>
      <c r="O109" s="66"/>
      <c r="Q109" s="67"/>
      <c r="R109" s="68"/>
      <c r="S109" s="63"/>
      <c r="U109" s="68">
        <v>2926</v>
      </c>
      <c r="V109" s="64">
        <v>12</v>
      </c>
      <c r="W109" s="54">
        <f t="shared" si="5"/>
        <v>100</v>
      </c>
      <c r="X109" s="68">
        <v>2926</v>
      </c>
      <c r="AC109" s="63">
        <v>1464.2411930519156</v>
      </c>
      <c r="AD109" s="63"/>
      <c r="AE109" s="54" t="s">
        <v>177</v>
      </c>
      <c r="AG109" s="63"/>
      <c r="AK109" s="64"/>
      <c r="AL109" s="64"/>
      <c r="AM109" s="65"/>
      <c r="AO109" s="64"/>
      <c r="AP109" s="66"/>
      <c r="AQ109" s="66"/>
      <c r="AS109" s="67"/>
      <c r="AT109" s="68"/>
    </row>
    <row r="110" spans="1:46" x14ac:dyDescent="0.25">
      <c r="A110" s="60">
        <v>1526.9942231741734</v>
      </c>
      <c r="B110" s="54">
        <f t="shared" si="3"/>
        <v>3</v>
      </c>
      <c r="C110" s="54">
        <f t="shared" si="4"/>
        <v>101</v>
      </c>
      <c r="D110" s="60">
        <v>1526.9942231741734</v>
      </c>
      <c r="G110" s="63"/>
      <c r="I110" s="64"/>
      <c r="J110" s="64"/>
      <c r="K110" s="65"/>
      <c r="M110" s="64"/>
      <c r="N110" s="66"/>
      <c r="O110" s="66"/>
      <c r="Q110" s="67"/>
      <c r="R110" s="68"/>
      <c r="S110" s="63"/>
      <c r="U110" s="68">
        <v>2955</v>
      </c>
      <c r="V110" s="64">
        <v>1</v>
      </c>
      <c r="W110" s="54">
        <f t="shared" si="5"/>
        <v>101</v>
      </c>
      <c r="X110" s="68">
        <v>2955</v>
      </c>
      <c r="AC110" s="63">
        <v>1478.6573636741377</v>
      </c>
      <c r="AD110" s="63"/>
      <c r="AE110" s="54" t="s">
        <v>176</v>
      </c>
      <c r="AG110" s="63"/>
      <c r="AK110" s="64"/>
      <c r="AL110" s="64"/>
      <c r="AM110" s="65"/>
      <c r="AO110" s="64"/>
      <c r="AP110" s="66"/>
      <c r="AQ110" s="66"/>
      <c r="AS110" s="67"/>
      <c r="AT110" s="68"/>
    </row>
    <row r="111" spans="1:46" x14ac:dyDescent="0.25">
      <c r="A111" s="60">
        <v>1542.0406859945506</v>
      </c>
      <c r="B111" s="54">
        <f t="shared" si="3"/>
        <v>4</v>
      </c>
      <c r="C111" s="54">
        <f t="shared" si="4"/>
        <v>102</v>
      </c>
      <c r="D111" s="60">
        <v>1542.0406859945506</v>
      </c>
      <c r="G111" s="63"/>
      <c r="I111" s="64"/>
      <c r="J111" s="64"/>
      <c r="K111" s="65"/>
      <c r="M111" s="64"/>
      <c r="N111" s="66"/>
      <c r="O111" s="66"/>
      <c r="Q111" s="67"/>
      <c r="R111" s="68"/>
      <c r="S111" s="63"/>
      <c r="U111" s="68">
        <v>2985</v>
      </c>
      <c r="V111" s="64">
        <v>2</v>
      </c>
      <c r="W111" s="54">
        <f t="shared" si="5"/>
        <v>102</v>
      </c>
      <c r="X111" s="68">
        <v>2985</v>
      </c>
      <c r="AC111" s="63">
        <v>1493.6896332255565</v>
      </c>
      <c r="AD111" s="63"/>
      <c r="AE111" s="54" t="s">
        <v>177</v>
      </c>
      <c r="AG111" s="63"/>
      <c r="AK111" s="64"/>
      <c r="AL111" s="64"/>
      <c r="AM111" s="65"/>
      <c r="AO111" s="64"/>
      <c r="AP111" s="66"/>
      <c r="AQ111" s="66"/>
      <c r="AS111" s="67"/>
      <c r="AT111" s="68"/>
    </row>
    <row r="112" spans="1:46" x14ac:dyDescent="0.25">
      <c r="A112" s="60">
        <v>1557.2214473299682</v>
      </c>
      <c r="B112" s="54">
        <f t="shared" si="3"/>
        <v>5</v>
      </c>
      <c r="C112" s="54">
        <f t="shared" si="4"/>
        <v>103</v>
      </c>
      <c r="D112" s="60">
        <v>1557.2214473299682</v>
      </c>
      <c r="G112" s="63"/>
      <c r="I112" s="64"/>
      <c r="J112" s="64"/>
      <c r="K112" s="65"/>
      <c r="M112" s="64"/>
      <c r="N112" s="66"/>
      <c r="O112" s="66"/>
      <c r="Q112" s="67"/>
      <c r="R112" s="68"/>
      <c r="S112" s="63"/>
      <c r="U112" s="68">
        <v>3014</v>
      </c>
      <c r="V112" s="64">
        <v>3</v>
      </c>
      <c r="W112" s="54">
        <f t="shared" si="5"/>
        <v>103</v>
      </c>
      <c r="X112" s="68">
        <v>3014</v>
      </c>
      <c r="AC112" s="63">
        <v>1508.4615581585094</v>
      </c>
      <c r="AD112" s="63"/>
      <c r="AE112" s="54" t="s">
        <v>176</v>
      </c>
      <c r="AG112" s="63"/>
      <c r="AK112" s="64"/>
      <c r="AL112" s="64"/>
      <c r="AM112" s="65"/>
      <c r="AO112" s="64"/>
      <c r="AP112" s="66"/>
      <c r="AQ112" s="66"/>
      <c r="AS112" s="67"/>
      <c r="AT112" s="68"/>
    </row>
    <row r="113" spans="1:46" x14ac:dyDescent="0.25">
      <c r="A113" s="60">
        <v>1572.529292514082</v>
      </c>
      <c r="B113" s="54">
        <f t="shared" si="3"/>
        <v>6</v>
      </c>
      <c r="C113" s="54">
        <f t="shared" si="4"/>
        <v>104</v>
      </c>
      <c r="D113" s="60">
        <v>1572.529292514082</v>
      </c>
      <c r="G113" s="63"/>
      <c r="I113" s="64"/>
      <c r="J113" s="64"/>
      <c r="K113" s="65"/>
      <c r="M113" s="64"/>
      <c r="N113" s="66"/>
      <c r="O113" s="66"/>
      <c r="Q113" s="67"/>
      <c r="R113" s="68"/>
      <c r="S113" s="63"/>
      <c r="U113" s="68">
        <v>3043</v>
      </c>
      <c r="V113" s="64">
        <v>4</v>
      </c>
      <c r="W113" s="54">
        <f t="shared" si="5"/>
        <v>104</v>
      </c>
      <c r="X113" s="68">
        <v>3043</v>
      </c>
      <c r="AC113" s="63">
        <v>1523.1168744452298</v>
      </c>
      <c r="AD113" s="63"/>
      <c r="AE113" s="54" t="s">
        <v>177</v>
      </c>
      <c r="AG113" s="63"/>
      <c r="AK113" s="64"/>
      <c r="AL113" s="64"/>
      <c r="AM113" s="65"/>
      <c r="AO113" s="64"/>
      <c r="AP113" s="66"/>
      <c r="AQ113" s="66"/>
      <c r="AS113" s="67"/>
      <c r="AT113" s="68"/>
    </row>
    <row r="114" spans="1:46" x14ac:dyDescent="0.25">
      <c r="A114" s="60">
        <v>1587.971258526668</v>
      </c>
      <c r="B114" s="54">
        <f t="shared" si="3"/>
        <v>7</v>
      </c>
      <c r="C114" s="54">
        <f t="shared" si="4"/>
        <v>105</v>
      </c>
      <c r="D114" s="60">
        <v>1587.971258526668</v>
      </c>
      <c r="G114" s="63"/>
      <c r="I114" s="64"/>
      <c r="J114" s="64"/>
      <c r="K114" s="65"/>
      <c r="M114" s="64"/>
      <c r="N114" s="66"/>
      <c r="O114" s="66"/>
      <c r="Q114" s="67"/>
      <c r="R114" s="68"/>
      <c r="S114" s="63"/>
      <c r="U114" s="68">
        <v>3073</v>
      </c>
      <c r="V114" s="64">
        <v>5</v>
      </c>
      <c r="W114" s="54">
        <f t="shared" si="5"/>
        <v>105</v>
      </c>
      <c r="X114" s="68">
        <v>3073</v>
      </c>
      <c r="AC114" s="63">
        <v>1538.2355469916947</v>
      </c>
      <c r="AD114" s="63"/>
      <c r="AE114" s="54" t="s">
        <v>176</v>
      </c>
      <c r="AG114" s="63"/>
      <c r="AK114" s="64"/>
      <c r="AL114" s="64"/>
      <c r="AM114" s="65"/>
      <c r="AO114" s="64"/>
      <c r="AP114" s="66"/>
      <c r="AQ114" s="66"/>
      <c r="AS114" s="67"/>
      <c r="AT114" s="68"/>
    </row>
    <row r="115" spans="1:46" x14ac:dyDescent="0.25">
      <c r="A115" s="60">
        <v>1603.5201216666028</v>
      </c>
      <c r="B115" s="54">
        <f t="shared" si="3"/>
        <v>8</v>
      </c>
      <c r="C115" s="54">
        <f t="shared" si="4"/>
        <v>106</v>
      </c>
      <c r="D115" s="60">
        <v>1603.5201216666028</v>
      </c>
      <c r="G115" s="63"/>
      <c r="I115" s="64"/>
      <c r="J115" s="64"/>
      <c r="K115" s="65"/>
      <c r="M115" s="64"/>
      <c r="N115" s="66"/>
      <c r="O115" s="66"/>
      <c r="Q115" s="67"/>
      <c r="R115" s="68"/>
      <c r="S115" s="63"/>
      <c r="U115" s="68">
        <v>3103</v>
      </c>
      <c r="V115" s="64">
        <v>6</v>
      </c>
      <c r="W115" s="54">
        <f t="shared" si="5"/>
        <v>106</v>
      </c>
      <c r="X115" s="68">
        <v>3103</v>
      </c>
      <c r="AC115" s="63">
        <v>1552.5307649360038</v>
      </c>
      <c r="AD115" s="63"/>
      <c r="AE115" s="54" t="s">
        <v>177</v>
      </c>
      <c r="AG115" s="63"/>
      <c r="AK115" s="64"/>
      <c r="AL115" s="64"/>
      <c r="AM115" s="65"/>
      <c r="AO115" s="64"/>
      <c r="AP115" s="66"/>
      <c r="AQ115" s="66"/>
      <c r="AS115" s="67"/>
      <c r="AT115" s="68"/>
    </row>
    <row r="116" spans="1:46" x14ac:dyDescent="0.25">
      <c r="A116" s="60">
        <v>1619.1673658750951</v>
      </c>
      <c r="B116" s="54">
        <f t="shared" si="3"/>
        <v>9</v>
      </c>
      <c r="C116" s="54">
        <f t="shared" si="4"/>
        <v>107</v>
      </c>
      <c r="D116" s="60">
        <v>1619.1673658750951</v>
      </c>
      <c r="G116" s="63"/>
      <c r="I116" s="64"/>
      <c r="J116" s="64"/>
      <c r="K116" s="65"/>
      <c r="M116" s="64"/>
      <c r="N116" s="66"/>
      <c r="O116" s="66"/>
      <c r="Q116" s="67"/>
      <c r="R116" s="68"/>
      <c r="S116" s="63"/>
      <c r="U116" s="68">
        <v>3132</v>
      </c>
      <c r="V116" s="64">
        <v>7</v>
      </c>
      <c r="W116" s="54">
        <f t="shared" si="5"/>
        <v>107</v>
      </c>
      <c r="X116" s="68">
        <v>3132</v>
      </c>
      <c r="AC116" s="63">
        <v>1567.9116998082027</v>
      </c>
      <c r="AD116" s="63"/>
      <c r="AE116" s="54" t="s">
        <v>176</v>
      </c>
      <c r="AG116" s="63"/>
      <c r="AK116" s="64"/>
      <c r="AL116" s="64"/>
      <c r="AM116" s="65"/>
      <c r="AO116" s="64"/>
      <c r="AP116" s="66"/>
      <c r="AQ116" s="66"/>
      <c r="AS116" s="67"/>
      <c r="AT116" s="68"/>
    </row>
    <row r="117" spans="1:46" x14ac:dyDescent="0.25">
      <c r="A117" s="60">
        <v>1634.8690180745907</v>
      </c>
      <c r="B117" s="54">
        <f t="shared" si="3"/>
        <v>10</v>
      </c>
      <c r="C117" s="54">
        <f t="shared" si="4"/>
        <v>108</v>
      </c>
      <c r="D117" s="60">
        <v>1634.8690180745907</v>
      </c>
      <c r="G117" s="63"/>
      <c r="I117" s="64"/>
      <c r="J117" s="64"/>
      <c r="K117" s="65"/>
      <c r="M117" s="64"/>
      <c r="N117" s="66"/>
      <c r="O117" s="66"/>
      <c r="Q117" s="67"/>
      <c r="R117" s="68"/>
      <c r="S117" s="63"/>
      <c r="U117" s="68">
        <v>3162</v>
      </c>
      <c r="V117" s="64">
        <v>8</v>
      </c>
      <c r="W117" s="54">
        <f t="shared" si="5"/>
        <v>108</v>
      </c>
      <c r="X117" s="68">
        <v>3162</v>
      </c>
      <c r="AC117" s="63">
        <v>1581.9418660714291</v>
      </c>
      <c r="AD117" s="63"/>
      <c r="AE117" s="54" t="s">
        <v>177</v>
      </c>
      <c r="AG117" s="63"/>
      <c r="AK117" s="64"/>
      <c r="AL117" s="64"/>
      <c r="AM117" s="65"/>
      <c r="AO117" s="64"/>
      <c r="AP117" s="66"/>
      <c r="AQ117" s="66"/>
      <c r="AS117" s="67"/>
      <c r="AT117" s="68"/>
    </row>
    <row r="118" spans="1:46" x14ac:dyDescent="0.25">
      <c r="A118" s="60">
        <v>1650.6053716572933</v>
      </c>
      <c r="B118" s="54">
        <f t="shared" si="3"/>
        <v>11</v>
      </c>
      <c r="C118" s="54">
        <f t="shared" si="4"/>
        <v>109</v>
      </c>
      <c r="D118" s="60">
        <v>1650.6053716572933</v>
      </c>
      <c r="G118" s="63"/>
      <c r="I118" s="64"/>
      <c r="J118" s="64"/>
      <c r="K118" s="65"/>
      <c r="M118" s="64"/>
      <c r="N118" s="66"/>
      <c r="O118" s="66"/>
      <c r="Q118" s="67"/>
      <c r="R118" s="68"/>
      <c r="S118" s="63"/>
      <c r="U118" s="68">
        <v>3191</v>
      </c>
      <c r="V118" s="64">
        <v>9</v>
      </c>
      <c r="W118" s="54">
        <f t="shared" si="5"/>
        <v>109</v>
      </c>
      <c r="X118" s="68">
        <v>3191</v>
      </c>
      <c r="AC118" s="63">
        <v>1597.4569164593704</v>
      </c>
      <c r="AD118" s="63"/>
      <c r="AE118" s="54" t="s">
        <v>176</v>
      </c>
      <c r="AG118" s="63"/>
      <c r="AK118" s="64"/>
      <c r="AL118" s="64"/>
      <c r="AM118" s="65"/>
      <c r="AO118" s="64"/>
      <c r="AP118" s="66"/>
      <c r="AQ118" s="66"/>
      <c r="AS118" s="67"/>
      <c r="AT118" s="68"/>
    </row>
    <row r="119" spans="1:46" x14ac:dyDescent="0.25">
      <c r="A119" s="60">
        <v>1666.3261314262636</v>
      </c>
      <c r="B119" s="54">
        <f t="shared" si="3"/>
        <v>12</v>
      </c>
      <c r="C119" s="54">
        <f t="shared" si="4"/>
        <v>110</v>
      </c>
      <c r="D119" s="60">
        <v>1666.3261314262636</v>
      </c>
      <c r="G119" s="63"/>
      <c r="I119" s="64"/>
      <c r="J119" s="64"/>
      <c r="K119" s="65"/>
      <c r="M119" s="64"/>
      <c r="N119" s="66"/>
      <c r="O119" s="66"/>
      <c r="Q119" s="67"/>
      <c r="R119" s="68"/>
      <c r="S119" s="63"/>
      <c r="U119" s="68">
        <v>3221</v>
      </c>
      <c r="V119" s="64">
        <v>10</v>
      </c>
      <c r="W119" s="54">
        <f t="shared" si="5"/>
        <v>110</v>
      </c>
      <c r="X119" s="68">
        <v>3221</v>
      </c>
      <c r="AC119" s="63">
        <v>1611.37128984835</v>
      </c>
      <c r="AD119" s="63"/>
      <c r="AE119" s="54" t="s">
        <v>177</v>
      </c>
      <c r="AG119" s="63"/>
      <c r="AK119" s="64"/>
      <c r="AL119" s="64"/>
      <c r="AM119" s="65"/>
      <c r="AO119" s="64"/>
      <c r="AP119" s="66"/>
      <c r="AQ119" s="66"/>
      <c r="AS119" s="67"/>
      <c r="AT119" s="68"/>
    </row>
    <row r="120" spans="1:46" x14ac:dyDescent="0.25">
      <c r="A120" s="60">
        <v>1682.0082640685141</v>
      </c>
      <c r="B120" s="54">
        <f t="shared" si="3"/>
        <v>13</v>
      </c>
      <c r="C120" s="54">
        <f t="shared" si="4"/>
        <v>111</v>
      </c>
      <c r="D120" s="60">
        <v>1682.0082640685141</v>
      </c>
      <c r="G120" s="63"/>
      <c r="I120" s="64"/>
      <c r="J120" s="64"/>
      <c r="K120" s="65"/>
      <c r="M120" s="64"/>
      <c r="N120" s="66"/>
      <c r="O120" s="66"/>
      <c r="Q120" s="67"/>
      <c r="R120" s="68"/>
      <c r="S120" s="63"/>
      <c r="U120" s="68">
        <v>3251</v>
      </c>
      <c r="V120" s="64">
        <v>11</v>
      </c>
      <c r="W120" s="54">
        <f t="shared" si="5"/>
        <v>111</v>
      </c>
      <c r="X120" s="68">
        <v>3251</v>
      </c>
      <c r="AC120" s="63">
        <v>1626.8821230484173</v>
      </c>
      <c r="AD120" s="63"/>
      <c r="AE120" s="54" t="s">
        <v>176</v>
      </c>
      <c r="AG120" s="63"/>
      <c r="AK120" s="64"/>
      <c r="AL120" s="64"/>
      <c r="AM120" s="65"/>
      <c r="AO120" s="64"/>
      <c r="AP120" s="66"/>
      <c r="AQ120" s="66"/>
      <c r="AS120" s="67"/>
      <c r="AT120" s="68"/>
    </row>
    <row r="121" spans="1:46" x14ac:dyDescent="0.25">
      <c r="A121" s="60">
        <v>1697.6086437827908</v>
      </c>
      <c r="B121" s="54">
        <f t="shared" si="3"/>
        <v>14</v>
      </c>
      <c r="C121" s="54">
        <f t="shared" si="4"/>
        <v>112</v>
      </c>
      <c r="D121" s="60">
        <v>1697.6086437827908</v>
      </c>
      <c r="G121" s="63"/>
      <c r="I121" s="64"/>
      <c r="J121" s="64"/>
      <c r="K121" s="65"/>
      <c r="M121" s="64"/>
      <c r="N121" s="66"/>
      <c r="O121" s="66"/>
      <c r="Q121" s="67"/>
      <c r="R121" s="68"/>
      <c r="S121" s="63"/>
      <c r="U121" s="68">
        <v>3280</v>
      </c>
      <c r="V121" s="64">
        <v>12</v>
      </c>
      <c r="W121" s="54">
        <f t="shared" si="5"/>
        <v>112</v>
      </c>
      <c r="X121" s="68">
        <v>3280</v>
      </c>
      <c r="AC121" s="63">
        <v>1640.8494389993139</v>
      </c>
      <c r="AD121" s="63"/>
      <c r="AE121" s="54" t="s">
        <v>177</v>
      </c>
      <c r="AG121" s="63"/>
      <c r="AK121" s="64"/>
      <c r="AL121" s="64"/>
      <c r="AM121" s="65"/>
      <c r="AO121" s="64"/>
      <c r="AP121" s="66"/>
      <c r="AQ121" s="66"/>
      <c r="AS121" s="67"/>
      <c r="AT121" s="68"/>
    </row>
    <row r="122" spans="1:46" x14ac:dyDescent="0.25">
      <c r="A122" s="60">
        <v>1713.1097407666966</v>
      </c>
      <c r="B122" s="54">
        <f t="shared" si="3"/>
        <v>15</v>
      </c>
      <c r="C122" s="54">
        <f t="shared" si="4"/>
        <v>113</v>
      </c>
      <c r="D122" s="60">
        <v>1713.1097407666966</v>
      </c>
      <c r="G122" s="63"/>
      <c r="I122" s="64"/>
      <c r="J122" s="64"/>
      <c r="K122" s="65"/>
      <c r="M122" s="64"/>
      <c r="N122" s="66"/>
      <c r="O122" s="66"/>
      <c r="Q122" s="67"/>
      <c r="R122" s="68"/>
      <c r="S122" s="63"/>
      <c r="U122" s="68">
        <v>3310</v>
      </c>
      <c r="V122" s="64">
        <v>1</v>
      </c>
      <c r="W122" s="54">
        <f t="shared" si="5"/>
        <v>113</v>
      </c>
      <c r="X122" s="68">
        <v>3310</v>
      </c>
      <c r="AC122" s="63">
        <v>1656.2272592927329</v>
      </c>
      <c r="AD122" s="63"/>
      <c r="AE122" s="54" t="s">
        <v>176</v>
      </c>
      <c r="AG122" s="63"/>
      <c r="AK122" s="64"/>
      <c r="AL122" s="64"/>
      <c r="AM122" s="65"/>
      <c r="AO122" s="64"/>
      <c r="AP122" s="66"/>
      <c r="AQ122" s="66"/>
      <c r="AS122" s="67"/>
      <c r="AT122" s="68"/>
    </row>
    <row r="123" spans="1:46" x14ac:dyDescent="0.25">
      <c r="A123" s="60">
        <v>1728.4862886024639</v>
      </c>
      <c r="B123" s="54">
        <f t="shared" si="3"/>
        <v>16</v>
      </c>
      <c r="C123" s="54">
        <f t="shared" si="4"/>
        <v>114</v>
      </c>
      <c r="D123" s="60">
        <v>1728.4862886024639</v>
      </c>
      <c r="G123" s="63"/>
      <c r="I123" s="64"/>
      <c r="J123" s="64"/>
      <c r="K123" s="65"/>
      <c r="M123" s="64"/>
      <c r="N123" s="66"/>
      <c r="O123" s="66"/>
      <c r="Q123" s="67"/>
      <c r="R123" s="68"/>
      <c r="S123" s="63"/>
      <c r="U123" s="68">
        <v>3339</v>
      </c>
      <c r="V123" s="64">
        <v>2</v>
      </c>
      <c r="W123" s="54">
        <f t="shared" si="5"/>
        <v>114</v>
      </c>
      <c r="X123" s="68">
        <v>3339</v>
      </c>
      <c r="AC123" s="63">
        <v>1670.4040706711821</v>
      </c>
      <c r="AD123" s="63"/>
      <c r="AE123" s="54" t="s">
        <v>177</v>
      </c>
      <c r="AG123" s="63"/>
      <c r="AK123" s="64"/>
      <c r="AL123" s="64"/>
      <c r="AM123" s="65"/>
      <c r="AO123" s="64"/>
      <c r="AP123" s="66"/>
      <c r="AQ123" s="66"/>
      <c r="AS123" s="67"/>
      <c r="AT123" s="68"/>
    </row>
    <row r="124" spans="1:46" x14ac:dyDescent="0.25">
      <c r="A124" s="60">
        <v>1743.7330774348229</v>
      </c>
      <c r="B124" s="54">
        <f t="shared" si="3"/>
        <v>17</v>
      </c>
      <c r="C124" s="54">
        <f t="shared" si="4"/>
        <v>115</v>
      </c>
      <c r="D124" s="60">
        <v>1743.7330774348229</v>
      </c>
      <c r="G124" s="63"/>
      <c r="I124" s="64"/>
      <c r="J124" s="64"/>
      <c r="K124" s="65"/>
      <c r="M124" s="64"/>
      <c r="N124" s="66"/>
      <c r="O124" s="66"/>
      <c r="Q124" s="67"/>
      <c r="R124" s="68"/>
      <c r="S124" s="63"/>
      <c r="U124" s="68">
        <v>3369</v>
      </c>
      <c r="V124" s="64">
        <v>2</v>
      </c>
      <c r="W124" s="54">
        <f t="shared" si="5"/>
        <v>115</v>
      </c>
      <c r="X124" s="68">
        <v>3369</v>
      </c>
      <c r="AC124" s="63">
        <v>1685.5403203531168</v>
      </c>
      <c r="AD124" s="63"/>
      <c r="AE124" s="54" t="s">
        <v>176</v>
      </c>
      <c r="AG124" s="63"/>
      <c r="AK124" s="64"/>
      <c r="AL124" s="64"/>
      <c r="AM124" s="65"/>
      <c r="AO124" s="64"/>
      <c r="AP124" s="66"/>
      <c r="AQ124" s="66"/>
      <c r="AS124" s="67"/>
      <c r="AT124" s="68"/>
    </row>
    <row r="125" spans="1:46" x14ac:dyDescent="0.25">
      <c r="A125" s="60">
        <v>1758.8465900104493</v>
      </c>
      <c r="B125" s="54">
        <f t="shared" si="3"/>
        <v>18</v>
      </c>
      <c r="C125" s="54">
        <f t="shared" si="4"/>
        <v>116</v>
      </c>
      <c r="D125" s="60">
        <v>1758.8465900104493</v>
      </c>
      <c r="G125" s="63"/>
      <c r="I125" s="64"/>
      <c r="J125" s="64"/>
      <c r="K125" s="65"/>
      <c r="M125" s="64"/>
      <c r="N125" s="66"/>
      <c r="O125" s="66"/>
      <c r="Q125" s="67"/>
      <c r="R125" s="68"/>
      <c r="S125" s="63"/>
      <c r="U125" s="68">
        <v>3398</v>
      </c>
      <c r="V125" s="64">
        <v>3</v>
      </c>
      <c r="W125" s="54">
        <f t="shared" si="5"/>
        <v>116</v>
      </c>
      <c r="X125" s="68">
        <v>3398</v>
      </c>
      <c r="AC125" s="63">
        <v>1700.0430725323968</v>
      </c>
      <c r="AD125" s="63"/>
      <c r="AE125" s="54" t="s">
        <v>177</v>
      </c>
      <c r="AG125" s="63"/>
      <c r="AK125" s="64"/>
      <c r="AL125" s="64"/>
      <c r="AM125" s="65"/>
      <c r="AO125" s="64"/>
      <c r="AP125" s="66"/>
      <c r="AQ125" s="66"/>
      <c r="AS125" s="67"/>
      <c r="AT125" s="68"/>
    </row>
    <row r="126" spans="1:46" x14ac:dyDescent="0.25">
      <c r="A126" s="60">
        <v>1773.8368310690857</v>
      </c>
      <c r="B126" s="54">
        <f t="shared" si="3"/>
        <v>19</v>
      </c>
      <c r="C126" s="54">
        <f t="shared" si="4"/>
        <v>117</v>
      </c>
      <c r="D126" s="60">
        <v>1773.8368310690857</v>
      </c>
      <c r="G126" s="63"/>
      <c r="I126" s="64"/>
      <c r="J126" s="64"/>
      <c r="K126" s="65"/>
      <c r="M126" s="64"/>
      <c r="N126" s="66"/>
      <c r="O126" s="66"/>
      <c r="Q126" s="67"/>
      <c r="R126" s="68"/>
      <c r="S126" s="63"/>
      <c r="U126" s="68">
        <v>3427</v>
      </c>
      <c r="V126" s="64">
        <v>4</v>
      </c>
      <c r="W126" s="54">
        <f t="shared" si="5"/>
        <v>117</v>
      </c>
      <c r="X126" s="68">
        <v>3427</v>
      </c>
      <c r="AC126" s="63">
        <v>1714.8629803988151</v>
      </c>
      <c r="AD126" s="63"/>
      <c r="AE126" s="54" t="s">
        <v>176</v>
      </c>
      <c r="AG126" s="63"/>
      <c r="AK126" s="64"/>
      <c r="AL126" s="64"/>
      <c r="AM126" s="65"/>
      <c r="AO126" s="64"/>
      <c r="AP126" s="66"/>
      <c r="AQ126" s="66"/>
      <c r="AS126" s="67"/>
      <c r="AT126" s="68"/>
    </row>
    <row r="127" spans="1:46" x14ac:dyDescent="0.25">
      <c r="A127" s="60">
        <v>1788.7193962130696</v>
      </c>
      <c r="B127" s="54">
        <f t="shared" si="3"/>
        <v>20</v>
      </c>
      <c r="C127" s="54">
        <f t="shared" si="4"/>
        <v>118</v>
      </c>
      <c r="D127" s="60">
        <v>1788.7193962130696</v>
      </c>
      <c r="G127" s="63"/>
      <c r="I127" s="64"/>
      <c r="J127" s="64"/>
      <c r="K127" s="65"/>
      <c r="M127" s="64"/>
      <c r="N127" s="66"/>
      <c r="O127" s="66"/>
      <c r="Q127" s="67"/>
      <c r="R127" s="68"/>
      <c r="S127" s="63"/>
      <c r="U127" s="68">
        <v>3457</v>
      </c>
      <c r="V127" s="64">
        <v>5</v>
      </c>
      <c r="W127" s="54">
        <f t="shared" si="5"/>
        <v>118</v>
      </c>
      <c r="X127" s="68">
        <v>3457</v>
      </c>
      <c r="AC127" s="63">
        <v>1729.7428903784603</v>
      </c>
      <c r="AD127" s="63"/>
      <c r="AE127" s="54" t="s">
        <v>177</v>
      </c>
      <c r="AG127" s="63"/>
      <c r="AK127" s="64"/>
      <c r="AL127" s="64"/>
      <c r="AM127" s="65"/>
      <c r="AO127" s="64"/>
      <c r="AP127" s="66"/>
      <c r="AQ127" s="66"/>
      <c r="AS127" s="67"/>
      <c r="AT127" s="68"/>
    </row>
    <row r="128" spans="1:46" x14ac:dyDescent="0.25">
      <c r="A128" s="60">
        <v>1803.517645734828</v>
      </c>
      <c r="B128" s="54">
        <f t="shared" si="3"/>
        <v>21</v>
      </c>
      <c r="C128" s="54">
        <f t="shared" si="4"/>
        <v>119</v>
      </c>
      <c r="D128" s="60">
        <v>1803.517645734828</v>
      </c>
      <c r="G128" s="63"/>
      <c r="I128" s="64"/>
      <c r="J128" s="64"/>
      <c r="K128" s="65"/>
      <c r="M128" s="64"/>
      <c r="N128" s="66"/>
      <c r="O128" s="66"/>
      <c r="Q128" s="67"/>
      <c r="R128" s="68"/>
      <c r="S128" s="63"/>
      <c r="U128" s="68">
        <v>3486</v>
      </c>
      <c r="V128" s="64">
        <v>6</v>
      </c>
      <c r="W128" s="54">
        <f t="shared" si="5"/>
        <v>119</v>
      </c>
      <c r="X128" s="68">
        <v>3486</v>
      </c>
      <c r="AC128" s="63">
        <v>1744.2256250483915</v>
      </c>
      <c r="AD128" s="63"/>
      <c r="AE128" s="54" t="s">
        <v>176</v>
      </c>
      <c r="AG128" s="63"/>
      <c r="AK128" s="64"/>
      <c r="AL128" s="64"/>
      <c r="AM128" s="65"/>
      <c r="AO128" s="64"/>
      <c r="AP128" s="66"/>
      <c r="AQ128" s="66"/>
      <c r="AS128" s="67"/>
      <c r="AT128" s="68"/>
    </row>
    <row r="129" spans="1:46" x14ac:dyDescent="0.25">
      <c r="A129" s="60">
        <v>1818.2597165429033</v>
      </c>
      <c r="B129" s="54">
        <f t="shared" si="3"/>
        <v>22</v>
      </c>
      <c r="C129" s="54">
        <f t="shared" si="4"/>
        <v>120</v>
      </c>
      <c r="D129" s="60">
        <v>1818.2597165429033</v>
      </c>
      <c r="G129" s="63"/>
      <c r="I129" s="64"/>
      <c r="J129" s="64"/>
      <c r="K129" s="65"/>
      <c r="M129" s="64"/>
      <c r="N129" s="66"/>
      <c r="O129" s="66"/>
      <c r="Q129" s="67"/>
      <c r="R129" s="68"/>
      <c r="S129" s="63"/>
      <c r="U129" s="68">
        <v>3516</v>
      </c>
      <c r="V129" s="64">
        <v>7</v>
      </c>
      <c r="W129" s="54">
        <f t="shared" si="5"/>
        <v>120</v>
      </c>
      <c r="X129" s="68">
        <v>3516</v>
      </c>
      <c r="AC129" s="63">
        <v>1759.4555067461915</v>
      </c>
      <c r="AD129" s="63"/>
      <c r="AE129" s="54" t="s">
        <v>177</v>
      </c>
      <c r="AG129" s="63"/>
      <c r="AK129" s="64"/>
      <c r="AL129" s="64"/>
      <c r="AM129" s="65"/>
      <c r="AO129" s="64"/>
      <c r="AP129" s="66"/>
      <c r="AQ129" s="66"/>
      <c r="AS129" s="67"/>
      <c r="AT129" s="68"/>
    </row>
    <row r="130" spans="1:46" x14ac:dyDescent="0.25">
      <c r="A130" s="60">
        <v>1832.9772077281959</v>
      </c>
      <c r="B130" s="54">
        <f t="shared" si="3"/>
        <v>23</v>
      </c>
      <c r="C130" s="54">
        <f t="shared" si="4"/>
        <v>121</v>
      </c>
      <c r="D130" s="60">
        <v>1832.9772077281959</v>
      </c>
      <c r="G130" s="63"/>
      <c r="I130" s="64"/>
      <c r="J130" s="64"/>
      <c r="K130" s="65"/>
      <c r="M130" s="64"/>
      <c r="N130" s="66"/>
      <c r="O130" s="66"/>
      <c r="Q130" s="67"/>
      <c r="R130" s="68"/>
      <c r="S130" s="63"/>
      <c r="U130" s="68">
        <v>3545</v>
      </c>
      <c r="V130" s="64">
        <v>8</v>
      </c>
      <c r="W130" s="54">
        <f t="shared" si="5"/>
        <v>121</v>
      </c>
      <c r="X130" s="68">
        <v>3545</v>
      </c>
      <c r="AC130" s="63">
        <v>1773.6504548853263</v>
      </c>
      <c r="AD130" s="63"/>
      <c r="AE130" s="54" t="s">
        <v>176</v>
      </c>
      <c r="AG130" s="63"/>
      <c r="AK130" s="64"/>
      <c r="AL130" s="64"/>
      <c r="AM130" s="65"/>
      <c r="AO130" s="64"/>
      <c r="AP130" s="66"/>
      <c r="AQ130" s="66"/>
      <c r="AS130" s="67"/>
      <c r="AT130" s="68"/>
    </row>
    <row r="131" spans="1:46" x14ac:dyDescent="0.25">
      <c r="A131" s="60">
        <v>1847.7027595262043</v>
      </c>
      <c r="B131" s="54">
        <f t="shared" si="3"/>
        <v>24</v>
      </c>
      <c r="C131" s="54">
        <f t="shared" si="4"/>
        <v>122</v>
      </c>
      <c r="D131" s="60">
        <v>1847.7027595262043</v>
      </c>
      <c r="G131" s="63"/>
      <c r="I131" s="64"/>
      <c r="J131" s="64"/>
      <c r="K131" s="65"/>
      <c r="M131" s="64"/>
      <c r="N131" s="66"/>
      <c r="O131" s="66"/>
      <c r="Q131" s="67"/>
      <c r="R131" s="68"/>
      <c r="S131" s="63"/>
      <c r="U131" s="68">
        <v>3575</v>
      </c>
      <c r="V131" s="64">
        <v>9</v>
      </c>
      <c r="W131" s="54">
        <f t="shared" si="5"/>
        <v>122</v>
      </c>
      <c r="X131" s="68">
        <v>3575</v>
      </c>
      <c r="AC131" s="63">
        <v>1789.1334357433952</v>
      </c>
      <c r="AD131" s="63"/>
      <c r="AE131" s="54" t="s">
        <v>177</v>
      </c>
      <c r="AG131" s="63"/>
      <c r="AK131" s="64"/>
      <c r="AL131" s="64"/>
      <c r="AM131" s="65"/>
      <c r="AO131" s="64"/>
      <c r="AP131" s="66"/>
      <c r="AQ131" s="66"/>
      <c r="AS131" s="67"/>
      <c r="AT131" s="68"/>
    </row>
    <row r="132" spans="1:46" x14ac:dyDescent="0.25">
      <c r="A132" s="60">
        <v>1862.4693517577834</v>
      </c>
      <c r="B132" s="54">
        <f t="shared" si="3"/>
        <v>1</v>
      </c>
      <c r="C132" s="54">
        <f t="shared" si="4"/>
        <v>123</v>
      </c>
      <c r="D132" s="60">
        <v>1862.4693517577834</v>
      </c>
      <c r="G132" s="63"/>
      <c r="I132" s="64"/>
      <c r="J132" s="64"/>
      <c r="K132" s="65"/>
      <c r="M132" s="64"/>
      <c r="N132" s="66"/>
      <c r="O132" s="66"/>
      <c r="Q132" s="67"/>
      <c r="R132" s="68"/>
      <c r="S132" s="63"/>
      <c r="U132" s="68">
        <v>3605</v>
      </c>
      <c r="V132" s="64">
        <v>10</v>
      </c>
      <c r="W132" s="54">
        <f t="shared" si="5"/>
        <v>123</v>
      </c>
      <c r="X132" s="68">
        <v>3605</v>
      </c>
      <c r="AC132" s="63">
        <v>1803.1572423651814</v>
      </c>
      <c r="AD132" s="63"/>
      <c r="AE132" s="54" t="s">
        <v>176</v>
      </c>
      <c r="AG132" s="63"/>
      <c r="AK132" s="64"/>
      <c r="AL132" s="64"/>
      <c r="AM132" s="65"/>
      <c r="AO132" s="64"/>
      <c r="AP132" s="66"/>
      <c r="AQ132" s="66"/>
      <c r="AS132" s="67"/>
      <c r="AT132" s="68"/>
    </row>
    <row r="133" spans="1:46" x14ac:dyDescent="0.25">
      <c r="A133" s="60">
        <v>1877.3062570486218</v>
      </c>
      <c r="B133" s="54">
        <f t="shared" si="3"/>
        <v>2</v>
      </c>
      <c r="C133" s="54">
        <f t="shared" si="4"/>
        <v>124</v>
      </c>
      <c r="D133" s="60">
        <v>1877.3062570486218</v>
      </c>
      <c r="G133" s="63"/>
      <c r="I133" s="64"/>
      <c r="J133" s="64"/>
      <c r="K133" s="65"/>
      <c r="M133" s="64"/>
      <c r="N133" s="66"/>
      <c r="O133" s="66"/>
      <c r="Q133" s="67"/>
      <c r="R133" s="68"/>
      <c r="S133" s="63"/>
      <c r="U133" s="68">
        <v>3635</v>
      </c>
      <c r="V133" s="64">
        <v>11</v>
      </c>
      <c r="W133" s="54">
        <f t="shared" si="5"/>
        <v>124</v>
      </c>
      <c r="X133" s="68">
        <v>3635</v>
      </c>
      <c r="AC133" s="63">
        <v>1818.750675205607</v>
      </c>
      <c r="AD133" s="63"/>
      <c r="AE133" s="54" t="s">
        <v>177</v>
      </c>
      <c r="AG133" s="63"/>
      <c r="AK133" s="64"/>
      <c r="AL133" s="64"/>
      <c r="AM133" s="65"/>
      <c r="AO133" s="64"/>
      <c r="AP133" s="66"/>
      <c r="AQ133" s="66"/>
      <c r="AS133" s="67"/>
      <c r="AT133" s="68"/>
    </row>
    <row r="134" spans="1:46" x14ac:dyDescent="0.25">
      <c r="A134" s="60">
        <v>1892.2400352959521</v>
      </c>
      <c r="B134" s="54">
        <f t="shared" si="3"/>
        <v>3</v>
      </c>
      <c r="C134" s="54">
        <f t="shared" si="4"/>
        <v>125</v>
      </c>
      <c r="D134" s="60">
        <v>1892.2400352959521</v>
      </c>
      <c r="G134" s="63"/>
      <c r="I134" s="64"/>
      <c r="J134" s="64"/>
      <c r="K134" s="65"/>
      <c r="M134" s="64"/>
      <c r="N134" s="66"/>
      <c r="O134" s="66"/>
      <c r="Q134" s="67"/>
      <c r="R134" s="68"/>
      <c r="S134" s="63"/>
      <c r="U134" s="68">
        <v>3664</v>
      </c>
      <c r="V134" s="64">
        <v>12</v>
      </c>
      <c r="W134" s="54">
        <f t="shared" si="5"/>
        <v>125</v>
      </c>
      <c r="X134" s="68">
        <v>3664</v>
      </c>
      <c r="AC134" s="63">
        <v>1832.7619761205278</v>
      </c>
      <c r="AD134" s="63"/>
      <c r="AE134" s="54" t="s">
        <v>176</v>
      </c>
      <c r="AG134" s="63"/>
      <c r="AK134" s="64"/>
      <c r="AL134" s="64"/>
      <c r="AM134" s="65"/>
      <c r="AO134" s="64"/>
      <c r="AP134" s="66"/>
      <c r="AQ134" s="66"/>
      <c r="AS134" s="67"/>
      <c r="AT134" s="68"/>
    </row>
    <row r="135" spans="1:46" x14ac:dyDescent="0.25">
      <c r="A135" s="60">
        <v>1907.2899817214347</v>
      </c>
      <c r="B135" s="54">
        <f t="shared" si="3"/>
        <v>4</v>
      </c>
      <c r="C135" s="54">
        <f t="shared" si="4"/>
        <v>126</v>
      </c>
      <c r="D135" s="60">
        <v>1907.2899817214347</v>
      </c>
      <c r="G135" s="63"/>
      <c r="I135" s="64"/>
      <c r="J135" s="64"/>
      <c r="K135" s="65"/>
      <c r="M135" s="64"/>
      <c r="N135" s="66"/>
      <c r="O135" s="66"/>
      <c r="Q135" s="67"/>
      <c r="R135" s="68"/>
      <c r="S135" s="63"/>
      <c r="U135" s="68">
        <v>3694</v>
      </c>
      <c r="V135" s="64">
        <v>1</v>
      </c>
      <c r="W135" s="54">
        <f t="shared" si="5"/>
        <v>126</v>
      </c>
      <c r="X135" s="68">
        <v>3694</v>
      </c>
      <c r="AC135" s="63">
        <v>1848.3014225992374</v>
      </c>
      <c r="AD135" s="63"/>
      <c r="AE135" s="54" t="s">
        <v>177</v>
      </c>
      <c r="AG135" s="63"/>
      <c r="AK135" s="64"/>
      <c r="AL135" s="64"/>
      <c r="AM135" s="65"/>
      <c r="AO135" s="64"/>
      <c r="AP135" s="66"/>
      <c r="AQ135" s="66"/>
      <c r="AS135" s="67"/>
      <c r="AT135" s="68"/>
    </row>
    <row r="136" spans="1:46" x14ac:dyDescent="0.25">
      <c r="A136" s="60">
        <v>1922.4684268110432</v>
      </c>
      <c r="B136" s="54">
        <f t="shared" si="3"/>
        <v>5</v>
      </c>
      <c r="C136" s="54">
        <f t="shared" si="4"/>
        <v>127</v>
      </c>
      <c r="D136" s="60">
        <v>1922.4684268110432</v>
      </c>
      <c r="G136" s="63"/>
      <c r="I136" s="64"/>
      <c r="J136" s="64"/>
      <c r="K136" s="65"/>
      <c r="M136" s="64"/>
      <c r="N136" s="66"/>
      <c r="O136" s="66"/>
      <c r="Q136" s="67"/>
      <c r="R136" s="68"/>
      <c r="S136" s="63"/>
      <c r="U136" s="68">
        <v>3723</v>
      </c>
      <c r="V136" s="64">
        <v>2</v>
      </c>
      <c r="W136" s="54">
        <f t="shared" si="5"/>
        <v>127</v>
      </c>
      <c r="X136" s="68">
        <v>3723</v>
      </c>
      <c r="AC136" s="63">
        <v>1862.4624342946336</v>
      </c>
      <c r="AD136" s="63"/>
      <c r="AE136" s="54" t="s">
        <v>176</v>
      </c>
      <c r="AG136" s="63"/>
      <c r="AK136" s="64"/>
      <c r="AL136" s="64"/>
      <c r="AM136" s="65"/>
      <c r="AO136" s="64"/>
      <c r="AP136" s="66"/>
      <c r="AQ136" s="66"/>
      <c r="AS136" s="67"/>
      <c r="AT136" s="68"/>
    </row>
    <row r="137" spans="1:46" x14ac:dyDescent="0.25">
      <c r="A137" s="60">
        <v>1937.780418605078</v>
      </c>
      <c r="B137" s="54">
        <f t="shared" si="3"/>
        <v>6</v>
      </c>
      <c r="C137" s="54">
        <f t="shared" si="4"/>
        <v>128</v>
      </c>
      <c r="D137" s="60">
        <v>1937.780418605078</v>
      </c>
      <c r="G137" s="63"/>
      <c r="I137" s="64"/>
      <c r="J137" s="64"/>
      <c r="K137" s="65"/>
      <c r="M137" s="64"/>
      <c r="N137" s="66"/>
      <c r="O137" s="66"/>
      <c r="Q137" s="67"/>
      <c r="R137" s="68"/>
      <c r="S137" s="63"/>
      <c r="U137" s="68">
        <v>3753</v>
      </c>
      <c r="V137" s="64">
        <v>3</v>
      </c>
      <c r="W137" s="54">
        <f t="shared" si="5"/>
        <v>128</v>
      </c>
      <c r="X137" s="68">
        <v>3753</v>
      </c>
      <c r="AC137" s="63">
        <v>1877.7860150807537</v>
      </c>
      <c r="AD137" s="63"/>
      <c r="AE137" s="54" t="s">
        <v>177</v>
      </c>
      <c r="AG137" s="63"/>
      <c r="AK137" s="64"/>
      <c r="AL137" s="64"/>
      <c r="AM137" s="65"/>
      <c r="AO137" s="64"/>
      <c r="AP137" s="66"/>
      <c r="AQ137" s="66"/>
      <c r="AS137" s="67"/>
      <c r="AT137" s="68"/>
    </row>
    <row r="138" spans="1:46" x14ac:dyDescent="0.25">
      <c r="A138" s="60">
        <v>1953.218148143962</v>
      </c>
      <c r="B138" s="54">
        <f t="shared" si="3"/>
        <v>7</v>
      </c>
      <c r="C138" s="54">
        <f t="shared" si="4"/>
        <v>129</v>
      </c>
      <c r="D138" s="60">
        <v>1953.218148143962</v>
      </c>
      <c r="G138" s="63"/>
      <c r="I138" s="64"/>
      <c r="J138" s="64"/>
      <c r="K138" s="65"/>
      <c r="M138" s="64"/>
      <c r="N138" s="66"/>
      <c r="O138" s="66"/>
      <c r="Q138" s="67"/>
      <c r="R138" s="68"/>
      <c r="S138" s="63"/>
      <c r="U138" s="68">
        <v>3782</v>
      </c>
      <c r="V138" s="64">
        <v>4</v>
      </c>
      <c r="W138" s="54">
        <f t="shared" si="5"/>
        <v>129</v>
      </c>
      <c r="X138" s="68">
        <v>3782</v>
      </c>
      <c r="AC138" s="63">
        <v>1892.2217559283599</v>
      </c>
      <c r="AD138" s="63"/>
      <c r="AE138" s="54" t="s">
        <v>176</v>
      </c>
      <c r="AG138" s="63"/>
      <c r="AK138" s="64"/>
      <c r="AL138" s="64"/>
      <c r="AM138" s="65"/>
      <c r="AO138" s="64"/>
      <c r="AP138" s="66"/>
      <c r="AQ138" s="66"/>
      <c r="AS138" s="67"/>
      <c r="AT138" s="68"/>
    </row>
    <row r="139" spans="1:46" x14ac:dyDescent="0.25">
      <c r="A139" s="60">
        <v>1968.7717588995583</v>
      </c>
      <c r="B139" s="54">
        <f t="shared" si="3"/>
        <v>8</v>
      </c>
      <c r="C139" s="54">
        <f t="shared" si="4"/>
        <v>130</v>
      </c>
      <c r="D139" s="60">
        <v>1968.7717588995583</v>
      </c>
      <c r="G139" s="63"/>
      <c r="I139" s="64"/>
      <c r="J139" s="64"/>
      <c r="K139" s="65"/>
      <c r="M139" s="64"/>
      <c r="N139" s="66"/>
      <c r="O139" s="66"/>
      <c r="Q139" s="67"/>
      <c r="R139" s="68"/>
      <c r="S139" s="63"/>
      <c r="U139" s="68">
        <v>3811</v>
      </c>
      <c r="V139" s="64">
        <v>5</v>
      </c>
      <c r="W139" s="54">
        <f t="shared" si="5"/>
        <v>130</v>
      </c>
      <c r="X139" s="68">
        <v>3811</v>
      </c>
      <c r="AC139" s="63">
        <v>1907.2052081348374</v>
      </c>
      <c r="AD139" s="63"/>
      <c r="AE139" s="54" t="s">
        <v>177</v>
      </c>
      <c r="AG139" s="63"/>
      <c r="AK139" s="64"/>
      <c r="AL139" s="64"/>
      <c r="AM139" s="65"/>
      <c r="AO139" s="64"/>
      <c r="AP139" s="66"/>
      <c r="AQ139" s="66"/>
      <c r="AS139" s="67"/>
      <c r="AT139" s="68"/>
    </row>
    <row r="140" spans="1:46" x14ac:dyDescent="0.25">
      <c r="A140" s="60">
        <v>1984.4122382728383</v>
      </c>
      <c r="B140" s="54">
        <f t="shared" ref="B140:B203" si="6">IF(B139=24,1,B139+1)</f>
        <v>9</v>
      </c>
      <c r="C140" s="54">
        <f t="shared" ref="C140:C203" si="7">C139+1</f>
        <v>131</v>
      </c>
      <c r="D140" s="60">
        <v>1984.4122382728383</v>
      </c>
      <c r="G140" s="63"/>
      <c r="I140" s="64"/>
      <c r="J140" s="64"/>
      <c r="K140" s="65"/>
      <c r="M140" s="64"/>
      <c r="N140" s="66"/>
      <c r="O140" s="66"/>
      <c r="Q140" s="67"/>
      <c r="R140" s="68"/>
      <c r="S140" s="63"/>
      <c r="U140" s="68">
        <v>3841</v>
      </c>
      <c r="V140" s="64">
        <v>6</v>
      </c>
      <c r="W140" s="54">
        <f t="shared" ref="W140:W203" si="8">W139+1</f>
        <v>131</v>
      </c>
      <c r="X140" s="68">
        <v>3841</v>
      </c>
      <c r="AC140" s="63">
        <v>1921.974569555372</v>
      </c>
      <c r="AD140" s="63"/>
      <c r="AE140" s="54" t="s">
        <v>176</v>
      </c>
      <c r="AG140" s="63"/>
      <c r="AK140" s="64"/>
      <c r="AL140" s="64"/>
      <c r="AM140" s="65"/>
      <c r="AO140" s="64"/>
      <c r="AP140" s="66"/>
      <c r="AQ140" s="66"/>
      <c r="AS140" s="67"/>
      <c r="AT140" s="68"/>
    </row>
    <row r="141" spans="1:46" x14ac:dyDescent="0.25">
      <c r="A141" s="60">
        <v>2000.1190493539907</v>
      </c>
      <c r="B141" s="54">
        <f t="shared" si="6"/>
        <v>10</v>
      </c>
      <c r="C141" s="54">
        <f t="shared" si="7"/>
        <v>132</v>
      </c>
      <c r="D141" s="60">
        <v>2000.1190493539907</v>
      </c>
      <c r="G141" s="63"/>
      <c r="I141" s="64"/>
      <c r="J141" s="64"/>
      <c r="K141" s="65"/>
      <c r="M141" s="64"/>
      <c r="N141" s="66"/>
      <c r="O141" s="66"/>
      <c r="Q141" s="67"/>
      <c r="R141" s="68"/>
      <c r="S141" s="63"/>
      <c r="U141" s="68">
        <v>3870</v>
      </c>
      <c r="V141" s="64">
        <v>7</v>
      </c>
      <c r="W141" s="54">
        <f t="shared" si="8"/>
        <v>132</v>
      </c>
      <c r="X141" s="68">
        <v>3870</v>
      </c>
      <c r="AC141" s="63">
        <v>1936.567944644019</v>
      </c>
      <c r="AD141" s="63"/>
      <c r="AE141" s="54" t="s">
        <v>177</v>
      </c>
      <c r="AG141" s="63"/>
      <c r="AK141" s="64"/>
      <c r="AL141" s="64"/>
      <c r="AM141" s="65"/>
      <c r="AO141" s="64"/>
      <c r="AP141" s="66"/>
      <c r="AQ141" s="66"/>
      <c r="AS141" s="67"/>
      <c r="AT141" s="68"/>
    </row>
    <row r="142" spans="1:46" x14ac:dyDescent="0.25">
      <c r="A142" s="60">
        <v>2015.8472634996288</v>
      </c>
      <c r="B142" s="54">
        <f t="shared" si="6"/>
        <v>11</v>
      </c>
      <c r="C142" s="54">
        <f t="shared" si="7"/>
        <v>133</v>
      </c>
      <c r="D142" s="60">
        <v>2015.8472634996288</v>
      </c>
      <c r="G142" s="63"/>
      <c r="I142" s="64"/>
      <c r="J142" s="64"/>
      <c r="K142" s="65"/>
      <c r="M142" s="64"/>
      <c r="N142" s="66"/>
      <c r="O142" s="66"/>
      <c r="Q142" s="67"/>
      <c r="R142" s="68"/>
      <c r="S142" s="63"/>
      <c r="U142" s="68">
        <v>3900</v>
      </c>
      <c r="V142" s="64">
        <v>8</v>
      </c>
      <c r="W142" s="54">
        <f t="shared" si="8"/>
        <v>133</v>
      </c>
      <c r="X142" s="68">
        <v>3900</v>
      </c>
      <c r="AC142" s="63">
        <v>1951.6595398229547</v>
      </c>
      <c r="AD142" s="63"/>
      <c r="AE142" s="54" t="s">
        <v>176</v>
      </c>
      <c r="AG142" s="63"/>
      <c r="AK142" s="64"/>
      <c r="AL142" s="64"/>
      <c r="AM142" s="65"/>
      <c r="AO142" s="64"/>
      <c r="AP142" s="66"/>
      <c r="AQ142" s="66"/>
      <c r="AS142" s="67"/>
      <c r="AT142" s="68"/>
    </row>
    <row r="143" spans="1:46" x14ac:dyDescent="0.25">
      <c r="A143" s="60">
        <v>2031.5733930203132</v>
      </c>
      <c r="B143" s="54">
        <f t="shared" si="6"/>
        <v>12</v>
      </c>
      <c r="C143" s="54">
        <f t="shared" si="7"/>
        <v>134</v>
      </c>
      <c r="D143" s="60">
        <v>2031.5733930203132</v>
      </c>
      <c r="G143" s="63"/>
      <c r="I143" s="64"/>
      <c r="J143" s="64"/>
      <c r="K143" s="65"/>
      <c r="M143" s="64"/>
      <c r="N143" s="66"/>
      <c r="O143" s="66"/>
      <c r="Q143" s="67"/>
      <c r="R143" s="68"/>
      <c r="S143" s="63"/>
      <c r="U143" s="68">
        <v>3929</v>
      </c>
      <c r="V143" s="64">
        <v>9</v>
      </c>
      <c r="W143" s="54">
        <f t="shared" si="8"/>
        <v>134</v>
      </c>
      <c r="X143" s="68">
        <v>3929</v>
      </c>
      <c r="AC143" s="63">
        <v>1965.9001900623553</v>
      </c>
      <c r="AD143" s="63"/>
      <c r="AE143" s="54" t="s">
        <v>177</v>
      </c>
      <c r="AG143" s="63"/>
      <c r="AK143" s="64"/>
      <c r="AL143" s="64"/>
      <c r="AM143" s="65"/>
      <c r="AO143" s="64"/>
      <c r="AP143" s="66"/>
      <c r="AQ143" s="66"/>
      <c r="AS143" s="67"/>
      <c r="AT143" s="68"/>
    </row>
    <row r="144" spans="1:46" x14ac:dyDescent="0.25">
      <c r="A144" s="60">
        <v>2047.2479278151877</v>
      </c>
      <c r="B144" s="54">
        <f t="shared" si="6"/>
        <v>13</v>
      </c>
      <c r="C144" s="54">
        <f t="shared" si="7"/>
        <v>135</v>
      </c>
      <c r="D144" s="60">
        <v>2047.2479278151877</v>
      </c>
      <c r="G144" s="63"/>
      <c r="I144" s="64"/>
      <c r="J144" s="64"/>
      <c r="K144" s="65"/>
      <c r="M144" s="64"/>
      <c r="N144" s="66"/>
      <c r="O144" s="66"/>
      <c r="Q144" s="67"/>
      <c r="R144" s="68"/>
      <c r="S144" s="63"/>
      <c r="U144" s="68">
        <v>3959</v>
      </c>
      <c r="V144" s="64">
        <v>10</v>
      </c>
      <c r="W144" s="54">
        <f t="shared" si="8"/>
        <v>135</v>
      </c>
      <c r="X144" s="68">
        <v>3959</v>
      </c>
      <c r="AC144" s="63">
        <v>1981.2475344985723</v>
      </c>
      <c r="AD144" s="63"/>
      <c r="AE144" s="54" t="s">
        <v>176</v>
      </c>
      <c r="AG144" s="63"/>
      <c r="AK144" s="64"/>
      <c r="AL144" s="64"/>
      <c r="AM144" s="65"/>
      <c r="AO144" s="64"/>
      <c r="AP144" s="66"/>
      <c r="AQ144" s="66"/>
      <c r="AS144" s="67"/>
      <c r="AT144" s="68"/>
    </row>
    <row r="145" spans="1:46" x14ac:dyDescent="0.25">
      <c r="A145" s="60">
        <v>2062.8532498264685</v>
      </c>
      <c r="B145" s="54">
        <f t="shared" si="6"/>
        <v>14</v>
      </c>
      <c r="C145" s="54">
        <f t="shared" si="7"/>
        <v>136</v>
      </c>
      <c r="D145" s="60">
        <v>2062.8532498264685</v>
      </c>
      <c r="G145" s="63"/>
      <c r="I145" s="64"/>
      <c r="J145" s="64"/>
      <c r="K145" s="65"/>
      <c r="M145" s="64"/>
      <c r="N145" s="66"/>
      <c r="O145" s="66"/>
      <c r="Q145" s="67"/>
      <c r="R145" s="68"/>
      <c r="S145" s="63"/>
      <c r="U145" s="68">
        <v>3989</v>
      </c>
      <c r="V145" s="64">
        <v>11</v>
      </c>
      <c r="W145" s="54">
        <f t="shared" si="8"/>
        <v>136</v>
      </c>
      <c r="X145" s="68">
        <v>3989</v>
      </c>
      <c r="AC145" s="63">
        <v>1995.2439988153055</v>
      </c>
      <c r="AD145" s="63"/>
      <c r="AE145" s="54" t="s">
        <v>177</v>
      </c>
      <c r="AG145" s="63"/>
      <c r="AK145" s="64"/>
      <c r="AL145" s="64"/>
      <c r="AM145" s="65"/>
      <c r="AO145" s="64"/>
      <c r="AP145" s="66"/>
      <c r="AQ145" s="66"/>
      <c r="AS145" s="67"/>
      <c r="AT145" s="68"/>
    </row>
    <row r="146" spans="1:46" x14ac:dyDescent="0.25">
      <c r="A146" s="60">
        <v>2078.3485021945089</v>
      </c>
      <c r="B146" s="54">
        <f t="shared" si="6"/>
        <v>15</v>
      </c>
      <c r="C146" s="54">
        <f t="shared" si="7"/>
        <v>137</v>
      </c>
      <c r="D146" s="60">
        <v>2078.3485021945089</v>
      </c>
      <c r="G146" s="63"/>
      <c r="I146" s="64"/>
      <c r="J146" s="64"/>
      <c r="K146" s="65"/>
      <c r="M146" s="64"/>
      <c r="N146" s="66"/>
      <c r="O146" s="66"/>
      <c r="Q146" s="67"/>
      <c r="R146" s="68"/>
      <c r="S146" s="63"/>
      <c r="U146" s="68">
        <v>4019</v>
      </c>
      <c r="V146" s="64">
        <v>12</v>
      </c>
      <c r="W146" s="54">
        <f t="shared" si="8"/>
        <v>137</v>
      </c>
      <c r="X146" s="68">
        <v>4019</v>
      </c>
      <c r="AC146" s="63">
        <v>2010.7429366521537</v>
      </c>
      <c r="AD146" s="63"/>
      <c r="AE146" s="54" t="s">
        <v>176</v>
      </c>
      <c r="AG146" s="63"/>
      <c r="AK146" s="64"/>
      <c r="AL146" s="64"/>
      <c r="AM146" s="65"/>
      <c r="AO146" s="64"/>
      <c r="AP146" s="66"/>
      <c r="AQ146" s="66"/>
      <c r="AS146" s="67"/>
      <c r="AT146" s="68"/>
    </row>
    <row r="147" spans="1:46" x14ac:dyDescent="0.25">
      <c r="A147" s="60">
        <v>2093.7291800836101</v>
      </c>
      <c r="B147" s="54">
        <f t="shared" si="6"/>
        <v>16</v>
      </c>
      <c r="C147" s="54">
        <f t="shared" si="7"/>
        <v>138</v>
      </c>
      <c r="D147" s="60">
        <v>2093.7291800836101</v>
      </c>
      <c r="G147" s="63"/>
      <c r="I147" s="64"/>
      <c r="J147" s="64"/>
      <c r="K147" s="65"/>
      <c r="M147" s="64"/>
      <c r="N147" s="66"/>
      <c r="O147" s="66"/>
      <c r="Q147" s="67"/>
      <c r="R147" s="68"/>
      <c r="S147" s="63"/>
      <c r="U147" s="68">
        <v>4048</v>
      </c>
      <c r="V147" s="64">
        <v>1</v>
      </c>
      <c r="W147" s="54">
        <f t="shared" si="8"/>
        <v>138</v>
      </c>
      <c r="X147" s="68">
        <v>4048</v>
      </c>
      <c r="AC147" s="63">
        <v>2024.6469573085196</v>
      </c>
      <c r="AD147" s="63"/>
      <c r="AE147" s="54" t="s">
        <v>177</v>
      </c>
      <c r="AG147" s="63"/>
      <c r="AK147" s="64"/>
      <c r="AL147" s="64"/>
      <c r="AM147" s="65"/>
      <c r="AO147" s="64"/>
      <c r="AP147" s="66"/>
      <c r="AQ147" s="66"/>
      <c r="AS147" s="67"/>
      <c r="AT147" s="68"/>
    </row>
    <row r="148" spans="1:46" x14ac:dyDescent="0.25">
      <c r="A148" s="60">
        <v>2108.9719946677797</v>
      </c>
      <c r="B148" s="54">
        <f t="shared" si="6"/>
        <v>17</v>
      </c>
      <c r="C148" s="54">
        <f t="shared" si="7"/>
        <v>139</v>
      </c>
      <c r="D148" s="60">
        <v>2108.9719946677797</v>
      </c>
      <c r="G148" s="63"/>
      <c r="I148" s="64"/>
      <c r="J148" s="64"/>
      <c r="K148" s="65"/>
      <c r="M148" s="64"/>
      <c r="N148" s="66"/>
      <c r="O148" s="66"/>
      <c r="Q148" s="67"/>
      <c r="R148" s="68"/>
      <c r="S148" s="63"/>
      <c r="U148" s="68">
        <v>4078</v>
      </c>
      <c r="V148" s="64">
        <v>2</v>
      </c>
      <c r="W148" s="54">
        <f t="shared" si="8"/>
        <v>139</v>
      </c>
      <c r="X148" s="68">
        <v>4078</v>
      </c>
      <c r="AC148" s="63">
        <v>2040.1684040199034</v>
      </c>
      <c r="AD148" s="63"/>
      <c r="AE148" s="54" t="s">
        <v>176</v>
      </c>
      <c r="AG148" s="63"/>
      <c r="AK148" s="64"/>
      <c r="AL148" s="64"/>
      <c r="AM148" s="65"/>
      <c r="AO148" s="64"/>
      <c r="AP148" s="66"/>
      <c r="AQ148" s="66"/>
      <c r="AS148" s="67"/>
      <c r="AT148" s="68"/>
    </row>
    <row r="149" spans="1:46" x14ac:dyDescent="0.25">
      <c r="A149" s="60">
        <v>2124.088892639149</v>
      </c>
      <c r="B149" s="54">
        <f t="shared" si="6"/>
        <v>18</v>
      </c>
      <c r="C149" s="54">
        <f t="shared" si="7"/>
        <v>140</v>
      </c>
      <c r="D149" s="60">
        <v>2124.088892639149</v>
      </c>
      <c r="G149" s="63"/>
      <c r="I149" s="64"/>
      <c r="J149" s="64"/>
      <c r="K149" s="65"/>
      <c r="M149" s="64"/>
      <c r="N149" s="66"/>
      <c r="O149" s="66"/>
      <c r="Q149" s="67"/>
      <c r="R149" s="68"/>
      <c r="S149" s="63"/>
      <c r="U149" s="68">
        <v>4107</v>
      </c>
      <c r="V149" s="64">
        <v>3</v>
      </c>
      <c r="W149" s="54">
        <f t="shared" si="8"/>
        <v>140</v>
      </c>
      <c r="X149" s="68">
        <v>4107</v>
      </c>
      <c r="AC149" s="63">
        <v>2054.146811128594</v>
      </c>
      <c r="AD149" s="63"/>
      <c r="AE149" s="54" t="s">
        <v>177</v>
      </c>
      <c r="AG149" s="63"/>
      <c r="AK149" s="64"/>
      <c r="AL149" s="64"/>
      <c r="AM149" s="65"/>
      <c r="AO149" s="64"/>
      <c r="AP149" s="66"/>
      <c r="AQ149" s="66"/>
      <c r="AS149" s="67"/>
      <c r="AT149" s="68"/>
    </row>
    <row r="150" spans="1:46" x14ac:dyDescent="0.25">
      <c r="A150" s="60">
        <v>2139.0762844281271</v>
      </c>
      <c r="B150" s="54">
        <f t="shared" si="6"/>
        <v>19</v>
      </c>
      <c r="C150" s="54">
        <f t="shared" si="7"/>
        <v>141</v>
      </c>
      <c r="D150" s="60">
        <v>2139.0762844281271</v>
      </c>
      <c r="G150" s="63"/>
      <c r="I150" s="64"/>
      <c r="J150" s="64"/>
      <c r="K150" s="65"/>
      <c r="M150" s="64"/>
      <c r="N150" s="66"/>
      <c r="O150" s="66"/>
      <c r="Q150" s="67"/>
      <c r="R150" s="68"/>
      <c r="S150" s="63"/>
      <c r="U150" s="68">
        <v>4137</v>
      </c>
      <c r="V150" s="64">
        <v>4</v>
      </c>
      <c r="W150" s="54">
        <f t="shared" si="8"/>
        <v>141</v>
      </c>
      <c r="X150" s="68">
        <v>4137</v>
      </c>
      <c r="AC150" s="63">
        <v>2069.5509157241322</v>
      </c>
      <c r="AD150" s="63"/>
      <c r="AE150" s="54" t="s">
        <v>176</v>
      </c>
      <c r="AG150" s="63"/>
      <c r="AK150" s="64"/>
      <c r="AL150" s="64"/>
      <c r="AM150" s="65"/>
      <c r="AO150" s="64"/>
      <c r="AP150" s="66"/>
      <c r="AQ150" s="66"/>
      <c r="AS150" s="67"/>
      <c r="AT150" s="68"/>
    </row>
    <row r="151" spans="1:46" x14ac:dyDescent="0.25">
      <c r="A151" s="60">
        <v>2153.9617840009741</v>
      </c>
      <c r="B151" s="54">
        <f t="shared" si="6"/>
        <v>20</v>
      </c>
      <c r="C151" s="54">
        <f t="shared" si="7"/>
        <v>142</v>
      </c>
      <c r="D151" s="60">
        <v>2153.9617840009741</v>
      </c>
      <c r="G151" s="63"/>
      <c r="I151" s="64"/>
      <c r="J151" s="64"/>
      <c r="K151" s="65"/>
      <c r="M151" s="64"/>
      <c r="N151" s="66"/>
      <c r="O151" s="66"/>
      <c r="Q151" s="67"/>
      <c r="R151" s="68"/>
      <c r="S151" s="63"/>
      <c r="U151" s="68">
        <v>4166</v>
      </c>
      <c r="V151" s="64">
        <v>5</v>
      </c>
      <c r="W151" s="54">
        <f t="shared" si="8"/>
        <v>142</v>
      </c>
      <c r="X151" s="68">
        <v>4166</v>
      </c>
      <c r="AC151" s="63">
        <v>2083.7569139660336</v>
      </c>
      <c r="AD151" s="63"/>
      <c r="AE151" s="54" t="s">
        <v>177</v>
      </c>
      <c r="AG151" s="63"/>
      <c r="AK151" s="64"/>
      <c r="AL151" s="64"/>
      <c r="AM151" s="65"/>
      <c r="AO151" s="64"/>
      <c r="AP151" s="66"/>
      <c r="AQ151" s="66"/>
      <c r="AS151" s="67"/>
      <c r="AT151" s="68"/>
    </row>
    <row r="152" spans="1:46" x14ac:dyDescent="0.25">
      <c r="A152" s="60">
        <v>2168.7575469152071</v>
      </c>
      <c r="B152" s="54">
        <f t="shared" si="6"/>
        <v>21</v>
      </c>
      <c r="C152" s="54">
        <f t="shared" si="7"/>
        <v>143</v>
      </c>
      <c r="D152" s="60">
        <v>2168.7575469152071</v>
      </c>
      <c r="G152" s="63"/>
      <c r="I152" s="64"/>
      <c r="J152" s="64"/>
      <c r="K152" s="65"/>
      <c r="M152" s="64"/>
      <c r="N152" s="66"/>
      <c r="O152" s="66"/>
      <c r="Q152" s="67"/>
      <c r="R152" s="68"/>
      <c r="S152" s="63"/>
      <c r="U152" s="68">
        <v>4195</v>
      </c>
      <c r="V152" s="64">
        <v>6</v>
      </c>
      <c r="W152" s="54">
        <f t="shared" si="8"/>
        <v>143</v>
      </c>
      <c r="X152" s="68">
        <v>4195</v>
      </c>
      <c r="AC152" s="63">
        <v>2098.9162834421732</v>
      </c>
      <c r="AD152" s="63"/>
      <c r="AE152" s="54" t="s">
        <v>176</v>
      </c>
      <c r="AG152" s="63"/>
      <c r="AK152" s="64"/>
      <c r="AL152" s="64"/>
      <c r="AM152" s="65"/>
      <c r="AO152" s="64"/>
      <c r="AP152" s="66"/>
      <c r="AQ152" s="66"/>
      <c r="AS152" s="67"/>
      <c r="AT152" s="68"/>
    </row>
    <row r="153" spans="1:46" x14ac:dyDescent="0.25">
      <c r="A153" s="60">
        <v>2183.5026222569868</v>
      </c>
      <c r="B153" s="54">
        <f t="shared" si="6"/>
        <v>22</v>
      </c>
      <c r="C153" s="54">
        <f t="shared" si="7"/>
        <v>144</v>
      </c>
      <c r="D153" s="60">
        <v>2183.5026222569868</v>
      </c>
      <c r="G153" s="63"/>
      <c r="I153" s="64"/>
      <c r="J153" s="64"/>
      <c r="K153" s="65"/>
      <c r="M153" s="64"/>
      <c r="N153" s="66"/>
      <c r="O153" s="66"/>
      <c r="Q153" s="67"/>
      <c r="R153" s="68"/>
      <c r="S153" s="63"/>
      <c r="U153" s="68">
        <v>4225</v>
      </c>
      <c r="V153" s="64">
        <v>6</v>
      </c>
      <c r="W153" s="54">
        <f t="shared" si="8"/>
        <v>144</v>
      </c>
      <c r="X153" s="68">
        <v>4225</v>
      </c>
      <c r="AC153" s="63">
        <v>2113.4601215864532</v>
      </c>
      <c r="AD153" s="63"/>
      <c r="AE153" s="54" t="s">
        <v>177</v>
      </c>
      <c r="AG153" s="63"/>
      <c r="AK153" s="64"/>
      <c r="AL153" s="64"/>
      <c r="AM153" s="65"/>
      <c r="AO153" s="64"/>
      <c r="AP153" s="66"/>
      <c r="AQ153" s="66"/>
      <c r="AS153" s="67"/>
      <c r="AT153" s="68"/>
    </row>
    <row r="154" spans="1:46" x14ac:dyDescent="0.25">
      <c r="A154" s="60">
        <v>2198.2177309296094</v>
      </c>
      <c r="B154" s="54">
        <f t="shared" si="6"/>
        <v>23</v>
      </c>
      <c r="C154" s="54">
        <f t="shared" si="7"/>
        <v>145</v>
      </c>
      <c r="D154" s="60">
        <v>2198.2177309296094</v>
      </c>
      <c r="G154" s="63"/>
      <c r="I154" s="64"/>
      <c r="J154" s="64"/>
      <c r="K154" s="65"/>
      <c r="M154" s="64"/>
      <c r="N154" s="66"/>
      <c r="O154" s="66"/>
      <c r="Q154" s="67"/>
      <c r="R154" s="68"/>
      <c r="S154" s="63"/>
      <c r="U154" s="68">
        <v>4254</v>
      </c>
      <c r="V154" s="64">
        <v>7</v>
      </c>
      <c r="W154" s="54">
        <f t="shared" si="8"/>
        <v>145</v>
      </c>
      <c r="X154" s="68">
        <v>4254</v>
      </c>
      <c r="AC154" s="63">
        <v>2128.2901028301567</v>
      </c>
      <c r="AD154" s="63"/>
      <c r="AE154" s="54" t="s">
        <v>176</v>
      </c>
      <c r="AG154" s="63"/>
      <c r="AK154" s="64"/>
      <c r="AL154" s="64"/>
      <c r="AM154" s="65"/>
      <c r="AO154" s="64"/>
      <c r="AP154" s="66"/>
      <c r="AQ154" s="66"/>
      <c r="AS154" s="67"/>
      <c r="AT154" s="68"/>
    </row>
    <row r="155" spans="1:46" x14ac:dyDescent="0.25">
      <c r="A155" s="60">
        <v>2212.9467583997175</v>
      </c>
      <c r="B155" s="54">
        <f t="shared" si="6"/>
        <v>24</v>
      </c>
      <c r="C155" s="54">
        <f t="shared" si="7"/>
        <v>146</v>
      </c>
      <c r="D155" s="60">
        <v>2212.9467583997175</v>
      </c>
      <c r="G155" s="63"/>
      <c r="I155" s="64"/>
      <c r="J155" s="64"/>
      <c r="K155" s="65"/>
      <c r="M155" s="64"/>
      <c r="N155" s="66"/>
      <c r="O155" s="66"/>
      <c r="Q155" s="67"/>
      <c r="R155" s="68"/>
      <c r="S155" s="63"/>
      <c r="U155" s="68">
        <v>4283</v>
      </c>
      <c r="V155" s="64">
        <v>8</v>
      </c>
      <c r="W155" s="54">
        <f t="shared" si="8"/>
        <v>146</v>
      </c>
      <c r="X155" s="68">
        <v>4283</v>
      </c>
      <c r="AC155" s="63">
        <v>2143.2161332196556</v>
      </c>
      <c r="AD155" s="63"/>
      <c r="AE155" s="54" t="s">
        <v>177</v>
      </c>
      <c r="AG155" s="63"/>
      <c r="AK155" s="64"/>
      <c r="AL155" s="64"/>
      <c r="AM155" s="65"/>
      <c r="AO155" s="64"/>
      <c r="AP155" s="66"/>
      <c r="AQ155" s="66"/>
      <c r="AS155" s="67"/>
      <c r="AT155" s="68"/>
    </row>
    <row r="156" spans="1:46" x14ac:dyDescent="0.25">
      <c r="A156" s="60">
        <v>2227.7110882936977</v>
      </c>
      <c r="B156" s="54">
        <f t="shared" si="6"/>
        <v>1</v>
      </c>
      <c r="C156" s="54">
        <f t="shared" si="7"/>
        <v>147</v>
      </c>
      <c r="D156" s="60">
        <v>2227.7110882936977</v>
      </c>
      <c r="G156" s="63"/>
      <c r="I156" s="64"/>
      <c r="J156" s="64"/>
      <c r="K156" s="65"/>
      <c r="M156" s="64"/>
      <c r="N156" s="66"/>
      <c r="O156" s="66"/>
      <c r="Q156" s="67"/>
      <c r="R156" s="68"/>
      <c r="S156" s="63"/>
      <c r="U156" s="68">
        <v>4313</v>
      </c>
      <c r="V156" s="64">
        <v>9</v>
      </c>
      <c r="W156" s="54">
        <f t="shared" si="8"/>
        <v>147</v>
      </c>
      <c r="X156" s="68">
        <v>4313</v>
      </c>
      <c r="AC156" s="63">
        <v>2157.6993093150668</v>
      </c>
      <c r="AD156" s="63"/>
      <c r="AE156" s="54" t="s">
        <v>176</v>
      </c>
      <c r="AG156" s="63"/>
      <c r="AK156" s="64"/>
      <c r="AL156" s="64"/>
      <c r="AM156" s="65"/>
      <c r="AO156" s="64"/>
      <c r="AP156" s="66"/>
      <c r="AQ156" s="66"/>
      <c r="AS156" s="67"/>
      <c r="AT156" s="68"/>
    </row>
    <row r="157" spans="1:46" x14ac:dyDescent="0.25">
      <c r="A157" s="60">
        <v>2242.5517686600797</v>
      </c>
      <c r="B157" s="54">
        <f t="shared" si="6"/>
        <v>2</v>
      </c>
      <c r="C157" s="54">
        <f t="shared" si="7"/>
        <v>148</v>
      </c>
      <c r="D157" s="60">
        <v>2242.5517686600797</v>
      </c>
      <c r="G157" s="63"/>
      <c r="I157" s="64"/>
      <c r="J157" s="64"/>
      <c r="K157" s="65"/>
      <c r="M157" s="64"/>
      <c r="N157" s="66"/>
      <c r="O157" s="66"/>
      <c r="Q157" s="67"/>
      <c r="R157" s="68"/>
      <c r="S157" s="63"/>
      <c r="U157" s="68">
        <v>4343</v>
      </c>
      <c r="V157" s="64">
        <v>10</v>
      </c>
      <c r="W157" s="54">
        <f t="shared" si="8"/>
        <v>148</v>
      </c>
      <c r="X157" s="68">
        <v>4343</v>
      </c>
      <c r="AC157" s="63">
        <v>2172.9759564385749</v>
      </c>
      <c r="AD157" s="63"/>
      <c r="AE157" s="54" t="s">
        <v>177</v>
      </c>
      <c r="AG157" s="63"/>
      <c r="AK157" s="64"/>
      <c r="AL157" s="64"/>
      <c r="AM157" s="65"/>
      <c r="AO157" s="64"/>
      <c r="AP157" s="66"/>
      <c r="AQ157" s="66"/>
      <c r="AS157" s="67"/>
      <c r="AT157" s="68"/>
    </row>
    <row r="158" spans="1:46" x14ac:dyDescent="0.25">
      <c r="A158" s="60">
        <v>2257.483457186725</v>
      </c>
      <c r="B158" s="54">
        <f t="shared" si="6"/>
        <v>3</v>
      </c>
      <c r="C158" s="54">
        <f t="shared" si="7"/>
        <v>149</v>
      </c>
      <c r="D158" s="60">
        <v>2257.483457186725</v>
      </c>
      <c r="G158" s="63"/>
      <c r="I158" s="64"/>
      <c r="J158" s="64"/>
      <c r="K158" s="65"/>
      <c r="M158" s="64"/>
      <c r="N158" s="66"/>
      <c r="O158" s="66"/>
      <c r="Q158" s="67"/>
      <c r="R158" s="68"/>
      <c r="S158" s="63"/>
      <c r="U158" s="68">
        <v>4372</v>
      </c>
      <c r="V158" s="64">
        <v>11</v>
      </c>
      <c r="W158" s="54">
        <f t="shared" si="8"/>
        <v>149</v>
      </c>
      <c r="X158" s="68">
        <v>4372</v>
      </c>
      <c r="AC158" s="63">
        <v>2187.1692167804576</v>
      </c>
      <c r="AD158" s="63"/>
      <c r="AE158" s="54" t="s">
        <v>176</v>
      </c>
      <c r="AG158" s="63"/>
      <c r="AK158" s="64"/>
      <c r="AL158" s="64"/>
      <c r="AM158" s="65"/>
      <c r="AO158" s="64"/>
      <c r="AP158" s="66"/>
      <c r="AQ158" s="66"/>
      <c r="AS158" s="67"/>
      <c r="AT158" s="68"/>
    </row>
    <row r="159" spans="1:46" x14ac:dyDescent="0.25">
      <c r="A159" s="60">
        <v>2272.5367210353725</v>
      </c>
      <c r="B159" s="54">
        <f t="shared" si="6"/>
        <v>4</v>
      </c>
      <c r="C159" s="54">
        <f t="shared" si="7"/>
        <v>150</v>
      </c>
      <c r="D159" s="60">
        <v>2272.5367210353725</v>
      </c>
      <c r="G159" s="63"/>
      <c r="I159" s="64"/>
      <c r="J159" s="64"/>
      <c r="K159" s="65"/>
      <c r="M159" s="64"/>
      <c r="N159" s="66"/>
      <c r="O159" s="66"/>
      <c r="Q159" s="67"/>
      <c r="R159" s="68"/>
      <c r="S159" s="63"/>
      <c r="U159" s="68">
        <v>4402</v>
      </c>
      <c r="V159" s="64">
        <v>12</v>
      </c>
      <c r="W159" s="54">
        <f t="shared" si="8"/>
        <v>150</v>
      </c>
      <c r="X159" s="68">
        <v>4402</v>
      </c>
      <c r="AC159" s="63">
        <v>2202.6919521400705</v>
      </c>
      <c r="AD159" s="63"/>
      <c r="AE159" s="54" t="s">
        <v>177</v>
      </c>
      <c r="AG159" s="63"/>
      <c r="AK159" s="64"/>
      <c r="AL159" s="64"/>
      <c r="AM159" s="65"/>
      <c r="AO159" s="64"/>
      <c r="AP159" s="66"/>
      <c r="AQ159" s="66"/>
      <c r="AS159" s="67"/>
      <c r="AT159" s="68"/>
    </row>
    <row r="160" spans="1:46" x14ac:dyDescent="0.25">
      <c r="A160" s="60">
        <v>2287.7134414887987</v>
      </c>
      <c r="B160" s="54">
        <f t="shared" si="6"/>
        <v>5</v>
      </c>
      <c r="C160" s="54">
        <f t="shared" si="7"/>
        <v>151</v>
      </c>
      <c r="D160" s="60">
        <v>2287.7134414887987</v>
      </c>
      <c r="G160" s="63"/>
      <c r="I160" s="64"/>
      <c r="J160" s="64"/>
      <c r="K160" s="65"/>
      <c r="M160" s="64"/>
      <c r="N160" s="66"/>
      <c r="O160" s="66"/>
      <c r="Q160" s="67"/>
      <c r="R160" s="68"/>
      <c r="S160" s="63"/>
      <c r="U160" s="68">
        <v>4432</v>
      </c>
      <c r="V160" s="64">
        <v>1</v>
      </c>
      <c r="W160" s="54">
        <f t="shared" si="8"/>
        <v>151</v>
      </c>
      <c r="X160" s="68">
        <v>4432</v>
      </c>
      <c r="AC160" s="63">
        <v>2216.7148269298486</v>
      </c>
      <c r="AD160" s="63"/>
      <c r="AE160" s="54" t="s">
        <v>176</v>
      </c>
      <c r="AG160" s="63"/>
      <c r="AK160" s="64"/>
      <c r="AL160" s="64"/>
      <c r="AM160" s="65"/>
      <c r="AO160" s="64"/>
      <c r="AP160" s="66"/>
      <c r="AQ160" s="66"/>
      <c r="AS160" s="67"/>
      <c r="AT160" s="68"/>
    </row>
    <row r="161" spans="1:46" x14ac:dyDescent="0.25">
      <c r="A161" s="60">
        <v>2303.0272639668547</v>
      </c>
      <c r="B161" s="54">
        <f t="shared" si="6"/>
        <v>6</v>
      </c>
      <c r="C161" s="54">
        <f t="shared" si="7"/>
        <v>152</v>
      </c>
      <c r="D161" s="60">
        <v>2303.0272639668547</v>
      </c>
      <c r="G161" s="63"/>
      <c r="I161" s="64"/>
      <c r="J161" s="64"/>
      <c r="K161" s="65"/>
      <c r="M161" s="64"/>
      <c r="N161" s="66"/>
      <c r="O161" s="66"/>
      <c r="Q161" s="67"/>
      <c r="R161" s="68"/>
      <c r="S161" s="63"/>
      <c r="U161" s="68">
        <v>4462</v>
      </c>
      <c r="V161" s="64">
        <v>2</v>
      </c>
      <c r="W161" s="54">
        <f t="shared" si="8"/>
        <v>152</v>
      </c>
      <c r="X161" s="68">
        <v>4462</v>
      </c>
      <c r="AC161" s="63">
        <v>2232.3233626703732</v>
      </c>
      <c r="AD161" s="63"/>
      <c r="AE161" s="54" t="s">
        <v>177</v>
      </c>
      <c r="AG161" s="63"/>
      <c r="AK161" s="64"/>
      <c r="AL161" s="64"/>
      <c r="AM161" s="65"/>
      <c r="AO161" s="64"/>
      <c r="AP161" s="66"/>
      <c r="AQ161" s="66"/>
      <c r="AS161" s="67"/>
      <c r="AT161" s="68"/>
    </row>
    <row r="162" spans="1:46" x14ac:dyDescent="0.25">
      <c r="A162" s="60">
        <v>2318.4642723854631</v>
      </c>
      <c r="B162" s="54">
        <f t="shared" si="6"/>
        <v>7</v>
      </c>
      <c r="C162" s="54">
        <f t="shared" si="7"/>
        <v>153</v>
      </c>
      <c r="D162" s="60">
        <v>2318.4642723854631</v>
      </c>
      <c r="G162" s="63"/>
      <c r="I162" s="64"/>
      <c r="J162" s="64"/>
      <c r="K162" s="65"/>
      <c r="M162" s="64"/>
      <c r="N162" s="66"/>
      <c r="O162" s="66"/>
      <c r="Q162" s="67"/>
      <c r="R162" s="68"/>
      <c r="S162" s="63"/>
      <c r="U162" s="68">
        <v>4491</v>
      </c>
      <c r="V162" s="64">
        <v>3</v>
      </c>
      <c r="W162" s="54">
        <f t="shared" si="8"/>
        <v>153</v>
      </c>
      <c r="X162" s="68">
        <v>4491</v>
      </c>
      <c r="AC162" s="63">
        <v>2246.3314309120178</v>
      </c>
      <c r="AD162" s="63"/>
      <c r="AE162" s="54" t="s">
        <v>176</v>
      </c>
      <c r="AG162" s="63"/>
      <c r="AK162" s="64"/>
      <c r="AL162" s="64"/>
      <c r="AM162" s="65"/>
      <c r="AO162" s="64"/>
      <c r="AP162" s="66"/>
      <c r="AQ162" s="66"/>
      <c r="AS162" s="67"/>
      <c r="AT162" s="68"/>
    </row>
    <row r="163" spans="1:46" x14ac:dyDescent="0.25">
      <c r="A163" s="60">
        <v>2334.0173637918197</v>
      </c>
      <c r="B163" s="54">
        <f t="shared" si="6"/>
        <v>8</v>
      </c>
      <c r="C163" s="54">
        <f t="shared" si="7"/>
        <v>154</v>
      </c>
      <c r="D163" s="60">
        <v>2334.0173637918197</v>
      </c>
      <c r="G163" s="63"/>
      <c r="I163" s="64"/>
      <c r="J163" s="64"/>
      <c r="K163" s="65"/>
      <c r="M163" s="64"/>
      <c r="N163" s="66"/>
      <c r="O163" s="66"/>
      <c r="Q163" s="67"/>
      <c r="R163" s="68"/>
      <c r="S163" s="63"/>
      <c r="U163" s="68">
        <v>4521</v>
      </c>
      <c r="V163" s="64">
        <v>4</v>
      </c>
      <c r="W163" s="54">
        <f t="shared" si="8"/>
        <v>154</v>
      </c>
      <c r="X163" s="68">
        <v>4521</v>
      </c>
      <c r="AC163" s="63">
        <v>2261.8452929207124</v>
      </c>
      <c r="AD163" s="63"/>
      <c r="AE163" s="54" t="s">
        <v>177</v>
      </c>
      <c r="AG163" s="63"/>
      <c r="AK163" s="64"/>
      <c r="AL163" s="64"/>
      <c r="AM163" s="65"/>
      <c r="AO163" s="64"/>
      <c r="AP163" s="66"/>
      <c r="AQ163" s="66"/>
      <c r="AS163" s="67"/>
      <c r="AT163" s="68"/>
    </row>
    <row r="164" spans="1:46" x14ac:dyDescent="0.25">
      <c r="A164" s="60">
        <v>2349.6590200816281</v>
      </c>
      <c r="B164" s="54">
        <f t="shared" si="6"/>
        <v>9</v>
      </c>
      <c r="C164" s="54">
        <f t="shared" si="7"/>
        <v>155</v>
      </c>
      <c r="D164" s="60">
        <v>2349.6590200816281</v>
      </c>
      <c r="G164" s="63"/>
      <c r="I164" s="64"/>
      <c r="J164" s="64"/>
      <c r="K164" s="65"/>
      <c r="M164" s="64"/>
      <c r="N164" s="66"/>
      <c r="O164" s="66"/>
      <c r="Q164" s="67"/>
      <c r="R164" s="68"/>
      <c r="S164" s="63"/>
      <c r="U164" s="68">
        <v>4550</v>
      </c>
      <c r="V164" s="64">
        <v>5</v>
      </c>
      <c r="W164" s="54">
        <f t="shared" si="8"/>
        <v>155</v>
      </c>
      <c r="X164" s="68">
        <v>4550</v>
      </c>
      <c r="AC164" s="63">
        <v>2275.9944149930961</v>
      </c>
      <c r="AD164" s="63"/>
      <c r="AE164" s="54" t="s">
        <v>176</v>
      </c>
      <c r="AG164" s="63"/>
      <c r="AK164" s="64"/>
      <c r="AL164" s="64"/>
      <c r="AM164" s="65"/>
      <c r="AO164" s="64"/>
      <c r="AP164" s="66"/>
      <c r="AQ164" s="66"/>
      <c r="AS164" s="67"/>
      <c r="AT164" s="68"/>
    </row>
    <row r="165" spans="1:46" x14ac:dyDescent="0.25">
      <c r="A165" s="60">
        <v>2365.3624181491323</v>
      </c>
      <c r="B165" s="54">
        <f t="shared" si="6"/>
        <v>10</v>
      </c>
      <c r="C165" s="54">
        <f t="shared" si="7"/>
        <v>156</v>
      </c>
      <c r="D165" s="60">
        <v>2365.3624181491323</v>
      </c>
      <c r="G165" s="63"/>
      <c r="I165" s="64"/>
      <c r="J165" s="64"/>
      <c r="K165" s="65"/>
      <c r="M165" s="64"/>
      <c r="N165" s="66"/>
      <c r="O165" s="66"/>
      <c r="Q165" s="67"/>
      <c r="R165" s="68"/>
      <c r="S165" s="63"/>
      <c r="U165" s="68">
        <v>4579</v>
      </c>
      <c r="V165" s="64">
        <v>6</v>
      </c>
      <c r="W165" s="54">
        <f t="shared" si="8"/>
        <v>156</v>
      </c>
      <c r="X165" s="68">
        <v>4579</v>
      </c>
      <c r="AC165" s="63">
        <v>2291.2585350819863</v>
      </c>
      <c r="AD165" s="63"/>
      <c r="AE165" s="54" t="s">
        <v>177</v>
      </c>
      <c r="AG165" s="63"/>
      <c r="AK165" s="64"/>
      <c r="AL165" s="64"/>
      <c r="AM165" s="65"/>
      <c r="AO165" s="64"/>
      <c r="AP165" s="66"/>
      <c r="AQ165" s="66"/>
      <c r="AS165" s="67"/>
      <c r="AT165" s="68"/>
    </row>
    <row r="166" spans="1:46" x14ac:dyDescent="0.25">
      <c r="A166" s="60">
        <v>2381.0939917741343</v>
      </c>
      <c r="B166" s="54">
        <f t="shared" si="6"/>
        <v>11</v>
      </c>
      <c r="C166" s="54">
        <f t="shared" si="7"/>
        <v>157</v>
      </c>
      <c r="D166" s="60">
        <v>2381.0939917741343</v>
      </c>
      <c r="G166" s="63"/>
      <c r="I166" s="64"/>
      <c r="J166" s="64"/>
      <c r="K166" s="65"/>
      <c r="M166" s="64"/>
      <c r="N166" s="66"/>
      <c r="O166" s="66"/>
      <c r="Q166" s="67"/>
      <c r="R166" s="68"/>
      <c r="S166" s="63"/>
      <c r="U166" s="68">
        <v>4609</v>
      </c>
      <c r="V166" s="64">
        <v>7</v>
      </c>
      <c r="W166" s="54">
        <f t="shared" si="8"/>
        <v>157</v>
      </c>
      <c r="X166" s="68">
        <v>4609</v>
      </c>
      <c r="AC166" s="63">
        <v>2305.6712031941861</v>
      </c>
      <c r="AD166" s="63"/>
      <c r="AE166" s="54" t="s">
        <v>176</v>
      </c>
      <c r="AG166" s="63"/>
      <c r="AK166" s="64"/>
      <c r="AL166" s="64"/>
      <c r="AM166" s="65"/>
      <c r="AO166" s="64"/>
      <c r="AP166" s="66"/>
      <c r="AQ166" s="66"/>
      <c r="AS166" s="67"/>
      <c r="AT166" s="68"/>
    </row>
    <row r="167" spans="1:46" x14ac:dyDescent="0.25">
      <c r="A167" s="60">
        <v>2396.8143198434263</v>
      </c>
      <c r="B167" s="54">
        <f t="shared" si="6"/>
        <v>12</v>
      </c>
      <c r="C167" s="54">
        <f t="shared" si="7"/>
        <v>158</v>
      </c>
      <c r="D167" s="60">
        <v>2396.8143198434263</v>
      </c>
      <c r="G167" s="63"/>
      <c r="I167" s="64"/>
      <c r="J167" s="64"/>
      <c r="K167" s="65"/>
      <c r="M167" s="64"/>
      <c r="N167" s="66"/>
      <c r="O167" s="66"/>
      <c r="Q167" s="67"/>
      <c r="R167" s="68"/>
      <c r="S167" s="63"/>
      <c r="U167" s="68">
        <v>4638</v>
      </c>
      <c r="V167" s="64">
        <v>8</v>
      </c>
      <c r="W167" s="54">
        <f t="shared" si="8"/>
        <v>158</v>
      </c>
      <c r="X167" s="68">
        <v>4638</v>
      </c>
      <c r="AC167" s="63">
        <v>2320.5899831401184</v>
      </c>
      <c r="AD167" s="63"/>
      <c r="AE167" s="54" t="s">
        <v>177</v>
      </c>
      <c r="AG167" s="63"/>
      <c r="AK167" s="64"/>
      <c r="AL167" s="64"/>
      <c r="AM167" s="65"/>
      <c r="AO167" s="64"/>
      <c r="AP167" s="66"/>
      <c r="AQ167" s="66"/>
      <c r="AS167" s="67"/>
      <c r="AT167" s="68"/>
    </row>
    <row r="168" spans="1:46" x14ac:dyDescent="0.25">
      <c r="A168" s="60">
        <v>2412.494207884185</v>
      </c>
      <c r="B168" s="54">
        <f t="shared" si="6"/>
        <v>13</v>
      </c>
      <c r="C168" s="54">
        <f t="shared" si="7"/>
        <v>159</v>
      </c>
      <c r="D168" s="60">
        <v>2412.494207884185</v>
      </c>
      <c r="G168" s="63"/>
      <c r="I168" s="64"/>
      <c r="J168" s="64"/>
      <c r="K168" s="65"/>
      <c r="M168" s="64"/>
      <c r="N168" s="66"/>
      <c r="O168" s="66"/>
      <c r="Q168" s="67"/>
      <c r="R168" s="68"/>
      <c r="S168" s="63"/>
      <c r="U168" s="68">
        <v>4667</v>
      </c>
      <c r="V168" s="64">
        <v>9</v>
      </c>
      <c r="W168" s="54">
        <f t="shared" si="8"/>
        <v>159</v>
      </c>
      <c r="X168" s="68">
        <v>4667</v>
      </c>
      <c r="AC168" s="63">
        <v>2335.3338801381178</v>
      </c>
      <c r="AD168" s="63"/>
      <c r="AE168" s="54" t="s">
        <v>176</v>
      </c>
      <c r="AG168" s="63"/>
      <c r="AK168" s="64"/>
      <c r="AL168" s="64"/>
      <c r="AM168" s="65"/>
      <c r="AO168" s="64"/>
      <c r="AP168" s="66"/>
      <c r="AQ168" s="66"/>
      <c r="AS168" s="67"/>
      <c r="AT168" s="68"/>
    </row>
    <row r="169" spans="1:46" x14ac:dyDescent="0.25">
      <c r="A169" s="60">
        <v>2428.0927881947719</v>
      </c>
      <c r="B169" s="54">
        <f t="shared" si="6"/>
        <v>14</v>
      </c>
      <c r="C169" s="54">
        <f t="shared" si="7"/>
        <v>160</v>
      </c>
      <c r="D169" s="60">
        <v>2428.0927881947719</v>
      </c>
      <c r="G169" s="63"/>
      <c r="I169" s="64"/>
      <c r="J169" s="64"/>
      <c r="K169" s="65"/>
      <c r="M169" s="64"/>
      <c r="N169" s="66"/>
      <c r="O169" s="66"/>
      <c r="Q169" s="67"/>
      <c r="R169" s="68"/>
      <c r="S169" s="63"/>
      <c r="U169" s="68">
        <v>4697</v>
      </c>
      <c r="V169" s="64">
        <v>10</v>
      </c>
      <c r="W169" s="54">
        <f t="shared" si="8"/>
        <v>160</v>
      </c>
      <c r="X169" s="68">
        <v>4697</v>
      </c>
      <c r="AC169" s="63">
        <v>2349.8830538862385</v>
      </c>
      <c r="AD169" s="63"/>
      <c r="AE169" s="54" t="s">
        <v>177</v>
      </c>
      <c r="AG169" s="63"/>
      <c r="AK169" s="64"/>
      <c r="AL169" s="64"/>
      <c r="AM169" s="65"/>
      <c r="AO169" s="64"/>
      <c r="AP169" s="66"/>
      <c r="AQ169" s="66"/>
      <c r="AS169" s="67"/>
      <c r="AT169" s="68"/>
    </row>
    <row r="170" spans="1:46" x14ac:dyDescent="0.25">
      <c r="A170" s="60">
        <v>2443.5946564846672</v>
      </c>
      <c r="B170" s="54">
        <f t="shared" si="6"/>
        <v>15</v>
      </c>
      <c r="C170" s="54">
        <f t="shared" si="7"/>
        <v>161</v>
      </c>
      <c r="D170" s="60">
        <v>2443.5946564846672</v>
      </c>
      <c r="G170" s="63"/>
      <c r="I170" s="64"/>
      <c r="J170" s="64"/>
      <c r="K170" s="65"/>
      <c r="M170" s="64"/>
      <c r="N170" s="66"/>
      <c r="O170" s="66"/>
      <c r="Q170" s="67"/>
      <c r="R170" s="68"/>
      <c r="S170" s="63"/>
      <c r="U170" s="68">
        <v>4727</v>
      </c>
      <c r="V170" s="64">
        <v>11</v>
      </c>
      <c r="W170" s="54">
        <f t="shared" si="8"/>
        <v>161</v>
      </c>
      <c r="X170" s="68">
        <v>4727</v>
      </c>
      <c r="AC170" s="63">
        <v>2364.9622146352194</v>
      </c>
      <c r="AD170" s="63"/>
      <c r="AE170" s="54" t="s">
        <v>176</v>
      </c>
      <c r="AG170" s="63"/>
      <c r="AK170" s="64"/>
      <c r="AL170" s="64"/>
      <c r="AM170" s="65"/>
      <c r="AO170" s="64"/>
      <c r="AP170" s="66"/>
      <c r="AQ170" s="66"/>
      <c r="AS170" s="67"/>
      <c r="AT170" s="68"/>
    </row>
    <row r="171" spans="1:46" x14ac:dyDescent="0.25">
      <c r="A171" s="60">
        <v>2458.9688040898181</v>
      </c>
      <c r="B171" s="54">
        <f t="shared" si="6"/>
        <v>16</v>
      </c>
      <c r="C171" s="54">
        <f t="shared" si="7"/>
        <v>162</v>
      </c>
      <c r="D171" s="60">
        <v>2458.9688040898181</v>
      </c>
      <c r="G171" s="63"/>
      <c r="I171" s="64"/>
      <c r="J171" s="64"/>
      <c r="K171" s="65"/>
      <c r="M171" s="64"/>
      <c r="N171" s="66"/>
      <c r="O171" s="66"/>
      <c r="Q171" s="67"/>
      <c r="R171" s="68"/>
      <c r="S171" s="63"/>
      <c r="U171" s="68">
        <v>4756</v>
      </c>
      <c r="V171" s="64">
        <v>12</v>
      </c>
      <c r="W171" s="54">
        <f t="shared" si="8"/>
        <v>162</v>
      </c>
      <c r="X171" s="68">
        <v>4756</v>
      </c>
      <c r="AC171" s="63">
        <v>2379.1857401253656</v>
      </c>
      <c r="AD171" s="63"/>
      <c r="AE171" s="54" t="s">
        <v>177</v>
      </c>
      <c r="AG171" s="63"/>
      <c r="AK171" s="64"/>
      <c r="AL171" s="64"/>
      <c r="AM171" s="65"/>
      <c r="AO171" s="64"/>
      <c r="AP171" s="66"/>
      <c r="AQ171" s="66"/>
      <c r="AS171" s="67"/>
      <c r="AT171" s="68"/>
    </row>
    <row r="172" spans="1:46" x14ac:dyDescent="0.25">
      <c r="A172" s="60">
        <v>2474.2187453550287</v>
      </c>
      <c r="B172" s="54">
        <f t="shared" si="6"/>
        <v>17</v>
      </c>
      <c r="C172" s="54">
        <f t="shared" si="7"/>
        <v>163</v>
      </c>
      <c r="D172" s="60">
        <v>2474.2187453550287</v>
      </c>
      <c r="G172" s="63"/>
      <c r="I172" s="64"/>
      <c r="J172" s="64"/>
      <c r="K172" s="65"/>
      <c r="M172" s="64"/>
      <c r="N172" s="66"/>
      <c r="O172" s="66"/>
      <c r="Q172" s="67"/>
      <c r="R172" s="68"/>
      <c r="S172" s="63"/>
      <c r="U172" s="68">
        <v>4786</v>
      </c>
      <c r="V172" s="64">
        <v>1</v>
      </c>
      <c r="W172" s="54">
        <f t="shared" si="8"/>
        <v>163</v>
      </c>
      <c r="X172" s="68">
        <v>4786</v>
      </c>
      <c r="AC172" s="63">
        <v>2394.5409877290949</v>
      </c>
      <c r="AD172" s="63"/>
      <c r="AE172" s="54" t="s">
        <v>176</v>
      </c>
      <c r="AG172" s="63"/>
      <c r="AK172" s="64"/>
      <c r="AL172" s="64"/>
      <c r="AM172" s="65"/>
      <c r="AO172" s="64"/>
      <c r="AP172" s="66"/>
      <c r="AQ172" s="66"/>
      <c r="AS172" s="67"/>
      <c r="AT172" s="68"/>
    </row>
    <row r="173" spans="1:46" x14ac:dyDescent="0.25">
      <c r="A173" s="60">
        <v>2489.3297302322462</v>
      </c>
      <c r="B173" s="54">
        <f t="shared" si="6"/>
        <v>18</v>
      </c>
      <c r="C173" s="54">
        <f t="shared" si="7"/>
        <v>164</v>
      </c>
      <c r="D173" s="60">
        <v>2489.3297302322462</v>
      </c>
      <c r="G173" s="63"/>
      <c r="I173" s="64"/>
      <c r="J173" s="64"/>
      <c r="K173" s="65"/>
      <c r="M173" s="64"/>
      <c r="N173" s="66"/>
      <c r="O173" s="66"/>
      <c r="Q173" s="67"/>
      <c r="R173" s="68"/>
      <c r="S173" s="63"/>
      <c r="U173" s="68">
        <v>4816</v>
      </c>
      <c r="V173" s="64">
        <v>2</v>
      </c>
      <c r="W173" s="54">
        <f t="shared" si="8"/>
        <v>164</v>
      </c>
      <c r="X173" s="68">
        <v>4816</v>
      </c>
      <c r="AC173" s="63">
        <v>2408.5414330419153</v>
      </c>
      <c r="AD173" s="63"/>
      <c r="AE173" s="54" t="s">
        <v>177</v>
      </c>
      <c r="AG173" s="63"/>
      <c r="AK173" s="64"/>
      <c r="AL173" s="64"/>
      <c r="AM173" s="65"/>
      <c r="AO173" s="64"/>
      <c r="AP173" s="66"/>
      <c r="AQ173" s="66"/>
      <c r="AS173" s="67"/>
      <c r="AT173" s="68"/>
    </row>
    <row r="174" spans="1:46" x14ac:dyDescent="0.25">
      <c r="A174" s="60">
        <v>2504.3243003431708</v>
      </c>
      <c r="B174" s="54">
        <f t="shared" si="6"/>
        <v>19</v>
      </c>
      <c r="C174" s="54">
        <f t="shared" si="7"/>
        <v>165</v>
      </c>
      <c r="D174" s="60">
        <v>2504.3243003431708</v>
      </c>
      <c r="G174" s="63"/>
      <c r="I174" s="64"/>
      <c r="J174" s="64"/>
      <c r="K174" s="65"/>
      <c r="M174" s="64"/>
      <c r="N174" s="66"/>
      <c r="O174" s="66"/>
      <c r="Q174" s="67"/>
      <c r="R174" s="68"/>
      <c r="S174" s="63"/>
      <c r="U174" s="68">
        <v>4846</v>
      </c>
      <c r="V174" s="64">
        <v>3</v>
      </c>
      <c r="W174" s="54">
        <f t="shared" si="8"/>
        <v>165</v>
      </c>
      <c r="X174" s="68">
        <v>4846</v>
      </c>
      <c r="AC174" s="63">
        <v>2424.0606792788021</v>
      </c>
      <c r="AD174" s="63"/>
      <c r="AE174" s="54" t="s">
        <v>176</v>
      </c>
      <c r="AG174" s="63"/>
      <c r="AK174" s="64"/>
      <c r="AL174" s="64"/>
      <c r="AM174" s="65"/>
      <c r="AO174" s="64"/>
      <c r="AP174" s="66"/>
      <c r="AQ174" s="66"/>
      <c r="AS174" s="67"/>
      <c r="AT174" s="68"/>
    </row>
    <row r="175" spans="1:46" x14ac:dyDescent="0.25">
      <c r="A175" s="60">
        <v>2519.2041273633949</v>
      </c>
      <c r="B175" s="54">
        <f t="shared" si="6"/>
        <v>20</v>
      </c>
      <c r="C175" s="54">
        <f t="shared" si="7"/>
        <v>166</v>
      </c>
      <c r="D175" s="60">
        <v>2519.2041273633949</v>
      </c>
      <c r="G175" s="63"/>
      <c r="I175" s="64"/>
      <c r="J175" s="64"/>
      <c r="K175" s="65"/>
      <c r="M175" s="64"/>
      <c r="N175" s="66"/>
      <c r="O175" s="66"/>
      <c r="Q175" s="67"/>
      <c r="R175" s="68"/>
      <c r="S175" s="63"/>
      <c r="U175" s="68">
        <v>4875</v>
      </c>
      <c r="V175" s="64">
        <v>4</v>
      </c>
      <c r="W175" s="54">
        <f t="shared" si="8"/>
        <v>166</v>
      </c>
      <c r="X175" s="68">
        <v>4875</v>
      </c>
      <c r="AC175" s="63">
        <v>2437.9836111315526</v>
      </c>
      <c r="AD175" s="63"/>
      <c r="AE175" s="54" t="s">
        <v>177</v>
      </c>
      <c r="AG175" s="63"/>
      <c r="AK175" s="64"/>
      <c r="AL175" s="64"/>
      <c r="AM175" s="65"/>
      <c r="AO175" s="64"/>
      <c r="AP175" s="66"/>
      <c r="AQ175" s="66"/>
      <c r="AS175" s="67"/>
      <c r="AT175" s="68"/>
    </row>
    <row r="176" spans="1:46" x14ac:dyDescent="0.25">
      <c r="A176" s="60">
        <v>2534.006618166808</v>
      </c>
      <c r="B176" s="54">
        <f t="shared" si="6"/>
        <v>21</v>
      </c>
      <c r="C176" s="54">
        <f t="shared" si="7"/>
        <v>167</v>
      </c>
      <c r="D176" s="60">
        <v>2534.006618166808</v>
      </c>
      <c r="G176" s="63"/>
      <c r="I176" s="64"/>
      <c r="J176" s="64"/>
      <c r="K176" s="65"/>
      <c r="M176" s="64"/>
      <c r="N176" s="66"/>
      <c r="O176" s="66"/>
      <c r="Q176" s="67"/>
      <c r="R176" s="68"/>
      <c r="S176" s="63"/>
      <c r="U176" s="68">
        <v>4905</v>
      </c>
      <c r="V176" s="64">
        <v>5</v>
      </c>
      <c r="W176" s="54">
        <f t="shared" si="8"/>
        <v>167</v>
      </c>
      <c r="X176" s="68">
        <v>4905</v>
      </c>
      <c r="AC176" s="63">
        <v>2453.5232532690279</v>
      </c>
      <c r="AD176" s="63"/>
      <c r="AE176" s="54" t="s">
        <v>176</v>
      </c>
      <c r="AG176" s="63"/>
      <c r="AK176" s="64"/>
      <c r="AL176" s="64"/>
      <c r="AM176" s="65"/>
      <c r="AO176" s="64"/>
      <c r="AP176" s="66"/>
      <c r="AQ176" s="66"/>
      <c r="AS176" s="67"/>
      <c r="AT176" s="68"/>
    </row>
    <row r="177" spans="1:46" x14ac:dyDescent="0.25">
      <c r="A177" s="60">
        <v>2548.7454061415046</v>
      </c>
      <c r="B177" s="54">
        <f t="shared" si="6"/>
        <v>22</v>
      </c>
      <c r="C177" s="54">
        <f t="shared" si="7"/>
        <v>168</v>
      </c>
      <c r="D177" s="60">
        <v>2548.7454061415046</v>
      </c>
      <c r="G177" s="63"/>
      <c r="I177" s="64"/>
      <c r="J177" s="64"/>
      <c r="K177" s="65"/>
      <c r="M177" s="64"/>
      <c r="N177" s="66"/>
      <c r="O177" s="66"/>
      <c r="Q177" s="67"/>
      <c r="R177" s="68"/>
      <c r="S177" s="63"/>
      <c r="U177" s="68">
        <v>4934</v>
      </c>
      <c r="V177" s="64">
        <v>6</v>
      </c>
      <c r="W177" s="54">
        <f t="shared" si="8"/>
        <v>168</v>
      </c>
      <c r="X177" s="68">
        <v>4934</v>
      </c>
      <c r="AC177" s="63">
        <v>2467.5336564686149</v>
      </c>
      <c r="AD177" s="63"/>
      <c r="AE177" s="54" t="s">
        <v>177</v>
      </c>
      <c r="AG177" s="63"/>
      <c r="AK177" s="64"/>
      <c r="AL177" s="64"/>
      <c r="AM177" s="65"/>
      <c r="AO177" s="64"/>
      <c r="AP177" s="66"/>
      <c r="AQ177" s="66"/>
      <c r="AS177" s="67"/>
      <c r="AT177" s="68"/>
    </row>
    <row r="178" spans="1:46" x14ac:dyDescent="0.25">
      <c r="A178" s="60">
        <v>2563.4663219130598</v>
      </c>
      <c r="B178" s="54">
        <f t="shared" si="6"/>
        <v>23</v>
      </c>
      <c r="C178" s="54">
        <f t="shared" si="7"/>
        <v>169</v>
      </c>
      <c r="D178" s="60">
        <v>2563.4663219130598</v>
      </c>
      <c r="G178" s="63"/>
      <c r="I178" s="64"/>
      <c r="J178" s="64"/>
      <c r="K178" s="65"/>
      <c r="M178" s="64"/>
      <c r="N178" s="66"/>
      <c r="O178" s="66"/>
      <c r="Q178" s="67"/>
      <c r="R178" s="68"/>
      <c r="S178" s="63"/>
      <c r="U178" s="68">
        <v>4963</v>
      </c>
      <c r="V178" s="64">
        <v>7</v>
      </c>
      <c r="W178" s="54">
        <f t="shared" si="8"/>
        <v>169</v>
      </c>
      <c r="X178" s="68">
        <v>4963</v>
      </c>
      <c r="AC178" s="63">
        <v>2482.9463010607287</v>
      </c>
      <c r="AD178" s="63"/>
      <c r="AE178" s="54" t="s">
        <v>176</v>
      </c>
      <c r="AG178" s="63"/>
      <c r="AK178" s="64"/>
      <c r="AL178" s="64"/>
      <c r="AM178" s="65"/>
      <c r="AO178" s="64"/>
      <c r="AP178" s="66"/>
      <c r="AQ178" s="66"/>
      <c r="AS178" s="67"/>
      <c r="AT178" s="68"/>
    </row>
    <row r="179" spans="1:46" x14ac:dyDescent="0.25">
      <c r="A179" s="60">
        <v>2578.1881122197956</v>
      </c>
      <c r="B179" s="54">
        <f t="shared" si="6"/>
        <v>24</v>
      </c>
      <c r="C179" s="54">
        <f t="shared" si="7"/>
        <v>170</v>
      </c>
      <c r="D179" s="60">
        <v>2578.1881122197956</v>
      </c>
      <c r="G179" s="63"/>
      <c r="I179" s="64"/>
      <c r="J179" s="64"/>
      <c r="K179" s="65"/>
      <c r="M179" s="64"/>
      <c r="N179" s="66"/>
      <c r="O179" s="66"/>
      <c r="Q179" s="67"/>
      <c r="R179" s="68"/>
      <c r="S179" s="63"/>
      <c r="U179" s="68">
        <v>4993</v>
      </c>
      <c r="V179" s="64">
        <v>8</v>
      </c>
      <c r="W179" s="54">
        <f t="shared" si="8"/>
        <v>170</v>
      </c>
      <c r="X179" s="68">
        <v>4993</v>
      </c>
      <c r="AC179" s="63">
        <v>2497.1985313831829</v>
      </c>
      <c r="AD179" s="63"/>
      <c r="AE179" s="54" t="s">
        <v>177</v>
      </c>
      <c r="AG179" s="63"/>
      <c r="AK179" s="64"/>
      <c r="AL179" s="64"/>
      <c r="AM179" s="65"/>
      <c r="AO179" s="64"/>
      <c r="AP179" s="66"/>
      <c r="AQ179" s="66"/>
      <c r="AS179" s="67"/>
      <c r="AT179" s="68"/>
    </row>
    <row r="180" spans="1:46" x14ac:dyDescent="0.25">
      <c r="A180" s="60">
        <v>2592.9575686762109</v>
      </c>
      <c r="B180" s="54">
        <f t="shared" si="6"/>
        <v>1</v>
      </c>
      <c r="C180" s="54">
        <f t="shared" si="7"/>
        <v>171</v>
      </c>
      <c r="D180" s="60">
        <v>2592.9575686762109</v>
      </c>
      <c r="G180" s="63"/>
      <c r="I180" s="64"/>
      <c r="J180" s="64"/>
      <c r="K180" s="65"/>
      <c r="M180" s="64"/>
      <c r="N180" s="66"/>
      <c r="O180" s="66"/>
      <c r="Q180" s="67"/>
      <c r="R180" s="68"/>
      <c r="S180" s="63"/>
      <c r="U180" s="68">
        <v>5022</v>
      </c>
      <c r="V180" s="64">
        <v>9</v>
      </c>
      <c r="W180" s="54">
        <f t="shared" si="8"/>
        <v>171</v>
      </c>
      <c r="X180" s="68">
        <v>5022</v>
      </c>
      <c r="AC180" s="63">
        <v>2512.3586084321141</v>
      </c>
      <c r="AD180" s="63"/>
      <c r="AE180" s="54" t="s">
        <v>176</v>
      </c>
      <c r="AG180" s="63"/>
      <c r="AK180" s="64"/>
      <c r="AL180" s="64"/>
      <c r="AM180" s="65"/>
      <c r="AO180" s="64"/>
      <c r="AP180" s="66"/>
      <c r="AQ180" s="66"/>
      <c r="AS180" s="67"/>
      <c r="AT180" s="68"/>
    </row>
    <row r="181" spans="1:46" x14ac:dyDescent="0.25">
      <c r="A181" s="60">
        <v>2607.7905496750027</v>
      </c>
      <c r="B181" s="54">
        <f t="shared" si="6"/>
        <v>2</v>
      </c>
      <c r="C181" s="54">
        <f t="shared" si="7"/>
        <v>172</v>
      </c>
      <c r="D181" s="60">
        <v>2607.7905496750027</v>
      </c>
      <c r="G181" s="63"/>
      <c r="I181" s="64"/>
      <c r="J181" s="64"/>
      <c r="K181" s="65"/>
      <c r="M181" s="64"/>
      <c r="N181" s="66"/>
      <c r="O181" s="66"/>
      <c r="Q181" s="67"/>
      <c r="R181" s="68"/>
      <c r="S181" s="63"/>
      <c r="U181" s="68">
        <v>5051</v>
      </c>
      <c r="V181" s="64">
        <v>10</v>
      </c>
      <c r="W181" s="54">
        <f t="shared" si="8"/>
        <v>172</v>
      </c>
      <c r="X181" s="68">
        <v>5051</v>
      </c>
      <c r="AC181" s="63">
        <v>2526.9632875989191</v>
      </c>
      <c r="AD181" s="63"/>
      <c r="AE181" s="54" t="s">
        <v>177</v>
      </c>
      <c r="AG181" s="63"/>
      <c r="AK181" s="64"/>
      <c r="AL181" s="64"/>
      <c r="AM181" s="65"/>
      <c r="AO181" s="64"/>
      <c r="AP181" s="66"/>
      <c r="AQ181" s="66"/>
      <c r="AS181" s="67"/>
      <c r="AT181" s="68"/>
    </row>
    <row r="182" spans="1:46" x14ac:dyDescent="0.25">
      <c r="A182" s="60">
        <v>2622.7272080853581</v>
      </c>
      <c r="B182" s="54">
        <f t="shared" si="6"/>
        <v>3</v>
      </c>
      <c r="C182" s="54">
        <f t="shared" si="7"/>
        <v>173</v>
      </c>
      <c r="D182" s="60">
        <v>2622.7272080853581</v>
      </c>
      <c r="G182" s="63"/>
      <c r="I182" s="64"/>
      <c r="J182" s="64"/>
      <c r="K182" s="65"/>
      <c r="M182" s="64"/>
      <c r="N182" s="66"/>
      <c r="O182" s="66"/>
      <c r="Q182" s="67"/>
      <c r="R182" s="68"/>
      <c r="S182" s="63"/>
      <c r="U182" s="68">
        <v>5081</v>
      </c>
      <c r="V182" s="64">
        <v>11</v>
      </c>
      <c r="W182" s="54">
        <f t="shared" si="8"/>
        <v>173</v>
      </c>
      <c r="X182" s="68">
        <v>5081</v>
      </c>
      <c r="AC182" s="63">
        <v>2541.7877370384522</v>
      </c>
      <c r="AD182" s="63"/>
      <c r="AE182" s="54" t="s">
        <v>176</v>
      </c>
      <c r="AG182" s="63"/>
      <c r="AK182" s="64"/>
      <c r="AL182" s="64"/>
      <c r="AM182" s="65"/>
      <c r="AO182" s="64"/>
      <c r="AP182" s="66"/>
      <c r="AQ182" s="66"/>
      <c r="AS182" s="67"/>
      <c r="AT182" s="68"/>
    </row>
    <row r="183" spans="1:46" x14ac:dyDescent="0.25">
      <c r="A183" s="60">
        <v>2637.772977896966</v>
      </c>
      <c r="B183" s="54">
        <f t="shared" si="6"/>
        <v>4</v>
      </c>
      <c r="C183" s="54">
        <f t="shared" si="7"/>
        <v>174</v>
      </c>
      <c r="D183" s="60">
        <v>2637.772977896966</v>
      </c>
      <c r="G183" s="63"/>
      <c r="I183" s="64"/>
      <c r="J183" s="64"/>
      <c r="K183" s="65"/>
      <c r="M183" s="64"/>
      <c r="N183" s="66"/>
      <c r="O183" s="66"/>
      <c r="Q183" s="67"/>
      <c r="R183" s="68"/>
      <c r="S183" s="63"/>
      <c r="U183" s="68">
        <v>5110</v>
      </c>
      <c r="V183" s="64">
        <v>12</v>
      </c>
      <c r="W183" s="54">
        <f t="shared" si="8"/>
        <v>174</v>
      </c>
      <c r="X183" s="68">
        <v>5110</v>
      </c>
      <c r="AC183" s="63">
        <v>2556.7803951646201</v>
      </c>
      <c r="AD183" s="63"/>
      <c r="AE183" s="54" t="s">
        <v>177</v>
      </c>
      <c r="AG183" s="63"/>
      <c r="AK183" s="64"/>
      <c r="AL183" s="64"/>
      <c r="AM183" s="65"/>
      <c r="AO183" s="64"/>
      <c r="AP183" s="66"/>
      <c r="AQ183" s="66"/>
      <c r="AS183" s="67"/>
      <c r="AT183" s="68"/>
    </row>
    <row r="184" spans="1:46" x14ac:dyDescent="0.25">
      <c r="A184" s="60">
        <v>2652.9547747489996</v>
      </c>
      <c r="B184" s="54">
        <f t="shared" si="6"/>
        <v>5</v>
      </c>
      <c r="C184" s="54">
        <f t="shared" si="7"/>
        <v>175</v>
      </c>
      <c r="D184" s="60">
        <v>2652.9547747489996</v>
      </c>
      <c r="G184" s="63"/>
      <c r="I184" s="64"/>
      <c r="J184" s="64"/>
      <c r="K184" s="65"/>
      <c r="M184" s="64"/>
      <c r="N184" s="66"/>
      <c r="O184" s="66"/>
      <c r="Q184" s="67"/>
      <c r="R184" s="68"/>
      <c r="S184" s="63"/>
      <c r="U184" s="68">
        <v>5140</v>
      </c>
      <c r="V184" s="64">
        <v>1</v>
      </c>
      <c r="W184" s="54">
        <f t="shared" si="8"/>
        <v>175</v>
      </c>
      <c r="X184" s="68">
        <v>5140</v>
      </c>
      <c r="AC184" s="63">
        <v>2571.2478876383975</v>
      </c>
      <c r="AD184" s="63"/>
      <c r="AE184" s="54" t="s">
        <v>176</v>
      </c>
      <c r="AG184" s="63"/>
      <c r="AK184" s="64"/>
      <c r="AL184" s="64"/>
      <c r="AM184" s="65"/>
      <c r="AO184" s="64"/>
      <c r="AP184" s="66"/>
      <c r="AQ184" s="66"/>
      <c r="AS184" s="67"/>
      <c r="AT184" s="68"/>
    </row>
    <row r="185" spans="1:46" x14ac:dyDescent="0.25">
      <c r="A185" s="60">
        <v>2668.2620202461258</v>
      </c>
      <c r="B185" s="54">
        <f t="shared" si="6"/>
        <v>6</v>
      </c>
      <c r="C185" s="54">
        <f t="shared" si="7"/>
        <v>176</v>
      </c>
      <c r="D185" s="60">
        <v>2668.2620202461258</v>
      </c>
      <c r="G185" s="63"/>
      <c r="I185" s="64"/>
      <c r="J185" s="64"/>
      <c r="K185" s="65"/>
      <c r="M185" s="64"/>
      <c r="N185" s="66"/>
      <c r="O185" s="66"/>
      <c r="Q185" s="67"/>
      <c r="R185" s="68"/>
      <c r="S185" s="63"/>
      <c r="U185" s="68">
        <v>5170</v>
      </c>
      <c r="V185" s="64">
        <v>2</v>
      </c>
      <c r="W185" s="54">
        <f t="shared" si="8"/>
        <v>176</v>
      </c>
      <c r="X185" s="68">
        <v>5170</v>
      </c>
      <c r="AC185" s="63">
        <v>2586.5729566742666</v>
      </c>
      <c r="AD185" s="63"/>
      <c r="AE185" s="54" t="s">
        <v>177</v>
      </c>
      <c r="AG185" s="63"/>
      <c r="AK185" s="64"/>
      <c r="AL185" s="64"/>
      <c r="AM185" s="65"/>
      <c r="AO185" s="64"/>
      <c r="AP185" s="66"/>
      <c r="AQ185" s="66"/>
      <c r="AS185" s="67"/>
      <c r="AT185" s="68"/>
    </row>
    <row r="186" spans="1:46" x14ac:dyDescent="0.25">
      <c r="A186" s="60">
        <v>2683.7039588871412</v>
      </c>
      <c r="B186" s="54">
        <f t="shared" si="6"/>
        <v>7</v>
      </c>
      <c r="C186" s="54">
        <f t="shared" si="7"/>
        <v>177</v>
      </c>
      <c r="D186" s="60">
        <v>2683.7039588871412</v>
      </c>
      <c r="G186" s="63"/>
      <c r="I186" s="64"/>
      <c r="J186" s="64"/>
      <c r="K186" s="65"/>
      <c r="M186" s="64"/>
      <c r="N186" s="66"/>
      <c r="O186" s="66"/>
      <c r="Q186" s="67"/>
      <c r="R186" s="68"/>
      <c r="S186" s="63"/>
      <c r="U186" s="68">
        <v>5200</v>
      </c>
      <c r="V186" s="64">
        <v>3</v>
      </c>
      <c r="W186" s="54">
        <f t="shared" si="8"/>
        <v>177</v>
      </c>
      <c r="X186" s="68">
        <v>5200</v>
      </c>
      <c r="AC186" s="63">
        <v>2600.7381813963875</v>
      </c>
      <c r="AD186" s="63"/>
      <c r="AE186" s="54" t="s">
        <v>176</v>
      </c>
      <c r="AG186" s="63"/>
      <c r="AK186" s="64"/>
      <c r="AL186" s="64"/>
      <c r="AM186" s="65"/>
      <c r="AO186" s="64"/>
      <c r="AP186" s="66"/>
      <c r="AQ186" s="66"/>
      <c r="AS186" s="67"/>
      <c r="AT186" s="68"/>
    </row>
    <row r="187" spans="1:46" x14ac:dyDescent="0.25">
      <c r="A187" s="60">
        <v>2699.2523225187324</v>
      </c>
      <c r="B187" s="54">
        <f t="shared" si="6"/>
        <v>8</v>
      </c>
      <c r="C187" s="54">
        <f t="shared" si="7"/>
        <v>178</v>
      </c>
      <c r="D187" s="60">
        <v>2699.2523225187324</v>
      </c>
      <c r="G187" s="63"/>
      <c r="I187" s="64"/>
      <c r="J187" s="64"/>
      <c r="K187" s="65"/>
      <c r="M187" s="64"/>
      <c r="N187" s="66"/>
      <c r="O187" s="66"/>
      <c r="Q187" s="67"/>
      <c r="R187" s="68"/>
      <c r="S187" s="63"/>
      <c r="U187" s="68">
        <v>5229</v>
      </c>
      <c r="V187" s="64">
        <v>4</v>
      </c>
      <c r="W187" s="54">
        <f t="shared" si="8"/>
        <v>178</v>
      </c>
      <c r="X187" s="68">
        <v>5229</v>
      </c>
      <c r="AC187" s="63">
        <v>2616.2658202475868</v>
      </c>
      <c r="AD187" s="63"/>
      <c r="AE187" s="54" t="s">
        <v>177</v>
      </c>
      <c r="AG187" s="63"/>
      <c r="AK187" s="64"/>
      <c r="AL187" s="64"/>
      <c r="AM187" s="65"/>
      <c r="AO187" s="64"/>
      <c r="AP187" s="66"/>
      <c r="AQ187" s="66"/>
      <c r="AS187" s="67"/>
      <c r="AT187" s="68"/>
    </row>
    <row r="188" spans="1:46" x14ac:dyDescent="0.25">
      <c r="A188" s="60">
        <v>2714.8979570106603</v>
      </c>
      <c r="B188" s="54">
        <f t="shared" si="6"/>
        <v>9</v>
      </c>
      <c r="C188" s="54">
        <f t="shared" si="7"/>
        <v>179</v>
      </c>
      <c r="D188" s="60">
        <v>2714.8979570106603</v>
      </c>
      <c r="G188" s="63"/>
      <c r="I188" s="64"/>
      <c r="J188" s="64"/>
      <c r="K188" s="65"/>
      <c r="M188" s="64"/>
      <c r="N188" s="66"/>
      <c r="O188" s="66"/>
      <c r="Q188" s="67"/>
      <c r="R188" s="68"/>
      <c r="S188" s="63"/>
      <c r="U188" s="68">
        <v>5259</v>
      </c>
      <c r="V188" s="64">
        <v>5</v>
      </c>
      <c r="W188" s="54">
        <f t="shared" si="8"/>
        <v>179</v>
      </c>
      <c r="X188" s="68">
        <v>5259</v>
      </c>
      <c r="AC188" s="63">
        <v>2630.2533949869685</v>
      </c>
      <c r="AD188" s="63"/>
      <c r="AE188" s="54" t="s">
        <v>176</v>
      </c>
      <c r="AG188" s="63"/>
      <c r="AK188" s="64"/>
      <c r="AL188" s="64"/>
      <c r="AM188" s="65"/>
      <c r="AO188" s="64"/>
      <c r="AP188" s="66"/>
      <c r="AQ188" s="66"/>
      <c r="AS188" s="67"/>
      <c r="AT188" s="68"/>
    </row>
    <row r="189" spans="1:46" x14ac:dyDescent="0.25">
      <c r="A189" s="60">
        <v>2730.5993743385188</v>
      </c>
      <c r="B189" s="54">
        <f t="shared" si="6"/>
        <v>10</v>
      </c>
      <c r="C189" s="54">
        <f t="shared" si="7"/>
        <v>180</v>
      </c>
      <c r="D189" s="60">
        <v>2730.5993743385188</v>
      </c>
      <c r="G189" s="63"/>
      <c r="I189" s="64"/>
      <c r="J189" s="64"/>
      <c r="K189" s="65"/>
      <c r="M189" s="64"/>
      <c r="N189" s="66"/>
      <c r="O189" s="66"/>
      <c r="Q189" s="67"/>
      <c r="R189" s="68"/>
      <c r="S189" s="63"/>
      <c r="U189" s="68">
        <v>5288</v>
      </c>
      <c r="V189" s="64">
        <v>5</v>
      </c>
      <c r="W189" s="54">
        <f t="shared" si="8"/>
        <v>180</v>
      </c>
      <c r="X189" s="68">
        <v>5288</v>
      </c>
      <c r="AC189" s="63">
        <v>2645.8225275971927</v>
      </c>
      <c r="AD189" s="63"/>
      <c r="AE189" s="54" t="s">
        <v>177</v>
      </c>
      <c r="AG189" s="63"/>
      <c r="AK189" s="64"/>
      <c r="AL189" s="64"/>
      <c r="AM189" s="65"/>
      <c r="AO189" s="64"/>
      <c r="AP189" s="66"/>
      <c r="AQ189" s="66"/>
      <c r="AS189" s="67"/>
      <c r="AT189" s="68"/>
    </row>
    <row r="190" spans="1:46" x14ac:dyDescent="0.25">
      <c r="A190" s="60">
        <v>2746.3328290749341</v>
      </c>
      <c r="B190" s="54">
        <f t="shared" si="6"/>
        <v>11</v>
      </c>
      <c r="C190" s="54">
        <f t="shared" si="7"/>
        <v>181</v>
      </c>
      <c r="D190" s="60">
        <v>2746.3328290749341</v>
      </c>
      <c r="G190" s="63"/>
      <c r="I190" s="64"/>
      <c r="J190" s="64"/>
      <c r="K190" s="65"/>
      <c r="M190" s="64"/>
      <c r="N190" s="66"/>
      <c r="O190" s="66"/>
      <c r="Q190" s="67"/>
      <c r="R190" s="68"/>
      <c r="S190" s="63"/>
      <c r="U190" s="68">
        <v>5318</v>
      </c>
      <c r="V190" s="64">
        <v>6</v>
      </c>
      <c r="W190" s="54">
        <f t="shared" si="8"/>
        <v>181</v>
      </c>
      <c r="X190" s="68">
        <v>5318</v>
      </c>
      <c r="AC190" s="63">
        <v>2659.7957821693271</v>
      </c>
      <c r="AD190" s="63"/>
      <c r="AE190" s="54" t="s">
        <v>176</v>
      </c>
      <c r="AG190" s="63"/>
      <c r="AK190" s="64"/>
      <c r="AL190" s="64"/>
      <c r="AM190" s="65"/>
      <c r="AO190" s="64"/>
      <c r="AP190" s="66"/>
      <c r="AQ190" s="66"/>
      <c r="AS190" s="67"/>
      <c r="AT190" s="68"/>
    </row>
    <row r="191" spans="1:46" x14ac:dyDescent="0.25">
      <c r="A191" s="60">
        <v>2762.0542033528909</v>
      </c>
      <c r="B191" s="54">
        <f t="shared" si="6"/>
        <v>12</v>
      </c>
      <c r="C191" s="54">
        <f t="shared" si="7"/>
        <v>182</v>
      </c>
      <c r="D191" s="60">
        <v>2762.0542033528909</v>
      </c>
      <c r="G191" s="63"/>
      <c r="I191" s="64"/>
      <c r="J191" s="64"/>
      <c r="K191" s="65"/>
      <c r="M191" s="64"/>
      <c r="N191" s="66"/>
      <c r="O191" s="66"/>
      <c r="Q191" s="67"/>
      <c r="R191" s="68"/>
      <c r="S191" s="63"/>
      <c r="U191" s="68">
        <v>5347</v>
      </c>
      <c r="V191" s="64">
        <v>7</v>
      </c>
      <c r="W191" s="54">
        <f t="shared" si="8"/>
        <v>182</v>
      </c>
      <c r="X191" s="68">
        <v>5347</v>
      </c>
      <c r="AC191" s="63">
        <v>2675.2532292474061</v>
      </c>
      <c r="AD191" s="63"/>
      <c r="AE191" s="54" t="s">
        <v>177</v>
      </c>
      <c r="AG191" s="63"/>
      <c r="AK191" s="64"/>
      <c r="AL191" s="64"/>
      <c r="AM191" s="65"/>
      <c r="AO191" s="64"/>
      <c r="AP191" s="66"/>
      <c r="AQ191" s="66"/>
      <c r="AS191" s="67"/>
      <c r="AT191" s="68"/>
    </row>
    <row r="192" spans="1:46" x14ac:dyDescent="0.25">
      <c r="A192" s="60">
        <v>2777.7333830902353</v>
      </c>
      <c r="B192" s="54">
        <f t="shared" si="6"/>
        <v>13</v>
      </c>
      <c r="C192" s="54">
        <f t="shared" si="7"/>
        <v>183</v>
      </c>
      <c r="D192" s="60">
        <v>2777.7333830902353</v>
      </c>
      <c r="G192" s="63"/>
      <c r="I192" s="64"/>
      <c r="J192" s="64"/>
      <c r="K192" s="65"/>
      <c r="M192" s="64"/>
      <c r="N192" s="66"/>
      <c r="O192" s="66"/>
      <c r="Q192" s="67"/>
      <c r="R192" s="68"/>
      <c r="S192" s="63"/>
      <c r="U192" s="68">
        <v>5377</v>
      </c>
      <c r="V192" s="64">
        <v>8</v>
      </c>
      <c r="W192" s="54">
        <f t="shared" si="8"/>
        <v>183</v>
      </c>
      <c r="X192" s="68">
        <v>5377</v>
      </c>
      <c r="AC192" s="63">
        <v>2689.3745020371862</v>
      </c>
      <c r="AD192" s="63"/>
      <c r="AE192" s="54" t="s">
        <v>176</v>
      </c>
      <c r="AG192" s="63"/>
      <c r="AK192" s="64"/>
      <c r="AL192" s="64"/>
      <c r="AM192" s="65"/>
      <c r="AO192" s="64"/>
      <c r="AP192" s="66"/>
      <c r="AQ192" s="66"/>
      <c r="AS192" s="67"/>
      <c r="AT192" s="68"/>
    </row>
    <row r="193" spans="1:46" x14ac:dyDescent="0.25">
      <c r="A193" s="60">
        <v>2793.3357618455775</v>
      </c>
      <c r="B193" s="54">
        <f t="shared" si="6"/>
        <v>14</v>
      </c>
      <c r="C193" s="54">
        <f t="shared" si="7"/>
        <v>184</v>
      </c>
      <c r="D193" s="60">
        <v>2793.3357618455775</v>
      </c>
      <c r="G193" s="63"/>
      <c r="I193" s="64"/>
      <c r="J193" s="64"/>
      <c r="K193" s="65"/>
      <c r="M193" s="64"/>
      <c r="N193" s="66"/>
      <c r="O193" s="66"/>
      <c r="Q193" s="67"/>
      <c r="R193" s="68"/>
      <c r="S193" s="63"/>
      <c r="U193" s="68">
        <v>5406</v>
      </c>
      <c r="V193" s="64">
        <v>9</v>
      </c>
      <c r="W193" s="54">
        <f t="shared" si="8"/>
        <v>184</v>
      </c>
      <c r="X193" s="68">
        <v>5406</v>
      </c>
      <c r="AC193" s="63">
        <v>2704.5956631163135</v>
      </c>
      <c r="AD193" s="63"/>
      <c r="AE193" s="54" t="s">
        <v>177</v>
      </c>
      <c r="AG193" s="63"/>
      <c r="AK193" s="64"/>
      <c r="AL193" s="64"/>
      <c r="AM193" s="65"/>
      <c r="AO193" s="64"/>
      <c r="AP193" s="66"/>
      <c r="AQ193" s="66"/>
      <c r="AS193" s="67"/>
      <c r="AT193" s="68"/>
    </row>
    <row r="194" spans="1:46" x14ac:dyDescent="0.25">
      <c r="A194" s="60">
        <v>2808.8348328755237</v>
      </c>
      <c r="B194" s="54">
        <f t="shared" si="6"/>
        <v>15</v>
      </c>
      <c r="C194" s="54">
        <f t="shared" si="7"/>
        <v>185</v>
      </c>
      <c r="D194" s="60">
        <v>2808.8348328755237</v>
      </c>
      <c r="G194" s="63"/>
      <c r="I194" s="64"/>
      <c r="J194" s="64"/>
      <c r="K194" s="65"/>
      <c r="M194" s="64"/>
      <c r="N194" s="66"/>
      <c r="O194" s="66"/>
      <c r="Q194" s="67"/>
      <c r="R194" s="68"/>
      <c r="S194" s="63"/>
      <c r="U194" s="68">
        <v>5436</v>
      </c>
      <c r="V194" s="64">
        <v>10</v>
      </c>
      <c r="W194" s="54">
        <f t="shared" si="8"/>
        <v>185</v>
      </c>
      <c r="X194" s="68">
        <v>5436</v>
      </c>
      <c r="AC194" s="63">
        <v>2718.9929747036658</v>
      </c>
      <c r="AD194" s="63"/>
      <c r="AE194" s="54" t="s">
        <v>176</v>
      </c>
      <c r="AG194" s="63"/>
      <c r="AK194" s="64"/>
      <c r="AL194" s="64"/>
      <c r="AM194" s="65"/>
      <c r="AO194" s="64"/>
      <c r="AP194" s="66"/>
      <c r="AQ194" s="66"/>
      <c r="AS194" s="67"/>
      <c r="AT194" s="68"/>
    </row>
    <row r="195" spans="1:46" x14ac:dyDescent="0.25">
      <c r="A195" s="60">
        <v>2824.2145860795863</v>
      </c>
      <c r="B195" s="54">
        <f t="shared" si="6"/>
        <v>16</v>
      </c>
      <c r="C195" s="54">
        <f t="shared" si="7"/>
        <v>186</v>
      </c>
      <c r="D195" s="60">
        <v>2824.2145860795863</v>
      </c>
      <c r="G195" s="63"/>
      <c r="I195" s="64"/>
      <c r="J195" s="64"/>
      <c r="K195" s="65"/>
      <c r="M195" s="64"/>
      <c r="N195" s="66"/>
      <c r="O195" s="66"/>
      <c r="Q195" s="67"/>
      <c r="R195" s="68"/>
      <c r="S195" s="63"/>
      <c r="U195" s="68">
        <v>5465</v>
      </c>
      <c r="V195" s="64">
        <v>11</v>
      </c>
      <c r="W195" s="54">
        <f t="shared" si="8"/>
        <v>186</v>
      </c>
      <c r="X195" s="68">
        <v>5465</v>
      </c>
      <c r="AC195" s="63">
        <v>2733.8937784768641</v>
      </c>
      <c r="AD195" s="63"/>
      <c r="AE195" s="54" t="s">
        <v>177</v>
      </c>
      <c r="AG195" s="63"/>
      <c r="AK195" s="64"/>
      <c r="AL195" s="64"/>
      <c r="AM195" s="65"/>
      <c r="AO195" s="64"/>
      <c r="AP195" s="66"/>
      <c r="AQ195" s="66"/>
      <c r="AS195" s="67"/>
      <c r="AT195" s="68"/>
    </row>
    <row r="196" spans="1:46" x14ac:dyDescent="0.25">
      <c r="A196" s="60">
        <v>2839.4602938173339</v>
      </c>
      <c r="B196" s="54">
        <f t="shared" si="6"/>
        <v>17</v>
      </c>
      <c r="C196" s="54">
        <f t="shared" si="7"/>
        <v>187</v>
      </c>
      <c r="D196" s="60">
        <v>2839.4602938173339</v>
      </c>
      <c r="G196" s="63"/>
      <c r="I196" s="64"/>
      <c r="J196" s="64"/>
      <c r="K196" s="65"/>
      <c r="M196" s="64"/>
      <c r="N196" s="66"/>
      <c r="O196" s="66"/>
      <c r="Q196" s="67"/>
      <c r="R196" s="68"/>
      <c r="S196" s="63"/>
      <c r="U196" s="68">
        <v>5494</v>
      </c>
      <c r="V196" s="64">
        <v>12</v>
      </c>
      <c r="W196" s="54">
        <f t="shared" si="8"/>
        <v>187</v>
      </c>
      <c r="X196" s="68">
        <v>5494</v>
      </c>
      <c r="AC196" s="63">
        <v>2748.6368283862248</v>
      </c>
      <c r="AD196" s="63"/>
      <c r="AE196" s="54" t="s">
        <v>176</v>
      </c>
      <c r="AG196" s="63"/>
      <c r="AK196" s="64"/>
      <c r="AL196" s="64"/>
      <c r="AM196" s="65"/>
      <c r="AO196" s="64"/>
      <c r="AP196" s="66"/>
      <c r="AQ196" s="66"/>
      <c r="AS196" s="67"/>
      <c r="AT196" s="68"/>
    </row>
    <row r="197" spans="1:46" x14ac:dyDescent="0.25">
      <c r="A197" s="60">
        <v>2854.5775331398472</v>
      </c>
      <c r="B197" s="54">
        <f t="shared" si="6"/>
        <v>18</v>
      </c>
      <c r="C197" s="54">
        <f t="shared" si="7"/>
        <v>188</v>
      </c>
      <c r="D197" s="60">
        <v>2854.5775331398472</v>
      </c>
      <c r="G197" s="63"/>
      <c r="I197" s="64"/>
      <c r="J197" s="64"/>
      <c r="K197" s="65"/>
      <c r="M197" s="64"/>
      <c r="N197" s="66"/>
      <c r="O197" s="66"/>
      <c r="Q197" s="67"/>
      <c r="R197" s="68"/>
      <c r="S197" s="63"/>
      <c r="U197" s="68">
        <v>5524</v>
      </c>
      <c r="V197" s="64">
        <v>1</v>
      </c>
      <c r="W197" s="54">
        <f t="shared" si="8"/>
        <v>188</v>
      </c>
      <c r="X197" s="68">
        <v>5524</v>
      </c>
      <c r="AC197" s="63">
        <v>2763.187126327306</v>
      </c>
      <c r="AD197" s="63"/>
      <c r="AE197" s="54" t="s">
        <v>177</v>
      </c>
      <c r="AG197" s="63"/>
      <c r="AK197" s="64"/>
      <c r="AL197" s="64"/>
      <c r="AM197" s="65"/>
      <c r="AO197" s="64"/>
      <c r="AP197" s="66"/>
      <c r="AQ197" s="66"/>
      <c r="AS197" s="67"/>
      <c r="AT197" s="68"/>
    </row>
    <row r="198" spans="1:46" x14ac:dyDescent="0.25">
      <c r="A198" s="60">
        <v>2869.5669523389079</v>
      </c>
      <c r="B198" s="54">
        <f t="shared" si="6"/>
        <v>19</v>
      </c>
      <c r="C198" s="54">
        <f t="shared" si="7"/>
        <v>189</v>
      </c>
      <c r="D198" s="60">
        <v>2869.5669523389079</v>
      </c>
      <c r="G198" s="63"/>
      <c r="I198" s="64"/>
      <c r="J198" s="64"/>
      <c r="K198" s="65"/>
      <c r="M198" s="64"/>
      <c r="N198" s="66"/>
      <c r="O198" s="66"/>
      <c r="Q198" s="67"/>
      <c r="R198" s="68"/>
      <c r="S198" s="63"/>
      <c r="U198" s="68">
        <v>5554</v>
      </c>
      <c r="V198" s="64">
        <v>2</v>
      </c>
      <c r="W198" s="54">
        <f t="shared" si="8"/>
        <v>189</v>
      </c>
      <c r="X198" s="68">
        <v>5554</v>
      </c>
      <c r="AC198" s="63">
        <v>2778.2752996883355</v>
      </c>
      <c r="AD198" s="63"/>
      <c r="AE198" s="54" t="s">
        <v>176</v>
      </c>
      <c r="AG198" s="63"/>
      <c r="AK198" s="64"/>
      <c r="AL198" s="64"/>
      <c r="AM198" s="65"/>
      <c r="AO198" s="64"/>
      <c r="AP198" s="66"/>
      <c r="AQ198" s="66"/>
      <c r="AS198" s="67"/>
      <c r="AT198" s="68"/>
    </row>
    <row r="199" spans="1:46" x14ac:dyDescent="0.25">
      <c r="A199" s="60">
        <v>2884.4529026392847</v>
      </c>
      <c r="B199" s="54">
        <f t="shared" si="6"/>
        <v>20</v>
      </c>
      <c r="C199" s="54">
        <f t="shared" si="7"/>
        <v>190</v>
      </c>
      <c r="D199" s="60">
        <v>2884.4529026392847</v>
      </c>
      <c r="G199" s="63"/>
      <c r="I199" s="64"/>
      <c r="J199" s="64"/>
      <c r="K199" s="65"/>
      <c r="M199" s="64"/>
      <c r="N199" s="66"/>
      <c r="O199" s="66"/>
      <c r="Q199" s="67"/>
      <c r="R199" s="68"/>
      <c r="S199" s="63"/>
      <c r="U199" s="68">
        <v>5583</v>
      </c>
      <c r="V199" s="64">
        <v>3</v>
      </c>
      <c r="W199" s="54">
        <f t="shared" si="8"/>
        <v>190</v>
      </c>
      <c r="X199" s="68">
        <v>5583</v>
      </c>
      <c r="AC199" s="63">
        <v>2792.5105212950148</v>
      </c>
      <c r="AD199" s="63"/>
      <c r="AE199" s="54" t="s">
        <v>177</v>
      </c>
      <c r="AG199" s="63"/>
      <c r="AK199" s="64"/>
      <c r="AL199" s="64"/>
      <c r="AM199" s="65"/>
      <c r="AO199" s="64"/>
      <c r="AP199" s="66"/>
      <c r="AQ199" s="66"/>
      <c r="AS199" s="67"/>
      <c r="AT199" s="68"/>
    </row>
    <row r="200" spans="1:46" x14ac:dyDescent="0.25">
      <c r="A200" s="60">
        <v>2899.2496970458888</v>
      </c>
      <c r="B200" s="54">
        <f t="shared" si="6"/>
        <v>21</v>
      </c>
      <c r="C200" s="54">
        <f t="shared" si="7"/>
        <v>191</v>
      </c>
      <c r="D200" s="60">
        <v>2899.2496970458888</v>
      </c>
      <c r="G200" s="63"/>
      <c r="I200" s="64"/>
      <c r="J200" s="64"/>
      <c r="K200" s="65"/>
      <c r="M200" s="64"/>
      <c r="N200" s="66"/>
      <c r="O200" s="66"/>
      <c r="Q200" s="67"/>
      <c r="R200" s="68"/>
      <c r="S200" s="63"/>
      <c r="U200" s="68">
        <v>5613</v>
      </c>
      <c r="V200" s="64">
        <v>4</v>
      </c>
      <c r="W200" s="54">
        <f t="shared" si="8"/>
        <v>191</v>
      </c>
      <c r="X200" s="68">
        <v>5613</v>
      </c>
      <c r="AC200" s="63">
        <v>2807.8776423567906</v>
      </c>
      <c r="AD200" s="63"/>
      <c r="AE200" s="54" t="s">
        <v>176</v>
      </c>
      <c r="AG200" s="63"/>
      <c r="AK200" s="64"/>
      <c r="AL200" s="64"/>
      <c r="AM200" s="65"/>
      <c r="AO200" s="64"/>
      <c r="AP200" s="66"/>
      <c r="AQ200" s="66"/>
      <c r="AS200" s="67"/>
      <c r="AT200" s="68"/>
    </row>
    <row r="201" spans="1:46" x14ac:dyDescent="0.25">
      <c r="A201" s="60">
        <v>2913.994208924938</v>
      </c>
      <c r="B201" s="54">
        <f t="shared" si="6"/>
        <v>22</v>
      </c>
      <c r="C201" s="54">
        <f t="shared" si="7"/>
        <v>192</v>
      </c>
      <c r="D201" s="60">
        <v>2913.994208924938</v>
      </c>
      <c r="G201" s="63"/>
      <c r="I201" s="64"/>
      <c r="J201" s="64"/>
      <c r="K201" s="65"/>
      <c r="M201" s="64"/>
      <c r="N201" s="66"/>
      <c r="O201" s="66"/>
      <c r="Q201" s="67"/>
      <c r="R201" s="68"/>
      <c r="S201" s="63"/>
      <c r="U201" s="68">
        <v>5643</v>
      </c>
      <c r="V201" s="64">
        <v>5</v>
      </c>
      <c r="W201" s="54">
        <f t="shared" si="8"/>
        <v>192</v>
      </c>
      <c r="X201" s="68">
        <v>5643</v>
      </c>
      <c r="AC201" s="63">
        <v>2821.8984225150198</v>
      </c>
      <c r="AD201" s="63"/>
      <c r="AE201" s="54" t="s">
        <v>177</v>
      </c>
      <c r="AG201" s="63"/>
      <c r="AK201" s="64"/>
      <c r="AL201" s="64"/>
      <c r="AM201" s="65"/>
      <c r="AO201" s="64"/>
      <c r="AP201" s="66"/>
      <c r="AQ201" s="66"/>
      <c r="AS201" s="67"/>
      <c r="AT201" s="68"/>
    </row>
    <row r="202" spans="1:46" x14ac:dyDescent="0.25">
      <c r="A202" s="60">
        <v>2928.7091980609111</v>
      </c>
      <c r="B202" s="54">
        <f t="shared" si="6"/>
        <v>23</v>
      </c>
      <c r="C202" s="54">
        <f t="shared" si="7"/>
        <v>193</v>
      </c>
      <c r="D202" s="60">
        <v>2928.7091980609111</v>
      </c>
      <c r="G202" s="63"/>
      <c r="I202" s="64"/>
      <c r="J202" s="64"/>
      <c r="K202" s="65"/>
      <c r="M202" s="64"/>
      <c r="N202" s="66"/>
      <c r="O202" s="66"/>
      <c r="Q202" s="67"/>
      <c r="R202" s="68"/>
      <c r="S202" s="63"/>
      <c r="U202" s="68">
        <v>5672</v>
      </c>
      <c r="V202" s="64">
        <v>6</v>
      </c>
      <c r="W202" s="54">
        <f t="shared" si="8"/>
        <v>193</v>
      </c>
      <c r="X202" s="68">
        <v>5672</v>
      </c>
      <c r="AC202" s="63">
        <v>2837.4309674669057</v>
      </c>
      <c r="AD202" s="63"/>
      <c r="AE202" s="54" t="s">
        <v>176</v>
      </c>
      <c r="AG202" s="63"/>
      <c r="AK202" s="64"/>
      <c r="AL202" s="64"/>
      <c r="AM202" s="65"/>
      <c r="AO202" s="64"/>
      <c r="AP202" s="66"/>
      <c r="AQ202" s="66"/>
      <c r="AS202" s="67"/>
      <c r="AT202" s="68"/>
    </row>
    <row r="203" spans="1:46" x14ac:dyDescent="0.25">
      <c r="A203" s="60">
        <v>2943.4362436742522</v>
      </c>
      <c r="B203" s="54">
        <f t="shared" si="6"/>
        <v>24</v>
      </c>
      <c r="C203" s="54">
        <f t="shared" si="7"/>
        <v>194</v>
      </c>
      <c r="D203" s="60">
        <v>2943.4362436742522</v>
      </c>
      <c r="G203" s="63"/>
      <c r="I203" s="64"/>
      <c r="J203" s="64"/>
      <c r="K203" s="65"/>
      <c r="M203" s="64"/>
      <c r="N203" s="66"/>
      <c r="O203" s="66"/>
      <c r="Q203" s="67"/>
      <c r="R203" s="68"/>
      <c r="S203" s="63"/>
      <c r="U203" s="68">
        <v>5702</v>
      </c>
      <c r="V203" s="64">
        <v>7</v>
      </c>
      <c r="W203" s="54">
        <f t="shared" si="8"/>
        <v>194</v>
      </c>
      <c r="X203" s="68">
        <v>5702</v>
      </c>
      <c r="AC203" s="63">
        <v>2851.3865600586869</v>
      </c>
      <c r="AD203" s="63"/>
      <c r="AE203" s="54" t="s">
        <v>177</v>
      </c>
      <c r="AG203" s="63"/>
      <c r="AK203" s="64"/>
      <c r="AL203" s="64"/>
      <c r="AM203" s="65"/>
      <c r="AO203" s="64"/>
      <c r="AP203" s="66"/>
      <c r="AQ203" s="66"/>
      <c r="AS203" s="67"/>
      <c r="AT203" s="68"/>
    </row>
    <row r="204" spans="1:46" x14ac:dyDescent="0.25">
      <c r="A204" s="60">
        <v>2958.1995518994518</v>
      </c>
      <c r="B204" s="54">
        <f t="shared" ref="B204:B267" si="9">IF(B203=24,1,B203+1)</f>
        <v>1</v>
      </c>
      <c r="C204" s="54">
        <f t="shared" ref="C204:C267" si="10">C203+1</f>
        <v>195</v>
      </c>
      <c r="D204" s="60">
        <v>2958.1995518994518</v>
      </c>
      <c r="G204" s="63"/>
      <c r="I204" s="64"/>
      <c r="J204" s="64"/>
      <c r="K204" s="65"/>
      <c r="M204" s="64"/>
      <c r="N204" s="66"/>
      <c r="O204" s="66"/>
      <c r="Q204" s="67"/>
      <c r="R204" s="68"/>
      <c r="S204" s="63"/>
      <c r="U204" s="68">
        <v>5731</v>
      </c>
      <c r="V204" s="64">
        <v>8</v>
      </c>
      <c r="W204" s="54">
        <f t="shared" ref="W204:W267" si="11">W203+1</f>
        <v>195</v>
      </c>
      <c r="X204" s="68">
        <v>5731</v>
      </c>
      <c r="AC204" s="63">
        <v>2866.9436130421236</v>
      </c>
      <c r="AD204" s="63"/>
      <c r="AE204" s="54" t="s">
        <v>176</v>
      </c>
      <c r="AG204" s="63"/>
      <c r="AK204" s="64"/>
      <c r="AL204" s="64"/>
      <c r="AM204" s="65"/>
      <c r="AO204" s="64"/>
      <c r="AP204" s="66"/>
      <c r="AQ204" s="66"/>
      <c r="AS204" s="67"/>
      <c r="AT204" s="68"/>
    </row>
    <row r="205" spans="1:46" x14ac:dyDescent="0.25">
      <c r="A205" s="60">
        <v>2973.0375164253637</v>
      </c>
      <c r="B205" s="54">
        <f t="shared" si="9"/>
        <v>2</v>
      </c>
      <c r="C205" s="54">
        <f t="shared" si="10"/>
        <v>196</v>
      </c>
      <c r="D205" s="60">
        <v>2973.0375164253637</v>
      </c>
      <c r="G205" s="63"/>
      <c r="I205" s="64"/>
      <c r="J205" s="64"/>
      <c r="K205" s="65"/>
      <c r="M205" s="64"/>
      <c r="N205" s="66"/>
      <c r="O205" s="66"/>
      <c r="Q205" s="67"/>
      <c r="R205" s="68"/>
      <c r="S205" s="63"/>
      <c r="U205" s="68">
        <v>5761</v>
      </c>
      <c r="V205" s="64">
        <v>9</v>
      </c>
      <c r="W205" s="54">
        <f t="shared" si="11"/>
        <v>196</v>
      </c>
      <c r="X205" s="68">
        <v>5761</v>
      </c>
      <c r="AC205" s="63">
        <v>2881.0030146357603</v>
      </c>
      <c r="AD205" s="63"/>
      <c r="AE205" s="54" t="s">
        <v>177</v>
      </c>
      <c r="AG205" s="63"/>
      <c r="AK205" s="64"/>
      <c r="AL205" s="64"/>
      <c r="AM205" s="65"/>
      <c r="AO205" s="64"/>
      <c r="AP205" s="66"/>
      <c r="AQ205" s="66"/>
      <c r="AS205" s="67"/>
      <c r="AT205" s="68"/>
    </row>
    <row r="206" spans="1:46" x14ac:dyDescent="0.25">
      <c r="A206" s="60">
        <v>2987.9678546506912</v>
      </c>
      <c r="B206" s="54">
        <f t="shared" si="9"/>
        <v>3</v>
      </c>
      <c r="C206" s="54">
        <f t="shared" si="10"/>
        <v>197</v>
      </c>
      <c r="D206" s="60">
        <v>2987.9678546506912</v>
      </c>
      <c r="G206" s="63"/>
      <c r="I206" s="64"/>
      <c r="J206" s="64"/>
      <c r="K206" s="65"/>
      <c r="M206" s="64"/>
      <c r="N206" s="66"/>
      <c r="O206" s="66"/>
      <c r="Q206" s="67"/>
      <c r="R206" s="68"/>
      <c r="S206" s="63"/>
      <c r="U206" s="68">
        <v>5790</v>
      </c>
      <c r="V206" s="64">
        <v>10</v>
      </c>
      <c r="W206" s="54">
        <f t="shared" si="11"/>
        <v>197</v>
      </c>
      <c r="X206" s="68">
        <v>5790</v>
      </c>
      <c r="AC206" s="63">
        <v>2896.4321929891594</v>
      </c>
      <c r="AD206" s="63"/>
      <c r="AE206" s="54" t="s">
        <v>176</v>
      </c>
      <c r="AG206" s="63"/>
      <c r="AK206" s="64"/>
      <c r="AL206" s="64"/>
      <c r="AM206" s="65"/>
      <c r="AO206" s="64"/>
      <c r="AP206" s="66"/>
      <c r="AQ206" s="66"/>
      <c r="AS206" s="67"/>
      <c r="AT206" s="68"/>
    </row>
    <row r="207" spans="1:46" x14ac:dyDescent="0.25">
      <c r="A207" s="60">
        <v>3003.0189924393781</v>
      </c>
      <c r="B207" s="54">
        <f t="shared" si="9"/>
        <v>4</v>
      </c>
      <c r="C207" s="54">
        <f t="shared" si="10"/>
        <v>198</v>
      </c>
      <c r="D207" s="60">
        <v>3003.0189924393781</v>
      </c>
      <c r="G207" s="63"/>
      <c r="I207" s="64"/>
      <c r="J207" s="64"/>
      <c r="K207" s="65"/>
      <c r="M207" s="64"/>
      <c r="N207" s="66"/>
      <c r="O207" s="66"/>
      <c r="Q207" s="67"/>
      <c r="R207" s="68"/>
      <c r="S207" s="63"/>
      <c r="U207" s="68">
        <v>5820</v>
      </c>
      <c r="V207" s="64">
        <v>11</v>
      </c>
      <c r="W207" s="54">
        <f t="shared" si="11"/>
        <v>198</v>
      </c>
      <c r="X207" s="68">
        <v>5820</v>
      </c>
      <c r="AC207" s="63">
        <v>2910.7465610937215</v>
      </c>
      <c r="AD207" s="63"/>
      <c r="AE207" s="54" t="s">
        <v>177</v>
      </c>
      <c r="AG207" s="63"/>
      <c r="AK207" s="64"/>
      <c r="AL207" s="64"/>
      <c r="AM207" s="65"/>
      <c r="AO207" s="64"/>
      <c r="AP207" s="66"/>
      <c r="AQ207" s="66"/>
      <c r="AS207" s="67"/>
      <c r="AT207" s="68"/>
    </row>
    <row r="208" spans="1:46" x14ac:dyDescent="0.25">
      <c r="A208" s="60">
        <v>3018.1943759932183</v>
      </c>
      <c r="B208" s="54">
        <f t="shared" si="9"/>
        <v>5</v>
      </c>
      <c r="C208" s="54">
        <f t="shared" si="10"/>
        <v>199</v>
      </c>
      <c r="D208" s="60">
        <v>3018.1943759932183</v>
      </c>
      <c r="G208" s="63"/>
      <c r="I208" s="64"/>
      <c r="J208" s="64"/>
      <c r="K208" s="65"/>
      <c r="M208" s="64"/>
      <c r="N208" s="66"/>
      <c r="O208" s="66"/>
      <c r="Q208" s="67"/>
      <c r="R208" s="68"/>
      <c r="S208" s="63"/>
      <c r="U208" s="68">
        <v>5849</v>
      </c>
      <c r="V208" s="64">
        <v>12</v>
      </c>
      <c r="W208" s="54">
        <f t="shared" si="11"/>
        <v>199</v>
      </c>
      <c r="X208" s="68">
        <v>5849</v>
      </c>
      <c r="AC208" s="63">
        <v>2925.9051193417981</v>
      </c>
      <c r="AD208" s="63"/>
      <c r="AE208" s="54" t="s">
        <v>176</v>
      </c>
      <c r="AG208" s="63"/>
      <c r="AK208" s="64"/>
      <c r="AL208" s="64"/>
      <c r="AM208" s="65"/>
      <c r="AO208" s="64"/>
      <c r="AP208" s="66"/>
      <c r="AQ208" s="66"/>
      <c r="AS208" s="67"/>
      <c r="AT208" s="68"/>
    </row>
    <row r="209" spans="1:46" x14ac:dyDescent="0.25">
      <c r="A209" s="60">
        <v>3033.5078955381177</v>
      </c>
      <c r="B209" s="54">
        <f t="shared" si="9"/>
        <v>6</v>
      </c>
      <c r="C209" s="54">
        <f t="shared" si="10"/>
        <v>200</v>
      </c>
      <c r="D209" s="60">
        <v>3033.5078955381177</v>
      </c>
      <c r="G209" s="63"/>
      <c r="I209" s="64"/>
      <c r="J209" s="64"/>
      <c r="K209" s="65"/>
      <c r="M209" s="64"/>
      <c r="N209" s="66"/>
      <c r="O209" s="66"/>
      <c r="Q209" s="67"/>
      <c r="R209" s="68"/>
      <c r="S209" s="63"/>
      <c r="U209" s="68">
        <v>5879</v>
      </c>
      <c r="V209" s="64">
        <v>1</v>
      </c>
      <c r="W209" s="54">
        <f t="shared" si="11"/>
        <v>200</v>
      </c>
      <c r="X209" s="68">
        <v>5879</v>
      </c>
      <c r="AC209" s="63">
        <v>2940.5672769560479</v>
      </c>
      <c r="AD209" s="63"/>
      <c r="AE209" s="54" t="s">
        <v>177</v>
      </c>
      <c r="AG209" s="63"/>
      <c r="AK209" s="64"/>
      <c r="AL209" s="64"/>
      <c r="AM209" s="65"/>
      <c r="AO209" s="64"/>
      <c r="AP209" s="66"/>
      <c r="AQ209" s="66"/>
      <c r="AS209" s="67"/>
      <c r="AT209" s="68"/>
    </row>
    <row r="210" spans="1:46" x14ac:dyDescent="0.25">
      <c r="A210" s="60">
        <v>3048.9433718477376</v>
      </c>
      <c r="B210" s="54">
        <f t="shared" si="9"/>
        <v>7</v>
      </c>
      <c r="C210" s="54">
        <f t="shared" si="10"/>
        <v>201</v>
      </c>
      <c r="D210" s="60">
        <v>3048.9433718477376</v>
      </c>
      <c r="G210" s="63"/>
      <c r="I210" s="64"/>
      <c r="J210" s="64"/>
      <c r="K210" s="65"/>
      <c r="M210" s="64"/>
      <c r="N210" s="66"/>
      <c r="O210" s="66"/>
      <c r="Q210" s="67"/>
      <c r="R210" s="68"/>
      <c r="S210" s="63"/>
      <c r="U210" s="68">
        <v>5908</v>
      </c>
      <c r="V210" s="64">
        <v>2</v>
      </c>
      <c r="W210" s="54">
        <f t="shared" si="11"/>
        <v>201</v>
      </c>
      <c r="X210" s="68">
        <v>5908</v>
      </c>
      <c r="AC210" s="63">
        <v>2955.3586561423726</v>
      </c>
      <c r="AD210" s="63"/>
      <c r="AE210" s="54" t="s">
        <v>176</v>
      </c>
      <c r="AG210" s="63"/>
      <c r="AK210" s="64"/>
      <c r="AL210" s="64"/>
      <c r="AM210" s="65"/>
      <c r="AO210" s="64"/>
      <c r="AP210" s="66"/>
      <c r="AQ210" s="66"/>
      <c r="AS210" s="67"/>
      <c r="AT210" s="68"/>
    </row>
    <row r="211" spans="1:46" x14ac:dyDescent="0.25">
      <c r="A211" s="60">
        <v>3064.4987773257308</v>
      </c>
      <c r="B211" s="54">
        <f t="shared" si="9"/>
        <v>8</v>
      </c>
      <c r="C211" s="54">
        <f t="shared" si="10"/>
        <v>202</v>
      </c>
      <c r="D211" s="60">
        <v>3064.4987773257308</v>
      </c>
      <c r="G211" s="63"/>
      <c r="I211" s="64"/>
      <c r="J211" s="64"/>
      <c r="K211" s="65"/>
      <c r="M211" s="64"/>
      <c r="N211" s="66"/>
      <c r="O211" s="66"/>
      <c r="Q211" s="67"/>
      <c r="R211" s="68"/>
      <c r="S211" s="63"/>
      <c r="U211" s="68">
        <v>5938</v>
      </c>
      <c r="V211" s="64">
        <v>3</v>
      </c>
      <c r="W211" s="54">
        <f t="shared" si="11"/>
        <v>202</v>
      </c>
      <c r="X211" s="68">
        <v>5938</v>
      </c>
      <c r="AC211" s="63">
        <v>2970.3787363930605</v>
      </c>
      <c r="AD211" s="63"/>
      <c r="AE211" s="54" t="s">
        <v>177</v>
      </c>
      <c r="AG211" s="63"/>
      <c r="AK211" s="64"/>
      <c r="AL211" s="64"/>
      <c r="AM211" s="65"/>
      <c r="AO211" s="64"/>
      <c r="AP211" s="66"/>
      <c r="AQ211" s="66"/>
      <c r="AS211" s="67"/>
      <c r="AT211" s="68"/>
    </row>
    <row r="212" spans="1:46" x14ac:dyDescent="0.25">
      <c r="A212" s="60">
        <v>3080.1383227263577</v>
      </c>
      <c r="B212" s="54">
        <f t="shared" si="9"/>
        <v>9</v>
      </c>
      <c r="C212" s="54">
        <f t="shared" si="10"/>
        <v>203</v>
      </c>
      <c r="D212" s="60">
        <v>3080.1383227263577</v>
      </c>
      <c r="G212" s="63"/>
      <c r="I212" s="64"/>
      <c r="J212" s="64"/>
      <c r="K212" s="65"/>
      <c r="M212" s="64"/>
      <c r="N212" s="66"/>
      <c r="O212" s="66"/>
      <c r="Q212" s="67"/>
      <c r="R212" s="68"/>
      <c r="S212" s="63"/>
      <c r="U212" s="68">
        <v>5967</v>
      </c>
      <c r="V212" s="64">
        <v>4</v>
      </c>
      <c r="W212" s="54">
        <f t="shared" si="11"/>
        <v>203</v>
      </c>
      <c r="X212" s="68">
        <v>5967</v>
      </c>
      <c r="AC212" s="63">
        <v>2984.7895498163998</v>
      </c>
      <c r="AD212" s="63"/>
      <c r="AE212" s="54" t="s">
        <v>176</v>
      </c>
      <c r="AG212" s="63"/>
      <c r="AK212" s="64"/>
      <c r="AL212" s="64"/>
      <c r="AM212" s="65"/>
      <c r="AO212" s="64"/>
      <c r="AP212" s="66"/>
      <c r="AQ212" s="66"/>
      <c r="AS212" s="67"/>
      <c r="AT212" s="68"/>
    </row>
    <row r="213" spans="1:46" x14ac:dyDescent="0.25">
      <c r="A213" s="60">
        <v>3095.8466459298506</v>
      </c>
      <c r="B213" s="54">
        <f t="shared" si="9"/>
        <v>10</v>
      </c>
      <c r="C213" s="54">
        <f t="shared" si="10"/>
        <v>204</v>
      </c>
      <c r="D213" s="60">
        <v>3095.8466459298506</v>
      </c>
      <c r="G213" s="63"/>
      <c r="I213" s="64"/>
      <c r="J213" s="64"/>
      <c r="K213" s="65"/>
      <c r="M213" s="64"/>
      <c r="N213" s="66"/>
      <c r="O213" s="66"/>
      <c r="Q213" s="67"/>
      <c r="R213" s="68"/>
      <c r="S213" s="63"/>
      <c r="U213" s="68">
        <v>5997</v>
      </c>
      <c r="V213" s="64">
        <v>5</v>
      </c>
      <c r="W213" s="54">
        <f t="shared" si="11"/>
        <v>204</v>
      </c>
      <c r="X213" s="68">
        <v>5997</v>
      </c>
      <c r="AC213" s="63">
        <v>3000.1030618515797</v>
      </c>
      <c r="AD213" s="63"/>
      <c r="AE213" s="54" t="s">
        <v>177</v>
      </c>
      <c r="AG213" s="63"/>
      <c r="AK213" s="64"/>
      <c r="AL213" s="64"/>
      <c r="AM213" s="65"/>
      <c r="AO213" s="64"/>
      <c r="AP213" s="66"/>
      <c r="AQ213" s="66"/>
      <c r="AS213" s="67"/>
      <c r="AT213" s="68"/>
    </row>
    <row r="214" spans="1:46" x14ac:dyDescent="0.25">
      <c r="A214" s="60">
        <v>3111.5750963687897</v>
      </c>
      <c r="B214" s="54">
        <f t="shared" si="9"/>
        <v>11</v>
      </c>
      <c r="C214" s="54">
        <f t="shared" si="10"/>
        <v>205</v>
      </c>
      <c r="D214" s="60">
        <v>3111.5750963687897</v>
      </c>
      <c r="G214" s="63"/>
      <c r="I214" s="64"/>
      <c r="J214" s="64"/>
      <c r="K214" s="65"/>
      <c r="M214" s="64"/>
      <c r="N214" s="66"/>
      <c r="O214" s="66"/>
      <c r="Q214" s="67"/>
      <c r="R214" s="68"/>
      <c r="S214" s="63"/>
      <c r="U214" s="68">
        <v>6026</v>
      </c>
      <c r="V214" s="64">
        <v>6</v>
      </c>
      <c r="W214" s="54">
        <f t="shared" si="11"/>
        <v>205</v>
      </c>
      <c r="X214" s="68">
        <v>6026</v>
      </c>
      <c r="AC214" s="63">
        <v>3014.2098905136809</v>
      </c>
      <c r="AD214" s="63"/>
      <c r="AE214" s="54" t="s">
        <v>176</v>
      </c>
      <c r="AG214" s="63"/>
      <c r="AK214" s="64"/>
      <c r="AL214" s="64"/>
      <c r="AM214" s="65"/>
      <c r="AO214" s="64"/>
      <c r="AP214" s="66"/>
      <c r="AQ214" s="66"/>
      <c r="AS214" s="67"/>
      <c r="AT214" s="68"/>
    </row>
    <row r="215" spans="1:46" x14ac:dyDescent="0.25">
      <c r="A215" s="60">
        <v>3127.3015464590862</v>
      </c>
      <c r="B215" s="54">
        <f t="shared" si="9"/>
        <v>12</v>
      </c>
      <c r="C215" s="54">
        <f t="shared" si="10"/>
        <v>206</v>
      </c>
      <c r="D215" s="60">
        <v>3127.3015464590862</v>
      </c>
      <c r="G215" s="63"/>
      <c r="I215" s="64"/>
      <c r="J215" s="64"/>
      <c r="K215" s="65"/>
      <c r="M215" s="64"/>
      <c r="N215" s="66"/>
      <c r="O215" s="66"/>
      <c r="Q215" s="67"/>
      <c r="R215" s="68"/>
      <c r="S215" s="63"/>
      <c r="U215" s="68">
        <v>6056</v>
      </c>
      <c r="V215" s="64">
        <v>7</v>
      </c>
      <c r="W215" s="54">
        <f t="shared" si="11"/>
        <v>206</v>
      </c>
      <c r="X215" s="68">
        <v>6056</v>
      </c>
      <c r="AC215" s="63">
        <v>3029.7049978398718</v>
      </c>
      <c r="AD215" s="63"/>
      <c r="AE215" s="54" t="s">
        <v>177</v>
      </c>
      <c r="AG215" s="63"/>
      <c r="AK215" s="64"/>
      <c r="AL215" s="64"/>
      <c r="AM215" s="65"/>
      <c r="AO215" s="64"/>
      <c r="AP215" s="66"/>
      <c r="AQ215" s="66"/>
      <c r="AS215" s="67"/>
      <c r="AT215" s="68"/>
    </row>
    <row r="216" spans="1:46" x14ac:dyDescent="0.25">
      <c r="A216" s="60">
        <v>3142.9769789283164</v>
      </c>
      <c r="B216" s="54">
        <f t="shared" si="9"/>
        <v>13</v>
      </c>
      <c r="C216" s="54">
        <f t="shared" si="10"/>
        <v>207</v>
      </c>
      <c r="D216" s="60">
        <v>3142.9769789283164</v>
      </c>
      <c r="G216" s="63"/>
      <c r="I216" s="64"/>
      <c r="J216" s="64"/>
      <c r="K216" s="65"/>
      <c r="M216" s="64"/>
      <c r="N216" s="66"/>
      <c r="O216" s="66"/>
      <c r="Q216" s="67"/>
      <c r="R216" s="68"/>
      <c r="S216" s="63"/>
      <c r="U216" s="68">
        <v>6086</v>
      </c>
      <c r="V216" s="64">
        <v>8</v>
      </c>
      <c r="W216" s="54">
        <f t="shared" si="11"/>
        <v>207</v>
      </c>
      <c r="X216" s="68">
        <v>6086</v>
      </c>
      <c r="AC216" s="63">
        <v>3043.6480284282006</v>
      </c>
      <c r="AD216" s="63"/>
      <c r="AE216" s="54" t="s">
        <v>176</v>
      </c>
      <c r="AG216" s="63"/>
      <c r="AK216" s="64"/>
      <c r="AL216" s="64"/>
      <c r="AM216" s="65"/>
      <c r="AO216" s="64"/>
      <c r="AP216" s="66"/>
      <c r="AQ216" s="66"/>
      <c r="AS216" s="67"/>
      <c r="AT216" s="68"/>
    </row>
    <row r="217" spans="1:46" x14ac:dyDescent="0.25">
      <c r="A217" s="60">
        <v>3158.5813426459208</v>
      </c>
      <c r="B217" s="54">
        <f t="shared" si="9"/>
        <v>14</v>
      </c>
      <c r="C217" s="54">
        <f t="shared" si="10"/>
        <v>208</v>
      </c>
      <c r="D217" s="60">
        <v>3158.5813426459208</v>
      </c>
      <c r="G217" s="63"/>
      <c r="I217" s="64"/>
      <c r="J217" s="64"/>
      <c r="K217" s="65"/>
      <c r="M217" s="64"/>
      <c r="N217" s="66"/>
      <c r="O217" s="66"/>
      <c r="Q217" s="67"/>
      <c r="R217" s="68"/>
      <c r="S217" s="63"/>
      <c r="U217" s="68">
        <v>6115</v>
      </c>
      <c r="V217" s="64">
        <v>9</v>
      </c>
      <c r="W217" s="54">
        <f t="shared" si="11"/>
        <v>208</v>
      </c>
      <c r="X217" s="68">
        <v>6115</v>
      </c>
      <c r="AC217" s="63">
        <v>3059.1891389423981</v>
      </c>
      <c r="AD217" s="63"/>
      <c r="AE217" s="54" t="s">
        <v>177</v>
      </c>
      <c r="AG217" s="63"/>
      <c r="AK217" s="64"/>
      <c r="AL217" s="64"/>
      <c r="AM217" s="65"/>
      <c r="AO217" s="64"/>
      <c r="AP217" s="66"/>
      <c r="AQ217" s="66"/>
      <c r="AS217" s="67"/>
      <c r="AT217" s="68"/>
    </row>
    <row r="218" spans="1:46" x14ac:dyDescent="0.25">
      <c r="A218" s="60">
        <v>3174.0780794746242</v>
      </c>
      <c r="B218" s="54">
        <f t="shared" si="9"/>
        <v>15</v>
      </c>
      <c r="C218" s="54">
        <f t="shared" si="10"/>
        <v>209</v>
      </c>
      <c r="D218" s="60">
        <v>3174.0780794746242</v>
      </c>
      <c r="G218" s="63"/>
      <c r="I218" s="64"/>
      <c r="J218" s="64"/>
      <c r="K218" s="65"/>
      <c r="M218" s="64"/>
      <c r="N218" s="66"/>
      <c r="O218" s="66"/>
      <c r="Q218" s="67"/>
      <c r="R218" s="68"/>
      <c r="S218" s="63"/>
      <c r="U218" s="68">
        <v>6145</v>
      </c>
      <c r="V218" s="64">
        <v>10</v>
      </c>
      <c r="W218" s="54">
        <f t="shared" si="11"/>
        <v>209</v>
      </c>
      <c r="X218" s="68">
        <v>6145</v>
      </c>
      <c r="AC218" s="63">
        <v>3073.1351308994927</v>
      </c>
      <c r="AD218" s="63"/>
      <c r="AE218" s="54" t="s">
        <v>176</v>
      </c>
      <c r="AG218" s="63"/>
      <c r="AK218" s="64"/>
      <c r="AL218" s="64"/>
      <c r="AM218" s="65"/>
      <c r="AO218" s="64"/>
      <c r="AP218" s="66"/>
      <c r="AQ218" s="66"/>
      <c r="AS218" s="67"/>
      <c r="AT218" s="68"/>
    </row>
    <row r="219" spans="1:46" x14ac:dyDescent="0.25">
      <c r="A219" s="60">
        <v>3189.4572206046432</v>
      </c>
      <c r="B219" s="54">
        <f t="shared" si="9"/>
        <v>16</v>
      </c>
      <c r="C219" s="54">
        <f t="shared" si="10"/>
        <v>210</v>
      </c>
      <c r="D219" s="60">
        <v>3189.4572206046432</v>
      </c>
      <c r="G219" s="63"/>
      <c r="I219" s="64"/>
      <c r="J219" s="64"/>
      <c r="K219" s="65"/>
      <c r="M219" s="64"/>
      <c r="N219" s="66"/>
      <c r="O219" s="66"/>
      <c r="Q219" s="67"/>
      <c r="R219" s="68"/>
      <c r="S219" s="63"/>
      <c r="U219" s="68">
        <v>6174</v>
      </c>
      <c r="V219" s="64">
        <v>11</v>
      </c>
      <c r="W219" s="54">
        <f t="shared" si="11"/>
        <v>210</v>
      </c>
      <c r="X219" s="68">
        <v>6174</v>
      </c>
      <c r="AC219" s="63">
        <v>3088.5800032592379</v>
      </c>
      <c r="AD219" s="63"/>
      <c r="AE219" s="54" t="s">
        <v>177</v>
      </c>
      <c r="AG219" s="63"/>
      <c r="AK219" s="64"/>
      <c r="AL219" s="64"/>
      <c r="AM219" s="65"/>
      <c r="AO219" s="64"/>
      <c r="AP219" s="66"/>
      <c r="AQ219" s="66"/>
      <c r="AS219" s="67"/>
      <c r="AT219" s="68"/>
    </row>
    <row r="220" spans="1:46" x14ac:dyDescent="0.25">
      <c r="A220" s="60">
        <v>3204.7020834540017</v>
      </c>
      <c r="B220" s="54">
        <f t="shared" si="9"/>
        <v>17</v>
      </c>
      <c r="C220" s="54">
        <f t="shared" si="10"/>
        <v>211</v>
      </c>
      <c r="D220" s="60">
        <v>3204.7020834540017</v>
      </c>
      <c r="G220" s="63"/>
      <c r="I220" s="64"/>
      <c r="J220" s="64"/>
      <c r="K220" s="65"/>
      <c r="M220" s="64"/>
      <c r="N220" s="66"/>
      <c r="O220" s="66"/>
      <c r="Q220" s="67"/>
      <c r="R220" s="68"/>
      <c r="S220" s="63"/>
      <c r="U220" s="68">
        <v>6204</v>
      </c>
      <c r="V220" s="64">
        <v>12</v>
      </c>
      <c r="W220" s="54">
        <f t="shared" si="11"/>
        <v>211</v>
      </c>
      <c r="X220" s="68">
        <v>6204</v>
      </c>
      <c r="AC220" s="63">
        <v>3102.688522121869</v>
      </c>
      <c r="AD220" s="63"/>
      <c r="AE220" s="54" t="s">
        <v>176</v>
      </c>
      <c r="AG220" s="63"/>
      <c r="AK220" s="64"/>
      <c r="AL220" s="64"/>
      <c r="AM220" s="65"/>
      <c r="AO220" s="64"/>
      <c r="AP220" s="66"/>
      <c r="AQ220" s="66"/>
      <c r="AS220" s="67"/>
      <c r="AT220" s="68"/>
    </row>
    <row r="221" spans="1:46" x14ac:dyDescent="0.25">
      <c r="A221" s="60">
        <v>3219.8173210918903</v>
      </c>
      <c r="B221" s="54">
        <f t="shared" si="9"/>
        <v>18</v>
      </c>
      <c r="C221" s="54">
        <f t="shared" si="10"/>
        <v>212</v>
      </c>
      <c r="D221" s="60">
        <v>3219.8173210918903</v>
      </c>
      <c r="G221" s="63"/>
      <c r="I221" s="64"/>
      <c r="J221" s="64"/>
      <c r="K221" s="65"/>
      <c r="M221" s="64"/>
      <c r="N221" s="66"/>
      <c r="O221" s="66"/>
      <c r="Q221" s="67"/>
      <c r="R221" s="68"/>
      <c r="S221" s="63"/>
      <c r="U221" s="68">
        <v>6233</v>
      </c>
      <c r="V221" s="64">
        <v>1</v>
      </c>
      <c r="W221" s="54">
        <f t="shared" si="11"/>
        <v>212</v>
      </c>
      <c r="X221" s="68">
        <v>6233</v>
      </c>
      <c r="AC221" s="63">
        <v>3117.9082393036224</v>
      </c>
      <c r="AD221" s="63"/>
      <c r="AE221" s="54" t="s">
        <v>177</v>
      </c>
      <c r="AG221" s="63"/>
      <c r="AK221" s="64"/>
      <c r="AL221" s="64"/>
      <c r="AM221" s="65"/>
      <c r="AO221" s="64"/>
      <c r="AP221" s="66"/>
      <c r="AQ221" s="66"/>
      <c r="AS221" s="67"/>
      <c r="AT221" s="68"/>
    </row>
    <row r="222" spans="1:46" x14ac:dyDescent="0.25">
      <c r="A222" s="60">
        <v>3234.8070681719109</v>
      </c>
      <c r="B222" s="54">
        <f t="shared" si="9"/>
        <v>19</v>
      </c>
      <c r="C222" s="54">
        <f t="shared" si="10"/>
        <v>213</v>
      </c>
      <c r="D222" s="60">
        <v>3234.8070681719109</v>
      </c>
      <c r="G222" s="63"/>
      <c r="I222" s="64"/>
      <c r="J222" s="64"/>
      <c r="K222" s="65"/>
      <c r="M222" s="64"/>
      <c r="N222" s="66"/>
      <c r="O222" s="66"/>
      <c r="Q222" s="67"/>
      <c r="R222" s="68"/>
      <c r="S222" s="63"/>
      <c r="U222" s="68">
        <v>6263</v>
      </c>
      <c r="V222" s="64">
        <v>2</v>
      </c>
      <c r="W222" s="54">
        <f t="shared" si="11"/>
        <v>213</v>
      </c>
      <c r="X222" s="68">
        <v>6263</v>
      </c>
      <c r="AC222" s="63">
        <v>3132.3033228642307</v>
      </c>
      <c r="AD222" s="63"/>
      <c r="AE222" s="54" t="s">
        <v>176</v>
      </c>
      <c r="AG222" s="63"/>
      <c r="AK222" s="64"/>
      <c r="AL222" s="64"/>
      <c r="AM222" s="65"/>
      <c r="AO222" s="64"/>
      <c r="AP222" s="66"/>
      <c r="AQ222" s="66"/>
      <c r="AS222" s="67"/>
      <c r="AT222" s="68"/>
    </row>
    <row r="223" spans="1:46" x14ac:dyDescent="0.25">
      <c r="A223" s="60">
        <v>3249.6908143400215</v>
      </c>
      <c r="B223" s="54">
        <f t="shared" si="9"/>
        <v>20</v>
      </c>
      <c r="C223" s="54">
        <f t="shared" si="10"/>
        <v>214</v>
      </c>
      <c r="D223" s="60">
        <v>3249.6908143400215</v>
      </c>
      <c r="G223" s="63"/>
      <c r="I223" s="64"/>
      <c r="J223" s="64"/>
      <c r="K223" s="65"/>
      <c r="M223" s="64"/>
      <c r="N223" s="66"/>
      <c r="O223" s="66"/>
      <c r="Q223" s="67"/>
      <c r="R223" s="68"/>
      <c r="S223" s="63"/>
      <c r="U223" s="68">
        <v>6292</v>
      </c>
      <c r="V223" s="64">
        <v>2</v>
      </c>
      <c r="W223" s="54">
        <f t="shared" si="11"/>
        <v>214</v>
      </c>
      <c r="X223" s="68">
        <v>6292</v>
      </c>
      <c r="AC223" s="63">
        <v>3147.2075118641369</v>
      </c>
      <c r="AD223" s="63"/>
      <c r="AE223" s="54" t="s">
        <v>177</v>
      </c>
      <c r="AG223" s="63"/>
      <c r="AK223" s="64"/>
      <c r="AL223" s="64"/>
      <c r="AM223" s="65"/>
      <c r="AO223" s="64"/>
      <c r="AP223" s="66"/>
      <c r="AQ223" s="66"/>
      <c r="AS223" s="67"/>
      <c r="AT223" s="68"/>
    </row>
    <row r="224" spans="1:46" x14ac:dyDescent="0.25">
      <c r="A224" s="60">
        <v>3264.4887313502841</v>
      </c>
      <c r="B224" s="54">
        <f t="shared" si="9"/>
        <v>21</v>
      </c>
      <c r="C224" s="54">
        <f t="shared" si="10"/>
        <v>215</v>
      </c>
      <c r="D224" s="60">
        <v>3264.4887313502841</v>
      </c>
      <c r="G224" s="63"/>
      <c r="I224" s="64"/>
      <c r="J224" s="64"/>
      <c r="K224" s="65"/>
      <c r="M224" s="64"/>
      <c r="N224" s="66"/>
      <c r="O224" s="66"/>
      <c r="Q224" s="67"/>
      <c r="R224" s="68"/>
      <c r="S224" s="63"/>
      <c r="U224" s="68">
        <v>6321</v>
      </c>
      <c r="V224" s="64">
        <v>3</v>
      </c>
      <c r="W224" s="54">
        <f t="shared" si="11"/>
        <v>215</v>
      </c>
      <c r="X224" s="68">
        <v>6321</v>
      </c>
      <c r="AC224" s="63">
        <v>3161.9574646861292</v>
      </c>
      <c r="AD224" s="63"/>
      <c r="AE224" s="54" t="s">
        <v>176</v>
      </c>
      <c r="AG224" s="63"/>
      <c r="AK224" s="64"/>
      <c r="AL224" s="64"/>
      <c r="AM224" s="65"/>
      <c r="AO224" s="64"/>
      <c r="AP224" s="66"/>
      <c r="AQ224" s="66"/>
      <c r="AS224" s="67"/>
      <c r="AT224" s="68"/>
    </row>
    <row r="225" spans="1:46" x14ac:dyDescent="0.25">
      <c r="A225" s="60">
        <v>3279.2316401712596</v>
      </c>
      <c r="B225" s="54">
        <f t="shared" si="9"/>
        <v>22</v>
      </c>
      <c r="C225" s="54">
        <f t="shared" si="10"/>
        <v>216</v>
      </c>
      <c r="D225" s="60">
        <v>3279.2316401712596</v>
      </c>
      <c r="G225" s="63"/>
      <c r="I225" s="64"/>
      <c r="J225" s="64"/>
      <c r="K225" s="65"/>
      <c r="M225" s="64"/>
      <c r="N225" s="66"/>
      <c r="O225" s="66"/>
      <c r="Q225" s="67"/>
      <c r="R225" s="68"/>
      <c r="S225" s="63"/>
      <c r="U225" s="68">
        <v>6351</v>
      </c>
      <c r="V225" s="64">
        <v>4</v>
      </c>
      <c r="W225" s="54">
        <f t="shared" si="11"/>
        <v>216</v>
      </c>
      <c r="X225" s="68">
        <v>6351</v>
      </c>
      <c r="AC225" s="63">
        <v>3176.5162131791003</v>
      </c>
      <c r="AD225" s="63"/>
      <c r="AE225" s="54" t="s">
        <v>177</v>
      </c>
      <c r="AG225" s="63"/>
      <c r="AK225" s="64"/>
      <c r="AL225" s="64"/>
      <c r="AM225" s="65"/>
      <c r="AO225" s="64"/>
      <c r="AP225" s="66"/>
      <c r="AQ225" s="66"/>
      <c r="AS225" s="67"/>
      <c r="AT225" s="68"/>
    </row>
    <row r="226" spans="1:46" x14ac:dyDescent="0.25">
      <c r="A226" s="60">
        <v>3293.9481794429012</v>
      </c>
      <c r="B226" s="54">
        <f t="shared" si="9"/>
        <v>23</v>
      </c>
      <c r="C226" s="54">
        <f t="shared" si="10"/>
        <v>217</v>
      </c>
      <c r="D226" s="60">
        <v>3293.9481794429012</v>
      </c>
      <c r="G226" s="63"/>
      <c r="I226" s="64"/>
      <c r="J226" s="64"/>
      <c r="K226" s="65"/>
      <c r="M226" s="64"/>
      <c r="N226" s="66"/>
      <c r="O226" s="66"/>
      <c r="Q226" s="67"/>
      <c r="R226" s="68"/>
      <c r="S226" s="63"/>
      <c r="U226" s="68">
        <v>6380</v>
      </c>
      <c r="V226" s="64">
        <v>5</v>
      </c>
      <c r="W226" s="54">
        <f t="shared" si="11"/>
        <v>217</v>
      </c>
      <c r="X226" s="68">
        <v>6380</v>
      </c>
      <c r="AC226" s="63">
        <v>3191.6244951239787</v>
      </c>
      <c r="AD226" s="63"/>
      <c r="AE226" s="54" t="s">
        <v>176</v>
      </c>
      <c r="AG226" s="63"/>
      <c r="AK226" s="64"/>
      <c r="AL226" s="64"/>
      <c r="AM226" s="65"/>
      <c r="AO226" s="64"/>
      <c r="AP226" s="66"/>
      <c r="AQ226" s="66"/>
      <c r="AS226" s="67"/>
      <c r="AT226" s="68"/>
    </row>
    <row r="227" spans="1:46" x14ac:dyDescent="0.25">
      <c r="A227" s="60">
        <v>3308.674363761209</v>
      </c>
      <c r="B227" s="54">
        <f t="shared" si="9"/>
        <v>24</v>
      </c>
      <c r="C227" s="54">
        <f t="shared" si="10"/>
        <v>218</v>
      </c>
      <c r="D227" s="60">
        <v>3308.674363761209</v>
      </c>
      <c r="G227" s="63"/>
      <c r="I227" s="64"/>
      <c r="J227" s="64"/>
      <c r="K227" s="65"/>
      <c r="M227" s="64"/>
      <c r="N227" s="66"/>
      <c r="O227" s="66"/>
      <c r="Q227" s="67"/>
      <c r="R227" s="68"/>
      <c r="S227" s="63"/>
      <c r="U227" s="68">
        <v>6410</v>
      </c>
      <c r="V227" s="64">
        <v>6</v>
      </c>
      <c r="W227" s="54">
        <f t="shared" si="11"/>
        <v>218</v>
      </c>
      <c r="X227" s="68">
        <v>6410</v>
      </c>
      <c r="AC227" s="63">
        <v>3205.8773093917407</v>
      </c>
      <c r="AD227" s="63"/>
      <c r="AE227" s="54" t="s">
        <v>177</v>
      </c>
      <c r="AG227" s="63"/>
      <c r="AK227" s="64"/>
      <c r="AL227" s="64"/>
      <c r="AM227" s="65"/>
      <c r="AO227" s="64"/>
      <c r="AP227" s="66"/>
      <c r="AQ227" s="66"/>
      <c r="AS227" s="67"/>
      <c r="AT227" s="68"/>
    </row>
    <row r="228" spans="1:46" x14ac:dyDescent="0.25">
      <c r="A228" s="60">
        <v>3323.4393632211722</v>
      </c>
      <c r="B228" s="54">
        <f t="shared" si="9"/>
        <v>1</v>
      </c>
      <c r="C228" s="54">
        <f t="shared" si="10"/>
        <v>219</v>
      </c>
      <c r="D228" s="60">
        <v>3323.4393632211722</v>
      </c>
      <c r="G228" s="63"/>
      <c r="I228" s="64"/>
      <c r="J228" s="64"/>
      <c r="K228" s="65"/>
      <c r="M228" s="64"/>
      <c r="N228" s="66"/>
      <c r="O228" s="66"/>
      <c r="Q228" s="67"/>
      <c r="R228" s="68"/>
      <c r="S228" s="63"/>
      <c r="U228" s="68">
        <v>6440</v>
      </c>
      <c r="V228" s="64">
        <v>7</v>
      </c>
      <c r="W228" s="54">
        <f t="shared" si="11"/>
        <v>219</v>
      </c>
      <c r="X228" s="68">
        <v>6440</v>
      </c>
      <c r="AC228" s="63">
        <v>3221.2822643122636</v>
      </c>
      <c r="AD228" s="63"/>
      <c r="AE228" s="54" t="s">
        <v>176</v>
      </c>
      <c r="AG228" s="63"/>
      <c r="AK228" s="64"/>
      <c r="AL228" s="64"/>
      <c r="AM228" s="65"/>
      <c r="AO228" s="64"/>
      <c r="AP228" s="66"/>
      <c r="AQ228" s="66"/>
      <c r="AS228" s="67"/>
      <c r="AT228" s="68"/>
    </row>
    <row r="229" spans="1:46" x14ac:dyDescent="0.25">
      <c r="A229" s="60">
        <v>3338.2767336927354</v>
      </c>
      <c r="B229" s="54">
        <f t="shared" si="9"/>
        <v>2</v>
      </c>
      <c r="C229" s="54">
        <f t="shared" si="10"/>
        <v>220</v>
      </c>
      <c r="D229" s="60">
        <v>3338.2767336927354</v>
      </c>
      <c r="G229" s="63"/>
      <c r="I229" s="64"/>
      <c r="J229" s="64"/>
      <c r="K229" s="65"/>
      <c r="M229" s="64"/>
      <c r="N229" s="66"/>
      <c r="O229" s="66"/>
      <c r="Q229" s="67"/>
      <c r="R229" s="68"/>
      <c r="S229" s="63"/>
      <c r="U229" s="68">
        <v>6469</v>
      </c>
      <c r="V229" s="64">
        <v>8</v>
      </c>
      <c r="W229" s="54">
        <f t="shared" si="11"/>
        <v>220</v>
      </c>
      <c r="X229" s="68">
        <v>6469</v>
      </c>
      <c r="AC229" s="63">
        <v>3235.3319675433449</v>
      </c>
      <c r="AD229" s="63"/>
      <c r="AE229" s="54" t="s">
        <v>177</v>
      </c>
      <c r="AG229" s="63"/>
      <c r="AK229" s="64"/>
      <c r="AL229" s="64"/>
      <c r="AM229" s="65"/>
      <c r="AO229" s="64"/>
      <c r="AP229" s="66"/>
      <c r="AQ229" s="66"/>
      <c r="AS229" s="67"/>
      <c r="AT229" s="68"/>
    </row>
    <row r="230" spans="1:46" x14ac:dyDescent="0.25">
      <c r="A230" s="60">
        <v>3353.2089867386967</v>
      </c>
      <c r="B230" s="54">
        <f t="shared" si="9"/>
        <v>3</v>
      </c>
      <c r="C230" s="54">
        <f t="shared" si="10"/>
        <v>221</v>
      </c>
      <c r="D230" s="60">
        <v>3353.2089867386967</v>
      </c>
      <c r="G230" s="63"/>
      <c r="I230" s="64"/>
      <c r="J230" s="64"/>
      <c r="K230" s="65"/>
      <c r="M230" s="64"/>
      <c r="N230" s="66"/>
      <c r="O230" s="66"/>
      <c r="Q230" s="67"/>
      <c r="R230" s="68"/>
      <c r="S230" s="63"/>
      <c r="U230" s="68">
        <v>6499</v>
      </c>
      <c r="V230" s="64">
        <v>9</v>
      </c>
      <c r="W230" s="54">
        <f t="shared" si="11"/>
        <v>221</v>
      </c>
      <c r="X230" s="68">
        <v>6499</v>
      </c>
      <c r="AC230" s="63">
        <v>3250.9117374597117</v>
      </c>
      <c r="AD230" s="63"/>
      <c r="AE230" s="54" t="s">
        <v>176</v>
      </c>
      <c r="AG230" s="63"/>
      <c r="AK230" s="64"/>
      <c r="AL230" s="64"/>
      <c r="AM230" s="65"/>
      <c r="AO230" s="64"/>
      <c r="AP230" s="66"/>
      <c r="AQ230" s="66"/>
      <c r="AS230" s="67"/>
      <c r="AT230" s="68"/>
    </row>
    <row r="231" spans="1:46" x14ac:dyDescent="0.25">
      <c r="A231" s="60">
        <v>3368.2590936189517</v>
      </c>
      <c r="B231" s="54">
        <f t="shared" si="9"/>
        <v>4</v>
      </c>
      <c r="C231" s="54">
        <f t="shared" si="10"/>
        <v>222</v>
      </c>
      <c r="D231" s="60">
        <v>3368.2590936189517</v>
      </c>
      <c r="G231" s="63"/>
      <c r="I231" s="64"/>
      <c r="J231" s="64"/>
      <c r="K231" s="65"/>
      <c r="M231" s="64"/>
      <c r="N231" s="66"/>
      <c r="O231" s="66"/>
      <c r="Q231" s="67"/>
      <c r="R231" s="68"/>
      <c r="S231" s="63"/>
      <c r="U231" s="68">
        <v>6529</v>
      </c>
      <c r="V231" s="64">
        <v>10</v>
      </c>
      <c r="W231" s="54">
        <f t="shared" si="11"/>
        <v>222</v>
      </c>
      <c r="X231" s="68">
        <v>6529</v>
      </c>
      <c r="AC231" s="63">
        <v>3264.9056153022684</v>
      </c>
      <c r="AD231" s="63"/>
      <c r="AE231" s="54" t="s">
        <v>177</v>
      </c>
      <c r="AG231" s="63"/>
      <c r="AK231" s="64"/>
      <c r="AL231" s="64"/>
      <c r="AM231" s="65"/>
      <c r="AO231" s="64"/>
      <c r="AP231" s="66"/>
      <c r="AQ231" s="66"/>
      <c r="AS231" s="67"/>
      <c r="AT231" s="68"/>
    </row>
    <row r="232" spans="1:46" x14ac:dyDescent="0.25">
      <c r="A232" s="60">
        <v>3383.4371988391504</v>
      </c>
      <c r="B232" s="54">
        <f t="shared" si="9"/>
        <v>5</v>
      </c>
      <c r="C232" s="54">
        <f t="shared" si="10"/>
        <v>223</v>
      </c>
      <c r="D232" s="60">
        <v>3383.4371988391504</v>
      </c>
      <c r="G232" s="63"/>
      <c r="I232" s="64"/>
      <c r="J232" s="64"/>
      <c r="K232" s="65"/>
      <c r="M232" s="64"/>
      <c r="N232" s="66"/>
      <c r="O232" s="66"/>
      <c r="Q232" s="67"/>
      <c r="R232" s="68"/>
      <c r="S232" s="63"/>
      <c r="U232" s="68">
        <v>6558</v>
      </c>
      <c r="V232" s="64">
        <v>11</v>
      </c>
      <c r="W232" s="54">
        <f t="shared" si="11"/>
        <v>223</v>
      </c>
      <c r="X232" s="68">
        <v>6558</v>
      </c>
      <c r="AC232" s="63">
        <v>3280.4928926415741</v>
      </c>
      <c r="AD232" s="63"/>
      <c r="AE232" s="54" t="s">
        <v>176</v>
      </c>
      <c r="AG232" s="63"/>
      <c r="AK232" s="64"/>
      <c r="AL232" s="64"/>
      <c r="AM232" s="65"/>
      <c r="AO232" s="64"/>
      <c r="AP232" s="66"/>
      <c r="AQ232" s="66"/>
      <c r="AS232" s="67"/>
      <c r="AT232" s="68"/>
    </row>
    <row r="233" spans="1:46" x14ac:dyDescent="0.25">
      <c r="A233" s="60">
        <v>3398.7485422850586</v>
      </c>
      <c r="B233" s="54">
        <f t="shared" si="9"/>
        <v>6</v>
      </c>
      <c r="C233" s="54">
        <f t="shared" si="10"/>
        <v>224</v>
      </c>
      <c r="D233" s="60">
        <v>3398.7485422850586</v>
      </c>
      <c r="G233" s="63"/>
      <c r="I233" s="64"/>
      <c r="J233" s="64"/>
      <c r="K233" s="65"/>
      <c r="M233" s="64"/>
      <c r="N233" s="66"/>
      <c r="O233" s="66"/>
      <c r="Q233" s="67"/>
      <c r="R233" s="68"/>
      <c r="S233" s="63"/>
      <c r="U233" s="68">
        <v>6588</v>
      </c>
      <c r="V233" s="64">
        <v>12</v>
      </c>
      <c r="W233" s="54">
        <f t="shared" si="11"/>
        <v>224</v>
      </c>
      <c r="X233" s="68">
        <v>6588</v>
      </c>
      <c r="AC233" s="63">
        <v>3294.5921021229587</v>
      </c>
      <c r="AD233" s="63"/>
      <c r="AE233" s="54" t="s">
        <v>177</v>
      </c>
      <c r="AG233" s="63"/>
      <c r="AK233" s="64"/>
      <c r="AL233" s="64"/>
      <c r="AM233" s="65"/>
      <c r="AO233" s="64"/>
      <c r="AP233" s="66"/>
      <c r="AQ233" s="66"/>
      <c r="AS233" s="67"/>
      <c r="AT233" s="68"/>
    </row>
    <row r="234" spans="1:46" x14ac:dyDescent="0.25">
      <c r="A234" s="60">
        <v>3414.1881754524074</v>
      </c>
      <c r="B234" s="54">
        <f t="shared" si="9"/>
        <v>7</v>
      </c>
      <c r="C234" s="54">
        <f t="shared" si="10"/>
        <v>225</v>
      </c>
      <c r="D234" s="60">
        <v>3414.1881754524074</v>
      </c>
      <c r="G234" s="63"/>
      <c r="I234" s="64"/>
      <c r="J234" s="64"/>
      <c r="K234" s="65"/>
      <c r="M234" s="64"/>
      <c r="N234" s="66"/>
      <c r="O234" s="66"/>
      <c r="Q234" s="67"/>
      <c r="R234" s="68"/>
      <c r="S234" s="63"/>
      <c r="U234" s="68">
        <v>6617</v>
      </c>
      <c r="V234" s="64">
        <v>1</v>
      </c>
      <c r="W234" s="54">
        <f t="shared" si="11"/>
        <v>225</v>
      </c>
      <c r="X234" s="68">
        <v>6617</v>
      </c>
      <c r="AC234" s="63">
        <v>3310.0081708296202</v>
      </c>
      <c r="AD234" s="63"/>
      <c r="AE234" s="54" t="s">
        <v>176</v>
      </c>
      <c r="AG234" s="63"/>
      <c r="AK234" s="64"/>
      <c r="AL234" s="64"/>
      <c r="AM234" s="65"/>
      <c r="AO234" s="64"/>
      <c r="AP234" s="66"/>
      <c r="AQ234" s="66"/>
      <c r="AS234" s="67"/>
      <c r="AT234" s="68"/>
    </row>
    <row r="235" spans="1:46" x14ac:dyDescent="0.25">
      <c r="A235" s="60">
        <v>3429.739598700311</v>
      </c>
      <c r="B235" s="54">
        <f t="shared" si="9"/>
        <v>8</v>
      </c>
      <c r="C235" s="54">
        <f t="shared" si="10"/>
        <v>226</v>
      </c>
      <c r="D235" s="60">
        <v>3429.739598700311</v>
      </c>
      <c r="G235" s="63"/>
      <c r="I235" s="64"/>
      <c r="J235" s="64"/>
      <c r="K235" s="65"/>
      <c r="M235" s="64"/>
      <c r="N235" s="66"/>
      <c r="O235" s="66"/>
      <c r="Q235" s="67"/>
      <c r="R235" s="68"/>
      <c r="S235" s="63"/>
      <c r="U235" s="68">
        <v>6647</v>
      </c>
      <c r="V235" s="64">
        <v>2</v>
      </c>
      <c r="W235" s="54">
        <f t="shared" si="11"/>
        <v>226</v>
      </c>
      <c r="X235" s="68">
        <v>6647</v>
      </c>
      <c r="AC235" s="63">
        <v>3324.3504597758874</v>
      </c>
      <c r="AD235" s="63"/>
      <c r="AE235" s="54" t="s">
        <v>177</v>
      </c>
      <c r="AG235" s="63"/>
      <c r="AK235" s="64"/>
      <c r="AL235" s="64"/>
      <c r="AM235" s="65"/>
      <c r="AO235" s="64"/>
      <c r="AP235" s="66"/>
      <c r="AQ235" s="66"/>
      <c r="AS235" s="67"/>
      <c r="AT235" s="68"/>
    </row>
    <row r="236" spans="1:46" x14ac:dyDescent="0.25">
      <c r="A236" s="60">
        <v>3445.3847839040682</v>
      </c>
      <c r="B236" s="54">
        <f t="shared" si="9"/>
        <v>9</v>
      </c>
      <c r="C236" s="54">
        <f t="shared" si="10"/>
        <v>227</v>
      </c>
      <c r="D236" s="60">
        <v>3445.3847839040682</v>
      </c>
      <c r="G236" s="63"/>
      <c r="I236" s="64"/>
      <c r="J236" s="64"/>
      <c r="K236" s="65"/>
      <c r="M236" s="64"/>
      <c r="N236" s="66"/>
      <c r="O236" s="66"/>
      <c r="Q236" s="67"/>
      <c r="R236" s="68"/>
      <c r="S236" s="63"/>
      <c r="U236" s="68">
        <v>6676</v>
      </c>
      <c r="V236" s="64">
        <v>3</v>
      </c>
      <c r="W236" s="54">
        <f t="shared" si="11"/>
        <v>227</v>
      </c>
      <c r="X236" s="68">
        <v>6676</v>
      </c>
      <c r="AC236" s="63">
        <v>3339.4528480339795</v>
      </c>
      <c r="AD236" s="63"/>
      <c r="AE236" s="54" t="s">
        <v>176</v>
      </c>
      <c r="AG236" s="63"/>
      <c r="AK236" s="64"/>
      <c r="AL236" s="64"/>
      <c r="AM236" s="65"/>
      <c r="AO236" s="64"/>
      <c r="AP236" s="66"/>
      <c r="AQ236" s="66"/>
      <c r="AS236" s="67"/>
      <c r="AT236" s="68"/>
    </row>
    <row r="237" spans="1:46" x14ac:dyDescent="0.25">
      <c r="A237" s="60">
        <v>3461.0872824965045</v>
      </c>
      <c r="B237" s="54">
        <f t="shared" si="9"/>
        <v>10</v>
      </c>
      <c r="C237" s="54">
        <f t="shared" si="10"/>
        <v>228</v>
      </c>
      <c r="D237" s="60">
        <v>3461.0872824965045</v>
      </c>
      <c r="G237" s="63"/>
      <c r="I237" s="64"/>
      <c r="J237" s="64"/>
      <c r="K237" s="65"/>
      <c r="M237" s="64"/>
      <c r="N237" s="66"/>
      <c r="O237" s="66"/>
      <c r="Q237" s="67"/>
      <c r="R237" s="68"/>
      <c r="S237" s="63"/>
      <c r="U237" s="68">
        <v>6705</v>
      </c>
      <c r="V237" s="64">
        <v>4</v>
      </c>
      <c r="W237" s="54">
        <f t="shared" si="11"/>
        <v>228</v>
      </c>
      <c r="X237" s="68">
        <v>6705</v>
      </c>
      <c r="AC237" s="63">
        <v>3354.1220030914992</v>
      </c>
      <c r="AD237" s="63"/>
      <c r="AE237" s="54" t="s">
        <v>177</v>
      </c>
      <c r="AG237" s="63"/>
      <c r="AK237" s="64"/>
      <c r="AL237" s="64"/>
      <c r="AM237" s="65"/>
      <c r="AO237" s="64"/>
      <c r="AP237" s="66"/>
      <c r="AQ237" s="66"/>
      <c r="AS237" s="67"/>
      <c r="AT237" s="68"/>
    </row>
    <row r="238" spans="1:46" x14ac:dyDescent="0.25">
      <c r="A238" s="60">
        <v>3476.8223024304025</v>
      </c>
      <c r="B238" s="54">
        <f t="shared" si="9"/>
        <v>11</v>
      </c>
      <c r="C238" s="54">
        <f t="shared" si="10"/>
        <v>229</v>
      </c>
      <c r="D238" s="60">
        <v>3476.8223024304025</v>
      </c>
      <c r="G238" s="63"/>
      <c r="I238" s="64"/>
      <c r="J238" s="64"/>
      <c r="K238" s="65"/>
      <c r="M238" s="64"/>
      <c r="N238" s="66"/>
      <c r="O238" s="66"/>
      <c r="Q238" s="67"/>
      <c r="R238" s="68"/>
      <c r="S238" s="63"/>
      <c r="U238" s="68">
        <v>6735</v>
      </c>
      <c r="V238" s="64">
        <v>5</v>
      </c>
      <c r="W238" s="54">
        <f t="shared" si="11"/>
        <v>229</v>
      </c>
      <c r="X238" s="68">
        <v>6735</v>
      </c>
      <c r="AC238" s="63">
        <v>3368.8411608259194</v>
      </c>
      <c r="AD238" s="63"/>
      <c r="AE238" s="54" t="s">
        <v>176</v>
      </c>
      <c r="AG238" s="63"/>
      <c r="AK238" s="64"/>
      <c r="AL238" s="64"/>
      <c r="AM238" s="65"/>
      <c r="AO238" s="64"/>
      <c r="AP238" s="66"/>
      <c r="AQ238" s="66"/>
      <c r="AS238" s="67"/>
      <c r="AT238" s="68"/>
    </row>
    <row r="239" spans="1:46" x14ac:dyDescent="0.25">
      <c r="A239" s="60">
        <v>3492.542090353556</v>
      </c>
      <c r="B239" s="54">
        <f t="shared" si="9"/>
        <v>12</v>
      </c>
      <c r="C239" s="54">
        <f t="shared" si="10"/>
        <v>230</v>
      </c>
      <c r="D239" s="60">
        <v>3492.542090353556</v>
      </c>
      <c r="G239" s="63"/>
      <c r="I239" s="64"/>
      <c r="J239" s="64"/>
      <c r="K239" s="65"/>
      <c r="M239" s="64"/>
      <c r="N239" s="66"/>
      <c r="O239" s="66"/>
      <c r="Q239" s="67"/>
      <c r="R239" s="68"/>
      <c r="S239" s="63"/>
      <c r="U239" s="68">
        <v>6764</v>
      </c>
      <c r="V239" s="64">
        <v>6</v>
      </c>
      <c r="W239" s="54">
        <f t="shared" si="11"/>
        <v>230</v>
      </c>
      <c r="X239" s="68">
        <v>6764</v>
      </c>
      <c r="AC239" s="63">
        <v>3383.8529555508867</v>
      </c>
      <c r="AD239" s="63"/>
      <c r="AE239" s="54" t="s">
        <v>177</v>
      </c>
      <c r="AG239" s="63"/>
      <c r="AK239" s="64"/>
      <c r="AL239" s="64"/>
      <c r="AM239" s="65"/>
      <c r="AO239" s="64"/>
      <c r="AP239" s="66"/>
      <c r="AQ239" s="66"/>
      <c r="AS239" s="67"/>
      <c r="AT239" s="68"/>
    </row>
    <row r="240" spans="1:46" x14ac:dyDescent="0.25">
      <c r="A240" s="60">
        <v>3508.224052474834</v>
      </c>
      <c r="B240" s="54">
        <f t="shared" si="9"/>
        <v>13</v>
      </c>
      <c r="C240" s="54">
        <f t="shared" si="10"/>
        <v>231</v>
      </c>
      <c r="D240" s="60">
        <v>3508.224052474834</v>
      </c>
      <c r="G240" s="63"/>
      <c r="I240" s="64"/>
      <c r="J240" s="64"/>
      <c r="K240" s="65"/>
      <c r="M240" s="64"/>
      <c r="N240" s="66"/>
      <c r="O240" s="66"/>
      <c r="Q240" s="67"/>
      <c r="R240" s="68"/>
      <c r="S240" s="63"/>
      <c r="U240" s="68">
        <v>6794</v>
      </c>
      <c r="V240" s="64">
        <v>7</v>
      </c>
      <c r="W240" s="54">
        <f t="shared" si="11"/>
        <v>231</v>
      </c>
      <c r="X240" s="68">
        <v>6794</v>
      </c>
      <c r="AC240" s="63">
        <v>3398.202321451623</v>
      </c>
      <c r="AD240" s="63"/>
      <c r="AE240" s="54" t="s">
        <v>176</v>
      </c>
      <c r="AG240" s="63"/>
      <c r="AK240" s="64"/>
      <c r="AL240" s="64"/>
      <c r="AM240" s="65"/>
      <c r="AO240" s="64"/>
      <c r="AP240" s="66"/>
      <c r="AQ240" s="66"/>
      <c r="AS240" s="67"/>
      <c r="AT240" s="68"/>
    </row>
    <row r="241" spans="1:46" x14ac:dyDescent="0.25">
      <c r="A241" s="60">
        <v>3523.8220045175403</v>
      </c>
      <c r="B241" s="54">
        <f t="shared" si="9"/>
        <v>14</v>
      </c>
      <c r="C241" s="54">
        <f t="shared" si="10"/>
        <v>232</v>
      </c>
      <c r="D241" s="60">
        <v>3523.8220045175403</v>
      </c>
      <c r="G241" s="63"/>
      <c r="I241" s="64"/>
      <c r="J241" s="64"/>
      <c r="K241" s="65"/>
      <c r="M241" s="64"/>
      <c r="N241" s="66"/>
      <c r="O241" s="66"/>
      <c r="Q241" s="67"/>
      <c r="R241" s="68"/>
      <c r="S241" s="63"/>
      <c r="U241" s="68">
        <v>6823</v>
      </c>
      <c r="V241" s="64">
        <v>8</v>
      </c>
      <c r="W241" s="54">
        <f t="shared" si="11"/>
        <v>232</v>
      </c>
      <c r="X241" s="68">
        <v>6823</v>
      </c>
      <c r="AC241" s="63">
        <v>3413.5053533622995</v>
      </c>
      <c r="AD241" s="63"/>
      <c r="AE241" s="54" t="s">
        <v>177</v>
      </c>
      <c r="AG241" s="63"/>
      <c r="AK241" s="64"/>
      <c r="AL241" s="64"/>
      <c r="AM241" s="65"/>
      <c r="AO241" s="64"/>
      <c r="AP241" s="66"/>
      <c r="AQ241" s="66"/>
      <c r="AS241" s="67"/>
      <c r="AT241" s="68"/>
    </row>
    <row r="242" spans="1:46" x14ac:dyDescent="0.25">
      <c r="A242" s="60">
        <v>3539.3241291926242</v>
      </c>
      <c r="B242" s="54">
        <f t="shared" si="9"/>
        <v>15</v>
      </c>
      <c r="C242" s="54">
        <f t="shared" si="10"/>
        <v>233</v>
      </c>
      <c r="D242" s="60">
        <v>3539.3241291926242</v>
      </c>
      <c r="G242" s="63"/>
      <c r="I242" s="64"/>
      <c r="J242" s="64"/>
      <c r="K242" s="65"/>
      <c r="M242" s="64"/>
      <c r="N242" s="66"/>
      <c r="O242" s="66"/>
      <c r="Q242" s="67"/>
      <c r="R242" s="68"/>
      <c r="S242" s="63"/>
      <c r="U242" s="68">
        <v>6853</v>
      </c>
      <c r="V242" s="64">
        <v>9</v>
      </c>
      <c r="W242" s="54">
        <f t="shared" si="11"/>
        <v>233</v>
      </c>
      <c r="X242" s="68">
        <v>6853</v>
      </c>
      <c r="AC242" s="63">
        <v>3427.5708611374721</v>
      </c>
      <c r="AD242" s="63"/>
      <c r="AE242" s="54" t="s">
        <v>176</v>
      </c>
      <c r="AG242" s="63"/>
      <c r="AK242" s="64"/>
      <c r="AL242" s="64"/>
      <c r="AM242" s="65"/>
      <c r="AO242" s="64"/>
      <c r="AP242" s="66"/>
      <c r="AQ242" s="66"/>
      <c r="AS242" s="67"/>
      <c r="AT242" s="68"/>
    </row>
    <row r="243" spans="1:46" x14ac:dyDescent="0.25">
      <c r="A243" s="60">
        <v>3554.6976838605478</v>
      </c>
      <c r="B243" s="54">
        <f t="shared" si="9"/>
        <v>16</v>
      </c>
      <c r="C243" s="54">
        <f t="shared" si="10"/>
        <v>234</v>
      </c>
      <c r="D243" s="60">
        <v>3554.6976838605478</v>
      </c>
      <c r="G243" s="63"/>
      <c r="I243" s="64"/>
      <c r="J243" s="64"/>
      <c r="K243" s="65"/>
      <c r="M243" s="64"/>
      <c r="N243" s="66"/>
      <c r="O243" s="66"/>
      <c r="Q243" s="67"/>
      <c r="R243" s="68"/>
      <c r="S243" s="63"/>
      <c r="U243" s="68">
        <v>6883</v>
      </c>
      <c r="V243" s="64">
        <v>10</v>
      </c>
      <c r="W243" s="54">
        <f t="shared" si="11"/>
        <v>234</v>
      </c>
      <c r="X243" s="68">
        <v>6883</v>
      </c>
      <c r="AC243" s="63">
        <v>3443.0587787781842</v>
      </c>
      <c r="AD243" s="63"/>
      <c r="AE243" s="54" t="s">
        <v>177</v>
      </c>
      <c r="AG243" s="63"/>
      <c r="AK243" s="64"/>
      <c r="AL243" s="64"/>
      <c r="AM243" s="65"/>
      <c r="AO243" s="64"/>
      <c r="AP243" s="66"/>
      <c r="AQ243" s="66"/>
      <c r="AS243" s="67"/>
      <c r="AT243" s="68"/>
    </row>
    <row r="244" spans="1:46" x14ac:dyDescent="0.25">
      <c r="A244" s="60">
        <v>3569.9467285261489</v>
      </c>
      <c r="B244" s="54">
        <f t="shared" si="9"/>
        <v>17</v>
      </c>
      <c r="C244" s="54">
        <f t="shared" si="10"/>
        <v>235</v>
      </c>
      <c r="D244" s="60">
        <v>3569.9467285261489</v>
      </c>
      <c r="G244" s="63"/>
      <c r="I244" s="64"/>
      <c r="J244" s="64"/>
      <c r="K244" s="65"/>
      <c r="M244" s="64"/>
      <c r="N244" s="66"/>
      <c r="O244" s="66"/>
      <c r="Q244" s="67"/>
      <c r="R244" s="68"/>
      <c r="S244" s="63"/>
      <c r="U244" s="68">
        <v>6912</v>
      </c>
      <c r="V244" s="64">
        <v>11</v>
      </c>
      <c r="W244" s="54">
        <f t="shared" si="11"/>
        <v>235</v>
      </c>
      <c r="X244" s="68">
        <v>6912</v>
      </c>
      <c r="AC244" s="63">
        <v>3456.9780099783093</v>
      </c>
      <c r="AD244" s="63"/>
      <c r="AE244" s="54" t="s">
        <v>176</v>
      </c>
      <c r="AG244" s="63"/>
      <c r="AK244" s="64"/>
      <c r="AL244" s="64"/>
      <c r="AM244" s="65"/>
      <c r="AO244" s="64"/>
      <c r="AP244" s="66"/>
      <c r="AQ244" s="66"/>
      <c r="AS244" s="67"/>
      <c r="AT244" s="68"/>
    </row>
    <row r="245" spans="1:46" x14ac:dyDescent="0.25">
      <c r="A245" s="60">
        <v>3585.0574139570817</v>
      </c>
      <c r="B245" s="54">
        <f t="shared" si="9"/>
        <v>18</v>
      </c>
      <c r="C245" s="54">
        <f t="shared" si="10"/>
        <v>236</v>
      </c>
      <c r="D245" s="60">
        <v>3585.0574139570817</v>
      </c>
      <c r="G245" s="63"/>
      <c r="I245" s="64"/>
      <c r="J245" s="64"/>
      <c r="K245" s="65"/>
      <c r="M245" s="64"/>
      <c r="N245" s="66"/>
      <c r="O245" s="66"/>
      <c r="Q245" s="67"/>
      <c r="R245" s="68"/>
      <c r="S245" s="63"/>
      <c r="U245" s="68">
        <v>6942</v>
      </c>
      <c r="V245" s="64">
        <v>12</v>
      </c>
      <c r="W245" s="54">
        <f t="shared" si="11"/>
        <v>236</v>
      </c>
      <c r="X245" s="68">
        <v>6942</v>
      </c>
      <c r="AC245" s="63">
        <v>3472.5120135638863</v>
      </c>
      <c r="AD245" s="63"/>
      <c r="AE245" s="54" t="s">
        <v>177</v>
      </c>
      <c r="AG245" s="63"/>
      <c r="AK245" s="64"/>
      <c r="AL245" s="64"/>
      <c r="AM245" s="65"/>
      <c r="AO245" s="64"/>
      <c r="AP245" s="66"/>
      <c r="AQ245" s="66"/>
      <c r="AS245" s="67"/>
      <c r="AT245" s="68"/>
    </row>
    <row r="246" spans="1:46" x14ac:dyDescent="0.25">
      <c r="A246" s="60">
        <v>3600.0508466707543</v>
      </c>
      <c r="B246" s="54">
        <f t="shared" si="9"/>
        <v>19</v>
      </c>
      <c r="C246" s="54">
        <f t="shared" si="10"/>
        <v>237</v>
      </c>
      <c r="D246" s="60">
        <v>3600.0508466707543</v>
      </c>
      <c r="G246" s="63"/>
      <c r="I246" s="64"/>
      <c r="J246" s="64"/>
      <c r="K246" s="65"/>
      <c r="M246" s="64"/>
      <c r="N246" s="66"/>
      <c r="O246" s="66"/>
      <c r="Q246" s="67"/>
      <c r="R246" s="68"/>
      <c r="S246" s="63"/>
      <c r="U246" s="68">
        <v>6972</v>
      </c>
      <c r="V246" s="64">
        <v>1</v>
      </c>
      <c r="W246" s="54">
        <f t="shared" si="11"/>
        <v>237</v>
      </c>
      <c r="X246" s="68">
        <v>6972</v>
      </c>
      <c r="AC246" s="63">
        <v>3486.4477062784135</v>
      </c>
      <c r="AD246" s="63"/>
      <c r="AE246" s="54" t="s">
        <v>176</v>
      </c>
      <c r="AG246" s="63"/>
      <c r="AK246" s="64"/>
      <c r="AL246" s="64"/>
      <c r="AM246" s="65"/>
      <c r="AO246" s="64"/>
      <c r="AP246" s="66"/>
      <c r="AQ246" s="66"/>
      <c r="AS246" s="67"/>
      <c r="AT246" s="68"/>
    </row>
    <row r="247" spans="1:46" x14ac:dyDescent="0.25">
      <c r="A247" s="60">
        <v>3614.9308405835181</v>
      </c>
      <c r="B247" s="54">
        <f t="shared" si="9"/>
        <v>20</v>
      </c>
      <c r="C247" s="54">
        <f t="shared" si="10"/>
        <v>238</v>
      </c>
      <c r="D247" s="60">
        <v>3614.9308405835181</v>
      </c>
      <c r="G247" s="63"/>
      <c r="I247" s="64"/>
      <c r="J247" s="64"/>
      <c r="K247" s="65"/>
      <c r="M247" s="64"/>
      <c r="N247" s="66"/>
      <c r="O247" s="66"/>
      <c r="Q247" s="67"/>
      <c r="R247" s="68"/>
      <c r="S247" s="63"/>
      <c r="U247" s="68">
        <v>7001</v>
      </c>
      <c r="V247" s="64">
        <v>2</v>
      </c>
      <c r="W247" s="54">
        <f t="shared" si="11"/>
        <v>238</v>
      </c>
      <c r="X247" s="68">
        <v>7001</v>
      </c>
      <c r="AC247" s="63">
        <v>3501.8846268854104</v>
      </c>
      <c r="AD247" s="63"/>
      <c r="AE247" s="54" t="s">
        <v>177</v>
      </c>
      <c r="AG247" s="63"/>
      <c r="AK247" s="64"/>
      <c r="AL247" s="64"/>
      <c r="AM247" s="65"/>
      <c r="AO247" s="64"/>
      <c r="AP247" s="66"/>
      <c r="AQ247" s="66"/>
      <c r="AS247" s="67"/>
      <c r="AT247" s="68"/>
    </row>
    <row r="248" spans="1:46" x14ac:dyDescent="0.25">
      <c r="A248" s="60">
        <v>3629.7326344507746</v>
      </c>
      <c r="B248" s="54">
        <f t="shared" si="9"/>
        <v>21</v>
      </c>
      <c r="C248" s="54">
        <f t="shared" si="10"/>
        <v>239</v>
      </c>
      <c r="D248" s="60">
        <v>3629.7326344507746</v>
      </c>
      <c r="G248" s="63"/>
      <c r="I248" s="64"/>
      <c r="J248" s="64"/>
      <c r="K248" s="65"/>
      <c r="M248" s="64"/>
      <c r="N248" s="66"/>
      <c r="O248" s="66"/>
      <c r="Q248" s="67"/>
      <c r="R248" s="68"/>
      <c r="S248" s="63"/>
      <c r="U248" s="68">
        <v>7031</v>
      </c>
      <c r="V248" s="64">
        <v>3</v>
      </c>
      <c r="W248" s="54">
        <f t="shared" si="11"/>
        <v>239</v>
      </c>
      <c r="X248" s="68">
        <v>7031</v>
      </c>
      <c r="AC248" s="63">
        <v>3515.9962992826477</v>
      </c>
      <c r="AD248" s="63"/>
      <c r="AE248" s="54" t="s">
        <v>176</v>
      </c>
      <c r="AG248" s="63"/>
      <c r="AK248" s="64"/>
      <c r="AL248" s="64"/>
      <c r="AM248" s="65"/>
      <c r="AO248" s="64"/>
      <c r="AP248" s="66"/>
      <c r="AQ248" s="66"/>
      <c r="AS248" s="67"/>
      <c r="AT248" s="68"/>
    </row>
    <row r="249" spans="1:46" x14ac:dyDescent="0.25">
      <c r="A249" s="60">
        <v>3644.472190098837</v>
      </c>
      <c r="B249" s="54">
        <f t="shared" si="9"/>
        <v>22</v>
      </c>
      <c r="C249" s="54">
        <f t="shared" si="10"/>
        <v>240</v>
      </c>
      <c r="D249" s="60">
        <v>3644.472190098837</v>
      </c>
      <c r="G249" s="63"/>
      <c r="I249" s="64"/>
      <c r="J249" s="64"/>
      <c r="K249" s="65"/>
      <c r="M249" s="64"/>
      <c r="N249" s="66"/>
      <c r="O249" s="66"/>
      <c r="Q249" s="67"/>
      <c r="R249" s="68"/>
      <c r="S249" s="63"/>
      <c r="U249" s="68">
        <v>7060</v>
      </c>
      <c r="V249" s="64">
        <v>4</v>
      </c>
      <c r="W249" s="54">
        <f t="shared" si="11"/>
        <v>240</v>
      </c>
      <c r="X249" s="68">
        <v>7060</v>
      </c>
      <c r="AC249" s="63">
        <v>3531.213819517754</v>
      </c>
      <c r="AD249" s="63"/>
      <c r="AE249" s="54" t="s">
        <v>177</v>
      </c>
      <c r="AG249" s="63"/>
      <c r="AK249" s="64"/>
      <c r="AL249" s="64"/>
      <c r="AM249" s="65"/>
      <c r="AO249" s="64"/>
      <c r="AP249" s="66"/>
      <c r="AQ249" s="66"/>
      <c r="AS249" s="67"/>
      <c r="AT249" s="68"/>
    </row>
    <row r="250" spans="1:46" x14ac:dyDescent="0.25">
      <c r="A250" s="60">
        <v>3659.1931434064172</v>
      </c>
      <c r="B250" s="54">
        <f t="shared" si="9"/>
        <v>23</v>
      </c>
      <c r="C250" s="54">
        <f t="shared" si="10"/>
        <v>241</v>
      </c>
      <c r="D250" s="60">
        <v>3659.1931434064172</v>
      </c>
      <c r="G250" s="63"/>
      <c r="I250" s="64"/>
      <c r="J250" s="64"/>
      <c r="K250" s="65"/>
      <c r="M250" s="64"/>
      <c r="N250" s="66"/>
      <c r="O250" s="66"/>
      <c r="Q250" s="67"/>
      <c r="R250" s="68"/>
      <c r="S250" s="63"/>
      <c r="U250" s="68">
        <v>7089</v>
      </c>
      <c r="V250" s="64">
        <v>5</v>
      </c>
      <c r="W250" s="54">
        <f t="shared" si="11"/>
        <v>241</v>
      </c>
      <c r="X250" s="68">
        <v>7089</v>
      </c>
      <c r="AC250" s="63">
        <v>3545.6310019390658</v>
      </c>
      <c r="AD250" s="63"/>
      <c r="AE250" s="54" t="s">
        <v>176</v>
      </c>
      <c r="AG250" s="63"/>
      <c r="AK250" s="64"/>
      <c r="AL250" s="64"/>
      <c r="AM250" s="65"/>
      <c r="AO250" s="64"/>
      <c r="AP250" s="66"/>
      <c r="AQ250" s="66"/>
      <c r="AS250" s="67"/>
      <c r="AT250" s="68"/>
    </row>
    <row r="251" spans="1:46" x14ac:dyDescent="0.25">
      <c r="A251" s="60">
        <v>3673.9160515037365</v>
      </c>
      <c r="B251" s="54">
        <f t="shared" si="9"/>
        <v>24</v>
      </c>
      <c r="C251" s="54">
        <f t="shared" si="10"/>
        <v>242</v>
      </c>
      <c r="D251" s="60">
        <v>3673.9160515037365</v>
      </c>
      <c r="G251" s="63"/>
      <c r="I251" s="64"/>
      <c r="J251" s="64"/>
      <c r="K251" s="65"/>
      <c r="M251" s="64"/>
      <c r="N251" s="66"/>
      <c r="O251" s="66"/>
      <c r="Q251" s="67"/>
      <c r="R251" s="68"/>
      <c r="S251" s="63"/>
      <c r="U251" s="68">
        <v>7119</v>
      </c>
      <c r="V251" s="64">
        <v>6</v>
      </c>
      <c r="W251" s="54">
        <f t="shared" si="11"/>
        <v>242</v>
      </c>
      <c r="X251" s="68">
        <v>7119</v>
      </c>
      <c r="AC251" s="63">
        <v>3560.5454087001272</v>
      </c>
      <c r="AD251" s="63"/>
      <c r="AE251" s="54" t="s">
        <v>177</v>
      </c>
      <c r="AG251" s="63"/>
      <c r="AK251" s="64"/>
      <c r="AL251" s="64"/>
      <c r="AM251" s="65"/>
      <c r="AO251" s="64"/>
      <c r="AP251" s="66"/>
      <c r="AQ251" s="66"/>
      <c r="AS251" s="67"/>
      <c r="AT251" s="68"/>
    </row>
    <row r="252" spans="1:46" x14ac:dyDescent="0.25">
      <c r="A252" s="60">
        <v>3688.6857954482548</v>
      </c>
      <c r="B252" s="54">
        <f t="shared" si="9"/>
        <v>1</v>
      </c>
      <c r="C252" s="54">
        <f t="shared" si="10"/>
        <v>243</v>
      </c>
      <c r="D252" s="60">
        <v>3688.6857954482548</v>
      </c>
      <c r="G252" s="63"/>
      <c r="I252" s="64"/>
      <c r="J252" s="64"/>
      <c r="K252" s="65"/>
      <c r="M252" s="64"/>
      <c r="N252" s="66"/>
      <c r="O252" s="66"/>
      <c r="Q252" s="67"/>
      <c r="R252" s="68"/>
      <c r="S252" s="63"/>
      <c r="U252" s="68">
        <v>7148</v>
      </c>
      <c r="V252" s="64">
        <v>7</v>
      </c>
      <c r="W252" s="54">
        <f t="shared" si="11"/>
        <v>243</v>
      </c>
      <c r="X252" s="68">
        <v>7148</v>
      </c>
      <c r="AC252" s="63">
        <v>3575.3426092448644</v>
      </c>
      <c r="AD252" s="63"/>
      <c r="AE252" s="54" t="s">
        <v>176</v>
      </c>
      <c r="AG252" s="63"/>
      <c r="AK252" s="64"/>
      <c r="AL252" s="64"/>
      <c r="AM252" s="65"/>
      <c r="AO252" s="64"/>
      <c r="AP252" s="66"/>
      <c r="AQ252" s="66"/>
      <c r="AS252" s="67"/>
      <c r="AT252" s="68"/>
    </row>
    <row r="253" spans="1:46" x14ac:dyDescent="0.25">
      <c r="A253" s="60">
        <v>3703.5196485640481</v>
      </c>
      <c r="B253" s="54">
        <f t="shared" si="9"/>
        <v>2</v>
      </c>
      <c r="C253" s="54">
        <f t="shared" si="10"/>
        <v>244</v>
      </c>
      <c r="D253" s="60">
        <v>3703.5196485640481</v>
      </c>
      <c r="G253" s="63"/>
      <c r="I253" s="64"/>
      <c r="J253" s="64"/>
      <c r="K253" s="65"/>
      <c r="M253" s="64"/>
      <c r="N253" s="66"/>
      <c r="O253" s="66"/>
      <c r="Q253" s="67"/>
      <c r="R253" s="68"/>
      <c r="S253" s="63"/>
      <c r="U253" s="68">
        <v>7177</v>
      </c>
      <c r="V253" s="64">
        <v>7</v>
      </c>
      <c r="W253" s="54">
        <f t="shared" si="11"/>
        <v>244</v>
      </c>
      <c r="X253" s="68">
        <v>7177</v>
      </c>
      <c r="AC253" s="63">
        <v>3589.9215575903654</v>
      </c>
      <c r="AD253" s="63"/>
      <c r="AE253" s="54" t="s">
        <v>177</v>
      </c>
      <c r="AG253" s="63"/>
      <c r="AK253" s="64"/>
      <c r="AL253" s="64"/>
      <c r="AM253" s="65"/>
      <c r="AO253" s="64"/>
      <c r="AP253" s="66"/>
      <c r="AQ253" s="66"/>
      <c r="AS253" s="67"/>
      <c r="AT253" s="68"/>
    </row>
    <row r="254" spans="1:46" x14ac:dyDescent="0.25">
      <c r="A254" s="60">
        <v>3718.4560375194997</v>
      </c>
      <c r="B254" s="54">
        <f t="shared" si="9"/>
        <v>3</v>
      </c>
      <c r="C254" s="54">
        <f t="shared" si="10"/>
        <v>245</v>
      </c>
      <c r="D254" s="60">
        <v>3718.4560375194997</v>
      </c>
      <c r="G254" s="63"/>
      <c r="I254" s="64"/>
      <c r="J254" s="64"/>
      <c r="K254" s="65"/>
      <c r="M254" s="64"/>
      <c r="N254" s="66"/>
      <c r="O254" s="66"/>
      <c r="Q254" s="67"/>
      <c r="R254" s="68"/>
      <c r="S254" s="63"/>
      <c r="U254" s="68">
        <v>7207</v>
      </c>
      <c r="V254" s="64">
        <v>8</v>
      </c>
      <c r="W254" s="54">
        <f t="shared" si="11"/>
        <v>245</v>
      </c>
      <c r="X254" s="68">
        <v>7207</v>
      </c>
      <c r="AC254" s="63">
        <v>3605.0959659186192</v>
      </c>
      <c r="AD254" s="63"/>
      <c r="AE254" s="54" t="s">
        <v>176</v>
      </c>
      <c r="AG254" s="63"/>
      <c r="AK254" s="64"/>
      <c r="AL254" s="64"/>
      <c r="AM254" s="65"/>
      <c r="AO254" s="64"/>
      <c r="AP254" s="66"/>
      <c r="AQ254" s="66"/>
      <c r="AS254" s="67"/>
      <c r="AT254" s="68"/>
    </row>
    <row r="255" spans="1:46" x14ac:dyDescent="0.25">
      <c r="A255" s="60">
        <v>3733.5021103918552</v>
      </c>
      <c r="B255" s="54">
        <f t="shared" si="9"/>
        <v>4</v>
      </c>
      <c r="C255" s="54">
        <f t="shared" si="10"/>
        <v>246</v>
      </c>
      <c r="D255" s="60">
        <v>3733.5021103918552</v>
      </c>
      <c r="G255" s="63"/>
      <c r="I255" s="64"/>
      <c r="J255" s="64"/>
      <c r="K255" s="65"/>
      <c r="M255" s="64"/>
      <c r="N255" s="66"/>
      <c r="O255" s="66"/>
      <c r="Q255" s="67"/>
      <c r="R255" s="68"/>
      <c r="S255" s="63"/>
      <c r="U255" s="68">
        <v>7237</v>
      </c>
      <c r="V255" s="64">
        <v>9</v>
      </c>
      <c r="W255" s="54">
        <f t="shared" si="11"/>
        <v>246</v>
      </c>
      <c r="X255" s="68">
        <v>7237</v>
      </c>
      <c r="AC255" s="63">
        <v>3619.3693303833716</v>
      </c>
      <c r="AD255" s="63"/>
      <c r="AE255" s="54" t="s">
        <v>177</v>
      </c>
      <c r="AG255" s="63"/>
      <c r="AK255" s="64"/>
      <c r="AL255" s="64"/>
      <c r="AM255" s="65"/>
      <c r="AO255" s="64"/>
      <c r="AP255" s="66"/>
      <c r="AQ255" s="66"/>
      <c r="AS255" s="67"/>
      <c r="AT255" s="68"/>
    </row>
    <row r="256" spans="1:46" x14ac:dyDescent="0.25">
      <c r="A256" s="60">
        <v>3748.6827071285807</v>
      </c>
      <c r="B256" s="54">
        <f t="shared" si="9"/>
        <v>5</v>
      </c>
      <c r="C256" s="54">
        <f t="shared" si="10"/>
        <v>247</v>
      </c>
      <c r="D256" s="60">
        <v>3748.6827071285807</v>
      </c>
      <c r="G256" s="63"/>
      <c r="I256" s="64"/>
      <c r="J256" s="64"/>
      <c r="K256" s="65"/>
      <c r="M256" s="64"/>
      <c r="N256" s="66"/>
      <c r="O256" s="66"/>
      <c r="Q256" s="67"/>
      <c r="R256" s="68"/>
      <c r="S256" s="63"/>
      <c r="U256" s="68">
        <v>7266</v>
      </c>
      <c r="V256" s="64">
        <v>10</v>
      </c>
      <c r="W256" s="54">
        <f t="shared" si="11"/>
        <v>247</v>
      </c>
      <c r="X256" s="68">
        <v>7266</v>
      </c>
      <c r="AC256" s="63">
        <v>3634.8324053622782</v>
      </c>
      <c r="AD256" s="63"/>
      <c r="AE256" s="54" t="s">
        <v>176</v>
      </c>
      <c r="AG256" s="63"/>
      <c r="AK256" s="64"/>
      <c r="AL256" s="64"/>
      <c r="AM256" s="65"/>
      <c r="AO256" s="64"/>
      <c r="AP256" s="66"/>
      <c r="AQ256" s="66"/>
      <c r="AS256" s="67"/>
      <c r="AT256" s="68"/>
    </row>
    <row r="257" spans="1:46" x14ac:dyDescent="0.25">
      <c r="A257" s="60">
        <v>3763.9901911751367</v>
      </c>
      <c r="B257" s="54">
        <f t="shared" si="9"/>
        <v>6</v>
      </c>
      <c r="C257" s="54">
        <f t="shared" si="10"/>
        <v>248</v>
      </c>
      <c r="D257" s="60">
        <v>3763.9901911751367</v>
      </c>
      <c r="G257" s="63"/>
      <c r="I257" s="64"/>
      <c r="J257" s="64"/>
      <c r="K257" s="65"/>
      <c r="M257" s="64"/>
      <c r="N257" s="66"/>
      <c r="O257" s="66"/>
      <c r="Q257" s="67"/>
      <c r="R257" s="68"/>
      <c r="S257" s="63"/>
      <c r="U257" s="68">
        <v>7296</v>
      </c>
      <c r="V257" s="64">
        <v>11</v>
      </c>
      <c r="W257" s="54">
        <f t="shared" si="11"/>
        <v>248</v>
      </c>
      <c r="X257" s="68">
        <v>7296</v>
      </c>
      <c r="AC257" s="63">
        <v>3648.8957807119004</v>
      </c>
      <c r="AD257" s="63"/>
      <c r="AE257" s="54" t="s">
        <v>177</v>
      </c>
      <c r="AG257" s="63"/>
      <c r="AK257" s="64"/>
      <c r="AL257" s="64"/>
      <c r="AM257" s="65"/>
      <c r="AO257" s="64"/>
      <c r="AP257" s="66"/>
      <c r="AQ257" s="66"/>
      <c r="AS257" s="67"/>
      <c r="AT257" s="68"/>
    </row>
    <row r="258" spans="1:46" x14ac:dyDescent="0.25">
      <c r="A258" s="60">
        <v>3779.4302103160881</v>
      </c>
      <c r="B258" s="54">
        <f t="shared" si="9"/>
        <v>7</v>
      </c>
      <c r="C258" s="54">
        <f t="shared" si="10"/>
        <v>249</v>
      </c>
      <c r="D258" s="60">
        <v>3779.4302103160881</v>
      </c>
      <c r="G258" s="63"/>
      <c r="I258" s="64"/>
      <c r="J258" s="64"/>
      <c r="K258" s="65"/>
      <c r="M258" s="64"/>
      <c r="N258" s="66"/>
      <c r="O258" s="66"/>
      <c r="Q258" s="67"/>
      <c r="R258" s="68"/>
      <c r="S258" s="63"/>
      <c r="U258" s="68">
        <v>7326</v>
      </c>
      <c r="V258" s="64">
        <v>12</v>
      </c>
      <c r="W258" s="54">
        <f t="shared" si="11"/>
        <v>249</v>
      </c>
      <c r="X258" s="68">
        <v>7326</v>
      </c>
      <c r="AC258" s="63">
        <v>3664.4937642659061</v>
      </c>
      <c r="AD258" s="63"/>
      <c r="AE258" s="54" t="s">
        <v>176</v>
      </c>
      <c r="AG258" s="63"/>
      <c r="AK258" s="64"/>
      <c r="AL258" s="64"/>
      <c r="AM258" s="65"/>
      <c r="AO258" s="64"/>
      <c r="AP258" s="66"/>
      <c r="AQ258" s="66"/>
      <c r="AS258" s="67"/>
      <c r="AT258" s="68"/>
    </row>
    <row r="259" spans="1:46" x14ac:dyDescent="0.25">
      <c r="A259" s="60">
        <v>3794.9793808553368</v>
      </c>
      <c r="B259" s="54">
        <f t="shared" si="9"/>
        <v>8</v>
      </c>
      <c r="C259" s="54">
        <f t="shared" si="10"/>
        <v>250</v>
      </c>
      <c r="D259" s="60">
        <v>3794.9793808553368</v>
      </c>
      <c r="G259" s="63"/>
      <c r="I259" s="64"/>
      <c r="J259" s="64"/>
      <c r="K259" s="65"/>
      <c r="M259" s="64"/>
      <c r="N259" s="66"/>
      <c r="O259" s="66"/>
      <c r="Q259" s="67"/>
      <c r="R259" s="68"/>
      <c r="S259" s="63"/>
      <c r="U259" s="68">
        <v>7356</v>
      </c>
      <c r="V259" s="64">
        <v>1</v>
      </c>
      <c r="W259" s="54">
        <f t="shared" si="11"/>
        <v>250</v>
      </c>
      <c r="X259" s="68">
        <v>7356</v>
      </c>
      <c r="AC259" s="63">
        <v>3678.4934509103186</v>
      </c>
      <c r="AD259" s="63"/>
      <c r="AE259" s="54" t="s">
        <v>177</v>
      </c>
      <c r="AG259" s="63"/>
      <c r="AK259" s="64"/>
      <c r="AL259" s="64"/>
      <c r="AM259" s="65"/>
      <c r="AO259" s="64"/>
      <c r="AP259" s="66"/>
      <c r="AQ259" s="66"/>
      <c r="AS259" s="67"/>
      <c r="AT259" s="68"/>
    </row>
    <row r="260" spans="1:46" x14ac:dyDescent="0.25">
      <c r="A260" s="60">
        <v>3810.6225882298313</v>
      </c>
      <c r="B260" s="54">
        <f t="shared" si="9"/>
        <v>9</v>
      </c>
      <c r="C260" s="54">
        <f t="shared" si="10"/>
        <v>251</v>
      </c>
      <c r="D260" s="60">
        <v>3810.6225882298313</v>
      </c>
      <c r="G260" s="63"/>
      <c r="I260" s="64"/>
      <c r="J260" s="64"/>
      <c r="K260" s="65"/>
      <c r="M260" s="64"/>
      <c r="N260" s="66"/>
      <c r="O260" s="66"/>
      <c r="Q260" s="67"/>
      <c r="R260" s="68"/>
      <c r="S260" s="63"/>
      <c r="U260" s="68">
        <v>7385</v>
      </c>
      <c r="V260" s="64">
        <v>2</v>
      </c>
      <c r="W260" s="54">
        <f t="shared" si="11"/>
        <v>251</v>
      </c>
      <c r="X260" s="68">
        <v>7385</v>
      </c>
      <c r="AC260" s="63">
        <v>3694.0506885037757</v>
      </c>
      <c r="AD260" s="63"/>
      <c r="AE260" s="54" t="s">
        <v>176</v>
      </c>
      <c r="AG260" s="63"/>
      <c r="AK260" s="64"/>
      <c r="AL260" s="64"/>
      <c r="AM260" s="65"/>
      <c r="AO260" s="64"/>
      <c r="AP260" s="66"/>
      <c r="AQ260" s="66"/>
      <c r="AS260" s="67"/>
      <c r="AT260" s="68"/>
    </row>
    <row r="261" spans="1:46" x14ac:dyDescent="0.25">
      <c r="A261" s="60">
        <v>3826.3255978743546</v>
      </c>
      <c r="B261" s="54">
        <f t="shared" si="9"/>
        <v>10</v>
      </c>
      <c r="C261" s="54">
        <f t="shared" si="10"/>
        <v>252</v>
      </c>
      <c r="D261" s="60">
        <v>3826.3255978743546</v>
      </c>
      <c r="G261" s="63"/>
      <c r="I261" s="64"/>
      <c r="J261" s="64"/>
      <c r="K261" s="65"/>
      <c r="M261" s="64"/>
      <c r="N261" s="66"/>
      <c r="O261" s="66"/>
      <c r="Q261" s="67"/>
      <c r="R261" s="68"/>
      <c r="S261" s="63"/>
      <c r="U261" s="68">
        <v>7415</v>
      </c>
      <c r="V261" s="64">
        <v>3</v>
      </c>
      <c r="W261" s="54">
        <f t="shared" si="11"/>
        <v>252</v>
      </c>
      <c r="X261" s="68">
        <v>7415</v>
      </c>
      <c r="AC261" s="63">
        <v>3708.1497942763381</v>
      </c>
      <c r="AD261" s="63"/>
      <c r="AE261" s="54" t="s">
        <v>177</v>
      </c>
      <c r="AG261" s="63"/>
      <c r="AK261" s="64"/>
      <c r="AL261" s="64"/>
      <c r="AM261" s="65"/>
      <c r="AO261" s="64"/>
      <c r="AP261" s="66"/>
      <c r="AQ261" s="66"/>
      <c r="AS261" s="67"/>
      <c r="AT261" s="68"/>
    </row>
    <row r="262" spans="1:46" x14ac:dyDescent="0.25">
      <c r="A262" s="60">
        <v>3842.0563972746022</v>
      </c>
      <c r="B262" s="54">
        <f t="shared" si="9"/>
        <v>11</v>
      </c>
      <c r="C262" s="54">
        <f t="shared" si="10"/>
        <v>253</v>
      </c>
      <c r="D262" s="60">
        <v>3842.0563972746022</v>
      </c>
      <c r="G262" s="63"/>
      <c r="I262" s="64"/>
      <c r="J262" s="64"/>
      <c r="K262" s="65"/>
      <c r="M262" s="64"/>
      <c r="N262" s="66"/>
      <c r="O262" s="66"/>
      <c r="Q262" s="67"/>
      <c r="R262" s="68"/>
      <c r="S262" s="63"/>
      <c r="U262" s="68">
        <v>7444</v>
      </c>
      <c r="V262" s="64">
        <v>4</v>
      </c>
      <c r="W262" s="54">
        <f t="shared" si="11"/>
        <v>253</v>
      </c>
      <c r="X262" s="68">
        <v>7444</v>
      </c>
      <c r="AC262" s="63">
        <v>3723.5085434908979</v>
      </c>
      <c r="AD262" s="63"/>
      <c r="AE262" s="54" t="s">
        <v>176</v>
      </c>
      <c r="AG262" s="63"/>
      <c r="AK262" s="64"/>
      <c r="AL262" s="64"/>
      <c r="AM262" s="65"/>
      <c r="AO262" s="64"/>
      <c r="AP262" s="66"/>
      <c r="AQ262" s="66"/>
      <c r="AS262" s="67"/>
      <c r="AT262" s="68"/>
    </row>
    <row r="263" spans="1:46" x14ac:dyDescent="0.25">
      <c r="A263" s="60">
        <v>3857.7799402708188</v>
      </c>
      <c r="B263" s="54">
        <f t="shared" si="9"/>
        <v>12</v>
      </c>
      <c r="C263" s="54">
        <f t="shared" si="10"/>
        <v>254</v>
      </c>
      <c r="D263" s="60">
        <v>3857.7799402708188</v>
      </c>
      <c r="G263" s="63"/>
      <c r="I263" s="64"/>
      <c r="J263" s="64"/>
      <c r="K263" s="65"/>
      <c r="M263" s="64"/>
      <c r="N263" s="66"/>
      <c r="O263" s="66"/>
      <c r="Q263" s="67"/>
      <c r="R263" s="68"/>
      <c r="S263" s="63"/>
      <c r="U263" s="68">
        <v>7473</v>
      </c>
      <c r="V263" s="64">
        <v>5</v>
      </c>
      <c r="W263" s="54">
        <f t="shared" si="11"/>
        <v>254</v>
      </c>
      <c r="X263" s="68">
        <v>7473</v>
      </c>
      <c r="AC263" s="63">
        <v>3737.8477079290897</v>
      </c>
      <c r="AD263" s="63"/>
      <c r="AE263" s="54" t="s">
        <v>177</v>
      </c>
      <c r="AG263" s="63"/>
      <c r="AK263" s="64"/>
      <c r="AL263" s="64"/>
      <c r="AM263" s="65"/>
      <c r="AO263" s="64"/>
      <c r="AP263" s="66"/>
      <c r="AQ263" s="66"/>
      <c r="AS263" s="67"/>
      <c r="AT263" s="68"/>
    </row>
    <row r="264" spans="1:46" x14ac:dyDescent="0.25">
      <c r="A264" s="60">
        <v>3873.4564868775196</v>
      </c>
      <c r="B264" s="54">
        <f t="shared" si="9"/>
        <v>13</v>
      </c>
      <c r="C264" s="54">
        <f t="shared" si="10"/>
        <v>255</v>
      </c>
      <c r="D264" s="60">
        <v>3873.4564868775196</v>
      </c>
      <c r="G264" s="63"/>
      <c r="I264" s="64"/>
      <c r="J264" s="64"/>
      <c r="K264" s="65"/>
      <c r="M264" s="64"/>
      <c r="N264" s="66"/>
      <c r="O264" s="66"/>
      <c r="Q264" s="67"/>
      <c r="R264" s="68"/>
      <c r="S264" s="63"/>
      <c r="U264" s="68">
        <v>7503</v>
      </c>
      <c r="V264" s="64">
        <v>6</v>
      </c>
      <c r="W264" s="54">
        <f t="shared" si="11"/>
        <v>255</v>
      </c>
      <c r="X264" s="68">
        <v>7503</v>
      </c>
      <c r="AC264" s="63">
        <v>3752.892328702379</v>
      </c>
      <c r="AD264" s="63"/>
      <c r="AE264" s="54" t="s">
        <v>176</v>
      </c>
      <c r="AG264" s="63"/>
      <c r="AK264" s="64"/>
      <c r="AL264" s="64"/>
      <c r="AM264" s="65"/>
      <c r="AO264" s="64"/>
      <c r="AP264" s="66"/>
      <c r="AQ264" s="66"/>
      <c r="AS264" s="67"/>
      <c r="AT264" s="68"/>
    </row>
    <row r="265" spans="1:46" x14ac:dyDescent="0.25">
      <c r="A265" s="60">
        <v>3889.0607766266912</v>
      </c>
      <c r="B265" s="54">
        <f t="shared" si="9"/>
        <v>14</v>
      </c>
      <c r="C265" s="54">
        <f t="shared" si="10"/>
        <v>256</v>
      </c>
      <c r="D265" s="60">
        <v>3889.0607766266912</v>
      </c>
      <c r="G265" s="63"/>
      <c r="I265" s="64"/>
      <c r="J265" s="64"/>
      <c r="K265" s="65"/>
      <c r="M265" s="64"/>
      <c r="N265" s="66"/>
      <c r="O265" s="66"/>
      <c r="Q265" s="67"/>
      <c r="R265" s="68"/>
      <c r="S265" s="63"/>
      <c r="U265" s="68">
        <v>7532</v>
      </c>
      <c r="V265" s="64">
        <v>7</v>
      </c>
      <c r="W265" s="54">
        <f t="shared" si="11"/>
        <v>256</v>
      </c>
      <c r="X265" s="68">
        <v>7532</v>
      </c>
      <c r="AC265" s="63">
        <v>3767.5573300900869</v>
      </c>
      <c r="AD265" s="63"/>
      <c r="AE265" s="54" t="s">
        <v>177</v>
      </c>
      <c r="AG265" s="63"/>
      <c r="AK265" s="64"/>
      <c r="AL265" s="64"/>
      <c r="AM265" s="65"/>
      <c r="AO265" s="64"/>
      <c r="AP265" s="66"/>
      <c r="AQ265" s="66"/>
      <c r="AS265" s="67"/>
      <c r="AT265" s="68"/>
    </row>
    <row r="266" spans="1:46" x14ac:dyDescent="0.25">
      <c r="A266" s="60">
        <v>3904.5572005212307</v>
      </c>
      <c r="B266" s="54">
        <f t="shared" si="9"/>
        <v>15</v>
      </c>
      <c r="C266" s="54">
        <f t="shared" si="10"/>
        <v>257</v>
      </c>
      <c r="D266" s="60">
        <v>3904.5572005212307</v>
      </c>
      <c r="G266" s="63"/>
      <c r="I266" s="64"/>
      <c r="J266" s="64"/>
      <c r="K266" s="65"/>
      <c r="M266" s="64"/>
      <c r="N266" s="66"/>
      <c r="O266" s="66"/>
      <c r="Q266" s="67"/>
      <c r="R266" s="68"/>
      <c r="S266" s="63"/>
      <c r="U266" s="68">
        <v>7561</v>
      </c>
      <c r="V266" s="64">
        <v>8</v>
      </c>
      <c r="W266" s="54">
        <f t="shared" si="11"/>
        <v>257</v>
      </c>
      <c r="X266" s="68">
        <v>7561</v>
      </c>
      <c r="AC266" s="63">
        <v>3782.2311089318246</v>
      </c>
      <c r="AD266" s="63"/>
      <c r="AE266" s="54" t="s">
        <v>176</v>
      </c>
      <c r="AG266" s="63"/>
      <c r="AK266" s="64"/>
      <c r="AL266" s="64"/>
      <c r="AM266" s="65"/>
      <c r="AO266" s="64"/>
      <c r="AP266" s="66"/>
      <c r="AQ266" s="66"/>
      <c r="AS266" s="67"/>
      <c r="AT266" s="68"/>
    </row>
    <row r="267" spans="1:46" x14ac:dyDescent="0.25">
      <c r="A267" s="60">
        <v>3919.9381247083656</v>
      </c>
      <c r="B267" s="54">
        <f t="shared" si="9"/>
        <v>16</v>
      </c>
      <c r="C267" s="54">
        <f t="shared" si="10"/>
        <v>258</v>
      </c>
      <c r="D267" s="60">
        <v>3919.9381247083656</v>
      </c>
      <c r="G267" s="63"/>
      <c r="I267" s="64"/>
      <c r="J267" s="64"/>
      <c r="K267" s="65"/>
      <c r="M267" s="64"/>
      <c r="N267" s="66"/>
      <c r="O267" s="66"/>
      <c r="Q267" s="67"/>
      <c r="R267" s="68"/>
      <c r="S267" s="63"/>
      <c r="U267" s="68">
        <v>7591</v>
      </c>
      <c r="V267" s="64">
        <v>9</v>
      </c>
      <c r="W267" s="54">
        <f t="shared" si="11"/>
        <v>258</v>
      </c>
      <c r="X267" s="68">
        <v>7591</v>
      </c>
      <c r="AC267" s="63">
        <v>3797.2354007950053</v>
      </c>
      <c r="AD267" s="63"/>
      <c r="AE267" s="54" t="s">
        <v>177</v>
      </c>
      <c r="AG267" s="63"/>
      <c r="AK267" s="64"/>
      <c r="AL267" s="64"/>
      <c r="AM267" s="65"/>
      <c r="AO267" s="64"/>
      <c r="AP267" s="66"/>
      <c r="AQ267" s="66"/>
      <c r="AS267" s="67"/>
      <c r="AT267" s="68"/>
    </row>
    <row r="268" spans="1:46" x14ac:dyDescent="0.25">
      <c r="A268" s="60">
        <v>3935.1814528065734</v>
      </c>
      <c r="B268" s="54">
        <f t="shared" ref="B268:B331" si="12">IF(B267=24,1,B267+1)</f>
        <v>17</v>
      </c>
      <c r="C268" s="54">
        <f t="shared" ref="C268:C331" si="13">C267+1</f>
        <v>259</v>
      </c>
      <c r="D268" s="60">
        <v>3935.1814528065734</v>
      </c>
      <c r="G268" s="63"/>
      <c r="I268" s="64"/>
      <c r="J268" s="64"/>
      <c r="K268" s="65"/>
      <c r="M268" s="64"/>
      <c r="N268" s="66"/>
      <c r="O268" s="66"/>
      <c r="Q268" s="67"/>
      <c r="R268" s="68"/>
      <c r="S268" s="63"/>
      <c r="U268" s="68">
        <v>7621</v>
      </c>
      <c r="V268" s="64">
        <v>10</v>
      </c>
      <c r="W268" s="54">
        <f t="shared" ref="W268:W331" si="14">W267+1</f>
        <v>259</v>
      </c>
      <c r="X268" s="68">
        <v>7621</v>
      </c>
      <c r="AC268" s="63">
        <v>3811.5531055810861</v>
      </c>
      <c r="AD268" s="63"/>
      <c r="AE268" s="54" t="s">
        <v>176</v>
      </c>
      <c r="AG268" s="63"/>
      <c r="AK268" s="64"/>
      <c r="AL268" s="64"/>
      <c r="AM268" s="65"/>
      <c r="AO268" s="64"/>
      <c r="AP268" s="66"/>
      <c r="AQ268" s="66"/>
      <c r="AS268" s="67"/>
      <c r="AT268" s="68"/>
    </row>
    <row r="269" spans="1:46" x14ac:dyDescent="0.25">
      <c r="A269" s="60">
        <v>3950.29950828664</v>
      </c>
      <c r="B269" s="54">
        <f t="shared" si="12"/>
        <v>18</v>
      </c>
      <c r="C269" s="54">
        <f t="shared" si="13"/>
        <v>260</v>
      </c>
      <c r="D269" s="60">
        <v>3950.29950828664</v>
      </c>
      <c r="G269" s="63"/>
      <c r="I269" s="64"/>
      <c r="J269" s="64"/>
      <c r="K269" s="65"/>
      <c r="M269" s="64"/>
      <c r="N269" s="66"/>
      <c r="O269" s="66"/>
      <c r="Q269" s="67"/>
      <c r="R269" s="68"/>
      <c r="S269" s="63"/>
      <c r="U269" s="68">
        <v>7650</v>
      </c>
      <c r="V269" s="64">
        <v>11</v>
      </c>
      <c r="W269" s="54">
        <f t="shared" si="14"/>
        <v>260</v>
      </c>
      <c r="X269" s="68">
        <v>7650</v>
      </c>
      <c r="AC269" s="63">
        <v>3826.8415159815922</v>
      </c>
      <c r="AD269" s="63"/>
      <c r="AE269" s="54" t="s">
        <v>177</v>
      </c>
      <c r="AG269" s="63"/>
      <c r="AK269" s="64"/>
      <c r="AL269" s="64"/>
      <c r="AM269" s="65"/>
      <c r="AO269" s="64"/>
      <c r="AP269" s="66"/>
      <c r="AQ269" s="66"/>
      <c r="AS269" s="67"/>
      <c r="AT269" s="68"/>
    </row>
    <row r="270" spans="1:46" x14ac:dyDescent="0.25">
      <c r="A270" s="60">
        <v>3965.2872158619575</v>
      </c>
      <c r="B270" s="54">
        <f t="shared" si="12"/>
        <v>19</v>
      </c>
      <c r="C270" s="54">
        <f t="shared" si="13"/>
        <v>261</v>
      </c>
      <c r="D270" s="60">
        <v>3965.2872158619575</v>
      </c>
      <c r="G270" s="63"/>
      <c r="I270" s="64"/>
      <c r="J270" s="64"/>
      <c r="K270" s="65"/>
      <c r="M270" s="64"/>
      <c r="N270" s="66"/>
      <c r="O270" s="66"/>
      <c r="Q270" s="67"/>
      <c r="R270" s="68"/>
      <c r="S270" s="63"/>
      <c r="U270" s="68">
        <v>7680</v>
      </c>
      <c r="V270" s="64">
        <v>12</v>
      </c>
      <c r="W270" s="54">
        <f t="shared" si="14"/>
        <v>261</v>
      </c>
      <c r="X270" s="68">
        <v>7680</v>
      </c>
      <c r="AC270" s="63">
        <v>3840.8889632103965</v>
      </c>
      <c r="AD270" s="63"/>
      <c r="AE270" s="54" t="s">
        <v>176</v>
      </c>
      <c r="AG270" s="63"/>
      <c r="AK270" s="64"/>
      <c r="AL270" s="64"/>
      <c r="AM270" s="65"/>
      <c r="AO270" s="64"/>
      <c r="AP270" s="66"/>
      <c r="AQ270" s="66"/>
      <c r="AS270" s="67"/>
      <c r="AT270" s="68"/>
    </row>
    <row r="271" spans="1:46" x14ac:dyDescent="0.25">
      <c r="A271" s="60">
        <v>3980.1743122800253</v>
      </c>
      <c r="B271" s="54">
        <f t="shared" si="12"/>
        <v>20</v>
      </c>
      <c r="C271" s="54">
        <f t="shared" si="13"/>
        <v>262</v>
      </c>
      <c r="D271" s="60">
        <v>3980.1743122800253</v>
      </c>
      <c r="G271" s="63"/>
      <c r="I271" s="64"/>
      <c r="J271" s="64"/>
      <c r="K271" s="65"/>
      <c r="M271" s="64"/>
      <c r="N271" s="66"/>
      <c r="O271" s="66"/>
      <c r="Q271" s="67"/>
      <c r="R271" s="68"/>
      <c r="S271" s="63"/>
      <c r="U271" s="68">
        <v>7710</v>
      </c>
      <c r="V271" s="64">
        <v>1</v>
      </c>
      <c r="W271" s="54">
        <f t="shared" si="14"/>
        <v>262</v>
      </c>
      <c r="X271" s="68">
        <v>7710</v>
      </c>
      <c r="AC271" s="63">
        <v>3856.3589189047925</v>
      </c>
      <c r="AD271" s="63"/>
      <c r="AE271" s="54" t="s">
        <v>177</v>
      </c>
      <c r="AG271" s="63"/>
      <c r="AK271" s="64"/>
      <c r="AL271" s="64"/>
      <c r="AM271" s="65"/>
      <c r="AO271" s="64"/>
      <c r="AP271" s="66"/>
      <c r="AQ271" s="66"/>
      <c r="AS271" s="67"/>
      <c r="AT271" s="68"/>
    </row>
    <row r="272" spans="1:46" x14ac:dyDescent="0.25">
      <c r="A272" s="60">
        <v>3994.9701982121915</v>
      </c>
      <c r="B272" s="54">
        <f t="shared" si="12"/>
        <v>21</v>
      </c>
      <c r="C272" s="54">
        <f t="shared" si="13"/>
        <v>263</v>
      </c>
      <c r="D272" s="60">
        <v>3994.9701982121915</v>
      </c>
      <c r="G272" s="63"/>
      <c r="I272" s="64"/>
      <c r="J272" s="64"/>
      <c r="K272" s="65"/>
      <c r="M272" s="64"/>
      <c r="N272" s="66"/>
      <c r="O272" s="66"/>
      <c r="Q272" s="67"/>
      <c r="R272" s="68"/>
      <c r="S272" s="63"/>
      <c r="U272" s="68">
        <v>7740</v>
      </c>
      <c r="V272" s="64">
        <v>2</v>
      </c>
      <c r="W272" s="54">
        <f t="shared" si="14"/>
        <v>263</v>
      </c>
      <c r="X272" s="68">
        <v>7740</v>
      </c>
      <c r="AC272" s="63">
        <v>3870.2756515112706</v>
      </c>
      <c r="AD272" s="63"/>
      <c r="AE272" s="54" t="s">
        <v>176</v>
      </c>
      <c r="AG272" s="63"/>
      <c r="AK272" s="64"/>
      <c r="AL272" s="64"/>
      <c r="AM272" s="65"/>
      <c r="AO272" s="64"/>
      <c r="AP272" s="66"/>
      <c r="AQ272" s="66"/>
      <c r="AS272" s="67"/>
      <c r="AT272" s="68"/>
    </row>
    <row r="273" spans="1:46" x14ac:dyDescent="0.25">
      <c r="A273" s="60">
        <v>4009.7166003491729</v>
      </c>
      <c r="B273" s="54">
        <f t="shared" si="12"/>
        <v>22</v>
      </c>
      <c r="C273" s="54">
        <f t="shared" si="13"/>
        <v>264</v>
      </c>
      <c r="D273" s="60">
        <v>4009.7166003491729</v>
      </c>
      <c r="G273" s="63"/>
      <c r="I273" s="64"/>
      <c r="J273" s="64"/>
      <c r="K273" s="65"/>
      <c r="M273" s="64"/>
      <c r="N273" s="66"/>
      <c r="O273" s="66"/>
      <c r="Q273" s="67"/>
      <c r="R273" s="68"/>
      <c r="S273" s="63"/>
      <c r="U273" s="68">
        <v>7769</v>
      </c>
      <c r="V273" s="64">
        <v>3</v>
      </c>
      <c r="W273" s="54">
        <f t="shared" si="14"/>
        <v>264</v>
      </c>
      <c r="X273" s="68">
        <v>7769</v>
      </c>
      <c r="AC273" s="63">
        <v>3885.8013909100555</v>
      </c>
      <c r="AD273" s="63"/>
      <c r="AE273" s="54" t="s">
        <v>177</v>
      </c>
      <c r="AG273" s="63"/>
      <c r="AK273" s="64"/>
      <c r="AL273" s="64"/>
      <c r="AM273" s="65"/>
      <c r="AO273" s="64"/>
      <c r="AP273" s="66"/>
      <c r="AQ273" s="66"/>
      <c r="AS273" s="67"/>
      <c r="AT273" s="68"/>
    </row>
    <row r="274" spans="1:46" x14ac:dyDescent="0.25">
      <c r="A274" s="60">
        <v>4024.4313044147566</v>
      </c>
      <c r="B274" s="54">
        <f t="shared" si="12"/>
        <v>23</v>
      </c>
      <c r="C274" s="54">
        <f t="shared" si="13"/>
        <v>265</v>
      </c>
      <c r="D274" s="60">
        <v>4024.4313044147566</v>
      </c>
      <c r="G274" s="63"/>
      <c r="I274" s="64"/>
      <c r="J274" s="64"/>
      <c r="K274" s="65"/>
      <c r="M274" s="64"/>
      <c r="N274" s="66"/>
      <c r="O274" s="66"/>
      <c r="Q274" s="67"/>
      <c r="R274" s="68"/>
      <c r="S274" s="63"/>
      <c r="U274" s="68">
        <v>7799</v>
      </c>
      <c r="V274" s="64">
        <v>4</v>
      </c>
      <c r="W274" s="54">
        <f t="shared" si="14"/>
        <v>265</v>
      </c>
      <c r="X274" s="68">
        <v>7799</v>
      </c>
      <c r="AC274" s="63">
        <v>3899.7539884247817</v>
      </c>
      <c r="AD274" s="63"/>
      <c r="AE274" s="54" t="s">
        <v>176</v>
      </c>
      <c r="AG274" s="63"/>
      <c r="AK274" s="64"/>
      <c r="AL274" s="64"/>
      <c r="AM274" s="65"/>
      <c r="AO274" s="64"/>
      <c r="AP274" s="66"/>
      <c r="AQ274" s="66"/>
      <c r="AS274" s="67"/>
      <c r="AT274" s="68"/>
    </row>
    <row r="275" spans="1:46" x14ac:dyDescent="0.25">
      <c r="A275" s="60">
        <v>4039.1608267189004</v>
      </c>
      <c r="B275" s="54">
        <f t="shared" si="12"/>
        <v>24</v>
      </c>
      <c r="C275" s="54">
        <f t="shared" si="13"/>
        <v>266</v>
      </c>
      <c r="D275" s="60">
        <v>4039.1608267189004</v>
      </c>
      <c r="G275" s="63"/>
      <c r="I275" s="64"/>
      <c r="J275" s="64"/>
      <c r="K275" s="65"/>
      <c r="M275" s="64"/>
      <c r="N275" s="66"/>
      <c r="O275" s="66"/>
      <c r="Q275" s="67"/>
      <c r="R275" s="68"/>
      <c r="S275" s="63"/>
      <c r="U275" s="68">
        <v>7828</v>
      </c>
      <c r="V275" s="64">
        <v>5</v>
      </c>
      <c r="W275" s="54">
        <f t="shared" si="14"/>
        <v>266</v>
      </c>
      <c r="X275" s="68">
        <v>7828</v>
      </c>
      <c r="AC275" s="63">
        <v>3915.2030234104022</v>
      </c>
      <c r="AD275" s="63"/>
      <c r="AE275" s="54" t="s">
        <v>177</v>
      </c>
      <c r="AG275" s="63"/>
      <c r="AK275" s="64"/>
      <c r="AL275" s="64"/>
      <c r="AM275" s="65"/>
      <c r="AO275" s="64"/>
      <c r="AP275" s="66"/>
      <c r="AQ275" s="66"/>
      <c r="AS275" s="67"/>
      <c r="AT275" s="68"/>
    </row>
    <row r="276" spans="1:46" x14ac:dyDescent="0.25">
      <c r="A276" s="60">
        <v>4053.9239385081455</v>
      </c>
      <c r="B276" s="54">
        <f t="shared" si="12"/>
        <v>1</v>
      </c>
      <c r="C276" s="54">
        <f t="shared" si="13"/>
        <v>267</v>
      </c>
      <c r="D276" s="60">
        <v>4053.9239385081455</v>
      </c>
      <c r="G276" s="63"/>
      <c r="I276" s="64"/>
      <c r="J276" s="64"/>
      <c r="K276" s="65"/>
      <c r="M276" s="64"/>
      <c r="N276" s="66"/>
      <c r="O276" s="66"/>
      <c r="Q276" s="67"/>
      <c r="R276" s="68"/>
      <c r="S276" s="63"/>
      <c r="U276" s="68">
        <v>7857</v>
      </c>
      <c r="V276" s="64">
        <v>6</v>
      </c>
      <c r="W276" s="54">
        <f t="shared" si="14"/>
        <v>267</v>
      </c>
      <c r="X276" s="68">
        <v>7857</v>
      </c>
      <c r="AC276" s="63">
        <v>3929.3555295635015</v>
      </c>
      <c r="AD276" s="63"/>
      <c r="AE276" s="54" t="s">
        <v>176</v>
      </c>
      <c r="AG276" s="63"/>
      <c r="AK276" s="64"/>
      <c r="AL276" s="64"/>
      <c r="AM276" s="65"/>
      <c r="AO276" s="64"/>
      <c r="AP276" s="66"/>
      <c r="AQ276" s="66"/>
      <c r="AS276" s="67"/>
      <c r="AT276" s="68"/>
    </row>
    <row r="277" spans="1:46" x14ac:dyDescent="0.25">
      <c r="A277" s="60">
        <v>4068.7642241460271</v>
      </c>
      <c r="B277" s="54">
        <f t="shared" si="12"/>
        <v>2</v>
      </c>
      <c r="C277" s="54">
        <f t="shared" si="13"/>
        <v>268</v>
      </c>
      <c r="D277" s="60">
        <v>4068.7642241460271</v>
      </c>
      <c r="G277" s="63"/>
      <c r="I277" s="64"/>
      <c r="J277" s="64"/>
      <c r="K277" s="65"/>
      <c r="M277" s="64"/>
      <c r="N277" s="66"/>
      <c r="O277" s="66"/>
      <c r="Q277" s="67"/>
      <c r="R277" s="68"/>
      <c r="S277" s="63"/>
      <c r="U277" s="68">
        <v>7887</v>
      </c>
      <c r="V277" s="64">
        <v>7</v>
      </c>
      <c r="W277" s="54">
        <f t="shared" si="14"/>
        <v>268</v>
      </c>
      <c r="X277" s="68">
        <v>7887</v>
      </c>
      <c r="AC277" s="63">
        <v>3944.6003475948237</v>
      </c>
      <c r="AD277" s="63"/>
      <c r="AE277" s="54" t="s">
        <v>177</v>
      </c>
      <c r="AG277" s="63"/>
      <c r="AK277" s="64"/>
      <c r="AL277" s="64"/>
      <c r="AM277" s="65"/>
      <c r="AO277" s="64"/>
      <c r="AP277" s="66"/>
      <c r="AQ277" s="66"/>
      <c r="AS277" s="67"/>
      <c r="AT277" s="68"/>
    </row>
    <row r="278" spans="1:46" x14ac:dyDescent="0.25">
      <c r="A278" s="60">
        <v>4083.6937691117637</v>
      </c>
      <c r="B278" s="54">
        <f t="shared" si="12"/>
        <v>3</v>
      </c>
      <c r="C278" s="54">
        <f t="shared" si="13"/>
        <v>269</v>
      </c>
      <c r="D278" s="60">
        <v>4083.6937691117637</v>
      </c>
      <c r="G278" s="63"/>
      <c r="I278" s="64"/>
      <c r="J278" s="64"/>
      <c r="K278" s="65"/>
      <c r="M278" s="64"/>
      <c r="N278" s="66"/>
      <c r="O278" s="66"/>
      <c r="Q278" s="67"/>
      <c r="R278" s="68"/>
      <c r="S278" s="63"/>
      <c r="U278" s="68">
        <v>7916</v>
      </c>
      <c r="V278" s="64">
        <v>8</v>
      </c>
      <c r="W278" s="54">
        <f t="shared" si="14"/>
        <v>269</v>
      </c>
      <c r="X278" s="68">
        <v>7916</v>
      </c>
      <c r="AC278" s="63">
        <v>3959.0805789153092</v>
      </c>
      <c r="AD278" s="63"/>
      <c r="AE278" s="54" t="s">
        <v>176</v>
      </c>
      <c r="AG278" s="63"/>
      <c r="AK278" s="64"/>
      <c r="AL278" s="64"/>
      <c r="AM278" s="65"/>
      <c r="AO278" s="64"/>
      <c r="AP278" s="66"/>
      <c r="AQ278" s="66"/>
      <c r="AS278" s="67"/>
      <c r="AT278" s="68"/>
    </row>
    <row r="279" spans="1:46" x14ac:dyDescent="0.25">
      <c r="A279" s="60">
        <v>4098.7462060637772</v>
      </c>
      <c r="B279" s="54">
        <f t="shared" si="12"/>
        <v>4</v>
      </c>
      <c r="C279" s="54">
        <f t="shared" si="13"/>
        <v>270</v>
      </c>
      <c r="D279" s="60">
        <v>4098.7462060637772</v>
      </c>
      <c r="G279" s="63"/>
      <c r="I279" s="64"/>
      <c r="J279" s="64"/>
      <c r="K279" s="65"/>
      <c r="M279" s="64"/>
      <c r="N279" s="66"/>
      <c r="O279" s="66"/>
      <c r="Q279" s="67"/>
      <c r="R279" s="68"/>
      <c r="S279" s="63"/>
      <c r="U279" s="68">
        <v>7945</v>
      </c>
      <c r="V279" s="64">
        <v>9</v>
      </c>
      <c r="W279" s="54">
        <f t="shared" si="14"/>
        <v>270</v>
      </c>
      <c r="X279" s="68">
        <v>7945</v>
      </c>
      <c r="AC279" s="63">
        <v>3974.0173923466355</v>
      </c>
      <c r="AD279" s="63"/>
      <c r="AE279" s="54" t="s">
        <v>177</v>
      </c>
      <c r="AG279" s="63"/>
      <c r="AK279" s="64"/>
      <c r="AL279" s="64"/>
      <c r="AM279" s="65"/>
      <c r="AO279" s="64"/>
      <c r="AP279" s="66"/>
      <c r="AQ279" s="66"/>
      <c r="AS279" s="67"/>
      <c r="AT279" s="68"/>
    </row>
    <row r="280" spans="1:46" x14ac:dyDescent="0.25">
      <c r="A280" s="60">
        <v>4113.9199385889806</v>
      </c>
      <c r="B280" s="54">
        <f t="shared" si="12"/>
        <v>5</v>
      </c>
      <c r="C280" s="54">
        <f t="shared" si="13"/>
        <v>271</v>
      </c>
      <c r="D280" s="60">
        <v>4113.9199385889806</v>
      </c>
      <c r="G280" s="63"/>
      <c r="I280" s="64"/>
      <c r="J280" s="64"/>
      <c r="K280" s="65"/>
      <c r="M280" s="64"/>
      <c r="N280" s="66"/>
      <c r="O280" s="66"/>
      <c r="Q280" s="67"/>
      <c r="R280" s="68"/>
      <c r="S280" s="63"/>
      <c r="U280" s="68">
        <v>7975</v>
      </c>
      <c r="V280" s="64">
        <v>10</v>
      </c>
      <c r="W280" s="54">
        <f t="shared" si="14"/>
        <v>271</v>
      </c>
      <c r="X280" s="68">
        <v>7975</v>
      </c>
      <c r="AC280" s="63">
        <v>3988.8824113016017</v>
      </c>
      <c r="AD280" s="63"/>
      <c r="AE280" s="54" t="s">
        <v>176</v>
      </c>
      <c r="AG280" s="63"/>
      <c r="AK280" s="64"/>
      <c r="AL280" s="64"/>
      <c r="AM280" s="65"/>
      <c r="AO280" s="64"/>
      <c r="AP280" s="66"/>
      <c r="AQ280" s="66"/>
      <c r="AS280" s="67"/>
      <c r="AT280" s="68"/>
    </row>
    <row r="281" spans="1:46" x14ac:dyDescent="0.25">
      <c r="A281" s="60">
        <v>4129.2334145158529</v>
      </c>
      <c r="B281" s="54">
        <f t="shared" si="12"/>
        <v>6</v>
      </c>
      <c r="C281" s="54">
        <f t="shared" si="13"/>
        <v>272</v>
      </c>
      <c r="D281" s="60">
        <v>4129.2334145158529</v>
      </c>
      <c r="G281" s="63"/>
      <c r="I281" s="64"/>
      <c r="J281" s="64"/>
      <c r="K281" s="65"/>
      <c r="M281" s="64"/>
      <c r="N281" s="66"/>
      <c r="O281" s="66"/>
      <c r="Q281" s="67"/>
      <c r="R281" s="68"/>
      <c r="S281" s="63"/>
      <c r="U281" s="68">
        <v>8004</v>
      </c>
      <c r="V281" s="64">
        <v>11</v>
      </c>
      <c r="W281" s="54">
        <f t="shared" si="14"/>
        <v>272</v>
      </c>
      <c r="X281" s="68">
        <v>8004</v>
      </c>
      <c r="AC281" s="63">
        <v>4003.4618827700615</v>
      </c>
      <c r="AD281" s="63"/>
      <c r="AE281" s="54" t="s">
        <v>177</v>
      </c>
      <c r="AG281" s="63"/>
      <c r="AK281" s="64"/>
      <c r="AL281" s="64"/>
      <c r="AM281" s="65"/>
      <c r="AO281" s="64"/>
      <c r="AP281" s="66"/>
      <c r="AQ281" s="66"/>
      <c r="AS281" s="67"/>
      <c r="AT281" s="68"/>
    </row>
    <row r="282" spans="1:46" x14ac:dyDescent="0.25">
      <c r="A282" s="60">
        <v>4144.6670012413524</v>
      </c>
      <c r="B282" s="54">
        <f t="shared" si="12"/>
        <v>7</v>
      </c>
      <c r="C282" s="54">
        <f t="shared" si="13"/>
        <v>273</v>
      </c>
      <c r="D282" s="60">
        <v>4144.6670012413524</v>
      </c>
      <c r="G282" s="63"/>
      <c r="I282" s="64"/>
      <c r="J282" s="64"/>
      <c r="K282" s="65"/>
      <c r="M282" s="64"/>
      <c r="N282" s="66"/>
      <c r="O282" s="66"/>
      <c r="Q282" s="67"/>
      <c r="R282" s="68"/>
      <c r="S282" s="63"/>
      <c r="U282" s="68">
        <v>8034</v>
      </c>
      <c r="V282" s="64">
        <v>12</v>
      </c>
      <c r="W282" s="54">
        <f t="shared" si="14"/>
        <v>273</v>
      </c>
      <c r="X282" s="68">
        <v>8034</v>
      </c>
      <c r="AC282" s="63">
        <v>4018.6813632394187</v>
      </c>
      <c r="AD282" s="63"/>
      <c r="AE282" s="54" t="s">
        <v>176</v>
      </c>
      <c r="AG282" s="63"/>
      <c r="AK282" s="64"/>
      <c r="AL282" s="64"/>
      <c r="AM282" s="65"/>
      <c r="AO282" s="64"/>
      <c r="AP282" s="66"/>
      <c r="AQ282" s="66"/>
      <c r="AS282" s="67"/>
      <c r="AT282" s="68"/>
    </row>
    <row r="283" spans="1:46" x14ac:dyDescent="0.25">
      <c r="A283" s="60">
        <v>4160.2213510526344</v>
      </c>
      <c r="B283" s="54">
        <f t="shared" si="12"/>
        <v>8</v>
      </c>
      <c r="C283" s="54">
        <f t="shared" si="13"/>
        <v>274</v>
      </c>
      <c r="D283" s="60">
        <v>4160.2213510526344</v>
      </c>
      <c r="G283" s="63"/>
      <c r="I283" s="64"/>
      <c r="J283" s="64"/>
      <c r="K283" s="65"/>
      <c r="M283" s="64"/>
      <c r="N283" s="66"/>
      <c r="O283" s="66"/>
      <c r="Q283" s="67"/>
      <c r="R283" s="68"/>
      <c r="S283" s="63"/>
      <c r="U283" s="68">
        <v>8064</v>
      </c>
      <c r="V283" s="64">
        <v>1</v>
      </c>
      <c r="W283" s="54">
        <f t="shared" si="14"/>
        <v>274</v>
      </c>
      <c r="X283" s="68">
        <v>8064</v>
      </c>
      <c r="AC283" s="63">
        <v>4032.9347261353396</v>
      </c>
      <c r="AD283" s="63"/>
      <c r="AE283" s="54" t="s">
        <v>177</v>
      </c>
      <c r="AG283" s="63"/>
      <c r="AK283" s="64"/>
      <c r="AL283" s="64"/>
      <c r="AM283" s="65"/>
      <c r="AO283" s="64"/>
      <c r="AP283" s="66"/>
      <c r="AQ283" s="66"/>
      <c r="AS283" s="67"/>
      <c r="AT283" s="68"/>
    </row>
    <row r="284" spans="1:46" x14ac:dyDescent="0.25">
      <c r="A284" s="60">
        <v>4175.8597679398954</v>
      </c>
      <c r="B284" s="54">
        <f t="shared" si="12"/>
        <v>9</v>
      </c>
      <c r="C284" s="54">
        <f t="shared" si="13"/>
        <v>275</v>
      </c>
      <c r="D284" s="60">
        <v>4175.8597679398954</v>
      </c>
      <c r="G284" s="63"/>
      <c r="I284" s="64"/>
      <c r="J284" s="64"/>
      <c r="K284" s="65"/>
      <c r="M284" s="64"/>
      <c r="N284" s="66"/>
      <c r="O284" s="66"/>
      <c r="Q284" s="67"/>
      <c r="R284" s="68"/>
      <c r="S284" s="63"/>
      <c r="U284" s="68">
        <v>8094</v>
      </c>
      <c r="V284" s="64">
        <v>2</v>
      </c>
      <c r="W284" s="54">
        <f t="shared" si="14"/>
        <v>275</v>
      </c>
      <c r="X284" s="68">
        <v>8094</v>
      </c>
      <c r="AC284" s="63">
        <v>4048.4059471297078</v>
      </c>
      <c r="AD284" s="63"/>
      <c r="AE284" s="54" t="s">
        <v>176</v>
      </c>
      <c r="AG284" s="63"/>
      <c r="AK284" s="64"/>
      <c r="AL284" s="64"/>
      <c r="AM284" s="65"/>
      <c r="AO284" s="64"/>
      <c r="AP284" s="66"/>
      <c r="AQ284" s="66"/>
      <c r="AS284" s="67"/>
      <c r="AT284" s="68"/>
    </row>
    <row r="285" spans="1:46" x14ac:dyDescent="0.25">
      <c r="A285" s="60">
        <v>4191.5664678523317</v>
      </c>
      <c r="B285" s="54">
        <f t="shared" si="12"/>
        <v>10</v>
      </c>
      <c r="C285" s="54">
        <f t="shared" si="13"/>
        <v>276</v>
      </c>
      <c r="D285" s="60">
        <v>4191.5664678523317</v>
      </c>
      <c r="G285" s="63"/>
      <c r="I285" s="64"/>
      <c r="J285" s="64"/>
      <c r="K285" s="65"/>
      <c r="M285" s="64"/>
      <c r="N285" s="66"/>
      <c r="O285" s="66"/>
      <c r="Q285" s="67"/>
      <c r="R285" s="68"/>
      <c r="S285" s="63"/>
      <c r="U285" s="68">
        <v>8123</v>
      </c>
      <c r="V285" s="64">
        <v>3</v>
      </c>
      <c r="W285" s="54">
        <f t="shared" si="14"/>
        <v>276</v>
      </c>
      <c r="X285" s="68">
        <v>8123</v>
      </c>
      <c r="AC285" s="63">
        <v>4062.4426653115079</v>
      </c>
      <c r="AD285" s="63"/>
      <c r="AE285" s="54" t="s">
        <v>177</v>
      </c>
      <c r="AG285" s="63"/>
      <c r="AK285" s="64"/>
      <c r="AL285" s="64"/>
      <c r="AM285" s="65"/>
      <c r="AO285" s="64"/>
      <c r="AP285" s="66"/>
      <c r="AQ285" s="66"/>
      <c r="AS285" s="67"/>
      <c r="AT285" s="68"/>
    </row>
    <row r="286" spans="1:46" x14ac:dyDescent="0.25">
      <c r="A286" s="60">
        <v>4207.2952175750397</v>
      </c>
      <c r="B286" s="54">
        <f t="shared" si="12"/>
        <v>11</v>
      </c>
      <c r="C286" s="54">
        <f t="shared" si="13"/>
        <v>277</v>
      </c>
      <c r="D286" s="60">
        <v>4207.2952175750397</v>
      </c>
      <c r="G286" s="63"/>
      <c r="I286" s="64"/>
      <c r="J286" s="64"/>
      <c r="K286" s="65"/>
      <c r="M286" s="64"/>
      <c r="N286" s="66"/>
      <c r="O286" s="66"/>
      <c r="Q286" s="67"/>
      <c r="R286" s="68"/>
      <c r="S286" s="63"/>
      <c r="U286" s="68">
        <v>8153</v>
      </c>
      <c r="V286" s="64">
        <v>4</v>
      </c>
      <c r="W286" s="54">
        <f t="shared" si="14"/>
        <v>277</v>
      </c>
      <c r="X286" s="68">
        <v>8153</v>
      </c>
      <c r="AC286" s="63">
        <v>4078.021552299615</v>
      </c>
      <c r="AD286" s="63"/>
      <c r="AE286" s="54" t="s">
        <v>176</v>
      </c>
      <c r="AG286" s="63"/>
      <c r="AK286" s="64"/>
      <c r="AL286" s="64"/>
      <c r="AM286" s="65"/>
      <c r="AO286" s="64"/>
      <c r="AP286" s="66"/>
      <c r="AQ286" s="66"/>
      <c r="AS286" s="67"/>
      <c r="AT286" s="68"/>
    </row>
    <row r="287" spans="1:46" x14ac:dyDescent="0.25">
      <c r="A287" s="60">
        <v>4223.0200212155469</v>
      </c>
      <c r="B287" s="54">
        <f t="shared" si="12"/>
        <v>12</v>
      </c>
      <c r="C287" s="54">
        <f t="shared" si="13"/>
        <v>278</v>
      </c>
      <c r="D287" s="60">
        <v>4223.0200212155469</v>
      </c>
      <c r="G287" s="63"/>
      <c r="I287" s="64"/>
      <c r="J287" s="64"/>
      <c r="K287" s="65"/>
      <c r="M287" s="64"/>
      <c r="N287" s="66"/>
      <c r="O287" s="66"/>
      <c r="Q287" s="67"/>
      <c r="R287" s="68"/>
      <c r="S287" s="63"/>
      <c r="U287" s="68">
        <v>8183</v>
      </c>
      <c r="V287" s="64">
        <v>5</v>
      </c>
      <c r="W287" s="54">
        <f t="shared" si="14"/>
        <v>278</v>
      </c>
      <c r="X287" s="68">
        <v>8183</v>
      </c>
      <c r="AC287" s="63">
        <v>4091.9987958902493</v>
      </c>
      <c r="AD287" s="63"/>
      <c r="AE287" s="54" t="s">
        <v>177</v>
      </c>
      <c r="AG287" s="63"/>
      <c r="AK287" s="64"/>
      <c r="AL287" s="64"/>
      <c r="AM287" s="65"/>
      <c r="AO287" s="64"/>
      <c r="AP287" s="66"/>
      <c r="AQ287" s="66"/>
      <c r="AS287" s="67"/>
      <c r="AT287" s="68"/>
    </row>
    <row r="288" spans="1:46" x14ac:dyDescent="0.25">
      <c r="A288" s="60">
        <v>4238.6976432744414</v>
      </c>
      <c r="B288" s="54">
        <f t="shared" si="12"/>
        <v>13</v>
      </c>
      <c r="C288" s="54">
        <f t="shared" si="13"/>
        <v>279</v>
      </c>
      <c r="D288" s="60">
        <v>4238.6976432744414</v>
      </c>
      <c r="G288" s="63"/>
      <c r="I288" s="64"/>
      <c r="J288" s="64"/>
      <c r="K288" s="65"/>
      <c r="M288" s="64"/>
      <c r="N288" s="66"/>
      <c r="O288" s="66"/>
      <c r="Q288" s="67"/>
      <c r="R288" s="68"/>
      <c r="S288" s="63"/>
      <c r="U288" s="68">
        <v>8212</v>
      </c>
      <c r="V288" s="64">
        <v>5</v>
      </c>
      <c r="W288" s="54">
        <f t="shared" si="14"/>
        <v>279</v>
      </c>
      <c r="X288" s="68">
        <v>8212</v>
      </c>
      <c r="AC288" s="63">
        <v>4107.5262403758243</v>
      </c>
      <c r="AD288" s="63"/>
      <c r="AE288" s="54" t="s">
        <v>176</v>
      </c>
      <c r="AG288" s="63"/>
      <c r="AK288" s="64"/>
      <c r="AL288" s="64"/>
      <c r="AM288" s="65"/>
      <c r="AO288" s="64"/>
      <c r="AP288" s="66"/>
      <c r="AQ288" s="66"/>
      <c r="AS288" s="67"/>
      <c r="AT288" s="68"/>
    </row>
    <row r="289" spans="1:46" x14ac:dyDescent="0.25">
      <c r="A289" s="60">
        <v>4254.3008023402654</v>
      </c>
      <c r="B289" s="54">
        <f t="shared" si="12"/>
        <v>14</v>
      </c>
      <c r="C289" s="54">
        <f t="shared" si="13"/>
        <v>280</v>
      </c>
      <c r="D289" s="60">
        <v>4254.3008023402654</v>
      </c>
      <c r="G289" s="63"/>
      <c r="I289" s="64"/>
      <c r="J289" s="64"/>
      <c r="K289" s="65"/>
      <c r="M289" s="64"/>
      <c r="N289" s="66"/>
      <c r="O289" s="66"/>
      <c r="Q289" s="67"/>
      <c r="R289" s="68"/>
      <c r="S289" s="63"/>
      <c r="U289" s="68">
        <v>8241</v>
      </c>
      <c r="V289" s="64">
        <v>6</v>
      </c>
      <c r="W289" s="54">
        <f t="shared" si="14"/>
        <v>280</v>
      </c>
      <c r="X289" s="68">
        <v>8241</v>
      </c>
      <c r="AC289" s="63">
        <v>4121.6086177546531</v>
      </c>
      <c r="AD289" s="63"/>
      <c r="AE289" s="54" t="s">
        <v>177</v>
      </c>
      <c r="AG289" s="63"/>
      <c r="AK289" s="64"/>
      <c r="AL289" s="64"/>
      <c r="AM289" s="65"/>
      <c r="AO289" s="64"/>
      <c r="AP289" s="66"/>
      <c r="AQ289" s="66"/>
      <c r="AS289" s="67"/>
      <c r="AT289" s="68"/>
    </row>
    <row r="290" spans="1:46" x14ac:dyDescent="0.25">
      <c r="A290" s="60">
        <v>4269.8010154995136</v>
      </c>
      <c r="B290" s="54">
        <f t="shared" si="12"/>
        <v>15</v>
      </c>
      <c r="C290" s="54">
        <f t="shared" si="13"/>
        <v>281</v>
      </c>
      <c r="D290" s="60">
        <v>4269.8010154995136</v>
      </c>
      <c r="G290" s="63"/>
      <c r="I290" s="64"/>
      <c r="J290" s="64"/>
      <c r="K290" s="65"/>
      <c r="M290" s="64"/>
      <c r="N290" s="66"/>
      <c r="O290" s="66"/>
      <c r="Q290" s="67"/>
      <c r="R290" s="68"/>
      <c r="S290" s="63"/>
      <c r="U290" s="68">
        <v>8271</v>
      </c>
      <c r="V290" s="64">
        <v>7</v>
      </c>
      <c r="W290" s="54">
        <f t="shared" si="14"/>
        <v>281</v>
      </c>
      <c r="X290" s="68">
        <v>8271</v>
      </c>
      <c r="AC290" s="63">
        <v>4136.9340224512853</v>
      </c>
      <c r="AD290" s="63"/>
      <c r="AE290" s="54" t="s">
        <v>176</v>
      </c>
      <c r="AG290" s="63"/>
      <c r="AK290" s="64"/>
      <c r="AL290" s="64"/>
      <c r="AM290" s="65"/>
      <c r="AO290" s="64"/>
      <c r="AP290" s="66"/>
      <c r="AQ290" s="66"/>
      <c r="AS290" s="67"/>
      <c r="AT290" s="68"/>
    </row>
    <row r="291" spans="1:46" x14ac:dyDescent="0.25">
      <c r="A291" s="60">
        <v>4285.1789706633426</v>
      </c>
      <c r="B291" s="54">
        <f t="shared" si="12"/>
        <v>16</v>
      </c>
      <c r="C291" s="54">
        <f t="shared" si="13"/>
        <v>282</v>
      </c>
      <c r="D291" s="60">
        <v>4285.1789706633426</v>
      </c>
      <c r="G291" s="63"/>
      <c r="I291" s="64"/>
      <c r="J291" s="64"/>
      <c r="K291" s="65"/>
      <c r="M291" s="64"/>
      <c r="N291" s="66"/>
      <c r="O291" s="66"/>
      <c r="Q291" s="67"/>
      <c r="R291" s="68"/>
      <c r="S291" s="63"/>
      <c r="U291" s="68">
        <v>8300</v>
      </c>
      <c r="V291" s="64">
        <v>8</v>
      </c>
      <c r="W291" s="54">
        <f t="shared" si="14"/>
        <v>282</v>
      </c>
      <c r="X291" s="68">
        <v>8300</v>
      </c>
      <c r="AC291" s="63">
        <v>4151.256708287634</v>
      </c>
      <c r="AD291" s="63"/>
      <c r="AE291" s="54" t="s">
        <v>177</v>
      </c>
      <c r="AG291" s="63"/>
      <c r="AK291" s="64"/>
      <c r="AL291" s="64"/>
      <c r="AM291" s="65"/>
      <c r="AO291" s="64"/>
      <c r="AP291" s="66"/>
      <c r="AQ291" s="66"/>
      <c r="AS291" s="67"/>
      <c r="AT291" s="68"/>
    </row>
    <row r="292" spans="1:46" x14ac:dyDescent="0.25">
      <c r="A292" s="60">
        <v>4300.427165617235</v>
      </c>
      <c r="B292" s="54">
        <f t="shared" si="12"/>
        <v>17</v>
      </c>
      <c r="C292" s="54">
        <f t="shared" si="13"/>
        <v>283</v>
      </c>
      <c r="D292" s="60">
        <v>4300.427165617235</v>
      </c>
      <c r="G292" s="63"/>
      <c r="I292" s="64"/>
      <c r="J292" s="64"/>
      <c r="K292" s="65"/>
      <c r="M292" s="64"/>
      <c r="N292" s="66"/>
      <c r="O292" s="66"/>
      <c r="Q292" s="67"/>
      <c r="R292" s="68"/>
      <c r="S292" s="63"/>
      <c r="U292" s="68">
        <v>8329</v>
      </c>
      <c r="V292" s="64">
        <v>9</v>
      </c>
      <c r="W292" s="54">
        <f t="shared" si="14"/>
        <v>283</v>
      </c>
      <c r="X292" s="68">
        <v>8329</v>
      </c>
      <c r="AC292" s="63">
        <v>4166.2667551310733</v>
      </c>
      <c r="AD292" s="63"/>
      <c r="AE292" s="54" t="s">
        <v>176</v>
      </c>
      <c r="AG292" s="63"/>
      <c r="AK292" s="64"/>
      <c r="AL292" s="64"/>
      <c r="AM292" s="65"/>
      <c r="AO292" s="64"/>
      <c r="AP292" s="66"/>
      <c r="AQ292" s="66"/>
      <c r="AS292" s="67"/>
      <c r="AT292" s="68"/>
    </row>
    <row r="293" spans="1:46" x14ac:dyDescent="0.25">
      <c r="A293" s="60">
        <v>4315.5405469820835</v>
      </c>
      <c r="B293" s="54">
        <f t="shared" si="12"/>
        <v>18</v>
      </c>
      <c r="C293" s="54">
        <f t="shared" si="13"/>
        <v>284</v>
      </c>
      <c r="D293" s="60">
        <v>4315.5405469820835</v>
      </c>
      <c r="G293" s="63"/>
      <c r="I293" s="64"/>
      <c r="J293" s="64"/>
      <c r="K293" s="65"/>
      <c r="M293" s="64"/>
      <c r="N293" s="66"/>
      <c r="O293" s="66"/>
      <c r="Q293" s="67"/>
      <c r="R293" s="68"/>
      <c r="S293" s="63"/>
      <c r="U293" s="68">
        <v>8359</v>
      </c>
      <c r="V293" s="64">
        <v>10</v>
      </c>
      <c r="W293" s="54">
        <f t="shared" si="14"/>
        <v>284</v>
      </c>
      <c r="X293" s="68">
        <v>8359</v>
      </c>
      <c r="AC293" s="63">
        <v>4180.9101876253262</v>
      </c>
      <c r="AD293" s="63"/>
      <c r="AE293" s="54" t="s">
        <v>177</v>
      </c>
      <c r="AG293" s="63"/>
      <c r="AK293" s="64"/>
      <c r="AL293" s="64"/>
      <c r="AM293" s="65"/>
      <c r="AO293" s="64"/>
      <c r="AP293" s="66"/>
      <c r="AQ293" s="66"/>
      <c r="AS293" s="67"/>
      <c r="AT293" s="68"/>
    </row>
    <row r="294" spans="1:46" x14ac:dyDescent="0.25">
      <c r="A294" s="60">
        <v>4330.5327777303755</v>
      </c>
      <c r="B294" s="54">
        <f t="shared" si="12"/>
        <v>19</v>
      </c>
      <c r="C294" s="54">
        <f t="shared" si="13"/>
        <v>285</v>
      </c>
      <c r="D294" s="60">
        <v>4330.5327777303755</v>
      </c>
      <c r="G294" s="63"/>
      <c r="I294" s="64"/>
      <c r="J294" s="64"/>
      <c r="K294" s="65"/>
      <c r="M294" s="64"/>
      <c r="N294" s="66"/>
      <c r="O294" s="66"/>
      <c r="Q294" s="67"/>
      <c r="R294" s="68"/>
      <c r="S294" s="63"/>
      <c r="U294" s="68">
        <v>8388</v>
      </c>
      <c r="V294" s="64">
        <v>11</v>
      </c>
      <c r="W294" s="54">
        <f t="shared" si="14"/>
        <v>285</v>
      </c>
      <c r="X294" s="68">
        <v>8388</v>
      </c>
      <c r="AC294" s="63">
        <v>4195.555343770422</v>
      </c>
      <c r="AD294" s="63"/>
      <c r="AE294" s="54" t="s">
        <v>176</v>
      </c>
      <c r="AG294" s="63"/>
      <c r="AK294" s="64"/>
      <c r="AL294" s="64"/>
      <c r="AM294" s="65"/>
      <c r="AO294" s="64"/>
      <c r="AP294" s="66"/>
      <c r="AQ294" s="66"/>
      <c r="AS294" s="67"/>
      <c r="AT294" s="68"/>
    </row>
    <row r="295" spans="1:46" x14ac:dyDescent="0.25">
      <c r="A295" s="60">
        <v>4345.4139607627876</v>
      </c>
      <c r="B295" s="54">
        <f t="shared" si="12"/>
        <v>20</v>
      </c>
      <c r="C295" s="54">
        <f t="shared" si="13"/>
        <v>286</v>
      </c>
      <c r="D295" s="60">
        <v>4345.4139607627876</v>
      </c>
      <c r="G295" s="63"/>
      <c r="I295" s="64"/>
      <c r="J295" s="64"/>
      <c r="K295" s="65"/>
      <c r="M295" s="64"/>
      <c r="N295" s="66"/>
      <c r="O295" s="66"/>
      <c r="Q295" s="67"/>
      <c r="R295" s="68"/>
      <c r="S295" s="63"/>
      <c r="U295" s="68">
        <v>8418</v>
      </c>
      <c r="V295" s="64">
        <v>12</v>
      </c>
      <c r="W295" s="54">
        <f t="shared" si="14"/>
        <v>286</v>
      </c>
      <c r="X295" s="68">
        <v>8418</v>
      </c>
      <c r="AC295" s="63">
        <v>4210.5370056112297</v>
      </c>
      <c r="AD295" s="63"/>
      <c r="AE295" s="54" t="s">
        <v>177</v>
      </c>
      <c r="AG295" s="63"/>
      <c r="AK295" s="64"/>
      <c r="AL295" s="64"/>
      <c r="AM295" s="65"/>
      <c r="AO295" s="64"/>
      <c r="AP295" s="66"/>
      <c r="AQ295" s="66"/>
      <c r="AS295" s="67"/>
      <c r="AT295" s="68"/>
    </row>
    <row r="296" spans="1:46" x14ac:dyDescent="0.25">
      <c r="A296" s="60">
        <v>4360.2137321052141</v>
      </c>
      <c r="B296" s="54">
        <f t="shared" si="12"/>
        <v>21</v>
      </c>
      <c r="C296" s="54">
        <f t="shared" si="13"/>
        <v>287</v>
      </c>
      <c r="D296" s="60">
        <v>4360.2137321052141</v>
      </c>
      <c r="G296" s="63"/>
      <c r="I296" s="64"/>
      <c r="J296" s="64"/>
      <c r="K296" s="65"/>
      <c r="M296" s="64"/>
      <c r="N296" s="66"/>
      <c r="O296" s="66"/>
      <c r="Q296" s="67"/>
      <c r="R296" s="68"/>
      <c r="S296" s="63"/>
      <c r="U296" s="68">
        <v>8448</v>
      </c>
      <c r="V296" s="64">
        <v>1</v>
      </c>
      <c r="W296" s="54">
        <f t="shared" si="14"/>
        <v>287</v>
      </c>
      <c r="X296" s="68">
        <v>8448</v>
      </c>
      <c r="AC296" s="63">
        <v>4224.8418045700528</v>
      </c>
      <c r="AD296" s="63"/>
      <c r="AE296" s="54" t="s">
        <v>176</v>
      </c>
      <c r="AG296" s="63"/>
      <c r="AK296" s="64"/>
      <c r="AL296" s="64"/>
      <c r="AM296" s="65"/>
      <c r="AO296" s="64"/>
      <c r="AP296" s="66"/>
      <c r="AQ296" s="66"/>
      <c r="AS296" s="67"/>
      <c r="AT296" s="68"/>
    </row>
    <row r="297" spans="1:46" x14ac:dyDescent="0.25">
      <c r="A297" s="60">
        <v>4374.9537358097732</v>
      </c>
      <c r="B297" s="54">
        <f t="shared" si="12"/>
        <v>22</v>
      </c>
      <c r="C297" s="54">
        <f t="shared" si="13"/>
        <v>288</v>
      </c>
      <c r="D297" s="60">
        <v>4374.9537358097732</v>
      </c>
      <c r="G297" s="63"/>
      <c r="I297" s="64"/>
      <c r="J297" s="64"/>
      <c r="K297" s="65"/>
      <c r="M297" s="64"/>
      <c r="N297" s="66"/>
      <c r="O297" s="66"/>
      <c r="Q297" s="67"/>
      <c r="R297" s="68"/>
      <c r="S297" s="63"/>
      <c r="U297" s="68">
        <v>8477</v>
      </c>
      <c r="V297" s="64">
        <v>2</v>
      </c>
      <c r="W297" s="54">
        <f t="shared" si="14"/>
        <v>288</v>
      </c>
      <c r="X297" s="68">
        <v>8477</v>
      </c>
      <c r="AC297" s="63">
        <v>4240.1213135337457</v>
      </c>
      <c r="AD297" s="63"/>
      <c r="AE297" s="54" t="s">
        <v>177</v>
      </c>
      <c r="AG297" s="63"/>
      <c r="AK297" s="64"/>
      <c r="AL297" s="64"/>
      <c r="AM297" s="65"/>
      <c r="AO297" s="64"/>
      <c r="AP297" s="66"/>
      <c r="AQ297" s="66"/>
      <c r="AS297" s="67"/>
      <c r="AT297" s="68"/>
    </row>
    <row r="298" spans="1:46" x14ac:dyDescent="0.25">
      <c r="A298" s="60">
        <v>4389.6720105232671</v>
      </c>
      <c r="B298" s="54">
        <f t="shared" si="12"/>
        <v>23</v>
      </c>
      <c r="C298" s="54">
        <f t="shared" si="13"/>
        <v>289</v>
      </c>
      <c r="D298" s="60">
        <v>4389.6720105232671</v>
      </c>
      <c r="G298" s="63"/>
      <c r="I298" s="64"/>
      <c r="J298" s="64"/>
      <c r="K298" s="65"/>
      <c r="M298" s="64"/>
      <c r="N298" s="66"/>
      <c r="O298" s="66"/>
      <c r="Q298" s="67"/>
      <c r="R298" s="68"/>
      <c r="S298" s="63"/>
      <c r="U298" s="68">
        <v>8507</v>
      </c>
      <c r="V298" s="64">
        <v>3</v>
      </c>
      <c r="W298" s="54">
        <f t="shared" si="14"/>
        <v>289</v>
      </c>
      <c r="X298" s="68">
        <v>8507</v>
      </c>
      <c r="AC298" s="63">
        <v>4254.1765786693431</v>
      </c>
      <c r="AD298" s="63"/>
      <c r="AE298" s="54" t="s">
        <v>176</v>
      </c>
      <c r="AG298" s="63"/>
      <c r="AK298" s="64"/>
      <c r="AL298" s="64"/>
      <c r="AM298" s="65"/>
      <c r="AO298" s="64"/>
      <c r="AP298" s="66"/>
      <c r="AQ298" s="66"/>
      <c r="AS298" s="67"/>
      <c r="AT298" s="68"/>
    </row>
    <row r="299" spans="1:46" x14ac:dyDescent="0.25">
      <c r="A299" s="60">
        <v>4404.3953619287349</v>
      </c>
      <c r="B299" s="54">
        <f t="shared" si="12"/>
        <v>24</v>
      </c>
      <c r="C299" s="54">
        <f t="shared" si="13"/>
        <v>290</v>
      </c>
      <c r="D299" s="60">
        <v>4404.3953619287349</v>
      </c>
      <c r="G299" s="63"/>
      <c r="I299" s="64"/>
      <c r="J299" s="64"/>
      <c r="K299" s="65"/>
      <c r="M299" s="64"/>
      <c r="N299" s="66"/>
      <c r="O299" s="66"/>
      <c r="Q299" s="67"/>
      <c r="R299" s="68"/>
      <c r="S299" s="63"/>
      <c r="U299" s="68">
        <v>8537</v>
      </c>
      <c r="V299" s="64">
        <v>4</v>
      </c>
      <c r="W299" s="54">
        <f t="shared" si="14"/>
        <v>290</v>
      </c>
      <c r="X299" s="68">
        <v>8537</v>
      </c>
      <c r="AC299" s="63">
        <v>4269.6642709765583</v>
      </c>
      <c r="AD299" s="63"/>
      <c r="AE299" s="54" t="s">
        <v>177</v>
      </c>
      <c r="AG299" s="63"/>
      <c r="AK299" s="64"/>
      <c r="AL299" s="64"/>
      <c r="AM299" s="65"/>
      <c r="AO299" s="64"/>
      <c r="AP299" s="66"/>
      <c r="AQ299" s="66"/>
      <c r="AS299" s="67"/>
      <c r="AT299" s="68"/>
    </row>
    <row r="300" spans="1:46" x14ac:dyDescent="0.25">
      <c r="A300" s="60">
        <v>4419.1623204364441</v>
      </c>
      <c r="B300" s="54">
        <f t="shared" si="12"/>
        <v>1</v>
      </c>
      <c r="C300" s="54">
        <f t="shared" si="13"/>
        <v>291</v>
      </c>
      <c r="D300" s="60">
        <v>4419.1623204364441</v>
      </c>
      <c r="G300" s="63"/>
      <c r="I300" s="64"/>
      <c r="J300" s="64"/>
      <c r="K300" s="65"/>
      <c r="M300" s="64"/>
      <c r="N300" s="66"/>
      <c r="O300" s="66"/>
      <c r="Q300" s="67"/>
      <c r="R300" s="68"/>
      <c r="S300" s="63"/>
      <c r="U300" s="68">
        <v>8566</v>
      </c>
      <c r="V300" s="64">
        <v>5</v>
      </c>
      <c r="W300" s="54">
        <f t="shared" si="14"/>
        <v>291</v>
      </c>
      <c r="X300" s="68">
        <v>8566</v>
      </c>
      <c r="AC300" s="63">
        <v>4283.6093186000362</v>
      </c>
      <c r="AD300" s="63"/>
      <c r="AE300" s="54" t="s">
        <v>176</v>
      </c>
      <c r="AG300" s="63"/>
      <c r="AK300" s="64"/>
      <c r="AL300" s="64"/>
      <c r="AM300" s="65"/>
      <c r="AO300" s="64"/>
      <c r="AP300" s="66"/>
      <c r="AQ300" s="66"/>
      <c r="AS300" s="67"/>
      <c r="AT300" s="68"/>
    </row>
    <row r="301" spans="1:46" x14ac:dyDescent="0.25">
      <c r="A301" s="60">
        <v>4433.9970758184791</v>
      </c>
      <c r="B301" s="54">
        <f t="shared" si="12"/>
        <v>2</v>
      </c>
      <c r="C301" s="54">
        <f t="shared" si="13"/>
        <v>292</v>
      </c>
      <c r="D301" s="60">
        <v>4433.9970758184791</v>
      </c>
      <c r="G301" s="63"/>
      <c r="I301" s="64"/>
      <c r="J301" s="64"/>
      <c r="K301" s="65"/>
      <c r="M301" s="64"/>
      <c r="N301" s="66"/>
      <c r="O301" s="66"/>
      <c r="Q301" s="67"/>
      <c r="R301" s="68"/>
      <c r="S301" s="63"/>
      <c r="U301" s="68">
        <v>8596</v>
      </c>
      <c r="V301" s="64">
        <v>6</v>
      </c>
      <c r="W301" s="54">
        <f t="shared" si="14"/>
        <v>292</v>
      </c>
      <c r="X301" s="68">
        <v>8596</v>
      </c>
      <c r="AC301" s="63">
        <v>4299.1744269314222</v>
      </c>
      <c r="AD301" s="63"/>
      <c r="AE301" s="54" t="s">
        <v>177</v>
      </c>
      <c r="AG301" s="63"/>
      <c r="AK301" s="64"/>
      <c r="AL301" s="64"/>
      <c r="AM301" s="65"/>
      <c r="AO301" s="64"/>
      <c r="AP301" s="66"/>
      <c r="AQ301" s="66"/>
      <c r="AS301" s="67"/>
      <c r="AT301" s="68"/>
    </row>
    <row r="302" spans="1:46" x14ac:dyDescent="0.25">
      <c r="A302" s="60">
        <v>4448.931391581893</v>
      </c>
      <c r="B302" s="54">
        <f t="shared" si="12"/>
        <v>3</v>
      </c>
      <c r="C302" s="54">
        <f t="shared" si="13"/>
        <v>293</v>
      </c>
      <c r="D302" s="60">
        <v>4448.931391581893</v>
      </c>
      <c r="G302" s="63"/>
      <c r="I302" s="64"/>
      <c r="J302" s="64"/>
      <c r="K302" s="65"/>
      <c r="M302" s="64"/>
      <c r="N302" s="66"/>
      <c r="O302" s="66"/>
      <c r="Q302" s="67"/>
      <c r="R302" s="68"/>
      <c r="S302" s="63"/>
      <c r="U302" s="68">
        <v>8625</v>
      </c>
      <c r="V302" s="64">
        <v>7</v>
      </c>
      <c r="W302" s="54">
        <f t="shared" si="14"/>
        <v>293</v>
      </c>
      <c r="X302" s="68">
        <v>8625</v>
      </c>
      <c r="AC302" s="63">
        <v>4313.17317386996</v>
      </c>
      <c r="AD302" s="63"/>
      <c r="AE302" s="54" t="s">
        <v>176</v>
      </c>
      <c r="AG302" s="63"/>
      <c r="AK302" s="64"/>
      <c r="AL302" s="64"/>
      <c r="AM302" s="65"/>
      <c r="AO302" s="64"/>
      <c r="AP302" s="66"/>
      <c r="AQ302" s="66"/>
      <c r="AS302" s="67"/>
      <c r="AT302" s="68"/>
    </row>
    <row r="303" spans="1:46" x14ac:dyDescent="0.25">
      <c r="A303" s="60">
        <v>4463.9788448098116</v>
      </c>
      <c r="B303" s="54">
        <f t="shared" si="12"/>
        <v>4</v>
      </c>
      <c r="C303" s="54">
        <f t="shared" si="13"/>
        <v>294</v>
      </c>
      <c r="D303" s="60">
        <v>4463.9788448098116</v>
      </c>
      <c r="G303" s="63"/>
      <c r="I303" s="64"/>
      <c r="J303" s="64"/>
      <c r="K303" s="65"/>
      <c r="M303" s="64"/>
      <c r="N303" s="66"/>
      <c r="O303" s="66"/>
      <c r="Q303" s="67"/>
      <c r="R303" s="68"/>
      <c r="S303" s="63"/>
      <c r="U303" s="68">
        <v>8655</v>
      </c>
      <c r="V303" s="64">
        <v>8</v>
      </c>
      <c r="W303" s="54">
        <f t="shared" si="14"/>
        <v>294</v>
      </c>
      <c r="X303" s="68">
        <v>8655</v>
      </c>
      <c r="AC303" s="63">
        <v>4328.658422939945</v>
      </c>
      <c r="AD303" s="63"/>
      <c r="AE303" s="54" t="s">
        <v>177</v>
      </c>
      <c r="AG303" s="63"/>
      <c r="AK303" s="64"/>
      <c r="AL303" s="64"/>
      <c r="AM303" s="65"/>
      <c r="AO303" s="64"/>
      <c r="AP303" s="66"/>
      <c r="AQ303" s="66"/>
      <c r="AS303" s="67"/>
      <c r="AT303" s="68"/>
    </row>
    <row r="304" spans="1:46" x14ac:dyDescent="0.25">
      <c r="A304" s="60">
        <v>4479.1586539298296</v>
      </c>
      <c r="B304" s="54">
        <f t="shared" si="12"/>
        <v>5</v>
      </c>
      <c r="C304" s="54">
        <f t="shared" si="13"/>
        <v>295</v>
      </c>
      <c r="D304" s="60">
        <v>4479.1586539298296</v>
      </c>
      <c r="G304" s="63"/>
      <c r="I304" s="64"/>
      <c r="J304" s="64"/>
      <c r="K304" s="65"/>
      <c r="M304" s="64"/>
      <c r="N304" s="66"/>
      <c r="O304" s="66"/>
      <c r="Q304" s="67"/>
      <c r="R304" s="68"/>
      <c r="S304" s="63"/>
      <c r="U304" s="68">
        <v>8684</v>
      </c>
      <c r="V304" s="64">
        <v>9</v>
      </c>
      <c r="W304" s="54">
        <f t="shared" si="14"/>
        <v>295</v>
      </c>
      <c r="X304" s="68">
        <v>8684</v>
      </c>
      <c r="AC304" s="63">
        <v>4342.8676093220711</v>
      </c>
      <c r="AD304" s="63"/>
      <c r="AE304" s="54" t="s">
        <v>176</v>
      </c>
      <c r="AG304" s="63"/>
      <c r="AK304" s="64"/>
      <c r="AL304" s="64"/>
      <c r="AM304" s="65"/>
      <c r="AO304" s="64"/>
      <c r="AP304" s="66"/>
      <c r="AQ304" s="66"/>
      <c r="AS304" s="67"/>
      <c r="AT304" s="68"/>
    </row>
    <row r="305" spans="1:46" x14ac:dyDescent="0.25">
      <c r="A305" s="60">
        <v>4494.4670541877858</v>
      </c>
      <c r="B305" s="54">
        <f t="shared" si="12"/>
        <v>6</v>
      </c>
      <c r="C305" s="54">
        <f t="shared" si="13"/>
        <v>296</v>
      </c>
      <c r="D305" s="60">
        <v>4494.4670541877858</v>
      </c>
      <c r="G305" s="63"/>
      <c r="I305" s="64"/>
      <c r="J305" s="64"/>
      <c r="K305" s="65"/>
      <c r="M305" s="64"/>
      <c r="N305" s="66"/>
      <c r="O305" s="66"/>
      <c r="Q305" s="67"/>
      <c r="R305" s="68"/>
      <c r="S305" s="63"/>
      <c r="U305" s="68">
        <v>8713</v>
      </c>
      <c r="V305" s="64">
        <v>10</v>
      </c>
      <c r="W305" s="54">
        <f t="shared" si="14"/>
        <v>296</v>
      </c>
      <c r="X305" s="68">
        <v>8713</v>
      </c>
      <c r="AC305" s="63">
        <v>4358.1193773662671</v>
      </c>
      <c r="AD305" s="63"/>
      <c r="AE305" s="54" t="s">
        <v>177</v>
      </c>
      <c r="AG305" s="63"/>
      <c r="AK305" s="64"/>
      <c r="AL305" s="64"/>
      <c r="AM305" s="65"/>
      <c r="AO305" s="64"/>
      <c r="AP305" s="66"/>
      <c r="AQ305" s="66"/>
      <c r="AS305" s="67"/>
      <c r="AT305" s="68"/>
    </row>
    <row r="306" spans="1:46" x14ac:dyDescent="0.25">
      <c r="A306" s="60">
        <v>4509.9078206326813</v>
      </c>
      <c r="B306" s="54">
        <f t="shared" si="12"/>
        <v>7</v>
      </c>
      <c r="C306" s="54">
        <f t="shared" si="13"/>
        <v>297</v>
      </c>
      <c r="D306" s="60">
        <v>4509.9078206326813</v>
      </c>
      <c r="G306" s="63"/>
      <c r="I306" s="64"/>
      <c r="J306" s="64"/>
      <c r="K306" s="65"/>
      <c r="M306" s="64"/>
      <c r="N306" s="66"/>
      <c r="O306" s="66"/>
      <c r="Q306" s="67"/>
      <c r="R306" s="68"/>
      <c r="S306" s="63"/>
      <c r="U306" s="68">
        <v>8743</v>
      </c>
      <c r="V306" s="64">
        <v>11</v>
      </c>
      <c r="W306" s="54">
        <f t="shared" si="14"/>
        <v>297</v>
      </c>
      <c r="X306" s="68">
        <v>8743</v>
      </c>
      <c r="AC306" s="63">
        <v>4372.6529467999935</v>
      </c>
      <c r="AD306" s="63"/>
      <c r="AE306" s="54" t="s">
        <v>176</v>
      </c>
      <c r="AG306" s="63"/>
      <c r="AK306" s="64"/>
      <c r="AL306" s="64"/>
      <c r="AM306" s="65"/>
      <c r="AO306" s="64"/>
      <c r="AP306" s="66"/>
      <c r="AQ306" s="66"/>
      <c r="AS306" s="67"/>
      <c r="AT306" s="68"/>
    </row>
    <row r="307" spans="1:46" x14ac:dyDescent="0.25">
      <c r="A307" s="60">
        <v>4525.4564677872695</v>
      </c>
      <c r="B307" s="54">
        <f t="shared" si="12"/>
        <v>8</v>
      </c>
      <c r="C307" s="54">
        <f t="shared" si="13"/>
        <v>298</v>
      </c>
      <c r="D307" s="60">
        <v>4525.4564677872695</v>
      </c>
      <c r="G307" s="63"/>
      <c r="I307" s="64"/>
      <c r="J307" s="64"/>
      <c r="K307" s="65"/>
      <c r="M307" s="64"/>
      <c r="N307" s="66"/>
      <c r="O307" s="66"/>
      <c r="Q307" s="67"/>
      <c r="R307" s="68"/>
      <c r="S307" s="63"/>
      <c r="U307" s="68">
        <v>8772</v>
      </c>
      <c r="V307" s="64">
        <v>12</v>
      </c>
      <c r="W307" s="54">
        <f t="shared" si="14"/>
        <v>298</v>
      </c>
      <c r="X307" s="68">
        <v>8772</v>
      </c>
      <c r="AC307" s="63">
        <v>4387.5622207028791</v>
      </c>
      <c r="AD307" s="63"/>
      <c r="AE307" s="54" t="s">
        <v>177</v>
      </c>
      <c r="AG307" s="63"/>
      <c r="AK307" s="64"/>
      <c r="AL307" s="64"/>
      <c r="AM307" s="65"/>
      <c r="AO307" s="64"/>
      <c r="AP307" s="66"/>
      <c r="AQ307" s="66"/>
      <c r="AS307" s="67"/>
      <c r="AT307" s="68"/>
    </row>
    <row r="308" spans="1:46" x14ac:dyDescent="0.25">
      <c r="A308" s="60">
        <v>4541.1025749910623</v>
      </c>
      <c r="B308" s="54">
        <f t="shared" si="12"/>
        <v>9</v>
      </c>
      <c r="C308" s="54">
        <f t="shared" si="13"/>
        <v>299</v>
      </c>
      <c r="D308" s="60">
        <v>4541.1025749910623</v>
      </c>
      <c r="G308" s="63"/>
      <c r="I308" s="64"/>
      <c r="J308" s="64"/>
      <c r="K308" s="65"/>
      <c r="M308" s="64"/>
      <c r="N308" s="66"/>
      <c r="O308" s="66"/>
      <c r="Q308" s="67"/>
      <c r="R308" s="68"/>
      <c r="S308" s="63"/>
      <c r="U308" s="68">
        <v>8802</v>
      </c>
      <c r="V308" s="64">
        <v>1</v>
      </c>
      <c r="W308" s="54">
        <f t="shared" si="14"/>
        <v>299</v>
      </c>
      <c r="X308" s="68">
        <v>8802</v>
      </c>
      <c r="AC308" s="63">
        <v>4402.4651430002414</v>
      </c>
      <c r="AD308" s="63"/>
      <c r="AE308" s="54" t="s">
        <v>176</v>
      </c>
      <c r="AG308" s="63"/>
      <c r="AK308" s="64"/>
      <c r="AL308" s="64"/>
      <c r="AM308" s="65"/>
      <c r="AO308" s="64"/>
      <c r="AP308" s="66"/>
      <c r="AQ308" s="66"/>
      <c r="AS308" s="67"/>
      <c r="AT308" s="68"/>
    </row>
    <row r="309" spans="1:46" x14ac:dyDescent="0.25">
      <c r="A309" s="60">
        <v>4556.8035250143148</v>
      </c>
      <c r="B309" s="54">
        <f t="shared" si="12"/>
        <v>10</v>
      </c>
      <c r="C309" s="54">
        <f t="shared" si="13"/>
        <v>300</v>
      </c>
      <c r="D309" s="60">
        <v>4556.8035250143148</v>
      </c>
      <c r="G309" s="63"/>
      <c r="I309" s="64"/>
      <c r="J309" s="64"/>
      <c r="K309" s="65"/>
      <c r="M309" s="64"/>
      <c r="N309" s="66"/>
      <c r="O309" s="66"/>
      <c r="Q309" s="67"/>
      <c r="R309" s="68"/>
      <c r="S309" s="63"/>
      <c r="U309" s="68">
        <v>8831</v>
      </c>
      <c r="V309" s="64">
        <v>2</v>
      </c>
      <c r="W309" s="54">
        <f t="shared" si="14"/>
        <v>300</v>
      </c>
      <c r="X309" s="68">
        <v>8831</v>
      </c>
      <c r="AC309" s="63">
        <v>4416.9986179955304</v>
      </c>
      <c r="AD309" s="63"/>
      <c r="AE309" s="54" t="s">
        <v>177</v>
      </c>
      <c r="AG309" s="63"/>
      <c r="AK309" s="64"/>
      <c r="AL309" s="64"/>
      <c r="AM309" s="65"/>
      <c r="AO309" s="64"/>
      <c r="AP309" s="66"/>
      <c r="AQ309" s="66"/>
      <c r="AS309" s="67"/>
      <c r="AT309" s="68"/>
    </row>
    <row r="310" spans="1:46" x14ac:dyDescent="0.25">
      <c r="A310" s="60">
        <v>4572.539536413271</v>
      </c>
      <c r="B310" s="54">
        <f t="shared" si="12"/>
        <v>11</v>
      </c>
      <c r="C310" s="54">
        <f t="shared" si="13"/>
        <v>301</v>
      </c>
      <c r="D310" s="60">
        <v>4572.539536413271</v>
      </c>
      <c r="G310" s="63"/>
      <c r="I310" s="64"/>
      <c r="J310" s="64"/>
      <c r="K310" s="65"/>
      <c r="M310" s="64"/>
      <c r="N310" s="66"/>
      <c r="O310" s="66"/>
      <c r="Q310" s="67"/>
      <c r="R310" s="68"/>
      <c r="S310" s="63"/>
      <c r="U310" s="68">
        <v>8861</v>
      </c>
      <c r="V310" s="64">
        <v>3</v>
      </c>
      <c r="W310" s="54">
        <f t="shared" si="14"/>
        <v>301</v>
      </c>
      <c r="X310" s="68">
        <v>8861</v>
      </c>
      <c r="AC310" s="63">
        <v>4432.238901856821</v>
      </c>
      <c r="AD310" s="63"/>
      <c r="AE310" s="54" t="s">
        <v>176</v>
      </c>
      <c r="AG310" s="63"/>
      <c r="AK310" s="64"/>
      <c r="AL310" s="64"/>
      <c r="AM310" s="65"/>
      <c r="AO310" s="64"/>
      <c r="AP310" s="66"/>
      <c r="AQ310" s="66"/>
      <c r="AS310" s="67"/>
      <c r="AT310" s="68"/>
    </row>
    <row r="311" spans="1:46" x14ac:dyDescent="0.25">
      <c r="A311" s="60">
        <v>4588.2596446457319</v>
      </c>
      <c r="B311" s="54">
        <f t="shared" si="12"/>
        <v>12</v>
      </c>
      <c r="C311" s="54">
        <f t="shared" si="13"/>
        <v>302</v>
      </c>
      <c r="D311" s="60">
        <v>4588.2596446457319</v>
      </c>
      <c r="G311" s="63"/>
      <c r="I311" s="64"/>
      <c r="J311" s="64"/>
      <c r="K311" s="65"/>
      <c r="M311" s="64"/>
      <c r="N311" s="66"/>
      <c r="O311" s="66"/>
      <c r="Q311" s="67"/>
      <c r="R311" s="68"/>
      <c r="S311" s="63"/>
      <c r="U311" s="68">
        <v>8891</v>
      </c>
      <c r="V311" s="64">
        <v>4</v>
      </c>
      <c r="W311" s="54">
        <f t="shared" si="14"/>
        <v>302</v>
      </c>
      <c r="X311" s="68">
        <v>8891</v>
      </c>
      <c r="AC311" s="63">
        <v>4446.4457536214031</v>
      </c>
      <c r="AD311" s="63"/>
      <c r="AE311" s="54" t="s">
        <v>177</v>
      </c>
      <c r="AG311" s="63"/>
      <c r="AK311" s="64"/>
      <c r="AL311" s="64"/>
      <c r="AM311" s="65"/>
      <c r="AO311" s="64"/>
      <c r="AP311" s="66"/>
      <c r="AQ311" s="66"/>
      <c r="AS311" s="67"/>
      <c r="AT311" s="68"/>
    </row>
    <row r="312" spans="1:46" x14ac:dyDescent="0.25">
      <c r="A312" s="60">
        <v>4603.9426636607386</v>
      </c>
      <c r="B312" s="54">
        <f t="shared" si="12"/>
        <v>13</v>
      </c>
      <c r="C312" s="54">
        <f t="shared" si="13"/>
        <v>303</v>
      </c>
      <c r="D312" s="60">
        <v>4603.9426636607386</v>
      </c>
      <c r="G312" s="63"/>
      <c r="I312" s="64"/>
      <c r="J312" s="64"/>
      <c r="K312" s="65"/>
      <c r="M312" s="64"/>
      <c r="N312" s="66"/>
      <c r="O312" s="66"/>
      <c r="Q312" s="67"/>
      <c r="R312" s="68"/>
      <c r="S312" s="63"/>
      <c r="U312" s="68">
        <v>8920</v>
      </c>
      <c r="V312" s="64">
        <v>5</v>
      </c>
      <c r="W312" s="54">
        <f t="shared" si="14"/>
        <v>303</v>
      </c>
      <c r="X312" s="68">
        <v>8920</v>
      </c>
      <c r="AC312" s="63">
        <v>4461.9226659722626</v>
      </c>
      <c r="AD312" s="63"/>
      <c r="AE312" s="54" t="s">
        <v>176</v>
      </c>
      <c r="AG312" s="63"/>
      <c r="AK312" s="64"/>
      <c r="AL312" s="64"/>
      <c r="AM312" s="65"/>
      <c r="AO312" s="64"/>
      <c r="AP312" s="66"/>
      <c r="AQ312" s="66"/>
      <c r="AS312" s="67"/>
      <c r="AT312" s="68"/>
    </row>
    <row r="313" spans="1:46" x14ac:dyDescent="0.25">
      <c r="A313" s="60">
        <v>4619.5427359594032</v>
      </c>
      <c r="B313" s="54">
        <f t="shared" si="12"/>
        <v>14</v>
      </c>
      <c r="C313" s="54">
        <f t="shared" si="13"/>
        <v>304</v>
      </c>
      <c r="D313" s="60">
        <v>4619.5427359594032</v>
      </c>
      <c r="G313" s="63"/>
      <c r="I313" s="64"/>
      <c r="J313" s="64"/>
      <c r="K313" s="65"/>
      <c r="M313" s="64"/>
      <c r="N313" s="66"/>
      <c r="O313" s="66"/>
      <c r="Q313" s="67"/>
      <c r="R313" s="68"/>
      <c r="S313" s="63"/>
      <c r="U313" s="68">
        <v>8950</v>
      </c>
      <c r="V313" s="64">
        <v>6</v>
      </c>
      <c r="W313" s="54">
        <f t="shared" si="14"/>
        <v>304</v>
      </c>
      <c r="X313" s="68">
        <v>8950</v>
      </c>
      <c r="AC313" s="63">
        <v>4475.9198183249682</v>
      </c>
      <c r="AD313" s="63"/>
      <c r="AE313" s="54" t="s">
        <v>177</v>
      </c>
      <c r="AG313" s="63"/>
      <c r="AK313" s="64"/>
      <c r="AL313" s="64"/>
      <c r="AM313" s="65"/>
      <c r="AO313" s="64"/>
      <c r="AP313" s="66"/>
      <c r="AQ313" s="66"/>
      <c r="AS313" s="67"/>
      <c r="AT313" s="68"/>
    </row>
    <row r="314" spans="1:46" x14ac:dyDescent="0.25">
      <c r="A314" s="60">
        <v>4635.0457622469403</v>
      </c>
      <c r="B314" s="54">
        <f t="shared" si="12"/>
        <v>15</v>
      </c>
      <c r="C314" s="54">
        <f t="shared" si="13"/>
        <v>305</v>
      </c>
      <c r="D314" s="60">
        <v>4635.0457622469403</v>
      </c>
      <c r="G314" s="63"/>
      <c r="I314" s="64"/>
      <c r="J314" s="64"/>
      <c r="K314" s="65"/>
      <c r="M314" s="64"/>
      <c r="N314" s="66"/>
      <c r="O314" s="66"/>
      <c r="Q314" s="67"/>
      <c r="R314" s="68"/>
      <c r="S314" s="63"/>
      <c r="U314" s="68">
        <v>8980</v>
      </c>
      <c r="V314" s="64">
        <v>7</v>
      </c>
      <c r="W314" s="54">
        <f t="shared" si="14"/>
        <v>305</v>
      </c>
      <c r="X314" s="68">
        <v>8980</v>
      </c>
      <c r="AC314" s="63">
        <v>4491.486180621665</v>
      </c>
      <c r="AD314" s="63"/>
      <c r="AE314" s="54" t="s">
        <v>176</v>
      </c>
      <c r="AG314" s="63"/>
      <c r="AK314" s="64"/>
      <c r="AL314" s="64"/>
      <c r="AM314" s="65"/>
      <c r="AO314" s="64"/>
      <c r="AP314" s="66"/>
      <c r="AQ314" s="66"/>
      <c r="AS314" s="67"/>
      <c r="AT314" s="68"/>
    </row>
    <row r="315" spans="1:46" x14ac:dyDescent="0.25">
      <c r="A315" s="60">
        <v>4650.4223687672056</v>
      </c>
      <c r="B315" s="54">
        <f t="shared" si="12"/>
        <v>16</v>
      </c>
      <c r="C315" s="54">
        <f t="shared" si="13"/>
        <v>306</v>
      </c>
      <c r="D315" s="60">
        <v>4650.4223687672056</v>
      </c>
      <c r="G315" s="63"/>
      <c r="I315" s="64"/>
      <c r="J315" s="64"/>
      <c r="K315" s="65"/>
      <c r="M315" s="64"/>
      <c r="N315" s="66"/>
      <c r="O315" s="66"/>
      <c r="Q315" s="67"/>
      <c r="R315" s="68"/>
      <c r="S315" s="63"/>
      <c r="U315" s="68">
        <v>9009</v>
      </c>
      <c r="V315" s="64">
        <v>8</v>
      </c>
      <c r="W315" s="54">
        <f t="shared" si="14"/>
        <v>306</v>
      </c>
      <c r="X315" s="68">
        <v>9009</v>
      </c>
      <c r="AC315" s="63">
        <v>4505.430075218901</v>
      </c>
      <c r="AD315" s="63"/>
      <c r="AE315" s="54" t="s">
        <v>177</v>
      </c>
      <c r="AG315" s="63"/>
      <c r="AK315" s="64"/>
      <c r="AL315" s="64"/>
      <c r="AM315" s="65"/>
      <c r="AO315" s="64"/>
      <c r="AP315" s="66"/>
      <c r="AQ315" s="66"/>
      <c r="AS315" s="67"/>
      <c r="AT315" s="68"/>
    </row>
    <row r="316" spans="1:46" x14ac:dyDescent="0.25">
      <c r="A316" s="60">
        <v>4665.6714914306067</v>
      </c>
      <c r="B316" s="54">
        <f t="shared" si="12"/>
        <v>17</v>
      </c>
      <c r="C316" s="54">
        <f t="shared" si="13"/>
        <v>307</v>
      </c>
      <c r="D316" s="60">
        <v>4665.6714914306067</v>
      </c>
      <c r="G316" s="63"/>
      <c r="I316" s="64"/>
      <c r="J316" s="64"/>
      <c r="K316" s="65"/>
      <c r="M316" s="64"/>
      <c r="N316" s="66"/>
      <c r="O316" s="66"/>
      <c r="Q316" s="67"/>
      <c r="R316" s="68"/>
      <c r="S316" s="63"/>
      <c r="U316" s="68">
        <v>9039</v>
      </c>
      <c r="V316" s="64">
        <v>9</v>
      </c>
      <c r="W316" s="54">
        <f t="shared" si="14"/>
        <v>307</v>
      </c>
      <c r="X316" s="68">
        <v>9039</v>
      </c>
      <c r="AC316" s="63">
        <v>4520.9260949683376</v>
      </c>
      <c r="AD316" s="63"/>
      <c r="AE316" s="54" t="s">
        <v>176</v>
      </c>
      <c r="AG316" s="63"/>
      <c r="AK316" s="64"/>
      <c r="AL316" s="64"/>
      <c r="AM316" s="65"/>
      <c r="AO316" s="64"/>
      <c r="AP316" s="66"/>
      <c r="AQ316" s="66"/>
      <c r="AS316" s="67"/>
      <c r="AT316" s="68"/>
    </row>
    <row r="317" spans="1:46" x14ac:dyDescent="0.25">
      <c r="A317" s="60">
        <v>4680.7848808686249</v>
      </c>
      <c r="B317" s="54">
        <f t="shared" si="12"/>
        <v>18</v>
      </c>
      <c r="C317" s="54">
        <f t="shared" si="13"/>
        <v>308</v>
      </c>
      <c r="D317" s="60">
        <v>4680.7848808686249</v>
      </c>
      <c r="G317" s="63"/>
      <c r="I317" s="64"/>
      <c r="J317" s="64"/>
      <c r="K317" s="65"/>
      <c r="M317" s="64"/>
      <c r="N317" s="66"/>
      <c r="O317" s="66"/>
      <c r="Q317" s="67"/>
      <c r="R317" s="68"/>
      <c r="S317" s="63"/>
      <c r="U317" s="68">
        <v>9068</v>
      </c>
      <c r="V317" s="64">
        <v>10</v>
      </c>
      <c r="W317" s="54">
        <f t="shared" si="14"/>
        <v>308</v>
      </c>
      <c r="X317" s="68">
        <v>9068</v>
      </c>
      <c r="AC317" s="63">
        <v>4534.9787633549422</v>
      </c>
      <c r="AD317" s="63"/>
      <c r="AE317" s="54" t="s">
        <v>177</v>
      </c>
      <c r="AG317" s="63"/>
      <c r="AK317" s="64"/>
      <c r="AL317" s="64"/>
      <c r="AM317" s="65"/>
      <c r="AO317" s="64"/>
      <c r="AP317" s="66"/>
      <c r="AQ317" s="66"/>
      <c r="AS317" s="67"/>
      <c r="AT317" s="68"/>
    </row>
    <row r="318" spans="1:46" x14ac:dyDescent="0.25">
      <c r="A318" s="60">
        <v>4695.777000722941</v>
      </c>
      <c r="B318" s="54">
        <f t="shared" si="12"/>
        <v>19</v>
      </c>
      <c r="C318" s="54">
        <f t="shared" si="13"/>
        <v>309</v>
      </c>
      <c r="D318" s="60">
        <v>4695.777000722941</v>
      </c>
      <c r="G318" s="63"/>
      <c r="I318" s="64"/>
      <c r="J318" s="64"/>
      <c r="K318" s="65"/>
      <c r="M318" s="64"/>
      <c r="N318" s="66"/>
      <c r="O318" s="66"/>
      <c r="Q318" s="67"/>
      <c r="R318" s="68"/>
      <c r="S318" s="63"/>
      <c r="U318" s="68">
        <v>9098</v>
      </c>
      <c r="V318" s="64">
        <v>11</v>
      </c>
      <c r="W318" s="54">
        <f t="shared" si="14"/>
        <v>309</v>
      </c>
      <c r="X318" s="68">
        <v>9098</v>
      </c>
      <c r="AC318" s="63">
        <v>4550.2663764660247</v>
      </c>
      <c r="AD318" s="63"/>
      <c r="AE318" s="54" t="s">
        <v>176</v>
      </c>
      <c r="AG318" s="63"/>
      <c r="AK318" s="64"/>
      <c r="AL318" s="64"/>
      <c r="AM318" s="65"/>
      <c r="AO318" s="64"/>
      <c r="AP318" s="66"/>
      <c r="AQ318" s="66"/>
      <c r="AS318" s="67"/>
      <c r="AT318" s="68"/>
    </row>
    <row r="319" spans="1:46" x14ac:dyDescent="0.25">
      <c r="A319" s="60">
        <v>4710.658591824118</v>
      </c>
      <c r="B319" s="54">
        <f t="shared" si="12"/>
        <v>20</v>
      </c>
      <c r="C319" s="54">
        <f t="shared" si="13"/>
        <v>310</v>
      </c>
      <c r="D319" s="60">
        <v>4710.658591824118</v>
      </c>
      <c r="G319" s="63"/>
      <c r="I319" s="64"/>
      <c r="J319" s="64"/>
      <c r="K319" s="65"/>
      <c r="M319" s="64"/>
      <c r="N319" s="66"/>
      <c r="O319" s="66"/>
      <c r="Q319" s="67"/>
      <c r="R319" s="68"/>
      <c r="S319" s="63"/>
      <c r="U319" s="68">
        <v>9127</v>
      </c>
      <c r="V319" s="64">
        <v>12</v>
      </c>
      <c r="W319" s="54">
        <f t="shared" si="14"/>
        <v>310</v>
      </c>
      <c r="X319" s="68">
        <v>9127</v>
      </c>
      <c r="AC319" s="63">
        <v>4564.5650663352571</v>
      </c>
      <c r="AD319" s="63"/>
      <c r="AE319" s="54" t="s">
        <v>177</v>
      </c>
      <c r="AG319" s="63"/>
      <c r="AK319" s="64"/>
      <c r="AL319" s="64"/>
      <c r="AM319" s="65"/>
      <c r="AO319" s="64"/>
      <c r="AP319" s="66"/>
      <c r="AQ319" s="66"/>
      <c r="AS319" s="67"/>
      <c r="AT319" s="68"/>
    </row>
    <row r="320" spans="1:46" x14ac:dyDescent="0.25">
      <c r="A320" s="60">
        <v>4725.4577317358926</v>
      </c>
      <c r="B320" s="54">
        <f t="shared" si="12"/>
        <v>21</v>
      </c>
      <c r="C320" s="54">
        <f t="shared" si="13"/>
        <v>311</v>
      </c>
      <c r="D320" s="60">
        <v>4725.4577317358926</v>
      </c>
      <c r="G320" s="63"/>
      <c r="I320" s="64"/>
      <c r="J320" s="64"/>
      <c r="K320" s="65"/>
      <c r="M320" s="64"/>
      <c r="N320" s="66"/>
      <c r="O320" s="66"/>
      <c r="Q320" s="67"/>
      <c r="R320" s="68"/>
      <c r="S320" s="63"/>
      <c r="U320" s="68">
        <v>9156</v>
      </c>
      <c r="V320" s="64">
        <v>1</v>
      </c>
      <c r="W320" s="54">
        <f t="shared" si="14"/>
        <v>311</v>
      </c>
      <c r="X320" s="68">
        <v>9156</v>
      </c>
      <c r="AC320" s="63">
        <v>4579.5508486325853</v>
      </c>
      <c r="AD320" s="63"/>
      <c r="AE320" s="54" t="s">
        <v>176</v>
      </c>
      <c r="AG320" s="63"/>
      <c r="AK320" s="64"/>
      <c r="AL320" s="64"/>
      <c r="AM320" s="65"/>
      <c r="AO320" s="64"/>
      <c r="AP320" s="66"/>
      <c r="AQ320" s="66"/>
      <c r="AS320" s="67"/>
      <c r="AT320" s="68"/>
    </row>
    <row r="321" spans="1:46" x14ac:dyDescent="0.25">
      <c r="A321" s="60">
        <v>4740.1978439800441</v>
      </c>
      <c r="B321" s="54">
        <f t="shared" si="12"/>
        <v>22</v>
      </c>
      <c r="C321" s="54">
        <f t="shared" si="13"/>
        <v>312</v>
      </c>
      <c r="D321" s="60">
        <v>4740.1978439800441</v>
      </c>
      <c r="G321" s="63"/>
      <c r="I321" s="64"/>
      <c r="J321" s="64"/>
      <c r="K321" s="65"/>
      <c r="M321" s="64"/>
      <c r="N321" s="66"/>
      <c r="O321" s="66"/>
      <c r="Q321" s="67"/>
      <c r="R321" s="68"/>
      <c r="S321" s="63"/>
      <c r="U321" s="68">
        <v>9186</v>
      </c>
      <c r="V321" s="64">
        <v>2</v>
      </c>
      <c r="W321" s="54">
        <f t="shared" si="14"/>
        <v>312</v>
      </c>
      <c r="X321" s="68">
        <v>9186</v>
      </c>
      <c r="AC321" s="63">
        <v>4594.1861792933196</v>
      </c>
      <c r="AD321" s="63"/>
      <c r="AE321" s="54" t="s">
        <v>177</v>
      </c>
      <c r="AG321" s="63"/>
      <c r="AK321" s="64"/>
      <c r="AL321" s="64"/>
      <c r="AM321" s="65"/>
      <c r="AO321" s="64"/>
      <c r="AP321" s="66"/>
      <c r="AQ321" s="66"/>
      <c r="AS321" s="67"/>
      <c r="AT321" s="68"/>
    </row>
    <row r="322" spans="1:46" x14ac:dyDescent="0.25">
      <c r="A322" s="60">
        <v>4754.9153782203794</v>
      </c>
      <c r="B322" s="54">
        <f t="shared" si="12"/>
        <v>23</v>
      </c>
      <c r="C322" s="54">
        <f t="shared" si="13"/>
        <v>313</v>
      </c>
      <c r="D322" s="60">
        <v>4754.9153782203794</v>
      </c>
      <c r="G322" s="63"/>
      <c r="I322" s="64"/>
      <c r="J322" s="64"/>
      <c r="K322" s="65"/>
      <c r="M322" s="64"/>
      <c r="N322" s="66"/>
      <c r="O322" s="66"/>
      <c r="Q322" s="67"/>
      <c r="R322" s="68"/>
      <c r="S322" s="63"/>
      <c r="U322" s="68">
        <v>9215</v>
      </c>
      <c r="V322" s="64">
        <v>3</v>
      </c>
      <c r="W322" s="54">
        <f t="shared" si="14"/>
        <v>313</v>
      </c>
      <c r="X322" s="68">
        <v>9215</v>
      </c>
      <c r="AC322" s="63">
        <v>4608.8317426708527</v>
      </c>
      <c r="AD322" s="63"/>
      <c r="AE322" s="54" t="s">
        <v>176</v>
      </c>
      <c r="AG322" s="63"/>
      <c r="AK322" s="64"/>
      <c r="AL322" s="64"/>
      <c r="AM322" s="65"/>
      <c r="AO322" s="64"/>
      <c r="AP322" s="66"/>
      <c r="AQ322" s="66"/>
      <c r="AS322" s="67"/>
      <c r="AT322" s="68"/>
    </row>
    <row r="323" spans="1:46" x14ac:dyDescent="0.25">
      <c r="A323" s="60">
        <v>4769.6384132378735</v>
      </c>
      <c r="B323" s="54">
        <f t="shared" si="12"/>
        <v>24</v>
      </c>
      <c r="C323" s="54">
        <f t="shared" si="13"/>
        <v>314</v>
      </c>
      <c r="D323" s="60">
        <v>4769.6384132378735</v>
      </c>
      <c r="G323" s="63"/>
      <c r="I323" s="64"/>
      <c r="J323" s="64"/>
      <c r="K323" s="65"/>
      <c r="M323" s="64"/>
      <c r="N323" s="66"/>
      <c r="O323" s="66"/>
      <c r="Q323" s="67"/>
      <c r="R323" s="68"/>
      <c r="S323" s="63"/>
      <c r="U323" s="68">
        <v>9245</v>
      </c>
      <c r="V323" s="64">
        <v>4</v>
      </c>
      <c r="W323" s="54">
        <f t="shared" si="14"/>
        <v>314</v>
      </c>
      <c r="X323" s="68">
        <v>9245</v>
      </c>
      <c r="AC323" s="63">
        <v>4623.8324510171078</v>
      </c>
      <c r="AD323" s="63"/>
      <c r="AE323" s="54" t="s">
        <v>177</v>
      </c>
      <c r="AG323" s="63"/>
      <c r="AK323" s="64"/>
      <c r="AL323" s="64"/>
      <c r="AM323" s="65"/>
      <c r="AO323" s="64"/>
      <c r="AP323" s="66"/>
      <c r="AQ323" s="66"/>
      <c r="AS323" s="67"/>
      <c r="AT323" s="68"/>
    </row>
    <row r="324" spans="1:46" x14ac:dyDescent="0.25">
      <c r="A324" s="60">
        <v>4784.4047733531334</v>
      </c>
      <c r="B324" s="54">
        <f t="shared" si="12"/>
        <v>1</v>
      </c>
      <c r="C324" s="54">
        <f t="shared" si="13"/>
        <v>315</v>
      </c>
      <c r="D324" s="60">
        <v>4784.4047733531334</v>
      </c>
      <c r="G324" s="63"/>
      <c r="I324" s="64"/>
      <c r="J324" s="64"/>
      <c r="K324" s="65"/>
      <c r="M324" s="64"/>
      <c r="N324" s="66"/>
      <c r="O324" s="66"/>
      <c r="Q324" s="67"/>
      <c r="R324" s="68"/>
      <c r="S324" s="63"/>
      <c r="U324" s="68">
        <v>9274</v>
      </c>
      <c r="V324" s="64">
        <v>4</v>
      </c>
      <c r="W324" s="54">
        <f t="shared" si="14"/>
        <v>315</v>
      </c>
      <c r="X324" s="68">
        <v>9274</v>
      </c>
      <c r="AC324" s="63">
        <v>4638.1586975161918</v>
      </c>
      <c r="AD324" s="63"/>
      <c r="AE324" s="54" t="s">
        <v>176</v>
      </c>
      <c r="AG324" s="63"/>
      <c r="AK324" s="64"/>
      <c r="AL324" s="64"/>
      <c r="AM324" s="65"/>
      <c r="AO324" s="64"/>
      <c r="AP324" s="66"/>
      <c r="AQ324" s="66"/>
      <c r="AS324" s="67"/>
      <c r="AT324" s="68"/>
    </row>
    <row r="325" spans="1:46" x14ac:dyDescent="0.25">
      <c r="A325" s="60">
        <v>4799.2391918855719</v>
      </c>
      <c r="B325" s="54">
        <f t="shared" si="12"/>
        <v>2</v>
      </c>
      <c r="C325" s="54">
        <f t="shared" si="13"/>
        <v>316</v>
      </c>
      <c r="D325" s="60">
        <v>4799.2391918855719</v>
      </c>
      <c r="G325" s="63"/>
      <c r="I325" s="64"/>
      <c r="J325" s="64"/>
      <c r="K325" s="65"/>
      <c r="M325" s="64"/>
      <c r="N325" s="66"/>
      <c r="O325" s="66"/>
      <c r="Q325" s="67"/>
      <c r="R325" s="68"/>
      <c r="S325" s="63"/>
      <c r="U325" s="68">
        <v>9304</v>
      </c>
      <c r="V325" s="64">
        <v>5</v>
      </c>
      <c r="W325" s="54">
        <f t="shared" si="14"/>
        <v>316</v>
      </c>
      <c r="X325" s="68">
        <v>9304</v>
      </c>
      <c r="AC325" s="63">
        <v>4653.4820515587926</v>
      </c>
      <c r="AD325" s="63"/>
      <c r="AE325" s="54" t="s">
        <v>177</v>
      </c>
      <c r="AG325" s="63"/>
      <c r="AK325" s="64"/>
      <c r="AL325" s="64"/>
      <c r="AM325" s="65"/>
      <c r="AO325" s="64"/>
      <c r="AP325" s="66"/>
      <c r="AQ325" s="66"/>
      <c r="AS325" s="67"/>
      <c r="AT325" s="68"/>
    </row>
    <row r="326" spans="1:46" x14ac:dyDescent="0.25">
      <c r="A326" s="60">
        <v>4814.1730560963042</v>
      </c>
      <c r="B326" s="54">
        <f t="shared" si="12"/>
        <v>3</v>
      </c>
      <c r="C326" s="54">
        <f t="shared" si="13"/>
        <v>317</v>
      </c>
      <c r="D326" s="60">
        <v>4814.1730560963042</v>
      </c>
      <c r="G326" s="63"/>
      <c r="I326" s="64"/>
      <c r="J326" s="64"/>
      <c r="K326" s="65"/>
      <c r="M326" s="64"/>
      <c r="N326" s="66"/>
      <c r="O326" s="66"/>
      <c r="Q326" s="67"/>
      <c r="R326" s="68"/>
      <c r="S326" s="63"/>
      <c r="U326" s="68">
        <v>9334</v>
      </c>
      <c r="V326" s="64">
        <v>6</v>
      </c>
      <c r="W326" s="54">
        <f t="shared" si="14"/>
        <v>317</v>
      </c>
      <c r="X326" s="68">
        <v>9334</v>
      </c>
      <c r="AC326" s="63">
        <v>4667.5698841959238</v>
      </c>
      <c r="AD326" s="63"/>
      <c r="AE326" s="54" t="s">
        <v>176</v>
      </c>
      <c r="AG326" s="63"/>
      <c r="AK326" s="64"/>
      <c r="AL326" s="64"/>
      <c r="AM326" s="65"/>
      <c r="AO326" s="64"/>
      <c r="AP326" s="66"/>
      <c r="AQ326" s="66"/>
      <c r="AS326" s="67"/>
      <c r="AT326" s="68"/>
    </row>
    <row r="327" spans="1:46" x14ac:dyDescent="0.25">
      <c r="A327" s="60">
        <v>4829.2209447789937</v>
      </c>
      <c r="B327" s="54">
        <f t="shared" si="12"/>
        <v>4</v>
      </c>
      <c r="C327" s="54">
        <f t="shared" si="13"/>
        <v>318</v>
      </c>
      <c r="D327" s="60">
        <v>4829.2209447789937</v>
      </c>
      <c r="G327" s="63"/>
      <c r="I327" s="64"/>
      <c r="J327" s="64"/>
      <c r="K327" s="65"/>
      <c r="M327" s="64"/>
      <c r="N327" s="66"/>
      <c r="O327" s="66"/>
      <c r="Q327" s="67"/>
      <c r="R327" s="68"/>
      <c r="S327" s="63"/>
      <c r="U327" s="68">
        <v>9363</v>
      </c>
      <c r="V327" s="64">
        <v>7</v>
      </c>
      <c r="W327" s="54">
        <f t="shared" si="14"/>
        <v>318</v>
      </c>
      <c r="X327" s="68">
        <v>9363</v>
      </c>
      <c r="AC327" s="63">
        <v>4683.1045173150487</v>
      </c>
      <c r="AD327" s="63"/>
      <c r="AE327" s="54" t="s">
        <v>177</v>
      </c>
      <c r="AG327" s="63"/>
      <c r="AK327" s="64"/>
      <c r="AL327" s="64"/>
      <c r="AM327" s="65"/>
      <c r="AO327" s="64"/>
      <c r="AP327" s="66"/>
      <c r="AQ327" s="66"/>
      <c r="AS327" s="67"/>
      <c r="AT327" s="68"/>
    </row>
    <row r="328" spans="1:46" x14ac:dyDescent="0.25">
      <c r="A328" s="60">
        <v>4844.4000614606775</v>
      </c>
      <c r="B328" s="54">
        <f t="shared" si="12"/>
        <v>5</v>
      </c>
      <c r="C328" s="54">
        <f t="shared" si="13"/>
        <v>319</v>
      </c>
      <c r="D328" s="60">
        <v>4844.4000614606775</v>
      </c>
      <c r="G328" s="63"/>
      <c r="I328" s="64"/>
      <c r="J328" s="64"/>
      <c r="K328" s="65"/>
      <c r="M328" s="64"/>
      <c r="N328" s="66"/>
      <c r="O328" s="66"/>
      <c r="Q328" s="67"/>
      <c r="R328" s="68"/>
      <c r="S328" s="63"/>
      <c r="U328" s="68">
        <v>9393</v>
      </c>
      <c r="V328" s="64">
        <v>8</v>
      </c>
      <c r="W328" s="54">
        <f t="shared" si="14"/>
        <v>319</v>
      </c>
      <c r="X328" s="68">
        <v>9393</v>
      </c>
      <c r="AC328" s="63">
        <v>4697.0866500413977</v>
      </c>
      <c r="AD328" s="63"/>
      <c r="AE328" s="54" t="s">
        <v>176</v>
      </c>
      <c r="AG328" s="63"/>
      <c r="AK328" s="64"/>
      <c r="AL328" s="64"/>
      <c r="AM328" s="65"/>
      <c r="AO328" s="64"/>
      <c r="AP328" s="66"/>
      <c r="AQ328" s="66"/>
      <c r="AS328" s="67"/>
      <c r="AT328" s="68"/>
    </row>
    <row r="329" spans="1:46" x14ac:dyDescent="0.25">
      <c r="A329" s="60">
        <v>4859.7104726284742</v>
      </c>
      <c r="B329" s="54">
        <f t="shared" si="12"/>
        <v>6</v>
      </c>
      <c r="C329" s="54">
        <f t="shared" si="13"/>
        <v>320</v>
      </c>
      <c r="D329" s="60">
        <v>4859.7104726284742</v>
      </c>
      <c r="G329" s="63"/>
      <c r="I329" s="64"/>
      <c r="J329" s="64"/>
      <c r="K329" s="65"/>
      <c r="M329" s="64"/>
      <c r="N329" s="66"/>
      <c r="O329" s="66"/>
      <c r="Q329" s="67"/>
      <c r="R329" s="68"/>
      <c r="S329" s="63"/>
      <c r="U329" s="68">
        <v>9423</v>
      </c>
      <c r="V329" s="64">
        <v>9</v>
      </c>
      <c r="W329" s="54">
        <f t="shared" si="14"/>
        <v>320</v>
      </c>
      <c r="X329" s="68">
        <v>9423</v>
      </c>
      <c r="AC329" s="63">
        <v>4712.6751064835116</v>
      </c>
      <c r="AD329" s="63"/>
      <c r="AE329" s="54" t="s">
        <v>177</v>
      </c>
      <c r="AG329" s="63"/>
      <c r="AK329" s="64"/>
      <c r="AL329" s="64"/>
      <c r="AM329" s="65"/>
      <c r="AO329" s="64"/>
      <c r="AP329" s="66"/>
      <c r="AQ329" s="66"/>
      <c r="AS329" s="67"/>
      <c r="AT329" s="68"/>
    </row>
    <row r="330" spans="1:46" x14ac:dyDescent="0.25">
      <c r="A330" s="60">
        <v>4875.1492268228903</v>
      </c>
      <c r="B330" s="54">
        <f t="shared" si="12"/>
        <v>7</v>
      </c>
      <c r="C330" s="54">
        <f t="shared" si="13"/>
        <v>321</v>
      </c>
      <c r="D330" s="60">
        <v>4875.1492268228903</v>
      </c>
      <c r="G330" s="63"/>
      <c r="I330" s="64"/>
      <c r="J330" s="64"/>
      <c r="K330" s="65"/>
      <c r="M330" s="64"/>
      <c r="N330" s="66"/>
      <c r="O330" s="66"/>
      <c r="Q330" s="67"/>
      <c r="R330" s="68"/>
      <c r="S330" s="63"/>
      <c r="U330" s="68">
        <v>9452</v>
      </c>
      <c r="V330" s="64">
        <v>10</v>
      </c>
      <c r="W330" s="54">
        <f t="shared" si="14"/>
        <v>321</v>
      </c>
      <c r="X330" s="68">
        <v>9452</v>
      </c>
      <c r="AC330" s="63">
        <v>4726.7129884907044</v>
      </c>
      <c r="AD330" s="63"/>
      <c r="AE330" s="54" t="s">
        <v>176</v>
      </c>
      <c r="AG330" s="63"/>
      <c r="AK330" s="64"/>
      <c r="AL330" s="64"/>
      <c r="AM330" s="65"/>
      <c r="AO330" s="64"/>
      <c r="AP330" s="66"/>
      <c r="AQ330" s="66"/>
      <c r="AS330" s="67"/>
      <c r="AT330" s="68"/>
    </row>
    <row r="331" spans="1:46" x14ac:dyDescent="0.25">
      <c r="A331" s="60">
        <v>4890.7014467599802</v>
      </c>
      <c r="B331" s="54">
        <f t="shared" si="12"/>
        <v>8</v>
      </c>
      <c r="C331" s="54">
        <f t="shared" si="13"/>
        <v>322</v>
      </c>
      <c r="D331" s="60">
        <v>4890.7014467599802</v>
      </c>
      <c r="G331" s="63"/>
      <c r="I331" s="64"/>
      <c r="J331" s="64"/>
      <c r="K331" s="65"/>
      <c r="M331" s="64"/>
      <c r="N331" s="66"/>
      <c r="O331" s="66"/>
      <c r="Q331" s="67"/>
      <c r="R331" s="68"/>
      <c r="S331" s="63"/>
      <c r="U331" s="68">
        <v>9482</v>
      </c>
      <c r="V331" s="64">
        <v>11</v>
      </c>
      <c r="W331" s="54">
        <f t="shared" si="14"/>
        <v>322</v>
      </c>
      <c r="X331" s="68">
        <v>9482</v>
      </c>
      <c r="AC331" s="63">
        <v>4742.1876552798785</v>
      </c>
      <c r="AD331" s="63"/>
      <c r="AE331" s="54" t="s">
        <v>177</v>
      </c>
      <c r="AG331" s="63"/>
      <c r="AK331" s="64"/>
      <c r="AL331" s="64"/>
      <c r="AM331" s="65"/>
      <c r="AO331" s="64"/>
      <c r="AP331" s="66"/>
      <c r="AQ331" s="66"/>
      <c r="AS331" s="67"/>
      <c r="AT331" s="68"/>
    </row>
    <row r="332" spans="1:46" x14ac:dyDescent="0.25">
      <c r="A332" s="60">
        <v>4906.3428126680665</v>
      </c>
      <c r="B332" s="54">
        <f t="shared" ref="B332:B395" si="15">IF(B331=24,1,B331+1)</f>
        <v>9</v>
      </c>
      <c r="C332" s="54">
        <f t="shared" ref="C332:C395" si="16">C331+1</f>
        <v>323</v>
      </c>
      <c r="D332" s="60">
        <v>4906.3428126680665</v>
      </c>
      <c r="G332" s="63"/>
      <c r="I332" s="64"/>
      <c r="J332" s="64"/>
      <c r="K332" s="65"/>
      <c r="M332" s="64"/>
      <c r="N332" s="66"/>
      <c r="O332" s="66"/>
      <c r="Q332" s="67"/>
      <c r="R332" s="68"/>
      <c r="S332" s="63"/>
      <c r="U332" s="68">
        <v>9511</v>
      </c>
      <c r="V332" s="64">
        <v>12</v>
      </c>
      <c r="W332" s="54">
        <f t="shared" ref="W332:W395" si="17">W331+1</f>
        <v>323</v>
      </c>
      <c r="X332" s="68">
        <v>9511</v>
      </c>
      <c r="AC332" s="63">
        <v>4756.4363719951361</v>
      </c>
      <c r="AD332" s="63"/>
      <c r="AE332" s="54" t="s">
        <v>176</v>
      </c>
      <c r="AG332" s="63"/>
      <c r="AK332" s="64"/>
      <c r="AL332" s="64"/>
      <c r="AM332" s="65"/>
      <c r="AO332" s="64"/>
      <c r="AP332" s="66"/>
      <c r="AQ332" s="66"/>
      <c r="AS332" s="67"/>
      <c r="AT332" s="68"/>
    </row>
    <row r="333" spans="1:46" x14ac:dyDescent="0.25">
      <c r="A333" s="60">
        <v>4922.0483954278752</v>
      </c>
      <c r="B333" s="54">
        <f t="shared" si="15"/>
        <v>10</v>
      </c>
      <c r="C333" s="54">
        <f t="shared" si="16"/>
        <v>324</v>
      </c>
      <c r="D333" s="60">
        <v>4922.0483954278752</v>
      </c>
      <c r="G333" s="63"/>
      <c r="I333" s="64"/>
      <c r="J333" s="64"/>
      <c r="K333" s="65"/>
      <c r="M333" s="64"/>
      <c r="N333" s="66"/>
      <c r="O333" s="66"/>
      <c r="Q333" s="67"/>
      <c r="R333" s="68"/>
      <c r="S333" s="63"/>
      <c r="U333" s="68">
        <v>9541</v>
      </c>
      <c r="V333" s="64">
        <v>1</v>
      </c>
      <c r="W333" s="54">
        <f t="shared" si="17"/>
        <v>324</v>
      </c>
      <c r="X333" s="68">
        <v>9541</v>
      </c>
      <c r="AC333" s="63">
        <v>4771.6528236460872</v>
      </c>
      <c r="AD333" s="63"/>
      <c r="AE333" s="54" t="s">
        <v>177</v>
      </c>
      <c r="AG333" s="63"/>
      <c r="AK333" s="64"/>
      <c r="AL333" s="64"/>
      <c r="AM333" s="65"/>
      <c r="AO333" s="64"/>
      <c r="AP333" s="66"/>
      <c r="AQ333" s="66"/>
      <c r="AS333" s="67"/>
      <c r="AT333" s="68"/>
    </row>
    <row r="334" spans="1:46" x14ac:dyDescent="0.25">
      <c r="A334" s="60">
        <v>4937.7771679074503</v>
      </c>
      <c r="B334" s="54">
        <f t="shared" si="15"/>
        <v>11</v>
      </c>
      <c r="C334" s="54">
        <f t="shared" si="16"/>
        <v>325</v>
      </c>
      <c r="D334" s="60">
        <v>4937.7771679074503</v>
      </c>
      <c r="G334" s="63"/>
      <c r="I334" s="64"/>
      <c r="J334" s="64"/>
      <c r="K334" s="65"/>
      <c r="M334" s="64"/>
      <c r="N334" s="66"/>
      <c r="O334" s="66"/>
      <c r="Q334" s="67"/>
      <c r="R334" s="68"/>
      <c r="S334" s="63"/>
      <c r="U334" s="68">
        <v>9570</v>
      </c>
      <c r="V334" s="64">
        <v>2</v>
      </c>
      <c r="W334" s="54">
        <f t="shared" si="17"/>
        <v>325</v>
      </c>
      <c r="X334" s="68">
        <v>9570</v>
      </c>
      <c r="AC334" s="63">
        <v>4786.2234529014677</v>
      </c>
      <c r="AD334" s="63"/>
      <c r="AE334" s="54" t="s">
        <v>176</v>
      </c>
      <c r="AG334" s="63"/>
      <c r="AK334" s="64"/>
      <c r="AL334" s="64"/>
      <c r="AM334" s="65"/>
      <c r="AO334" s="64"/>
      <c r="AP334" s="66"/>
      <c r="AQ334" s="66"/>
      <c r="AS334" s="67"/>
      <c r="AT334" s="68"/>
    </row>
    <row r="335" spans="1:46" x14ac:dyDescent="0.25">
      <c r="A335" s="60">
        <v>4953.5027400464751</v>
      </c>
      <c r="B335" s="54">
        <f t="shared" si="15"/>
        <v>12</v>
      </c>
      <c r="C335" s="54">
        <f t="shared" si="16"/>
        <v>326</v>
      </c>
      <c r="D335" s="60">
        <v>4953.5027400464751</v>
      </c>
      <c r="G335" s="63"/>
      <c r="I335" s="64"/>
      <c r="J335" s="64"/>
      <c r="K335" s="65"/>
      <c r="M335" s="64"/>
      <c r="N335" s="66"/>
      <c r="O335" s="66"/>
      <c r="Q335" s="67"/>
      <c r="R335" s="68"/>
      <c r="S335" s="63"/>
      <c r="U335" s="68">
        <v>9599</v>
      </c>
      <c r="V335" s="64">
        <v>3</v>
      </c>
      <c r="W335" s="54">
        <f t="shared" si="17"/>
        <v>326</v>
      </c>
      <c r="X335" s="68">
        <v>9599</v>
      </c>
      <c r="AC335" s="63">
        <v>4801.0856747347862</v>
      </c>
      <c r="AD335" s="63"/>
      <c r="AE335" s="54" t="s">
        <v>177</v>
      </c>
      <c r="AG335" s="63"/>
      <c r="AK335" s="64"/>
      <c r="AL335" s="64"/>
      <c r="AM335" s="65"/>
      <c r="AO335" s="64"/>
      <c r="AP335" s="66"/>
      <c r="AQ335" s="66"/>
      <c r="AS335" s="67"/>
      <c r="AT335" s="68"/>
    </row>
    <row r="336" spans="1:46" x14ac:dyDescent="0.25">
      <c r="A336" s="60">
        <v>4969.1778065925464</v>
      </c>
      <c r="B336" s="54">
        <f t="shared" si="15"/>
        <v>13</v>
      </c>
      <c r="C336" s="54">
        <f t="shared" si="16"/>
        <v>327</v>
      </c>
      <c r="D336" s="60">
        <v>4969.1778065925464</v>
      </c>
      <c r="G336" s="63"/>
      <c r="I336" s="64"/>
      <c r="J336" s="64"/>
      <c r="K336" s="65"/>
      <c r="M336" s="64"/>
      <c r="N336" s="66"/>
      <c r="O336" s="66"/>
      <c r="Q336" s="67"/>
      <c r="R336" s="68"/>
      <c r="S336" s="63"/>
      <c r="U336" s="68">
        <v>9629</v>
      </c>
      <c r="V336" s="64">
        <v>4</v>
      </c>
      <c r="W336" s="54">
        <f t="shared" si="17"/>
        <v>327</v>
      </c>
      <c r="X336" s="68">
        <v>9629</v>
      </c>
      <c r="AC336" s="63">
        <v>4816.0155480313115</v>
      </c>
      <c r="AD336" s="63"/>
      <c r="AE336" s="54" t="s">
        <v>176</v>
      </c>
      <c r="AG336" s="63"/>
      <c r="AK336" s="64"/>
      <c r="AL336" s="64"/>
      <c r="AM336" s="65"/>
      <c r="AO336" s="64"/>
      <c r="AP336" s="66"/>
      <c r="AQ336" s="66"/>
      <c r="AS336" s="67"/>
      <c r="AT336" s="68"/>
    </row>
    <row r="337" spans="1:46" x14ac:dyDescent="0.25">
      <c r="A337" s="60">
        <v>4984.7836292437278</v>
      </c>
      <c r="B337" s="54">
        <f t="shared" si="15"/>
        <v>14</v>
      </c>
      <c r="C337" s="54">
        <f t="shared" si="16"/>
        <v>328</v>
      </c>
      <c r="D337" s="60">
        <v>4984.7836292437278</v>
      </c>
      <c r="G337" s="63"/>
      <c r="I337" s="64"/>
      <c r="J337" s="64"/>
      <c r="K337" s="65"/>
      <c r="M337" s="64"/>
      <c r="N337" s="66"/>
      <c r="O337" s="66"/>
      <c r="Q337" s="67"/>
      <c r="R337" s="68"/>
      <c r="S337" s="63"/>
      <c r="U337" s="68">
        <v>9658</v>
      </c>
      <c r="V337" s="64">
        <v>5</v>
      </c>
      <c r="W337" s="54">
        <f t="shared" si="17"/>
        <v>328</v>
      </c>
      <c r="X337" s="68">
        <v>9658</v>
      </c>
      <c r="AC337" s="63">
        <v>4830.4972872501239</v>
      </c>
      <c r="AD337" s="63"/>
      <c r="AE337" s="54" t="s">
        <v>177</v>
      </c>
      <c r="AG337" s="63"/>
      <c r="AK337" s="64"/>
      <c r="AL337" s="64"/>
      <c r="AM337" s="65"/>
      <c r="AO337" s="64"/>
      <c r="AP337" s="66"/>
      <c r="AQ337" s="66"/>
      <c r="AS337" s="67"/>
      <c r="AT337" s="68"/>
    </row>
    <row r="338" spans="1:46" x14ac:dyDescent="0.25">
      <c r="A338" s="60">
        <v>5000.2796009606682</v>
      </c>
      <c r="B338" s="54">
        <f t="shared" si="15"/>
        <v>15</v>
      </c>
      <c r="C338" s="54">
        <f t="shared" si="16"/>
        <v>329</v>
      </c>
      <c r="D338" s="60">
        <v>5000.2796009606682</v>
      </c>
      <c r="G338" s="63"/>
      <c r="I338" s="64"/>
      <c r="J338" s="64"/>
      <c r="K338" s="65"/>
      <c r="M338" s="64"/>
      <c r="N338" s="66"/>
      <c r="O338" s="66"/>
      <c r="Q338" s="67"/>
      <c r="R338" s="68"/>
      <c r="S338" s="63"/>
      <c r="U338" s="68">
        <v>9688</v>
      </c>
      <c r="V338" s="64">
        <v>6</v>
      </c>
      <c r="W338" s="54">
        <f t="shared" si="17"/>
        <v>329</v>
      </c>
      <c r="X338" s="68">
        <v>9688</v>
      </c>
      <c r="AC338" s="63">
        <v>4845.7416757019237</v>
      </c>
      <c r="AD338" s="63"/>
      <c r="AE338" s="54" t="s">
        <v>176</v>
      </c>
      <c r="AG338" s="63"/>
      <c r="AK338" s="64"/>
      <c r="AL338" s="64"/>
      <c r="AM338" s="65"/>
      <c r="AO338" s="64"/>
      <c r="AP338" s="66"/>
      <c r="AQ338" s="66"/>
      <c r="AS338" s="67"/>
      <c r="AT338" s="68"/>
    </row>
    <row r="339" spans="1:46" x14ac:dyDescent="0.25">
      <c r="A339" s="60">
        <v>5015.6617812127806</v>
      </c>
      <c r="B339" s="54">
        <f t="shared" si="15"/>
        <v>16</v>
      </c>
      <c r="C339" s="54">
        <f t="shared" si="16"/>
        <v>330</v>
      </c>
      <c r="D339" s="60">
        <v>5015.6617812127806</v>
      </c>
      <c r="G339" s="63"/>
      <c r="I339" s="64"/>
      <c r="J339" s="64"/>
      <c r="K339" s="65"/>
      <c r="M339" s="64"/>
      <c r="N339" s="66"/>
      <c r="O339" s="66"/>
      <c r="Q339" s="67"/>
      <c r="R339" s="68"/>
      <c r="S339" s="63"/>
      <c r="U339" s="68">
        <v>9717</v>
      </c>
      <c r="V339" s="64">
        <v>7</v>
      </c>
      <c r="W339" s="54">
        <f t="shared" si="17"/>
        <v>330</v>
      </c>
      <c r="X339" s="68">
        <v>9717</v>
      </c>
      <c r="AC339" s="63">
        <v>4859.8976595224813</v>
      </c>
      <c r="AD339" s="63"/>
      <c r="AE339" s="54" t="s">
        <v>177</v>
      </c>
      <c r="AG339" s="63"/>
      <c r="AK339" s="64"/>
      <c r="AL339" s="64"/>
      <c r="AM339" s="65"/>
      <c r="AO339" s="64"/>
      <c r="AP339" s="66"/>
      <c r="AQ339" s="66"/>
      <c r="AS339" s="67"/>
      <c r="AT339" s="68"/>
    </row>
    <row r="340" spans="1:46" x14ac:dyDescent="0.25">
      <c r="A340" s="60">
        <v>5030.9054798888974</v>
      </c>
      <c r="B340" s="54">
        <f t="shared" si="15"/>
        <v>17</v>
      </c>
      <c r="C340" s="54">
        <f t="shared" si="16"/>
        <v>331</v>
      </c>
      <c r="D340" s="60">
        <v>5030.9054798888974</v>
      </c>
      <c r="G340" s="63"/>
      <c r="I340" s="64"/>
      <c r="J340" s="64"/>
      <c r="K340" s="65"/>
      <c r="M340" s="64"/>
      <c r="N340" s="66"/>
      <c r="O340" s="66"/>
      <c r="Q340" s="67"/>
      <c r="R340" s="68"/>
      <c r="S340" s="63"/>
      <c r="U340" s="68">
        <v>9747</v>
      </c>
      <c r="V340" s="64">
        <v>8</v>
      </c>
      <c r="W340" s="54">
        <f t="shared" si="17"/>
        <v>331</v>
      </c>
      <c r="X340" s="68">
        <v>9747</v>
      </c>
      <c r="AC340" s="63">
        <v>4875.3501333417371</v>
      </c>
      <c r="AD340" s="63"/>
      <c r="AE340" s="54" t="s">
        <v>176</v>
      </c>
      <c r="AG340" s="63"/>
      <c r="AK340" s="64"/>
      <c r="AL340" s="64"/>
      <c r="AM340" s="65"/>
      <c r="AO340" s="64"/>
      <c r="AP340" s="66"/>
      <c r="AQ340" s="66"/>
      <c r="AS340" s="67"/>
      <c r="AT340" s="68"/>
    </row>
    <row r="341" spans="1:46" x14ac:dyDescent="0.25">
      <c r="A341" s="60">
        <v>5046.0243583829142</v>
      </c>
      <c r="B341" s="54">
        <f t="shared" si="15"/>
        <v>18</v>
      </c>
      <c r="C341" s="54">
        <f t="shared" si="16"/>
        <v>332</v>
      </c>
      <c r="D341" s="60">
        <v>5046.0243583829142</v>
      </c>
      <c r="G341" s="63"/>
      <c r="I341" s="64"/>
      <c r="J341" s="64"/>
      <c r="K341" s="65"/>
      <c r="M341" s="64"/>
      <c r="N341" s="66"/>
      <c r="O341" s="66"/>
      <c r="Q341" s="67"/>
      <c r="R341" s="68"/>
      <c r="S341" s="63"/>
      <c r="U341" s="68">
        <v>9777</v>
      </c>
      <c r="V341" s="64">
        <v>9</v>
      </c>
      <c r="W341" s="54">
        <f t="shared" si="17"/>
        <v>332</v>
      </c>
      <c r="X341" s="68">
        <v>9777</v>
      </c>
      <c r="AC341" s="63">
        <v>4889.3042402281426</v>
      </c>
      <c r="AD341" s="63"/>
      <c r="AE341" s="54" t="s">
        <v>177</v>
      </c>
      <c r="AG341" s="63"/>
      <c r="AK341" s="64"/>
      <c r="AL341" s="64"/>
      <c r="AM341" s="65"/>
      <c r="AO341" s="64"/>
      <c r="AP341" s="66"/>
      <c r="AQ341" s="66"/>
      <c r="AS341" s="67"/>
      <c r="AT341" s="68"/>
    </row>
    <row r="342" spans="1:46" x14ac:dyDescent="0.25">
      <c r="A342" s="60">
        <v>5061.0124608338811</v>
      </c>
      <c r="B342" s="54">
        <f t="shared" si="15"/>
        <v>19</v>
      </c>
      <c r="C342" s="54">
        <f t="shared" si="16"/>
        <v>333</v>
      </c>
      <c r="D342" s="60">
        <v>5061.0124608338811</v>
      </c>
      <c r="G342" s="63"/>
      <c r="I342" s="64"/>
      <c r="J342" s="64"/>
      <c r="K342" s="65"/>
      <c r="M342" s="64"/>
      <c r="N342" s="66"/>
      <c r="O342" s="66"/>
      <c r="Q342" s="67"/>
      <c r="R342" s="68"/>
      <c r="S342" s="63"/>
      <c r="U342" s="68">
        <v>9806</v>
      </c>
      <c r="V342" s="64">
        <v>10</v>
      </c>
      <c r="W342" s="54">
        <f t="shared" si="17"/>
        <v>333</v>
      </c>
      <c r="X342" s="68">
        <v>9806</v>
      </c>
      <c r="AC342" s="63">
        <v>4904.8311375332996</v>
      </c>
      <c r="AD342" s="63"/>
      <c r="AE342" s="54" t="s">
        <v>176</v>
      </c>
      <c r="AG342" s="63"/>
      <c r="AK342" s="64"/>
      <c r="AL342" s="64"/>
      <c r="AM342" s="65"/>
      <c r="AO342" s="64"/>
      <c r="AP342" s="66"/>
      <c r="AQ342" s="66"/>
      <c r="AS342" s="67"/>
      <c r="AT342" s="68"/>
    </row>
    <row r="343" spans="1:46" x14ac:dyDescent="0.25">
      <c r="A343" s="60">
        <v>5075.8996276403777</v>
      </c>
      <c r="B343" s="54">
        <f t="shared" si="15"/>
        <v>20</v>
      </c>
      <c r="C343" s="54">
        <f t="shared" si="16"/>
        <v>334</v>
      </c>
      <c r="D343" s="60">
        <v>5075.8996276403777</v>
      </c>
      <c r="G343" s="63"/>
      <c r="I343" s="64"/>
      <c r="J343" s="64"/>
      <c r="K343" s="65"/>
      <c r="M343" s="64"/>
      <c r="N343" s="66"/>
      <c r="O343" s="66"/>
      <c r="Q343" s="67"/>
      <c r="R343" s="68"/>
      <c r="S343" s="63"/>
      <c r="U343" s="68">
        <v>9836</v>
      </c>
      <c r="V343" s="64">
        <v>11</v>
      </c>
      <c r="W343" s="54">
        <f t="shared" si="17"/>
        <v>334</v>
      </c>
      <c r="X343" s="68">
        <v>9836</v>
      </c>
      <c r="AC343" s="63">
        <v>4918.7455478520133</v>
      </c>
      <c r="AD343" s="63"/>
      <c r="AE343" s="54" t="s">
        <v>177</v>
      </c>
      <c r="AG343" s="63"/>
      <c r="AK343" s="64"/>
      <c r="AL343" s="64"/>
      <c r="AM343" s="65"/>
      <c r="AO343" s="64"/>
      <c r="AP343" s="66"/>
      <c r="AQ343" s="66"/>
      <c r="AS343" s="67"/>
      <c r="AT343" s="68"/>
    </row>
    <row r="344" spans="1:46" x14ac:dyDescent="0.25">
      <c r="A344" s="60">
        <v>5090.6953292735852</v>
      </c>
      <c r="B344" s="54">
        <f t="shared" si="15"/>
        <v>21</v>
      </c>
      <c r="C344" s="54">
        <f t="shared" si="16"/>
        <v>335</v>
      </c>
      <c r="D344" s="60">
        <v>5090.6953292735852</v>
      </c>
      <c r="G344" s="63"/>
      <c r="I344" s="64"/>
      <c r="J344" s="64"/>
      <c r="K344" s="65"/>
      <c r="M344" s="64"/>
      <c r="N344" s="66"/>
      <c r="O344" s="66"/>
      <c r="Q344" s="67"/>
      <c r="R344" s="68"/>
      <c r="S344" s="63"/>
      <c r="U344" s="68">
        <v>9866</v>
      </c>
      <c r="V344" s="64">
        <v>12</v>
      </c>
      <c r="W344" s="54">
        <f t="shared" si="17"/>
        <v>335</v>
      </c>
      <c r="X344" s="68">
        <v>9866</v>
      </c>
      <c r="AC344" s="63">
        <v>4934.2125717811286</v>
      </c>
      <c r="AD344" s="63"/>
      <c r="AE344" s="54" t="s">
        <v>176</v>
      </c>
      <c r="AG344" s="63"/>
      <c r="AK344" s="64"/>
      <c r="AL344" s="64"/>
      <c r="AM344" s="65"/>
      <c r="AO344" s="64"/>
      <c r="AP344" s="66"/>
      <c r="AQ344" s="66"/>
      <c r="AS344" s="67"/>
      <c r="AT344" s="68"/>
    </row>
    <row r="345" spans="1:46" x14ac:dyDescent="0.25">
      <c r="A345" s="60">
        <v>5105.4410451287404</v>
      </c>
      <c r="B345" s="54">
        <f t="shared" si="15"/>
        <v>22</v>
      </c>
      <c r="C345" s="54">
        <f t="shared" si="16"/>
        <v>336</v>
      </c>
      <c r="D345" s="60">
        <v>5105.4410451287404</v>
      </c>
      <c r="G345" s="63"/>
      <c r="I345" s="64"/>
      <c r="J345" s="64"/>
      <c r="K345" s="65"/>
      <c r="M345" s="64"/>
      <c r="N345" s="66"/>
      <c r="O345" s="66"/>
      <c r="Q345" s="67"/>
      <c r="R345" s="68"/>
      <c r="S345" s="63"/>
      <c r="U345" s="68">
        <v>9895</v>
      </c>
      <c r="V345" s="64">
        <v>1</v>
      </c>
      <c r="W345" s="54">
        <f t="shared" si="17"/>
        <v>336</v>
      </c>
      <c r="X345" s="68">
        <v>9895</v>
      </c>
      <c r="AC345" s="63">
        <v>4948.2543270816095</v>
      </c>
      <c r="AD345" s="63"/>
      <c r="AE345" s="54" t="s">
        <v>177</v>
      </c>
      <c r="AG345" s="63"/>
      <c r="AK345" s="64"/>
      <c r="AL345" s="64"/>
      <c r="AM345" s="65"/>
      <c r="AO345" s="64"/>
      <c r="AP345" s="66"/>
      <c r="AQ345" s="66"/>
      <c r="AS345" s="67"/>
      <c r="AT345" s="68"/>
    </row>
    <row r="346" spans="1:46" x14ac:dyDescent="0.25">
      <c r="A346" s="60">
        <v>5120.1549397096969</v>
      </c>
      <c r="B346" s="54">
        <f t="shared" si="15"/>
        <v>23</v>
      </c>
      <c r="C346" s="54">
        <f t="shared" si="16"/>
        <v>337</v>
      </c>
      <c r="D346" s="60">
        <v>5120.1549397096969</v>
      </c>
      <c r="G346" s="63"/>
      <c r="I346" s="64"/>
      <c r="J346" s="64"/>
      <c r="K346" s="65"/>
      <c r="M346" s="64"/>
      <c r="N346" s="66"/>
      <c r="O346" s="66"/>
      <c r="Q346" s="67"/>
      <c r="R346" s="68"/>
      <c r="S346" s="63"/>
      <c r="U346" s="68">
        <v>9925</v>
      </c>
      <c r="V346" s="64">
        <v>2</v>
      </c>
      <c r="W346" s="54">
        <f t="shared" si="17"/>
        <v>337</v>
      </c>
      <c r="X346" s="68">
        <v>9925</v>
      </c>
      <c r="AC346" s="63">
        <v>4963.5402847826481</v>
      </c>
      <c r="AD346" s="63"/>
      <c r="AE346" s="54" t="s">
        <v>176</v>
      </c>
      <c r="AG346" s="63"/>
      <c r="AK346" s="64"/>
      <c r="AL346" s="64"/>
      <c r="AM346" s="65"/>
      <c r="AO346" s="64"/>
      <c r="AP346" s="66"/>
      <c r="AQ346" s="66"/>
      <c r="AS346" s="67"/>
      <c r="AT346" s="68"/>
    </row>
    <row r="347" spans="1:46" x14ac:dyDescent="0.25">
      <c r="A347" s="60">
        <v>5134.8833741722628</v>
      </c>
      <c r="B347" s="54">
        <f t="shared" si="15"/>
        <v>24</v>
      </c>
      <c r="C347" s="54">
        <f t="shared" si="16"/>
        <v>338</v>
      </c>
      <c r="D347" s="60">
        <v>5134.8833741722628</v>
      </c>
      <c r="G347" s="63"/>
      <c r="I347" s="64"/>
      <c r="J347" s="64"/>
      <c r="K347" s="65"/>
      <c r="M347" s="64"/>
      <c r="N347" s="66"/>
      <c r="O347" s="66"/>
      <c r="Q347" s="67"/>
      <c r="R347" s="68"/>
      <c r="S347" s="63"/>
      <c r="U347" s="68">
        <v>9954</v>
      </c>
      <c r="V347" s="64">
        <v>3</v>
      </c>
      <c r="W347" s="54">
        <f t="shared" si="17"/>
        <v>338</v>
      </c>
      <c r="X347" s="68">
        <v>9954</v>
      </c>
      <c r="AC347" s="63">
        <v>4977.8519640495069</v>
      </c>
      <c r="AD347" s="63"/>
      <c r="AE347" s="54" t="s">
        <v>177</v>
      </c>
      <c r="AG347" s="63"/>
      <c r="AK347" s="64"/>
      <c r="AL347" s="64"/>
      <c r="AM347" s="65"/>
      <c r="AO347" s="64"/>
      <c r="AP347" s="66"/>
      <c r="AQ347" s="66"/>
      <c r="AS347" s="67"/>
      <c r="AT347" s="68"/>
    </row>
    <row r="348" spans="1:46" x14ac:dyDescent="0.25">
      <c r="A348" s="60">
        <v>5149.6455121338367</v>
      </c>
      <c r="B348" s="54">
        <f t="shared" si="15"/>
        <v>1</v>
      </c>
      <c r="C348" s="54">
        <f t="shared" si="16"/>
        <v>339</v>
      </c>
      <c r="D348" s="60">
        <v>5149.6455121338367</v>
      </c>
      <c r="G348" s="63"/>
      <c r="I348" s="64"/>
      <c r="J348" s="64"/>
      <c r="K348" s="65"/>
      <c r="M348" s="64"/>
      <c r="N348" s="66"/>
      <c r="O348" s="66"/>
      <c r="Q348" s="67"/>
      <c r="R348" s="68"/>
      <c r="S348" s="63"/>
      <c r="U348" s="68">
        <v>9983</v>
      </c>
      <c r="V348" s="64">
        <v>4</v>
      </c>
      <c r="W348" s="54">
        <f t="shared" si="17"/>
        <v>339</v>
      </c>
      <c r="X348" s="68">
        <v>9983</v>
      </c>
      <c r="AC348" s="63">
        <v>4992.8597476761788</v>
      </c>
      <c r="AD348" s="63"/>
      <c r="AE348" s="54" t="s">
        <v>176</v>
      </c>
      <c r="AG348" s="63"/>
      <c r="AK348" s="64"/>
      <c r="AL348" s="64"/>
      <c r="AM348" s="65"/>
      <c r="AO348" s="64"/>
      <c r="AP348" s="66"/>
      <c r="AQ348" s="66"/>
      <c r="AS348" s="67"/>
      <c r="AT348" s="68"/>
    </row>
    <row r="349" spans="1:46" x14ac:dyDescent="0.25">
      <c r="A349" s="60">
        <v>5164.4848299557343</v>
      </c>
      <c r="B349" s="54">
        <f t="shared" si="15"/>
        <v>2</v>
      </c>
      <c r="C349" s="54">
        <f t="shared" si="16"/>
        <v>340</v>
      </c>
      <c r="D349" s="60">
        <v>5164.4848299557343</v>
      </c>
      <c r="G349" s="63"/>
      <c r="I349" s="64"/>
      <c r="J349" s="64"/>
      <c r="K349" s="65"/>
      <c r="M349" s="64"/>
      <c r="N349" s="66"/>
      <c r="O349" s="66"/>
      <c r="Q349" s="67"/>
      <c r="R349" s="68"/>
      <c r="S349" s="63"/>
      <c r="U349" s="68">
        <v>10013</v>
      </c>
      <c r="V349" s="64">
        <v>5</v>
      </c>
      <c r="W349" s="54">
        <f t="shared" si="17"/>
        <v>340</v>
      </c>
      <c r="X349" s="68">
        <v>10013</v>
      </c>
      <c r="AC349" s="63">
        <v>5007.5317920749076</v>
      </c>
      <c r="AD349" s="63"/>
      <c r="AE349" s="54" t="s">
        <v>177</v>
      </c>
      <c r="AG349" s="63"/>
      <c r="AK349" s="64"/>
      <c r="AL349" s="64"/>
      <c r="AM349" s="65"/>
      <c r="AO349" s="64"/>
      <c r="AP349" s="66"/>
      <c r="AQ349" s="66"/>
      <c r="AS349" s="67"/>
      <c r="AT349" s="68"/>
    </row>
    <row r="350" spans="1:46" x14ac:dyDescent="0.25">
      <c r="A350" s="60">
        <v>5179.4139493354596</v>
      </c>
      <c r="B350" s="54">
        <f t="shared" si="15"/>
        <v>3</v>
      </c>
      <c r="C350" s="54">
        <f t="shared" si="16"/>
        <v>341</v>
      </c>
      <c r="D350" s="60">
        <v>5179.4139493354596</v>
      </c>
      <c r="G350" s="63"/>
      <c r="I350" s="64"/>
      <c r="J350" s="64"/>
      <c r="K350" s="65"/>
      <c r="M350" s="64"/>
      <c r="N350" s="66"/>
      <c r="O350" s="66"/>
      <c r="Q350" s="67"/>
      <c r="R350" s="68"/>
      <c r="S350" s="63"/>
      <c r="U350" s="68">
        <v>10042</v>
      </c>
      <c r="V350" s="64">
        <v>6</v>
      </c>
      <c r="W350" s="54">
        <f t="shared" si="17"/>
        <v>341</v>
      </c>
      <c r="X350" s="68">
        <v>10042</v>
      </c>
      <c r="AC350" s="63">
        <v>5022.2060982217081</v>
      </c>
      <c r="AD350" s="63"/>
      <c r="AE350" s="54" t="s">
        <v>176</v>
      </c>
      <c r="AG350" s="63"/>
      <c r="AK350" s="64"/>
      <c r="AL350" s="64"/>
      <c r="AM350" s="65"/>
      <c r="AO350" s="64"/>
      <c r="AP350" s="66"/>
      <c r="AQ350" s="66"/>
      <c r="AS350" s="67"/>
      <c r="AT350" s="68"/>
    </row>
    <row r="351" spans="1:46" x14ac:dyDescent="0.25">
      <c r="A351" s="60">
        <v>5194.4659366756678</v>
      </c>
      <c r="B351" s="54">
        <f t="shared" si="15"/>
        <v>4</v>
      </c>
      <c r="C351" s="54">
        <f t="shared" si="16"/>
        <v>342</v>
      </c>
      <c r="D351" s="60">
        <v>5194.4659366756678</v>
      </c>
      <c r="G351" s="63"/>
      <c r="I351" s="64"/>
      <c r="J351" s="64"/>
      <c r="K351" s="65"/>
      <c r="M351" s="64"/>
      <c r="N351" s="66"/>
      <c r="O351" s="66"/>
      <c r="Q351" s="67"/>
      <c r="R351" s="68"/>
      <c r="S351" s="63"/>
      <c r="U351" s="68">
        <v>10072</v>
      </c>
      <c r="V351" s="64">
        <v>7</v>
      </c>
      <c r="W351" s="54">
        <f t="shared" si="17"/>
        <v>342</v>
      </c>
      <c r="X351" s="68">
        <v>10072</v>
      </c>
      <c r="AC351" s="63">
        <v>5037.2546091731638</v>
      </c>
      <c r="AD351" s="63"/>
      <c r="AE351" s="54" t="s">
        <v>177</v>
      </c>
      <c r="AG351" s="63"/>
      <c r="AK351" s="64"/>
      <c r="AL351" s="64"/>
      <c r="AM351" s="65"/>
      <c r="AO351" s="64"/>
      <c r="AP351" s="66"/>
      <c r="AQ351" s="66"/>
      <c r="AS351" s="67"/>
      <c r="AT351" s="68"/>
    </row>
    <row r="352" spans="1:46" x14ac:dyDescent="0.25">
      <c r="A352" s="60">
        <v>5209.6403488824144</v>
      </c>
      <c r="B352" s="54">
        <f t="shared" si="15"/>
        <v>5</v>
      </c>
      <c r="C352" s="54">
        <f t="shared" si="16"/>
        <v>343</v>
      </c>
      <c r="D352" s="60">
        <v>5209.6403488824144</v>
      </c>
      <c r="G352" s="63"/>
      <c r="I352" s="64"/>
      <c r="J352" s="64"/>
      <c r="K352" s="65"/>
      <c r="M352" s="64"/>
      <c r="N352" s="66"/>
      <c r="O352" s="66"/>
      <c r="Q352" s="67"/>
      <c r="R352" s="68"/>
      <c r="S352" s="63"/>
      <c r="U352" s="68">
        <v>10101</v>
      </c>
      <c r="V352" s="64">
        <v>8</v>
      </c>
      <c r="W352" s="54">
        <f t="shared" si="17"/>
        <v>343</v>
      </c>
      <c r="X352" s="68">
        <v>10101</v>
      </c>
      <c r="AC352" s="63">
        <v>5051.6033902931958</v>
      </c>
      <c r="AD352" s="63"/>
      <c r="AE352" s="54" t="s">
        <v>176</v>
      </c>
      <c r="AG352" s="63"/>
      <c r="AK352" s="64"/>
      <c r="AL352" s="64"/>
      <c r="AM352" s="65"/>
      <c r="AO352" s="64"/>
      <c r="AP352" s="66"/>
      <c r="AQ352" s="66"/>
      <c r="AS352" s="67"/>
      <c r="AT352" s="68"/>
    </row>
    <row r="353" spans="1:46" x14ac:dyDescent="0.25">
      <c r="A353" s="60">
        <v>5224.95378689887</v>
      </c>
      <c r="B353" s="54">
        <f t="shared" si="15"/>
        <v>6</v>
      </c>
      <c r="C353" s="54">
        <f t="shared" si="16"/>
        <v>344</v>
      </c>
      <c r="D353" s="60">
        <v>5224.95378689887</v>
      </c>
      <c r="G353" s="63"/>
      <c r="I353" s="64"/>
      <c r="J353" s="64"/>
      <c r="K353" s="65"/>
      <c r="M353" s="64"/>
      <c r="N353" s="66"/>
      <c r="O353" s="66"/>
      <c r="Q353" s="67"/>
      <c r="R353" s="68"/>
      <c r="S353" s="63"/>
      <c r="U353" s="68">
        <v>10131</v>
      </c>
      <c r="V353" s="64">
        <v>9</v>
      </c>
      <c r="W353" s="54">
        <f t="shared" si="17"/>
        <v>344</v>
      </c>
      <c r="X353" s="68">
        <v>10131</v>
      </c>
      <c r="AC353" s="63">
        <v>5066.9662284976803</v>
      </c>
      <c r="AD353" s="63"/>
      <c r="AE353" s="54" t="s">
        <v>177</v>
      </c>
      <c r="AG353" s="63"/>
      <c r="AK353" s="64"/>
      <c r="AL353" s="64"/>
      <c r="AM353" s="65"/>
      <c r="AO353" s="64"/>
      <c r="AP353" s="66"/>
      <c r="AQ353" s="66"/>
      <c r="AS353" s="67"/>
      <c r="AT353" s="68"/>
    </row>
    <row r="354" spans="1:46" x14ac:dyDescent="0.25">
      <c r="A354" s="60">
        <v>5240.3890910982154</v>
      </c>
      <c r="B354" s="54">
        <f t="shared" si="15"/>
        <v>7</v>
      </c>
      <c r="C354" s="54">
        <f t="shared" si="16"/>
        <v>345</v>
      </c>
      <c r="D354" s="60">
        <v>5240.3890910982154</v>
      </c>
      <c r="G354" s="63"/>
      <c r="I354" s="64"/>
      <c r="J354" s="64"/>
      <c r="K354" s="65"/>
      <c r="M354" s="64"/>
      <c r="N354" s="66"/>
      <c r="O354" s="66"/>
      <c r="Q354" s="67"/>
      <c r="R354" s="68"/>
      <c r="S354" s="63"/>
      <c r="U354" s="68">
        <v>10160</v>
      </c>
      <c r="V354" s="64">
        <v>10</v>
      </c>
      <c r="W354" s="54">
        <f t="shared" si="17"/>
        <v>345</v>
      </c>
      <c r="X354" s="68">
        <v>10160</v>
      </c>
      <c r="AC354" s="63">
        <v>5081.0702825314365</v>
      </c>
      <c r="AD354" s="63"/>
      <c r="AE354" s="54" t="s">
        <v>176</v>
      </c>
      <c r="AG354" s="63"/>
      <c r="AK354" s="64"/>
      <c r="AL354" s="64"/>
      <c r="AM354" s="65"/>
      <c r="AO354" s="64"/>
      <c r="AP354" s="66"/>
      <c r="AQ354" s="66"/>
      <c r="AS354" s="67"/>
      <c r="AT354" s="68"/>
    </row>
    <row r="355" spans="1:46" x14ac:dyDescent="0.25">
      <c r="A355" s="60">
        <v>5255.9429669422098</v>
      </c>
      <c r="B355" s="54">
        <f t="shared" si="15"/>
        <v>8</v>
      </c>
      <c r="C355" s="54">
        <f t="shared" si="16"/>
        <v>346</v>
      </c>
      <c r="D355" s="60">
        <v>5255.9429669422098</v>
      </c>
      <c r="G355" s="63"/>
      <c r="I355" s="64"/>
      <c r="J355" s="64"/>
      <c r="K355" s="65"/>
      <c r="M355" s="64"/>
      <c r="N355" s="66"/>
      <c r="O355" s="66"/>
      <c r="Q355" s="67"/>
      <c r="R355" s="68"/>
      <c r="S355" s="63"/>
      <c r="U355" s="68">
        <v>10190</v>
      </c>
      <c r="V355" s="64">
        <v>11</v>
      </c>
      <c r="W355" s="54">
        <f t="shared" si="17"/>
        <v>346</v>
      </c>
      <c r="X355" s="68">
        <v>10190</v>
      </c>
      <c r="AC355" s="63">
        <v>5096.6251751761883</v>
      </c>
      <c r="AD355" s="63"/>
      <c r="AE355" s="54" t="s">
        <v>177</v>
      </c>
      <c r="AG355" s="63"/>
      <c r="AK355" s="64"/>
      <c r="AL355" s="64"/>
      <c r="AM355" s="65"/>
      <c r="AO355" s="64"/>
      <c r="AP355" s="66"/>
      <c r="AQ355" s="66"/>
      <c r="AS355" s="67"/>
      <c r="AT355" s="68"/>
    </row>
    <row r="356" spans="1:46" x14ac:dyDescent="0.25">
      <c r="A356" s="60">
        <v>5271.583467991557</v>
      </c>
      <c r="B356" s="54">
        <f t="shared" si="15"/>
        <v>9</v>
      </c>
      <c r="C356" s="54">
        <f t="shared" si="16"/>
        <v>347</v>
      </c>
      <c r="D356" s="60">
        <v>5271.583467991557</v>
      </c>
      <c r="G356" s="63"/>
      <c r="I356" s="64"/>
      <c r="J356" s="64"/>
      <c r="K356" s="65"/>
      <c r="M356" s="64"/>
      <c r="N356" s="66"/>
      <c r="O356" s="66"/>
      <c r="Q356" s="67"/>
      <c r="R356" s="68"/>
      <c r="S356" s="63"/>
      <c r="U356" s="68">
        <v>10220</v>
      </c>
      <c r="V356" s="64">
        <v>12</v>
      </c>
      <c r="W356" s="54">
        <f t="shared" si="17"/>
        <v>347</v>
      </c>
      <c r="X356" s="68">
        <v>10220</v>
      </c>
      <c r="AC356" s="63">
        <v>5110.6241139872</v>
      </c>
      <c r="AD356" s="63"/>
      <c r="AE356" s="54" t="s">
        <v>176</v>
      </c>
      <c r="AG356" s="63"/>
      <c r="AK356" s="64"/>
      <c r="AL356" s="64"/>
      <c r="AM356" s="65"/>
      <c r="AO356" s="64"/>
      <c r="AP356" s="66"/>
      <c r="AQ356" s="66"/>
      <c r="AS356" s="67"/>
      <c r="AT356" s="68"/>
    </row>
    <row r="357" spans="1:46" x14ac:dyDescent="0.25">
      <c r="A357" s="60">
        <v>5287.2883800929412</v>
      </c>
      <c r="B357" s="54">
        <f t="shared" si="15"/>
        <v>10</v>
      </c>
      <c r="C357" s="54">
        <f t="shared" si="16"/>
        <v>348</v>
      </c>
      <c r="D357" s="60">
        <v>5287.2883800929412</v>
      </c>
      <c r="G357" s="63"/>
      <c r="I357" s="64"/>
      <c r="J357" s="64"/>
      <c r="K357" s="65"/>
      <c r="M357" s="64"/>
      <c r="N357" s="66"/>
      <c r="O357" s="66"/>
      <c r="Q357" s="67"/>
      <c r="R357" s="68"/>
      <c r="S357" s="63"/>
      <c r="U357" s="68">
        <v>10250</v>
      </c>
      <c r="V357" s="64">
        <v>1</v>
      </c>
      <c r="W357" s="54">
        <f t="shared" si="17"/>
        <v>348</v>
      </c>
      <c r="X357" s="68">
        <v>10250</v>
      </c>
      <c r="AC357" s="63">
        <v>5126.2145634451881</v>
      </c>
      <c r="AD357" s="63"/>
      <c r="AE357" s="54" t="s">
        <v>177</v>
      </c>
      <c r="AG357" s="63"/>
      <c r="AK357" s="64"/>
      <c r="AL357" s="64"/>
      <c r="AM357" s="65"/>
      <c r="AO357" s="64"/>
      <c r="AP357" s="66"/>
      <c r="AQ357" s="66"/>
      <c r="AS357" s="67"/>
      <c r="AT357" s="68"/>
    </row>
    <row r="358" spans="1:46" x14ac:dyDescent="0.25">
      <c r="A358" s="60">
        <v>5303.019074388314</v>
      </c>
      <c r="B358" s="54">
        <f t="shared" si="15"/>
        <v>11</v>
      </c>
      <c r="C358" s="54">
        <f t="shared" si="16"/>
        <v>349</v>
      </c>
      <c r="D358" s="60">
        <v>5303.019074388314</v>
      </c>
      <c r="G358" s="63"/>
      <c r="I358" s="64"/>
      <c r="J358" s="64"/>
      <c r="K358" s="65"/>
      <c r="M358" s="64"/>
      <c r="N358" s="66"/>
      <c r="O358" s="66"/>
      <c r="Q358" s="67"/>
      <c r="R358" s="68"/>
      <c r="S358" s="63"/>
      <c r="U358" s="68">
        <v>10279</v>
      </c>
      <c r="V358" s="64">
        <v>2</v>
      </c>
      <c r="W358" s="54">
        <f t="shared" si="17"/>
        <v>349</v>
      </c>
      <c r="X358" s="68">
        <v>10279</v>
      </c>
      <c r="AC358" s="63">
        <v>5140.2736189882271</v>
      </c>
      <c r="AD358" s="63"/>
      <c r="AE358" s="54" t="s">
        <v>176</v>
      </c>
      <c r="AG358" s="63"/>
      <c r="AK358" s="64"/>
      <c r="AL358" s="64"/>
      <c r="AM358" s="65"/>
      <c r="AO358" s="64"/>
      <c r="AP358" s="66"/>
      <c r="AQ358" s="66"/>
      <c r="AS358" s="67"/>
      <c r="AT358" s="68"/>
    </row>
    <row r="359" spans="1:46" x14ac:dyDescent="0.25">
      <c r="A359" s="60">
        <v>5318.7410835605115</v>
      </c>
      <c r="B359" s="54">
        <f t="shared" si="15"/>
        <v>12</v>
      </c>
      <c r="C359" s="54">
        <f t="shared" si="16"/>
        <v>350</v>
      </c>
      <c r="D359" s="60">
        <v>5318.7410835605115</v>
      </c>
      <c r="G359" s="63"/>
      <c r="I359" s="64"/>
      <c r="J359" s="64"/>
      <c r="K359" s="65"/>
      <c r="M359" s="64"/>
      <c r="N359" s="66"/>
      <c r="O359" s="66"/>
      <c r="Q359" s="67"/>
      <c r="R359" s="68"/>
      <c r="S359" s="63"/>
      <c r="U359" s="68">
        <v>10309</v>
      </c>
      <c r="V359" s="64">
        <v>2</v>
      </c>
      <c r="W359" s="54">
        <f t="shared" si="17"/>
        <v>350</v>
      </c>
      <c r="X359" s="68">
        <v>10309</v>
      </c>
      <c r="AC359" s="63">
        <v>5155.7323654494248</v>
      </c>
      <c r="AD359" s="63"/>
      <c r="AE359" s="54" t="s">
        <v>177</v>
      </c>
      <c r="AG359" s="63"/>
      <c r="AK359" s="64"/>
      <c r="AL359" s="64"/>
      <c r="AM359" s="65"/>
      <c r="AO359" s="64"/>
      <c r="AP359" s="66"/>
      <c r="AQ359" s="66"/>
      <c r="AS359" s="67"/>
      <c r="AT359" s="68"/>
    </row>
    <row r="360" spans="1:46" x14ac:dyDescent="0.25">
      <c r="A360" s="60">
        <v>5334.4204600360245</v>
      </c>
      <c r="B360" s="54">
        <f t="shared" si="15"/>
        <v>13</v>
      </c>
      <c r="C360" s="54">
        <f t="shared" si="16"/>
        <v>351</v>
      </c>
      <c r="D360" s="60">
        <v>5334.4204600360245</v>
      </c>
      <c r="G360" s="63"/>
      <c r="I360" s="64"/>
      <c r="J360" s="64"/>
      <c r="K360" s="65"/>
      <c r="M360" s="64"/>
      <c r="N360" s="66"/>
      <c r="O360" s="66"/>
      <c r="Q360" s="67"/>
      <c r="R360" s="68"/>
      <c r="S360" s="63"/>
      <c r="U360" s="68">
        <v>10338</v>
      </c>
      <c r="V360" s="64">
        <v>3</v>
      </c>
      <c r="W360" s="54">
        <f t="shared" si="17"/>
        <v>351</v>
      </c>
      <c r="X360" s="68">
        <v>10338</v>
      </c>
      <c r="AC360" s="63">
        <v>5170.0014199842699</v>
      </c>
      <c r="AD360" s="63"/>
      <c r="AE360" s="54" t="s">
        <v>176</v>
      </c>
      <c r="AG360" s="63"/>
      <c r="AK360" s="64"/>
      <c r="AL360" s="64"/>
      <c r="AM360" s="65"/>
      <c r="AO360" s="64"/>
      <c r="AP360" s="66"/>
      <c r="AQ360" s="66"/>
      <c r="AS360" s="67"/>
      <c r="AT360" s="68"/>
    </row>
    <row r="361" spans="1:46" x14ac:dyDescent="0.25">
      <c r="A361" s="60">
        <v>5350.0207244250923</v>
      </c>
      <c r="B361" s="54">
        <f t="shared" si="15"/>
        <v>14</v>
      </c>
      <c r="C361" s="54">
        <f t="shared" si="16"/>
        <v>352</v>
      </c>
      <c r="D361" s="60">
        <v>5350.0207244250923</v>
      </c>
      <c r="G361" s="63"/>
      <c r="I361" s="64"/>
      <c r="J361" s="64"/>
      <c r="K361" s="65"/>
      <c r="M361" s="64"/>
      <c r="N361" s="66"/>
      <c r="O361" s="66"/>
      <c r="Q361" s="67"/>
      <c r="R361" s="68"/>
      <c r="S361" s="63"/>
      <c r="U361" s="68">
        <v>10367</v>
      </c>
      <c r="V361" s="64">
        <v>4</v>
      </c>
      <c r="W361" s="54">
        <f t="shared" si="17"/>
        <v>352</v>
      </c>
      <c r="X361" s="68">
        <v>10367</v>
      </c>
      <c r="AC361" s="63">
        <v>5185.1795089663938</v>
      </c>
      <c r="AD361" s="63"/>
      <c r="AE361" s="54" t="s">
        <v>177</v>
      </c>
      <c r="AG361" s="63"/>
      <c r="AK361" s="64"/>
      <c r="AL361" s="64"/>
      <c r="AM361" s="65"/>
      <c r="AO361" s="64"/>
      <c r="AP361" s="66"/>
      <c r="AQ361" s="66"/>
      <c r="AS361" s="67"/>
      <c r="AT361" s="68"/>
    </row>
    <row r="362" spans="1:46" x14ac:dyDescent="0.25">
      <c r="A362" s="60">
        <v>5365.5227174935862</v>
      </c>
      <c r="B362" s="54">
        <f t="shared" si="15"/>
        <v>15</v>
      </c>
      <c r="C362" s="54">
        <f t="shared" si="16"/>
        <v>353</v>
      </c>
      <c r="D362" s="60">
        <v>5365.5227174935862</v>
      </c>
      <c r="G362" s="63"/>
      <c r="I362" s="64"/>
      <c r="J362" s="64"/>
      <c r="K362" s="65"/>
      <c r="M362" s="64"/>
      <c r="N362" s="66"/>
      <c r="O362" s="66"/>
      <c r="Q362" s="67"/>
      <c r="R362" s="68"/>
      <c r="S362" s="63"/>
      <c r="U362" s="68">
        <v>10397</v>
      </c>
      <c r="V362" s="64">
        <v>5</v>
      </c>
      <c r="W362" s="54">
        <f t="shared" si="17"/>
        <v>353</v>
      </c>
      <c r="X362" s="68">
        <v>10397</v>
      </c>
      <c r="AC362" s="63">
        <v>5199.7562494245358</v>
      </c>
      <c r="AD362" s="63"/>
      <c r="AE362" s="54" t="s">
        <v>176</v>
      </c>
      <c r="AG362" s="63"/>
      <c r="AK362" s="64"/>
      <c r="AL362" s="64"/>
      <c r="AM362" s="65"/>
      <c r="AO362" s="64"/>
      <c r="AP362" s="66"/>
      <c r="AQ362" s="66"/>
      <c r="AS362" s="67"/>
      <c r="AT362" s="68"/>
    </row>
    <row r="363" spans="1:46" x14ac:dyDescent="0.25">
      <c r="A363" s="60">
        <v>5380.8986299638636</v>
      </c>
      <c r="B363" s="54">
        <f t="shared" si="15"/>
        <v>16</v>
      </c>
      <c r="C363" s="54">
        <f t="shared" si="16"/>
        <v>354</v>
      </c>
      <c r="D363" s="60">
        <v>5380.8986299638636</v>
      </c>
      <c r="G363" s="63"/>
      <c r="I363" s="64"/>
      <c r="J363" s="64"/>
      <c r="K363" s="65"/>
      <c r="M363" s="64"/>
      <c r="N363" s="66"/>
      <c r="O363" s="66"/>
      <c r="Q363" s="67"/>
      <c r="R363" s="68"/>
      <c r="S363" s="63"/>
      <c r="U363" s="68">
        <v>10426</v>
      </c>
      <c r="V363" s="64">
        <v>6</v>
      </c>
      <c r="W363" s="54">
        <f t="shared" si="17"/>
        <v>354</v>
      </c>
      <c r="X363" s="68">
        <v>10426</v>
      </c>
      <c r="AC363" s="63">
        <v>5214.5612228759564</v>
      </c>
      <c r="AD363" s="63"/>
      <c r="AE363" s="54" t="s">
        <v>177</v>
      </c>
      <c r="AG363" s="63"/>
      <c r="AK363" s="64"/>
      <c r="AL363" s="64"/>
      <c r="AM363" s="65"/>
      <c r="AO363" s="64"/>
      <c r="AP363" s="66"/>
      <c r="AQ363" s="66"/>
      <c r="AS363" s="67"/>
      <c r="AT363" s="68"/>
    </row>
    <row r="364" spans="1:46" x14ac:dyDescent="0.25">
      <c r="A364" s="60">
        <v>5396.1493420111947</v>
      </c>
      <c r="B364" s="54">
        <f t="shared" si="15"/>
        <v>17</v>
      </c>
      <c r="C364" s="54">
        <f t="shared" si="16"/>
        <v>355</v>
      </c>
      <c r="D364" s="60">
        <v>5396.1493420111947</v>
      </c>
      <c r="G364" s="63"/>
      <c r="I364" s="64"/>
      <c r="J364" s="64"/>
      <c r="K364" s="65"/>
      <c r="M364" s="64"/>
      <c r="N364" s="66"/>
      <c r="O364" s="66"/>
      <c r="Q364" s="67"/>
      <c r="R364" s="68"/>
      <c r="S364" s="63"/>
      <c r="U364" s="68">
        <v>10455</v>
      </c>
      <c r="V364" s="64">
        <v>7</v>
      </c>
      <c r="W364" s="54">
        <f t="shared" si="17"/>
        <v>355</v>
      </c>
      <c r="X364" s="68">
        <v>10455</v>
      </c>
      <c r="AC364" s="63">
        <v>5229.4732874133624</v>
      </c>
      <c r="AD364" s="63"/>
      <c r="AE364" s="54" t="s">
        <v>176</v>
      </c>
      <c r="AG364" s="63"/>
      <c r="AK364" s="64"/>
      <c r="AL364" s="64"/>
      <c r="AM364" s="65"/>
      <c r="AO364" s="64"/>
      <c r="AP364" s="66"/>
      <c r="AQ364" s="66"/>
      <c r="AS364" s="67"/>
      <c r="AT364" s="68"/>
    </row>
    <row r="365" spans="1:46" x14ac:dyDescent="0.25">
      <c r="A365" s="60">
        <v>5411.2621564106084</v>
      </c>
      <c r="B365" s="54">
        <f t="shared" si="15"/>
        <v>18</v>
      </c>
      <c r="C365" s="54">
        <f t="shared" si="16"/>
        <v>356</v>
      </c>
      <c r="D365" s="60">
        <v>5411.2621564106084</v>
      </c>
      <c r="G365" s="63"/>
      <c r="I365" s="64"/>
      <c r="J365" s="64"/>
      <c r="K365" s="65"/>
      <c r="M365" s="64"/>
      <c r="N365" s="66"/>
      <c r="O365" s="66"/>
      <c r="Q365" s="67"/>
      <c r="R365" s="68"/>
      <c r="S365" s="63"/>
      <c r="U365" s="68">
        <v>10485</v>
      </c>
      <c r="V365" s="64">
        <v>8</v>
      </c>
      <c r="W365" s="54">
        <f t="shared" si="17"/>
        <v>356</v>
      </c>
      <c r="X365" s="68">
        <v>10485</v>
      </c>
      <c r="AC365" s="63">
        <v>5243.8963085296564</v>
      </c>
      <c r="AD365" s="63"/>
      <c r="AE365" s="54" t="s">
        <v>177</v>
      </c>
      <c r="AG365" s="63"/>
      <c r="AK365" s="64"/>
      <c r="AL365" s="64"/>
      <c r="AM365" s="65"/>
      <c r="AO365" s="64"/>
      <c r="AP365" s="66"/>
      <c r="AQ365" s="66"/>
      <c r="AS365" s="67"/>
      <c r="AT365" s="68"/>
    </row>
    <row r="366" spans="1:46" x14ac:dyDescent="0.25">
      <c r="A366" s="60">
        <v>5426.257833856158</v>
      </c>
      <c r="B366" s="54">
        <f t="shared" si="15"/>
        <v>19</v>
      </c>
      <c r="C366" s="54">
        <f t="shared" si="16"/>
        <v>357</v>
      </c>
      <c r="D366" s="60">
        <v>5426.257833856158</v>
      </c>
      <c r="G366" s="63"/>
      <c r="I366" s="64"/>
      <c r="J366" s="64"/>
      <c r="K366" s="65"/>
      <c r="M366" s="64"/>
      <c r="N366" s="66"/>
      <c r="O366" s="66"/>
      <c r="Q366" s="67"/>
      <c r="R366" s="68"/>
      <c r="S366" s="63"/>
      <c r="U366" s="68">
        <v>10514</v>
      </c>
      <c r="V366" s="64">
        <v>9</v>
      </c>
      <c r="W366" s="54">
        <f t="shared" si="17"/>
        <v>357</v>
      </c>
      <c r="X366" s="68">
        <v>10514</v>
      </c>
      <c r="AC366" s="63">
        <v>5259.107409554068</v>
      </c>
      <c r="AD366" s="63"/>
      <c r="AE366" s="54" t="s">
        <v>176</v>
      </c>
      <c r="AG366" s="63"/>
      <c r="AK366" s="64"/>
      <c r="AL366" s="64"/>
      <c r="AM366" s="65"/>
      <c r="AO366" s="64"/>
      <c r="AP366" s="66"/>
      <c r="AQ366" s="66"/>
      <c r="AS366" s="67"/>
      <c r="AT366" s="68"/>
    </row>
    <row r="367" spans="1:46" x14ac:dyDescent="0.25">
      <c r="A367" s="60">
        <v>5441.1393095557578</v>
      </c>
      <c r="B367" s="54">
        <f t="shared" si="15"/>
        <v>20</v>
      </c>
      <c r="C367" s="54">
        <f t="shared" si="16"/>
        <v>358</v>
      </c>
      <c r="D367" s="60">
        <v>5441.1393095557578</v>
      </c>
      <c r="G367" s="63"/>
      <c r="I367" s="64"/>
      <c r="J367" s="64"/>
      <c r="K367" s="65"/>
      <c r="M367" s="64"/>
      <c r="N367" s="66"/>
      <c r="O367" s="66"/>
      <c r="Q367" s="67"/>
      <c r="R367" s="68"/>
      <c r="S367" s="63"/>
      <c r="U367" s="68">
        <v>10544</v>
      </c>
      <c r="V367" s="64">
        <v>10</v>
      </c>
      <c r="W367" s="54">
        <f t="shared" si="17"/>
        <v>358</v>
      </c>
      <c r="X367" s="68">
        <v>10544</v>
      </c>
      <c r="AC367" s="63">
        <v>5273.2210689359345</v>
      </c>
      <c r="AD367" s="63"/>
      <c r="AE367" s="54" t="s">
        <v>177</v>
      </c>
      <c r="AG367" s="63"/>
      <c r="AK367" s="64"/>
      <c r="AL367" s="64"/>
      <c r="AM367" s="65"/>
      <c r="AO367" s="64"/>
      <c r="AP367" s="66"/>
      <c r="AQ367" s="66"/>
      <c r="AS367" s="67"/>
      <c r="AT367" s="68"/>
    </row>
    <row r="368" spans="1:46" x14ac:dyDescent="0.25">
      <c r="A368" s="60">
        <v>5455.942614200525</v>
      </c>
      <c r="B368" s="54">
        <f t="shared" si="15"/>
        <v>21</v>
      </c>
      <c r="C368" s="54">
        <f t="shared" si="16"/>
        <v>359</v>
      </c>
      <c r="D368" s="60">
        <v>5455.942614200525</v>
      </c>
      <c r="G368" s="63"/>
      <c r="I368" s="64"/>
      <c r="J368" s="64"/>
      <c r="K368" s="65"/>
      <c r="M368" s="64"/>
      <c r="N368" s="66"/>
      <c r="O368" s="66"/>
      <c r="Q368" s="67"/>
      <c r="R368" s="68"/>
      <c r="S368" s="63"/>
      <c r="U368" s="68">
        <v>10574</v>
      </c>
      <c r="V368" s="64">
        <v>11</v>
      </c>
      <c r="W368" s="54">
        <f t="shared" si="17"/>
        <v>359</v>
      </c>
      <c r="X368" s="68">
        <v>10574</v>
      </c>
      <c r="AC368" s="63">
        <v>5288.647964797914</v>
      </c>
      <c r="AD368" s="63"/>
      <c r="AE368" s="54" t="s">
        <v>176</v>
      </c>
      <c r="AG368" s="63"/>
      <c r="AK368" s="64"/>
      <c r="AL368" s="64"/>
      <c r="AM368" s="65"/>
      <c r="AO368" s="64"/>
      <c r="AP368" s="66"/>
      <c r="AQ368" s="66"/>
      <c r="AS368" s="67"/>
      <c r="AT368" s="68"/>
    </row>
    <row r="369" spans="1:46" x14ac:dyDescent="0.25">
      <c r="A369" s="60">
        <v>5470.6823961986229</v>
      </c>
      <c r="B369" s="54">
        <f t="shared" si="15"/>
        <v>22</v>
      </c>
      <c r="C369" s="54">
        <f t="shared" si="16"/>
        <v>360</v>
      </c>
      <c r="D369" s="60">
        <v>5470.6823961986229</v>
      </c>
      <c r="G369" s="63"/>
      <c r="I369" s="64"/>
      <c r="J369" s="64"/>
      <c r="K369" s="65"/>
      <c r="M369" s="64"/>
      <c r="N369" s="66"/>
      <c r="O369" s="66"/>
      <c r="Q369" s="67"/>
      <c r="R369" s="68"/>
      <c r="S369" s="63"/>
      <c r="U369" s="68">
        <v>10604</v>
      </c>
      <c r="V369" s="64">
        <v>12</v>
      </c>
      <c r="W369" s="54">
        <f t="shared" si="17"/>
        <v>360</v>
      </c>
      <c r="X369" s="68">
        <v>10604</v>
      </c>
      <c r="AC369" s="63">
        <v>5302.5831271177158</v>
      </c>
      <c r="AD369" s="63"/>
      <c r="AE369" s="54" t="s">
        <v>177</v>
      </c>
      <c r="AG369" s="63"/>
      <c r="AK369" s="64"/>
      <c r="AL369" s="64"/>
      <c r="AM369" s="65"/>
      <c r="AO369" s="64"/>
      <c r="AP369" s="66"/>
      <c r="AQ369" s="66"/>
      <c r="AS369" s="67"/>
      <c r="AT369" s="68"/>
    </row>
    <row r="370" spans="1:46" x14ac:dyDescent="0.25">
      <c r="A370" s="60">
        <v>5485.4031579559669</v>
      </c>
      <c r="B370" s="54">
        <f t="shared" si="15"/>
        <v>23</v>
      </c>
      <c r="C370" s="54">
        <f t="shared" si="16"/>
        <v>361</v>
      </c>
      <c r="D370" s="60">
        <v>5485.4031579559669</v>
      </c>
      <c r="G370" s="63"/>
      <c r="I370" s="64"/>
      <c r="J370" s="64"/>
      <c r="K370" s="65"/>
      <c r="M370" s="64"/>
      <c r="N370" s="66"/>
      <c r="O370" s="66"/>
      <c r="Q370" s="67"/>
      <c r="R370" s="68"/>
      <c r="S370" s="63"/>
      <c r="U370" s="68">
        <v>10634</v>
      </c>
      <c r="V370" s="64">
        <v>1</v>
      </c>
      <c r="W370" s="54">
        <f t="shared" si="17"/>
        <v>361</v>
      </c>
      <c r="X370" s="68">
        <v>10634</v>
      </c>
      <c r="AC370" s="63">
        <v>5318.1099594556727</v>
      </c>
      <c r="AD370" s="63"/>
      <c r="AE370" s="54" t="s">
        <v>176</v>
      </c>
      <c r="AG370" s="63"/>
      <c r="AK370" s="64"/>
      <c r="AL370" s="64"/>
      <c r="AM370" s="65"/>
      <c r="AO370" s="64"/>
      <c r="AP370" s="66"/>
      <c r="AQ370" s="66"/>
      <c r="AS370" s="67"/>
      <c r="AT370" s="68"/>
    </row>
    <row r="371" spans="1:46" x14ac:dyDescent="0.25">
      <c r="A371" s="60">
        <v>5500.124848652631</v>
      </c>
      <c r="B371" s="54">
        <f t="shared" si="15"/>
        <v>24</v>
      </c>
      <c r="C371" s="54">
        <f t="shared" si="16"/>
        <v>362</v>
      </c>
      <c r="D371" s="60">
        <v>5500.124848652631</v>
      </c>
      <c r="G371" s="63"/>
      <c r="I371" s="64"/>
      <c r="J371" s="64"/>
      <c r="K371" s="65"/>
      <c r="M371" s="64"/>
      <c r="N371" s="66"/>
      <c r="O371" s="66"/>
      <c r="Q371" s="67"/>
      <c r="R371" s="68"/>
      <c r="S371" s="63"/>
      <c r="U371" s="68">
        <v>10663</v>
      </c>
      <c r="V371" s="64">
        <v>2</v>
      </c>
      <c r="W371" s="54">
        <f t="shared" si="17"/>
        <v>362</v>
      </c>
      <c r="X371" s="68">
        <v>10663</v>
      </c>
      <c r="AC371" s="63">
        <v>5332.0281564337201</v>
      </c>
      <c r="AD371" s="63"/>
      <c r="AE371" s="54" t="s">
        <v>177</v>
      </c>
      <c r="AG371" s="63"/>
      <c r="AK371" s="64"/>
      <c r="AL371" s="64"/>
      <c r="AM371" s="65"/>
      <c r="AO371" s="64"/>
      <c r="AP371" s="66"/>
      <c r="AQ371" s="66"/>
      <c r="AS371" s="67"/>
      <c r="AT371" s="68"/>
    </row>
    <row r="372" spans="1:46" x14ac:dyDescent="0.25">
      <c r="A372" s="60">
        <v>5514.8928436194547</v>
      </c>
      <c r="B372" s="54">
        <f t="shared" si="15"/>
        <v>1</v>
      </c>
      <c r="C372" s="54">
        <f t="shared" si="16"/>
        <v>363</v>
      </c>
      <c r="D372" s="60">
        <v>5514.8928436194547</v>
      </c>
      <c r="G372" s="63"/>
      <c r="I372" s="64"/>
      <c r="J372" s="64"/>
      <c r="K372" s="65"/>
      <c r="M372" s="64"/>
      <c r="N372" s="66"/>
      <c r="O372" s="66"/>
      <c r="Q372" s="67"/>
      <c r="R372" s="68"/>
      <c r="S372" s="63"/>
      <c r="U372" s="68">
        <v>10693</v>
      </c>
      <c r="V372" s="64">
        <v>3</v>
      </c>
      <c r="W372" s="54">
        <f t="shared" si="17"/>
        <v>363</v>
      </c>
      <c r="X372" s="68">
        <v>10693</v>
      </c>
      <c r="AC372" s="63">
        <v>5347.5183374369517</v>
      </c>
      <c r="AD372" s="63"/>
      <c r="AE372" s="54" t="s">
        <v>176</v>
      </c>
      <c r="AG372" s="63"/>
      <c r="AK372" s="64"/>
      <c r="AL372" s="64"/>
      <c r="AM372" s="65"/>
      <c r="AO372" s="64"/>
      <c r="AP372" s="66"/>
      <c r="AQ372" s="66"/>
      <c r="AS372" s="67"/>
      <c r="AT372" s="68"/>
    </row>
    <row r="373" spans="1:46" x14ac:dyDescent="0.25">
      <c r="A373" s="60">
        <v>5529.724533575587</v>
      </c>
      <c r="B373" s="54">
        <f t="shared" si="15"/>
        <v>2</v>
      </c>
      <c r="C373" s="54">
        <f t="shared" si="16"/>
        <v>364</v>
      </c>
      <c r="D373" s="60">
        <v>5529.724533575587</v>
      </c>
      <c r="G373" s="63"/>
      <c r="I373" s="64"/>
      <c r="J373" s="64"/>
      <c r="K373" s="65"/>
      <c r="M373" s="64"/>
      <c r="N373" s="66"/>
      <c r="O373" s="66"/>
      <c r="Q373" s="67"/>
      <c r="R373" s="68"/>
      <c r="S373" s="63"/>
      <c r="U373" s="68">
        <v>10722</v>
      </c>
      <c r="V373" s="64">
        <v>4</v>
      </c>
      <c r="W373" s="54">
        <f t="shared" si="17"/>
        <v>364</v>
      </c>
      <c r="X373" s="68">
        <v>10722</v>
      </c>
      <c r="AC373" s="63">
        <v>5361.5840818919241</v>
      </c>
      <c r="AD373" s="63"/>
      <c r="AE373" s="54" t="s">
        <v>177</v>
      </c>
      <c r="AG373" s="63"/>
      <c r="AK373" s="64"/>
      <c r="AL373" s="64"/>
      <c r="AM373" s="65"/>
      <c r="AO373" s="64"/>
      <c r="AP373" s="66"/>
      <c r="AQ373" s="66"/>
      <c r="AS373" s="67"/>
      <c r="AT373" s="68"/>
    </row>
    <row r="374" spans="1:46" x14ac:dyDescent="0.25">
      <c r="A374" s="60">
        <v>5544.6587030431256</v>
      </c>
      <c r="B374" s="54">
        <f t="shared" si="15"/>
        <v>3</v>
      </c>
      <c r="C374" s="54">
        <f t="shared" si="16"/>
        <v>365</v>
      </c>
      <c r="D374" s="60">
        <v>5544.6587030431256</v>
      </c>
      <c r="G374" s="63"/>
      <c r="I374" s="64"/>
      <c r="J374" s="64"/>
      <c r="K374" s="65"/>
      <c r="M374" s="64"/>
      <c r="N374" s="66"/>
      <c r="O374" s="66"/>
      <c r="Q374" s="67"/>
      <c r="R374" s="68"/>
      <c r="S374" s="63"/>
      <c r="U374" s="68">
        <v>10751</v>
      </c>
      <c r="V374" s="64">
        <v>5</v>
      </c>
      <c r="W374" s="54">
        <f t="shared" si="17"/>
        <v>365</v>
      </c>
      <c r="X374" s="68">
        <v>10751</v>
      </c>
      <c r="AC374" s="63">
        <v>5376.8982208641246</v>
      </c>
      <c r="AD374" s="63"/>
      <c r="AE374" s="54" t="s">
        <v>176</v>
      </c>
      <c r="AG374" s="63"/>
      <c r="AK374" s="64"/>
      <c r="AL374" s="64"/>
      <c r="AM374" s="65"/>
      <c r="AO374" s="64"/>
      <c r="AP374" s="66"/>
      <c r="AQ374" s="66"/>
      <c r="AS374" s="67"/>
      <c r="AT374" s="68"/>
    </row>
    <row r="375" spans="1:46" x14ac:dyDescent="0.25">
      <c r="A375" s="60">
        <v>5559.702443914488</v>
      </c>
      <c r="B375" s="54">
        <f t="shared" si="15"/>
        <v>4</v>
      </c>
      <c r="C375" s="54">
        <f t="shared" si="16"/>
        <v>366</v>
      </c>
      <c r="D375" s="60">
        <v>5559.702443914488</v>
      </c>
      <c r="G375" s="63"/>
      <c r="I375" s="64"/>
      <c r="J375" s="64"/>
      <c r="K375" s="65"/>
      <c r="M375" s="64"/>
      <c r="N375" s="66"/>
      <c r="O375" s="66"/>
      <c r="Q375" s="67"/>
      <c r="R375" s="68"/>
      <c r="S375" s="63"/>
      <c r="U375" s="68">
        <v>10781</v>
      </c>
      <c r="V375" s="64">
        <v>6</v>
      </c>
      <c r="W375" s="54">
        <f t="shared" si="17"/>
        <v>366</v>
      </c>
      <c r="X375" s="68">
        <v>10781</v>
      </c>
      <c r="AC375" s="63">
        <v>5391.2491749059409</v>
      </c>
      <c r="AD375" s="63"/>
      <c r="AE375" s="54" t="s">
        <v>177</v>
      </c>
      <c r="AG375" s="63"/>
      <c r="AK375" s="64"/>
      <c r="AL375" s="64"/>
      <c r="AM375" s="65"/>
      <c r="AO375" s="64"/>
      <c r="AP375" s="66"/>
      <c r="AQ375" s="66"/>
      <c r="AS375" s="67"/>
      <c r="AT375" s="68"/>
    </row>
    <row r="376" spans="1:46" x14ac:dyDescent="0.25">
      <c r="A376" s="60">
        <v>5574.8816061019897</v>
      </c>
      <c r="B376" s="54">
        <f t="shared" si="15"/>
        <v>5</v>
      </c>
      <c r="C376" s="54">
        <f t="shared" si="16"/>
        <v>367</v>
      </c>
      <c r="D376" s="60">
        <v>5574.8816061019897</v>
      </c>
      <c r="G376" s="63"/>
      <c r="I376" s="64"/>
      <c r="J376" s="64"/>
      <c r="K376" s="65"/>
      <c r="M376" s="64"/>
      <c r="N376" s="66"/>
      <c r="O376" s="66"/>
      <c r="Q376" s="67"/>
      <c r="R376" s="68"/>
      <c r="S376" s="63"/>
      <c r="U376" s="68">
        <v>10810</v>
      </c>
      <c r="V376" s="64">
        <v>7</v>
      </c>
      <c r="W376" s="54">
        <f t="shared" si="17"/>
        <v>367</v>
      </c>
      <c r="X376" s="68">
        <v>10810</v>
      </c>
      <c r="AC376" s="63">
        <v>5406.2733031753451</v>
      </c>
      <c r="AD376" s="63"/>
      <c r="AE376" s="54" t="s">
        <v>176</v>
      </c>
      <c r="AG376" s="63"/>
      <c r="AK376" s="64"/>
      <c r="AL376" s="64"/>
      <c r="AM376" s="65"/>
      <c r="AO376" s="64"/>
      <c r="AP376" s="66"/>
      <c r="AQ376" s="66"/>
      <c r="AS376" s="67"/>
      <c r="AT376" s="68"/>
    </row>
    <row r="377" spans="1:46" x14ac:dyDescent="0.25">
      <c r="A377" s="60">
        <v>5590.1868392839096</v>
      </c>
      <c r="B377" s="54">
        <f t="shared" si="15"/>
        <v>6</v>
      </c>
      <c r="C377" s="54">
        <f t="shared" si="16"/>
        <v>368</v>
      </c>
      <c r="D377" s="60">
        <v>5590.1868392839096</v>
      </c>
      <c r="G377" s="63"/>
      <c r="I377" s="64"/>
      <c r="J377" s="64"/>
      <c r="K377" s="65"/>
      <c r="M377" s="64"/>
      <c r="N377" s="66"/>
      <c r="O377" s="66"/>
      <c r="Q377" s="67"/>
      <c r="R377" s="68"/>
      <c r="S377" s="63"/>
      <c r="U377" s="68">
        <v>10839</v>
      </c>
      <c r="V377" s="64">
        <v>8</v>
      </c>
      <c r="W377" s="54">
        <f t="shared" si="17"/>
        <v>368</v>
      </c>
      <c r="X377" s="68">
        <v>10839</v>
      </c>
      <c r="AC377" s="63">
        <v>5420.9920548954979</v>
      </c>
      <c r="AD377" s="63"/>
      <c r="AE377" s="54" t="s">
        <v>177</v>
      </c>
      <c r="AG377" s="63"/>
      <c r="AK377" s="64"/>
      <c r="AL377" s="64"/>
      <c r="AM377" s="65"/>
      <c r="AO377" s="64"/>
      <c r="AP377" s="66"/>
      <c r="AQ377" s="66"/>
      <c r="AS377" s="67"/>
      <c r="AT377" s="68"/>
    </row>
    <row r="378" spans="1:46" x14ac:dyDescent="0.25">
      <c r="A378" s="60">
        <v>5605.6270905849524</v>
      </c>
      <c r="B378" s="54">
        <f t="shared" si="15"/>
        <v>7</v>
      </c>
      <c r="C378" s="54">
        <f t="shared" si="16"/>
        <v>369</v>
      </c>
      <c r="D378" s="60">
        <v>5605.6270905849524</v>
      </c>
      <c r="G378" s="63"/>
      <c r="I378" s="64"/>
      <c r="J378" s="64"/>
      <c r="K378" s="65"/>
      <c r="M378" s="64"/>
      <c r="N378" s="66"/>
      <c r="O378" s="66"/>
      <c r="Q378" s="67"/>
      <c r="R378" s="68"/>
      <c r="S378" s="63"/>
      <c r="U378" s="68">
        <v>10869</v>
      </c>
      <c r="V378" s="64">
        <v>9</v>
      </c>
      <c r="W378" s="54">
        <f t="shared" si="17"/>
        <v>369</v>
      </c>
      <c r="X378" s="68">
        <v>10869</v>
      </c>
      <c r="AC378" s="63">
        <v>5435.6680400473997</v>
      </c>
      <c r="AD378" s="63"/>
      <c r="AE378" s="54" t="s">
        <v>176</v>
      </c>
      <c r="AG378" s="63"/>
      <c r="AK378" s="64"/>
      <c r="AL378" s="64"/>
      <c r="AM378" s="65"/>
      <c r="AO378" s="64"/>
      <c r="AP378" s="66"/>
      <c r="AQ378" s="66"/>
      <c r="AS378" s="67"/>
      <c r="AT378" s="68"/>
    </row>
    <row r="379" spans="1:46" x14ac:dyDescent="0.25">
      <c r="A379" s="60">
        <v>5621.1740799085237</v>
      </c>
      <c r="B379" s="54">
        <f t="shared" si="15"/>
        <v>8</v>
      </c>
      <c r="C379" s="54">
        <f t="shared" si="16"/>
        <v>370</v>
      </c>
      <c r="D379" s="60">
        <v>5621.1740799085237</v>
      </c>
      <c r="G379" s="63"/>
      <c r="I379" s="64"/>
      <c r="J379" s="64"/>
      <c r="K379" s="65"/>
      <c r="M379" s="64"/>
      <c r="N379" s="66"/>
      <c r="O379" s="66"/>
      <c r="Q379" s="67"/>
      <c r="R379" s="68"/>
      <c r="S379" s="63"/>
      <c r="U379" s="68">
        <v>10898</v>
      </c>
      <c r="V379" s="64">
        <v>10</v>
      </c>
      <c r="W379" s="54">
        <f t="shared" si="17"/>
        <v>370</v>
      </c>
      <c r="X379" s="68">
        <v>10898</v>
      </c>
      <c r="AC379" s="63">
        <v>5450.7642342802137</v>
      </c>
      <c r="AD379" s="63"/>
      <c r="AE379" s="54" t="s">
        <v>177</v>
      </c>
      <c r="AG379" s="63"/>
      <c r="AK379" s="64"/>
      <c r="AL379" s="64"/>
      <c r="AM379" s="65"/>
      <c r="AO379" s="64"/>
      <c r="AP379" s="66"/>
      <c r="AQ379" s="66"/>
      <c r="AS379" s="67"/>
      <c r="AT379" s="68"/>
    </row>
    <row r="380" spans="1:46" x14ac:dyDescent="0.25">
      <c r="A380" s="60">
        <v>5636.8197155054659</v>
      </c>
      <c r="B380" s="54">
        <f t="shared" si="15"/>
        <v>9</v>
      </c>
      <c r="C380" s="54">
        <f t="shared" si="16"/>
        <v>371</v>
      </c>
      <c r="D380" s="60">
        <v>5636.8197155054659</v>
      </c>
      <c r="G380" s="63"/>
      <c r="I380" s="64"/>
      <c r="J380" s="64"/>
      <c r="K380" s="65"/>
      <c r="M380" s="64"/>
      <c r="N380" s="66"/>
      <c r="O380" s="66"/>
      <c r="Q380" s="67"/>
      <c r="R380" s="68"/>
      <c r="S380" s="63"/>
      <c r="U380" s="68">
        <v>10928</v>
      </c>
      <c r="V380" s="64">
        <v>11</v>
      </c>
      <c r="W380" s="54">
        <f t="shared" si="17"/>
        <v>371</v>
      </c>
      <c r="X380" s="68">
        <v>10928</v>
      </c>
      <c r="AC380" s="63">
        <v>5465.1076516322792</v>
      </c>
      <c r="AD380" s="63"/>
      <c r="AE380" s="54" t="s">
        <v>176</v>
      </c>
      <c r="AG380" s="63"/>
      <c r="AK380" s="64"/>
      <c r="AL380" s="64"/>
      <c r="AM380" s="65"/>
      <c r="AO380" s="64"/>
      <c r="AP380" s="66"/>
      <c r="AQ380" s="66"/>
      <c r="AS380" s="67"/>
      <c r="AT380" s="68"/>
    </row>
    <row r="381" spans="1:46" x14ac:dyDescent="0.25">
      <c r="A381" s="60">
        <v>5652.5205676029436</v>
      </c>
      <c r="B381" s="54">
        <f t="shared" si="15"/>
        <v>10</v>
      </c>
      <c r="C381" s="54">
        <f t="shared" si="16"/>
        <v>372</v>
      </c>
      <c r="D381" s="60">
        <v>5652.5205676029436</v>
      </c>
      <c r="G381" s="63"/>
      <c r="I381" s="64"/>
      <c r="J381" s="64"/>
      <c r="K381" s="65"/>
      <c r="M381" s="64"/>
      <c r="N381" s="66"/>
      <c r="O381" s="66"/>
      <c r="Q381" s="67"/>
      <c r="R381" s="68"/>
      <c r="S381" s="63"/>
      <c r="U381" s="68">
        <v>10958</v>
      </c>
      <c r="V381" s="64">
        <v>12</v>
      </c>
      <c r="W381" s="54">
        <f t="shared" si="17"/>
        <v>372</v>
      </c>
      <c r="X381" s="68">
        <v>10958</v>
      </c>
      <c r="AC381" s="63">
        <v>5480.5142207234167</v>
      </c>
      <c r="AD381" s="63"/>
      <c r="AE381" s="54" t="s">
        <v>177</v>
      </c>
      <c r="AG381" s="63"/>
      <c r="AK381" s="64"/>
      <c r="AL381" s="64"/>
      <c r="AM381" s="65"/>
      <c r="AO381" s="64"/>
      <c r="AP381" s="66"/>
      <c r="AQ381" s="66"/>
      <c r="AS381" s="67"/>
      <c r="AT381" s="68"/>
    </row>
    <row r="382" spans="1:46" x14ac:dyDescent="0.25">
      <c r="A382" s="60">
        <v>5668.2555765109137</v>
      </c>
      <c r="B382" s="54">
        <f t="shared" si="15"/>
        <v>11</v>
      </c>
      <c r="C382" s="54">
        <f t="shared" si="16"/>
        <v>373</v>
      </c>
      <c r="D382" s="60">
        <v>5668.2555765109137</v>
      </c>
      <c r="G382" s="63"/>
      <c r="I382" s="64"/>
      <c r="J382" s="64"/>
      <c r="K382" s="65"/>
      <c r="M382" s="64"/>
      <c r="N382" s="66"/>
      <c r="O382" s="66"/>
      <c r="Q382" s="67"/>
      <c r="R382" s="68"/>
      <c r="S382" s="63"/>
      <c r="U382" s="68">
        <v>10988</v>
      </c>
      <c r="V382" s="64">
        <v>1</v>
      </c>
      <c r="W382" s="54">
        <f t="shared" si="17"/>
        <v>373</v>
      </c>
      <c r="X382" s="68">
        <v>10988</v>
      </c>
      <c r="AC382" s="63">
        <v>5494.6124435593374</v>
      </c>
      <c r="AD382" s="63"/>
      <c r="AE382" s="54" t="s">
        <v>176</v>
      </c>
      <c r="AG382" s="63"/>
      <c r="AK382" s="64"/>
      <c r="AL382" s="64"/>
      <c r="AM382" s="65"/>
      <c r="AO382" s="64"/>
      <c r="AP382" s="66"/>
      <c r="AQ382" s="66"/>
      <c r="AS382" s="67"/>
      <c r="AT382" s="68"/>
    </row>
    <row r="383" spans="1:46" x14ac:dyDescent="0.25">
      <c r="A383" s="60">
        <v>5683.976837715134</v>
      </c>
      <c r="B383" s="54">
        <f t="shared" si="15"/>
        <v>12</v>
      </c>
      <c r="C383" s="54">
        <f t="shared" si="16"/>
        <v>374</v>
      </c>
      <c r="D383" s="60">
        <v>5683.976837715134</v>
      </c>
      <c r="G383" s="63"/>
      <c r="I383" s="64"/>
      <c r="J383" s="64"/>
      <c r="K383" s="65"/>
      <c r="M383" s="64"/>
      <c r="N383" s="66"/>
      <c r="O383" s="66"/>
      <c r="Q383" s="67"/>
      <c r="R383" s="68"/>
      <c r="S383" s="63"/>
      <c r="U383" s="68">
        <v>11017</v>
      </c>
      <c r="V383" s="64">
        <v>2</v>
      </c>
      <c r="W383" s="54">
        <f t="shared" si="17"/>
        <v>374</v>
      </c>
      <c r="X383" s="68">
        <v>11017</v>
      </c>
      <c r="AC383" s="63">
        <v>5510.1952669462189</v>
      </c>
      <c r="AD383" s="63"/>
      <c r="AE383" s="54" t="s">
        <v>177</v>
      </c>
      <c r="AG383" s="63"/>
      <c r="AK383" s="64"/>
      <c r="AL383" s="64"/>
      <c r="AM383" s="65"/>
      <c r="AO383" s="64"/>
      <c r="AP383" s="66"/>
      <c r="AQ383" s="66"/>
      <c r="AS383" s="67"/>
      <c r="AT383" s="68"/>
    </row>
    <row r="384" spans="1:46" x14ac:dyDescent="0.25">
      <c r="A384" s="60">
        <v>5699.658316497691</v>
      </c>
      <c r="B384" s="54">
        <f t="shared" si="15"/>
        <v>13</v>
      </c>
      <c r="C384" s="54">
        <f t="shared" si="16"/>
        <v>375</v>
      </c>
      <c r="D384" s="60">
        <v>5699.658316497691</v>
      </c>
      <c r="G384" s="63"/>
      <c r="I384" s="64"/>
      <c r="J384" s="64"/>
      <c r="K384" s="65"/>
      <c r="M384" s="64"/>
      <c r="N384" s="66"/>
      <c r="O384" s="66"/>
      <c r="Q384" s="67"/>
      <c r="R384" s="68"/>
      <c r="S384" s="63"/>
      <c r="U384" s="68">
        <v>11047</v>
      </c>
      <c r="V384" s="64">
        <v>3</v>
      </c>
      <c r="W384" s="54">
        <f t="shared" si="17"/>
        <v>375</v>
      </c>
      <c r="X384" s="68">
        <v>11047</v>
      </c>
      <c r="AC384" s="63">
        <v>5524.1882551941089</v>
      </c>
      <c r="AD384" s="63"/>
      <c r="AE384" s="54" t="s">
        <v>176</v>
      </c>
      <c r="AG384" s="63"/>
      <c r="AK384" s="64"/>
      <c r="AL384" s="64"/>
      <c r="AM384" s="65"/>
      <c r="AO384" s="64"/>
      <c r="AP384" s="66"/>
      <c r="AQ384" s="66"/>
      <c r="AS384" s="67"/>
      <c r="AT384" s="68"/>
    </row>
    <row r="385" spans="1:46" x14ac:dyDescent="0.25">
      <c r="A385" s="60">
        <v>5715.2606068658642</v>
      </c>
      <c r="B385" s="54">
        <f t="shared" si="15"/>
        <v>14</v>
      </c>
      <c r="C385" s="54">
        <f t="shared" si="16"/>
        <v>376</v>
      </c>
      <c r="D385" s="60">
        <v>5715.2606068658642</v>
      </c>
      <c r="G385" s="63"/>
      <c r="I385" s="64"/>
      <c r="J385" s="64"/>
      <c r="K385" s="65"/>
      <c r="M385" s="64"/>
      <c r="N385" s="66"/>
      <c r="O385" s="66"/>
      <c r="Q385" s="67"/>
      <c r="R385" s="68"/>
      <c r="S385" s="63"/>
      <c r="U385" s="68">
        <v>11077</v>
      </c>
      <c r="V385" s="64">
        <v>4</v>
      </c>
      <c r="W385" s="54">
        <f t="shared" si="17"/>
        <v>376</v>
      </c>
      <c r="X385" s="68">
        <v>11077</v>
      </c>
      <c r="AC385" s="63">
        <v>5539.7726689535193</v>
      </c>
      <c r="AD385" s="63"/>
      <c r="AE385" s="54" t="s">
        <v>177</v>
      </c>
      <c r="AG385" s="63"/>
      <c r="AK385" s="64"/>
      <c r="AL385" s="64"/>
      <c r="AM385" s="65"/>
      <c r="AO385" s="64"/>
      <c r="AP385" s="66"/>
      <c r="AQ385" s="66"/>
      <c r="AS385" s="67"/>
      <c r="AT385" s="68"/>
    </row>
    <row r="386" spans="1:46" x14ac:dyDescent="0.25">
      <c r="A386" s="60">
        <v>5730.762064864859</v>
      </c>
      <c r="B386" s="54">
        <f t="shared" si="15"/>
        <v>15</v>
      </c>
      <c r="C386" s="54">
        <f t="shared" si="16"/>
        <v>377</v>
      </c>
      <c r="D386" s="60">
        <v>5730.762064864859</v>
      </c>
      <c r="G386" s="63"/>
      <c r="I386" s="64"/>
      <c r="J386" s="64"/>
      <c r="K386" s="65"/>
      <c r="M386" s="64"/>
      <c r="N386" s="66"/>
      <c r="O386" s="66"/>
      <c r="Q386" s="67"/>
      <c r="R386" s="68"/>
      <c r="S386" s="63"/>
      <c r="U386" s="68">
        <v>11106</v>
      </c>
      <c r="V386" s="64">
        <v>5</v>
      </c>
      <c r="W386" s="54">
        <f t="shared" si="17"/>
        <v>377</v>
      </c>
      <c r="X386" s="68">
        <v>11106</v>
      </c>
      <c r="AC386" s="63">
        <v>5553.821024577599</v>
      </c>
      <c r="AD386" s="63"/>
      <c r="AE386" s="54" t="s">
        <v>176</v>
      </c>
      <c r="AG386" s="63"/>
      <c r="AK386" s="64"/>
      <c r="AL386" s="64"/>
      <c r="AM386" s="65"/>
      <c r="AO386" s="64"/>
      <c r="AP386" s="66"/>
      <c r="AQ386" s="66"/>
      <c r="AS386" s="67"/>
      <c r="AT386" s="68"/>
    </row>
    <row r="387" spans="1:46" x14ac:dyDescent="0.25">
      <c r="A387" s="60">
        <v>5746.1416984340176</v>
      </c>
      <c r="B387" s="54">
        <f t="shared" si="15"/>
        <v>16</v>
      </c>
      <c r="C387" s="54">
        <f t="shared" si="16"/>
        <v>378</v>
      </c>
      <c r="D387" s="60">
        <v>5746.1416984340176</v>
      </c>
      <c r="G387" s="63"/>
      <c r="I387" s="64"/>
      <c r="J387" s="64"/>
      <c r="K387" s="65"/>
      <c r="M387" s="64"/>
      <c r="N387" s="66"/>
      <c r="O387" s="66"/>
      <c r="Q387" s="67"/>
      <c r="R387" s="68"/>
      <c r="S387" s="63"/>
      <c r="U387" s="68">
        <v>11135</v>
      </c>
      <c r="V387" s="64">
        <v>6</v>
      </c>
      <c r="W387" s="54">
        <f t="shared" si="17"/>
        <v>378</v>
      </c>
      <c r="X387" s="68">
        <v>11135</v>
      </c>
      <c r="AC387" s="63">
        <v>5569.2344711213373</v>
      </c>
      <c r="AD387" s="63"/>
      <c r="AE387" s="54" t="s">
        <v>177</v>
      </c>
      <c r="AG387" s="63"/>
      <c r="AK387" s="64"/>
      <c r="AL387" s="64"/>
      <c r="AM387" s="65"/>
      <c r="AO387" s="64"/>
      <c r="AP387" s="66"/>
      <c r="AQ387" s="66"/>
      <c r="AS387" s="67"/>
      <c r="AT387" s="68"/>
    </row>
    <row r="388" spans="1:46" x14ac:dyDescent="0.25">
      <c r="A388" s="60">
        <v>5761.3896911693737</v>
      </c>
      <c r="B388" s="54">
        <f t="shared" si="15"/>
        <v>17</v>
      </c>
      <c r="C388" s="54">
        <f t="shared" si="16"/>
        <v>379</v>
      </c>
      <c r="D388" s="60">
        <v>5761.3896911693737</v>
      </c>
      <c r="G388" s="63"/>
      <c r="I388" s="64"/>
      <c r="J388" s="64"/>
      <c r="K388" s="65"/>
      <c r="M388" s="64"/>
      <c r="N388" s="66"/>
      <c r="O388" s="66"/>
      <c r="Q388" s="67"/>
      <c r="R388" s="68"/>
      <c r="S388" s="63"/>
      <c r="U388" s="68">
        <v>11165</v>
      </c>
      <c r="V388" s="64">
        <v>6</v>
      </c>
      <c r="W388" s="54">
        <f t="shared" si="17"/>
        <v>379</v>
      </c>
      <c r="X388" s="68">
        <v>11165</v>
      </c>
      <c r="AC388" s="63">
        <v>5583.4831322832033</v>
      </c>
      <c r="AD388" s="63"/>
      <c r="AE388" s="54" t="s">
        <v>176</v>
      </c>
      <c r="AG388" s="63"/>
      <c r="AK388" s="64"/>
      <c r="AL388" s="64"/>
      <c r="AM388" s="65"/>
      <c r="AO388" s="64"/>
      <c r="AP388" s="66"/>
      <c r="AQ388" s="66"/>
      <c r="AS388" s="67"/>
      <c r="AT388" s="68"/>
    </row>
    <row r="389" spans="1:46" x14ac:dyDescent="0.25">
      <c r="A389" s="60">
        <v>5776.5068942643702</v>
      </c>
      <c r="B389" s="54">
        <f t="shared" si="15"/>
        <v>18</v>
      </c>
      <c r="C389" s="54">
        <f t="shared" si="16"/>
        <v>380</v>
      </c>
      <c r="D389" s="60">
        <v>5776.5068942643702</v>
      </c>
      <c r="G389" s="63"/>
      <c r="I389" s="64"/>
      <c r="J389" s="64"/>
      <c r="K389" s="65"/>
      <c r="M389" s="64"/>
      <c r="N389" s="66"/>
      <c r="O389" s="66"/>
      <c r="Q389" s="67"/>
      <c r="R389" s="68"/>
      <c r="S389" s="63"/>
      <c r="U389" s="68">
        <v>11194</v>
      </c>
      <c r="V389" s="64">
        <v>7</v>
      </c>
      <c r="W389" s="54">
        <f t="shared" si="17"/>
        <v>380</v>
      </c>
      <c r="X389" s="68">
        <v>11194</v>
      </c>
      <c r="AC389" s="63">
        <v>5598.5968010374345</v>
      </c>
      <c r="AD389" s="63"/>
      <c r="AE389" s="54" t="s">
        <v>177</v>
      </c>
      <c r="AG389" s="63"/>
      <c r="AK389" s="64"/>
      <c r="AL389" s="64"/>
      <c r="AM389" s="65"/>
      <c r="AO389" s="64"/>
      <c r="AP389" s="66"/>
      <c r="AQ389" s="66"/>
      <c r="AS389" s="67"/>
      <c r="AT389" s="68"/>
    </row>
    <row r="390" spans="1:46" x14ac:dyDescent="0.25">
      <c r="A390" s="60">
        <v>5791.4985493961722</v>
      </c>
      <c r="B390" s="54">
        <f t="shared" si="15"/>
        <v>19</v>
      </c>
      <c r="C390" s="54">
        <f t="shared" si="16"/>
        <v>381</v>
      </c>
      <c r="D390" s="60">
        <v>5791.4985493961722</v>
      </c>
      <c r="G390" s="63"/>
      <c r="I390" s="64"/>
      <c r="J390" s="64"/>
      <c r="K390" s="65"/>
      <c r="M390" s="64"/>
      <c r="N390" s="66"/>
      <c r="O390" s="66"/>
      <c r="Q390" s="67"/>
      <c r="R390" s="68"/>
      <c r="S390" s="63"/>
      <c r="U390" s="68">
        <v>11223</v>
      </c>
      <c r="V390" s="64">
        <v>8</v>
      </c>
      <c r="W390" s="54">
        <f t="shared" si="17"/>
        <v>381</v>
      </c>
      <c r="X390" s="68">
        <v>11223</v>
      </c>
      <c r="AC390" s="63">
        <v>5613.1465004617348</v>
      </c>
      <c r="AD390" s="63"/>
      <c r="AE390" s="54" t="s">
        <v>176</v>
      </c>
      <c r="AG390" s="63"/>
      <c r="AK390" s="64"/>
      <c r="AL390" s="64"/>
      <c r="AM390" s="65"/>
      <c r="AO390" s="64"/>
      <c r="AP390" s="66"/>
      <c r="AQ390" s="66"/>
      <c r="AS390" s="67"/>
      <c r="AT390" s="68"/>
    </row>
    <row r="391" spans="1:46" x14ac:dyDescent="0.25">
      <c r="A391" s="60">
        <v>5806.3845365685411</v>
      </c>
      <c r="B391" s="54">
        <f t="shared" si="15"/>
        <v>20</v>
      </c>
      <c r="C391" s="54">
        <f t="shared" si="16"/>
        <v>382</v>
      </c>
      <c r="D391" s="60">
        <v>5806.3845365685411</v>
      </c>
      <c r="G391" s="63"/>
      <c r="I391" s="64"/>
      <c r="J391" s="64"/>
      <c r="K391" s="65"/>
      <c r="M391" s="64"/>
      <c r="N391" s="66"/>
      <c r="O391" s="66"/>
      <c r="Q391" s="67"/>
      <c r="R391" s="68"/>
      <c r="S391" s="63"/>
      <c r="U391" s="68">
        <v>11253</v>
      </c>
      <c r="V391" s="64">
        <v>9</v>
      </c>
      <c r="W391" s="54">
        <f t="shared" si="17"/>
        <v>382</v>
      </c>
      <c r="X391" s="68">
        <v>11253</v>
      </c>
      <c r="AC391" s="63">
        <v>5627.8978027887642</v>
      </c>
      <c r="AD391" s="63"/>
      <c r="AE391" s="54" t="s">
        <v>177</v>
      </c>
      <c r="AG391" s="63"/>
      <c r="AK391" s="64"/>
      <c r="AL391" s="64"/>
      <c r="AM391" s="65"/>
      <c r="AO391" s="64"/>
      <c r="AP391" s="66"/>
      <c r="AQ391" s="66"/>
      <c r="AS391" s="67"/>
      <c r="AT391" s="68"/>
    </row>
    <row r="392" spans="1:46" x14ac:dyDescent="0.25">
      <c r="A392" s="60">
        <v>5821.1834549726918</v>
      </c>
      <c r="B392" s="54">
        <f t="shared" si="15"/>
        <v>21</v>
      </c>
      <c r="C392" s="54">
        <f t="shared" si="16"/>
        <v>383</v>
      </c>
      <c r="D392" s="60">
        <v>5821.1834549726918</v>
      </c>
      <c r="G392" s="63"/>
      <c r="I392" s="64"/>
      <c r="J392" s="64"/>
      <c r="K392" s="65"/>
      <c r="M392" s="64"/>
      <c r="N392" s="66"/>
      <c r="O392" s="66"/>
      <c r="Q392" s="67"/>
      <c r="R392" s="68"/>
      <c r="S392" s="63"/>
      <c r="U392" s="68">
        <v>11282</v>
      </c>
      <c r="V392" s="64">
        <v>10</v>
      </c>
      <c r="W392" s="54">
        <f t="shared" si="17"/>
        <v>383</v>
      </c>
      <c r="X392" s="68">
        <v>11282</v>
      </c>
      <c r="AC392" s="63">
        <v>5642.7896936335601</v>
      </c>
      <c r="AD392" s="63"/>
      <c r="AE392" s="54" t="s">
        <v>176</v>
      </c>
      <c r="AG392" s="63"/>
      <c r="AK392" s="64"/>
      <c r="AL392" s="64"/>
      <c r="AM392" s="65"/>
      <c r="AO392" s="64"/>
      <c r="AP392" s="66"/>
      <c r="AQ392" s="66"/>
      <c r="AS392" s="67"/>
      <c r="AT392" s="68"/>
    </row>
    <row r="393" spans="1:46" x14ac:dyDescent="0.25">
      <c r="A393" s="60">
        <v>5835.9277997743338</v>
      </c>
      <c r="B393" s="54">
        <f t="shared" si="15"/>
        <v>22</v>
      </c>
      <c r="C393" s="54">
        <f t="shared" si="16"/>
        <v>384</v>
      </c>
      <c r="D393" s="60">
        <v>5835.9277997743338</v>
      </c>
      <c r="G393" s="63"/>
      <c r="I393" s="64"/>
      <c r="J393" s="64"/>
      <c r="K393" s="65"/>
      <c r="M393" s="64"/>
      <c r="N393" s="66"/>
      <c r="O393" s="66"/>
      <c r="Q393" s="67"/>
      <c r="R393" s="68"/>
      <c r="S393" s="63"/>
      <c r="U393" s="68">
        <v>11312</v>
      </c>
      <c r="V393" s="64">
        <v>11</v>
      </c>
      <c r="W393" s="54">
        <f t="shared" si="17"/>
        <v>384</v>
      </c>
      <c r="X393" s="68">
        <v>11312</v>
      </c>
      <c r="AC393" s="63">
        <v>5657.1856388216838</v>
      </c>
      <c r="AD393" s="63"/>
      <c r="AE393" s="54" t="s">
        <v>177</v>
      </c>
      <c r="AG393" s="63"/>
      <c r="AK393" s="64"/>
      <c r="AL393" s="64"/>
      <c r="AM393" s="65"/>
      <c r="AO393" s="64"/>
      <c r="AP393" s="66"/>
      <c r="AQ393" s="66"/>
      <c r="AS393" s="67"/>
      <c r="AT393" s="68"/>
    </row>
    <row r="394" spans="1:46" x14ac:dyDescent="0.25">
      <c r="A394" s="60">
        <v>5850.6445011692122</v>
      </c>
      <c r="B394" s="54">
        <f t="shared" si="15"/>
        <v>23</v>
      </c>
      <c r="C394" s="54">
        <f t="shared" si="16"/>
        <v>385</v>
      </c>
      <c r="D394" s="60">
        <v>5850.6445011692122</v>
      </c>
      <c r="G394" s="63"/>
      <c r="I394" s="64"/>
      <c r="J394" s="64"/>
      <c r="K394" s="65"/>
      <c r="M394" s="64"/>
      <c r="N394" s="66"/>
      <c r="O394" s="66"/>
      <c r="Q394" s="67"/>
      <c r="R394" s="68"/>
      <c r="S394" s="63"/>
      <c r="U394" s="68">
        <v>11342</v>
      </c>
      <c r="V394" s="64">
        <v>12</v>
      </c>
      <c r="W394" s="54">
        <f t="shared" si="17"/>
        <v>385</v>
      </c>
      <c r="X394" s="68">
        <v>11342</v>
      </c>
      <c r="AC394" s="63">
        <v>5672.3963106228039</v>
      </c>
      <c r="AD394" s="63"/>
      <c r="AE394" s="54" t="s">
        <v>176</v>
      </c>
      <c r="AG394" s="63"/>
      <c r="AK394" s="64"/>
      <c r="AL394" s="64"/>
      <c r="AM394" s="65"/>
      <c r="AO394" s="64"/>
      <c r="AP394" s="66"/>
      <c r="AQ394" s="66"/>
      <c r="AS394" s="67"/>
      <c r="AT394" s="68"/>
    </row>
    <row r="395" spans="1:46" x14ac:dyDescent="0.25">
      <c r="A395" s="60">
        <v>5865.3707287525758</v>
      </c>
      <c r="B395" s="54">
        <f t="shared" si="15"/>
        <v>24</v>
      </c>
      <c r="C395" s="54">
        <f t="shared" si="16"/>
        <v>386</v>
      </c>
      <c r="D395" s="60">
        <v>5865.3707287525758</v>
      </c>
      <c r="G395" s="63"/>
      <c r="I395" s="64"/>
      <c r="J395" s="64"/>
      <c r="K395" s="65"/>
      <c r="M395" s="64"/>
      <c r="N395" s="66"/>
      <c r="O395" s="66"/>
      <c r="Q395" s="67"/>
      <c r="R395" s="68"/>
      <c r="S395" s="63"/>
      <c r="U395" s="68">
        <v>11371</v>
      </c>
      <c r="V395" s="64">
        <v>1</v>
      </c>
      <c r="W395" s="54">
        <f t="shared" si="17"/>
        <v>386</v>
      </c>
      <c r="X395" s="68">
        <v>11371</v>
      </c>
      <c r="AC395" s="63">
        <v>5686.5076313395984</v>
      </c>
      <c r="AD395" s="63"/>
      <c r="AE395" s="54" t="s">
        <v>177</v>
      </c>
      <c r="AG395" s="63"/>
      <c r="AK395" s="64"/>
      <c r="AL395" s="64"/>
      <c r="AM395" s="65"/>
      <c r="AO395" s="64"/>
      <c r="AP395" s="66"/>
      <c r="AQ395" s="66"/>
      <c r="AS395" s="67"/>
      <c r="AT395" s="68"/>
    </row>
    <row r="396" spans="1:46" x14ac:dyDescent="0.25">
      <c r="A396" s="60">
        <v>5880.1349155651405</v>
      </c>
      <c r="B396" s="54">
        <f t="shared" ref="B396:B459" si="18">IF(B395=24,1,B395+1)</f>
        <v>1</v>
      </c>
      <c r="C396" s="54">
        <f t="shared" ref="C396:C459" si="19">C395+1</f>
        <v>387</v>
      </c>
      <c r="D396" s="60">
        <v>5880.1349155651405</v>
      </c>
      <c r="G396" s="63"/>
      <c r="I396" s="64"/>
      <c r="J396" s="64"/>
      <c r="K396" s="65"/>
      <c r="M396" s="64"/>
      <c r="N396" s="66"/>
      <c r="O396" s="66"/>
      <c r="Q396" s="67"/>
      <c r="R396" s="68"/>
      <c r="S396" s="63"/>
      <c r="U396" s="68">
        <v>11401</v>
      </c>
      <c r="V396" s="64">
        <v>2</v>
      </c>
      <c r="W396" s="54">
        <f t="shared" ref="W396:W459" si="20">W395+1</f>
        <v>387</v>
      </c>
      <c r="X396" s="68">
        <v>11401</v>
      </c>
      <c r="AC396" s="63">
        <v>5701.9529648162425</v>
      </c>
      <c r="AD396" s="63"/>
      <c r="AE396" s="54" t="s">
        <v>176</v>
      </c>
      <c r="AG396" s="63"/>
      <c r="AK396" s="64"/>
      <c r="AL396" s="64"/>
      <c r="AM396" s="65"/>
      <c r="AO396" s="64"/>
      <c r="AP396" s="66"/>
      <c r="AQ396" s="66"/>
      <c r="AS396" s="67"/>
      <c r="AT396" s="68"/>
    </row>
    <row r="397" spans="1:46" x14ac:dyDescent="0.25">
      <c r="A397" s="60">
        <v>5894.9710179655813</v>
      </c>
      <c r="B397" s="54">
        <f t="shared" si="18"/>
        <v>2</v>
      </c>
      <c r="C397" s="54">
        <f t="shared" si="19"/>
        <v>388</v>
      </c>
      <c r="D397" s="60">
        <v>5894.9710179655813</v>
      </c>
      <c r="G397" s="63"/>
      <c r="I397" s="64"/>
      <c r="J397" s="64"/>
      <c r="K397" s="65"/>
      <c r="M397" s="64"/>
      <c r="N397" s="66"/>
      <c r="O397" s="66"/>
      <c r="Q397" s="67"/>
      <c r="R397" s="68"/>
      <c r="S397" s="63"/>
      <c r="U397" s="68">
        <v>11431</v>
      </c>
      <c r="V397" s="64">
        <v>3</v>
      </c>
      <c r="W397" s="54">
        <f t="shared" si="20"/>
        <v>388</v>
      </c>
      <c r="X397" s="68">
        <v>11431</v>
      </c>
      <c r="AC397" s="63">
        <v>5715.9030250804499</v>
      </c>
      <c r="AD397" s="63"/>
      <c r="AE397" s="54" t="s">
        <v>177</v>
      </c>
      <c r="AG397" s="63"/>
      <c r="AK397" s="64"/>
      <c r="AL397" s="64"/>
      <c r="AM397" s="65"/>
      <c r="AO397" s="64"/>
      <c r="AP397" s="66"/>
      <c r="AQ397" s="66"/>
      <c r="AS397" s="67"/>
      <c r="AT397" s="68"/>
    </row>
    <row r="398" spans="1:46" x14ac:dyDescent="0.25">
      <c r="A398" s="60">
        <v>5909.9011513376608</v>
      </c>
      <c r="B398" s="54">
        <f t="shared" si="18"/>
        <v>3</v>
      </c>
      <c r="C398" s="54">
        <f t="shared" si="19"/>
        <v>389</v>
      </c>
      <c r="D398" s="60">
        <v>5909.9011513376608</v>
      </c>
      <c r="G398" s="63"/>
      <c r="I398" s="64"/>
      <c r="J398" s="64"/>
      <c r="K398" s="65"/>
      <c r="M398" s="64"/>
      <c r="N398" s="66"/>
      <c r="O398" s="66"/>
      <c r="Q398" s="67"/>
      <c r="R398" s="68"/>
      <c r="S398" s="63"/>
      <c r="U398" s="68">
        <v>11460</v>
      </c>
      <c r="V398" s="64">
        <v>4</v>
      </c>
      <c r="W398" s="54">
        <f t="shared" si="20"/>
        <v>389</v>
      </c>
      <c r="X398" s="68">
        <v>11460</v>
      </c>
      <c r="AC398" s="63">
        <v>5731.4531903425232</v>
      </c>
      <c r="AD398" s="63"/>
      <c r="AE398" s="54" t="s">
        <v>176</v>
      </c>
      <c r="AG398" s="63"/>
      <c r="AK398" s="64"/>
      <c r="AL398" s="64"/>
      <c r="AM398" s="65"/>
      <c r="AO398" s="64"/>
      <c r="AP398" s="66"/>
      <c r="AQ398" s="66"/>
      <c r="AS398" s="67"/>
      <c r="AT398" s="68"/>
    </row>
    <row r="399" spans="1:46" x14ac:dyDescent="0.25">
      <c r="A399" s="60">
        <v>5924.9493997828104</v>
      </c>
      <c r="B399" s="54">
        <f t="shared" si="18"/>
        <v>4</v>
      </c>
      <c r="C399" s="54">
        <f t="shared" si="19"/>
        <v>390</v>
      </c>
      <c r="D399" s="60">
        <v>5924.9493997828104</v>
      </c>
      <c r="G399" s="63"/>
      <c r="I399" s="64"/>
      <c r="J399" s="64"/>
      <c r="K399" s="65"/>
      <c r="M399" s="64"/>
      <c r="N399" s="66"/>
      <c r="O399" s="66"/>
      <c r="Q399" s="67"/>
      <c r="R399" s="68"/>
      <c r="S399" s="63"/>
      <c r="U399" s="68">
        <v>11490</v>
      </c>
      <c r="V399" s="64">
        <v>5</v>
      </c>
      <c r="W399" s="54">
        <f t="shared" si="20"/>
        <v>390</v>
      </c>
      <c r="X399" s="68">
        <v>11490</v>
      </c>
      <c r="AC399" s="63">
        <v>5745.3993508839048</v>
      </c>
      <c r="AD399" s="63"/>
      <c r="AE399" s="54" t="s">
        <v>177</v>
      </c>
      <c r="AG399" s="63"/>
      <c r="AK399" s="64"/>
      <c r="AL399" s="64"/>
      <c r="AM399" s="65"/>
      <c r="AO399" s="64"/>
      <c r="AP399" s="66"/>
      <c r="AQ399" s="66"/>
      <c r="AS399" s="67"/>
      <c r="AT399" s="68"/>
    </row>
    <row r="400" spans="1:46" x14ac:dyDescent="0.25">
      <c r="A400" s="60">
        <v>5940.1236990150064</v>
      </c>
      <c r="B400" s="54">
        <f t="shared" si="18"/>
        <v>5</v>
      </c>
      <c r="C400" s="54">
        <f t="shared" si="19"/>
        <v>391</v>
      </c>
      <c r="D400" s="60">
        <v>5940.1236990150064</v>
      </c>
      <c r="G400" s="63"/>
      <c r="I400" s="64"/>
      <c r="J400" s="64"/>
      <c r="K400" s="65"/>
      <c r="M400" s="64"/>
      <c r="N400" s="66"/>
      <c r="O400" s="66"/>
      <c r="Q400" s="67"/>
      <c r="R400" s="68"/>
      <c r="S400" s="63"/>
      <c r="U400" s="68">
        <v>11519</v>
      </c>
      <c r="V400" s="64">
        <v>6</v>
      </c>
      <c r="W400" s="54">
        <f t="shared" si="20"/>
        <v>391</v>
      </c>
      <c r="X400" s="68">
        <v>11519</v>
      </c>
      <c r="AC400" s="63">
        <v>5760.9042045339011</v>
      </c>
      <c r="AD400" s="63"/>
      <c r="AE400" s="54" t="s">
        <v>176</v>
      </c>
      <c r="AG400" s="63"/>
      <c r="AK400" s="64"/>
      <c r="AL400" s="64"/>
      <c r="AM400" s="65"/>
      <c r="AO400" s="64"/>
      <c r="AP400" s="66"/>
      <c r="AQ400" s="66"/>
      <c r="AS400" s="67"/>
      <c r="AT400" s="68"/>
    </row>
    <row r="401" spans="1:46" x14ac:dyDescent="0.25">
      <c r="A401" s="60">
        <v>5955.4339464213699</v>
      </c>
      <c r="B401" s="54">
        <f t="shared" si="18"/>
        <v>6</v>
      </c>
      <c r="C401" s="54">
        <f t="shared" si="19"/>
        <v>392</v>
      </c>
      <c r="D401" s="60">
        <v>5955.4339464213699</v>
      </c>
      <c r="G401" s="63"/>
      <c r="I401" s="64"/>
      <c r="J401" s="64"/>
      <c r="K401" s="65"/>
      <c r="M401" s="64"/>
      <c r="N401" s="66"/>
      <c r="O401" s="66"/>
      <c r="Q401" s="67"/>
      <c r="R401" s="68"/>
      <c r="S401" s="63"/>
      <c r="U401" s="68">
        <v>11549</v>
      </c>
      <c r="V401" s="64">
        <v>7</v>
      </c>
      <c r="W401" s="54">
        <f t="shared" si="20"/>
        <v>392</v>
      </c>
      <c r="X401" s="68">
        <v>11549</v>
      </c>
      <c r="AC401" s="63">
        <v>5775.0107285538688</v>
      </c>
      <c r="AD401" s="63"/>
      <c r="AE401" s="54" t="s">
        <v>177</v>
      </c>
      <c r="AG401" s="63"/>
      <c r="AK401" s="64"/>
      <c r="AL401" s="64"/>
      <c r="AM401" s="65"/>
      <c r="AO401" s="64"/>
      <c r="AP401" s="66"/>
      <c r="AQ401" s="66"/>
      <c r="AS401" s="67"/>
      <c r="AT401" s="68"/>
    </row>
    <row r="402" spans="1:46" x14ac:dyDescent="0.25">
      <c r="A402" s="60">
        <v>5970.8681115997024</v>
      </c>
      <c r="B402" s="54">
        <f t="shared" si="18"/>
        <v>7</v>
      </c>
      <c r="C402" s="54">
        <f t="shared" si="19"/>
        <v>393</v>
      </c>
      <c r="D402" s="60">
        <v>5970.8681115997024</v>
      </c>
      <c r="G402" s="63"/>
      <c r="I402" s="64"/>
      <c r="J402" s="64"/>
      <c r="K402" s="65"/>
      <c r="M402" s="64"/>
      <c r="N402" s="66"/>
      <c r="O402" s="66"/>
      <c r="Q402" s="67"/>
      <c r="R402" s="68"/>
      <c r="S402" s="63"/>
      <c r="U402" s="68">
        <v>11578</v>
      </c>
      <c r="V402" s="64">
        <v>8</v>
      </c>
      <c r="W402" s="54">
        <f t="shared" si="20"/>
        <v>393</v>
      </c>
      <c r="X402" s="68">
        <v>11578</v>
      </c>
      <c r="AC402" s="63">
        <v>5790.3279985375702</v>
      </c>
      <c r="AD402" s="63"/>
      <c r="AE402" s="54" t="s">
        <v>176</v>
      </c>
      <c r="AG402" s="63"/>
      <c r="AK402" s="64"/>
      <c r="AL402" s="64"/>
      <c r="AM402" s="65"/>
      <c r="AO402" s="64"/>
      <c r="AP402" s="66"/>
      <c r="AQ402" s="66"/>
      <c r="AS402" s="67"/>
      <c r="AT402" s="68"/>
    </row>
    <row r="403" spans="1:46" x14ac:dyDescent="0.25">
      <c r="A403" s="60">
        <v>5986.4209296787158</v>
      </c>
      <c r="B403" s="54">
        <f t="shared" si="18"/>
        <v>8</v>
      </c>
      <c r="C403" s="54">
        <f t="shared" si="19"/>
        <v>394</v>
      </c>
      <c r="D403" s="60">
        <v>5986.4209296787158</v>
      </c>
      <c r="G403" s="63"/>
      <c r="I403" s="64"/>
      <c r="J403" s="64"/>
      <c r="K403" s="65"/>
      <c r="M403" s="64"/>
      <c r="N403" s="66"/>
      <c r="O403" s="66"/>
      <c r="Q403" s="67"/>
      <c r="R403" s="68"/>
      <c r="S403" s="63"/>
      <c r="U403" s="68">
        <v>11607</v>
      </c>
      <c r="V403" s="64">
        <v>9</v>
      </c>
      <c r="W403" s="54">
        <f t="shared" si="20"/>
        <v>394</v>
      </c>
      <c r="X403" s="68">
        <v>11607</v>
      </c>
      <c r="AC403" s="63">
        <v>5804.7335375496186</v>
      </c>
      <c r="AD403" s="63"/>
      <c r="AE403" s="54" t="s">
        <v>177</v>
      </c>
      <c r="AG403" s="63"/>
      <c r="AK403" s="64"/>
      <c r="AL403" s="64"/>
      <c r="AM403" s="65"/>
      <c r="AO403" s="64"/>
      <c r="AP403" s="66"/>
      <c r="AQ403" s="66"/>
      <c r="AS403" s="67"/>
      <c r="AT403" s="68"/>
    </row>
    <row r="404" spans="1:46" x14ac:dyDescent="0.25">
      <c r="A404" s="60">
        <v>6002.0597075116821</v>
      </c>
      <c r="B404" s="54">
        <f t="shared" si="18"/>
        <v>9</v>
      </c>
      <c r="C404" s="54">
        <f t="shared" si="19"/>
        <v>395</v>
      </c>
      <c r="D404" s="60">
        <v>6002.0597075116821</v>
      </c>
      <c r="G404" s="63"/>
      <c r="I404" s="64"/>
      <c r="J404" s="64"/>
      <c r="K404" s="65"/>
      <c r="M404" s="64"/>
      <c r="N404" s="66"/>
      <c r="O404" s="66"/>
      <c r="Q404" s="67"/>
      <c r="R404" s="68"/>
      <c r="S404" s="63"/>
      <c r="U404" s="68">
        <v>11637</v>
      </c>
      <c r="V404" s="64">
        <v>10</v>
      </c>
      <c r="W404" s="54">
        <f t="shared" si="20"/>
        <v>395</v>
      </c>
      <c r="X404" s="68">
        <v>11637</v>
      </c>
      <c r="AC404" s="63">
        <v>5819.7525546783581</v>
      </c>
      <c r="AD404" s="63"/>
      <c r="AE404" s="54" t="s">
        <v>176</v>
      </c>
      <c r="AG404" s="63"/>
      <c r="AK404" s="64"/>
      <c r="AL404" s="64"/>
      <c r="AM404" s="65"/>
      <c r="AO404" s="64"/>
      <c r="AP404" s="66"/>
      <c r="AQ404" s="66"/>
      <c r="AS404" s="67"/>
      <c r="AT404" s="68"/>
    </row>
    <row r="405" spans="1:46" x14ac:dyDescent="0.25">
      <c r="A405" s="60">
        <v>6017.7671362794936</v>
      </c>
      <c r="B405" s="54">
        <f t="shared" si="18"/>
        <v>10</v>
      </c>
      <c r="C405" s="54">
        <f t="shared" si="19"/>
        <v>396</v>
      </c>
      <c r="D405" s="60">
        <v>6017.7671362794936</v>
      </c>
      <c r="G405" s="63"/>
      <c r="I405" s="64"/>
      <c r="J405" s="64"/>
      <c r="K405" s="65"/>
      <c r="M405" s="64"/>
      <c r="N405" s="66"/>
      <c r="O405" s="66"/>
      <c r="Q405" s="67"/>
      <c r="R405" s="68"/>
      <c r="S405" s="63"/>
      <c r="U405" s="68">
        <v>11666</v>
      </c>
      <c r="V405" s="64">
        <v>11</v>
      </c>
      <c r="W405" s="54">
        <f t="shared" si="20"/>
        <v>396</v>
      </c>
      <c r="X405" s="68">
        <v>11666</v>
      </c>
      <c r="AC405" s="63">
        <v>5834.5362865100615</v>
      </c>
      <c r="AD405" s="63"/>
      <c r="AE405" s="54" t="s">
        <v>177</v>
      </c>
      <c r="AG405" s="63"/>
      <c r="AK405" s="64"/>
      <c r="AL405" s="64"/>
      <c r="AM405" s="65"/>
      <c r="AO405" s="64"/>
      <c r="AP405" s="66"/>
      <c r="AQ405" s="66"/>
      <c r="AS405" s="67"/>
      <c r="AT405" s="68"/>
    </row>
    <row r="406" spans="1:46" x14ac:dyDescent="0.25">
      <c r="A406" s="60">
        <v>6033.4957459811121</v>
      </c>
      <c r="B406" s="54">
        <f t="shared" si="18"/>
        <v>11</v>
      </c>
      <c r="C406" s="54">
        <f t="shared" si="19"/>
        <v>397</v>
      </c>
      <c r="D406" s="60">
        <v>6033.4957459811121</v>
      </c>
      <c r="G406" s="63"/>
      <c r="I406" s="64"/>
      <c r="J406" s="64"/>
      <c r="K406" s="65"/>
      <c r="M406" s="64"/>
      <c r="N406" s="66"/>
      <c r="O406" s="66"/>
      <c r="Q406" s="67"/>
      <c r="R406" s="68"/>
      <c r="S406" s="63"/>
      <c r="U406" s="68">
        <v>11696</v>
      </c>
      <c r="V406" s="64">
        <v>12</v>
      </c>
      <c r="W406" s="54">
        <f t="shared" si="20"/>
        <v>397</v>
      </c>
      <c r="X406" s="68">
        <v>11696</v>
      </c>
      <c r="AC406" s="63">
        <v>5849.1982966540381</v>
      </c>
      <c r="AD406" s="63"/>
      <c r="AE406" s="54" t="s">
        <v>176</v>
      </c>
      <c r="AG406" s="63"/>
      <c r="AK406" s="64"/>
      <c r="AL406" s="64"/>
      <c r="AM406" s="65"/>
      <c r="AO406" s="64"/>
      <c r="AP406" s="66"/>
      <c r="AQ406" s="66"/>
      <c r="AS406" s="67"/>
      <c r="AT406" s="68"/>
    </row>
    <row r="407" spans="1:46" x14ac:dyDescent="0.25">
      <c r="A407" s="60">
        <v>6049.2232300220057</v>
      </c>
      <c r="B407" s="54">
        <f t="shared" si="18"/>
        <v>12</v>
      </c>
      <c r="C407" s="54">
        <f t="shared" si="19"/>
        <v>398</v>
      </c>
      <c r="D407" s="60">
        <v>6049.2232300220057</v>
      </c>
      <c r="G407" s="63"/>
      <c r="I407" s="64"/>
      <c r="J407" s="64"/>
      <c r="K407" s="65"/>
      <c r="M407" s="64"/>
      <c r="N407" s="66"/>
      <c r="O407" s="66"/>
      <c r="Q407" s="67"/>
      <c r="R407" s="68"/>
      <c r="S407" s="63"/>
      <c r="U407" s="68">
        <v>11725</v>
      </c>
      <c r="V407" s="64">
        <v>1</v>
      </c>
      <c r="W407" s="54">
        <f t="shared" si="20"/>
        <v>398</v>
      </c>
      <c r="X407" s="68">
        <v>11725</v>
      </c>
      <c r="AC407" s="63">
        <v>5864.3533989312127</v>
      </c>
      <c r="AD407" s="63"/>
      <c r="AE407" s="54" t="s">
        <v>177</v>
      </c>
      <c r="AG407" s="63"/>
      <c r="AK407" s="64"/>
      <c r="AL407" s="64"/>
      <c r="AM407" s="65"/>
      <c r="AO407" s="64"/>
      <c r="AP407" s="66"/>
      <c r="AQ407" s="66"/>
      <c r="AS407" s="67"/>
      <c r="AT407" s="68"/>
    </row>
    <row r="408" spans="1:46" x14ac:dyDescent="0.25">
      <c r="A408" s="60">
        <v>6064.8994734333828</v>
      </c>
      <c r="B408" s="54">
        <f t="shared" si="18"/>
        <v>13</v>
      </c>
      <c r="C408" s="54">
        <f t="shared" si="19"/>
        <v>399</v>
      </c>
      <c r="D408" s="60">
        <v>6064.8994734333828</v>
      </c>
      <c r="G408" s="63"/>
      <c r="I408" s="64"/>
      <c r="J408" s="64"/>
      <c r="K408" s="65"/>
      <c r="M408" s="64"/>
      <c r="N408" s="66"/>
      <c r="O408" s="66"/>
      <c r="Q408" s="67"/>
      <c r="R408" s="68"/>
      <c r="S408" s="63"/>
      <c r="U408" s="68">
        <v>11755</v>
      </c>
      <c r="V408" s="64">
        <v>2</v>
      </c>
      <c r="W408" s="54">
        <f t="shared" si="20"/>
        <v>399</v>
      </c>
      <c r="X408" s="68">
        <v>11755</v>
      </c>
      <c r="AC408" s="63">
        <v>5878.6705252444372</v>
      </c>
      <c r="AD408" s="63"/>
      <c r="AE408" s="54" t="s">
        <v>176</v>
      </c>
      <c r="AG408" s="63"/>
      <c r="AK408" s="64"/>
      <c r="AL408" s="64"/>
      <c r="AM408" s="65"/>
      <c r="AO408" s="64"/>
      <c r="AP408" s="66"/>
      <c r="AQ408" s="66"/>
      <c r="AS408" s="67"/>
      <c r="AT408" s="68"/>
    </row>
    <row r="409" spans="1:46" x14ac:dyDescent="0.25">
      <c r="A409" s="60">
        <v>6080.5061238342896</v>
      </c>
      <c r="B409" s="54">
        <f t="shared" si="18"/>
        <v>14</v>
      </c>
      <c r="C409" s="54">
        <f t="shared" si="19"/>
        <v>400</v>
      </c>
      <c r="D409" s="60">
        <v>6080.5061238342896</v>
      </c>
      <c r="G409" s="63"/>
      <c r="I409" s="64"/>
      <c r="J409" s="64"/>
      <c r="K409" s="65"/>
      <c r="M409" s="64"/>
      <c r="N409" s="66"/>
      <c r="O409" s="66"/>
      <c r="Q409" s="67"/>
      <c r="R409" s="68"/>
      <c r="S409" s="63"/>
      <c r="U409" s="68">
        <v>11785</v>
      </c>
      <c r="V409" s="64">
        <v>3</v>
      </c>
      <c r="W409" s="54">
        <f t="shared" si="20"/>
        <v>400</v>
      </c>
      <c r="X409" s="68">
        <v>11785</v>
      </c>
      <c r="AC409" s="63">
        <v>5894.1031241952442</v>
      </c>
      <c r="AD409" s="63"/>
      <c r="AE409" s="54" t="s">
        <v>177</v>
      </c>
      <c r="AG409" s="63"/>
      <c r="AK409" s="64"/>
      <c r="AL409" s="64"/>
      <c r="AM409" s="65"/>
      <c r="AO409" s="64"/>
      <c r="AP409" s="66"/>
      <c r="AQ409" s="66"/>
      <c r="AS409" s="67"/>
      <c r="AT409" s="68"/>
    </row>
    <row r="410" spans="1:46" x14ac:dyDescent="0.25">
      <c r="A410" s="60">
        <v>6096.0036794911139</v>
      </c>
      <c r="B410" s="54">
        <f t="shared" si="18"/>
        <v>15</v>
      </c>
      <c r="C410" s="54">
        <f t="shared" si="19"/>
        <v>401</v>
      </c>
      <c r="D410" s="60">
        <v>6096.0036794911139</v>
      </c>
      <c r="G410" s="63"/>
      <c r="I410" s="64"/>
      <c r="J410" s="64"/>
      <c r="K410" s="65"/>
      <c r="M410" s="64"/>
      <c r="N410" s="66"/>
      <c r="O410" s="66"/>
      <c r="Q410" s="67"/>
      <c r="R410" s="68"/>
      <c r="S410" s="63"/>
      <c r="U410" s="68">
        <v>11815</v>
      </c>
      <c r="V410" s="64">
        <v>4</v>
      </c>
      <c r="W410" s="54">
        <f t="shared" si="20"/>
        <v>401</v>
      </c>
      <c r="X410" s="68">
        <v>11815</v>
      </c>
      <c r="AC410" s="63">
        <v>5908.1650151223876</v>
      </c>
      <c r="AD410" s="63"/>
      <c r="AE410" s="54" t="s">
        <v>176</v>
      </c>
      <c r="AG410" s="63"/>
      <c r="AK410" s="64"/>
      <c r="AL410" s="64"/>
      <c r="AM410" s="65"/>
      <c r="AO410" s="64"/>
      <c r="AP410" s="66"/>
      <c r="AQ410" s="66"/>
      <c r="AS410" s="67"/>
      <c r="AT410" s="68"/>
    </row>
    <row r="411" spans="1:46" x14ac:dyDescent="0.25">
      <c r="A411" s="60">
        <v>6111.385431220755</v>
      </c>
      <c r="B411" s="54">
        <f t="shared" si="18"/>
        <v>16</v>
      </c>
      <c r="C411" s="54">
        <f t="shared" si="19"/>
        <v>402</v>
      </c>
      <c r="D411" s="60">
        <v>6111.385431220755</v>
      </c>
      <c r="G411" s="63"/>
      <c r="I411" s="64"/>
      <c r="J411" s="64"/>
      <c r="K411" s="65"/>
      <c r="M411" s="64"/>
      <c r="N411" s="66"/>
      <c r="O411" s="66"/>
      <c r="Q411" s="67"/>
      <c r="R411" s="68"/>
      <c r="S411" s="63"/>
      <c r="U411" s="68">
        <v>11844</v>
      </c>
      <c r="V411" s="64">
        <v>5</v>
      </c>
      <c r="W411" s="54">
        <f t="shared" si="20"/>
        <v>402</v>
      </c>
      <c r="X411" s="68">
        <v>11844</v>
      </c>
      <c r="AC411" s="63">
        <v>5923.7268149531446</v>
      </c>
      <c r="AD411" s="63"/>
      <c r="AE411" s="54" t="s">
        <v>177</v>
      </c>
      <c r="AG411" s="63"/>
      <c r="AK411" s="64"/>
      <c r="AL411" s="64"/>
      <c r="AM411" s="65"/>
      <c r="AO411" s="64"/>
      <c r="AP411" s="66"/>
      <c r="AQ411" s="66"/>
      <c r="AS411" s="67"/>
      <c r="AT411" s="68"/>
    </row>
    <row r="412" spans="1:46" x14ac:dyDescent="0.25">
      <c r="A412" s="60">
        <v>6126.6306612198241</v>
      </c>
      <c r="B412" s="54">
        <f t="shared" si="18"/>
        <v>17</v>
      </c>
      <c r="C412" s="54">
        <f t="shared" si="19"/>
        <v>403</v>
      </c>
      <c r="D412" s="60">
        <v>6126.6306612198241</v>
      </c>
      <c r="G412" s="63"/>
      <c r="I412" s="64"/>
      <c r="J412" s="64"/>
      <c r="K412" s="65"/>
      <c r="M412" s="64"/>
      <c r="N412" s="66"/>
      <c r="O412" s="66"/>
      <c r="Q412" s="67"/>
      <c r="R412" s="68"/>
      <c r="S412" s="63"/>
      <c r="U412" s="68">
        <v>11874</v>
      </c>
      <c r="V412" s="64">
        <v>6</v>
      </c>
      <c r="W412" s="54">
        <f t="shared" si="20"/>
        <v>403</v>
      </c>
      <c r="X412" s="68">
        <v>11874</v>
      </c>
      <c r="AC412" s="63">
        <v>5937.6812171945348</v>
      </c>
      <c r="AD412" s="63"/>
      <c r="AE412" s="54" t="s">
        <v>176</v>
      </c>
      <c r="AG412" s="63"/>
      <c r="AK412" s="64"/>
      <c r="AL412" s="64"/>
      <c r="AM412" s="65"/>
      <c r="AO412" s="64"/>
      <c r="AP412" s="66"/>
      <c r="AQ412" s="66"/>
      <c r="AS412" s="67"/>
      <c r="AT412" s="68"/>
    </row>
    <row r="413" spans="1:46" x14ac:dyDescent="0.25">
      <c r="A413" s="60">
        <v>6141.7482548616827</v>
      </c>
      <c r="B413" s="54">
        <f t="shared" si="18"/>
        <v>18</v>
      </c>
      <c r="C413" s="54">
        <f t="shared" si="19"/>
        <v>404</v>
      </c>
      <c r="D413" s="60">
        <v>6141.7482548616827</v>
      </c>
      <c r="G413" s="63"/>
      <c r="I413" s="64"/>
      <c r="J413" s="64"/>
      <c r="K413" s="65"/>
      <c r="M413" s="64"/>
      <c r="N413" s="66"/>
      <c r="O413" s="66"/>
      <c r="Q413" s="67"/>
      <c r="R413" s="68"/>
      <c r="S413" s="63"/>
      <c r="U413" s="68">
        <v>11903</v>
      </c>
      <c r="V413" s="64">
        <v>7</v>
      </c>
      <c r="W413" s="54">
        <f t="shared" si="20"/>
        <v>404</v>
      </c>
      <c r="X413" s="68">
        <v>11903</v>
      </c>
      <c r="AC413" s="63">
        <v>5953.2135117361322</v>
      </c>
      <c r="AD413" s="63"/>
      <c r="AE413" s="54" t="s">
        <v>177</v>
      </c>
      <c r="AG413" s="63"/>
      <c r="AK413" s="64"/>
      <c r="AL413" s="64"/>
      <c r="AM413" s="65"/>
      <c r="AO413" s="64"/>
      <c r="AP413" s="66"/>
      <c r="AQ413" s="66"/>
      <c r="AS413" s="67"/>
      <c r="AT413" s="68"/>
    </row>
    <row r="414" spans="1:46" x14ac:dyDescent="0.25">
      <c r="A414" s="60">
        <v>6156.7378881685436</v>
      </c>
      <c r="B414" s="54">
        <f t="shared" si="18"/>
        <v>19</v>
      </c>
      <c r="C414" s="54">
        <f t="shared" si="19"/>
        <v>405</v>
      </c>
      <c r="D414" s="60">
        <v>6156.7378881685436</v>
      </c>
      <c r="G414" s="63"/>
      <c r="I414" s="64"/>
      <c r="J414" s="64"/>
      <c r="K414" s="65"/>
      <c r="M414" s="64"/>
      <c r="N414" s="66"/>
      <c r="O414" s="66"/>
      <c r="Q414" s="67"/>
      <c r="R414" s="68"/>
      <c r="S414" s="63"/>
      <c r="U414" s="68">
        <v>11933</v>
      </c>
      <c r="V414" s="64">
        <v>8</v>
      </c>
      <c r="W414" s="54">
        <f t="shared" si="20"/>
        <v>405</v>
      </c>
      <c r="X414" s="68">
        <v>11933</v>
      </c>
      <c r="AC414" s="63">
        <v>5967.2283861283213</v>
      </c>
      <c r="AD414" s="63"/>
      <c r="AE414" s="54" t="s">
        <v>176</v>
      </c>
      <c r="AG414" s="63"/>
      <c r="AK414" s="64"/>
      <c r="AL414" s="64"/>
      <c r="AM414" s="65"/>
      <c r="AO414" s="64"/>
      <c r="AP414" s="66"/>
      <c r="AQ414" s="66"/>
      <c r="AS414" s="67"/>
      <c r="AT414" s="68"/>
    </row>
    <row r="415" spans="1:46" x14ac:dyDescent="0.25">
      <c r="A415" s="60">
        <v>6171.6236516511999</v>
      </c>
      <c r="B415" s="54">
        <f t="shared" si="18"/>
        <v>20</v>
      </c>
      <c r="C415" s="54">
        <f t="shared" si="19"/>
        <v>406</v>
      </c>
      <c r="D415" s="60">
        <v>6171.6236516511999</v>
      </c>
      <c r="G415" s="63"/>
      <c r="I415" s="64"/>
      <c r="J415" s="64"/>
      <c r="K415" s="65"/>
      <c r="M415" s="64"/>
      <c r="N415" s="66"/>
      <c r="O415" s="66"/>
      <c r="Q415" s="67"/>
      <c r="R415" s="68"/>
      <c r="S415" s="63"/>
      <c r="U415" s="68">
        <v>11962</v>
      </c>
      <c r="V415" s="64">
        <v>9</v>
      </c>
      <c r="W415" s="54">
        <f t="shared" si="20"/>
        <v>406</v>
      </c>
      <c r="X415" s="68">
        <v>11962</v>
      </c>
      <c r="AC415" s="63">
        <v>5982.591235791333</v>
      </c>
      <c r="AD415" s="63"/>
      <c r="AE415" s="54" t="s">
        <v>177</v>
      </c>
      <c r="AG415" s="63"/>
      <c r="AK415" s="64"/>
      <c r="AL415" s="64"/>
      <c r="AM415" s="65"/>
      <c r="AO415" s="64"/>
      <c r="AP415" s="66"/>
      <c r="AQ415" s="66"/>
      <c r="AS415" s="67"/>
      <c r="AT415" s="68"/>
    </row>
    <row r="416" spans="1:46" x14ac:dyDescent="0.25">
      <c r="A416" s="60">
        <v>6186.4211645517498</v>
      </c>
      <c r="B416" s="54">
        <f t="shared" si="18"/>
        <v>21</v>
      </c>
      <c r="C416" s="54">
        <f t="shared" si="19"/>
        <v>407</v>
      </c>
      <c r="D416" s="60">
        <v>6186.4211645517498</v>
      </c>
      <c r="G416" s="63"/>
      <c r="I416" s="64"/>
      <c r="J416" s="64"/>
      <c r="K416" s="65"/>
      <c r="M416" s="64"/>
      <c r="N416" s="66"/>
      <c r="O416" s="66"/>
      <c r="Q416" s="67"/>
      <c r="R416" s="68"/>
      <c r="S416" s="63"/>
      <c r="U416" s="68">
        <v>11991</v>
      </c>
      <c r="V416" s="64">
        <v>10</v>
      </c>
      <c r="W416" s="54">
        <f t="shared" si="20"/>
        <v>407</v>
      </c>
      <c r="X416" s="68">
        <v>11991</v>
      </c>
      <c r="AC416" s="63">
        <v>5996.81753063621</v>
      </c>
      <c r="AD416" s="63"/>
      <c r="AE416" s="54" t="s">
        <v>176</v>
      </c>
      <c r="AG416" s="63"/>
      <c r="AK416" s="64"/>
      <c r="AL416" s="64"/>
      <c r="AM416" s="65"/>
      <c r="AO416" s="64"/>
      <c r="AP416" s="66"/>
      <c r="AQ416" s="66"/>
      <c r="AS416" s="67"/>
      <c r="AT416" s="68"/>
    </row>
    <row r="417" spans="1:46" x14ac:dyDescent="0.25">
      <c r="A417" s="60">
        <v>6201.1658527082764</v>
      </c>
      <c r="B417" s="54">
        <f t="shared" si="18"/>
        <v>22</v>
      </c>
      <c r="C417" s="54">
        <f t="shared" si="19"/>
        <v>408</v>
      </c>
      <c r="D417" s="60">
        <v>6201.1658527082764</v>
      </c>
      <c r="G417" s="63"/>
      <c r="I417" s="64"/>
      <c r="J417" s="64"/>
      <c r="K417" s="65"/>
      <c r="M417" s="64"/>
      <c r="N417" s="66"/>
      <c r="O417" s="66"/>
      <c r="Q417" s="67"/>
      <c r="R417" s="68"/>
      <c r="S417" s="63"/>
      <c r="U417" s="68">
        <v>12021</v>
      </c>
      <c r="V417" s="64">
        <v>11</v>
      </c>
      <c r="W417" s="54">
        <f t="shared" si="20"/>
        <v>408</v>
      </c>
      <c r="X417" s="68">
        <v>12021</v>
      </c>
      <c r="AC417" s="63">
        <v>6011.9038776797242</v>
      </c>
      <c r="AD417" s="63"/>
      <c r="AE417" s="54" t="s">
        <v>177</v>
      </c>
      <c r="AG417" s="63"/>
      <c r="AK417" s="64"/>
      <c r="AL417" s="64"/>
      <c r="AM417" s="65"/>
      <c r="AO417" s="64"/>
      <c r="AP417" s="66"/>
      <c r="AQ417" s="66"/>
      <c r="AS417" s="67"/>
      <c r="AT417" s="68"/>
    </row>
    <row r="418" spans="1:46" x14ac:dyDescent="0.25">
      <c r="A418" s="60">
        <v>6215.8817881401628</v>
      </c>
      <c r="B418" s="54">
        <f t="shared" si="18"/>
        <v>23</v>
      </c>
      <c r="C418" s="54">
        <f t="shared" si="19"/>
        <v>409</v>
      </c>
      <c r="D418" s="60">
        <v>6215.8817881401628</v>
      </c>
      <c r="G418" s="63"/>
      <c r="I418" s="64"/>
      <c r="J418" s="64"/>
      <c r="K418" s="65"/>
      <c r="M418" s="64"/>
      <c r="N418" s="66"/>
      <c r="O418" s="66"/>
      <c r="Q418" s="67"/>
      <c r="R418" s="68"/>
      <c r="S418" s="63"/>
      <c r="U418" s="68">
        <v>12050</v>
      </c>
      <c r="V418" s="64">
        <v>12</v>
      </c>
      <c r="W418" s="54">
        <f t="shared" si="20"/>
        <v>409</v>
      </c>
      <c r="X418" s="68">
        <v>12050</v>
      </c>
      <c r="AC418" s="63">
        <v>6026.4467604099773</v>
      </c>
      <c r="AD418" s="63"/>
      <c r="AE418" s="54" t="s">
        <v>176</v>
      </c>
      <c r="AG418" s="63"/>
      <c r="AK418" s="64"/>
      <c r="AL418" s="64"/>
      <c r="AM418" s="65"/>
      <c r="AO418" s="64"/>
      <c r="AP418" s="66"/>
      <c r="AQ418" s="66"/>
      <c r="AS418" s="67"/>
      <c r="AT418" s="68"/>
    </row>
    <row r="419" spans="1:46" x14ac:dyDescent="0.25">
      <c r="A419" s="60">
        <v>6230.6094705383293</v>
      </c>
      <c r="B419" s="54">
        <f t="shared" si="18"/>
        <v>24</v>
      </c>
      <c r="C419" s="54">
        <f t="shared" si="19"/>
        <v>410</v>
      </c>
      <c r="D419" s="60">
        <v>6230.6094705383293</v>
      </c>
      <c r="G419" s="63"/>
      <c r="I419" s="64"/>
      <c r="J419" s="64"/>
      <c r="K419" s="65"/>
      <c r="M419" s="64"/>
      <c r="N419" s="66"/>
      <c r="O419" s="66"/>
      <c r="Q419" s="67"/>
      <c r="R419" s="68"/>
      <c r="S419" s="63"/>
      <c r="U419" s="68">
        <v>12080</v>
      </c>
      <c r="V419" s="64">
        <v>1</v>
      </c>
      <c r="W419" s="54">
        <f t="shared" si="20"/>
        <v>410</v>
      </c>
      <c r="X419" s="68">
        <v>12080</v>
      </c>
      <c r="AC419" s="63">
        <v>6041.1945214094594</v>
      </c>
      <c r="AD419" s="63"/>
      <c r="AE419" s="54" t="s">
        <v>177</v>
      </c>
      <c r="AG419" s="63"/>
      <c r="AK419" s="64"/>
      <c r="AL419" s="64"/>
      <c r="AM419" s="65"/>
      <c r="AO419" s="64"/>
      <c r="AP419" s="66"/>
      <c r="AQ419" s="66"/>
      <c r="AS419" s="67"/>
      <c r="AT419" s="68"/>
    </row>
    <row r="420" spans="1:46" x14ac:dyDescent="0.25">
      <c r="A420" s="60">
        <v>6245.3735032123514</v>
      </c>
      <c r="B420" s="54">
        <f t="shared" si="18"/>
        <v>1</v>
      </c>
      <c r="C420" s="54">
        <f t="shared" si="19"/>
        <v>411</v>
      </c>
      <c r="D420" s="60">
        <v>6245.3735032123514</v>
      </c>
      <c r="G420" s="63"/>
      <c r="I420" s="64"/>
      <c r="J420" s="64"/>
      <c r="K420" s="65"/>
      <c r="M420" s="64"/>
      <c r="N420" s="66"/>
      <c r="O420" s="66"/>
      <c r="Q420" s="67"/>
      <c r="R420" s="68"/>
      <c r="S420" s="63"/>
      <c r="U420" s="68">
        <v>12109</v>
      </c>
      <c r="V420" s="64">
        <v>2</v>
      </c>
      <c r="W420" s="54">
        <f t="shared" si="20"/>
        <v>411</v>
      </c>
      <c r="X420" s="68">
        <v>12109</v>
      </c>
      <c r="AC420" s="63">
        <v>6056.0939278760925</v>
      </c>
      <c r="AD420" s="63"/>
      <c r="AE420" s="54" t="s">
        <v>176</v>
      </c>
      <c r="AG420" s="63"/>
      <c r="AK420" s="64"/>
      <c r="AL420" s="64"/>
      <c r="AM420" s="65"/>
      <c r="AO420" s="64"/>
      <c r="AP420" s="66"/>
      <c r="AQ420" s="66"/>
      <c r="AS420" s="67"/>
      <c r="AT420" s="68"/>
    </row>
    <row r="421" spans="1:46" x14ac:dyDescent="0.25">
      <c r="A421" s="60">
        <v>6260.2118541453965</v>
      </c>
      <c r="B421" s="54">
        <f t="shared" si="18"/>
        <v>2</v>
      </c>
      <c r="C421" s="54">
        <f t="shared" si="19"/>
        <v>412</v>
      </c>
      <c r="D421" s="60">
        <v>6260.2118541453965</v>
      </c>
      <c r="G421" s="63"/>
      <c r="I421" s="64"/>
      <c r="J421" s="64"/>
      <c r="K421" s="65"/>
      <c r="M421" s="64"/>
      <c r="N421" s="66"/>
      <c r="O421" s="66"/>
      <c r="Q421" s="67"/>
      <c r="R421" s="68"/>
      <c r="S421" s="63"/>
      <c r="U421" s="68">
        <v>12139</v>
      </c>
      <c r="V421" s="64">
        <v>3</v>
      </c>
      <c r="W421" s="54">
        <f t="shared" si="20"/>
        <v>412</v>
      </c>
      <c r="X421" s="68">
        <v>12139</v>
      </c>
      <c r="AC421" s="63">
        <v>6070.5002265921794</v>
      </c>
      <c r="AD421" s="63"/>
      <c r="AE421" s="54" t="s">
        <v>177</v>
      </c>
      <c r="AG421" s="63"/>
      <c r="AK421" s="64"/>
      <c r="AL421" s="64"/>
      <c r="AM421" s="65"/>
      <c r="AO421" s="64"/>
      <c r="AP421" s="66"/>
      <c r="AQ421" s="66"/>
      <c r="AS421" s="67"/>
      <c r="AT421" s="68"/>
    </row>
    <row r="422" spans="1:46" x14ac:dyDescent="0.25">
      <c r="A422" s="60">
        <v>6275.1424292484298</v>
      </c>
      <c r="B422" s="54">
        <f t="shared" si="18"/>
        <v>3</v>
      </c>
      <c r="C422" s="54">
        <f t="shared" si="19"/>
        <v>413</v>
      </c>
      <c r="D422" s="60">
        <v>6275.1424292484298</v>
      </c>
      <c r="G422" s="63"/>
      <c r="I422" s="64"/>
      <c r="J422" s="64"/>
      <c r="K422" s="65"/>
      <c r="M422" s="64"/>
      <c r="N422" s="66"/>
      <c r="O422" s="66"/>
      <c r="Q422" s="67"/>
      <c r="R422" s="68"/>
      <c r="S422" s="63"/>
      <c r="U422" s="68">
        <v>12169</v>
      </c>
      <c r="V422" s="64">
        <v>4</v>
      </c>
      <c r="W422" s="54">
        <f t="shared" si="20"/>
        <v>413</v>
      </c>
      <c r="X422" s="68">
        <v>12169</v>
      </c>
      <c r="AC422" s="63">
        <v>6085.7253571669571</v>
      </c>
      <c r="AD422" s="63"/>
      <c r="AE422" s="54" t="s">
        <v>176</v>
      </c>
      <c r="AG422" s="63"/>
      <c r="AK422" s="64"/>
      <c r="AL422" s="64"/>
      <c r="AM422" s="65"/>
      <c r="AO422" s="64"/>
      <c r="AP422" s="66"/>
      <c r="AQ422" s="66"/>
      <c r="AS422" s="67"/>
      <c r="AT422" s="68"/>
    </row>
    <row r="423" spans="1:46" x14ac:dyDescent="0.25">
      <c r="A423" s="60">
        <v>6290.1927173337899</v>
      </c>
      <c r="B423" s="54">
        <f t="shared" si="18"/>
        <v>4</v>
      </c>
      <c r="C423" s="54">
        <f t="shared" si="19"/>
        <v>414</v>
      </c>
      <c r="D423" s="60">
        <v>6290.1927173337899</v>
      </c>
      <c r="G423" s="63"/>
      <c r="I423" s="64"/>
      <c r="J423" s="64"/>
      <c r="K423" s="65"/>
      <c r="M423" s="64"/>
      <c r="N423" s="66"/>
      <c r="O423" s="66"/>
      <c r="Q423" s="67"/>
      <c r="R423" s="68"/>
      <c r="S423" s="63"/>
      <c r="U423" s="68">
        <v>12198</v>
      </c>
      <c r="V423" s="64">
        <v>5</v>
      </c>
      <c r="W423" s="54">
        <f t="shared" si="20"/>
        <v>414</v>
      </c>
      <c r="X423" s="68">
        <v>12198</v>
      </c>
      <c r="AC423" s="63">
        <v>6099.8546985159628</v>
      </c>
      <c r="AD423" s="63"/>
      <c r="AE423" s="54" t="s">
        <v>177</v>
      </c>
      <c r="AG423" s="63"/>
      <c r="AK423" s="64"/>
      <c r="AL423" s="64"/>
      <c r="AM423" s="65"/>
      <c r="AO423" s="64"/>
      <c r="AP423" s="66"/>
      <c r="AQ423" s="66"/>
      <c r="AS423" s="67"/>
      <c r="AT423" s="68"/>
    </row>
    <row r="424" spans="1:46" x14ac:dyDescent="0.25">
      <c r="A424" s="60">
        <v>6305.368192513939</v>
      </c>
      <c r="B424" s="54">
        <f t="shared" si="18"/>
        <v>5</v>
      </c>
      <c r="C424" s="54">
        <f t="shared" si="19"/>
        <v>415</v>
      </c>
      <c r="D424" s="60">
        <v>6305.368192513939</v>
      </c>
      <c r="G424" s="63"/>
      <c r="I424" s="64"/>
      <c r="J424" s="64"/>
      <c r="K424" s="65"/>
      <c r="M424" s="64"/>
      <c r="N424" s="66"/>
      <c r="O424" s="66"/>
      <c r="Q424" s="67"/>
      <c r="R424" s="68"/>
      <c r="S424" s="63"/>
      <c r="U424" s="68">
        <v>12228</v>
      </c>
      <c r="V424" s="64">
        <v>5</v>
      </c>
      <c r="W424" s="54">
        <f t="shared" si="20"/>
        <v>415</v>
      </c>
      <c r="X424" s="68">
        <v>12228</v>
      </c>
      <c r="AC424" s="63">
        <v>6115.3152926433831</v>
      </c>
      <c r="AD424" s="63"/>
      <c r="AE424" s="54" t="s">
        <v>176</v>
      </c>
      <c r="AG424" s="63"/>
      <c r="AK424" s="64"/>
      <c r="AL424" s="64"/>
      <c r="AM424" s="65"/>
      <c r="AO424" s="64"/>
      <c r="AP424" s="66"/>
      <c r="AQ424" s="66"/>
      <c r="AS424" s="67"/>
      <c r="AT424" s="68"/>
    </row>
    <row r="425" spans="1:46" x14ac:dyDescent="0.25">
      <c r="A425" s="60">
        <v>6320.6789484657347</v>
      </c>
      <c r="B425" s="54">
        <f t="shared" si="18"/>
        <v>6</v>
      </c>
      <c r="C425" s="54">
        <f t="shared" si="19"/>
        <v>416</v>
      </c>
      <c r="D425" s="60">
        <v>6320.6789484657347</v>
      </c>
      <c r="G425" s="63"/>
      <c r="I425" s="64"/>
      <c r="J425" s="64"/>
      <c r="K425" s="65"/>
      <c r="M425" s="64"/>
      <c r="N425" s="66"/>
      <c r="O425" s="66"/>
      <c r="Q425" s="67"/>
      <c r="R425" s="68"/>
      <c r="S425" s="63"/>
      <c r="U425" s="68">
        <v>12258</v>
      </c>
      <c r="V425" s="64">
        <v>6</v>
      </c>
      <c r="W425" s="54">
        <f t="shared" si="20"/>
        <v>416</v>
      </c>
      <c r="X425" s="68">
        <v>12258</v>
      </c>
      <c r="AC425" s="63">
        <v>6129.2923551457934</v>
      </c>
      <c r="AD425" s="63"/>
      <c r="AE425" s="54" t="s">
        <v>177</v>
      </c>
      <c r="AG425" s="63"/>
      <c r="AK425" s="64"/>
      <c r="AL425" s="64"/>
      <c r="AM425" s="65"/>
      <c r="AO425" s="64"/>
      <c r="AP425" s="66"/>
      <c r="AQ425" s="66"/>
      <c r="AS425" s="67"/>
      <c r="AT425" s="68"/>
    </row>
    <row r="426" spans="1:46" x14ac:dyDescent="0.25">
      <c r="A426" s="60">
        <v>6336.1152818314731</v>
      </c>
      <c r="B426" s="54">
        <f t="shared" si="18"/>
        <v>7</v>
      </c>
      <c r="C426" s="54">
        <f t="shared" si="19"/>
        <v>417</v>
      </c>
      <c r="D426" s="60">
        <v>6336.1152818314731</v>
      </c>
      <c r="G426" s="63"/>
      <c r="I426" s="64"/>
      <c r="J426" s="64"/>
      <c r="K426" s="65"/>
      <c r="M426" s="64"/>
      <c r="N426" s="66"/>
      <c r="O426" s="66"/>
      <c r="Q426" s="67"/>
      <c r="R426" s="68"/>
      <c r="S426" s="63"/>
      <c r="U426" s="68">
        <v>12287</v>
      </c>
      <c r="V426" s="64">
        <v>7</v>
      </c>
      <c r="W426" s="54">
        <f t="shared" si="20"/>
        <v>417</v>
      </c>
      <c r="X426" s="68">
        <v>12287</v>
      </c>
      <c r="AC426" s="63">
        <v>6144.859033012297</v>
      </c>
      <c r="AD426" s="63"/>
      <c r="AE426" s="54" t="s">
        <v>176</v>
      </c>
      <c r="AG426" s="63"/>
      <c r="AK426" s="64"/>
      <c r="AL426" s="64"/>
      <c r="AM426" s="65"/>
      <c r="AO426" s="64"/>
      <c r="AP426" s="66"/>
      <c r="AQ426" s="66"/>
      <c r="AS426" s="67"/>
      <c r="AT426" s="68"/>
    </row>
    <row r="427" spans="1:46" x14ac:dyDescent="0.25">
      <c r="A427" s="60">
        <v>6351.6658668271266</v>
      </c>
      <c r="B427" s="54">
        <f t="shared" si="18"/>
        <v>8</v>
      </c>
      <c r="C427" s="54">
        <f t="shared" si="19"/>
        <v>418</v>
      </c>
      <c r="D427" s="60">
        <v>6351.6658668271266</v>
      </c>
      <c r="G427" s="63"/>
      <c r="I427" s="64"/>
      <c r="J427" s="64"/>
      <c r="K427" s="65"/>
      <c r="M427" s="64"/>
      <c r="N427" s="66"/>
      <c r="O427" s="66"/>
      <c r="Q427" s="67"/>
      <c r="R427" s="68"/>
      <c r="S427" s="63"/>
      <c r="U427" s="68">
        <v>12317</v>
      </c>
      <c r="V427" s="64">
        <v>8</v>
      </c>
      <c r="W427" s="54">
        <f t="shared" si="20"/>
        <v>418</v>
      </c>
      <c r="X427" s="68">
        <v>12317</v>
      </c>
      <c r="AC427" s="63">
        <v>6158.8458097330295</v>
      </c>
      <c r="AD427" s="63"/>
      <c r="AE427" s="54" t="s">
        <v>177</v>
      </c>
      <c r="AG427" s="63"/>
      <c r="AK427" s="64"/>
      <c r="AL427" s="64"/>
      <c r="AM427" s="65"/>
      <c r="AO427" s="64"/>
      <c r="AP427" s="66"/>
      <c r="AQ427" s="66"/>
      <c r="AS427" s="67"/>
      <c r="AT427" s="68"/>
    </row>
    <row r="428" spans="1:46" x14ac:dyDescent="0.25">
      <c r="A428" s="60">
        <v>6367.3079854878597</v>
      </c>
      <c r="B428" s="54">
        <f t="shared" si="18"/>
        <v>9</v>
      </c>
      <c r="C428" s="54">
        <f t="shared" si="19"/>
        <v>419</v>
      </c>
      <c r="D428" s="60">
        <v>6367.3079854878597</v>
      </c>
      <c r="G428" s="63"/>
      <c r="I428" s="64"/>
      <c r="J428" s="64"/>
      <c r="K428" s="65"/>
      <c r="M428" s="64"/>
      <c r="N428" s="66"/>
      <c r="O428" s="66"/>
      <c r="Q428" s="67"/>
      <c r="R428" s="68"/>
      <c r="S428" s="63"/>
      <c r="U428" s="68">
        <v>12346</v>
      </c>
      <c r="V428" s="64">
        <v>9</v>
      </c>
      <c r="W428" s="54">
        <f t="shared" si="20"/>
        <v>419</v>
      </c>
      <c r="X428" s="68">
        <v>12346</v>
      </c>
      <c r="AC428" s="63">
        <v>6174.3683263324201</v>
      </c>
      <c r="AD428" s="63"/>
      <c r="AE428" s="54" t="s">
        <v>176</v>
      </c>
      <c r="AG428" s="63"/>
      <c r="AK428" s="64"/>
      <c r="AL428" s="64"/>
      <c r="AM428" s="65"/>
      <c r="AO428" s="64"/>
      <c r="AP428" s="66"/>
      <c r="AQ428" s="66"/>
      <c r="AS428" s="67"/>
      <c r="AT428" s="68"/>
    </row>
    <row r="429" spans="1:46" x14ac:dyDescent="0.25">
      <c r="A429" s="60">
        <v>6383.0101365325972</v>
      </c>
      <c r="B429" s="54">
        <f t="shared" si="18"/>
        <v>10</v>
      </c>
      <c r="C429" s="54">
        <f t="shared" si="19"/>
        <v>420</v>
      </c>
      <c r="D429" s="60">
        <v>6383.0101365325972</v>
      </c>
      <c r="G429" s="63"/>
      <c r="I429" s="64"/>
      <c r="J429" s="64"/>
      <c r="K429" s="65"/>
      <c r="M429" s="64"/>
      <c r="N429" s="66"/>
      <c r="O429" s="66"/>
      <c r="Q429" s="67"/>
      <c r="R429" s="68"/>
      <c r="S429" s="63"/>
      <c r="U429" s="68">
        <v>12376</v>
      </c>
      <c r="V429" s="64">
        <v>10</v>
      </c>
      <c r="W429" s="54">
        <f t="shared" si="20"/>
        <v>420</v>
      </c>
      <c r="X429" s="68">
        <v>12376</v>
      </c>
      <c r="AC429" s="63">
        <v>6188.5303904637694</v>
      </c>
      <c r="AD429" s="63"/>
      <c r="AE429" s="54" t="s">
        <v>177</v>
      </c>
      <c r="AG429" s="63"/>
      <c r="AK429" s="64"/>
      <c r="AL429" s="64"/>
      <c r="AM429" s="65"/>
      <c r="AO429" s="64"/>
      <c r="AP429" s="66"/>
      <c r="AQ429" s="66"/>
      <c r="AS429" s="67"/>
      <c r="AT429" s="68"/>
    </row>
    <row r="430" spans="1:46" x14ac:dyDescent="0.25">
      <c r="A430" s="60">
        <v>6398.7434269660152</v>
      </c>
      <c r="B430" s="54">
        <f t="shared" si="18"/>
        <v>11</v>
      </c>
      <c r="C430" s="54">
        <f t="shared" si="19"/>
        <v>421</v>
      </c>
      <c r="D430" s="60">
        <v>6398.7434269660152</v>
      </c>
      <c r="G430" s="63"/>
      <c r="I430" s="64"/>
      <c r="J430" s="64"/>
      <c r="K430" s="65"/>
      <c r="M430" s="64"/>
      <c r="N430" s="66"/>
      <c r="O430" s="66"/>
      <c r="Q430" s="67"/>
      <c r="R430" s="68"/>
      <c r="S430" s="63"/>
      <c r="U430" s="68">
        <v>12405</v>
      </c>
      <c r="V430" s="64">
        <v>11</v>
      </c>
      <c r="W430" s="54">
        <f t="shared" si="20"/>
        <v>421</v>
      </c>
      <c r="X430" s="68">
        <v>12405</v>
      </c>
      <c r="AC430" s="63">
        <v>6203.8549741725437</v>
      </c>
      <c r="AD430" s="63"/>
      <c r="AE430" s="54" t="s">
        <v>176</v>
      </c>
      <c r="AG430" s="63"/>
      <c r="AK430" s="64"/>
      <c r="AL430" s="64"/>
      <c r="AM430" s="65"/>
      <c r="AO430" s="64"/>
      <c r="AP430" s="66"/>
      <c r="AQ430" s="66"/>
      <c r="AS430" s="67"/>
      <c r="AT430" s="68"/>
    </row>
    <row r="431" spans="1:46" x14ac:dyDescent="0.25">
      <c r="A431" s="60">
        <v>6414.4639418763109</v>
      </c>
      <c r="B431" s="54">
        <f t="shared" si="18"/>
        <v>12</v>
      </c>
      <c r="C431" s="54">
        <f t="shared" si="19"/>
        <v>422</v>
      </c>
      <c r="D431" s="60">
        <v>6414.4639418763109</v>
      </c>
      <c r="G431" s="63"/>
      <c r="I431" s="64"/>
      <c r="J431" s="64"/>
      <c r="K431" s="65"/>
      <c r="M431" s="64"/>
      <c r="N431" s="66"/>
      <c r="O431" s="66"/>
      <c r="Q431" s="67"/>
      <c r="R431" s="68"/>
      <c r="S431" s="63"/>
      <c r="U431" s="68">
        <v>12434</v>
      </c>
      <c r="V431" s="64">
        <v>12</v>
      </c>
      <c r="W431" s="54">
        <f t="shared" si="20"/>
        <v>422</v>
      </c>
      <c r="X431" s="68">
        <v>12434</v>
      </c>
      <c r="AC431" s="63">
        <v>6218.320759145543</v>
      </c>
      <c r="AD431" s="63"/>
      <c r="AE431" s="54" t="s">
        <v>177</v>
      </c>
      <c r="AG431" s="63"/>
      <c r="AK431" s="64"/>
      <c r="AL431" s="64"/>
      <c r="AM431" s="65"/>
      <c r="AO431" s="64"/>
      <c r="AP431" s="66"/>
      <c r="AQ431" s="66"/>
      <c r="AS431" s="67"/>
      <c r="AT431" s="68"/>
    </row>
    <row r="432" spans="1:46" x14ac:dyDescent="0.25">
      <c r="A432" s="60">
        <v>6430.1461380673572</v>
      </c>
      <c r="B432" s="54">
        <f t="shared" si="18"/>
        <v>13</v>
      </c>
      <c r="C432" s="54">
        <f t="shared" si="19"/>
        <v>423</v>
      </c>
      <c r="D432" s="60">
        <v>6430.1461380673572</v>
      </c>
      <c r="G432" s="63"/>
      <c r="I432" s="64"/>
      <c r="J432" s="64"/>
      <c r="K432" s="65"/>
      <c r="M432" s="64"/>
      <c r="N432" s="66"/>
      <c r="O432" s="66"/>
      <c r="Q432" s="67"/>
      <c r="R432" s="68"/>
      <c r="S432" s="63"/>
      <c r="U432" s="68">
        <v>12464</v>
      </c>
      <c r="V432" s="64">
        <v>1</v>
      </c>
      <c r="W432" s="54">
        <f t="shared" si="20"/>
        <v>423</v>
      </c>
      <c r="X432" s="68">
        <v>12464</v>
      </c>
      <c r="AC432" s="63">
        <v>6233.319414997939</v>
      </c>
      <c r="AD432" s="63"/>
      <c r="AE432" s="54" t="s">
        <v>176</v>
      </c>
      <c r="AG432" s="63"/>
      <c r="AK432" s="64"/>
      <c r="AL432" s="64"/>
      <c r="AM432" s="65"/>
      <c r="AO432" s="64"/>
      <c r="AP432" s="66"/>
      <c r="AQ432" s="66"/>
      <c r="AS432" s="67"/>
      <c r="AT432" s="68"/>
    </row>
    <row r="433" spans="1:46" x14ac:dyDescent="0.25">
      <c r="A433" s="60">
        <v>6445.7458047289401</v>
      </c>
      <c r="B433" s="54">
        <f t="shared" si="18"/>
        <v>14</v>
      </c>
      <c r="C433" s="54">
        <f t="shared" si="19"/>
        <v>424</v>
      </c>
      <c r="D433" s="60">
        <v>6445.7458047289401</v>
      </c>
      <c r="G433" s="63"/>
      <c r="I433" s="64"/>
      <c r="J433" s="64"/>
      <c r="K433" s="65"/>
      <c r="M433" s="64"/>
      <c r="N433" s="66"/>
      <c r="O433" s="66"/>
      <c r="Q433" s="67"/>
      <c r="R433" s="68"/>
      <c r="S433" s="63"/>
      <c r="U433" s="68">
        <v>12493</v>
      </c>
      <c r="V433" s="64">
        <v>2</v>
      </c>
      <c r="W433" s="54">
        <f t="shared" si="20"/>
        <v>424</v>
      </c>
      <c r="X433" s="68">
        <v>12493</v>
      </c>
      <c r="AC433" s="63">
        <v>6248.1447088108398</v>
      </c>
      <c r="AD433" s="63"/>
      <c r="AE433" s="54" t="s">
        <v>177</v>
      </c>
      <c r="AG433" s="63"/>
      <c r="AK433" s="64"/>
      <c r="AL433" s="64"/>
      <c r="AM433" s="65"/>
      <c r="AO433" s="64"/>
      <c r="AP433" s="66"/>
      <c r="AQ433" s="66"/>
      <c r="AS433" s="67"/>
      <c r="AT433" s="68"/>
    </row>
    <row r="434" spans="1:46" x14ac:dyDescent="0.25">
      <c r="A434" s="60">
        <v>6461.2497533578426</v>
      </c>
      <c r="B434" s="54">
        <f t="shared" si="18"/>
        <v>15</v>
      </c>
      <c r="C434" s="54">
        <f t="shared" si="19"/>
        <v>425</v>
      </c>
      <c r="D434" s="60">
        <v>6461.2497533578426</v>
      </c>
      <c r="G434" s="63"/>
      <c r="I434" s="64"/>
      <c r="J434" s="64"/>
      <c r="K434" s="65"/>
      <c r="M434" s="64"/>
      <c r="N434" s="66"/>
      <c r="O434" s="66"/>
      <c r="Q434" s="67"/>
      <c r="R434" s="68"/>
      <c r="S434" s="63"/>
      <c r="U434" s="68">
        <v>12523</v>
      </c>
      <c r="V434" s="64">
        <v>3</v>
      </c>
      <c r="W434" s="54">
        <f t="shared" si="20"/>
        <v>425</v>
      </c>
      <c r="X434" s="68">
        <v>12523</v>
      </c>
      <c r="AC434" s="63">
        <v>6262.7562347636558</v>
      </c>
      <c r="AD434" s="63"/>
      <c r="AE434" s="54" t="s">
        <v>176</v>
      </c>
      <c r="AG434" s="63"/>
      <c r="AK434" s="64"/>
      <c r="AL434" s="64"/>
      <c r="AM434" s="65"/>
      <c r="AO434" s="64"/>
      <c r="AP434" s="66"/>
      <c r="AQ434" s="66"/>
      <c r="AS434" s="67"/>
      <c r="AT434" s="68"/>
    </row>
    <row r="435" spans="1:46" x14ac:dyDescent="0.25">
      <c r="A435" s="60">
        <v>6476.6253032148816</v>
      </c>
      <c r="B435" s="54">
        <f t="shared" si="18"/>
        <v>16</v>
      </c>
      <c r="C435" s="54">
        <f t="shared" si="19"/>
        <v>426</v>
      </c>
      <c r="D435" s="60">
        <v>6476.6253032148816</v>
      </c>
      <c r="G435" s="63"/>
      <c r="I435" s="64"/>
      <c r="J435" s="64"/>
      <c r="K435" s="65"/>
      <c r="M435" s="64"/>
      <c r="N435" s="66"/>
      <c r="O435" s="66"/>
      <c r="Q435" s="67"/>
      <c r="R435" s="68"/>
      <c r="S435" s="63"/>
      <c r="U435" s="68">
        <v>12552</v>
      </c>
      <c r="V435" s="64">
        <v>4</v>
      </c>
      <c r="W435" s="54">
        <f t="shared" si="20"/>
        <v>426</v>
      </c>
      <c r="X435" s="68">
        <v>12552</v>
      </c>
      <c r="AC435" s="63">
        <v>6277.9152673995122</v>
      </c>
      <c r="AD435" s="63"/>
      <c r="AE435" s="54" t="s">
        <v>177</v>
      </c>
      <c r="AG435" s="63"/>
      <c r="AK435" s="64"/>
      <c r="AL435" s="64"/>
      <c r="AM435" s="65"/>
      <c r="AO435" s="64"/>
      <c r="AP435" s="66"/>
      <c r="AQ435" s="66"/>
      <c r="AS435" s="67"/>
      <c r="AT435" s="68"/>
    </row>
    <row r="436" spans="1:46" x14ac:dyDescent="0.25">
      <c r="A436" s="60">
        <v>6491.8766961558722</v>
      </c>
      <c r="B436" s="54">
        <f t="shared" si="18"/>
        <v>17</v>
      </c>
      <c r="C436" s="54">
        <f t="shared" si="19"/>
        <v>427</v>
      </c>
      <c r="D436" s="60">
        <v>6491.8766961558722</v>
      </c>
      <c r="G436" s="63"/>
      <c r="I436" s="64"/>
      <c r="J436" s="64"/>
      <c r="K436" s="65"/>
      <c r="M436" s="64"/>
      <c r="N436" s="66"/>
      <c r="O436" s="66"/>
      <c r="Q436" s="67"/>
      <c r="R436" s="68"/>
      <c r="S436" s="63"/>
      <c r="U436" s="68">
        <v>12582</v>
      </c>
      <c r="V436" s="64">
        <v>5</v>
      </c>
      <c r="W436" s="54">
        <f t="shared" si="20"/>
        <v>427</v>
      </c>
      <c r="X436" s="68">
        <v>12582</v>
      </c>
      <c r="AC436" s="63">
        <v>6292.1701363190077</v>
      </c>
      <c r="AD436" s="63"/>
      <c r="AE436" s="54" t="s">
        <v>176</v>
      </c>
      <c r="AG436" s="63"/>
      <c r="AK436" s="64"/>
      <c r="AL436" s="64"/>
      <c r="AM436" s="65"/>
      <c r="AO436" s="64"/>
      <c r="AP436" s="66"/>
      <c r="AQ436" s="66"/>
      <c r="AS436" s="67"/>
      <c r="AT436" s="68"/>
    </row>
    <row r="437" spans="1:46" x14ac:dyDescent="0.25">
      <c r="A437" s="60">
        <v>6506.9888558653183</v>
      </c>
      <c r="B437" s="54">
        <f t="shared" si="18"/>
        <v>18</v>
      </c>
      <c r="C437" s="54">
        <f t="shared" si="19"/>
        <v>428</v>
      </c>
      <c r="D437" s="60">
        <v>6506.9888558653183</v>
      </c>
      <c r="G437" s="63"/>
      <c r="I437" s="64"/>
      <c r="J437" s="64"/>
      <c r="K437" s="65"/>
      <c r="M437" s="64"/>
      <c r="N437" s="66"/>
      <c r="O437" s="66"/>
      <c r="Q437" s="67"/>
      <c r="R437" s="68"/>
      <c r="S437" s="63"/>
      <c r="U437" s="68">
        <v>12612</v>
      </c>
      <c r="V437" s="64">
        <v>6</v>
      </c>
      <c r="W437" s="54">
        <f t="shared" si="20"/>
        <v>428</v>
      </c>
      <c r="X437" s="68">
        <v>12612</v>
      </c>
      <c r="AC437" s="63">
        <v>6307.5755365048535</v>
      </c>
      <c r="AD437" s="63"/>
      <c r="AE437" s="54" t="s">
        <v>177</v>
      </c>
      <c r="AG437" s="63"/>
      <c r="AK437" s="64"/>
      <c r="AL437" s="64"/>
      <c r="AM437" s="65"/>
      <c r="AO437" s="64"/>
      <c r="AP437" s="66"/>
      <c r="AQ437" s="66"/>
      <c r="AS437" s="67"/>
      <c r="AT437" s="68"/>
    </row>
    <row r="438" spans="1:46" x14ac:dyDescent="0.25">
      <c r="A438" s="60">
        <v>6521.9841865915805</v>
      </c>
      <c r="B438" s="54">
        <f t="shared" si="18"/>
        <v>19</v>
      </c>
      <c r="C438" s="54">
        <f t="shared" si="19"/>
        <v>429</v>
      </c>
      <c r="D438" s="60">
        <v>6521.9841865915805</v>
      </c>
      <c r="G438" s="63"/>
      <c r="I438" s="64"/>
      <c r="J438" s="64"/>
      <c r="K438" s="65"/>
      <c r="M438" s="64"/>
      <c r="N438" s="66"/>
      <c r="O438" s="66"/>
      <c r="Q438" s="67"/>
      <c r="R438" s="68"/>
      <c r="S438" s="63"/>
      <c r="U438" s="68">
        <v>12641</v>
      </c>
      <c r="V438" s="64">
        <v>7</v>
      </c>
      <c r="W438" s="54">
        <f t="shared" si="20"/>
        <v>429</v>
      </c>
      <c r="X438" s="68">
        <v>12641</v>
      </c>
      <c r="AC438" s="63">
        <v>6321.5842326856218</v>
      </c>
      <c r="AD438" s="63"/>
      <c r="AE438" s="54" t="s">
        <v>176</v>
      </c>
      <c r="AG438" s="63"/>
      <c r="AK438" s="64"/>
      <c r="AL438" s="64"/>
      <c r="AM438" s="65"/>
      <c r="AO438" s="64"/>
      <c r="AP438" s="66"/>
      <c r="AQ438" s="66"/>
      <c r="AS438" s="67"/>
      <c r="AT438" s="68"/>
    </row>
    <row r="439" spans="1:46" x14ac:dyDescent="0.25">
      <c r="A439" s="60">
        <v>6536.8647288810462</v>
      </c>
      <c r="B439" s="54">
        <f t="shared" si="18"/>
        <v>20</v>
      </c>
      <c r="C439" s="54">
        <f t="shared" si="19"/>
        <v>430</v>
      </c>
      <c r="D439" s="60">
        <v>6536.8647288810462</v>
      </c>
      <c r="G439" s="63"/>
      <c r="I439" s="64"/>
      <c r="J439" s="64"/>
      <c r="K439" s="65"/>
      <c r="M439" s="64"/>
      <c r="N439" s="66"/>
      <c r="O439" s="66"/>
      <c r="Q439" s="67"/>
      <c r="R439" s="68"/>
      <c r="S439" s="63"/>
      <c r="U439" s="68">
        <v>12671</v>
      </c>
      <c r="V439" s="64">
        <v>8</v>
      </c>
      <c r="W439" s="54">
        <f t="shared" si="20"/>
        <v>430</v>
      </c>
      <c r="X439" s="68">
        <v>12671</v>
      </c>
      <c r="AC439" s="63">
        <v>6337.1133738458157</v>
      </c>
      <c r="AD439" s="63"/>
      <c r="AE439" s="54" t="s">
        <v>177</v>
      </c>
      <c r="AG439" s="63"/>
      <c r="AK439" s="64"/>
      <c r="AL439" s="64"/>
      <c r="AM439" s="65"/>
      <c r="AO439" s="64"/>
      <c r="AP439" s="66"/>
      <c r="AQ439" s="66"/>
      <c r="AS439" s="67"/>
      <c r="AT439" s="68"/>
    </row>
    <row r="440" spans="1:46" x14ac:dyDescent="0.25">
      <c r="A440" s="60">
        <v>6551.6675888309255</v>
      </c>
      <c r="B440" s="54">
        <f t="shared" si="18"/>
        <v>21</v>
      </c>
      <c r="C440" s="54">
        <f t="shared" si="19"/>
        <v>431</v>
      </c>
      <c r="D440" s="60">
        <v>6551.6675888309255</v>
      </c>
      <c r="G440" s="63"/>
      <c r="I440" s="64"/>
      <c r="J440" s="64"/>
      <c r="K440" s="65"/>
      <c r="M440" s="64"/>
      <c r="N440" s="66"/>
      <c r="O440" s="66"/>
      <c r="Q440" s="67"/>
      <c r="R440" s="68"/>
      <c r="S440" s="63"/>
      <c r="U440" s="68">
        <v>12700</v>
      </c>
      <c r="V440" s="64">
        <v>9</v>
      </c>
      <c r="W440" s="54">
        <f t="shared" si="20"/>
        <v>431</v>
      </c>
      <c r="X440" s="68">
        <v>12700</v>
      </c>
      <c r="AC440" s="63">
        <v>6351.0324781043455</v>
      </c>
      <c r="AD440" s="63"/>
      <c r="AE440" s="54" t="s">
        <v>176</v>
      </c>
      <c r="AG440" s="63"/>
      <c r="AK440" s="64"/>
      <c r="AL440" s="64"/>
      <c r="AM440" s="65"/>
      <c r="AO440" s="64"/>
      <c r="AP440" s="66"/>
      <c r="AQ440" s="66"/>
      <c r="AS440" s="67"/>
      <c r="AT440" s="68"/>
    </row>
    <row r="441" spans="1:46" x14ac:dyDescent="0.25">
      <c r="A441" s="60">
        <v>6566.4069236535579</v>
      </c>
      <c r="B441" s="54">
        <f t="shared" si="18"/>
        <v>22</v>
      </c>
      <c r="C441" s="54">
        <f t="shared" si="19"/>
        <v>432</v>
      </c>
      <c r="D441" s="60">
        <v>6566.4069236535579</v>
      </c>
      <c r="G441" s="63"/>
      <c r="I441" s="64"/>
      <c r="J441" s="64"/>
      <c r="K441" s="65"/>
      <c r="M441" s="64"/>
      <c r="N441" s="66"/>
      <c r="O441" s="66"/>
      <c r="Q441" s="67"/>
      <c r="R441" s="68"/>
      <c r="S441" s="63"/>
      <c r="U441" s="68">
        <v>12730</v>
      </c>
      <c r="V441" s="64">
        <v>10</v>
      </c>
      <c r="W441" s="54">
        <f t="shared" si="20"/>
        <v>432</v>
      </c>
      <c r="X441" s="68">
        <v>12730</v>
      </c>
      <c r="AC441" s="63">
        <v>6366.5463086520322</v>
      </c>
      <c r="AD441" s="63"/>
      <c r="AE441" s="54" t="s">
        <v>177</v>
      </c>
      <c r="AG441" s="63"/>
      <c r="AK441" s="64"/>
      <c r="AL441" s="64"/>
      <c r="AM441" s="65"/>
      <c r="AO441" s="64"/>
      <c r="AP441" s="66"/>
      <c r="AQ441" s="66"/>
      <c r="AS441" s="67"/>
      <c r="AT441" s="68"/>
    </row>
    <row r="442" spans="1:46" x14ac:dyDescent="0.25">
      <c r="A442" s="60">
        <v>6581.1282930755988</v>
      </c>
      <c r="B442" s="54">
        <f t="shared" si="18"/>
        <v>23</v>
      </c>
      <c r="C442" s="54">
        <f t="shared" si="19"/>
        <v>433</v>
      </c>
      <c r="D442" s="60">
        <v>6581.1282930755988</v>
      </c>
      <c r="G442" s="63"/>
      <c r="I442" s="64"/>
      <c r="J442" s="64"/>
      <c r="K442" s="65"/>
      <c r="M442" s="64"/>
      <c r="N442" s="66"/>
      <c r="O442" s="66"/>
      <c r="Q442" s="67"/>
      <c r="R442" s="68"/>
      <c r="S442" s="63"/>
      <c r="U442" s="68">
        <v>12760</v>
      </c>
      <c r="V442" s="64">
        <v>11</v>
      </c>
      <c r="W442" s="54">
        <f t="shared" si="20"/>
        <v>433</v>
      </c>
      <c r="X442" s="68">
        <v>12760</v>
      </c>
      <c r="AC442" s="63">
        <v>6380.5431476081721</v>
      </c>
      <c r="AD442" s="63"/>
      <c r="AE442" s="54" t="s">
        <v>176</v>
      </c>
      <c r="AG442" s="63"/>
      <c r="AK442" s="64"/>
      <c r="AL442" s="64"/>
      <c r="AM442" s="65"/>
      <c r="AO442" s="64"/>
      <c r="AP442" s="66"/>
      <c r="AQ442" s="66"/>
      <c r="AS442" s="67"/>
      <c r="AT442" s="68"/>
    </row>
    <row r="443" spans="1:46" x14ac:dyDescent="0.25">
      <c r="A443" s="60">
        <v>6595.8505961606279</v>
      </c>
      <c r="B443" s="54">
        <f t="shared" si="18"/>
        <v>24</v>
      </c>
      <c r="C443" s="54">
        <f t="shared" si="19"/>
        <v>434</v>
      </c>
      <c r="D443" s="60">
        <v>6595.8505961606279</v>
      </c>
      <c r="G443" s="63"/>
      <c r="I443" s="64"/>
      <c r="J443" s="64"/>
      <c r="K443" s="65"/>
      <c r="M443" s="64"/>
      <c r="N443" s="66"/>
      <c r="O443" s="66"/>
      <c r="Q443" s="67"/>
      <c r="R443" s="68"/>
      <c r="S443" s="63"/>
      <c r="U443" s="68">
        <v>12789</v>
      </c>
      <c r="V443" s="64">
        <v>12</v>
      </c>
      <c r="W443" s="54">
        <f t="shared" si="20"/>
        <v>434</v>
      </c>
      <c r="X443" s="68">
        <v>12789</v>
      </c>
      <c r="AC443" s="63">
        <v>6395.9031492397189</v>
      </c>
      <c r="AD443" s="63"/>
      <c r="AE443" s="54" t="s">
        <v>177</v>
      </c>
      <c r="AG443" s="63"/>
      <c r="AK443" s="64"/>
      <c r="AL443" s="64"/>
      <c r="AM443" s="65"/>
      <c r="AO443" s="64"/>
      <c r="AP443" s="66"/>
      <c r="AQ443" s="66"/>
      <c r="AS443" s="67"/>
      <c r="AT443" s="68"/>
    </row>
    <row r="444" spans="1:46" x14ac:dyDescent="0.25">
      <c r="A444" s="60">
        <v>6610.6204334162176</v>
      </c>
      <c r="B444" s="54">
        <f t="shared" si="18"/>
        <v>1</v>
      </c>
      <c r="C444" s="54">
        <f t="shared" si="19"/>
        <v>435</v>
      </c>
      <c r="D444" s="60">
        <v>6610.6204334162176</v>
      </c>
      <c r="G444" s="63"/>
      <c r="I444" s="64"/>
      <c r="J444" s="64"/>
      <c r="K444" s="65"/>
      <c r="M444" s="64"/>
      <c r="N444" s="66"/>
      <c r="O444" s="66"/>
      <c r="Q444" s="67"/>
      <c r="R444" s="68"/>
      <c r="S444" s="63"/>
      <c r="U444" s="68">
        <v>12819</v>
      </c>
      <c r="V444" s="64">
        <v>1</v>
      </c>
      <c r="W444" s="54">
        <f t="shared" si="20"/>
        <v>435</v>
      </c>
      <c r="X444" s="68">
        <v>12819</v>
      </c>
      <c r="AC444" s="63">
        <v>6410.1249593929388</v>
      </c>
      <c r="AD444" s="63"/>
      <c r="AE444" s="54" t="s">
        <v>176</v>
      </c>
      <c r="AG444" s="63"/>
      <c r="AK444" s="64"/>
      <c r="AL444" s="64"/>
      <c r="AM444" s="65"/>
      <c r="AO444" s="64"/>
      <c r="AP444" s="66"/>
      <c r="AQ444" s="66"/>
      <c r="AS444" s="67"/>
      <c r="AT444" s="68"/>
    </row>
    <row r="445" spans="1:46" x14ac:dyDescent="0.25">
      <c r="A445" s="60">
        <v>6625.4534715707414</v>
      </c>
      <c r="B445" s="54">
        <f t="shared" si="18"/>
        <v>2</v>
      </c>
      <c r="C445" s="54">
        <f t="shared" si="19"/>
        <v>436</v>
      </c>
      <c r="D445" s="60">
        <v>6625.4534715707414</v>
      </c>
      <c r="G445" s="63"/>
      <c r="I445" s="64"/>
      <c r="J445" s="64"/>
      <c r="K445" s="65"/>
      <c r="M445" s="64"/>
      <c r="N445" s="66"/>
      <c r="O445" s="66"/>
      <c r="Q445" s="67"/>
      <c r="R445" s="68"/>
      <c r="S445" s="63"/>
      <c r="U445" s="68">
        <v>12848</v>
      </c>
      <c r="V445" s="64">
        <v>2</v>
      </c>
      <c r="W445" s="54">
        <f t="shared" si="20"/>
        <v>436</v>
      </c>
      <c r="X445" s="68">
        <v>12848</v>
      </c>
      <c r="AC445" s="63">
        <v>6425.2158781946637</v>
      </c>
      <c r="AD445" s="63"/>
      <c r="AE445" s="54" t="s">
        <v>177</v>
      </c>
      <c r="AG445" s="63"/>
      <c r="AK445" s="64"/>
      <c r="AL445" s="64"/>
      <c r="AM445" s="65"/>
      <c r="AO445" s="64"/>
      <c r="AP445" s="66"/>
      <c r="AQ445" s="66"/>
      <c r="AS445" s="67"/>
      <c r="AT445" s="68"/>
    </row>
    <row r="446" spans="1:46" x14ac:dyDescent="0.25">
      <c r="A446" s="60">
        <v>6640.389761953149</v>
      </c>
      <c r="B446" s="54">
        <f t="shared" si="18"/>
        <v>3</v>
      </c>
      <c r="C446" s="54">
        <f t="shared" si="19"/>
        <v>437</v>
      </c>
      <c r="D446" s="60">
        <v>6640.389761953149</v>
      </c>
      <c r="G446" s="63"/>
      <c r="I446" s="64"/>
      <c r="J446" s="64"/>
      <c r="K446" s="65"/>
      <c r="M446" s="64"/>
      <c r="N446" s="66"/>
      <c r="O446" s="66"/>
      <c r="Q446" s="67"/>
      <c r="R446" s="68"/>
      <c r="S446" s="63"/>
      <c r="U446" s="68">
        <v>12877</v>
      </c>
      <c r="V446" s="64">
        <v>3</v>
      </c>
      <c r="W446" s="54">
        <f t="shared" si="20"/>
        <v>437</v>
      </c>
      <c r="X446" s="68">
        <v>12877</v>
      </c>
      <c r="AC446" s="63">
        <v>6439.7645029318519</v>
      </c>
      <c r="AD446" s="63"/>
      <c r="AE446" s="54" t="s">
        <v>176</v>
      </c>
      <c r="AG446" s="63"/>
      <c r="AK446" s="64"/>
      <c r="AL446" s="64"/>
      <c r="AM446" s="65"/>
      <c r="AO446" s="64"/>
      <c r="AP446" s="66"/>
      <c r="AQ446" s="66"/>
      <c r="AS446" s="67"/>
      <c r="AT446" s="68"/>
    </row>
    <row r="447" spans="1:46" x14ac:dyDescent="0.25">
      <c r="A447" s="60">
        <v>6655.4346644110046</v>
      </c>
      <c r="B447" s="54">
        <f t="shared" si="18"/>
        <v>4</v>
      </c>
      <c r="C447" s="54">
        <f t="shared" si="19"/>
        <v>438</v>
      </c>
      <c r="D447" s="60">
        <v>6655.4346644110046</v>
      </c>
      <c r="G447" s="63"/>
      <c r="I447" s="64"/>
      <c r="J447" s="64"/>
      <c r="K447" s="65"/>
      <c r="M447" s="64"/>
      <c r="N447" s="66"/>
      <c r="O447" s="66"/>
      <c r="Q447" s="67"/>
      <c r="R447" s="68"/>
      <c r="S447" s="63"/>
      <c r="U447" s="68">
        <v>12907</v>
      </c>
      <c r="V447" s="64">
        <v>4</v>
      </c>
      <c r="W447" s="54">
        <f t="shared" si="20"/>
        <v>438</v>
      </c>
      <c r="X447" s="68">
        <v>12907</v>
      </c>
      <c r="AC447" s="63">
        <v>6454.5197799690068</v>
      </c>
      <c r="AD447" s="63"/>
      <c r="AE447" s="54" t="s">
        <v>177</v>
      </c>
      <c r="AG447" s="63"/>
      <c r="AK447" s="64"/>
      <c r="AL447" s="64"/>
      <c r="AM447" s="65"/>
      <c r="AO447" s="64"/>
      <c r="AP447" s="66"/>
      <c r="AQ447" s="66"/>
      <c r="AS447" s="67"/>
      <c r="AT447" s="68"/>
    </row>
    <row r="448" spans="1:46" x14ac:dyDescent="0.25">
      <c r="A448" s="60">
        <v>6670.6149450019002</v>
      </c>
      <c r="B448" s="54">
        <f t="shared" si="18"/>
        <v>5</v>
      </c>
      <c r="C448" s="54">
        <f t="shared" si="19"/>
        <v>439</v>
      </c>
      <c r="D448" s="60">
        <v>6670.6149450019002</v>
      </c>
      <c r="G448" s="63"/>
      <c r="I448" s="64"/>
      <c r="J448" s="64"/>
      <c r="K448" s="65"/>
      <c r="M448" s="64"/>
      <c r="N448" s="66"/>
      <c r="O448" s="66"/>
      <c r="Q448" s="67"/>
      <c r="R448" s="68"/>
      <c r="S448" s="63"/>
      <c r="U448" s="68">
        <v>12936</v>
      </c>
      <c r="V448" s="64">
        <v>5</v>
      </c>
      <c r="W448" s="54">
        <f t="shared" si="20"/>
        <v>439</v>
      </c>
      <c r="X448" s="68">
        <v>12936</v>
      </c>
      <c r="AC448" s="63">
        <v>6469.4356682584621</v>
      </c>
      <c r="AD448" s="63"/>
      <c r="AE448" s="54" t="s">
        <v>176</v>
      </c>
      <c r="AG448" s="63"/>
      <c r="AK448" s="64"/>
      <c r="AL448" s="64"/>
      <c r="AM448" s="65"/>
      <c r="AO448" s="64"/>
      <c r="AP448" s="66"/>
      <c r="AQ448" s="66"/>
      <c r="AS448" s="67"/>
      <c r="AT448" s="68"/>
    </row>
    <row r="449" spans="1:46" x14ac:dyDescent="0.25">
      <c r="A449" s="60">
        <v>6685.9206167794764</v>
      </c>
      <c r="B449" s="54">
        <f t="shared" si="18"/>
        <v>6</v>
      </c>
      <c r="C449" s="54">
        <f t="shared" si="19"/>
        <v>440</v>
      </c>
      <c r="D449" s="60">
        <v>6685.9206167794764</v>
      </c>
      <c r="G449" s="63"/>
      <c r="I449" s="64"/>
      <c r="J449" s="64"/>
      <c r="K449" s="65"/>
      <c r="M449" s="64"/>
      <c r="N449" s="66"/>
      <c r="O449" s="66"/>
      <c r="Q449" s="67"/>
      <c r="R449" s="68"/>
      <c r="S449" s="63"/>
      <c r="U449" s="68">
        <v>12966</v>
      </c>
      <c r="V449" s="64">
        <v>6</v>
      </c>
      <c r="W449" s="54">
        <f t="shared" si="20"/>
        <v>440</v>
      </c>
      <c r="X449" s="68">
        <v>12966</v>
      </c>
      <c r="AC449" s="63">
        <v>6483.8549193469808</v>
      </c>
      <c r="AD449" s="63"/>
      <c r="AE449" s="54" t="s">
        <v>177</v>
      </c>
      <c r="AG449" s="63"/>
      <c r="AK449" s="64"/>
      <c r="AL449" s="64"/>
      <c r="AM449" s="65"/>
      <c r="AO449" s="64"/>
      <c r="AP449" s="66"/>
      <c r="AQ449" s="66"/>
      <c r="AS449" s="67"/>
      <c r="AT449" s="68"/>
    </row>
    <row r="450" spans="1:46" x14ac:dyDescent="0.25">
      <c r="A450" s="60">
        <v>6701.3600814063102</v>
      </c>
      <c r="B450" s="54">
        <f t="shared" si="18"/>
        <v>7</v>
      </c>
      <c r="C450" s="54">
        <f t="shared" si="19"/>
        <v>441</v>
      </c>
      <c r="D450" s="60">
        <v>6701.3600814063102</v>
      </c>
      <c r="G450" s="63"/>
      <c r="I450" s="64"/>
      <c r="J450" s="64"/>
      <c r="K450" s="65"/>
      <c r="M450" s="64"/>
      <c r="N450" s="66"/>
      <c r="O450" s="66"/>
      <c r="Q450" s="67"/>
      <c r="R450" s="68"/>
      <c r="S450" s="63"/>
      <c r="U450" s="68">
        <v>12995</v>
      </c>
      <c r="V450" s="64">
        <v>7</v>
      </c>
      <c r="W450" s="54">
        <f t="shared" si="20"/>
        <v>441</v>
      </c>
      <c r="X450" s="68">
        <v>12995</v>
      </c>
      <c r="AC450" s="63">
        <v>6499.1117631518282</v>
      </c>
      <c r="AD450" s="63"/>
      <c r="AE450" s="54" t="s">
        <v>176</v>
      </c>
      <c r="AG450" s="63"/>
      <c r="AK450" s="64"/>
      <c r="AL450" s="64"/>
      <c r="AM450" s="65"/>
      <c r="AO450" s="64"/>
      <c r="AP450" s="66"/>
      <c r="AQ450" s="66"/>
      <c r="AS450" s="67"/>
      <c r="AT450" s="68"/>
    </row>
    <row r="451" spans="1:46" x14ac:dyDescent="0.25">
      <c r="A451" s="60">
        <v>6716.9067924218252</v>
      </c>
      <c r="B451" s="54">
        <f t="shared" si="18"/>
        <v>8</v>
      </c>
      <c r="C451" s="54">
        <f t="shared" si="19"/>
        <v>442</v>
      </c>
      <c r="D451" s="60">
        <v>6716.9067924218252</v>
      </c>
      <c r="G451" s="63"/>
      <c r="I451" s="64"/>
      <c r="J451" s="64"/>
      <c r="K451" s="65"/>
      <c r="M451" s="64"/>
      <c r="N451" s="66"/>
      <c r="O451" s="66"/>
      <c r="Q451" s="67"/>
      <c r="R451" s="68"/>
      <c r="S451" s="63"/>
      <c r="U451" s="68">
        <v>13025</v>
      </c>
      <c r="V451" s="64">
        <v>8</v>
      </c>
      <c r="W451" s="54">
        <f t="shared" si="20"/>
        <v>442</v>
      </c>
      <c r="X451" s="68">
        <v>13025</v>
      </c>
      <c r="AC451" s="63">
        <v>6513.2633083313704</v>
      </c>
      <c r="AD451" s="63"/>
      <c r="AE451" s="54" t="s">
        <v>177</v>
      </c>
      <c r="AG451" s="63"/>
      <c r="AK451" s="64"/>
      <c r="AL451" s="64"/>
      <c r="AM451" s="65"/>
      <c r="AO451" s="64"/>
      <c r="AP451" s="66"/>
      <c r="AQ451" s="66"/>
      <c r="AS451" s="67"/>
      <c r="AT451" s="68"/>
    </row>
    <row r="452" spans="1:46" x14ac:dyDescent="0.25">
      <c r="A452" s="60">
        <v>6732.5495165004395</v>
      </c>
      <c r="B452" s="54">
        <f t="shared" si="18"/>
        <v>9</v>
      </c>
      <c r="C452" s="54">
        <f t="shared" si="19"/>
        <v>443</v>
      </c>
      <c r="D452" s="60">
        <v>6732.5495165004395</v>
      </c>
      <c r="G452" s="63"/>
      <c r="I452" s="64"/>
      <c r="J452" s="64"/>
      <c r="K452" s="65"/>
      <c r="M452" s="64"/>
      <c r="N452" s="66"/>
      <c r="O452" s="66"/>
      <c r="Q452" s="67"/>
      <c r="R452" s="68"/>
      <c r="S452" s="63"/>
      <c r="U452" s="68">
        <v>13055</v>
      </c>
      <c r="V452" s="64">
        <v>9</v>
      </c>
      <c r="W452" s="54">
        <f t="shared" si="20"/>
        <v>443</v>
      </c>
      <c r="X452" s="68">
        <v>13055</v>
      </c>
      <c r="AC452" s="63">
        <v>6528.7697574920021</v>
      </c>
      <c r="AD452" s="63"/>
      <c r="AE452" s="54" t="s">
        <v>176</v>
      </c>
      <c r="AG452" s="63"/>
      <c r="AK452" s="64"/>
      <c r="AL452" s="64"/>
      <c r="AM452" s="65"/>
      <c r="AO452" s="64"/>
      <c r="AP452" s="66"/>
      <c r="AQ452" s="66"/>
      <c r="AS452" s="67"/>
      <c r="AT452" s="68"/>
    </row>
    <row r="453" spans="1:46" x14ac:dyDescent="0.25">
      <c r="A453" s="60">
        <v>6748.2499348521233</v>
      </c>
      <c r="B453" s="54">
        <f t="shared" si="18"/>
        <v>10</v>
      </c>
      <c r="C453" s="54">
        <f t="shared" si="19"/>
        <v>444</v>
      </c>
      <c r="D453" s="60">
        <v>6748.2499348521233</v>
      </c>
      <c r="G453" s="63"/>
      <c r="I453" s="64"/>
      <c r="J453" s="64"/>
      <c r="K453" s="65"/>
      <c r="M453" s="64"/>
      <c r="N453" s="66"/>
      <c r="O453" s="66"/>
      <c r="Q453" s="67"/>
      <c r="R453" s="68"/>
      <c r="S453" s="63"/>
      <c r="U453" s="68">
        <v>13084</v>
      </c>
      <c r="V453" s="64">
        <v>10</v>
      </c>
      <c r="W453" s="54">
        <f t="shared" si="20"/>
        <v>444</v>
      </c>
      <c r="X453" s="68">
        <v>13084</v>
      </c>
      <c r="AC453" s="63">
        <v>6542.7787161879241</v>
      </c>
      <c r="AD453" s="63"/>
      <c r="AE453" s="54" t="s">
        <v>177</v>
      </c>
      <c r="AG453" s="63"/>
      <c r="AK453" s="64"/>
      <c r="AL453" s="64"/>
      <c r="AM453" s="65"/>
      <c r="AO453" s="64"/>
      <c r="AP453" s="66"/>
      <c r="AQ453" s="66"/>
      <c r="AS453" s="67"/>
      <c r="AT453" s="68"/>
    </row>
    <row r="454" spans="1:46" x14ac:dyDescent="0.25">
      <c r="A454" s="60">
        <v>6763.980884781573</v>
      </c>
      <c r="B454" s="54">
        <f t="shared" si="18"/>
        <v>11</v>
      </c>
      <c r="C454" s="54">
        <f t="shared" si="19"/>
        <v>445</v>
      </c>
      <c r="D454" s="60">
        <v>6763.980884781573</v>
      </c>
      <c r="G454" s="63"/>
      <c r="I454" s="64"/>
      <c r="J454" s="64"/>
      <c r="K454" s="65"/>
      <c r="M454" s="64"/>
      <c r="N454" s="66"/>
      <c r="O454" s="66"/>
      <c r="Q454" s="67"/>
      <c r="R454" s="68"/>
      <c r="S454" s="63"/>
      <c r="U454" s="68">
        <v>13114</v>
      </c>
      <c r="V454" s="64">
        <v>11</v>
      </c>
      <c r="W454" s="54">
        <f t="shared" si="20"/>
        <v>445</v>
      </c>
      <c r="X454" s="68">
        <v>13114</v>
      </c>
      <c r="AC454" s="63">
        <v>6558.3870703256689</v>
      </c>
      <c r="AD454" s="63"/>
      <c r="AE454" s="54" t="s">
        <v>176</v>
      </c>
      <c r="AG454" s="63"/>
      <c r="AK454" s="64"/>
      <c r="AL454" s="64"/>
      <c r="AM454" s="65"/>
      <c r="AO454" s="64"/>
      <c r="AP454" s="66"/>
      <c r="AQ454" s="66"/>
      <c r="AS454" s="67"/>
      <c r="AT454" s="68"/>
    </row>
    <row r="455" spans="1:46" x14ac:dyDescent="0.25">
      <c r="A455" s="60">
        <v>6779.7025800021365</v>
      </c>
      <c r="B455" s="54">
        <f t="shared" si="18"/>
        <v>12</v>
      </c>
      <c r="C455" s="54">
        <f t="shared" si="19"/>
        <v>446</v>
      </c>
      <c r="D455" s="60">
        <v>6779.7025800021365</v>
      </c>
      <c r="G455" s="63"/>
      <c r="I455" s="64"/>
      <c r="J455" s="64"/>
      <c r="K455" s="65"/>
      <c r="M455" s="64"/>
      <c r="N455" s="66"/>
      <c r="O455" s="66"/>
      <c r="Q455" s="67"/>
      <c r="R455" s="68"/>
      <c r="S455" s="63"/>
      <c r="U455" s="68">
        <v>13144</v>
      </c>
      <c r="V455" s="64">
        <v>12</v>
      </c>
      <c r="W455" s="54">
        <f t="shared" si="20"/>
        <v>446</v>
      </c>
      <c r="X455" s="68">
        <v>13144</v>
      </c>
      <c r="AC455" s="63">
        <v>6572.4108532532118</v>
      </c>
      <c r="AD455" s="63"/>
      <c r="AE455" s="54" t="s">
        <v>177</v>
      </c>
      <c r="AG455" s="63"/>
      <c r="AK455" s="64"/>
      <c r="AL455" s="64"/>
      <c r="AM455" s="65"/>
      <c r="AO455" s="64"/>
      <c r="AP455" s="66"/>
      <c r="AQ455" s="66"/>
      <c r="AS455" s="67"/>
      <c r="AT455" s="68"/>
    </row>
    <row r="456" spans="1:46" x14ac:dyDescent="0.25">
      <c r="A456" s="60">
        <v>6795.3803792400286</v>
      </c>
      <c r="B456" s="54">
        <f t="shared" si="18"/>
        <v>13</v>
      </c>
      <c r="C456" s="54">
        <f t="shared" si="19"/>
        <v>447</v>
      </c>
      <c r="D456" s="60">
        <v>6795.3803792400286</v>
      </c>
      <c r="G456" s="63"/>
      <c r="I456" s="64"/>
      <c r="J456" s="64"/>
      <c r="K456" s="65"/>
      <c r="M456" s="64"/>
      <c r="N456" s="66"/>
      <c r="O456" s="66"/>
      <c r="Q456" s="67"/>
      <c r="R456" s="68"/>
      <c r="S456" s="63"/>
      <c r="U456" s="68">
        <v>13173</v>
      </c>
      <c r="V456" s="64">
        <v>1</v>
      </c>
      <c r="W456" s="54">
        <f t="shared" si="20"/>
        <v>447</v>
      </c>
      <c r="X456" s="68">
        <v>13173</v>
      </c>
      <c r="AC456" s="63">
        <v>6587.9414575323462</v>
      </c>
      <c r="AD456" s="63"/>
      <c r="AE456" s="54" t="s">
        <v>176</v>
      </c>
      <c r="AG456" s="63"/>
      <c r="AK456" s="64"/>
      <c r="AL456" s="64"/>
      <c r="AM456" s="65"/>
      <c r="AO456" s="64"/>
      <c r="AP456" s="66"/>
      <c r="AQ456" s="66"/>
      <c r="AS456" s="67"/>
      <c r="AT456" s="68"/>
    </row>
    <row r="457" spans="1:46" x14ac:dyDescent="0.25">
      <c r="A457" s="60">
        <v>6810.9843387361616</v>
      </c>
      <c r="B457" s="54">
        <f t="shared" si="18"/>
        <v>14</v>
      </c>
      <c r="C457" s="54">
        <f t="shared" si="19"/>
        <v>448</v>
      </c>
      <c r="D457" s="60">
        <v>6810.9843387361616</v>
      </c>
      <c r="G457" s="63"/>
      <c r="I457" s="64"/>
      <c r="J457" s="64"/>
      <c r="K457" s="65"/>
      <c r="M457" s="64"/>
      <c r="N457" s="66"/>
      <c r="O457" s="66"/>
      <c r="Q457" s="67"/>
      <c r="R457" s="68"/>
      <c r="S457" s="63"/>
      <c r="U457" s="68">
        <v>13203</v>
      </c>
      <c r="V457" s="64">
        <v>2</v>
      </c>
      <c r="W457" s="54">
        <f t="shared" si="20"/>
        <v>448</v>
      </c>
      <c r="X457" s="68">
        <v>13203</v>
      </c>
      <c r="AC457" s="63">
        <v>6602.1347853043117</v>
      </c>
      <c r="AD457" s="63"/>
      <c r="AE457" s="54" t="s">
        <v>177</v>
      </c>
      <c r="AG457" s="63"/>
      <c r="AK457" s="64"/>
      <c r="AL457" s="64"/>
      <c r="AM457" s="65"/>
      <c r="AO457" s="64"/>
      <c r="AP457" s="66"/>
      <c r="AQ457" s="66"/>
      <c r="AS457" s="67"/>
      <c r="AT457" s="68"/>
    </row>
    <row r="458" spans="1:46" x14ac:dyDescent="0.25">
      <c r="A458" s="60">
        <v>6826.483180554118</v>
      </c>
      <c r="B458" s="54">
        <f t="shared" si="18"/>
        <v>15</v>
      </c>
      <c r="C458" s="54">
        <f t="shared" si="19"/>
        <v>449</v>
      </c>
      <c r="D458" s="60">
        <v>6826.483180554118</v>
      </c>
      <c r="G458" s="63"/>
      <c r="I458" s="64"/>
      <c r="J458" s="64"/>
      <c r="K458" s="65"/>
      <c r="M458" s="64"/>
      <c r="N458" s="66"/>
      <c r="O458" s="66"/>
      <c r="Q458" s="67"/>
      <c r="R458" s="68"/>
      <c r="S458" s="63"/>
      <c r="U458" s="68">
        <v>13232</v>
      </c>
      <c r="V458" s="64">
        <v>3</v>
      </c>
      <c r="W458" s="54">
        <f t="shared" si="20"/>
        <v>449</v>
      </c>
      <c r="X458" s="68">
        <v>13232</v>
      </c>
      <c r="AC458" s="63">
        <v>6617.419863620773</v>
      </c>
      <c r="AD458" s="63"/>
      <c r="AE458" s="54" t="s">
        <v>176</v>
      </c>
      <c r="AG458" s="63"/>
      <c r="AK458" s="64"/>
      <c r="AL458" s="64"/>
      <c r="AM458" s="65"/>
      <c r="AO458" s="64"/>
      <c r="AP458" s="66"/>
      <c r="AQ458" s="66"/>
      <c r="AS458" s="67"/>
      <c r="AT458" s="68"/>
    </row>
    <row r="459" spans="1:46" x14ac:dyDescent="0.25">
      <c r="A459" s="60">
        <v>6841.8652385552414</v>
      </c>
      <c r="B459" s="54">
        <f t="shared" si="18"/>
        <v>16</v>
      </c>
      <c r="C459" s="54">
        <f t="shared" si="19"/>
        <v>450</v>
      </c>
      <c r="D459" s="60">
        <v>6841.8652385552414</v>
      </c>
      <c r="G459" s="63"/>
      <c r="I459" s="64"/>
      <c r="J459" s="64"/>
      <c r="K459" s="65"/>
      <c r="M459" s="64"/>
      <c r="N459" s="66"/>
      <c r="O459" s="66"/>
      <c r="Q459" s="67"/>
      <c r="R459" s="68"/>
      <c r="S459" s="63"/>
      <c r="U459" s="68">
        <v>13261</v>
      </c>
      <c r="V459" s="64">
        <v>3</v>
      </c>
      <c r="W459" s="54">
        <f t="shared" si="20"/>
        <v>450</v>
      </c>
      <c r="X459" s="68">
        <v>13261</v>
      </c>
      <c r="AC459" s="63">
        <v>6631.899027497042</v>
      </c>
      <c r="AD459" s="63"/>
      <c r="AE459" s="54" t="s">
        <v>177</v>
      </c>
      <c r="AG459" s="63"/>
      <c r="AK459" s="64"/>
      <c r="AL459" s="64"/>
      <c r="AM459" s="65"/>
      <c r="AO459" s="64"/>
      <c r="AP459" s="66"/>
      <c r="AQ459" s="66"/>
      <c r="AS459" s="67"/>
      <c r="AT459" s="68"/>
    </row>
    <row r="460" spans="1:46" x14ac:dyDescent="0.25">
      <c r="A460" s="60">
        <v>6857.1115447715856</v>
      </c>
      <c r="B460" s="54">
        <f t="shared" ref="B460:B523" si="21">IF(B459=24,1,B459+1)</f>
        <v>17</v>
      </c>
      <c r="C460" s="54">
        <f t="shared" ref="C460:C523" si="22">C459+1</f>
        <v>451</v>
      </c>
      <c r="D460" s="60">
        <v>6857.1115447715856</v>
      </c>
      <c r="G460" s="63"/>
      <c r="I460" s="64"/>
      <c r="J460" s="64"/>
      <c r="K460" s="65"/>
      <c r="M460" s="64"/>
      <c r="N460" s="66"/>
      <c r="O460" s="66"/>
      <c r="Q460" s="67"/>
      <c r="R460" s="68"/>
      <c r="S460" s="63"/>
      <c r="U460" s="68">
        <v>13291</v>
      </c>
      <c r="V460" s="64">
        <v>4</v>
      </c>
      <c r="W460" s="54">
        <f t="shared" ref="W460:W523" si="23">W459+1</f>
        <v>451</v>
      </c>
      <c r="X460" s="68">
        <v>13291</v>
      </c>
      <c r="AC460" s="63">
        <v>6646.8280074330978</v>
      </c>
      <c r="AD460" s="63"/>
      <c r="AE460" s="54" t="s">
        <v>176</v>
      </c>
      <c r="AG460" s="63"/>
      <c r="AK460" s="64"/>
      <c r="AL460" s="64"/>
      <c r="AM460" s="65"/>
      <c r="AO460" s="64"/>
      <c r="AP460" s="66"/>
      <c r="AQ460" s="66"/>
      <c r="AS460" s="67"/>
      <c r="AT460" s="68"/>
    </row>
    <row r="461" spans="1:46" x14ac:dyDescent="0.25">
      <c r="A461" s="60">
        <v>6872.231309899129</v>
      </c>
      <c r="B461" s="54">
        <f t="shared" si="21"/>
        <v>18</v>
      </c>
      <c r="C461" s="54">
        <f t="shared" si="22"/>
        <v>452</v>
      </c>
      <c r="D461" s="60">
        <v>6872.231309899129</v>
      </c>
      <c r="G461" s="63"/>
      <c r="I461" s="64"/>
      <c r="J461" s="64"/>
      <c r="K461" s="65"/>
      <c r="M461" s="64"/>
      <c r="N461" s="66"/>
      <c r="O461" s="66"/>
      <c r="Q461" s="67"/>
      <c r="R461" s="68"/>
      <c r="S461" s="63"/>
      <c r="U461" s="68">
        <v>13320</v>
      </c>
      <c r="V461" s="64">
        <v>5</v>
      </c>
      <c r="W461" s="54">
        <f t="shared" si="23"/>
        <v>452</v>
      </c>
      <c r="X461" s="68">
        <v>13320</v>
      </c>
      <c r="AC461" s="63">
        <v>6661.6477486551739</v>
      </c>
      <c r="AD461" s="63"/>
      <c r="AE461" s="54" t="s">
        <v>177</v>
      </c>
      <c r="AG461" s="63"/>
      <c r="AK461" s="64"/>
      <c r="AL461" s="64"/>
      <c r="AM461" s="65"/>
      <c r="AO461" s="64"/>
      <c r="AP461" s="66"/>
      <c r="AQ461" s="66"/>
      <c r="AS461" s="67"/>
      <c r="AT461" s="68"/>
    </row>
    <row r="462" spans="1:46" x14ac:dyDescent="0.25">
      <c r="A462" s="60">
        <v>6887.2216664017178</v>
      </c>
      <c r="B462" s="54">
        <f t="shared" si="21"/>
        <v>19</v>
      </c>
      <c r="C462" s="54">
        <f t="shared" si="22"/>
        <v>453</v>
      </c>
      <c r="D462" s="60">
        <v>6887.2216664017178</v>
      </c>
      <c r="G462" s="63"/>
      <c r="I462" s="64"/>
      <c r="J462" s="64"/>
      <c r="K462" s="65"/>
      <c r="M462" s="64"/>
      <c r="N462" s="66"/>
      <c r="O462" s="66"/>
      <c r="Q462" s="67"/>
      <c r="R462" s="68"/>
      <c r="S462" s="63"/>
      <c r="U462" s="68">
        <v>13349</v>
      </c>
      <c r="V462" s="64">
        <v>6</v>
      </c>
      <c r="W462" s="54">
        <f t="shared" si="23"/>
        <v>453</v>
      </c>
      <c r="X462" s="68">
        <v>13349</v>
      </c>
      <c r="AC462" s="63">
        <v>6676.1904834201559</v>
      </c>
      <c r="AD462" s="63"/>
      <c r="AE462" s="54" t="s">
        <v>176</v>
      </c>
      <c r="AG462" s="63"/>
      <c r="AK462" s="64"/>
      <c r="AL462" s="64"/>
      <c r="AM462" s="65"/>
      <c r="AO462" s="64"/>
      <c r="AP462" s="66"/>
      <c r="AQ462" s="66"/>
      <c r="AS462" s="67"/>
      <c r="AT462" s="68"/>
    </row>
    <row r="463" spans="1:46" x14ac:dyDescent="0.25">
      <c r="A463" s="60">
        <v>6902.1099727884866</v>
      </c>
      <c r="B463" s="54">
        <f t="shared" si="21"/>
        <v>20</v>
      </c>
      <c r="C463" s="54">
        <f t="shared" si="22"/>
        <v>454</v>
      </c>
      <c r="D463" s="60">
        <v>6902.1099727884866</v>
      </c>
      <c r="G463" s="63"/>
      <c r="I463" s="64"/>
      <c r="J463" s="64"/>
      <c r="K463" s="65"/>
      <c r="M463" s="64"/>
      <c r="N463" s="66"/>
      <c r="O463" s="66"/>
      <c r="Q463" s="67"/>
      <c r="R463" s="68"/>
      <c r="S463" s="63"/>
      <c r="U463" s="68">
        <v>13379</v>
      </c>
      <c r="V463" s="64">
        <v>7</v>
      </c>
      <c r="W463" s="54">
        <f t="shared" si="23"/>
        <v>454</v>
      </c>
      <c r="X463" s="68">
        <v>13379</v>
      </c>
      <c r="AC463" s="63">
        <v>6691.3370922957547</v>
      </c>
      <c r="AD463" s="63"/>
      <c r="AE463" s="54" t="s">
        <v>177</v>
      </c>
      <c r="AG463" s="63"/>
      <c r="AK463" s="64"/>
      <c r="AL463" s="64"/>
      <c r="AM463" s="65"/>
      <c r="AO463" s="64"/>
      <c r="AP463" s="66"/>
      <c r="AQ463" s="66"/>
      <c r="AS463" s="67"/>
      <c r="AT463" s="68"/>
    </row>
    <row r="464" spans="1:46" x14ac:dyDescent="0.25">
      <c r="A464" s="60">
        <v>6916.9075280176476</v>
      </c>
      <c r="B464" s="54">
        <f t="shared" si="21"/>
        <v>21</v>
      </c>
      <c r="C464" s="54">
        <f t="shared" si="22"/>
        <v>455</v>
      </c>
      <c r="D464" s="60">
        <v>6916.9075280176476</v>
      </c>
      <c r="G464" s="63"/>
      <c r="I464" s="64"/>
      <c r="J464" s="64"/>
      <c r="K464" s="65"/>
      <c r="M464" s="64"/>
      <c r="N464" s="66"/>
      <c r="O464" s="66"/>
      <c r="Q464" s="67"/>
      <c r="R464" s="68"/>
      <c r="S464" s="63"/>
      <c r="U464" s="68">
        <v>13409</v>
      </c>
      <c r="V464" s="64">
        <v>8</v>
      </c>
      <c r="W464" s="54">
        <f t="shared" si="23"/>
        <v>455</v>
      </c>
      <c r="X464" s="68">
        <v>13409</v>
      </c>
      <c r="AC464" s="63">
        <v>6705.5422485982999</v>
      </c>
      <c r="AD464" s="63"/>
      <c r="AE464" s="54" t="s">
        <v>176</v>
      </c>
      <c r="AG464" s="63"/>
      <c r="AK464" s="64"/>
      <c r="AL464" s="64"/>
      <c r="AM464" s="65"/>
      <c r="AO464" s="64"/>
      <c r="AP464" s="66"/>
      <c r="AQ464" s="66"/>
      <c r="AS464" s="67"/>
      <c r="AT464" s="68"/>
    </row>
    <row r="465" spans="1:46" x14ac:dyDescent="0.25">
      <c r="A465" s="60">
        <v>6931.6540283630602</v>
      </c>
      <c r="B465" s="54">
        <f t="shared" si="21"/>
        <v>22</v>
      </c>
      <c r="C465" s="54">
        <f t="shared" si="22"/>
        <v>456</v>
      </c>
      <c r="D465" s="60">
        <v>6931.6540283630602</v>
      </c>
      <c r="G465" s="63"/>
      <c r="I465" s="64"/>
      <c r="J465" s="64"/>
      <c r="K465" s="65"/>
      <c r="M465" s="64"/>
      <c r="N465" s="66"/>
      <c r="O465" s="66"/>
      <c r="Q465" s="67"/>
      <c r="R465" s="68"/>
      <c r="S465" s="63"/>
      <c r="U465" s="68">
        <v>13438</v>
      </c>
      <c r="V465" s="64">
        <v>9</v>
      </c>
      <c r="W465" s="54">
        <f t="shared" si="23"/>
        <v>456</v>
      </c>
      <c r="X465" s="68">
        <v>13438</v>
      </c>
      <c r="AC465" s="63">
        <v>6720.9392437683418</v>
      </c>
      <c r="AD465" s="63"/>
      <c r="AE465" s="54" t="s">
        <v>177</v>
      </c>
      <c r="AG465" s="63"/>
      <c r="AK465" s="64"/>
      <c r="AL465" s="64"/>
      <c r="AM465" s="65"/>
      <c r="AO465" s="64"/>
      <c r="AP465" s="66"/>
      <c r="AQ465" s="66"/>
      <c r="AS465" s="67"/>
      <c r="AT465" s="68"/>
    </row>
    <row r="466" spans="1:46" x14ac:dyDescent="0.25">
      <c r="A466" s="60">
        <v>6946.3693145764992</v>
      </c>
      <c r="B466" s="54">
        <f t="shared" si="21"/>
        <v>23</v>
      </c>
      <c r="C466" s="54">
        <f t="shared" si="22"/>
        <v>457</v>
      </c>
      <c r="D466" s="60">
        <v>6946.3693145764992</v>
      </c>
      <c r="G466" s="63"/>
      <c r="I466" s="64"/>
      <c r="J466" s="64"/>
      <c r="K466" s="65"/>
      <c r="M466" s="64"/>
      <c r="N466" s="66"/>
      <c r="O466" s="66"/>
      <c r="Q466" s="67"/>
      <c r="R466" s="68"/>
      <c r="S466" s="63"/>
      <c r="U466" s="68">
        <v>13468</v>
      </c>
      <c r="V466" s="64">
        <v>10</v>
      </c>
      <c r="W466" s="54">
        <f t="shared" si="23"/>
        <v>457</v>
      </c>
      <c r="X466" s="68">
        <v>13468</v>
      </c>
      <c r="AC466" s="63">
        <v>6734.9185915719718</v>
      </c>
      <c r="AD466" s="63"/>
      <c r="AE466" s="54" t="s">
        <v>176</v>
      </c>
      <c r="AG466" s="63"/>
      <c r="AK466" s="64"/>
      <c r="AL466" s="64"/>
      <c r="AM466" s="65"/>
      <c r="AO466" s="64"/>
      <c r="AP466" s="66"/>
      <c r="AQ466" s="66"/>
      <c r="AS466" s="67"/>
      <c r="AT466" s="68"/>
    </row>
    <row r="467" spans="1:46" x14ac:dyDescent="0.25">
      <c r="A467" s="60">
        <v>6961.097927366849</v>
      </c>
      <c r="B467" s="54">
        <f t="shared" si="21"/>
        <v>24</v>
      </c>
      <c r="C467" s="54">
        <f t="shared" si="22"/>
        <v>458</v>
      </c>
      <c r="D467" s="60">
        <v>6961.097927366849</v>
      </c>
      <c r="G467" s="63"/>
      <c r="I467" s="64"/>
      <c r="J467" s="64"/>
      <c r="K467" s="65"/>
      <c r="M467" s="64"/>
      <c r="N467" s="66"/>
      <c r="O467" s="66"/>
      <c r="Q467" s="67"/>
      <c r="R467" s="68"/>
      <c r="S467" s="63"/>
      <c r="U467" s="68">
        <v>13498</v>
      </c>
      <c r="V467" s="64">
        <v>11</v>
      </c>
      <c r="W467" s="54">
        <f t="shared" si="23"/>
        <v>458</v>
      </c>
      <c r="X467" s="68">
        <v>13498</v>
      </c>
      <c r="AC467" s="63">
        <v>6750.4432394243777</v>
      </c>
      <c r="AD467" s="63"/>
      <c r="AE467" s="54" t="s">
        <v>177</v>
      </c>
      <c r="AG467" s="63"/>
      <c r="AK467" s="64"/>
      <c r="AL467" s="64"/>
      <c r="AM467" s="65"/>
      <c r="AO467" s="64"/>
      <c r="AP467" s="66"/>
      <c r="AQ467" s="66"/>
      <c r="AS467" s="67"/>
      <c r="AT467" s="68"/>
    </row>
    <row r="468" spans="1:46" x14ac:dyDescent="0.25">
      <c r="A468" s="60">
        <v>6975.8609207402915</v>
      </c>
      <c r="B468" s="54">
        <f t="shared" si="21"/>
        <v>1</v>
      </c>
      <c r="C468" s="54">
        <f t="shared" si="22"/>
        <v>459</v>
      </c>
      <c r="D468" s="60">
        <v>6975.8609207402915</v>
      </c>
      <c r="G468" s="63"/>
      <c r="I468" s="64"/>
      <c r="J468" s="64"/>
      <c r="K468" s="65"/>
      <c r="M468" s="64"/>
      <c r="N468" s="66"/>
      <c r="O468" s="66"/>
      <c r="Q468" s="67"/>
      <c r="R468" s="68"/>
      <c r="S468" s="63"/>
      <c r="U468" s="68">
        <v>13528</v>
      </c>
      <c r="V468" s="64">
        <v>12</v>
      </c>
      <c r="W468" s="54">
        <f t="shared" si="23"/>
        <v>459</v>
      </c>
      <c r="X468" s="68">
        <v>13528</v>
      </c>
      <c r="AC468" s="63">
        <v>6764.3486921782605</v>
      </c>
      <c r="AD468" s="63"/>
      <c r="AE468" s="54" t="s">
        <v>176</v>
      </c>
      <c r="AG468" s="63"/>
      <c r="AK468" s="64"/>
      <c r="AL468" s="64"/>
      <c r="AM468" s="65"/>
      <c r="AO468" s="64"/>
      <c r="AP468" s="66"/>
      <c r="AQ468" s="66"/>
      <c r="AS468" s="67"/>
      <c r="AT468" s="68"/>
    </row>
    <row r="469" spans="1:46" x14ac:dyDescent="0.25">
      <c r="A469" s="60">
        <v>6990.699833009392</v>
      </c>
      <c r="B469" s="54">
        <f t="shared" si="21"/>
        <v>2</v>
      </c>
      <c r="C469" s="54">
        <f t="shared" si="22"/>
        <v>460</v>
      </c>
      <c r="D469" s="60">
        <v>6990.699833009392</v>
      </c>
      <c r="G469" s="63"/>
      <c r="I469" s="64"/>
      <c r="J469" s="64"/>
      <c r="K469" s="65"/>
      <c r="M469" s="64"/>
      <c r="N469" s="66"/>
      <c r="O469" s="66"/>
      <c r="Q469" s="67"/>
      <c r="R469" s="68"/>
      <c r="S469" s="63"/>
      <c r="U469" s="68">
        <v>13557</v>
      </c>
      <c r="V469" s="64">
        <v>1</v>
      </c>
      <c r="W469" s="54">
        <f t="shared" si="23"/>
        <v>460</v>
      </c>
      <c r="X469" s="68">
        <v>13557</v>
      </c>
      <c r="AC469" s="63">
        <v>6779.8574658483267</v>
      </c>
      <c r="AD469" s="63"/>
      <c r="AE469" s="54" t="s">
        <v>177</v>
      </c>
      <c r="AG469" s="63"/>
      <c r="AK469" s="64"/>
      <c r="AL469" s="64"/>
      <c r="AM469" s="65"/>
      <c r="AO469" s="64"/>
      <c r="AP469" s="66"/>
      <c r="AQ469" s="66"/>
      <c r="AS469" s="67"/>
      <c r="AT469" s="68"/>
    </row>
    <row r="470" spans="1:46" x14ac:dyDescent="0.25">
      <c r="A470" s="60">
        <v>7005.6290371795185</v>
      </c>
      <c r="B470" s="54">
        <f t="shared" si="21"/>
        <v>3</v>
      </c>
      <c r="C470" s="54">
        <f t="shared" si="22"/>
        <v>461</v>
      </c>
      <c r="D470" s="60">
        <v>7005.6290371795185</v>
      </c>
      <c r="G470" s="63"/>
      <c r="I470" s="64"/>
      <c r="J470" s="64"/>
      <c r="K470" s="65"/>
      <c r="M470" s="64"/>
      <c r="N470" s="66"/>
      <c r="O470" s="66"/>
      <c r="Q470" s="67"/>
      <c r="R470" s="68"/>
      <c r="S470" s="63"/>
      <c r="U470" s="68">
        <v>13587</v>
      </c>
      <c r="V470" s="64">
        <v>2</v>
      </c>
      <c r="W470" s="54">
        <f t="shared" si="23"/>
        <v>461</v>
      </c>
      <c r="X470" s="68">
        <v>13587</v>
      </c>
      <c r="AC470" s="63">
        <v>6793.8538319775835</v>
      </c>
      <c r="AD470" s="63"/>
      <c r="AE470" s="54" t="s">
        <v>176</v>
      </c>
      <c r="AG470" s="63"/>
      <c r="AK470" s="64"/>
      <c r="AL470" s="64"/>
      <c r="AM470" s="65"/>
      <c r="AO470" s="64"/>
      <c r="AP470" s="66"/>
      <c r="AQ470" s="66"/>
      <c r="AS470" s="67"/>
      <c r="AT470" s="68"/>
    </row>
    <row r="471" spans="1:46" x14ac:dyDescent="0.25">
      <c r="A471" s="60">
        <v>7020.6801575138234</v>
      </c>
      <c r="B471" s="54">
        <f t="shared" si="21"/>
        <v>4</v>
      </c>
      <c r="C471" s="54">
        <f t="shared" si="22"/>
        <v>462</v>
      </c>
      <c r="D471" s="60">
        <v>7020.6801575138234</v>
      </c>
      <c r="G471" s="63"/>
      <c r="I471" s="64"/>
      <c r="J471" s="64"/>
      <c r="K471" s="65"/>
      <c r="M471" s="64"/>
      <c r="N471" s="66"/>
      <c r="O471" s="66"/>
      <c r="Q471" s="67"/>
      <c r="R471" s="68"/>
      <c r="S471" s="63"/>
      <c r="U471" s="68">
        <v>13616</v>
      </c>
      <c r="V471" s="64">
        <v>3</v>
      </c>
      <c r="W471" s="54">
        <f t="shared" si="23"/>
        <v>462</v>
      </c>
      <c r="X471" s="68">
        <v>13616</v>
      </c>
      <c r="AC471" s="63">
        <v>6809.2099232492037</v>
      </c>
      <c r="AD471" s="63"/>
      <c r="AE471" s="54" t="s">
        <v>177</v>
      </c>
      <c r="AG471" s="63"/>
      <c r="AK471" s="64"/>
      <c r="AL471" s="64"/>
      <c r="AM471" s="65"/>
      <c r="AO471" s="64"/>
      <c r="AP471" s="66"/>
      <c r="AQ471" s="66"/>
      <c r="AS471" s="67"/>
      <c r="AT471" s="68"/>
    </row>
    <row r="472" spans="1:46" x14ac:dyDescent="0.25">
      <c r="A472" s="60">
        <v>7035.8535028756596</v>
      </c>
      <c r="B472" s="54">
        <f t="shared" si="21"/>
        <v>5</v>
      </c>
      <c r="C472" s="54">
        <f t="shared" si="22"/>
        <v>463</v>
      </c>
      <c r="D472" s="60">
        <v>7035.8535028756596</v>
      </c>
      <c r="G472" s="63"/>
      <c r="I472" s="64"/>
      <c r="J472" s="64"/>
      <c r="K472" s="65"/>
      <c r="M472" s="64"/>
      <c r="N472" s="66"/>
      <c r="O472" s="66"/>
      <c r="Q472" s="67"/>
      <c r="R472" s="68"/>
      <c r="S472" s="63"/>
      <c r="U472" s="68">
        <v>13645</v>
      </c>
      <c r="V472" s="64">
        <v>4</v>
      </c>
      <c r="W472" s="54">
        <f t="shared" si="23"/>
        <v>463</v>
      </c>
      <c r="X472" s="68">
        <v>13645</v>
      </c>
      <c r="AC472" s="63">
        <v>6823.4470290192403</v>
      </c>
      <c r="AD472" s="63"/>
      <c r="AE472" s="54" t="s">
        <v>176</v>
      </c>
      <c r="AG472" s="63"/>
      <c r="AK472" s="64"/>
      <c r="AL472" s="64"/>
      <c r="AM472" s="65"/>
      <c r="AO472" s="64"/>
      <c r="AP472" s="66"/>
      <c r="AQ472" s="66"/>
      <c r="AS472" s="67"/>
      <c r="AT472" s="68"/>
    </row>
    <row r="473" spans="1:46" x14ac:dyDescent="0.25">
      <c r="A473" s="60">
        <v>7051.1659263162874</v>
      </c>
      <c r="B473" s="54">
        <f t="shared" si="21"/>
        <v>6</v>
      </c>
      <c r="C473" s="54">
        <f t="shared" si="22"/>
        <v>464</v>
      </c>
      <c r="D473" s="60">
        <v>7051.1659263162874</v>
      </c>
      <c r="G473" s="63"/>
      <c r="I473" s="64"/>
      <c r="J473" s="64"/>
      <c r="K473" s="65"/>
      <c r="M473" s="64"/>
      <c r="N473" s="66"/>
      <c r="O473" s="66"/>
      <c r="Q473" s="67"/>
      <c r="R473" s="68"/>
      <c r="S473" s="63"/>
      <c r="U473" s="68">
        <v>13675</v>
      </c>
      <c r="V473" s="64">
        <v>5</v>
      </c>
      <c r="W473" s="54">
        <f t="shared" si="23"/>
        <v>464</v>
      </c>
      <c r="X473" s="68">
        <v>13675</v>
      </c>
      <c r="AC473" s="63">
        <v>6838.5423660459928</v>
      </c>
      <c r="AD473" s="63"/>
      <c r="AE473" s="54" t="s">
        <v>177</v>
      </c>
      <c r="AG473" s="63"/>
      <c r="AK473" s="64"/>
      <c r="AL473" s="64"/>
      <c r="AM473" s="65"/>
      <c r="AO473" s="64"/>
      <c r="AP473" s="66"/>
      <c r="AQ473" s="66"/>
      <c r="AS473" s="67"/>
      <c r="AT473" s="68"/>
    </row>
    <row r="474" spans="1:46" x14ac:dyDescent="0.25">
      <c r="A474" s="60">
        <v>7066.5988501245156</v>
      </c>
      <c r="B474" s="54">
        <f t="shared" si="21"/>
        <v>7</v>
      </c>
      <c r="C474" s="54">
        <f t="shared" si="22"/>
        <v>465</v>
      </c>
      <c r="D474" s="60">
        <v>7066.5988501245156</v>
      </c>
      <c r="G474" s="63"/>
      <c r="I474" s="64"/>
      <c r="J474" s="64"/>
      <c r="K474" s="65"/>
      <c r="M474" s="64"/>
      <c r="N474" s="66"/>
      <c r="O474" s="66"/>
      <c r="Q474" s="67"/>
      <c r="R474" s="68"/>
      <c r="S474" s="63"/>
      <c r="U474" s="68">
        <v>13704</v>
      </c>
      <c r="V474" s="64">
        <v>6</v>
      </c>
      <c r="W474" s="54">
        <f t="shared" si="23"/>
        <v>465</v>
      </c>
      <c r="X474" s="68">
        <v>13704</v>
      </c>
      <c r="AC474" s="63">
        <v>6853.1285799979232</v>
      </c>
      <c r="AD474" s="63"/>
      <c r="AE474" s="54" t="s">
        <v>176</v>
      </c>
      <c r="AG474" s="63"/>
      <c r="AK474" s="64"/>
      <c r="AL474" s="64"/>
      <c r="AM474" s="65"/>
      <c r="AO474" s="64"/>
      <c r="AP474" s="66"/>
      <c r="AQ474" s="66"/>
      <c r="AS474" s="67"/>
      <c r="AT474" s="68"/>
    </row>
    <row r="475" spans="1:46" x14ac:dyDescent="0.25">
      <c r="A475" s="60">
        <v>7082.1523748976178</v>
      </c>
      <c r="B475" s="54">
        <f t="shared" si="21"/>
        <v>8</v>
      </c>
      <c r="C475" s="54">
        <f t="shared" si="22"/>
        <v>466</v>
      </c>
      <c r="D475" s="60">
        <v>7082.1523748976178</v>
      </c>
      <c r="G475" s="63"/>
      <c r="I475" s="64"/>
      <c r="J475" s="64"/>
      <c r="K475" s="65"/>
      <c r="M475" s="64"/>
      <c r="N475" s="66"/>
      <c r="O475" s="66"/>
      <c r="Q475" s="67"/>
      <c r="R475" s="68"/>
      <c r="S475" s="63"/>
      <c r="U475" s="68">
        <v>13733</v>
      </c>
      <c r="V475" s="64">
        <v>7</v>
      </c>
      <c r="W475" s="54">
        <f t="shared" si="23"/>
        <v>466</v>
      </c>
      <c r="X475" s="68">
        <v>13733</v>
      </c>
      <c r="AC475" s="63">
        <v>6867.8991651381366</v>
      </c>
      <c r="AD475" s="63"/>
      <c r="AE475" s="54" t="s">
        <v>177</v>
      </c>
      <c r="AG475" s="63"/>
      <c r="AK475" s="64"/>
      <c r="AL475" s="64"/>
      <c r="AM475" s="65"/>
      <c r="AO475" s="64"/>
      <c r="AP475" s="66"/>
      <c r="AQ475" s="66"/>
      <c r="AS475" s="67"/>
      <c r="AT475" s="68"/>
    </row>
    <row r="476" spans="1:46" x14ac:dyDescent="0.25">
      <c r="A476" s="60">
        <v>7097.7895595021546</v>
      </c>
      <c r="B476" s="54">
        <f t="shared" si="21"/>
        <v>9</v>
      </c>
      <c r="C476" s="54">
        <f t="shared" si="22"/>
        <v>467</v>
      </c>
      <c r="D476" s="60">
        <v>7097.7895595021546</v>
      </c>
      <c r="G476" s="63"/>
      <c r="I476" s="64"/>
      <c r="J476" s="64"/>
      <c r="K476" s="65"/>
      <c r="M476" s="64"/>
      <c r="N476" s="66"/>
      <c r="O476" s="66"/>
      <c r="Q476" s="67"/>
      <c r="R476" s="68"/>
      <c r="S476" s="63"/>
      <c r="U476" s="68">
        <v>13763</v>
      </c>
      <c r="V476" s="64">
        <v>8</v>
      </c>
      <c r="W476" s="54">
        <f t="shared" si="23"/>
        <v>467</v>
      </c>
      <c r="X476" s="68">
        <v>13763</v>
      </c>
      <c r="AC476" s="63">
        <v>6882.8760366626084</v>
      </c>
      <c r="AD476" s="63"/>
      <c r="AE476" s="54" t="s">
        <v>176</v>
      </c>
      <c r="AG476" s="63"/>
      <c r="AK476" s="64"/>
      <c r="AL476" s="64"/>
      <c r="AM476" s="65"/>
      <c r="AO476" s="64"/>
      <c r="AP476" s="66"/>
      <c r="AQ476" s="66"/>
      <c r="AS476" s="67"/>
      <c r="AT476" s="68"/>
    </row>
    <row r="477" spans="1:46" x14ac:dyDescent="0.25">
      <c r="A477" s="60">
        <v>7113.4957458605058</v>
      </c>
      <c r="B477" s="54">
        <f t="shared" si="21"/>
        <v>10</v>
      </c>
      <c r="C477" s="54">
        <f t="shared" si="22"/>
        <v>468</v>
      </c>
      <c r="D477" s="60">
        <v>7113.4957458605058</v>
      </c>
      <c r="G477" s="63"/>
      <c r="I477" s="64"/>
      <c r="J477" s="64"/>
      <c r="K477" s="65"/>
      <c r="M477" s="64"/>
      <c r="N477" s="66"/>
      <c r="O477" s="66"/>
      <c r="Q477" s="67"/>
      <c r="R477" s="68"/>
      <c r="S477" s="63"/>
      <c r="U477" s="68">
        <v>13792</v>
      </c>
      <c r="V477" s="64">
        <v>9</v>
      </c>
      <c r="W477" s="54">
        <f t="shared" si="23"/>
        <v>468</v>
      </c>
      <c r="X477" s="68">
        <v>13792</v>
      </c>
      <c r="AC477" s="63">
        <v>6897.3145668860525</v>
      </c>
      <c r="AD477" s="63"/>
      <c r="AE477" s="54" t="s">
        <v>177</v>
      </c>
      <c r="AG477" s="63"/>
      <c r="AK477" s="64"/>
      <c r="AL477" s="64"/>
      <c r="AM477" s="65"/>
      <c r="AO477" s="64"/>
      <c r="AP477" s="66"/>
      <c r="AQ477" s="66"/>
      <c r="AS477" s="67"/>
      <c r="AT477" s="68"/>
    </row>
    <row r="478" spans="1:46" x14ac:dyDescent="0.25">
      <c r="A478" s="60">
        <v>7129.2228273707442</v>
      </c>
      <c r="B478" s="54">
        <f t="shared" si="21"/>
        <v>11</v>
      </c>
      <c r="C478" s="54">
        <f t="shared" si="22"/>
        <v>469</v>
      </c>
      <c r="D478" s="60">
        <v>7129.2228273707442</v>
      </c>
      <c r="G478" s="63"/>
      <c r="I478" s="64"/>
      <c r="J478" s="64"/>
      <c r="K478" s="65"/>
      <c r="M478" s="64"/>
      <c r="N478" s="66"/>
      <c r="O478" s="66"/>
      <c r="Q478" s="67"/>
      <c r="R478" s="68"/>
      <c r="S478" s="63"/>
      <c r="U478" s="68">
        <v>13822</v>
      </c>
      <c r="V478" s="64">
        <v>10</v>
      </c>
      <c r="W478" s="54">
        <f t="shared" si="23"/>
        <v>469</v>
      </c>
      <c r="X478" s="68">
        <v>13822</v>
      </c>
      <c r="AC478" s="63">
        <v>6912.6383453686722</v>
      </c>
      <c r="AD478" s="63"/>
      <c r="AE478" s="54" t="s">
        <v>176</v>
      </c>
      <c r="AG478" s="63"/>
      <c r="AK478" s="64"/>
      <c r="AL478" s="64"/>
      <c r="AM478" s="65"/>
      <c r="AO478" s="64"/>
      <c r="AP478" s="66"/>
      <c r="AQ478" s="66"/>
      <c r="AS478" s="67"/>
      <c r="AT478" s="68"/>
    </row>
    <row r="479" spans="1:46" x14ac:dyDescent="0.25">
      <c r="A479" s="60">
        <v>7144.9477811027318</v>
      </c>
      <c r="B479" s="54">
        <f t="shared" si="21"/>
        <v>12</v>
      </c>
      <c r="C479" s="54">
        <f t="shared" si="22"/>
        <v>470</v>
      </c>
      <c r="D479" s="60">
        <v>7144.9477811027318</v>
      </c>
      <c r="G479" s="63"/>
      <c r="I479" s="64"/>
      <c r="J479" s="64"/>
      <c r="K479" s="65"/>
      <c r="M479" s="64"/>
      <c r="N479" s="66"/>
      <c r="O479" s="66"/>
      <c r="Q479" s="67"/>
      <c r="R479" s="68"/>
      <c r="S479" s="63"/>
      <c r="U479" s="68">
        <v>13852</v>
      </c>
      <c r="V479" s="64">
        <v>11</v>
      </c>
      <c r="W479" s="54">
        <f t="shared" si="23"/>
        <v>470</v>
      </c>
      <c r="X479" s="68">
        <v>13852</v>
      </c>
      <c r="AC479" s="63">
        <v>6926.803801370319</v>
      </c>
      <c r="AD479" s="63"/>
      <c r="AE479" s="54" t="s">
        <v>177</v>
      </c>
      <c r="AG479" s="63"/>
      <c r="AK479" s="64"/>
      <c r="AL479" s="64"/>
      <c r="AM479" s="65"/>
      <c r="AO479" s="64"/>
      <c r="AP479" s="66"/>
      <c r="AQ479" s="66"/>
      <c r="AS479" s="67"/>
      <c r="AT479" s="68"/>
    </row>
    <row r="480" spans="1:46" x14ac:dyDescent="0.25">
      <c r="A480" s="60">
        <v>7160.623864101246</v>
      </c>
      <c r="B480" s="54">
        <f t="shared" si="21"/>
        <v>13</v>
      </c>
      <c r="C480" s="54">
        <f t="shared" si="22"/>
        <v>471</v>
      </c>
      <c r="D480" s="60">
        <v>7160.623864101246</v>
      </c>
      <c r="G480" s="63"/>
      <c r="I480" s="64"/>
      <c r="J480" s="64"/>
      <c r="K480" s="65"/>
      <c r="M480" s="64"/>
      <c r="N480" s="66"/>
      <c r="O480" s="66"/>
      <c r="Q480" s="67"/>
      <c r="R480" s="68"/>
      <c r="S480" s="63"/>
      <c r="U480" s="68">
        <v>13882</v>
      </c>
      <c r="V480" s="64">
        <v>12</v>
      </c>
      <c r="W480" s="54">
        <f t="shared" si="23"/>
        <v>471</v>
      </c>
      <c r="X480" s="68">
        <v>13882</v>
      </c>
      <c r="AC480" s="63">
        <v>6942.3501164712943</v>
      </c>
      <c r="AD480" s="63"/>
      <c r="AE480" s="54" t="s">
        <v>176</v>
      </c>
      <c r="AG480" s="63"/>
      <c r="AK480" s="64"/>
      <c r="AL480" s="64"/>
      <c r="AM480" s="65"/>
      <c r="AO480" s="64"/>
      <c r="AP480" s="66"/>
      <c r="AQ480" s="66"/>
      <c r="AS480" s="67"/>
      <c r="AT480" s="68"/>
    </row>
    <row r="481" spans="1:46" x14ac:dyDescent="0.25">
      <c r="A481" s="60">
        <v>7176.2282213186845</v>
      </c>
      <c r="B481" s="54">
        <f t="shared" si="21"/>
        <v>14</v>
      </c>
      <c r="C481" s="54">
        <f t="shared" si="22"/>
        <v>472</v>
      </c>
      <c r="D481" s="60">
        <v>7176.2282213186845</v>
      </c>
      <c r="G481" s="63"/>
      <c r="I481" s="64"/>
      <c r="J481" s="64"/>
      <c r="K481" s="65"/>
      <c r="M481" s="64"/>
      <c r="N481" s="66"/>
      <c r="O481" s="66"/>
      <c r="Q481" s="67"/>
      <c r="R481" s="68"/>
      <c r="S481" s="63"/>
      <c r="U481" s="68">
        <v>13911</v>
      </c>
      <c r="V481" s="64">
        <v>1</v>
      </c>
      <c r="W481" s="54">
        <f t="shared" si="23"/>
        <v>472</v>
      </c>
      <c r="X481" s="68">
        <v>13911</v>
      </c>
      <c r="AC481" s="63">
        <v>6956.3641258934513</v>
      </c>
      <c r="AD481" s="63"/>
      <c r="AE481" s="54" t="s">
        <v>177</v>
      </c>
      <c r="AG481" s="63"/>
      <c r="AK481" s="64"/>
      <c r="AL481" s="64"/>
      <c r="AM481" s="65"/>
      <c r="AO481" s="64"/>
      <c r="AP481" s="66"/>
      <c r="AQ481" s="66"/>
      <c r="AS481" s="67"/>
      <c r="AT481" s="68"/>
    </row>
    <row r="482" spans="1:46" x14ac:dyDescent="0.25">
      <c r="A482" s="60">
        <v>7191.7277566641569</v>
      </c>
      <c r="B482" s="54">
        <f t="shared" si="21"/>
        <v>15</v>
      </c>
      <c r="C482" s="54">
        <f t="shared" si="22"/>
        <v>473</v>
      </c>
      <c r="D482" s="60">
        <v>7191.7277566641569</v>
      </c>
      <c r="G482" s="63"/>
      <c r="I482" s="64"/>
      <c r="J482" s="64"/>
      <c r="K482" s="65"/>
      <c r="M482" s="64"/>
      <c r="N482" s="66"/>
      <c r="O482" s="66"/>
      <c r="Q482" s="67"/>
      <c r="R482" s="68"/>
      <c r="S482" s="63"/>
      <c r="U482" s="68">
        <v>13941</v>
      </c>
      <c r="V482" s="64">
        <v>2</v>
      </c>
      <c r="W482" s="54">
        <f t="shared" si="23"/>
        <v>473</v>
      </c>
      <c r="X482" s="68">
        <v>13941</v>
      </c>
      <c r="AC482" s="63">
        <v>6971.9631362333894</v>
      </c>
      <c r="AD482" s="63"/>
      <c r="AE482" s="54" t="s">
        <v>176</v>
      </c>
      <c r="AG482" s="63"/>
      <c r="AK482" s="64"/>
      <c r="AL482" s="64"/>
      <c r="AM482" s="65"/>
      <c r="AO482" s="64"/>
      <c r="AP482" s="66"/>
      <c r="AQ482" s="66"/>
      <c r="AS482" s="67"/>
      <c r="AT482" s="68"/>
    </row>
    <row r="483" spans="1:46" x14ac:dyDescent="0.25">
      <c r="A483" s="60">
        <v>7207.1081036156975</v>
      </c>
      <c r="B483" s="54">
        <f t="shared" si="21"/>
        <v>16</v>
      </c>
      <c r="C483" s="54">
        <f t="shared" si="22"/>
        <v>474</v>
      </c>
      <c r="D483" s="60">
        <v>7207.1081036156975</v>
      </c>
      <c r="G483" s="63"/>
      <c r="I483" s="64"/>
      <c r="J483" s="64"/>
      <c r="K483" s="65"/>
      <c r="M483" s="64"/>
      <c r="N483" s="66"/>
      <c r="O483" s="66"/>
      <c r="Q483" s="67"/>
      <c r="R483" s="68"/>
      <c r="S483" s="63"/>
      <c r="U483" s="68">
        <v>13971</v>
      </c>
      <c r="V483" s="64">
        <v>3</v>
      </c>
      <c r="W483" s="54">
        <f t="shared" si="23"/>
        <v>474</v>
      </c>
      <c r="X483" s="68">
        <v>13971</v>
      </c>
      <c r="AC483" s="63">
        <v>6985.9847893067636</v>
      </c>
      <c r="AD483" s="63"/>
      <c r="AE483" s="54" t="s">
        <v>177</v>
      </c>
      <c r="AG483" s="63"/>
      <c r="AK483" s="64"/>
      <c r="AL483" s="64"/>
      <c r="AM483" s="65"/>
      <c r="AO483" s="64"/>
      <c r="AP483" s="66"/>
      <c r="AQ483" s="66"/>
      <c r="AS483" s="67"/>
      <c r="AT483" s="68"/>
    </row>
    <row r="484" spans="1:46" x14ac:dyDescent="0.25">
      <c r="A484" s="60">
        <v>7222.3567186216824</v>
      </c>
      <c r="B484" s="54">
        <f t="shared" si="21"/>
        <v>17</v>
      </c>
      <c r="C484" s="54">
        <f t="shared" si="22"/>
        <v>475</v>
      </c>
      <c r="D484" s="60">
        <v>7222.3567186216824</v>
      </c>
      <c r="G484" s="63"/>
      <c r="I484" s="64"/>
      <c r="J484" s="64"/>
      <c r="K484" s="65"/>
      <c r="M484" s="64"/>
      <c r="N484" s="66"/>
      <c r="O484" s="66"/>
      <c r="Q484" s="67"/>
      <c r="R484" s="68"/>
      <c r="S484" s="63"/>
      <c r="U484" s="68">
        <v>14000</v>
      </c>
      <c r="V484" s="64">
        <v>4</v>
      </c>
      <c r="W484" s="54">
        <f t="shared" si="23"/>
        <v>475</v>
      </c>
      <c r="X484" s="68">
        <v>14000</v>
      </c>
      <c r="AC484" s="63">
        <v>7001.4662826973945</v>
      </c>
      <c r="AD484" s="63"/>
      <c r="AE484" s="54" t="s">
        <v>176</v>
      </c>
      <c r="AG484" s="63"/>
      <c r="AK484" s="64"/>
      <c r="AL484" s="64"/>
      <c r="AM484" s="65"/>
      <c r="AO484" s="64"/>
      <c r="AP484" s="66"/>
      <c r="AQ484" s="66"/>
      <c r="AS484" s="67"/>
      <c r="AT484" s="68"/>
    </row>
    <row r="485" spans="1:46" x14ac:dyDescent="0.25">
      <c r="A485" s="60">
        <v>7237.4733333806507</v>
      </c>
      <c r="B485" s="54">
        <f t="shared" si="21"/>
        <v>18</v>
      </c>
      <c r="C485" s="54">
        <f t="shared" si="22"/>
        <v>476</v>
      </c>
      <c r="D485" s="60">
        <v>7237.4733333806507</v>
      </c>
      <c r="G485" s="63"/>
      <c r="I485" s="64"/>
      <c r="J485" s="64"/>
      <c r="K485" s="65"/>
      <c r="M485" s="64"/>
      <c r="N485" s="66"/>
      <c r="O485" s="66"/>
      <c r="Q485" s="67"/>
      <c r="R485" s="68"/>
      <c r="S485" s="63"/>
      <c r="U485" s="68">
        <v>14029</v>
      </c>
      <c r="V485" s="64">
        <v>5</v>
      </c>
      <c r="W485" s="54">
        <f t="shared" si="23"/>
        <v>476</v>
      </c>
      <c r="X485" s="68">
        <v>14029</v>
      </c>
      <c r="AC485" s="63">
        <v>7015.6534946151078</v>
      </c>
      <c r="AD485" s="63"/>
      <c r="AE485" s="54" t="s">
        <v>177</v>
      </c>
      <c r="AG485" s="63"/>
      <c r="AK485" s="64"/>
      <c r="AL485" s="64"/>
      <c r="AM485" s="65"/>
      <c r="AO485" s="64"/>
      <c r="AP485" s="66"/>
      <c r="AQ485" s="66"/>
      <c r="AS485" s="67"/>
      <c r="AT485" s="68"/>
    </row>
    <row r="486" spans="1:46" x14ac:dyDescent="0.25">
      <c r="A486" s="60">
        <v>7252.4665717841126</v>
      </c>
      <c r="B486" s="54">
        <f t="shared" si="21"/>
        <v>19</v>
      </c>
      <c r="C486" s="54">
        <f t="shared" si="22"/>
        <v>477</v>
      </c>
      <c r="D486" s="60">
        <v>7252.4665717841126</v>
      </c>
      <c r="G486" s="63"/>
      <c r="I486" s="64"/>
      <c r="J486" s="64"/>
      <c r="K486" s="65"/>
      <c r="M486" s="64"/>
      <c r="N486" s="66"/>
      <c r="O486" s="66"/>
      <c r="Q486" s="67"/>
      <c r="R486" s="68"/>
      <c r="S486" s="63"/>
      <c r="U486" s="68">
        <v>14059</v>
      </c>
      <c r="V486" s="64">
        <v>6</v>
      </c>
      <c r="W486" s="54">
        <f t="shared" si="23"/>
        <v>477</v>
      </c>
      <c r="X486" s="68">
        <v>14059</v>
      </c>
      <c r="AC486" s="63">
        <v>7030.8783194757998</v>
      </c>
      <c r="AD486" s="63"/>
      <c r="AE486" s="54" t="s">
        <v>176</v>
      </c>
      <c r="AG486" s="63"/>
      <c r="AK486" s="64"/>
      <c r="AL486" s="64"/>
      <c r="AM486" s="65"/>
      <c r="AO486" s="64"/>
      <c r="AP486" s="66"/>
      <c r="AQ486" s="66"/>
      <c r="AS486" s="67"/>
      <c r="AT486" s="68"/>
    </row>
    <row r="487" spans="1:46" x14ac:dyDescent="0.25">
      <c r="A487" s="60">
        <v>7267.3510447042063</v>
      </c>
      <c r="B487" s="54">
        <f t="shared" si="21"/>
        <v>20</v>
      </c>
      <c r="C487" s="54">
        <f t="shared" si="22"/>
        <v>478</v>
      </c>
      <c r="D487" s="60">
        <v>7267.3510447042063</v>
      </c>
      <c r="G487" s="63"/>
      <c r="I487" s="64"/>
      <c r="J487" s="64"/>
      <c r="K487" s="65"/>
      <c r="M487" s="64"/>
      <c r="N487" s="66"/>
      <c r="O487" s="66"/>
      <c r="Q487" s="67"/>
      <c r="R487" s="68"/>
      <c r="S487" s="63"/>
      <c r="U487" s="68">
        <v>14088</v>
      </c>
      <c r="V487" s="64">
        <v>7</v>
      </c>
      <c r="W487" s="54">
        <f t="shared" si="23"/>
        <v>478</v>
      </c>
      <c r="X487" s="68">
        <v>14088</v>
      </c>
      <c r="AC487" s="63">
        <v>7045.3508086898364</v>
      </c>
      <c r="AD487" s="63"/>
      <c r="AE487" s="54" t="s">
        <v>177</v>
      </c>
      <c r="AG487" s="63"/>
      <c r="AK487" s="64"/>
      <c r="AL487" s="64"/>
      <c r="AM487" s="65"/>
      <c r="AO487" s="64"/>
      <c r="AP487" s="66"/>
      <c r="AQ487" s="66"/>
      <c r="AS487" s="67"/>
      <c r="AT487" s="68"/>
    </row>
    <row r="488" spans="1:46" x14ac:dyDescent="0.25">
      <c r="A488" s="60">
        <v>7282.1514951083809</v>
      </c>
      <c r="B488" s="54">
        <f t="shared" si="21"/>
        <v>21</v>
      </c>
      <c r="C488" s="54">
        <f t="shared" si="22"/>
        <v>479</v>
      </c>
      <c r="D488" s="60">
        <v>7282.1514951083809</v>
      </c>
      <c r="G488" s="63"/>
      <c r="I488" s="64"/>
      <c r="J488" s="64"/>
      <c r="K488" s="65"/>
      <c r="M488" s="64"/>
      <c r="N488" s="66"/>
      <c r="O488" s="66"/>
      <c r="Q488" s="67"/>
      <c r="R488" s="68"/>
      <c r="S488" s="63"/>
      <c r="U488" s="68">
        <v>14117</v>
      </c>
      <c r="V488" s="64">
        <v>7</v>
      </c>
      <c r="W488" s="54">
        <f t="shared" si="23"/>
        <v>479</v>
      </c>
      <c r="X488" s="68">
        <v>14117</v>
      </c>
      <c r="AC488" s="63">
        <v>7060.2294261213392</v>
      </c>
      <c r="AD488" s="63"/>
      <c r="AE488" s="54" t="s">
        <v>176</v>
      </c>
      <c r="AG488" s="63"/>
      <c r="AK488" s="64"/>
      <c r="AL488" s="64"/>
      <c r="AM488" s="65"/>
      <c r="AO488" s="64"/>
      <c r="AP488" s="66"/>
      <c r="AQ488" s="66"/>
      <c r="AS488" s="67"/>
      <c r="AT488" s="68"/>
    </row>
    <row r="489" spans="1:46" x14ac:dyDescent="0.25">
      <c r="A489" s="60">
        <v>7296.89401933318</v>
      </c>
      <c r="B489" s="54">
        <f t="shared" si="21"/>
        <v>22</v>
      </c>
      <c r="C489" s="54">
        <f t="shared" si="22"/>
        <v>480</v>
      </c>
      <c r="D489" s="60">
        <v>7296.89401933318</v>
      </c>
      <c r="G489" s="63"/>
      <c r="I489" s="64"/>
      <c r="J489" s="64"/>
      <c r="K489" s="65"/>
      <c r="M489" s="64"/>
      <c r="N489" s="66"/>
      <c r="O489" s="66"/>
      <c r="Q489" s="67"/>
      <c r="R489" s="68"/>
      <c r="S489" s="63"/>
      <c r="U489" s="68">
        <v>14147</v>
      </c>
      <c r="V489" s="64">
        <v>8</v>
      </c>
      <c r="W489" s="54">
        <f t="shared" si="23"/>
        <v>480</v>
      </c>
      <c r="X489" s="68">
        <v>14147</v>
      </c>
      <c r="AC489" s="63">
        <v>7075.0425449716859</v>
      </c>
      <c r="AD489" s="63"/>
      <c r="AE489" s="54" t="s">
        <v>177</v>
      </c>
      <c r="AG489" s="63"/>
      <c r="AK489" s="64"/>
      <c r="AL489" s="64"/>
      <c r="AM489" s="65"/>
      <c r="AO489" s="64"/>
      <c r="AP489" s="66"/>
      <c r="AQ489" s="66"/>
      <c r="AS489" s="67"/>
      <c r="AT489" s="68"/>
    </row>
    <row r="490" spans="1:46" x14ac:dyDescent="0.25">
      <c r="A490" s="60">
        <v>7311.611905164551</v>
      </c>
      <c r="B490" s="54">
        <f t="shared" si="21"/>
        <v>23</v>
      </c>
      <c r="C490" s="54">
        <f t="shared" si="22"/>
        <v>481</v>
      </c>
      <c r="D490" s="60">
        <v>7311.611905164551</v>
      </c>
      <c r="G490" s="63"/>
      <c r="I490" s="64"/>
      <c r="J490" s="64"/>
      <c r="K490" s="65"/>
      <c r="M490" s="64"/>
      <c r="N490" s="66"/>
      <c r="O490" s="66"/>
      <c r="Q490" s="67"/>
      <c r="R490" s="68"/>
      <c r="S490" s="63"/>
      <c r="U490" s="68">
        <v>14176</v>
      </c>
      <c r="V490" s="64">
        <v>9</v>
      </c>
      <c r="W490" s="54">
        <f t="shared" si="23"/>
        <v>481</v>
      </c>
      <c r="X490" s="68">
        <v>14176</v>
      </c>
      <c r="AC490" s="63">
        <v>7089.5499500590377</v>
      </c>
      <c r="AD490" s="63"/>
      <c r="AE490" s="54" t="s">
        <v>176</v>
      </c>
      <c r="AG490" s="63"/>
      <c r="AK490" s="64"/>
      <c r="AL490" s="64"/>
      <c r="AM490" s="65"/>
      <c r="AO490" s="64"/>
      <c r="AP490" s="66"/>
      <c r="AQ490" s="66"/>
      <c r="AS490" s="67"/>
      <c r="AT490" s="68"/>
    </row>
    <row r="491" spans="1:46" x14ac:dyDescent="0.25">
      <c r="A491" s="60">
        <v>7326.3365811249241</v>
      </c>
      <c r="B491" s="54">
        <f t="shared" si="21"/>
        <v>24</v>
      </c>
      <c r="C491" s="54">
        <f t="shared" si="22"/>
        <v>482</v>
      </c>
      <c r="D491" s="60">
        <v>7326.3365811249241</v>
      </c>
      <c r="G491" s="63"/>
      <c r="I491" s="64"/>
      <c r="J491" s="64"/>
      <c r="K491" s="65"/>
      <c r="M491" s="64"/>
      <c r="N491" s="66"/>
      <c r="O491" s="66"/>
      <c r="Q491" s="67"/>
      <c r="R491" s="68"/>
      <c r="S491" s="63"/>
      <c r="U491" s="68">
        <v>14206</v>
      </c>
      <c r="V491" s="64">
        <v>10</v>
      </c>
      <c r="W491" s="54">
        <f t="shared" si="23"/>
        <v>482</v>
      </c>
      <c r="X491" s="68">
        <v>14206</v>
      </c>
      <c r="AC491" s="63">
        <v>7104.6862927344628</v>
      </c>
      <c r="AD491" s="63"/>
      <c r="AE491" s="54" t="s">
        <v>177</v>
      </c>
      <c r="AG491" s="63"/>
      <c r="AK491" s="64"/>
      <c r="AL491" s="64"/>
      <c r="AM491" s="65"/>
      <c r="AO491" s="64"/>
      <c r="AP491" s="66"/>
      <c r="AQ491" s="66"/>
      <c r="AS491" s="67"/>
      <c r="AT491" s="68"/>
    </row>
    <row r="492" spans="1:46" x14ac:dyDescent="0.25">
      <c r="A492" s="60">
        <v>7341.1019390625879</v>
      </c>
      <c r="B492" s="54">
        <f t="shared" si="21"/>
        <v>1</v>
      </c>
      <c r="C492" s="54">
        <f t="shared" si="22"/>
        <v>483</v>
      </c>
      <c r="D492" s="60">
        <v>7341.1019390625879</v>
      </c>
      <c r="G492" s="63"/>
      <c r="I492" s="64"/>
      <c r="J492" s="64"/>
      <c r="K492" s="65"/>
      <c r="M492" s="64"/>
      <c r="N492" s="66"/>
      <c r="O492" s="66"/>
      <c r="Q492" s="67"/>
      <c r="R492" s="68"/>
      <c r="S492" s="63"/>
      <c r="U492" s="68">
        <v>14236</v>
      </c>
      <c r="V492" s="64">
        <v>11</v>
      </c>
      <c r="W492" s="54">
        <f t="shared" si="23"/>
        <v>483</v>
      </c>
      <c r="X492" s="68">
        <v>14236</v>
      </c>
      <c r="AC492" s="63">
        <v>7118.869925447274</v>
      </c>
      <c r="AD492" s="63"/>
      <c r="AE492" s="54" t="s">
        <v>176</v>
      </c>
      <c r="AG492" s="63"/>
      <c r="AK492" s="64"/>
      <c r="AL492" s="64"/>
      <c r="AM492" s="65"/>
      <c r="AO492" s="64"/>
      <c r="AP492" s="66"/>
      <c r="AQ492" s="66"/>
      <c r="AS492" s="67"/>
      <c r="AT492" s="68"/>
    </row>
    <row r="493" spans="1:46" x14ac:dyDescent="0.25">
      <c r="A493" s="60">
        <v>7355.9370112689212</v>
      </c>
      <c r="B493" s="54">
        <f t="shared" si="21"/>
        <v>2</v>
      </c>
      <c r="C493" s="54">
        <f t="shared" si="22"/>
        <v>484</v>
      </c>
      <c r="D493" s="60">
        <v>7355.9370112689212</v>
      </c>
      <c r="G493" s="63"/>
      <c r="I493" s="64"/>
      <c r="J493" s="64"/>
      <c r="K493" s="65"/>
      <c r="M493" s="64"/>
      <c r="N493" s="66"/>
      <c r="O493" s="66"/>
      <c r="Q493" s="67"/>
      <c r="R493" s="68"/>
      <c r="S493" s="63"/>
      <c r="U493" s="68">
        <v>14265</v>
      </c>
      <c r="V493" s="64">
        <v>12</v>
      </c>
      <c r="W493" s="54">
        <f t="shared" si="23"/>
        <v>484</v>
      </c>
      <c r="X493" s="68">
        <v>14265</v>
      </c>
      <c r="AC493" s="63">
        <v>7134.2515653925948</v>
      </c>
      <c r="AD493" s="63"/>
      <c r="AE493" s="54" t="s">
        <v>177</v>
      </c>
      <c r="AG493" s="63"/>
      <c r="AK493" s="64"/>
      <c r="AL493" s="64"/>
      <c r="AM493" s="65"/>
      <c r="AO493" s="64"/>
      <c r="AP493" s="66"/>
      <c r="AQ493" s="66"/>
      <c r="AS493" s="67"/>
      <c r="AT493" s="68"/>
    </row>
    <row r="494" spans="1:46" x14ac:dyDescent="0.25">
      <c r="A494" s="60">
        <v>7370.8690175646916</v>
      </c>
      <c r="B494" s="54">
        <f t="shared" si="21"/>
        <v>3</v>
      </c>
      <c r="C494" s="54">
        <f t="shared" si="22"/>
        <v>485</v>
      </c>
      <c r="D494" s="60">
        <v>7370.8690175646916</v>
      </c>
      <c r="G494" s="63"/>
      <c r="I494" s="64"/>
      <c r="J494" s="64"/>
      <c r="K494" s="65"/>
      <c r="M494" s="64"/>
      <c r="N494" s="66"/>
      <c r="O494" s="66"/>
      <c r="Q494" s="67"/>
      <c r="R494" s="68"/>
      <c r="S494" s="63"/>
      <c r="U494" s="68">
        <v>14295</v>
      </c>
      <c r="V494" s="64">
        <v>1</v>
      </c>
      <c r="W494" s="54">
        <f t="shared" si="23"/>
        <v>485</v>
      </c>
      <c r="X494" s="68">
        <v>14295</v>
      </c>
      <c r="AC494" s="63">
        <v>7148.2235243688338</v>
      </c>
      <c r="AD494" s="63"/>
      <c r="AE494" s="54" t="s">
        <v>176</v>
      </c>
      <c r="AG494" s="63"/>
      <c r="AK494" s="64"/>
      <c r="AL494" s="64"/>
      <c r="AM494" s="65"/>
      <c r="AO494" s="64"/>
      <c r="AP494" s="66"/>
      <c r="AQ494" s="66"/>
      <c r="AS494" s="67"/>
      <c r="AT494" s="68"/>
    </row>
    <row r="495" spans="1:46" x14ac:dyDescent="0.25">
      <c r="A495" s="60">
        <v>7385.9163886429742</v>
      </c>
      <c r="B495" s="54">
        <f t="shared" si="21"/>
        <v>4</v>
      </c>
      <c r="C495" s="54">
        <f t="shared" si="22"/>
        <v>486</v>
      </c>
      <c r="D495" s="60">
        <v>7385.9163886429742</v>
      </c>
      <c r="G495" s="63"/>
      <c r="I495" s="64"/>
      <c r="J495" s="64"/>
      <c r="K495" s="65"/>
      <c r="M495" s="64"/>
      <c r="N495" s="66"/>
      <c r="O495" s="66"/>
      <c r="Q495" s="67"/>
      <c r="R495" s="68"/>
      <c r="S495" s="63"/>
      <c r="U495" s="68">
        <v>14325</v>
      </c>
      <c r="V495" s="64">
        <v>2</v>
      </c>
      <c r="W495" s="54">
        <f t="shared" si="23"/>
        <v>486</v>
      </c>
      <c r="X495" s="68">
        <v>14325</v>
      </c>
      <c r="AC495" s="63">
        <v>7163.7357212542556</v>
      </c>
      <c r="AD495" s="63"/>
      <c r="AE495" s="54" t="s">
        <v>177</v>
      </c>
      <c r="AG495" s="63"/>
      <c r="AK495" s="64"/>
      <c r="AL495" s="64"/>
      <c r="AM495" s="65"/>
      <c r="AO495" s="64"/>
      <c r="AP495" s="66"/>
      <c r="AQ495" s="66"/>
      <c r="AS495" s="67"/>
      <c r="AT495" s="68"/>
    </row>
    <row r="496" spans="1:46" x14ac:dyDescent="0.25">
      <c r="A496" s="60">
        <v>7401.0939306262881</v>
      </c>
      <c r="B496" s="54">
        <f t="shared" si="21"/>
        <v>5</v>
      </c>
      <c r="C496" s="54">
        <f t="shared" si="22"/>
        <v>487</v>
      </c>
      <c r="D496" s="60">
        <v>7401.0939306262881</v>
      </c>
      <c r="G496" s="63"/>
      <c r="I496" s="64"/>
      <c r="J496" s="64"/>
      <c r="K496" s="65"/>
      <c r="M496" s="64"/>
      <c r="N496" s="66"/>
      <c r="O496" s="66"/>
      <c r="Q496" s="67"/>
      <c r="R496" s="68"/>
      <c r="S496" s="63"/>
      <c r="U496" s="68">
        <v>14355</v>
      </c>
      <c r="V496" s="64">
        <v>3</v>
      </c>
      <c r="W496" s="54">
        <f t="shared" si="23"/>
        <v>487</v>
      </c>
      <c r="X496" s="68">
        <v>14355</v>
      </c>
      <c r="AC496" s="63">
        <v>7177.6507462686859</v>
      </c>
      <c r="AD496" s="63"/>
      <c r="AE496" s="54" t="s">
        <v>176</v>
      </c>
      <c r="AG496" s="63"/>
      <c r="AK496" s="64"/>
      <c r="AL496" s="64"/>
      <c r="AM496" s="65"/>
      <c r="AO496" s="64"/>
      <c r="AP496" s="66"/>
      <c r="AQ496" s="66"/>
      <c r="AS496" s="67"/>
      <c r="AT496" s="68"/>
    </row>
    <row r="497" spans="1:46" x14ac:dyDescent="0.25">
      <c r="A497" s="60">
        <v>7416.4024007921107</v>
      </c>
      <c r="B497" s="54">
        <f t="shared" si="21"/>
        <v>6</v>
      </c>
      <c r="C497" s="54">
        <f t="shared" si="22"/>
        <v>488</v>
      </c>
      <c r="D497" s="60">
        <v>7416.4024007921107</v>
      </c>
      <c r="G497" s="63"/>
      <c r="I497" s="64"/>
      <c r="J497" s="64"/>
      <c r="K497" s="65"/>
      <c r="M497" s="64"/>
      <c r="N497" s="66"/>
      <c r="O497" s="66"/>
      <c r="Q497" s="67"/>
      <c r="R497" s="68"/>
      <c r="S497" s="63"/>
      <c r="U497" s="68">
        <v>14384</v>
      </c>
      <c r="V497" s="64">
        <v>4</v>
      </c>
      <c r="W497" s="54">
        <f t="shared" si="23"/>
        <v>488</v>
      </c>
      <c r="X497" s="68">
        <v>14384</v>
      </c>
      <c r="AC497" s="63">
        <v>7193.1627628235146</v>
      </c>
      <c r="AD497" s="63"/>
      <c r="AE497" s="54" t="s">
        <v>177</v>
      </c>
      <c r="AG497" s="63"/>
      <c r="AK497" s="64"/>
      <c r="AL497" s="64"/>
      <c r="AM497" s="65"/>
      <c r="AO497" s="64"/>
      <c r="AP497" s="66"/>
      <c r="AQ497" s="66"/>
      <c r="AS497" s="67"/>
      <c r="AT497" s="68"/>
    </row>
    <row r="498" spans="1:46" x14ac:dyDescent="0.25">
      <c r="A498" s="60">
        <v>7431.8414152674377</v>
      </c>
      <c r="B498" s="54">
        <f t="shared" si="21"/>
        <v>7</v>
      </c>
      <c r="C498" s="54">
        <f t="shared" si="22"/>
        <v>489</v>
      </c>
      <c r="D498" s="60">
        <v>7431.8414152674377</v>
      </c>
      <c r="G498" s="63"/>
      <c r="I498" s="64"/>
      <c r="J498" s="64"/>
      <c r="K498" s="65"/>
      <c r="M498" s="64"/>
      <c r="N498" s="66"/>
      <c r="O498" s="66"/>
      <c r="Q498" s="67"/>
      <c r="R498" s="68"/>
      <c r="S498" s="63"/>
      <c r="U498" s="68">
        <v>14413</v>
      </c>
      <c r="V498" s="64">
        <v>5</v>
      </c>
      <c r="W498" s="54">
        <f t="shared" si="23"/>
        <v>489</v>
      </c>
      <c r="X498" s="68">
        <v>14413</v>
      </c>
      <c r="AC498" s="63">
        <v>7207.1902142129838</v>
      </c>
      <c r="AD498" s="63"/>
      <c r="AE498" s="54" t="s">
        <v>176</v>
      </c>
      <c r="AG498" s="63"/>
      <c r="AK498" s="64"/>
      <c r="AL498" s="64"/>
      <c r="AM498" s="65"/>
      <c r="AO498" s="64"/>
      <c r="AP498" s="66"/>
      <c r="AQ498" s="66"/>
      <c r="AS498" s="67"/>
      <c r="AT498" s="68"/>
    </row>
    <row r="499" spans="1:46" x14ac:dyDescent="0.25">
      <c r="A499" s="60">
        <v>7447.3903211452998</v>
      </c>
      <c r="B499" s="54">
        <f t="shared" si="21"/>
        <v>8</v>
      </c>
      <c r="C499" s="54">
        <f t="shared" si="22"/>
        <v>490</v>
      </c>
      <c r="D499" s="60">
        <v>7447.3903211452998</v>
      </c>
      <c r="G499" s="63"/>
      <c r="I499" s="64"/>
      <c r="J499" s="64"/>
      <c r="K499" s="65"/>
      <c r="M499" s="64"/>
      <c r="N499" s="66"/>
      <c r="O499" s="66"/>
      <c r="Q499" s="67"/>
      <c r="R499" s="68"/>
      <c r="S499" s="63"/>
      <c r="U499" s="68">
        <v>14443</v>
      </c>
      <c r="V499" s="64">
        <v>6</v>
      </c>
      <c r="W499" s="54">
        <f t="shared" si="23"/>
        <v>490</v>
      </c>
      <c r="X499" s="68">
        <v>14443</v>
      </c>
      <c r="AC499" s="63">
        <v>7222.5684828464873</v>
      </c>
      <c r="AD499" s="63"/>
      <c r="AE499" s="54" t="s">
        <v>177</v>
      </c>
      <c r="AG499" s="63"/>
      <c r="AK499" s="64"/>
      <c r="AL499" s="64"/>
      <c r="AM499" s="65"/>
      <c r="AO499" s="64"/>
      <c r="AP499" s="66"/>
      <c r="AQ499" s="66"/>
      <c r="AS499" s="67"/>
      <c r="AT499" s="68"/>
    </row>
    <row r="500" spans="1:46" x14ac:dyDescent="0.25">
      <c r="A500" s="60">
        <v>7463.0352327344008</v>
      </c>
      <c r="B500" s="54">
        <f t="shared" si="21"/>
        <v>9</v>
      </c>
      <c r="C500" s="54">
        <f t="shared" si="22"/>
        <v>491</v>
      </c>
      <c r="D500" s="60">
        <v>7463.0352327344008</v>
      </c>
      <c r="G500" s="63"/>
      <c r="I500" s="64"/>
      <c r="J500" s="64"/>
      <c r="K500" s="65"/>
      <c r="M500" s="64"/>
      <c r="N500" s="66"/>
      <c r="O500" s="66"/>
      <c r="Q500" s="67"/>
      <c r="R500" s="68"/>
      <c r="S500" s="63"/>
      <c r="U500" s="68">
        <v>14472</v>
      </c>
      <c r="V500" s="64">
        <v>7</v>
      </c>
      <c r="W500" s="54">
        <f t="shared" si="23"/>
        <v>491</v>
      </c>
      <c r="X500" s="68">
        <v>14472</v>
      </c>
      <c r="AC500" s="63">
        <v>7236.8606830430217</v>
      </c>
      <c r="AD500" s="63"/>
      <c r="AE500" s="54" t="s">
        <v>176</v>
      </c>
      <c r="AG500" s="63"/>
      <c r="AK500" s="64"/>
      <c r="AL500" s="64"/>
      <c r="AM500" s="65"/>
      <c r="AO500" s="64"/>
      <c r="AP500" s="66"/>
      <c r="AQ500" s="66"/>
      <c r="AS500" s="67"/>
      <c r="AT500" s="68"/>
    </row>
    <row r="501" spans="1:46" x14ac:dyDescent="0.25">
      <c r="A501" s="60">
        <v>7478.7361979284324</v>
      </c>
      <c r="B501" s="54">
        <f t="shared" si="21"/>
        <v>10</v>
      </c>
      <c r="C501" s="54">
        <f t="shared" si="22"/>
        <v>492</v>
      </c>
      <c r="D501" s="60">
        <v>7478.7361979284324</v>
      </c>
      <c r="G501" s="63"/>
      <c r="I501" s="64"/>
      <c r="J501" s="64"/>
      <c r="K501" s="65"/>
      <c r="M501" s="64"/>
      <c r="N501" s="66"/>
      <c r="O501" s="66"/>
      <c r="Q501" s="67"/>
      <c r="R501" s="68"/>
      <c r="S501" s="63"/>
      <c r="U501" s="68">
        <v>14501</v>
      </c>
      <c r="V501" s="64">
        <v>8</v>
      </c>
      <c r="W501" s="54">
        <f t="shared" si="23"/>
        <v>492</v>
      </c>
      <c r="X501" s="68">
        <v>14501</v>
      </c>
      <c r="AC501" s="63">
        <v>7251.982734399382</v>
      </c>
      <c r="AD501" s="63"/>
      <c r="AE501" s="54" t="s">
        <v>177</v>
      </c>
      <c r="AG501" s="63"/>
      <c r="AK501" s="64"/>
      <c r="AL501" s="64"/>
      <c r="AM501" s="65"/>
      <c r="AO501" s="64"/>
      <c r="AP501" s="66"/>
      <c r="AQ501" s="66"/>
      <c r="AS501" s="67"/>
      <c r="AT501" s="68"/>
    </row>
    <row r="502" spans="1:46" x14ac:dyDescent="0.25">
      <c r="A502" s="60">
        <v>7494.4715021639131</v>
      </c>
      <c r="B502" s="54">
        <f t="shared" si="21"/>
        <v>11</v>
      </c>
      <c r="C502" s="54">
        <f t="shared" si="22"/>
        <v>493</v>
      </c>
      <c r="D502" s="60">
        <v>7494.4715021639131</v>
      </c>
      <c r="G502" s="63"/>
      <c r="I502" s="64"/>
      <c r="J502" s="64"/>
      <c r="K502" s="65"/>
      <c r="M502" s="64"/>
      <c r="N502" s="66"/>
      <c r="O502" s="66"/>
      <c r="Q502" s="67"/>
      <c r="R502" s="68"/>
      <c r="S502" s="63"/>
      <c r="U502" s="68">
        <v>14531</v>
      </c>
      <c r="V502" s="64">
        <v>9</v>
      </c>
      <c r="W502" s="54">
        <f t="shared" si="23"/>
        <v>493</v>
      </c>
      <c r="X502" s="68">
        <v>14531</v>
      </c>
      <c r="AC502" s="63">
        <v>7266.6386658772826</v>
      </c>
      <c r="AD502" s="63"/>
      <c r="AE502" s="54" t="s">
        <v>176</v>
      </c>
      <c r="AG502" s="63"/>
      <c r="AK502" s="64"/>
      <c r="AL502" s="64"/>
      <c r="AM502" s="65"/>
      <c r="AO502" s="64"/>
      <c r="AP502" s="66"/>
      <c r="AQ502" s="66"/>
      <c r="AS502" s="67"/>
      <c r="AT502" s="68"/>
    </row>
    <row r="503" spans="1:46" x14ac:dyDescent="0.25">
      <c r="A503" s="60">
        <v>7510.1911444221623</v>
      </c>
      <c r="B503" s="54">
        <f t="shared" si="21"/>
        <v>12</v>
      </c>
      <c r="C503" s="54">
        <f t="shared" si="22"/>
        <v>494</v>
      </c>
      <c r="D503" s="60">
        <v>7510.1911444221623</v>
      </c>
      <c r="G503" s="63"/>
      <c r="I503" s="64"/>
      <c r="J503" s="64"/>
      <c r="K503" s="65"/>
      <c r="M503" s="64"/>
      <c r="N503" s="66"/>
      <c r="O503" s="66"/>
      <c r="Q503" s="67"/>
      <c r="R503" s="68"/>
      <c r="S503" s="63"/>
      <c r="U503" s="68">
        <v>14560</v>
      </c>
      <c r="V503" s="64">
        <v>10</v>
      </c>
      <c r="W503" s="54">
        <f t="shared" si="23"/>
        <v>494</v>
      </c>
      <c r="X503" s="68">
        <v>14560</v>
      </c>
      <c r="AC503" s="63">
        <v>7281.4190619825386</v>
      </c>
      <c r="AD503" s="63"/>
      <c r="AE503" s="54" t="s">
        <v>177</v>
      </c>
      <c r="AG503" s="63"/>
      <c r="AK503" s="64"/>
      <c r="AL503" s="64"/>
      <c r="AM503" s="65"/>
      <c r="AO503" s="64"/>
      <c r="AP503" s="66"/>
      <c r="AQ503" s="66"/>
      <c r="AS503" s="67"/>
      <c r="AT503" s="68"/>
    </row>
    <row r="504" spans="1:46" x14ac:dyDescent="0.25">
      <c r="A504" s="60">
        <v>7525.8740250905976</v>
      </c>
      <c r="B504" s="54">
        <f t="shared" si="21"/>
        <v>13</v>
      </c>
      <c r="C504" s="54">
        <f t="shared" si="22"/>
        <v>495</v>
      </c>
      <c r="D504" s="60">
        <v>7525.8740250905976</v>
      </c>
      <c r="G504" s="63"/>
      <c r="I504" s="64"/>
      <c r="J504" s="64"/>
      <c r="K504" s="65"/>
      <c r="M504" s="64"/>
      <c r="N504" s="66"/>
      <c r="O504" s="66"/>
      <c r="Q504" s="67"/>
      <c r="R504" s="68"/>
      <c r="S504" s="63"/>
      <c r="U504" s="68">
        <v>14590</v>
      </c>
      <c r="V504" s="64">
        <v>11</v>
      </c>
      <c r="W504" s="54">
        <f t="shared" si="23"/>
        <v>495</v>
      </c>
      <c r="X504" s="68">
        <v>14590</v>
      </c>
      <c r="AC504" s="63">
        <v>7296.4550650408491</v>
      </c>
      <c r="AD504" s="63"/>
      <c r="AE504" s="54" t="s">
        <v>176</v>
      </c>
      <c r="AG504" s="63"/>
      <c r="AK504" s="64"/>
      <c r="AL504" s="64"/>
      <c r="AM504" s="65"/>
      <c r="AO504" s="64"/>
      <c r="AP504" s="66"/>
      <c r="AQ504" s="66"/>
      <c r="AS504" s="67"/>
      <c r="AT504" s="68"/>
    </row>
    <row r="505" spans="1:46" x14ac:dyDescent="0.25">
      <c r="A505" s="60">
        <v>7541.4733323231339</v>
      </c>
      <c r="B505" s="54">
        <f t="shared" si="21"/>
        <v>14</v>
      </c>
      <c r="C505" s="54">
        <f t="shared" si="22"/>
        <v>496</v>
      </c>
      <c r="D505" s="60">
        <v>7541.4733323231339</v>
      </c>
      <c r="G505" s="63"/>
      <c r="I505" s="64"/>
      <c r="J505" s="64"/>
      <c r="K505" s="65"/>
      <c r="M505" s="64"/>
      <c r="N505" s="66"/>
      <c r="O505" s="66"/>
      <c r="Q505" s="67"/>
      <c r="R505" s="68"/>
      <c r="S505" s="63"/>
      <c r="U505" s="68">
        <v>14619</v>
      </c>
      <c r="V505" s="64">
        <v>12</v>
      </c>
      <c r="W505" s="54">
        <f t="shared" si="23"/>
        <v>496</v>
      </c>
      <c r="X505" s="68">
        <v>14619</v>
      </c>
      <c r="AC505" s="63">
        <v>7310.8783883508295</v>
      </c>
      <c r="AD505" s="63"/>
      <c r="AE505" s="54" t="s">
        <v>177</v>
      </c>
      <c r="AG505" s="63"/>
      <c r="AK505" s="64"/>
      <c r="AL505" s="64"/>
      <c r="AM505" s="65"/>
      <c r="AO505" s="64"/>
      <c r="AP505" s="66"/>
      <c r="AQ505" s="66"/>
      <c r="AS505" s="67"/>
      <c r="AT505" s="68"/>
    </row>
    <row r="506" spans="1:46" x14ac:dyDescent="0.25">
      <c r="A506" s="60">
        <v>7556.9770109839737</v>
      </c>
      <c r="B506" s="54">
        <f t="shared" si="21"/>
        <v>15</v>
      </c>
      <c r="C506" s="54">
        <f t="shared" si="22"/>
        <v>497</v>
      </c>
      <c r="D506" s="60">
        <v>7556.9770109839737</v>
      </c>
      <c r="G506" s="63"/>
      <c r="I506" s="64"/>
      <c r="J506" s="64"/>
      <c r="K506" s="65"/>
      <c r="M506" s="64"/>
      <c r="N506" s="66"/>
      <c r="O506" s="66"/>
      <c r="Q506" s="67"/>
      <c r="R506" s="68"/>
      <c r="S506" s="63"/>
      <c r="U506" s="68">
        <v>14649</v>
      </c>
      <c r="V506" s="64">
        <v>1</v>
      </c>
      <c r="W506" s="54">
        <f t="shared" si="23"/>
        <v>497</v>
      </c>
      <c r="X506" s="68">
        <v>14649</v>
      </c>
      <c r="AC506" s="63">
        <v>7326.2270082621835</v>
      </c>
      <c r="AD506" s="63"/>
      <c r="AE506" s="54" t="s">
        <v>176</v>
      </c>
      <c r="AG506" s="63"/>
      <c r="AK506" s="64"/>
      <c r="AL506" s="64"/>
      <c r="AM506" s="65"/>
      <c r="AO506" s="64"/>
      <c r="AP506" s="66"/>
      <c r="AQ506" s="66"/>
      <c r="AS506" s="67"/>
      <c r="AT506" s="68"/>
    </row>
    <row r="507" spans="1:46" x14ac:dyDescent="0.25">
      <c r="A507" s="60">
        <v>7572.3530795779079</v>
      </c>
      <c r="B507" s="54">
        <f t="shared" si="21"/>
        <v>16</v>
      </c>
      <c r="C507" s="54">
        <f t="shared" si="22"/>
        <v>498</v>
      </c>
      <c r="D507" s="60">
        <v>7572.3530795779079</v>
      </c>
      <c r="G507" s="63"/>
      <c r="I507" s="64"/>
      <c r="J507" s="64"/>
      <c r="K507" s="65"/>
      <c r="M507" s="64"/>
      <c r="N507" s="66"/>
      <c r="O507" s="66"/>
      <c r="Q507" s="67"/>
      <c r="R507" s="68"/>
      <c r="S507" s="63"/>
      <c r="U507" s="68">
        <v>14679</v>
      </c>
      <c r="V507" s="64">
        <v>2</v>
      </c>
      <c r="W507" s="54">
        <f t="shared" si="23"/>
        <v>498</v>
      </c>
      <c r="X507" s="68">
        <v>14679</v>
      </c>
      <c r="AC507" s="63">
        <v>7340.3627620986663</v>
      </c>
      <c r="AD507" s="63"/>
      <c r="AE507" s="54" t="s">
        <v>177</v>
      </c>
      <c r="AG507" s="63"/>
      <c r="AK507" s="64"/>
      <c r="AL507" s="64"/>
      <c r="AM507" s="65"/>
      <c r="AO507" s="64"/>
      <c r="AP507" s="66"/>
      <c r="AQ507" s="66"/>
      <c r="AS507" s="67"/>
      <c r="AT507" s="68"/>
    </row>
    <row r="508" spans="1:46" x14ac:dyDescent="0.25">
      <c r="A508" s="60">
        <v>7587.6038315510377</v>
      </c>
      <c r="B508" s="54">
        <f t="shared" si="21"/>
        <v>17</v>
      </c>
      <c r="C508" s="54">
        <f t="shared" si="22"/>
        <v>499</v>
      </c>
      <c r="D508" s="60">
        <v>7587.6038315510377</v>
      </c>
      <c r="G508" s="63"/>
      <c r="I508" s="64"/>
      <c r="J508" s="64"/>
      <c r="K508" s="65"/>
      <c r="M508" s="64"/>
      <c r="N508" s="66"/>
      <c r="O508" s="66"/>
      <c r="Q508" s="67"/>
      <c r="R508" s="68"/>
      <c r="S508" s="63"/>
      <c r="U508" s="68">
        <v>14709</v>
      </c>
      <c r="V508" s="64">
        <v>3</v>
      </c>
      <c r="W508" s="54">
        <f t="shared" si="23"/>
        <v>499</v>
      </c>
      <c r="X508" s="68">
        <v>14709</v>
      </c>
      <c r="AC508" s="63">
        <v>7355.8991107456386</v>
      </c>
      <c r="AD508" s="63"/>
      <c r="AE508" s="54" t="s">
        <v>176</v>
      </c>
      <c r="AG508" s="63"/>
      <c r="AK508" s="64"/>
      <c r="AL508" s="64"/>
      <c r="AM508" s="65"/>
      <c r="AO508" s="64"/>
      <c r="AP508" s="66"/>
      <c r="AQ508" s="66"/>
      <c r="AS508" s="67"/>
      <c r="AT508" s="68"/>
    </row>
    <row r="509" spans="1:46" x14ac:dyDescent="0.25">
      <c r="A509" s="60">
        <v>7602.7173612150364</v>
      </c>
      <c r="B509" s="54">
        <f t="shared" si="21"/>
        <v>18</v>
      </c>
      <c r="C509" s="54">
        <f t="shared" si="22"/>
        <v>500</v>
      </c>
      <c r="D509" s="60">
        <v>7602.7173612150364</v>
      </c>
      <c r="G509" s="63"/>
      <c r="I509" s="64"/>
      <c r="J509" s="64"/>
      <c r="K509" s="65"/>
      <c r="M509" s="64"/>
      <c r="N509" s="66"/>
      <c r="O509" s="66"/>
      <c r="Q509" s="67"/>
      <c r="R509" s="68"/>
      <c r="S509" s="63"/>
      <c r="U509" s="68">
        <v>14738</v>
      </c>
      <c r="V509" s="64">
        <v>4</v>
      </c>
      <c r="W509" s="54">
        <f t="shared" si="23"/>
        <v>500</v>
      </c>
      <c r="X509" s="68">
        <v>14738</v>
      </c>
      <c r="AC509" s="63">
        <v>7369.8837252263911</v>
      </c>
      <c r="AD509" s="63"/>
      <c r="AE509" s="54" t="s">
        <v>177</v>
      </c>
      <c r="AG509" s="63"/>
      <c r="AK509" s="64"/>
      <c r="AL509" s="64"/>
      <c r="AM509" s="65"/>
      <c r="AO509" s="64"/>
      <c r="AP509" s="66"/>
      <c r="AQ509" s="66"/>
      <c r="AS509" s="67"/>
      <c r="AT509" s="68"/>
    </row>
    <row r="510" spans="1:46" x14ac:dyDescent="0.25">
      <c r="A510" s="60">
        <v>7617.7119998000562</v>
      </c>
      <c r="B510" s="54">
        <f t="shared" si="21"/>
        <v>19</v>
      </c>
      <c r="C510" s="54">
        <f t="shared" si="22"/>
        <v>501</v>
      </c>
      <c r="D510" s="60">
        <v>7617.7119998000562</v>
      </c>
      <c r="G510" s="63"/>
      <c r="I510" s="64"/>
      <c r="J510" s="64"/>
      <c r="K510" s="65"/>
      <c r="M510" s="64"/>
      <c r="N510" s="66"/>
      <c r="O510" s="66"/>
      <c r="Q510" s="67"/>
      <c r="R510" s="68"/>
      <c r="S510" s="63"/>
      <c r="U510" s="68">
        <v>14768</v>
      </c>
      <c r="V510" s="64">
        <v>5</v>
      </c>
      <c r="W510" s="54">
        <f t="shared" si="23"/>
        <v>501</v>
      </c>
      <c r="X510" s="68">
        <v>14768</v>
      </c>
      <c r="AC510" s="63">
        <v>7385.45540216472</v>
      </c>
      <c r="AD510" s="63"/>
      <c r="AE510" s="54" t="s">
        <v>176</v>
      </c>
      <c r="AG510" s="63"/>
      <c r="AK510" s="64"/>
      <c r="AL510" s="64"/>
      <c r="AM510" s="65"/>
      <c r="AO510" s="64"/>
      <c r="AP510" s="66"/>
      <c r="AQ510" s="66"/>
      <c r="AS510" s="67"/>
      <c r="AT510" s="68"/>
    </row>
    <row r="511" spans="1:46" x14ac:dyDescent="0.25">
      <c r="A511" s="60">
        <v>7632.5942746507935</v>
      </c>
      <c r="B511" s="54">
        <f t="shared" si="21"/>
        <v>20</v>
      </c>
      <c r="C511" s="54">
        <f t="shared" si="22"/>
        <v>502</v>
      </c>
      <c r="D511" s="60">
        <v>7632.5942746507935</v>
      </c>
      <c r="G511" s="63"/>
      <c r="I511" s="64"/>
      <c r="J511" s="64"/>
      <c r="K511" s="65"/>
      <c r="M511" s="64"/>
      <c r="N511" s="66"/>
      <c r="O511" s="66"/>
      <c r="Q511" s="67"/>
      <c r="R511" s="68"/>
      <c r="S511" s="63"/>
      <c r="U511" s="68">
        <v>14797</v>
      </c>
      <c r="V511" s="64">
        <v>6</v>
      </c>
      <c r="W511" s="54">
        <f t="shared" si="23"/>
        <v>502</v>
      </c>
      <c r="X511" s="68">
        <v>14797</v>
      </c>
      <c r="AC511" s="63">
        <v>7399.4546394385397</v>
      </c>
      <c r="AD511" s="63"/>
      <c r="AE511" s="54" t="s">
        <v>177</v>
      </c>
      <c r="AG511" s="63"/>
      <c r="AK511" s="64"/>
      <c r="AL511" s="64"/>
      <c r="AM511" s="65"/>
      <c r="AO511" s="64"/>
      <c r="AP511" s="66"/>
      <c r="AQ511" s="66"/>
      <c r="AS511" s="67"/>
      <c r="AT511" s="68"/>
    </row>
    <row r="512" spans="1:46" x14ac:dyDescent="0.25">
      <c r="A512" s="60">
        <v>7647.3962823855691</v>
      </c>
      <c r="B512" s="54">
        <f t="shared" si="21"/>
        <v>21</v>
      </c>
      <c r="C512" s="54">
        <f t="shared" si="22"/>
        <v>503</v>
      </c>
      <c r="D512" s="60">
        <v>7647.3962823855691</v>
      </c>
      <c r="G512" s="63"/>
      <c r="I512" s="64"/>
      <c r="J512" s="64"/>
      <c r="K512" s="65"/>
      <c r="M512" s="64"/>
      <c r="N512" s="66"/>
      <c r="O512" s="66"/>
      <c r="Q512" s="67"/>
      <c r="R512" s="68"/>
      <c r="S512" s="63"/>
      <c r="U512" s="68">
        <v>14827</v>
      </c>
      <c r="V512" s="64">
        <v>7</v>
      </c>
      <c r="W512" s="54">
        <f t="shared" si="23"/>
        <v>503</v>
      </c>
      <c r="X512" s="68">
        <v>14827</v>
      </c>
      <c r="AC512" s="63">
        <v>7414.9049217854626</v>
      </c>
      <c r="AD512" s="63"/>
      <c r="AE512" s="54" t="s">
        <v>176</v>
      </c>
      <c r="AG512" s="63"/>
      <c r="AK512" s="64"/>
      <c r="AL512" s="64"/>
      <c r="AM512" s="65"/>
      <c r="AO512" s="64"/>
      <c r="AP512" s="66"/>
      <c r="AQ512" s="66"/>
      <c r="AS512" s="67"/>
      <c r="AT512" s="68"/>
    </row>
    <row r="513" spans="1:46" x14ac:dyDescent="0.25">
      <c r="A513" s="60">
        <v>7662.1370141762309</v>
      </c>
      <c r="B513" s="54">
        <f t="shared" si="21"/>
        <v>22</v>
      </c>
      <c r="C513" s="54">
        <f t="shared" si="22"/>
        <v>504</v>
      </c>
      <c r="D513" s="60">
        <v>7662.1370141762309</v>
      </c>
      <c r="G513" s="63"/>
      <c r="I513" s="64"/>
      <c r="J513" s="64"/>
      <c r="K513" s="65"/>
      <c r="M513" s="64"/>
      <c r="N513" s="66"/>
      <c r="O513" s="66"/>
      <c r="Q513" s="67"/>
      <c r="R513" s="68"/>
      <c r="S513" s="63"/>
      <c r="U513" s="68">
        <v>14856</v>
      </c>
      <c r="V513" s="64">
        <v>8</v>
      </c>
      <c r="W513" s="54">
        <f t="shared" si="23"/>
        <v>504</v>
      </c>
      <c r="X513" s="68">
        <v>14856</v>
      </c>
      <c r="AC513" s="63">
        <v>7429.0744785158895</v>
      </c>
      <c r="AD513" s="63"/>
      <c r="AE513" s="54" t="s">
        <v>177</v>
      </c>
      <c r="AG513" s="63"/>
      <c r="AK513" s="64"/>
      <c r="AL513" s="64"/>
      <c r="AM513" s="65"/>
      <c r="AO513" s="64"/>
      <c r="AP513" s="66"/>
      <c r="AQ513" s="66"/>
      <c r="AS513" s="67"/>
      <c r="AT513" s="68"/>
    </row>
    <row r="514" spans="1:46" x14ac:dyDescent="0.25">
      <c r="A514" s="60">
        <v>7676.8569751325995</v>
      </c>
      <c r="B514" s="54">
        <f t="shared" si="21"/>
        <v>23</v>
      </c>
      <c r="C514" s="54">
        <f t="shared" si="22"/>
        <v>505</v>
      </c>
      <c r="D514" s="60">
        <v>7676.8569751325995</v>
      </c>
      <c r="G514" s="63"/>
      <c r="I514" s="64"/>
      <c r="J514" s="64"/>
      <c r="K514" s="65"/>
      <c r="M514" s="64"/>
      <c r="N514" s="66"/>
      <c r="O514" s="66"/>
      <c r="Q514" s="67"/>
      <c r="R514" s="68"/>
      <c r="S514" s="63"/>
      <c r="U514" s="68">
        <v>14885</v>
      </c>
      <c r="V514" s="64">
        <v>9</v>
      </c>
      <c r="W514" s="54">
        <f t="shared" si="23"/>
        <v>505</v>
      </c>
      <c r="X514" s="68">
        <v>14885</v>
      </c>
      <c r="AC514" s="63">
        <v>7444.2674583974294</v>
      </c>
      <c r="AD514" s="63"/>
      <c r="AE514" s="54" t="s">
        <v>176</v>
      </c>
      <c r="AG514" s="63"/>
      <c r="AK514" s="64"/>
      <c r="AL514" s="64"/>
      <c r="AM514" s="65"/>
      <c r="AO514" s="64"/>
      <c r="AP514" s="66"/>
      <c r="AQ514" s="66"/>
      <c r="AS514" s="67"/>
      <c r="AT514" s="68"/>
    </row>
    <row r="515" spans="1:46" x14ac:dyDescent="0.25">
      <c r="A515" s="60">
        <v>7691.5798700107262</v>
      </c>
      <c r="B515" s="54">
        <f t="shared" si="21"/>
        <v>24</v>
      </c>
      <c r="C515" s="54">
        <f t="shared" si="22"/>
        <v>506</v>
      </c>
      <c r="D515" s="60">
        <v>7691.5798700107262</v>
      </c>
      <c r="G515" s="63"/>
      <c r="I515" s="64"/>
      <c r="J515" s="64"/>
      <c r="K515" s="65"/>
      <c r="M515" s="64"/>
      <c r="N515" s="66"/>
      <c r="O515" s="66"/>
      <c r="Q515" s="67"/>
      <c r="R515" s="68"/>
      <c r="S515" s="63"/>
      <c r="U515" s="68">
        <v>14915</v>
      </c>
      <c r="V515" s="64">
        <v>10</v>
      </c>
      <c r="W515" s="54">
        <f t="shared" si="23"/>
        <v>506</v>
      </c>
      <c r="X515" s="68">
        <v>14915</v>
      </c>
      <c r="AC515" s="63">
        <v>7458.7209680066444</v>
      </c>
      <c r="AD515" s="63"/>
      <c r="AE515" s="54" t="s">
        <v>177</v>
      </c>
      <c r="AG515" s="63"/>
      <c r="AK515" s="64"/>
      <c r="AL515" s="64"/>
      <c r="AM515" s="65"/>
      <c r="AO515" s="64"/>
      <c r="AP515" s="66"/>
      <c r="AQ515" s="66"/>
      <c r="AS515" s="67"/>
      <c r="AT515" s="68"/>
    </row>
    <row r="516" spans="1:46" x14ac:dyDescent="0.25">
      <c r="A516" s="60">
        <v>7706.3476097402163</v>
      </c>
      <c r="B516" s="54">
        <f t="shared" si="21"/>
        <v>1</v>
      </c>
      <c r="C516" s="54">
        <f t="shared" si="22"/>
        <v>507</v>
      </c>
      <c r="D516" s="60">
        <v>7706.3476097402163</v>
      </c>
      <c r="G516" s="63"/>
      <c r="I516" s="64"/>
      <c r="J516" s="64"/>
      <c r="K516" s="65"/>
      <c r="M516" s="64"/>
      <c r="N516" s="66"/>
      <c r="O516" s="66"/>
      <c r="Q516" s="67"/>
      <c r="R516" s="68"/>
      <c r="S516" s="63"/>
      <c r="U516" s="68">
        <v>14944</v>
      </c>
      <c r="V516" s="64">
        <v>11</v>
      </c>
      <c r="W516" s="54">
        <f t="shared" si="23"/>
        <v>507</v>
      </c>
      <c r="X516" s="68">
        <v>14944</v>
      </c>
      <c r="AC516" s="63">
        <v>7473.5703414101154</v>
      </c>
      <c r="AD516" s="63"/>
      <c r="AE516" s="54" t="s">
        <v>176</v>
      </c>
      <c r="AG516" s="63"/>
      <c r="AK516" s="64"/>
      <c r="AL516" s="64"/>
      <c r="AM516" s="65"/>
      <c r="AO516" s="64"/>
      <c r="AP516" s="66"/>
      <c r="AQ516" s="66"/>
      <c r="AS516" s="67"/>
      <c r="AT516" s="68"/>
    </row>
    <row r="517" spans="1:46" x14ac:dyDescent="0.25">
      <c r="A517" s="60">
        <v>7721.1807672237046</v>
      </c>
      <c r="B517" s="54">
        <f t="shared" si="21"/>
        <v>2</v>
      </c>
      <c r="C517" s="54">
        <f t="shared" si="22"/>
        <v>508</v>
      </c>
      <c r="D517" s="60">
        <v>7721.1807672237046</v>
      </c>
      <c r="G517" s="63"/>
      <c r="I517" s="64"/>
      <c r="J517" s="64"/>
      <c r="K517" s="65"/>
      <c r="M517" s="64"/>
      <c r="N517" s="66"/>
      <c r="O517" s="66"/>
      <c r="Q517" s="67"/>
      <c r="R517" s="68"/>
      <c r="S517" s="63"/>
      <c r="U517" s="68">
        <v>14974</v>
      </c>
      <c r="V517" s="64">
        <v>12</v>
      </c>
      <c r="W517" s="54">
        <f t="shared" si="23"/>
        <v>508</v>
      </c>
      <c r="X517" s="68">
        <v>14974</v>
      </c>
      <c r="AC517" s="63">
        <v>7488.3615943831392</v>
      </c>
      <c r="AD517" s="63"/>
      <c r="AE517" s="54" t="s">
        <v>177</v>
      </c>
      <c r="AG517" s="63"/>
      <c r="AK517" s="64"/>
      <c r="AL517" s="64"/>
      <c r="AM517" s="65"/>
      <c r="AO517" s="64"/>
      <c r="AP517" s="66"/>
      <c r="AQ517" s="66"/>
      <c r="AS517" s="67"/>
      <c r="AT517" s="68"/>
    </row>
    <row r="518" spans="1:46" x14ac:dyDescent="0.25">
      <c r="A518" s="60">
        <v>7736.1149326679297</v>
      </c>
      <c r="B518" s="54">
        <f t="shared" si="21"/>
        <v>3</v>
      </c>
      <c r="C518" s="54">
        <f t="shared" si="22"/>
        <v>509</v>
      </c>
      <c r="D518" s="60">
        <v>7736.1149326679297</v>
      </c>
      <c r="G518" s="63"/>
      <c r="I518" s="64"/>
      <c r="J518" s="64"/>
      <c r="K518" s="65"/>
      <c r="M518" s="64"/>
      <c r="N518" s="66"/>
      <c r="O518" s="66"/>
      <c r="Q518" s="67"/>
      <c r="R518" s="68"/>
      <c r="S518" s="63"/>
      <c r="U518" s="68">
        <v>15003</v>
      </c>
      <c r="V518" s="64">
        <v>1</v>
      </c>
      <c r="W518" s="54">
        <f t="shared" si="23"/>
        <v>509</v>
      </c>
      <c r="X518" s="68">
        <v>15003</v>
      </c>
      <c r="AC518" s="63">
        <v>7502.8506785267964</v>
      </c>
      <c r="AD518" s="63"/>
      <c r="AE518" s="54" t="s">
        <v>176</v>
      </c>
      <c r="AG518" s="63"/>
      <c r="AK518" s="64"/>
      <c r="AL518" s="64"/>
      <c r="AM518" s="65"/>
      <c r="AO518" s="64"/>
      <c r="AP518" s="66"/>
      <c r="AQ518" s="66"/>
      <c r="AS518" s="67"/>
      <c r="AT518" s="68"/>
    </row>
    <row r="519" spans="1:46" x14ac:dyDescent="0.25">
      <c r="A519" s="60">
        <v>7751.1606592149474</v>
      </c>
      <c r="B519" s="54">
        <f t="shared" si="21"/>
        <v>4</v>
      </c>
      <c r="C519" s="54">
        <f t="shared" si="22"/>
        <v>510</v>
      </c>
      <c r="D519" s="60">
        <v>7751.1606592149474</v>
      </c>
      <c r="G519" s="63"/>
      <c r="I519" s="64"/>
      <c r="J519" s="64"/>
      <c r="K519" s="65"/>
      <c r="M519" s="64"/>
      <c r="N519" s="66"/>
      <c r="O519" s="66"/>
      <c r="Q519" s="67"/>
      <c r="R519" s="68"/>
      <c r="S519" s="63"/>
      <c r="U519" s="68">
        <v>15033</v>
      </c>
      <c r="V519" s="64">
        <v>2</v>
      </c>
      <c r="W519" s="54">
        <f t="shared" si="23"/>
        <v>510</v>
      </c>
      <c r="X519" s="68">
        <v>15033</v>
      </c>
      <c r="AC519" s="63">
        <v>7517.9717728518881</v>
      </c>
      <c r="AD519" s="63"/>
      <c r="AE519" s="54" t="s">
        <v>177</v>
      </c>
      <c r="AG519" s="63"/>
      <c r="AK519" s="64"/>
      <c r="AL519" s="64"/>
      <c r="AM519" s="65"/>
      <c r="AO519" s="64"/>
      <c r="AP519" s="66"/>
      <c r="AQ519" s="66"/>
      <c r="AS519" s="67"/>
      <c r="AT519" s="68"/>
    </row>
    <row r="520" spans="1:46" x14ac:dyDescent="0.25">
      <c r="A520" s="60">
        <v>7766.3396208710037</v>
      </c>
      <c r="B520" s="54">
        <f t="shared" si="21"/>
        <v>5</v>
      </c>
      <c r="C520" s="54">
        <f t="shared" si="22"/>
        <v>511</v>
      </c>
      <c r="D520" s="60">
        <v>7766.3396208710037</v>
      </c>
      <c r="G520" s="63"/>
      <c r="I520" s="64"/>
      <c r="J520" s="64"/>
      <c r="K520" s="65"/>
      <c r="M520" s="64"/>
      <c r="N520" s="66"/>
      <c r="O520" s="66"/>
      <c r="Q520" s="67"/>
      <c r="R520" s="68"/>
      <c r="S520" s="63"/>
      <c r="U520" s="68">
        <v>15063</v>
      </c>
      <c r="V520" s="64">
        <v>3</v>
      </c>
      <c r="W520" s="54">
        <f t="shared" si="23"/>
        <v>511</v>
      </c>
      <c r="X520" s="68">
        <v>15063</v>
      </c>
      <c r="AC520" s="63">
        <v>7532.1554568819702</v>
      </c>
      <c r="AD520" s="63"/>
      <c r="AE520" s="54" t="s">
        <v>176</v>
      </c>
      <c r="AG520" s="63"/>
      <c r="AK520" s="64"/>
      <c r="AL520" s="64"/>
      <c r="AM520" s="65"/>
      <c r="AO520" s="64"/>
      <c r="AP520" s="66"/>
      <c r="AQ520" s="66"/>
      <c r="AS520" s="67"/>
      <c r="AT520" s="68"/>
    </row>
    <row r="521" spans="1:46" x14ac:dyDescent="0.25">
      <c r="A521" s="60">
        <v>7781.647646760568</v>
      </c>
      <c r="B521" s="54">
        <f t="shared" si="21"/>
        <v>6</v>
      </c>
      <c r="C521" s="54">
        <f t="shared" si="22"/>
        <v>512</v>
      </c>
      <c r="D521" s="60">
        <v>7781.647646760568</v>
      </c>
      <c r="G521" s="63"/>
      <c r="I521" s="64"/>
      <c r="J521" s="64"/>
      <c r="K521" s="65"/>
      <c r="M521" s="64"/>
      <c r="N521" s="66"/>
      <c r="O521" s="66"/>
      <c r="Q521" s="67"/>
      <c r="R521" s="68"/>
      <c r="S521" s="63"/>
      <c r="U521" s="68">
        <v>15092</v>
      </c>
      <c r="V521" s="64">
        <v>4</v>
      </c>
      <c r="W521" s="54">
        <f t="shared" si="23"/>
        <v>512</v>
      </c>
      <c r="X521" s="68">
        <v>15092</v>
      </c>
      <c r="AC521" s="63">
        <v>7547.5435958756134</v>
      </c>
      <c r="AD521" s="63"/>
      <c r="AE521" s="54" t="s">
        <v>177</v>
      </c>
      <c r="AG521" s="63"/>
      <c r="AK521" s="64"/>
      <c r="AL521" s="64"/>
      <c r="AM521" s="65"/>
      <c r="AO521" s="64"/>
      <c r="AP521" s="66"/>
      <c r="AQ521" s="66"/>
      <c r="AS521" s="67"/>
      <c r="AT521" s="68"/>
    </row>
    <row r="522" spans="1:46" x14ac:dyDescent="0.25">
      <c r="A522" s="60">
        <v>7797.0865726722404</v>
      </c>
      <c r="B522" s="54">
        <f t="shared" si="21"/>
        <v>7</v>
      </c>
      <c r="C522" s="54">
        <f t="shared" si="22"/>
        <v>513</v>
      </c>
      <c r="D522" s="60">
        <v>7797.0865726722404</v>
      </c>
      <c r="G522" s="63"/>
      <c r="I522" s="64"/>
      <c r="J522" s="64"/>
      <c r="K522" s="65"/>
      <c r="M522" s="64"/>
      <c r="N522" s="66"/>
      <c r="O522" s="66"/>
      <c r="Q522" s="67"/>
      <c r="R522" s="68"/>
      <c r="S522" s="63"/>
      <c r="U522" s="68">
        <v>15122</v>
      </c>
      <c r="V522" s="64">
        <v>5</v>
      </c>
      <c r="W522" s="54">
        <f t="shared" si="23"/>
        <v>513</v>
      </c>
      <c r="X522" s="68">
        <v>15122</v>
      </c>
      <c r="AC522" s="63">
        <v>7561.5359430857934</v>
      </c>
      <c r="AD522" s="63"/>
      <c r="AE522" s="54" t="s">
        <v>176</v>
      </c>
      <c r="AG522" s="63"/>
      <c r="AK522" s="64"/>
      <c r="AL522" s="64"/>
      <c r="AM522" s="65"/>
      <c r="AO522" s="64"/>
      <c r="AP522" s="66"/>
      <c r="AQ522" s="66"/>
      <c r="AS522" s="67"/>
      <c r="AT522" s="68"/>
    </row>
    <row r="523" spans="1:46" x14ac:dyDescent="0.25">
      <c r="A523" s="60">
        <v>7812.6368534625508</v>
      </c>
      <c r="B523" s="54">
        <f t="shared" si="21"/>
        <v>8</v>
      </c>
      <c r="C523" s="54">
        <f t="shared" si="22"/>
        <v>514</v>
      </c>
      <c r="D523" s="60">
        <v>7812.6368534625508</v>
      </c>
      <c r="G523" s="63"/>
      <c r="I523" s="64"/>
      <c r="J523" s="64"/>
      <c r="K523" s="65"/>
      <c r="M523" s="64"/>
      <c r="N523" s="66"/>
      <c r="O523" s="66"/>
      <c r="Q523" s="67"/>
      <c r="R523" s="68"/>
      <c r="S523" s="63"/>
      <c r="U523" s="68">
        <v>15152</v>
      </c>
      <c r="V523" s="64">
        <v>6</v>
      </c>
      <c r="W523" s="54">
        <f t="shared" si="23"/>
        <v>514</v>
      </c>
      <c r="X523" s="68">
        <v>15152</v>
      </c>
      <c r="AC523" s="63">
        <v>7577.0809940043837</v>
      </c>
      <c r="AD523" s="63"/>
      <c r="AE523" s="54" t="s">
        <v>177</v>
      </c>
      <c r="AG523" s="63"/>
      <c r="AK523" s="64"/>
      <c r="AL523" s="64"/>
      <c r="AM523" s="65"/>
      <c r="AO523" s="64"/>
      <c r="AP523" s="66"/>
      <c r="AQ523" s="66"/>
      <c r="AS523" s="67"/>
      <c r="AT523" s="68"/>
    </row>
    <row r="524" spans="1:46" x14ac:dyDescent="0.25">
      <c r="A524" s="60">
        <v>7828.2790356655605</v>
      </c>
      <c r="B524" s="54">
        <f t="shared" ref="B524:B587" si="24">IF(B523=24,1,B523+1)</f>
        <v>9</v>
      </c>
      <c r="C524" s="54">
        <f t="shared" ref="C524:C587" si="25">C523+1</f>
        <v>515</v>
      </c>
      <c r="D524" s="60">
        <v>7828.2790356655605</v>
      </c>
      <c r="G524" s="63"/>
      <c r="I524" s="64"/>
      <c r="J524" s="64"/>
      <c r="K524" s="65"/>
      <c r="M524" s="64"/>
      <c r="N524" s="66"/>
      <c r="O524" s="66"/>
      <c r="Q524" s="67"/>
      <c r="R524" s="68"/>
      <c r="S524" s="63"/>
      <c r="U524" s="68">
        <v>15181</v>
      </c>
      <c r="V524" s="64">
        <v>6</v>
      </c>
      <c r="W524" s="54">
        <f t="shared" ref="W524:W587" si="26">W523+1</f>
        <v>515</v>
      </c>
      <c r="X524" s="68">
        <v>15181</v>
      </c>
      <c r="AC524" s="63">
        <v>7591.0351684647612</v>
      </c>
      <c r="AD524" s="63"/>
      <c r="AE524" s="54" t="s">
        <v>176</v>
      </c>
      <c r="AG524" s="63"/>
      <c r="AK524" s="64"/>
      <c r="AL524" s="64"/>
      <c r="AM524" s="65"/>
      <c r="AO524" s="64"/>
      <c r="AP524" s="66"/>
      <c r="AQ524" s="66"/>
      <c r="AS524" s="67"/>
      <c r="AT524" s="68"/>
    </row>
    <row r="525" spans="1:46" x14ac:dyDescent="0.25">
      <c r="A525" s="60">
        <v>7843.9833128801547</v>
      </c>
      <c r="B525" s="54">
        <f t="shared" si="24"/>
        <v>10</v>
      </c>
      <c r="C525" s="54">
        <f t="shared" si="25"/>
        <v>516</v>
      </c>
      <c r="D525" s="60">
        <v>7843.9833128801547</v>
      </c>
      <c r="G525" s="63"/>
      <c r="I525" s="64"/>
      <c r="J525" s="64"/>
      <c r="K525" s="65"/>
      <c r="M525" s="64"/>
      <c r="N525" s="66"/>
      <c r="O525" s="66"/>
      <c r="Q525" s="67"/>
      <c r="R525" s="68"/>
      <c r="S525" s="63"/>
      <c r="U525" s="68">
        <v>15211</v>
      </c>
      <c r="V525" s="64">
        <v>7</v>
      </c>
      <c r="W525" s="54">
        <f t="shared" si="26"/>
        <v>516</v>
      </c>
      <c r="X525" s="68">
        <v>15211</v>
      </c>
      <c r="AC525" s="63">
        <v>7606.5895514828153</v>
      </c>
      <c r="AD525" s="63"/>
      <c r="AE525" s="54" t="s">
        <v>177</v>
      </c>
      <c r="AG525" s="63"/>
      <c r="AK525" s="64"/>
      <c r="AL525" s="64"/>
      <c r="AM525" s="65"/>
      <c r="AO525" s="64"/>
      <c r="AP525" s="66"/>
      <c r="AQ525" s="66"/>
      <c r="AS525" s="67"/>
      <c r="AT525" s="68"/>
    </row>
    <row r="526" spans="1:46" x14ac:dyDescent="0.25">
      <c r="A526" s="60">
        <v>7859.7131573869847</v>
      </c>
      <c r="B526" s="54">
        <f t="shared" si="24"/>
        <v>11</v>
      </c>
      <c r="C526" s="54">
        <f t="shared" si="25"/>
        <v>517</v>
      </c>
      <c r="D526" s="60">
        <v>7859.7131573869847</v>
      </c>
      <c r="G526" s="63"/>
      <c r="I526" s="64"/>
      <c r="J526" s="64"/>
      <c r="K526" s="65"/>
      <c r="M526" s="64"/>
      <c r="N526" s="66"/>
      <c r="O526" s="66"/>
      <c r="Q526" s="67"/>
      <c r="R526" s="68"/>
      <c r="S526" s="63"/>
      <c r="U526" s="68">
        <v>15240</v>
      </c>
      <c r="V526" s="64">
        <v>8</v>
      </c>
      <c r="W526" s="54">
        <f t="shared" si="26"/>
        <v>517</v>
      </c>
      <c r="X526" s="68">
        <v>15240</v>
      </c>
      <c r="AC526" s="63">
        <v>7620.6702595613897</v>
      </c>
      <c r="AD526" s="63"/>
      <c r="AE526" s="54" t="s">
        <v>176</v>
      </c>
      <c r="AG526" s="63"/>
      <c r="AK526" s="64"/>
      <c r="AL526" s="64"/>
      <c r="AM526" s="65"/>
      <c r="AO526" s="64"/>
      <c r="AP526" s="66"/>
      <c r="AQ526" s="66"/>
      <c r="AS526" s="67"/>
      <c r="AT526" s="68"/>
    </row>
    <row r="527" spans="1:46" x14ac:dyDescent="0.25">
      <c r="A527" s="60">
        <v>7875.4379228292964</v>
      </c>
      <c r="B527" s="54">
        <f t="shared" si="24"/>
        <v>12</v>
      </c>
      <c r="C527" s="54">
        <f t="shared" si="25"/>
        <v>518</v>
      </c>
      <c r="D527" s="60">
        <v>7875.4379228292964</v>
      </c>
      <c r="G527" s="63"/>
      <c r="I527" s="64"/>
      <c r="J527" s="64"/>
      <c r="K527" s="65"/>
      <c r="M527" s="64"/>
      <c r="N527" s="66"/>
      <c r="O527" s="66"/>
      <c r="Q527" s="67"/>
      <c r="R527" s="68"/>
      <c r="S527" s="63"/>
      <c r="U527" s="68">
        <v>15269</v>
      </c>
      <c r="V527" s="64">
        <v>9</v>
      </c>
      <c r="W527" s="54">
        <f t="shared" si="26"/>
        <v>518</v>
      </c>
      <c r="X527" s="68">
        <v>15269</v>
      </c>
      <c r="AC527" s="63">
        <v>7636.071086880751</v>
      </c>
      <c r="AD527" s="63"/>
      <c r="AE527" s="54" t="s">
        <v>177</v>
      </c>
      <c r="AG527" s="63"/>
      <c r="AK527" s="64"/>
      <c r="AL527" s="64"/>
      <c r="AM527" s="65"/>
      <c r="AO527" s="64"/>
      <c r="AP527" s="66"/>
      <c r="AQ527" s="66"/>
      <c r="AS527" s="67"/>
      <c r="AT527" s="68"/>
    </row>
    <row r="528" spans="1:46" x14ac:dyDescent="0.25">
      <c r="A528" s="60">
        <v>7891.1137402323075</v>
      </c>
      <c r="B528" s="54">
        <f t="shared" si="24"/>
        <v>13</v>
      </c>
      <c r="C528" s="54">
        <f t="shared" si="25"/>
        <v>519</v>
      </c>
      <c r="D528" s="60">
        <v>7891.1137402323075</v>
      </c>
      <c r="G528" s="63"/>
      <c r="I528" s="64"/>
      <c r="J528" s="64"/>
      <c r="K528" s="65"/>
      <c r="M528" s="64"/>
      <c r="N528" s="66"/>
      <c r="O528" s="66"/>
      <c r="Q528" s="67"/>
      <c r="R528" s="68"/>
      <c r="S528" s="63"/>
      <c r="U528" s="68">
        <v>15299</v>
      </c>
      <c r="V528" s="64">
        <v>10</v>
      </c>
      <c r="W528" s="54">
        <f t="shared" si="26"/>
        <v>519</v>
      </c>
      <c r="X528" s="68">
        <v>15299</v>
      </c>
      <c r="AC528" s="63">
        <v>7650.4193673995323</v>
      </c>
      <c r="AD528" s="63"/>
      <c r="AE528" s="54" t="s">
        <v>176</v>
      </c>
      <c r="AG528" s="63"/>
      <c r="AK528" s="64"/>
      <c r="AL528" s="64"/>
      <c r="AM528" s="65"/>
      <c r="AO528" s="64"/>
      <c r="AP528" s="66"/>
      <c r="AQ528" s="66"/>
      <c r="AS528" s="67"/>
      <c r="AT528" s="68"/>
    </row>
    <row r="529" spans="1:46" x14ac:dyDescent="0.25">
      <c r="A529" s="60">
        <v>7906.7190824002028</v>
      </c>
      <c r="B529" s="54">
        <f t="shared" si="24"/>
        <v>14</v>
      </c>
      <c r="C529" s="54">
        <f t="shared" si="25"/>
        <v>520</v>
      </c>
      <c r="D529" s="60">
        <v>7906.7190824002028</v>
      </c>
      <c r="G529" s="63"/>
      <c r="I529" s="64"/>
      <c r="J529" s="64"/>
      <c r="K529" s="65"/>
      <c r="M529" s="64"/>
      <c r="N529" s="66"/>
      <c r="O529" s="66"/>
      <c r="Q529" s="67"/>
      <c r="R529" s="68"/>
      <c r="S529" s="63"/>
      <c r="U529" s="68">
        <v>15328</v>
      </c>
      <c r="V529" s="64">
        <v>11</v>
      </c>
      <c r="W529" s="54">
        <f t="shared" si="26"/>
        <v>520</v>
      </c>
      <c r="X529" s="68">
        <v>15328</v>
      </c>
      <c r="AC529" s="63">
        <v>7665.5267882333137</v>
      </c>
      <c r="AD529" s="63"/>
      <c r="AE529" s="54" t="s">
        <v>177</v>
      </c>
      <c r="AG529" s="63"/>
      <c r="AK529" s="64"/>
      <c r="AL529" s="64"/>
      <c r="AM529" s="65"/>
      <c r="AO529" s="64"/>
      <c r="AP529" s="66"/>
      <c r="AQ529" s="66"/>
      <c r="AS529" s="67"/>
      <c r="AT529" s="68"/>
    </row>
    <row r="530" spans="1:46" x14ac:dyDescent="0.25">
      <c r="A530" s="60">
        <v>7922.2152902171947</v>
      </c>
      <c r="B530" s="54">
        <f t="shared" si="24"/>
        <v>15</v>
      </c>
      <c r="C530" s="54">
        <f t="shared" si="25"/>
        <v>521</v>
      </c>
      <c r="D530" s="60">
        <v>7922.2152902171947</v>
      </c>
      <c r="G530" s="63"/>
      <c r="I530" s="64"/>
      <c r="J530" s="64"/>
      <c r="K530" s="65"/>
      <c r="M530" s="64"/>
      <c r="N530" s="66"/>
      <c r="O530" s="66"/>
      <c r="Q530" s="67"/>
      <c r="R530" s="68"/>
      <c r="S530" s="63"/>
      <c r="U530" s="68">
        <v>15358</v>
      </c>
      <c r="V530" s="64">
        <v>12</v>
      </c>
      <c r="W530" s="54">
        <f t="shared" si="26"/>
        <v>521</v>
      </c>
      <c r="X530" s="68">
        <v>15358</v>
      </c>
      <c r="AC530" s="63">
        <v>7680.2269261367619</v>
      </c>
      <c r="AD530" s="63"/>
      <c r="AE530" s="54" t="s">
        <v>176</v>
      </c>
      <c r="AG530" s="63"/>
      <c r="AK530" s="64"/>
      <c r="AL530" s="64"/>
      <c r="AM530" s="65"/>
      <c r="AO530" s="64"/>
      <c r="AP530" s="66"/>
      <c r="AQ530" s="66"/>
      <c r="AS530" s="67"/>
      <c r="AT530" s="68"/>
    </row>
    <row r="531" spans="1:46" x14ac:dyDescent="0.25">
      <c r="A531" s="60">
        <v>7937.5972726861946</v>
      </c>
      <c r="B531" s="54">
        <f t="shared" si="24"/>
        <v>16</v>
      </c>
      <c r="C531" s="54">
        <f t="shared" si="25"/>
        <v>522</v>
      </c>
      <c r="D531" s="60">
        <v>7937.5972726861946</v>
      </c>
      <c r="G531" s="63"/>
      <c r="I531" s="64"/>
      <c r="J531" s="64"/>
      <c r="K531" s="65"/>
      <c r="M531" s="64"/>
      <c r="N531" s="66"/>
      <c r="O531" s="66"/>
      <c r="Q531" s="67"/>
      <c r="R531" s="68"/>
      <c r="S531" s="63"/>
      <c r="U531" s="68">
        <v>15387</v>
      </c>
      <c r="V531" s="64">
        <v>1</v>
      </c>
      <c r="W531" s="54">
        <f t="shared" si="26"/>
        <v>522</v>
      </c>
      <c r="X531" s="68">
        <v>15387</v>
      </c>
      <c r="AC531" s="63">
        <v>7694.9637982193381</v>
      </c>
      <c r="AD531" s="63"/>
      <c r="AE531" s="54" t="s">
        <v>177</v>
      </c>
      <c r="AG531" s="63"/>
      <c r="AK531" s="64"/>
      <c r="AL531" s="64"/>
      <c r="AM531" s="65"/>
      <c r="AO531" s="64"/>
      <c r="AP531" s="66"/>
      <c r="AQ531" s="66"/>
      <c r="AS531" s="67"/>
      <c r="AT531" s="68"/>
    </row>
    <row r="532" spans="1:46" x14ac:dyDescent="0.25">
      <c r="A532" s="60">
        <v>7952.8409523381852</v>
      </c>
      <c r="B532" s="54">
        <f t="shared" si="24"/>
        <v>17</v>
      </c>
      <c r="C532" s="54">
        <f t="shared" si="25"/>
        <v>523</v>
      </c>
      <c r="D532" s="60">
        <v>7952.8409523381852</v>
      </c>
      <c r="G532" s="63"/>
      <c r="I532" s="64"/>
      <c r="J532" s="64"/>
      <c r="K532" s="65"/>
      <c r="M532" s="64"/>
      <c r="N532" s="66"/>
      <c r="O532" s="66"/>
      <c r="Q532" s="67"/>
      <c r="R532" s="68"/>
      <c r="S532" s="63"/>
      <c r="U532" s="68">
        <v>15417</v>
      </c>
      <c r="V532" s="64">
        <v>2</v>
      </c>
      <c r="W532" s="54">
        <f t="shared" si="26"/>
        <v>523</v>
      </c>
      <c r="X532" s="68">
        <v>15417</v>
      </c>
      <c r="AC532" s="63">
        <v>7710.0255917087197</v>
      </c>
      <c r="AD532" s="63"/>
      <c r="AE532" s="54" t="s">
        <v>176</v>
      </c>
      <c r="AG532" s="63"/>
      <c r="AK532" s="64"/>
      <c r="AL532" s="64"/>
      <c r="AM532" s="65"/>
      <c r="AO532" s="64"/>
      <c r="AP532" s="66"/>
      <c r="AQ532" s="66"/>
      <c r="AS532" s="67"/>
      <c r="AT532" s="68"/>
    </row>
    <row r="533" spans="1:46" x14ac:dyDescent="0.25">
      <c r="A533" s="60">
        <v>7967.9601595303975</v>
      </c>
      <c r="B533" s="54">
        <f t="shared" si="24"/>
        <v>18</v>
      </c>
      <c r="C533" s="54">
        <f t="shared" si="25"/>
        <v>524</v>
      </c>
      <c r="D533" s="60">
        <v>7967.9601595303975</v>
      </c>
      <c r="G533" s="63"/>
      <c r="I533" s="64"/>
      <c r="J533" s="64"/>
      <c r="K533" s="65"/>
      <c r="M533" s="64"/>
      <c r="N533" s="66"/>
      <c r="O533" s="66"/>
      <c r="Q533" s="67"/>
      <c r="R533" s="68"/>
      <c r="S533" s="63"/>
      <c r="U533" s="68">
        <v>15446</v>
      </c>
      <c r="V533" s="64">
        <v>3</v>
      </c>
      <c r="W533" s="54">
        <f t="shared" si="26"/>
        <v>524</v>
      </c>
      <c r="X533" s="68">
        <v>15446</v>
      </c>
      <c r="AC533" s="63">
        <v>7724.397390187718</v>
      </c>
      <c r="AD533" s="63"/>
      <c r="AE533" s="54" t="s">
        <v>177</v>
      </c>
      <c r="AG533" s="63"/>
      <c r="AK533" s="64"/>
      <c r="AL533" s="64"/>
      <c r="AM533" s="65"/>
      <c r="AO533" s="64"/>
      <c r="AP533" s="66"/>
      <c r="AQ533" s="66"/>
      <c r="AS533" s="67"/>
      <c r="AT533" s="68"/>
    </row>
    <row r="534" spans="1:46" x14ac:dyDescent="0.25">
      <c r="A534" s="60">
        <v>7982.9485193872824</v>
      </c>
      <c r="B534" s="54">
        <f t="shared" si="24"/>
        <v>19</v>
      </c>
      <c r="C534" s="54">
        <f t="shared" si="25"/>
        <v>525</v>
      </c>
      <c r="D534" s="60">
        <v>7982.9485193872824</v>
      </c>
      <c r="G534" s="63"/>
      <c r="I534" s="64"/>
      <c r="J534" s="64"/>
      <c r="K534" s="65"/>
      <c r="M534" s="64"/>
      <c r="N534" s="66"/>
      <c r="O534" s="66"/>
      <c r="Q534" s="67"/>
      <c r="R534" s="68"/>
      <c r="S534" s="63"/>
      <c r="U534" s="68">
        <v>15476</v>
      </c>
      <c r="V534" s="64">
        <v>4</v>
      </c>
      <c r="W534" s="54">
        <f t="shared" si="26"/>
        <v>525</v>
      </c>
      <c r="X534" s="68">
        <v>15476</v>
      </c>
      <c r="AC534" s="63">
        <v>7739.7563639460132</v>
      </c>
      <c r="AD534" s="63"/>
      <c r="AE534" s="54" t="s">
        <v>176</v>
      </c>
      <c r="AG534" s="63"/>
      <c r="AK534" s="64"/>
      <c r="AL534" s="64"/>
      <c r="AM534" s="65"/>
      <c r="AO534" s="64"/>
      <c r="AP534" s="66"/>
      <c r="AQ534" s="66"/>
      <c r="AS534" s="67"/>
      <c r="AT534" s="68"/>
    </row>
    <row r="535" spans="1:46" x14ac:dyDescent="0.25">
      <c r="A535" s="60">
        <v>7997.8366956957616</v>
      </c>
      <c r="B535" s="54">
        <f t="shared" si="24"/>
        <v>20</v>
      </c>
      <c r="C535" s="54">
        <f t="shared" si="25"/>
        <v>526</v>
      </c>
      <c r="D535" s="60">
        <v>7997.8366956957616</v>
      </c>
      <c r="G535" s="63"/>
      <c r="I535" s="64"/>
      <c r="J535" s="64"/>
      <c r="K535" s="65"/>
      <c r="M535" s="64"/>
      <c r="N535" s="66"/>
      <c r="O535" s="66"/>
      <c r="Q535" s="67"/>
      <c r="R535" s="68"/>
      <c r="S535" s="63"/>
      <c r="U535" s="68">
        <v>15506</v>
      </c>
      <c r="V535" s="64">
        <v>5</v>
      </c>
      <c r="W535" s="54">
        <f t="shared" si="26"/>
        <v>526</v>
      </c>
      <c r="X535" s="68">
        <v>15506</v>
      </c>
      <c r="AC535" s="63">
        <v>7753.8463815017603</v>
      </c>
      <c r="AD535" s="63"/>
      <c r="AE535" s="54" t="s">
        <v>177</v>
      </c>
      <c r="AG535" s="63"/>
      <c r="AK535" s="64"/>
      <c r="AL535" s="64"/>
      <c r="AM535" s="65"/>
      <c r="AO535" s="64"/>
      <c r="AP535" s="66"/>
      <c r="AQ535" s="66"/>
      <c r="AS535" s="67"/>
      <c r="AT535" s="68"/>
    </row>
    <row r="536" spans="1:46" x14ac:dyDescent="0.25">
      <c r="A536" s="60">
        <v>8012.6331905988045</v>
      </c>
      <c r="B536" s="54">
        <f t="shared" si="24"/>
        <v>21</v>
      </c>
      <c r="C536" s="54">
        <f t="shared" si="25"/>
        <v>527</v>
      </c>
      <c r="D536" s="60">
        <v>8012.6331905988045</v>
      </c>
      <c r="G536" s="63"/>
      <c r="I536" s="64"/>
      <c r="J536" s="64"/>
      <c r="K536" s="65"/>
      <c r="M536" s="64"/>
      <c r="N536" s="66"/>
      <c r="O536" s="66"/>
      <c r="Q536" s="67"/>
      <c r="R536" s="68"/>
      <c r="S536" s="63"/>
      <c r="U536" s="68">
        <v>15535</v>
      </c>
      <c r="V536" s="64">
        <v>6</v>
      </c>
      <c r="W536" s="54">
        <f t="shared" si="26"/>
        <v>527</v>
      </c>
      <c r="X536" s="68">
        <v>15535</v>
      </c>
      <c r="AC536" s="63">
        <v>7769.3785747447982</v>
      </c>
      <c r="AD536" s="63"/>
      <c r="AE536" s="54" t="s">
        <v>176</v>
      </c>
      <c r="AG536" s="63"/>
      <c r="AK536" s="64"/>
      <c r="AL536" s="64"/>
      <c r="AM536" s="65"/>
      <c r="AO536" s="64"/>
      <c r="AP536" s="66"/>
      <c r="AQ536" s="66"/>
      <c r="AS536" s="67"/>
      <c r="AT536" s="68"/>
    </row>
    <row r="537" spans="1:46" x14ac:dyDescent="0.25">
      <c r="A537" s="60">
        <v>8027.380386157427</v>
      </c>
      <c r="B537" s="54">
        <f t="shared" si="24"/>
        <v>22</v>
      </c>
      <c r="C537" s="54">
        <f t="shared" si="25"/>
        <v>528</v>
      </c>
      <c r="D537" s="60">
        <v>8027.380386157427</v>
      </c>
      <c r="G537" s="63"/>
      <c r="I537" s="64"/>
      <c r="J537" s="64"/>
      <c r="K537" s="65"/>
      <c r="M537" s="64"/>
      <c r="N537" s="66"/>
      <c r="O537" s="66"/>
      <c r="Q537" s="67"/>
      <c r="R537" s="68"/>
      <c r="S537" s="63"/>
      <c r="U537" s="68">
        <v>15565</v>
      </c>
      <c r="V537" s="64">
        <v>7</v>
      </c>
      <c r="W537" s="54">
        <f t="shared" si="26"/>
        <v>528</v>
      </c>
      <c r="X537" s="68">
        <v>15565</v>
      </c>
      <c r="AC537" s="63">
        <v>7783.3259300943464</v>
      </c>
      <c r="AD537" s="63"/>
      <c r="AE537" s="54" t="s">
        <v>177</v>
      </c>
      <c r="AG537" s="63"/>
      <c r="AK537" s="64"/>
      <c r="AL537" s="64"/>
      <c r="AM537" s="65"/>
      <c r="AO537" s="64"/>
      <c r="AP537" s="66"/>
      <c r="AQ537" s="66"/>
      <c r="AS537" s="67"/>
      <c r="AT537" s="68"/>
    </row>
    <row r="538" spans="1:46" x14ac:dyDescent="0.25">
      <c r="A538" s="60">
        <v>8042.0953359832056</v>
      </c>
      <c r="B538" s="54">
        <f t="shared" si="24"/>
        <v>23</v>
      </c>
      <c r="C538" s="54">
        <f t="shared" si="25"/>
        <v>529</v>
      </c>
      <c r="D538" s="60">
        <v>8042.0953359832056</v>
      </c>
      <c r="G538" s="63"/>
      <c r="I538" s="64"/>
      <c r="J538" s="64"/>
      <c r="K538" s="65"/>
      <c r="M538" s="64"/>
      <c r="N538" s="66"/>
      <c r="O538" s="66"/>
      <c r="Q538" s="67"/>
      <c r="R538" s="68"/>
      <c r="S538" s="63"/>
      <c r="U538" s="68">
        <v>15594</v>
      </c>
      <c r="V538" s="64">
        <v>8</v>
      </c>
      <c r="W538" s="54">
        <f t="shared" si="26"/>
        <v>529</v>
      </c>
      <c r="X538" s="68">
        <v>15594</v>
      </c>
      <c r="AC538" s="63">
        <v>7798.8759895684198</v>
      </c>
      <c r="AD538" s="63"/>
      <c r="AE538" s="54" t="s">
        <v>176</v>
      </c>
      <c r="AG538" s="63"/>
      <c r="AK538" s="64"/>
      <c r="AL538" s="64"/>
      <c r="AM538" s="65"/>
      <c r="AO538" s="64"/>
      <c r="AP538" s="66"/>
      <c r="AQ538" s="66"/>
      <c r="AS538" s="67"/>
      <c r="AT538" s="68"/>
    </row>
    <row r="539" spans="1:46" x14ac:dyDescent="0.25">
      <c r="A539" s="60">
        <v>8056.8251865650527</v>
      </c>
      <c r="B539" s="54">
        <f t="shared" si="24"/>
        <v>24</v>
      </c>
      <c r="C539" s="54">
        <f t="shared" si="25"/>
        <v>530</v>
      </c>
      <c r="D539" s="60">
        <v>8056.8251865650527</v>
      </c>
      <c r="G539" s="63"/>
      <c r="I539" s="64"/>
      <c r="J539" s="64"/>
      <c r="K539" s="65"/>
      <c r="M539" s="64"/>
      <c r="N539" s="66"/>
      <c r="O539" s="66"/>
      <c r="Q539" s="67"/>
      <c r="R539" s="68"/>
      <c r="S539" s="63"/>
      <c r="U539" s="68">
        <v>15624</v>
      </c>
      <c r="V539" s="64">
        <v>9</v>
      </c>
      <c r="W539" s="54">
        <f t="shared" si="26"/>
        <v>530</v>
      </c>
      <c r="X539" s="68">
        <v>15624</v>
      </c>
      <c r="AC539" s="63">
        <v>7812.8440375137143</v>
      </c>
      <c r="AD539" s="63"/>
      <c r="AE539" s="54" t="s">
        <v>177</v>
      </c>
      <c r="AG539" s="63"/>
      <c r="AK539" s="64"/>
      <c r="AL539" s="64"/>
      <c r="AM539" s="65"/>
      <c r="AO539" s="64"/>
      <c r="AP539" s="66"/>
      <c r="AQ539" s="66"/>
      <c r="AS539" s="67"/>
      <c r="AT539" s="68"/>
    </row>
    <row r="540" spans="1:46" x14ac:dyDescent="0.25">
      <c r="A540" s="60">
        <v>8071.5880391397513</v>
      </c>
      <c r="B540" s="54">
        <f t="shared" si="24"/>
        <v>1</v>
      </c>
      <c r="C540" s="54">
        <f t="shared" si="25"/>
        <v>531</v>
      </c>
      <c r="D540" s="60">
        <v>8071.5880391397513</v>
      </c>
      <c r="G540" s="63"/>
      <c r="I540" s="64"/>
      <c r="J540" s="64"/>
      <c r="K540" s="65"/>
      <c r="M540" s="64"/>
      <c r="N540" s="66"/>
      <c r="O540" s="66"/>
      <c r="Q540" s="67"/>
      <c r="R540" s="68"/>
      <c r="S540" s="63"/>
      <c r="U540" s="68">
        <v>15653</v>
      </c>
      <c r="V540" s="64">
        <v>10</v>
      </c>
      <c r="W540" s="54">
        <f t="shared" si="26"/>
        <v>531</v>
      </c>
      <c r="X540" s="68">
        <v>15653</v>
      </c>
      <c r="AC540" s="63">
        <v>7828.2601992939599</v>
      </c>
      <c r="AD540" s="63"/>
      <c r="AE540" s="54" t="s">
        <v>176</v>
      </c>
      <c r="AG540" s="63"/>
      <c r="AK540" s="64"/>
      <c r="AL540" s="64"/>
      <c r="AM540" s="65"/>
      <c r="AO540" s="64"/>
      <c r="AP540" s="66"/>
      <c r="AQ540" s="66"/>
      <c r="AS540" s="67"/>
      <c r="AT540" s="68"/>
    </row>
    <row r="541" spans="1:46" x14ac:dyDescent="0.25">
      <c r="A541" s="60">
        <v>8086.4281305982731</v>
      </c>
      <c r="B541" s="54">
        <f t="shared" si="24"/>
        <v>2</v>
      </c>
      <c r="C541" s="54">
        <f t="shared" si="25"/>
        <v>532</v>
      </c>
      <c r="D541" s="60">
        <v>8086.4281305982731</v>
      </c>
      <c r="G541" s="63"/>
      <c r="I541" s="64"/>
      <c r="J541" s="64"/>
      <c r="K541" s="65"/>
      <c r="M541" s="64"/>
      <c r="N541" s="66"/>
      <c r="O541" s="66"/>
      <c r="Q541" s="67"/>
      <c r="R541" s="68"/>
      <c r="S541" s="63"/>
      <c r="U541" s="68">
        <v>15683</v>
      </c>
      <c r="V541" s="64">
        <v>11</v>
      </c>
      <c r="W541" s="54">
        <f t="shared" si="26"/>
        <v>532</v>
      </c>
      <c r="X541" s="68">
        <v>15683</v>
      </c>
      <c r="AC541" s="63">
        <v>7842.4036567681469</v>
      </c>
      <c r="AD541" s="63"/>
      <c r="AE541" s="54" t="s">
        <v>177</v>
      </c>
      <c r="AG541" s="63"/>
      <c r="AK541" s="64"/>
      <c r="AL541" s="64"/>
      <c r="AM541" s="65"/>
      <c r="AO541" s="64"/>
      <c r="AP541" s="66"/>
      <c r="AQ541" s="66"/>
      <c r="AS541" s="67"/>
      <c r="AT541" s="68"/>
    </row>
    <row r="542" spans="1:46" x14ac:dyDescent="0.25">
      <c r="A542" s="60">
        <v>8101.3570803282782</v>
      </c>
      <c r="B542" s="54">
        <f t="shared" si="24"/>
        <v>3</v>
      </c>
      <c r="C542" s="54">
        <f t="shared" si="25"/>
        <v>533</v>
      </c>
      <c r="D542" s="60">
        <v>8101.3570803282782</v>
      </c>
      <c r="G542" s="63"/>
      <c r="I542" s="64"/>
      <c r="J542" s="64"/>
      <c r="K542" s="65"/>
      <c r="M542" s="64"/>
      <c r="N542" s="66"/>
      <c r="O542" s="66"/>
      <c r="Q542" s="67"/>
      <c r="R542" s="68"/>
      <c r="S542" s="63"/>
      <c r="U542" s="68">
        <v>15712</v>
      </c>
      <c r="V542" s="64">
        <v>12</v>
      </c>
      <c r="W542" s="54">
        <f t="shared" si="26"/>
        <v>533</v>
      </c>
      <c r="X542" s="68">
        <v>15712</v>
      </c>
      <c r="AC542" s="63">
        <v>7857.5668243309483</v>
      </c>
      <c r="AD542" s="63"/>
      <c r="AE542" s="54" t="s">
        <v>176</v>
      </c>
      <c r="AG542" s="63"/>
      <c r="AK542" s="64"/>
      <c r="AL542" s="64"/>
      <c r="AM542" s="65"/>
      <c r="AO542" s="64"/>
      <c r="AP542" s="66"/>
      <c r="AQ542" s="66"/>
      <c r="AS542" s="67"/>
      <c r="AT542" s="68"/>
    </row>
    <row r="543" spans="1:46" x14ac:dyDescent="0.25">
      <c r="A543" s="60">
        <v>8116.4089690116234</v>
      </c>
      <c r="B543" s="54">
        <f t="shared" si="24"/>
        <v>4</v>
      </c>
      <c r="C543" s="54">
        <f t="shared" si="25"/>
        <v>534</v>
      </c>
      <c r="D543" s="60">
        <v>8116.4089690116234</v>
      </c>
      <c r="G543" s="63"/>
      <c r="I543" s="64"/>
      <c r="J543" s="64"/>
      <c r="K543" s="65"/>
      <c r="M543" s="64"/>
      <c r="N543" s="66"/>
      <c r="O543" s="66"/>
      <c r="Q543" s="67"/>
      <c r="R543" s="68"/>
      <c r="S543" s="63"/>
      <c r="U543" s="68">
        <v>15742</v>
      </c>
      <c r="V543" s="64">
        <v>1</v>
      </c>
      <c r="W543" s="54">
        <f t="shared" si="26"/>
        <v>534</v>
      </c>
      <c r="X543" s="68">
        <v>15742</v>
      </c>
      <c r="AC543" s="63">
        <v>7872.0053499094211</v>
      </c>
      <c r="AD543" s="63"/>
      <c r="AE543" s="54" t="s">
        <v>177</v>
      </c>
      <c r="AG543" s="63"/>
      <c r="AK543" s="64"/>
      <c r="AL543" s="64"/>
      <c r="AM543" s="65"/>
      <c r="AO543" s="64"/>
      <c r="AP543" s="66"/>
      <c r="AQ543" s="66"/>
      <c r="AS543" s="67"/>
      <c r="AT543" s="68"/>
    </row>
    <row r="544" spans="1:46" x14ac:dyDescent="0.25">
      <c r="A544" s="60">
        <v>8131.5822089812718</v>
      </c>
      <c r="B544" s="54">
        <f t="shared" si="24"/>
        <v>5</v>
      </c>
      <c r="C544" s="54">
        <f t="shared" si="25"/>
        <v>535</v>
      </c>
      <c r="D544" s="60">
        <v>8131.5822089812718</v>
      </c>
      <c r="G544" s="63"/>
      <c r="I544" s="64"/>
      <c r="J544" s="64"/>
      <c r="K544" s="65"/>
      <c r="M544" s="64"/>
      <c r="N544" s="66"/>
      <c r="O544" s="66"/>
      <c r="Q544" s="67"/>
      <c r="R544" s="68"/>
      <c r="S544" s="63"/>
      <c r="U544" s="68">
        <v>15771</v>
      </c>
      <c r="V544" s="64">
        <v>2</v>
      </c>
      <c r="W544" s="54">
        <f t="shared" si="26"/>
        <v>535</v>
      </c>
      <c r="X544" s="68">
        <v>15771</v>
      </c>
      <c r="AC544" s="63">
        <v>7886.8454311112873</v>
      </c>
      <c r="AD544" s="63"/>
      <c r="AE544" s="54" t="s">
        <v>176</v>
      </c>
      <c r="AG544" s="63"/>
      <c r="AK544" s="64"/>
      <c r="AL544" s="64"/>
      <c r="AM544" s="65"/>
      <c r="AO544" s="64"/>
      <c r="AP544" s="66"/>
      <c r="AQ544" s="66"/>
      <c r="AS544" s="67"/>
      <c r="AT544" s="68"/>
    </row>
    <row r="545" spans="1:46" x14ac:dyDescent="0.25">
      <c r="A545" s="60">
        <v>8146.895070088096</v>
      </c>
      <c r="B545" s="54">
        <f t="shared" si="24"/>
        <v>6</v>
      </c>
      <c r="C545" s="54">
        <f t="shared" si="25"/>
        <v>536</v>
      </c>
      <c r="D545" s="60">
        <v>8146.895070088096</v>
      </c>
      <c r="G545" s="63"/>
      <c r="I545" s="64"/>
      <c r="J545" s="64"/>
      <c r="K545" s="65"/>
      <c r="M545" s="64"/>
      <c r="N545" s="66"/>
      <c r="O545" s="66"/>
      <c r="Q545" s="67"/>
      <c r="R545" s="68"/>
      <c r="S545" s="63"/>
      <c r="U545" s="68">
        <v>15801</v>
      </c>
      <c r="V545" s="64">
        <v>3</v>
      </c>
      <c r="W545" s="54">
        <f t="shared" si="26"/>
        <v>536</v>
      </c>
      <c r="X545" s="68">
        <v>15801</v>
      </c>
      <c r="AC545" s="63">
        <v>7901.644689897541</v>
      </c>
      <c r="AD545" s="63"/>
      <c r="AE545" s="54" t="s">
        <v>177</v>
      </c>
      <c r="AG545" s="63"/>
      <c r="AK545" s="64"/>
      <c r="AL545" s="64"/>
      <c r="AM545" s="65"/>
      <c r="AO545" s="64"/>
      <c r="AP545" s="66"/>
      <c r="AQ545" s="66"/>
      <c r="AS545" s="67"/>
      <c r="AT545" s="68"/>
    </row>
    <row r="546" spans="1:46" x14ac:dyDescent="0.25">
      <c r="A546" s="60">
        <v>8162.3286306117661</v>
      </c>
      <c r="B546" s="54">
        <f t="shared" si="24"/>
        <v>7</v>
      </c>
      <c r="C546" s="54">
        <f t="shared" si="25"/>
        <v>537</v>
      </c>
      <c r="D546" s="60">
        <v>8162.3286306117661</v>
      </c>
      <c r="G546" s="63"/>
      <c r="I546" s="64"/>
      <c r="J546" s="64"/>
      <c r="K546" s="65"/>
      <c r="M546" s="64"/>
      <c r="N546" s="66"/>
      <c r="O546" s="66"/>
      <c r="Q546" s="67"/>
      <c r="R546" s="68"/>
      <c r="S546" s="63"/>
      <c r="U546" s="68">
        <v>15830</v>
      </c>
      <c r="V546" s="64">
        <v>4</v>
      </c>
      <c r="W546" s="54">
        <f t="shared" si="26"/>
        <v>537</v>
      </c>
      <c r="X546" s="68">
        <v>15830</v>
      </c>
      <c r="AC546" s="63">
        <v>7916.1479264902882</v>
      </c>
      <c r="AD546" s="63"/>
      <c r="AE546" s="54" t="s">
        <v>176</v>
      </c>
      <c r="AG546" s="63"/>
      <c r="AK546" s="64"/>
      <c r="AL546" s="64"/>
      <c r="AM546" s="65"/>
      <c r="AO546" s="64"/>
      <c r="AP546" s="66"/>
      <c r="AQ546" s="66"/>
      <c r="AS546" s="67"/>
      <c r="AT546" s="68"/>
    </row>
    <row r="547" spans="1:46" x14ac:dyDescent="0.25">
      <c r="A547" s="60">
        <v>8177.8823548438959</v>
      </c>
      <c r="B547" s="54">
        <f t="shared" si="24"/>
        <v>8</v>
      </c>
      <c r="C547" s="54">
        <f t="shared" si="25"/>
        <v>538</v>
      </c>
      <c r="D547" s="60">
        <v>8177.8823548438959</v>
      </c>
      <c r="G547" s="63"/>
      <c r="I547" s="64"/>
      <c r="J547" s="64"/>
      <c r="K547" s="65"/>
      <c r="M547" s="64"/>
      <c r="N547" s="66"/>
      <c r="O547" s="66"/>
      <c r="Q547" s="67"/>
      <c r="R547" s="68"/>
      <c r="S547" s="63"/>
      <c r="U547" s="68">
        <v>15860</v>
      </c>
      <c r="V547" s="64">
        <v>5</v>
      </c>
      <c r="W547" s="54">
        <f t="shared" si="26"/>
        <v>538</v>
      </c>
      <c r="X547" s="68">
        <v>15860</v>
      </c>
      <c r="AC547" s="63">
        <v>7931.3055604379624</v>
      </c>
      <c r="AD547" s="63"/>
      <c r="AE547" s="54" t="s">
        <v>177</v>
      </c>
      <c r="AG547" s="63"/>
      <c r="AK547" s="64"/>
      <c r="AL547" s="64"/>
      <c r="AM547" s="65"/>
      <c r="AO547" s="64"/>
      <c r="AP547" s="66"/>
      <c r="AQ547" s="66"/>
      <c r="AS547" s="67"/>
      <c r="AT547" s="68"/>
    </row>
    <row r="548" spans="1:46" x14ac:dyDescent="0.25">
      <c r="A548" s="60">
        <v>8193.521276304964</v>
      </c>
      <c r="B548" s="54">
        <f t="shared" si="24"/>
        <v>9</v>
      </c>
      <c r="C548" s="54">
        <f t="shared" si="25"/>
        <v>539</v>
      </c>
      <c r="D548" s="60">
        <v>8193.521276304964</v>
      </c>
      <c r="G548" s="63"/>
      <c r="I548" s="64"/>
      <c r="J548" s="64"/>
      <c r="K548" s="65"/>
      <c r="M548" s="64"/>
      <c r="N548" s="66"/>
      <c r="O548" s="66"/>
      <c r="Q548" s="67"/>
      <c r="R548" s="68"/>
      <c r="S548" s="63"/>
      <c r="U548" s="68">
        <v>15889</v>
      </c>
      <c r="V548" s="64">
        <v>6</v>
      </c>
      <c r="W548" s="54">
        <f t="shared" si="26"/>
        <v>539</v>
      </c>
      <c r="X548" s="68">
        <v>15889</v>
      </c>
      <c r="AC548" s="63">
        <v>7945.5183240743354</v>
      </c>
      <c r="AD548" s="63"/>
      <c r="AE548" s="54" t="s">
        <v>176</v>
      </c>
      <c r="AG548" s="63"/>
      <c r="AK548" s="64"/>
      <c r="AL548" s="64"/>
      <c r="AM548" s="65"/>
      <c r="AO548" s="64"/>
      <c r="AP548" s="66"/>
      <c r="AQ548" s="66"/>
      <c r="AS548" s="67"/>
      <c r="AT548" s="68"/>
    </row>
    <row r="549" spans="1:46" x14ac:dyDescent="0.25">
      <c r="A549" s="60">
        <v>8209.2271009059623</v>
      </c>
      <c r="B549" s="54">
        <f t="shared" si="24"/>
        <v>10</v>
      </c>
      <c r="C549" s="54">
        <f t="shared" si="25"/>
        <v>540</v>
      </c>
      <c r="D549" s="60">
        <v>8209.2271009059623</v>
      </c>
      <c r="G549" s="63"/>
      <c r="I549" s="64"/>
      <c r="J549" s="64"/>
      <c r="K549" s="65"/>
      <c r="M549" s="64"/>
      <c r="N549" s="66"/>
      <c r="O549" s="66"/>
      <c r="Q549" s="67"/>
      <c r="R549" s="68"/>
      <c r="S549" s="63"/>
      <c r="U549" s="68">
        <v>15919</v>
      </c>
      <c r="V549" s="64">
        <v>7</v>
      </c>
      <c r="W549" s="54">
        <f t="shared" si="26"/>
        <v>540</v>
      </c>
      <c r="X549" s="68">
        <v>15919</v>
      </c>
      <c r="AC549" s="63">
        <v>7960.9580596848391</v>
      </c>
      <c r="AD549" s="63"/>
      <c r="AE549" s="54" t="s">
        <v>177</v>
      </c>
      <c r="AG549" s="63"/>
      <c r="AK549" s="64"/>
      <c r="AL549" s="64"/>
      <c r="AM549" s="65"/>
      <c r="AO549" s="64"/>
      <c r="AP549" s="66"/>
      <c r="AQ549" s="66"/>
      <c r="AS549" s="67"/>
      <c r="AT549" s="68"/>
    </row>
    <row r="550" spans="1:46" x14ac:dyDescent="0.25">
      <c r="A550" s="60">
        <v>8224.9568091607653</v>
      </c>
      <c r="B550" s="54">
        <f t="shared" si="24"/>
        <v>11</v>
      </c>
      <c r="C550" s="54">
        <f t="shared" si="25"/>
        <v>541</v>
      </c>
      <c r="D550" s="60">
        <v>8224.9568091607653</v>
      </c>
      <c r="G550" s="63"/>
      <c r="I550" s="64"/>
      <c r="J550" s="64"/>
      <c r="K550" s="65"/>
      <c r="M550" s="64"/>
      <c r="N550" s="66"/>
      <c r="O550" s="66"/>
      <c r="Q550" s="67"/>
      <c r="R550" s="68"/>
      <c r="S550" s="63"/>
      <c r="U550" s="68">
        <v>15949</v>
      </c>
      <c r="V550" s="64">
        <v>8</v>
      </c>
      <c r="W550" s="54">
        <f t="shared" si="26"/>
        <v>541</v>
      </c>
      <c r="X550" s="68">
        <v>15949</v>
      </c>
      <c r="AC550" s="63">
        <v>7974.9852877277881</v>
      </c>
      <c r="AD550" s="63"/>
      <c r="AE550" s="54" t="s">
        <v>176</v>
      </c>
      <c r="AG550" s="63"/>
      <c r="AK550" s="64"/>
      <c r="AL550" s="64"/>
      <c r="AM550" s="65"/>
      <c r="AO550" s="64"/>
      <c r="AP550" s="66"/>
      <c r="AQ550" s="66"/>
      <c r="AS550" s="67"/>
      <c r="AT550" s="68"/>
    </row>
    <row r="551" spans="1:46" x14ac:dyDescent="0.25">
      <c r="A551" s="60">
        <v>8240.6805577194318</v>
      </c>
      <c r="B551" s="54">
        <f t="shared" si="24"/>
        <v>12</v>
      </c>
      <c r="C551" s="54">
        <f t="shared" si="25"/>
        <v>542</v>
      </c>
      <c r="D551" s="60">
        <v>8240.6805577194318</v>
      </c>
      <c r="G551" s="63"/>
      <c r="I551" s="64"/>
      <c r="J551" s="64"/>
      <c r="K551" s="65"/>
      <c r="M551" s="64"/>
      <c r="N551" s="66"/>
      <c r="O551" s="66"/>
      <c r="Q551" s="67"/>
      <c r="R551" s="68"/>
      <c r="S551" s="63"/>
      <c r="U551" s="68">
        <v>15978</v>
      </c>
      <c r="V551" s="64">
        <v>9</v>
      </c>
      <c r="W551" s="54">
        <f t="shared" si="26"/>
        <v>542</v>
      </c>
      <c r="X551" s="68">
        <v>15978</v>
      </c>
      <c r="AC551" s="63">
        <v>7990.5688611073419</v>
      </c>
      <c r="AD551" s="63"/>
      <c r="AE551" s="54" t="s">
        <v>177</v>
      </c>
      <c r="AG551" s="63"/>
      <c r="AK551" s="64"/>
      <c r="AL551" s="64"/>
      <c r="AM551" s="65"/>
      <c r="AO551" s="64"/>
      <c r="AP551" s="66"/>
      <c r="AQ551" s="66"/>
      <c r="AS551" s="67"/>
      <c r="AT551" s="68"/>
    </row>
    <row r="552" spans="1:46" x14ac:dyDescent="0.25">
      <c r="A552" s="60">
        <v>8256.359376613982</v>
      </c>
      <c r="B552" s="54">
        <f t="shared" si="24"/>
        <v>13</v>
      </c>
      <c r="C552" s="54">
        <f t="shared" si="25"/>
        <v>543</v>
      </c>
      <c r="D552" s="60">
        <v>8256.359376613982</v>
      </c>
      <c r="G552" s="63"/>
      <c r="I552" s="64"/>
      <c r="J552" s="64"/>
      <c r="K552" s="65"/>
      <c r="M552" s="64"/>
      <c r="N552" s="66"/>
      <c r="O552" s="66"/>
      <c r="Q552" s="67"/>
      <c r="R552" s="68"/>
      <c r="S552" s="63"/>
      <c r="U552" s="68">
        <v>16008</v>
      </c>
      <c r="V552" s="64">
        <v>10</v>
      </c>
      <c r="W552" s="54">
        <f t="shared" si="26"/>
        <v>543</v>
      </c>
      <c r="X552" s="68">
        <v>16008</v>
      </c>
      <c r="AC552" s="63">
        <v>8004.5595518783666</v>
      </c>
      <c r="AD552" s="63"/>
      <c r="AE552" s="54" t="s">
        <v>176</v>
      </c>
      <c r="AG552" s="63"/>
      <c r="AK552" s="64"/>
      <c r="AL552" s="64"/>
      <c r="AM552" s="65"/>
      <c r="AO552" s="64"/>
      <c r="AP552" s="66"/>
      <c r="AQ552" s="66"/>
      <c r="AS552" s="67"/>
      <c r="AT552" s="68"/>
    </row>
    <row r="553" spans="1:46" x14ac:dyDescent="0.25">
      <c r="A553" s="60">
        <v>8271.9614741471596</v>
      </c>
      <c r="B553" s="54">
        <f t="shared" si="24"/>
        <v>14</v>
      </c>
      <c r="C553" s="54">
        <f t="shared" si="25"/>
        <v>544</v>
      </c>
      <c r="D553" s="60">
        <v>8271.9614741471596</v>
      </c>
      <c r="G553" s="63"/>
      <c r="I553" s="64"/>
      <c r="J553" s="64"/>
      <c r="K553" s="65"/>
      <c r="M553" s="64"/>
      <c r="N553" s="66"/>
      <c r="O553" s="66"/>
      <c r="Q553" s="67"/>
      <c r="R553" s="68"/>
      <c r="S553" s="63"/>
      <c r="U553" s="68">
        <v>16037</v>
      </c>
      <c r="V553" s="64">
        <v>11</v>
      </c>
      <c r="W553" s="54">
        <f t="shared" si="26"/>
        <v>544</v>
      </c>
      <c r="X553" s="68">
        <v>16037</v>
      </c>
      <c r="AC553" s="63">
        <v>8020.1184771787375</v>
      </c>
      <c r="AD553" s="63"/>
      <c r="AE553" s="54" t="s">
        <v>177</v>
      </c>
      <c r="AG553" s="63"/>
      <c r="AK553" s="64"/>
      <c r="AL553" s="64"/>
      <c r="AM553" s="65"/>
      <c r="AO553" s="64"/>
      <c r="AP553" s="66"/>
      <c r="AQ553" s="66"/>
      <c r="AS553" s="67"/>
      <c r="AT553" s="68"/>
    </row>
    <row r="554" spans="1:46" x14ac:dyDescent="0.25">
      <c r="A554" s="60">
        <v>8287.4629781334661</v>
      </c>
      <c r="B554" s="54">
        <f t="shared" si="24"/>
        <v>15</v>
      </c>
      <c r="C554" s="54">
        <f t="shared" si="25"/>
        <v>545</v>
      </c>
      <c r="D554" s="60">
        <v>8287.4629781334661</v>
      </c>
      <c r="G554" s="63"/>
      <c r="I554" s="64"/>
      <c r="J554" s="64"/>
      <c r="K554" s="65"/>
      <c r="M554" s="64"/>
      <c r="N554" s="66"/>
      <c r="O554" s="66"/>
      <c r="Q554" s="67"/>
      <c r="R554" s="68"/>
      <c r="S554" s="63"/>
      <c r="U554" s="68">
        <v>16067</v>
      </c>
      <c r="V554" s="64">
        <v>12</v>
      </c>
      <c r="W554" s="54">
        <f t="shared" si="26"/>
        <v>545</v>
      </c>
      <c r="X554" s="68">
        <v>16067</v>
      </c>
      <c r="AC554" s="63">
        <v>8034.235737123061</v>
      </c>
      <c r="AD554" s="63"/>
      <c r="AE554" s="54" t="s">
        <v>176</v>
      </c>
      <c r="AG554" s="63"/>
      <c r="AK554" s="64"/>
      <c r="AL554" s="64"/>
      <c r="AM554" s="65"/>
      <c r="AO554" s="64"/>
      <c r="AP554" s="66"/>
      <c r="AQ554" s="66"/>
      <c r="AS554" s="67"/>
      <c r="AT554" s="68"/>
    </row>
    <row r="555" spans="1:46" x14ac:dyDescent="0.25">
      <c r="A555" s="60">
        <v>8302.8402059408836</v>
      </c>
      <c r="B555" s="54">
        <f t="shared" si="24"/>
        <v>16</v>
      </c>
      <c r="C555" s="54">
        <f t="shared" si="25"/>
        <v>546</v>
      </c>
      <c r="D555" s="60">
        <v>8302.8402059408836</v>
      </c>
      <c r="G555" s="63"/>
      <c r="I555" s="64"/>
      <c r="J555" s="64"/>
      <c r="K555" s="65"/>
      <c r="M555" s="64"/>
      <c r="N555" s="66"/>
      <c r="O555" s="66"/>
      <c r="Q555" s="67"/>
      <c r="R555" s="68"/>
      <c r="S555" s="63"/>
      <c r="U555" s="68">
        <v>16096</v>
      </c>
      <c r="V555" s="64">
        <v>1</v>
      </c>
      <c r="W555" s="54">
        <f t="shared" si="26"/>
        <v>546</v>
      </c>
      <c r="X555" s="68">
        <v>16096</v>
      </c>
      <c r="AC555" s="63">
        <v>8049.6086600138806</v>
      </c>
      <c r="AD555" s="63"/>
      <c r="AE555" s="54" t="s">
        <v>177</v>
      </c>
      <c r="AG555" s="63"/>
      <c r="AK555" s="64"/>
      <c r="AL555" s="64"/>
      <c r="AM555" s="65"/>
      <c r="AO555" s="64"/>
      <c r="AP555" s="66"/>
      <c r="AQ555" s="66"/>
      <c r="AS555" s="67"/>
      <c r="AT555" s="68"/>
    </row>
    <row r="556" spans="1:46" x14ac:dyDescent="0.25">
      <c r="A556" s="60">
        <v>8318.0901361168362</v>
      </c>
      <c r="B556" s="54">
        <f t="shared" si="24"/>
        <v>17</v>
      </c>
      <c r="C556" s="54">
        <f t="shared" si="25"/>
        <v>547</v>
      </c>
      <c r="D556" s="60">
        <v>8318.0901361168362</v>
      </c>
      <c r="G556" s="63"/>
      <c r="I556" s="64"/>
      <c r="J556" s="64"/>
      <c r="K556" s="65"/>
      <c r="M556" s="64"/>
      <c r="N556" s="66"/>
      <c r="O556" s="66"/>
      <c r="Q556" s="67"/>
      <c r="R556" s="68"/>
      <c r="S556" s="63"/>
      <c r="U556" s="68">
        <v>16126</v>
      </c>
      <c r="V556" s="64">
        <v>2</v>
      </c>
      <c r="W556" s="54">
        <f t="shared" si="26"/>
        <v>547</v>
      </c>
      <c r="X556" s="68">
        <v>16126</v>
      </c>
      <c r="AC556" s="63">
        <v>8063.9918354079127</v>
      </c>
      <c r="AD556" s="63"/>
      <c r="AE556" s="54" t="s">
        <v>176</v>
      </c>
      <c r="AG556" s="63"/>
      <c r="AK556" s="64"/>
      <c r="AL556" s="64"/>
      <c r="AM556" s="65"/>
      <c r="AO556" s="64"/>
      <c r="AP556" s="66"/>
      <c r="AQ556" s="66"/>
      <c r="AS556" s="67"/>
      <c r="AT556" s="68"/>
    </row>
    <row r="557" spans="1:46" x14ac:dyDescent="0.25">
      <c r="A557" s="60">
        <v>8333.2036431515589</v>
      </c>
      <c r="B557" s="54">
        <f t="shared" si="24"/>
        <v>18</v>
      </c>
      <c r="C557" s="54">
        <f t="shared" si="25"/>
        <v>548</v>
      </c>
      <c r="D557" s="60">
        <v>8333.2036431515589</v>
      </c>
      <c r="G557" s="63"/>
      <c r="I557" s="64"/>
      <c r="J557" s="64"/>
      <c r="K557" s="65"/>
      <c r="M557" s="64"/>
      <c r="N557" s="66"/>
      <c r="O557" s="66"/>
      <c r="Q557" s="67"/>
      <c r="R557" s="68"/>
      <c r="S557" s="63"/>
      <c r="U557" s="68">
        <v>16155</v>
      </c>
      <c r="V557" s="64">
        <v>3</v>
      </c>
      <c r="W557" s="54">
        <f t="shared" si="26"/>
        <v>548</v>
      </c>
      <c r="X557" s="68">
        <v>16155</v>
      </c>
      <c r="AC557" s="63">
        <v>8079.053773896303</v>
      </c>
      <c r="AD557" s="63"/>
      <c r="AE557" s="54" t="s">
        <v>177</v>
      </c>
      <c r="AG557" s="63"/>
      <c r="AK557" s="64"/>
      <c r="AL557" s="64"/>
      <c r="AM557" s="65"/>
      <c r="AO557" s="64"/>
      <c r="AP557" s="66"/>
      <c r="AQ557" s="66"/>
      <c r="AS557" s="67"/>
      <c r="AT557" s="68"/>
    </row>
    <row r="558" spans="1:46" x14ac:dyDescent="0.25">
      <c r="A558" s="60">
        <v>8348.1983170378953</v>
      </c>
      <c r="B558" s="54">
        <f t="shared" si="24"/>
        <v>19</v>
      </c>
      <c r="C558" s="54">
        <f t="shared" si="25"/>
        <v>549</v>
      </c>
      <c r="D558" s="60">
        <v>8348.1983170378953</v>
      </c>
      <c r="G558" s="63"/>
      <c r="I558" s="64"/>
      <c r="J558" s="64"/>
      <c r="K558" s="65"/>
      <c r="M558" s="64"/>
      <c r="N558" s="66"/>
      <c r="O558" s="66"/>
      <c r="Q558" s="67"/>
      <c r="R558" s="68"/>
      <c r="S558" s="63"/>
      <c r="U558" s="68">
        <v>16185</v>
      </c>
      <c r="V558" s="64">
        <v>4</v>
      </c>
      <c r="W558" s="54">
        <f t="shared" si="26"/>
        <v>549</v>
      </c>
      <c r="X558" s="68">
        <v>16185</v>
      </c>
      <c r="AC558" s="63">
        <v>8093.7831623987295</v>
      </c>
      <c r="AD558" s="63"/>
      <c r="AE558" s="54" t="s">
        <v>176</v>
      </c>
      <c r="AG558" s="63"/>
      <c r="AK558" s="64"/>
      <c r="AL558" s="64"/>
      <c r="AM558" s="65"/>
      <c r="AO558" s="64"/>
      <c r="AP558" s="66"/>
      <c r="AQ558" s="66"/>
      <c r="AS558" s="67"/>
      <c r="AT558" s="68"/>
    </row>
    <row r="559" spans="1:46" x14ac:dyDescent="0.25">
      <c r="A559" s="60">
        <v>8363.0802398505621</v>
      </c>
      <c r="B559" s="54">
        <f t="shared" si="24"/>
        <v>20</v>
      </c>
      <c r="C559" s="54">
        <f t="shared" si="25"/>
        <v>550</v>
      </c>
      <c r="D559" s="60">
        <v>8363.0802398505621</v>
      </c>
      <c r="G559" s="63"/>
      <c r="I559" s="64"/>
      <c r="J559" s="64"/>
      <c r="K559" s="65"/>
      <c r="M559" s="64"/>
      <c r="N559" s="66"/>
      <c r="O559" s="66"/>
      <c r="Q559" s="67"/>
      <c r="R559" s="68"/>
      <c r="S559" s="63"/>
      <c r="U559" s="68">
        <v>16214</v>
      </c>
      <c r="V559" s="64">
        <v>4</v>
      </c>
      <c r="W559" s="54">
        <f t="shared" si="26"/>
        <v>550</v>
      </c>
      <c r="X559" s="68">
        <v>16214</v>
      </c>
      <c r="AC559" s="63">
        <v>8108.4683042434044</v>
      </c>
      <c r="AD559" s="63"/>
      <c r="AE559" s="54" t="s">
        <v>177</v>
      </c>
      <c r="AG559" s="63"/>
      <c r="AK559" s="64"/>
      <c r="AL559" s="64"/>
      <c r="AM559" s="65"/>
      <c r="AO559" s="64"/>
      <c r="AP559" s="66"/>
      <c r="AQ559" s="66"/>
      <c r="AS559" s="67"/>
      <c r="AT559" s="68"/>
    </row>
    <row r="560" spans="1:46" x14ac:dyDescent="0.25">
      <c r="A560" s="60">
        <v>8377.8826605379581</v>
      </c>
      <c r="B560" s="54">
        <f t="shared" si="24"/>
        <v>21</v>
      </c>
      <c r="C560" s="54">
        <f t="shared" si="25"/>
        <v>551</v>
      </c>
      <c r="D560" s="60">
        <v>8377.8826605379581</v>
      </c>
      <c r="G560" s="63"/>
      <c r="I560" s="64"/>
      <c r="J560" s="64"/>
      <c r="K560" s="65"/>
      <c r="M560" s="64"/>
      <c r="N560" s="66"/>
      <c r="O560" s="66"/>
      <c r="Q560" s="67"/>
      <c r="R560" s="68"/>
      <c r="S560" s="63"/>
      <c r="U560" s="68">
        <v>16244</v>
      </c>
      <c r="V560" s="64">
        <v>5</v>
      </c>
      <c r="W560" s="54">
        <f t="shared" si="26"/>
        <v>551</v>
      </c>
      <c r="X560" s="68">
        <v>16244</v>
      </c>
      <c r="AC560" s="63">
        <v>8123.5440212176181</v>
      </c>
      <c r="AD560" s="63"/>
      <c r="AE560" s="54" t="s">
        <v>176</v>
      </c>
      <c r="AG560" s="63"/>
      <c r="AK560" s="64"/>
      <c r="AL560" s="64"/>
      <c r="AM560" s="65"/>
      <c r="AO560" s="64"/>
      <c r="AP560" s="66"/>
      <c r="AQ560" s="66"/>
      <c r="AS560" s="67"/>
      <c r="AT560" s="68"/>
    </row>
    <row r="561" spans="1:46" x14ac:dyDescent="0.25">
      <c r="A561" s="60">
        <v>8392.6230966486037</v>
      </c>
      <c r="B561" s="54">
        <f t="shared" si="24"/>
        <v>22</v>
      </c>
      <c r="C561" s="54">
        <f t="shared" si="25"/>
        <v>552</v>
      </c>
      <c r="D561" s="60">
        <v>8392.6230966486037</v>
      </c>
      <c r="G561" s="63"/>
      <c r="I561" s="64"/>
      <c r="J561" s="64"/>
      <c r="K561" s="65"/>
      <c r="M561" s="64"/>
      <c r="N561" s="66"/>
      <c r="O561" s="66"/>
      <c r="Q561" s="67"/>
      <c r="R561" s="68"/>
      <c r="S561" s="63"/>
      <c r="U561" s="68">
        <v>16273</v>
      </c>
      <c r="V561" s="64">
        <v>6</v>
      </c>
      <c r="W561" s="54">
        <f t="shared" si="26"/>
        <v>552</v>
      </c>
      <c r="X561" s="68">
        <v>16273</v>
      </c>
      <c r="AC561" s="63">
        <v>8137.8636028408073</v>
      </c>
      <c r="AD561" s="63"/>
      <c r="AE561" s="54" t="s">
        <v>177</v>
      </c>
      <c r="AG561" s="63"/>
      <c r="AK561" s="64"/>
      <c r="AL561" s="64"/>
      <c r="AM561" s="65"/>
      <c r="AO561" s="64"/>
      <c r="AP561" s="66"/>
      <c r="AQ561" s="66"/>
      <c r="AS561" s="67"/>
      <c r="AT561" s="68"/>
    </row>
    <row r="562" spans="1:46" x14ac:dyDescent="0.25">
      <c r="A562" s="60">
        <v>8407.3433208973147</v>
      </c>
      <c r="B562" s="54">
        <f t="shared" si="24"/>
        <v>23</v>
      </c>
      <c r="C562" s="54">
        <f t="shared" si="25"/>
        <v>553</v>
      </c>
      <c r="D562" s="60">
        <v>8407.3433208973147</v>
      </c>
      <c r="G562" s="63"/>
      <c r="I562" s="64"/>
      <c r="J562" s="64"/>
      <c r="K562" s="65"/>
      <c r="M562" s="64"/>
      <c r="N562" s="66"/>
      <c r="O562" s="66"/>
      <c r="Q562" s="67"/>
      <c r="R562" s="68"/>
      <c r="S562" s="63"/>
      <c r="U562" s="68">
        <v>16303</v>
      </c>
      <c r="V562" s="64">
        <v>7</v>
      </c>
      <c r="W562" s="54">
        <f t="shared" si="26"/>
        <v>553</v>
      </c>
      <c r="X562" s="68">
        <v>16303</v>
      </c>
      <c r="AC562" s="63">
        <v>8153.2109301197343</v>
      </c>
      <c r="AD562" s="63"/>
      <c r="AE562" s="54" t="s">
        <v>176</v>
      </c>
      <c r="AG562" s="63"/>
      <c r="AK562" s="64"/>
      <c r="AL562" s="64"/>
      <c r="AM562" s="65"/>
      <c r="AO562" s="64"/>
      <c r="AP562" s="66"/>
      <c r="AQ562" s="66"/>
      <c r="AS562" s="67"/>
      <c r="AT562" s="68"/>
    </row>
    <row r="563" spans="1:46" x14ac:dyDescent="0.25">
      <c r="A563" s="60">
        <v>8422.0660695531406</v>
      </c>
      <c r="B563" s="54">
        <f t="shared" si="24"/>
        <v>24</v>
      </c>
      <c r="C563" s="54">
        <f t="shared" si="25"/>
        <v>554</v>
      </c>
      <c r="D563" s="60">
        <v>8422.0660695531406</v>
      </c>
      <c r="G563" s="63"/>
      <c r="I563" s="64"/>
      <c r="J563" s="64"/>
      <c r="K563" s="65"/>
      <c r="M563" s="64"/>
      <c r="N563" s="66"/>
      <c r="O563" s="66"/>
      <c r="Q563" s="67"/>
      <c r="R563" s="68"/>
      <c r="S563" s="63"/>
      <c r="U563" s="68">
        <v>16332</v>
      </c>
      <c r="V563" s="64">
        <v>8</v>
      </c>
      <c r="W563" s="54">
        <f t="shared" si="26"/>
        <v>554</v>
      </c>
      <c r="X563" s="68">
        <v>16332</v>
      </c>
      <c r="AC563" s="63">
        <v>8167.2543074968271</v>
      </c>
      <c r="AD563" s="63"/>
      <c r="AE563" s="54" t="s">
        <v>177</v>
      </c>
      <c r="AG563" s="63"/>
      <c r="AK563" s="64"/>
      <c r="AL563" s="64"/>
      <c r="AM563" s="65"/>
      <c r="AO563" s="64"/>
      <c r="AP563" s="66"/>
      <c r="AQ563" s="66"/>
      <c r="AS563" s="67"/>
      <c r="AT563" s="68"/>
    </row>
    <row r="564" spans="1:46" x14ac:dyDescent="0.25">
      <c r="A564" s="60">
        <v>8436.8337923437357</v>
      </c>
      <c r="B564" s="54">
        <f t="shared" si="24"/>
        <v>1</v>
      </c>
      <c r="C564" s="54">
        <f t="shared" si="25"/>
        <v>555</v>
      </c>
      <c r="D564" s="60">
        <v>8436.8337923437357</v>
      </c>
      <c r="G564" s="63"/>
      <c r="I564" s="64"/>
      <c r="J564" s="64"/>
      <c r="K564" s="65"/>
      <c r="M564" s="64"/>
      <c r="N564" s="66"/>
      <c r="O564" s="66"/>
      <c r="Q564" s="67"/>
      <c r="R564" s="68"/>
      <c r="S564" s="63"/>
      <c r="U564" s="68">
        <v>16362</v>
      </c>
      <c r="V564" s="64">
        <v>9</v>
      </c>
      <c r="W564" s="54">
        <f t="shared" si="26"/>
        <v>555</v>
      </c>
      <c r="X564" s="68">
        <v>16362</v>
      </c>
      <c r="AC564" s="63">
        <v>8182.7527602552436</v>
      </c>
      <c r="AD564" s="63"/>
      <c r="AE564" s="54" t="s">
        <v>176</v>
      </c>
      <c r="AG564" s="63"/>
      <c r="AK564" s="64"/>
      <c r="AL564" s="64"/>
      <c r="AM564" s="65"/>
      <c r="AO564" s="64"/>
      <c r="AP564" s="66"/>
      <c r="AQ564" s="66"/>
      <c r="AS564" s="67"/>
      <c r="AT564" s="68"/>
    </row>
    <row r="565" spans="1:46" x14ac:dyDescent="0.25">
      <c r="A565" s="60">
        <v>8451.6667070579715</v>
      </c>
      <c r="B565" s="54">
        <f t="shared" si="24"/>
        <v>2</v>
      </c>
      <c r="C565" s="54">
        <f t="shared" si="25"/>
        <v>556</v>
      </c>
      <c r="D565" s="60">
        <v>8451.6667070579715</v>
      </c>
      <c r="G565" s="63"/>
      <c r="I565" s="64"/>
      <c r="J565" s="64"/>
      <c r="K565" s="65"/>
      <c r="M565" s="64"/>
      <c r="N565" s="66"/>
      <c r="O565" s="66"/>
      <c r="Q565" s="67"/>
      <c r="R565" s="68"/>
      <c r="S565" s="63"/>
      <c r="U565" s="68">
        <v>16392</v>
      </c>
      <c r="V565" s="64">
        <v>10</v>
      </c>
      <c r="W565" s="54">
        <f t="shared" si="26"/>
        <v>556</v>
      </c>
      <c r="X565" s="68">
        <v>16392</v>
      </c>
      <c r="AC565" s="63">
        <v>8196.6652327734046</v>
      </c>
      <c r="AD565" s="63"/>
      <c r="AE565" s="54" t="s">
        <v>177</v>
      </c>
      <c r="AG565" s="63"/>
      <c r="AK565" s="64"/>
      <c r="AL565" s="64"/>
      <c r="AM565" s="65"/>
      <c r="AO565" s="64"/>
      <c r="AP565" s="66"/>
      <c r="AQ565" s="66"/>
      <c r="AS565" s="67"/>
      <c r="AT565" s="68"/>
    </row>
    <row r="566" spans="1:46" x14ac:dyDescent="0.25">
      <c r="A566" s="60">
        <v>8466.6005613477901</v>
      </c>
      <c r="B566" s="54">
        <f t="shared" si="24"/>
        <v>3</v>
      </c>
      <c r="C566" s="54">
        <f t="shared" si="25"/>
        <v>557</v>
      </c>
      <c r="D566" s="60">
        <v>8466.6005613477901</v>
      </c>
      <c r="G566" s="63"/>
      <c r="I566" s="64"/>
      <c r="J566" s="64"/>
      <c r="K566" s="65"/>
      <c r="M566" s="64"/>
      <c r="N566" s="66"/>
      <c r="O566" s="66"/>
      <c r="Q566" s="67"/>
      <c r="R566" s="68"/>
      <c r="S566" s="63"/>
      <c r="U566" s="68">
        <v>16421</v>
      </c>
      <c r="V566" s="64">
        <v>11</v>
      </c>
      <c r="W566" s="54">
        <f t="shared" si="26"/>
        <v>557</v>
      </c>
      <c r="X566" s="68">
        <v>16421</v>
      </c>
      <c r="AC566" s="63">
        <v>8212.1803155676462</v>
      </c>
      <c r="AD566" s="63"/>
      <c r="AE566" s="54" t="s">
        <v>176</v>
      </c>
      <c r="AG566" s="63"/>
      <c r="AK566" s="64"/>
      <c r="AL566" s="64"/>
      <c r="AM566" s="65"/>
      <c r="AO566" s="64"/>
      <c r="AP566" s="66"/>
      <c r="AQ566" s="66"/>
      <c r="AS566" s="67"/>
      <c r="AT566" s="68"/>
    </row>
    <row r="567" spans="1:46" x14ac:dyDescent="0.25">
      <c r="A567" s="60">
        <v>8481.6451971582137</v>
      </c>
      <c r="B567" s="54">
        <f t="shared" si="24"/>
        <v>4</v>
      </c>
      <c r="C567" s="54">
        <f t="shared" si="25"/>
        <v>558</v>
      </c>
      <c r="D567" s="60">
        <v>8481.6451971582137</v>
      </c>
      <c r="G567" s="63"/>
      <c r="I567" s="64"/>
      <c r="J567" s="64"/>
      <c r="K567" s="65"/>
      <c r="M567" s="64"/>
      <c r="N567" s="66"/>
      <c r="O567" s="66"/>
      <c r="Q567" s="67"/>
      <c r="R567" s="68"/>
      <c r="S567" s="63"/>
      <c r="U567" s="68">
        <v>16451</v>
      </c>
      <c r="V567" s="64">
        <v>12</v>
      </c>
      <c r="W567" s="54">
        <f t="shared" si="26"/>
        <v>558</v>
      </c>
      <c r="X567" s="68">
        <v>16451</v>
      </c>
      <c r="AC567" s="63">
        <v>8226.1300598909147</v>
      </c>
      <c r="AD567" s="63"/>
      <c r="AE567" s="54" t="s">
        <v>177</v>
      </c>
      <c r="AG567" s="63"/>
      <c r="AK567" s="64"/>
      <c r="AL567" s="64"/>
      <c r="AM567" s="65"/>
      <c r="AO567" s="64"/>
      <c r="AP567" s="66"/>
      <c r="AQ567" s="66"/>
      <c r="AS567" s="67"/>
      <c r="AT567" s="68"/>
    </row>
    <row r="568" spans="1:46" x14ac:dyDescent="0.25">
      <c r="A568" s="60">
        <v>8496.8237202288583</v>
      </c>
      <c r="B568" s="54">
        <f t="shared" si="24"/>
        <v>5</v>
      </c>
      <c r="C568" s="54">
        <f t="shared" si="25"/>
        <v>559</v>
      </c>
      <c r="D568" s="60">
        <v>8496.8237202288583</v>
      </c>
      <c r="G568" s="63"/>
      <c r="I568" s="64"/>
      <c r="J568" s="64"/>
      <c r="K568" s="65"/>
      <c r="M568" s="64"/>
      <c r="N568" s="66"/>
      <c r="O568" s="66"/>
      <c r="Q568" s="67"/>
      <c r="R568" s="68"/>
      <c r="S568" s="63"/>
      <c r="U568" s="68">
        <v>16481</v>
      </c>
      <c r="V568" s="64">
        <v>1</v>
      </c>
      <c r="W568" s="54">
        <f t="shared" si="26"/>
        <v>559</v>
      </c>
      <c r="X568" s="68">
        <v>16481</v>
      </c>
      <c r="AC568" s="63">
        <v>8241.5326748718508</v>
      </c>
      <c r="AD568" s="63"/>
      <c r="AE568" s="54" t="s">
        <v>176</v>
      </c>
      <c r="AG568" s="63"/>
      <c r="AK568" s="64"/>
      <c r="AL568" s="64"/>
      <c r="AM568" s="65"/>
      <c r="AO568" s="64"/>
      <c r="AP568" s="66"/>
      <c r="AQ568" s="66"/>
      <c r="AS568" s="67"/>
      <c r="AT568" s="68"/>
    </row>
    <row r="569" spans="1:46" x14ac:dyDescent="0.25">
      <c r="A569" s="60">
        <v>8512.1291286796331</v>
      </c>
      <c r="B569" s="54">
        <f t="shared" si="24"/>
        <v>6</v>
      </c>
      <c r="C569" s="54">
        <f t="shared" si="25"/>
        <v>560</v>
      </c>
      <c r="D569" s="60">
        <v>8512.1291286796331</v>
      </c>
      <c r="G569" s="63"/>
      <c r="I569" s="64"/>
      <c r="J569" s="64"/>
      <c r="K569" s="65"/>
      <c r="M569" s="64"/>
      <c r="N569" s="66"/>
      <c r="O569" s="66"/>
      <c r="Q569" s="67"/>
      <c r="R569" s="68"/>
      <c r="S569" s="63"/>
      <c r="U569" s="68">
        <v>16510</v>
      </c>
      <c r="V569" s="64">
        <v>2</v>
      </c>
      <c r="W569" s="54">
        <f t="shared" si="26"/>
        <v>560</v>
      </c>
      <c r="X569" s="68">
        <v>16510</v>
      </c>
      <c r="AC569" s="63">
        <v>8255.6797109730542</v>
      </c>
      <c r="AD569" s="63"/>
      <c r="AE569" s="54" t="s">
        <v>177</v>
      </c>
      <c r="AG569" s="63"/>
      <c r="AK569" s="64"/>
      <c r="AL569" s="64"/>
      <c r="AM569" s="65"/>
      <c r="AO569" s="64"/>
      <c r="AP569" s="66"/>
      <c r="AQ569" s="66"/>
      <c r="AS569" s="67"/>
      <c r="AT569" s="68"/>
    </row>
    <row r="570" spans="1:46" x14ac:dyDescent="0.25">
      <c r="A570" s="60">
        <v>8527.5684907129034</v>
      </c>
      <c r="B570" s="54">
        <f t="shared" si="24"/>
        <v>7</v>
      </c>
      <c r="C570" s="54">
        <f t="shared" si="25"/>
        <v>561</v>
      </c>
      <c r="D570" s="60">
        <v>8527.5684907129034</v>
      </c>
      <c r="G570" s="63"/>
      <c r="I570" s="64"/>
      <c r="J570" s="64"/>
      <c r="K570" s="65"/>
      <c r="M570" s="64"/>
      <c r="N570" s="66"/>
      <c r="O570" s="66"/>
      <c r="Q570" s="67"/>
      <c r="R570" s="68"/>
      <c r="S570" s="63"/>
      <c r="U570" s="68">
        <v>16539</v>
      </c>
      <c r="V570" s="64">
        <v>3</v>
      </c>
      <c r="W570" s="54">
        <f t="shared" si="26"/>
        <v>561</v>
      </c>
      <c r="X570" s="68">
        <v>16539</v>
      </c>
      <c r="AC570" s="63">
        <v>8270.8569129011594</v>
      </c>
      <c r="AD570" s="63"/>
      <c r="AE570" s="54" t="s">
        <v>176</v>
      </c>
      <c r="AG570" s="63"/>
      <c r="AK570" s="64"/>
      <c r="AL570" s="64"/>
      <c r="AM570" s="65"/>
      <c r="AO570" s="64"/>
      <c r="AP570" s="66"/>
      <c r="AQ570" s="66"/>
      <c r="AS570" s="67"/>
      <c r="AT570" s="68"/>
    </row>
    <row r="571" spans="1:46" x14ac:dyDescent="0.25">
      <c r="A571" s="60">
        <v>8543.1150134177878</v>
      </c>
      <c r="B571" s="54">
        <f t="shared" si="24"/>
        <v>8</v>
      </c>
      <c r="C571" s="54">
        <f t="shared" si="25"/>
        <v>562</v>
      </c>
      <c r="D571" s="60">
        <v>8543.1150134177878</v>
      </c>
      <c r="G571" s="63"/>
      <c r="I571" s="64"/>
      <c r="J571" s="64"/>
      <c r="K571" s="65"/>
      <c r="M571" s="64"/>
      <c r="N571" s="66"/>
      <c r="O571" s="66"/>
      <c r="Q571" s="67"/>
      <c r="R571" s="68"/>
      <c r="S571" s="63"/>
      <c r="U571" s="68">
        <v>16569</v>
      </c>
      <c r="V571" s="64">
        <v>4</v>
      </c>
      <c r="W571" s="54">
        <f t="shared" si="26"/>
        <v>562</v>
      </c>
      <c r="X571" s="68">
        <v>16569</v>
      </c>
      <c r="AC571" s="63">
        <v>8285.3244856987149</v>
      </c>
      <c r="AD571" s="63"/>
      <c r="AE571" s="54" t="s">
        <v>177</v>
      </c>
      <c r="AG571" s="63"/>
      <c r="AK571" s="64"/>
      <c r="AL571" s="64"/>
      <c r="AM571" s="65"/>
      <c r="AO571" s="64"/>
      <c r="AP571" s="66"/>
      <c r="AQ571" s="66"/>
      <c r="AS571" s="67"/>
      <c r="AT571" s="68"/>
    </row>
    <row r="572" spans="1:46" x14ac:dyDescent="0.25">
      <c r="A572" s="60">
        <v>8558.760200988967</v>
      </c>
      <c r="B572" s="54">
        <f t="shared" si="24"/>
        <v>9</v>
      </c>
      <c r="C572" s="54">
        <f t="shared" si="25"/>
        <v>563</v>
      </c>
      <c r="D572" s="60">
        <v>8558.760200988967</v>
      </c>
      <c r="G572" s="63"/>
      <c r="I572" s="64"/>
      <c r="J572" s="64"/>
      <c r="K572" s="65"/>
      <c r="M572" s="64"/>
      <c r="N572" s="66"/>
      <c r="O572" s="66"/>
      <c r="Q572" s="67"/>
      <c r="R572" s="68"/>
      <c r="S572" s="63"/>
      <c r="U572" s="68">
        <v>16598</v>
      </c>
      <c r="V572" s="64">
        <v>5</v>
      </c>
      <c r="W572" s="54">
        <f t="shared" si="26"/>
        <v>563</v>
      </c>
      <c r="X572" s="68">
        <v>16598</v>
      </c>
      <c r="AC572" s="63">
        <v>8300.1932980464771</v>
      </c>
      <c r="AD572" s="63"/>
      <c r="AE572" s="54" t="s">
        <v>176</v>
      </c>
      <c r="AG572" s="63"/>
      <c r="AK572" s="64"/>
      <c r="AL572" s="64"/>
      <c r="AM572" s="65"/>
      <c r="AO572" s="64"/>
      <c r="AP572" s="66"/>
      <c r="AQ572" s="66"/>
      <c r="AS572" s="67"/>
      <c r="AT572" s="68"/>
    </row>
    <row r="573" spans="1:46" x14ac:dyDescent="0.25">
      <c r="A573" s="60">
        <v>8574.4604731984437</v>
      </c>
      <c r="B573" s="54">
        <f t="shared" si="24"/>
        <v>10</v>
      </c>
      <c r="C573" s="54">
        <f t="shared" si="25"/>
        <v>564</v>
      </c>
      <c r="D573" s="60">
        <v>8574.4604731984437</v>
      </c>
      <c r="G573" s="63"/>
      <c r="I573" s="64"/>
      <c r="J573" s="64"/>
      <c r="K573" s="65"/>
      <c r="M573" s="64"/>
      <c r="N573" s="66"/>
      <c r="O573" s="66"/>
      <c r="Q573" s="67"/>
      <c r="R573" s="68"/>
      <c r="S573" s="63"/>
      <c r="U573" s="68">
        <v>16627</v>
      </c>
      <c r="V573" s="64">
        <v>6</v>
      </c>
      <c r="W573" s="54">
        <f t="shared" si="26"/>
        <v>564</v>
      </c>
      <c r="X573" s="68">
        <v>16627</v>
      </c>
      <c r="AC573" s="63">
        <v>8315.0405212729238</v>
      </c>
      <c r="AD573" s="63"/>
      <c r="AE573" s="54" t="s">
        <v>177</v>
      </c>
      <c r="AG573" s="63"/>
      <c r="AK573" s="64"/>
      <c r="AL573" s="64"/>
      <c r="AM573" s="65"/>
      <c r="AO573" s="64"/>
      <c r="AP573" s="66"/>
      <c r="AQ573" s="66"/>
      <c r="AS573" s="67"/>
      <c r="AT573" s="68"/>
    </row>
    <row r="574" spans="1:46" x14ac:dyDescent="0.25">
      <c r="A574" s="60">
        <v>8590.1962336157449</v>
      </c>
      <c r="B574" s="54">
        <f t="shared" si="24"/>
        <v>11</v>
      </c>
      <c r="C574" s="54">
        <f t="shared" si="25"/>
        <v>565</v>
      </c>
      <c r="D574" s="60">
        <v>8590.1962336157449</v>
      </c>
      <c r="G574" s="63"/>
      <c r="I574" s="64"/>
      <c r="J574" s="64"/>
      <c r="K574" s="65"/>
      <c r="M574" s="64"/>
      <c r="N574" s="66"/>
      <c r="O574" s="66"/>
      <c r="Q574" s="67"/>
      <c r="R574" s="68"/>
      <c r="S574" s="63"/>
      <c r="U574" s="68">
        <v>16657</v>
      </c>
      <c r="V574" s="64">
        <v>7</v>
      </c>
      <c r="W574" s="54">
        <f t="shared" si="26"/>
        <v>565</v>
      </c>
      <c r="X574" s="68">
        <v>16657</v>
      </c>
      <c r="AC574" s="63">
        <v>8329.5696394848637</v>
      </c>
      <c r="AD574" s="63"/>
      <c r="AE574" s="54" t="s">
        <v>176</v>
      </c>
      <c r="AG574" s="63"/>
      <c r="AK574" s="64"/>
      <c r="AL574" s="64"/>
      <c r="AM574" s="65"/>
      <c r="AO574" s="64"/>
      <c r="AP574" s="66"/>
      <c r="AQ574" s="66"/>
      <c r="AS574" s="67"/>
      <c r="AT574" s="68"/>
    </row>
    <row r="575" spans="1:46" x14ac:dyDescent="0.25">
      <c r="A575" s="60">
        <v>8605.9172682054341</v>
      </c>
      <c r="B575" s="54">
        <f t="shared" si="24"/>
        <v>12</v>
      </c>
      <c r="C575" s="54">
        <f t="shared" si="25"/>
        <v>566</v>
      </c>
      <c r="D575" s="60">
        <v>8605.9172682054341</v>
      </c>
      <c r="G575" s="63"/>
      <c r="I575" s="64"/>
      <c r="J575" s="64"/>
      <c r="K575" s="65"/>
      <c r="M575" s="64"/>
      <c r="N575" s="66"/>
      <c r="O575" s="66"/>
      <c r="Q575" s="67"/>
      <c r="R575" s="68"/>
      <c r="S575" s="63"/>
      <c r="U575" s="68">
        <v>16686</v>
      </c>
      <c r="V575" s="64">
        <v>8</v>
      </c>
      <c r="W575" s="54">
        <f t="shared" si="26"/>
        <v>566</v>
      </c>
      <c r="X575" s="68">
        <v>16686</v>
      </c>
      <c r="AC575" s="63">
        <v>8344.775403840933</v>
      </c>
      <c r="AD575" s="63"/>
      <c r="AE575" s="54" t="s">
        <v>177</v>
      </c>
      <c r="AG575" s="63"/>
      <c r="AK575" s="64"/>
      <c r="AL575" s="64"/>
      <c r="AM575" s="65"/>
      <c r="AO575" s="64"/>
      <c r="AP575" s="66"/>
      <c r="AQ575" s="66"/>
      <c r="AS575" s="67"/>
      <c r="AT575" s="68"/>
    </row>
    <row r="576" spans="1:46" x14ac:dyDescent="0.25">
      <c r="A576" s="60">
        <v>8621.6005997299217</v>
      </c>
      <c r="B576" s="54">
        <f t="shared" si="24"/>
        <v>13</v>
      </c>
      <c r="C576" s="54">
        <f t="shared" si="25"/>
        <v>567</v>
      </c>
      <c r="D576" s="60">
        <v>8621.6005997299217</v>
      </c>
      <c r="G576" s="63"/>
      <c r="I576" s="64"/>
      <c r="J576" s="64"/>
      <c r="K576" s="65"/>
      <c r="M576" s="64"/>
      <c r="N576" s="66"/>
      <c r="O576" s="66"/>
      <c r="Q576" s="67"/>
      <c r="R576" s="68"/>
      <c r="S576" s="63"/>
      <c r="U576" s="68">
        <v>16716</v>
      </c>
      <c r="V576" s="64">
        <v>9</v>
      </c>
      <c r="W576" s="54">
        <f t="shared" si="26"/>
        <v>567</v>
      </c>
      <c r="X576" s="68">
        <v>16716</v>
      </c>
      <c r="AC576" s="63">
        <v>8359.0044826888479</v>
      </c>
      <c r="AD576" s="63"/>
      <c r="AE576" s="54" t="s">
        <v>176</v>
      </c>
      <c r="AG576" s="63"/>
      <c r="AK576" s="64"/>
      <c r="AL576" s="64"/>
      <c r="AM576" s="65"/>
      <c r="AO576" s="64"/>
      <c r="AP576" s="66"/>
      <c r="AQ576" s="66"/>
      <c r="AS576" s="67"/>
      <c r="AT576" s="68"/>
    </row>
    <row r="577" spans="1:46" x14ac:dyDescent="0.25">
      <c r="A577" s="60">
        <v>8637.2028798079118</v>
      </c>
      <c r="B577" s="54">
        <f t="shared" si="24"/>
        <v>14</v>
      </c>
      <c r="C577" s="54">
        <f t="shared" si="25"/>
        <v>568</v>
      </c>
      <c r="D577" s="60">
        <v>8637.2028798079118</v>
      </c>
      <c r="G577" s="63"/>
      <c r="I577" s="64"/>
      <c r="J577" s="64"/>
      <c r="K577" s="65"/>
      <c r="M577" s="64"/>
      <c r="N577" s="66"/>
      <c r="O577" s="66"/>
      <c r="Q577" s="67"/>
      <c r="R577" s="68"/>
      <c r="S577" s="63"/>
      <c r="U577" s="68">
        <v>16746</v>
      </c>
      <c r="V577" s="64">
        <v>10</v>
      </c>
      <c r="W577" s="54">
        <f t="shared" si="26"/>
        <v>568</v>
      </c>
      <c r="X577" s="68">
        <v>16746</v>
      </c>
      <c r="AC577" s="63">
        <v>8374.4747760589235</v>
      </c>
      <c r="AD577" s="63"/>
      <c r="AE577" s="54" t="s">
        <v>177</v>
      </c>
      <c r="AG577" s="63"/>
      <c r="AK577" s="64"/>
      <c r="AL577" s="64"/>
      <c r="AM577" s="65"/>
      <c r="AO577" s="64"/>
      <c r="AP577" s="66"/>
      <c r="AQ577" s="66"/>
      <c r="AS577" s="67"/>
      <c r="AT577" s="68"/>
    </row>
    <row r="578" spans="1:46" x14ac:dyDescent="0.25">
      <c r="A578" s="60">
        <v>8652.7066240408458</v>
      </c>
      <c r="B578" s="54">
        <f t="shared" si="24"/>
        <v>15</v>
      </c>
      <c r="C578" s="54">
        <f t="shared" si="25"/>
        <v>569</v>
      </c>
      <c r="D578" s="60">
        <v>8652.7066240408458</v>
      </c>
      <c r="G578" s="63"/>
      <c r="I578" s="64"/>
      <c r="J578" s="64"/>
      <c r="K578" s="65"/>
      <c r="M578" s="64"/>
      <c r="N578" s="66"/>
      <c r="O578" s="66"/>
      <c r="Q578" s="67"/>
      <c r="R578" s="68"/>
      <c r="S578" s="63"/>
      <c r="U578" s="68">
        <v>16776</v>
      </c>
      <c r="V578" s="64">
        <v>11</v>
      </c>
      <c r="W578" s="54">
        <f t="shared" si="26"/>
        <v>569</v>
      </c>
      <c r="X578" s="68">
        <v>16776</v>
      </c>
      <c r="AC578" s="63">
        <v>8388.5139790358953</v>
      </c>
      <c r="AD578" s="63"/>
      <c r="AE578" s="54" t="s">
        <v>176</v>
      </c>
      <c r="AG578" s="63"/>
      <c r="AK578" s="64"/>
      <c r="AL578" s="64"/>
      <c r="AM578" s="65"/>
      <c r="AO578" s="64"/>
      <c r="AP578" s="66"/>
      <c r="AQ578" s="66"/>
      <c r="AS578" s="67"/>
      <c r="AT578" s="68"/>
    </row>
    <row r="579" spans="1:46" x14ac:dyDescent="0.25">
      <c r="A579" s="60">
        <v>8668.0860384600237</v>
      </c>
      <c r="B579" s="54">
        <f t="shared" si="24"/>
        <v>16</v>
      </c>
      <c r="C579" s="54">
        <f t="shared" si="25"/>
        <v>570</v>
      </c>
      <c r="D579" s="60">
        <v>8668.0860384600237</v>
      </c>
      <c r="G579" s="63"/>
      <c r="I579" s="64"/>
      <c r="J579" s="64"/>
      <c r="K579" s="65"/>
      <c r="M579" s="64"/>
      <c r="N579" s="66"/>
      <c r="O579" s="66"/>
      <c r="Q579" s="67"/>
      <c r="R579" s="68"/>
      <c r="S579" s="63"/>
      <c r="U579" s="68">
        <v>16805</v>
      </c>
      <c r="V579" s="64">
        <v>12</v>
      </c>
      <c r="W579" s="54">
        <f t="shared" si="26"/>
        <v>570</v>
      </c>
      <c r="X579" s="68">
        <v>16805</v>
      </c>
      <c r="AC579" s="63">
        <v>8404.1066423878074</v>
      </c>
      <c r="AD579" s="63"/>
      <c r="AE579" s="54" t="s">
        <v>177</v>
      </c>
      <c r="AG579" s="63"/>
      <c r="AK579" s="64"/>
      <c r="AL579" s="64"/>
      <c r="AM579" s="65"/>
      <c r="AO579" s="64"/>
      <c r="AP579" s="66"/>
      <c r="AQ579" s="66"/>
      <c r="AS579" s="67"/>
      <c r="AT579" s="68"/>
    </row>
    <row r="580" spans="1:46" x14ac:dyDescent="0.25">
      <c r="A580" s="60">
        <v>8683.3359458004124</v>
      </c>
      <c r="B580" s="54">
        <f t="shared" si="24"/>
        <v>17</v>
      </c>
      <c r="C580" s="54">
        <f t="shared" si="25"/>
        <v>571</v>
      </c>
      <c r="D580" s="60">
        <v>8683.3359458004124</v>
      </c>
      <c r="G580" s="63"/>
      <c r="I580" s="64"/>
      <c r="J580" s="64"/>
      <c r="K580" s="65"/>
      <c r="M580" s="64"/>
      <c r="N580" s="66"/>
      <c r="O580" s="66"/>
      <c r="Q580" s="67"/>
      <c r="R580" s="68"/>
      <c r="S580" s="63"/>
      <c r="U580" s="68">
        <v>16835</v>
      </c>
      <c r="V580" s="64">
        <v>1</v>
      </c>
      <c r="W580" s="54">
        <f t="shared" si="26"/>
        <v>571</v>
      </c>
      <c r="X580" s="68">
        <v>16835</v>
      </c>
      <c r="AC580" s="63">
        <v>8418.1119572245516</v>
      </c>
      <c r="AD580" s="63"/>
      <c r="AE580" s="54" t="s">
        <v>176</v>
      </c>
      <c r="AG580" s="63"/>
      <c r="AK580" s="64"/>
      <c r="AL580" s="64"/>
      <c r="AM580" s="65"/>
      <c r="AO580" s="64"/>
      <c r="AP580" s="66"/>
      <c r="AQ580" s="66"/>
      <c r="AS580" s="67"/>
      <c r="AT580" s="68"/>
    </row>
    <row r="581" spans="1:46" x14ac:dyDescent="0.25">
      <c r="A581" s="60">
        <v>8698.4522346467711</v>
      </c>
      <c r="B581" s="54">
        <f t="shared" si="24"/>
        <v>18</v>
      </c>
      <c r="C581" s="54">
        <f t="shared" si="25"/>
        <v>572</v>
      </c>
      <c r="D581" s="60">
        <v>8698.4522346467711</v>
      </c>
      <c r="G581" s="63"/>
      <c r="I581" s="64"/>
      <c r="J581" s="64"/>
      <c r="K581" s="65"/>
      <c r="M581" s="64"/>
      <c r="N581" s="66"/>
      <c r="O581" s="66"/>
      <c r="Q581" s="67"/>
      <c r="R581" s="68"/>
      <c r="S581" s="63"/>
      <c r="U581" s="68">
        <v>16865</v>
      </c>
      <c r="V581" s="64">
        <v>2</v>
      </c>
      <c r="W581" s="54">
        <f t="shared" si="26"/>
        <v>572</v>
      </c>
      <c r="X581" s="68">
        <v>16865</v>
      </c>
      <c r="AC581" s="63">
        <v>8433.6620616624132</v>
      </c>
      <c r="AD581" s="63"/>
      <c r="AE581" s="54" t="s">
        <v>177</v>
      </c>
      <c r="AG581" s="63"/>
      <c r="AK581" s="64"/>
      <c r="AL581" s="64"/>
      <c r="AM581" s="65"/>
      <c r="AO581" s="64"/>
      <c r="AP581" s="66"/>
      <c r="AQ581" s="66"/>
      <c r="AS581" s="67"/>
      <c r="AT581" s="68"/>
    </row>
    <row r="582" spans="1:46" x14ac:dyDescent="0.25">
      <c r="A582" s="60">
        <v>8713.4449532604776</v>
      </c>
      <c r="B582" s="54">
        <f t="shared" si="24"/>
        <v>19</v>
      </c>
      <c r="C582" s="54">
        <f t="shared" si="25"/>
        <v>573</v>
      </c>
      <c r="D582" s="60">
        <v>8713.4449532604776</v>
      </c>
      <c r="G582" s="63"/>
      <c r="I582" s="64"/>
      <c r="J582" s="64"/>
      <c r="K582" s="65"/>
      <c r="M582" s="64"/>
      <c r="N582" s="66"/>
      <c r="O582" s="66"/>
      <c r="Q582" s="67"/>
      <c r="R582" s="68"/>
      <c r="S582" s="63"/>
      <c r="U582" s="68">
        <v>16894</v>
      </c>
      <c r="V582" s="64">
        <v>3</v>
      </c>
      <c r="W582" s="54">
        <f t="shared" si="26"/>
        <v>573</v>
      </c>
      <c r="X582" s="68">
        <v>16894</v>
      </c>
      <c r="AC582" s="63">
        <v>8447.7967859245837</v>
      </c>
      <c r="AD582" s="63"/>
      <c r="AE582" s="54" t="s">
        <v>176</v>
      </c>
      <c r="AG582" s="63"/>
      <c r="AK582" s="64"/>
      <c r="AL582" s="64"/>
      <c r="AM582" s="65"/>
      <c r="AO582" s="64"/>
      <c r="AP582" s="66"/>
      <c r="AQ582" s="66"/>
      <c r="AS582" s="67"/>
      <c r="AT582" s="68"/>
    </row>
    <row r="583" spans="1:46" x14ac:dyDescent="0.25">
      <c r="A583" s="60">
        <v>8728.3291644556448</v>
      </c>
      <c r="B583" s="54">
        <f t="shared" si="24"/>
        <v>20</v>
      </c>
      <c r="C583" s="54">
        <f t="shared" si="25"/>
        <v>574</v>
      </c>
      <c r="D583" s="60">
        <v>8728.3291644556448</v>
      </c>
      <c r="G583" s="63"/>
      <c r="I583" s="64"/>
      <c r="J583" s="64"/>
      <c r="K583" s="65"/>
      <c r="M583" s="64"/>
      <c r="N583" s="66"/>
      <c r="O583" s="66"/>
      <c r="Q583" s="67"/>
      <c r="R583" s="68"/>
      <c r="S583" s="63"/>
      <c r="U583" s="68">
        <v>16923</v>
      </c>
      <c r="V583" s="64">
        <v>4</v>
      </c>
      <c r="W583" s="54">
        <f t="shared" si="26"/>
        <v>574</v>
      </c>
      <c r="X583" s="68">
        <v>16923</v>
      </c>
      <c r="AC583" s="63">
        <v>8463.1415115273558</v>
      </c>
      <c r="AD583" s="63"/>
      <c r="AE583" s="54" t="s">
        <v>177</v>
      </c>
      <c r="AG583" s="63"/>
      <c r="AK583" s="64"/>
      <c r="AL583" s="64"/>
      <c r="AM583" s="65"/>
      <c r="AO583" s="64"/>
      <c r="AP583" s="66"/>
      <c r="AQ583" s="66"/>
      <c r="AS583" s="67"/>
      <c r="AT583" s="68"/>
    </row>
    <row r="584" spans="1:46" x14ac:dyDescent="0.25">
      <c r="A584" s="60">
        <v>8743.1284440644085</v>
      </c>
      <c r="B584" s="54">
        <f t="shared" si="24"/>
        <v>21</v>
      </c>
      <c r="C584" s="54">
        <f t="shared" si="25"/>
        <v>575</v>
      </c>
      <c r="D584" s="60">
        <v>8743.1284440644085</v>
      </c>
      <c r="G584" s="63"/>
      <c r="I584" s="64"/>
      <c r="J584" s="64"/>
      <c r="K584" s="65"/>
      <c r="M584" s="64"/>
      <c r="N584" s="66"/>
      <c r="O584" s="66"/>
      <c r="Q584" s="67"/>
      <c r="R584" s="68"/>
      <c r="S584" s="63"/>
      <c r="U584" s="68">
        <v>16953</v>
      </c>
      <c r="V584" s="64">
        <v>5</v>
      </c>
      <c r="W584" s="54">
        <f t="shared" si="26"/>
        <v>575</v>
      </c>
      <c r="X584" s="68">
        <v>16953</v>
      </c>
      <c r="AC584" s="63">
        <v>8477.5357317249291</v>
      </c>
      <c r="AD584" s="63"/>
      <c r="AE584" s="54" t="s">
        <v>176</v>
      </c>
      <c r="AG584" s="63"/>
      <c r="AK584" s="64"/>
      <c r="AL584" s="64"/>
      <c r="AM584" s="65"/>
      <c r="AO584" s="64"/>
      <c r="AP584" s="66"/>
      <c r="AQ584" s="66"/>
      <c r="AS584" s="67"/>
      <c r="AT584" s="68"/>
    </row>
    <row r="585" spans="1:46" x14ac:dyDescent="0.25">
      <c r="A585" s="60">
        <v>8757.8705590032041</v>
      </c>
      <c r="B585" s="54">
        <f t="shared" si="24"/>
        <v>22</v>
      </c>
      <c r="C585" s="54">
        <f t="shared" si="25"/>
        <v>576</v>
      </c>
      <c r="D585" s="60">
        <v>8757.8705590032041</v>
      </c>
      <c r="G585" s="63"/>
      <c r="I585" s="64"/>
      <c r="J585" s="64"/>
      <c r="K585" s="65"/>
      <c r="M585" s="64"/>
      <c r="N585" s="66"/>
      <c r="O585" s="66"/>
      <c r="Q585" s="67"/>
      <c r="R585" s="68"/>
      <c r="S585" s="63"/>
      <c r="U585" s="68">
        <v>16982</v>
      </c>
      <c r="V585" s="64">
        <v>6</v>
      </c>
      <c r="W585" s="54">
        <f t="shared" si="26"/>
        <v>576</v>
      </c>
      <c r="X585" s="68">
        <v>16982</v>
      </c>
      <c r="AC585" s="63">
        <v>8492.5485975416377</v>
      </c>
      <c r="AD585" s="63"/>
      <c r="AE585" s="54" t="s">
        <v>177</v>
      </c>
      <c r="AG585" s="63"/>
      <c r="AK585" s="64"/>
      <c r="AL585" s="64"/>
      <c r="AM585" s="65"/>
      <c r="AO585" s="64"/>
      <c r="AP585" s="66"/>
      <c r="AQ585" s="66"/>
      <c r="AS585" s="67"/>
      <c r="AT585" s="68"/>
    </row>
    <row r="586" spans="1:46" x14ac:dyDescent="0.25">
      <c r="A586" s="60">
        <v>8772.5874636410736</v>
      </c>
      <c r="B586" s="54">
        <f t="shared" si="24"/>
        <v>23</v>
      </c>
      <c r="C586" s="54">
        <f t="shared" si="25"/>
        <v>577</v>
      </c>
      <c r="D586" s="60">
        <v>8772.5874636410736</v>
      </c>
      <c r="G586" s="63"/>
      <c r="I586" s="64"/>
      <c r="J586" s="64"/>
      <c r="K586" s="65"/>
      <c r="M586" s="64"/>
      <c r="N586" s="66"/>
      <c r="O586" s="66"/>
      <c r="Q586" s="67"/>
      <c r="R586" s="68"/>
      <c r="S586" s="63"/>
      <c r="U586" s="68">
        <v>17011</v>
      </c>
      <c r="V586" s="64">
        <v>7</v>
      </c>
      <c r="W586" s="54">
        <f t="shared" si="26"/>
        <v>577</v>
      </c>
      <c r="X586" s="68">
        <v>17011</v>
      </c>
      <c r="AC586" s="63">
        <v>8507.2699172212742</v>
      </c>
      <c r="AD586" s="63"/>
      <c r="AE586" s="54" t="s">
        <v>176</v>
      </c>
      <c r="AG586" s="63"/>
      <c r="AK586" s="64"/>
      <c r="AL586" s="64"/>
      <c r="AM586" s="65"/>
      <c r="AO586" s="64"/>
      <c r="AP586" s="66"/>
      <c r="AQ586" s="66"/>
      <c r="AS586" s="67"/>
      <c r="AT586" s="68"/>
    </row>
    <row r="587" spans="1:46" x14ac:dyDescent="0.25">
      <c r="A587" s="60">
        <v>8787.3116076495498</v>
      </c>
      <c r="B587" s="54">
        <f t="shared" si="24"/>
        <v>24</v>
      </c>
      <c r="C587" s="54">
        <f t="shared" si="25"/>
        <v>578</v>
      </c>
      <c r="D587" s="60">
        <v>8787.3116076495498</v>
      </c>
      <c r="G587" s="63"/>
      <c r="I587" s="64"/>
      <c r="J587" s="64"/>
      <c r="K587" s="65"/>
      <c r="M587" s="64"/>
      <c r="N587" s="66"/>
      <c r="O587" s="66"/>
      <c r="Q587" s="67"/>
      <c r="R587" s="68"/>
      <c r="S587" s="63"/>
      <c r="U587" s="68">
        <v>17041</v>
      </c>
      <c r="V587" s="64">
        <v>8</v>
      </c>
      <c r="W587" s="54">
        <f t="shared" si="26"/>
        <v>578</v>
      </c>
      <c r="X587" s="68">
        <v>17041</v>
      </c>
      <c r="AC587" s="63">
        <v>8521.8961762445979</v>
      </c>
      <c r="AD587" s="63"/>
      <c r="AE587" s="54" t="s">
        <v>177</v>
      </c>
      <c r="AG587" s="63"/>
      <c r="AK587" s="64"/>
      <c r="AL587" s="64"/>
      <c r="AM587" s="65"/>
      <c r="AO587" s="64"/>
      <c r="AP587" s="66"/>
      <c r="AQ587" s="66"/>
      <c r="AS587" s="67"/>
      <c r="AT587" s="68"/>
    </row>
    <row r="588" spans="1:46" x14ac:dyDescent="0.25">
      <c r="A588" s="60">
        <v>8802.0763445389457</v>
      </c>
      <c r="B588" s="54">
        <f t="shared" ref="B588:B651" si="27">IF(B587=24,1,B587+1)</f>
        <v>1</v>
      </c>
      <c r="C588" s="54">
        <f t="shared" ref="C588:C651" si="28">C587+1</f>
        <v>579</v>
      </c>
      <c r="D588" s="60">
        <v>8802.0763445389457</v>
      </c>
      <c r="G588" s="63"/>
      <c r="I588" s="64"/>
      <c r="J588" s="64"/>
      <c r="K588" s="65"/>
      <c r="M588" s="64"/>
      <c r="N588" s="66"/>
      <c r="O588" s="66"/>
      <c r="Q588" s="67"/>
      <c r="R588" s="68"/>
      <c r="S588" s="63"/>
      <c r="U588" s="68">
        <v>17070</v>
      </c>
      <c r="V588" s="64">
        <v>9</v>
      </c>
      <c r="W588" s="54">
        <f t="shared" ref="W588:W651" si="29">W587+1</f>
        <v>579</v>
      </c>
      <c r="X588" s="68">
        <v>17070</v>
      </c>
      <c r="AC588" s="63">
        <v>8536.9434722610749</v>
      </c>
      <c r="AD588" s="63"/>
      <c r="AE588" s="54" t="s">
        <v>176</v>
      </c>
      <c r="AG588" s="63"/>
      <c r="AK588" s="64"/>
      <c r="AL588" s="64"/>
      <c r="AM588" s="65"/>
      <c r="AO588" s="64"/>
      <c r="AP588" s="66"/>
      <c r="AQ588" s="66"/>
      <c r="AS588" s="67"/>
      <c r="AT588" s="68"/>
    </row>
    <row r="589" spans="1:46" x14ac:dyDescent="0.25">
      <c r="A589" s="60">
        <v>8816.910868590232</v>
      </c>
      <c r="B589" s="54">
        <f t="shared" si="27"/>
        <v>2</v>
      </c>
      <c r="C589" s="54">
        <f t="shared" si="28"/>
        <v>580</v>
      </c>
      <c r="D589" s="60">
        <v>8816.910868590232</v>
      </c>
      <c r="G589" s="63"/>
      <c r="I589" s="64"/>
      <c r="J589" s="64"/>
      <c r="K589" s="65"/>
      <c r="M589" s="64"/>
      <c r="N589" s="66"/>
      <c r="O589" s="66"/>
      <c r="Q589" s="67"/>
      <c r="R589" s="68"/>
      <c r="S589" s="63"/>
      <c r="U589" s="68">
        <v>17100</v>
      </c>
      <c r="V589" s="64">
        <v>10</v>
      </c>
      <c r="W589" s="54">
        <f t="shared" si="29"/>
        <v>580</v>
      </c>
      <c r="X589" s="68">
        <v>17100</v>
      </c>
      <c r="AC589" s="63">
        <v>8551.2134731095284</v>
      </c>
      <c r="AD589" s="63"/>
      <c r="AE589" s="54" t="s">
        <v>177</v>
      </c>
      <c r="AG589" s="63"/>
      <c r="AK589" s="64"/>
      <c r="AL589" s="64"/>
      <c r="AM589" s="65"/>
      <c r="AO589" s="64"/>
      <c r="AP589" s="66"/>
      <c r="AQ589" s="66"/>
      <c r="AS589" s="67"/>
      <c r="AT589" s="68"/>
    </row>
    <row r="590" spans="1:46" x14ac:dyDescent="0.25">
      <c r="A590" s="60">
        <v>8831.84208352305</v>
      </c>
      <c r="B590" s="54">
        <f t="shared" si="27"/>
        <v>3</v>
      </c>
      <c r="C590" s="54">
        <f t="shared" si="28"/>
        <v>581</v>
      </c>
      <c r="D590" s="60">
        <v>8831.84208352305</v>
      </c>
      <c r="G590" s="63"/>
      <c r="I590" s="64"/>
      <c r="J590" s="64"/>
      <c r="K590" s="65"/>
      <c r="M590" s="64"/>
      <c r="N590" s="66"/>
      <c r="O590" s="66"/>
      <c r="Q590" s="67"/>
      <c r="R590" s="68"/>
      <c r="S590" s="63"/>
      <c r="U590" s="68">
        <v>17130</v>
      </c>
      <c r="V590" s="64">
        <v>11</v>
      </c>
      <c r="W590" s="54">
        <f t="shared" si="29"/>
        <v>581</v>
      </c>
      <c r="X590" s="68">
        <v>17130</v>
      </c>
      <c r="AC590" s="63">
        <v>8566.5293461205438</v>
      </c>
      <c r="AD590" s="63"/>
      <c r="AE590" s="54" t="s">
        <v>176</v>
      </c>
      <c r="AG590" s="63"/>
      <c r="AK590" s="64"/>
      <c r="AL590" s="64"/>
      <c r="AM590" s="65"/>
      <c r="AO590" s="64"/>
      <c r="AP590" s="66"/>
      <c r="AQ590" s="66"/>
      <c r="AS590" s="67"/>
      <c r="AT590" s="68"/>
    </row>
    <row r="591" spans="1:46" x14ac:dyDescent="0.25">
      <c r="A591" s="60">
        <v>8846.889207647182</v>
      </c>
      <c r="B591" s="54">
        <f t="shared" si="27"/>
        <v>4</v>
      </c>
      <c r="C591" s="54">
        <f t="shared" si="28"/>
        <v>582</v>
      </c>
      <c r="D591" s="60">
        <v>8846.889207647182</v>
      </c>
      <c r="G591" s="63"/>
      <c r="I591" s="64"/>
      <c r="J591" s="64"/>
      <c r="K591" s="65"/>
      <c r="M591" s="64"/>
      <c r="N591" s="66"/>
      <c r="O591" s="66"/>
      <c r="Q591" s="67"/>
      <c r="R591" s="68"/>
      <c r="S591" s="63"/>
      <c r="U591" s="68">
        <v>17159</v>
      </c>
      <c r="V591" s="64">
        <v>12</v>
      </c>
      <c r="W591" s="54">
        <f t="shared" si="29"/>
        <v>582</v>
      </c>
      <c r="X591" s="68">
        <v>17159</v>
      </c>
      <c r="AC591" s="63">
        <v>8580.5447535328567</v>
      </c>
      <c r="AD591" s="63"/>
      <c r="AE591" s="54" t="s">
        <v>177</v>
      </c>
      <c r="AG591" s="63"/>
      <c r="AK591" s="64"/>
      <c r="AL591" s="64"/>
      <c r="AM591" s="65"/>
      <c r="AO591" s="64"/>
      <c r="AP591" s="66"/>
      <c r="AQ591" s="66"/>
      <c r="AS591" s="67"/>
      <c r="AT591" s="68"/>
    </row>
    <row r="592" spans="1:46" x14ac:dyDescent="0.25">
      <c r="A592" s="60">
        <v>8862.064942881465</v>
      </c>
      <c r="B592" s="54">
        <f t="shared" si="27"/>
        <v>5</v>
      </c>
      <c r="C592" s="54">
        <f t="shared" si="28"/>
        <v>583</v>
      </c>
      <c r="D592" s="60">
        <v>8862.064942881465</v>
      </c>
      <c r="G592" s="63"/>
      <c r="I592" s="64"/>
      <c r="J592" s="64"/>
      <c r="K592" s="65"/>
      <c r="M592" s="64"/>
      <c r="N592" s="66"/>
      <c r="O592" s="66"/>
      <c r="Q592" s="67"/>
      <c r="R592" s="68"/>
      <c r="S592" s="63"/>
      <c r="U592" s="68">
        <v>17189</v>
      </c>
      <c r="V592" s="64">
        <v>1</v>
      </c>
      <c r="W592" s="54">
        <f t="shared" si="29"/>
        <v>583</v>
      </c>
      <c r="X592" s="68">
        <v>17189</v>
      </c>
      <c r="AC592" s="63">
        <v>8596.0312699852511</v>
      </c>
      <c r="AD592" s="63"/>
      <c r="AE592" s="54" t="s">
        <v>176</v>
      </c>
      <c r="AG592" s="63"/>
      <c r="AK592" s="64"/>
      <c r="AL592" s="64"/>
      <c r="AM592" s="65"/>
      <c r="AO592" s="64"/>
      <c r="AP592" s="66"/>
      <c r="AQ592" s="66"/>
      <c r="AS592" s="67"/>
      <c r="AT592" s="68"/>
    </row>
    <row r="593" spans="1:46" x14ac:dyDescent="0.25">
      <c r="A593" s="60">
        <v>8877.3742553386837</v>
      </c>
      <c r="B593" s="54">
        <f t="shared" si="27"/>
        <v>6</v>
      </c>
      <c r="C593" s="54">
        <f t="shared" si="28"/>
        <v>584</v>
      </c>
      <c r="D593" s="60">
        <v>8877.3742553386837</v>
      </c>
      <c r="G593" s="63"/>
      <c r="I593" s="64"/>
      <c r="J593" s="64"/>
      <c r="K593" s="65"/>
      <c r="M593" s="64"/>
      <c r="N593" s="66"/>
      <c r="O593" s="66"/>
      <c r="Q593" s="67"/>
      <c r="R593" s="68"/>
      <c r="S593" s="63"/>
      <c r="U593" s="68">
        <v>17219</v>
      </c>
      <c r="V593" s="64">
        <v>2</v>
      </c>
      <c r="W593" s="54">
        <f t="shared" si="29"/>
        <v>584</v>
      </c>
      <c r="X593" s="68">
        <v>17219</v>
      </c>
      <c r="AC593" s="63">
        <v>8609.9394375109114</v>
      </c>
      <c r="AD593" s="63"/>
      <c r="AE593" s="54" t="s">
        <v>177</v>
      </c>
      <c r="AG593" s="63"/>
      <c r="AK593" s="64"/>
      <c r="AL593" s="64"/>
      <c r="AM593" s="65"/>
      <c r="AO593" s="64"/>
      <c r="AP593" s="66"/>
      <c r="AQ593" s="66"/>
      <c r="AS593" s="67"/>
      <c r="AT593" s="68"/>
    </row>
    <row r="594" spans="1:46" x14ac:dyDescent="0.25">
      <c r="A594" s="60">
        <v>8892.8097524223849</v>
      </c>
      <c r="B594" s="54">
        <f t="shared" si="27"/>
        <v>7</v>
      </c>
      <c r="C594" s="54">
        <f t="shared" si="28"/>
        <v>585</v>
      </c>
      <c r="D594" s="60">
        <v>8892.8097524223849</v>
      </c>
      <c r="G594" s="63"/>
      <c r="I594" s="64"/>
      <c r="J594" s="64"/>
      <c r="K594" s="65"/>
      <c r="M594" s="64"/>
      <c r="N594" s="66"/>
      <c r="O594" s="66"/>
      <c r="Q594" s="67"/>
      <c r="R594" s="68"/>
      <c r="S594" s="63"/>
      <c r="U594" s="68">
        <v>17249</v>
      </c>
      <c r="V594" s="64">
        <v>2</v>
      </c>
      <c r="W594" s="54">
        <f t="shared" si="29"/>
        <v>585</v>
      </c>
      <c r="X594" s="68">
        <v>17249</v>
      </c>
      <c r="AC594" s="63">
        <v>8625.4700041795149</v>
      </c>
      <c r="AD594" s="63"/>
      <c r="AE594" s="54" t="s">
        <v>176</v>
      </c>
      <c r="AG594" s="63"/>
      <c r="AK594" s="64"/>
      <c r="AL594" s="64"/>
      <c r="AM594" s="65"/>
      <c r="AO594" s="64"/>
      <c r="AP594" s="66"/>
      <c r="AQ594" s="66"/>
      <c r="AS594" s="67"/>
      <c r="AT594" s="68"/>
    </row>
    <row r="595" spans="1:46" x14ac:dyDescent="0.25">
      <c r="A595" s="60">
        <v>8908.3616647515446</v>
      </c>
      <c r="B595" s="54">
        <f t="shared" si="27"/>
        <v>8</v>
      </c>
      <c r="C595" s="54">
        <f t="shared" si="28"/>
        <v>586</v>
      </c>
      <c r="D595" s="60">
        <v>8908.3616647515446</v>
      </c>
      <c r="G595" s="63"/>
      <c r="I595" s="64"/>
      <c r="J595" s="64"/>
      <c r="K595" s="65"/>
      <c r="M595" s="64"/>
      <c r="N595" s="66"/>
      <c r="O595" s="66"/>
      <c r="Q595" s="67"/>
      <c r="R595" s="68"/>
      <c r="S595" s="63"/>
      <c r="U595" s="68">
        <v>17278</v>
      </c>
      <c r="V595" s="64">
        <v>3</v>
      </c>
      <c r="W595" s="54">
        <f t="shared" si="29"/>
        <v>586</v>
      </c>
      <c r="X595" s="68">
        <v>17278</v>
      </c>
      <c r="AC595" s="63">
        <v>8639.437204961665</v>
      </c>
      <c r="AD595" s="63"/>
      <c r="AE595" s="54" t="s">
        <v>177</v>
      </c>
      <c r="AG595" s="63"/>
      <c r="AK595" s="64"/>
      <c r="AL595" s="64"/>
      <c r="AM595" s="65"/>
      <c r="AO595" s="64"/>
      <c r="AP595" s="66"/>
      <c r="AQ595" s="66"/>
      <c r="AS595" s="67"/>
      <c r="AT595" s="68"/>
    </row>
    <row r="596" spans="1:46" x14ac:dyDescent="0.25">
      <c r="A596" s="60">
        <v>8924.0013300720602</v>
      </c>
      <c r="B596" s="54">
        <f t="shared" si="27"/>
        <v>9</v>
      </c>
      <c r="C596" s="54">
        <f t="shared" si="28"/>
        <v>587</v>
      </c>
      <c r="D596" s="60">
        <v>8924.0013300720602</v>
      </c>
      <c r="G596" s="63"/>
      <c r="I596" s="64"/>
      <c r="J596" s="64"/>
      <c r="K596" s="65"/>
      <c r="M596" s="64"/>
      <c r="N596" s="66"/>
      <c r="O596" s="66"/>
      <c r="Q596" s="67"/>
      <c r="R596" s="68"/>
      <c r="S596" s="63"/>
      <c r="U596" s="68">
        <v>17307</v>
      </c>
      <c r="V596" s="64">
        <v>4</v>
      </c>
      <c r="W596" s="54">
        <f t="shared" si="29"/>
        <v>587</v>
      </c>
      <c r="X596" s="68">
        <v>17307</v>
      </c>
      <c r="AC596" s="63">
        <v>8654.8700175690465</v>
      </c>
      <c r="AD596" s="63"/>
      <c r="AE596" s="54" t="s">
        <v>176</v>
      </c>
      <c r="AG596" s="63"/>
      <c r="AK596" s="64"/>
      <c r="AL596" s="64"/>
      <c r="AM596" s="65"/>
      <c r="AO596" s="64"/>
      <c r="AP596" s="66"/>
      <c r="AQ596" s="66"/>
      <c r="AS596" s="67"/>
      <c r="AT596" s="68"/>
    </row>
    <row r="597" spans="1:46" x14ac:dyDescent="0.25">
      <c r="A597" s="60">
        <v>8939.7081303717569</v>
      </c>
      <c r="B597" s="54">
        <f t="shared" si="27"/>
        <v>10</v>
      </c>
      <c r="C597" s="54">
        <f t="shared" si="28"/>
        <v>588</v>
      </c>
      <c r="D597" s="60">
        <v>8939.7081303717569</v>
      </c>
      <c r="G597" s="63"/>
      <c r="I597" s="64"/>
      <c r="J597" s="64"/>
      <c r="K597" s="65"/>
      <c r="M597" s="64"/>
      <c r="N597" s="66"/>
      <c r="O597" s="66"/>
      <c r="Q597" s="67"/>
      <c r="R597" s="68"/>
      <c r="S597" s="63"/>
      <c r="U597" s="68">
        <v>17337</v>
      </c>
      <c r="V597" s="64">
        <v>5</v>
      </c>
      <c r="W597" s="54">
        <f t="shared" si="29"/>
        <v>588</v>
      </c>
      <c r="X597" s="68">
        <v>17337</v>
      </c>
      <c r="AC597" s="63">
        <v>8669.0527814719826</v>
      </c>
      <c r="AD597" s="63"/>
      <c r="AE597" s="54" t="s">
        <v>177</v>
      </c>
      <c r="AG597" s="63"/>
      <c r="AK597" s="64"/>
      <c r="AL597" s="64"/>
      <c r="AM597" s="65"/>
      <c r="AO597" s="64"/>
      <c r="AP597" s="66"/>
      <c r="AQ597" s="66"/>
      <c r="AS597" s="67"/>
      <c r="AT597" s="68"/>
    </row>
    <row r="598" spans="1:46" x14ac:dyDescent="0.25">
      <c r="A598" s="60">
        <v>8955.4373656609096</v>
      </c>
      <c r="B598" s="54">
        <f t="shared" si="27"/>
        <v>11</v>
      </c>
      <c r="C598" s="54">
        <f t="shared" si="28"/>
        <v>589</v>
      </c>
      <c r="D598" s="60">
        <v>8955.4373656609096</v>
      </c>
      <c r="G598" s="63"/>
      <c r="I598" s="64"/>
      <c r="J598" s="64"/>
      <c r="K598" s="65"/>
      <c r="M598" s="64"/>
      <c r="N598" s="66"/>
      <c r="O598" s="66"/>
      <c r="Q598" s="67"/>
      <c r="R598" s="68"/>
      <c r="S598" s="63"/>
      <c r="U598" s="68">
        <v>17366</v>
      </c>
      <c r="V598" s="64">
        <v>6</v>
      </c>
      <c r="W598" s="54">
        <f t="shared" si="29"/>
        <v>589</v>
      </c>
      <c r="X598" s="68">
        <v>17366</v>
      </c>
      <c r="AC598" s="63">
        <v>8684.2540013231337</v>
      </c>
      <c r="AD598" s="63"/>
      <c r="AE598" s="54" t="s">
        <v>176</v>
      </c>
      <c r="AG598" s="63"/>
      <c r="AK598" s="64"/>
      <c r="AL598" s="64"/>
      <c r="AM598" s="65"/>
      <c r="AO598" s="64"/>
      <c r="AP598" s="66"/>
      <c r="AQ598" s="66"/>
      <c r="AS598" s="67"/>
      <c r="AT598" s="68"/>
    </row>
    <row r="599" spans="1:46" x14ac:dyDescent="0.25">
      <c r="A599" s="60">
        <v>8971.1651802454144</v>
      </c>
      <c r="B599" s="54">
        <f t="shared" si="27"/>
        <v>12</v>
      </c>
      <c r="C599" s="54">
        <f t="shared" si="28"/>
        <v>590</v>
      </c>
      <c r="D599" s="60">
        <v>8971.1651802454144</v>
      </c>
      <c r="G599" s="63"/>
      <c r="I599" s="64"/>
      <c r="J599" s="64"/>
      <c r="K599" s="65"/>
      <c r="M599" s="64"/>
      <c r="N599" s="66"/>
      <c r="O599" s="66"/>
      <c r="Q599" s="67"/>
      <c r="R599" s="68"/>
      <c r="S599" s="63"/>
      <c r="U599" s="68">
        <v>17395</v>
      </c>
      <c r="V599" s="64">
        <v>7</v>
      </c>
      <c r="W599" s="54">
        <f t="shared" si="29"/>
        <v>590</v>
      </c>
      <c r="X599" s="68">
        <v>17395</v>
      </c>
      <c r="AC599" s="63">
        <v>8698.7683753860183</v>
      </c>
      <c r="AD599" s="63"/>
      <c r="AE599" s="54" t="s">
        <v>177</v>
      </c>
      <c r="AG599" s="63"/>
      <c r="AK599" s="64"/>
      <c r="AL599" s="64"/>
      <c r="AM599" s="65"/>
      <c r="AO599" s="64"/>
      <c r="AP599" s="66"/>
      <c r="AQ599" s="66"/>
      <c r="AS599" s="67"/>
      <c r="AT599" s="68"/>
    </row>
    <row r="600" spans="1:46" x14ac:dyDescent="0.25">
      <c r="A600" s="60">
        <v>8986.8421067642048</v>
      </c>
      <c r="B600" s="54">
        <f t="shared" si="27"/>
        <v>13</v>
      </c>
      <c r="C600" s="54">
        <f t="shared" si="28"/>
        <v>591</v>
      </c>
      <c r="D600" s="60">
        <v>8986.8421067642048</v>
      </c>
      <c r="G600" s="63"/>
      <c r="I600" s="64"/>
      <c r="J600" s="64"/>
      <c r="K600" s="65"/>
      <c r="M600" s="64"/>
      <c r="N600" s="66"/>
      <c r="O600" s="66"/>
      <c r="Q600" s="67"/>
      <c r="R600" s="68"/>
      <c r="S600" s="63"/>
      <c r="U600" s="68">
        <v>17425</v>
      </c>
      <c r="V600" s="64">
        <v>8</v>
      </c>
      <c r="W600" s="54">
        <f t="shared" si="29"/>
        <v>591</v>
      </c>
      <c r="X600" s="68">
        <v>17425</v>
      </c>
      <c r="AC600" s="63">
        <v>8713.643914539367</v>
      </c>
      <c r="AD600" s="63"/>
      <c r="AE600" s="54" t="s">
        <v>176</v>
      </c>
      <c r="AG600" s="63"/>
      <c r="AK600" s="64"/>
      <c r="AL600" s="64"/>
      <c r="AM600" s="65"/>
      <c r="AO600" s="64"/>
      <c r="AP600" s="66"/>
      <c r="AQ600" s="66"/>
      <c r="AS600" s="67"/>
      <c r="AT600" s="68"/>
    </row>
    <row r="601" spans="1:46" x14ac:dyDescent="0.25">
      <c r="A601" s="60">
        <v>9002.4501999774948</v>
      </c>
      <c r="B601" s="54">
        <f t="shared" si="27"/>
        <v>14</v>
      </c>
      <c r="C601" s="54">
        <f t="shared" si="28"/>
        <v>592</v>
      </c>
      <c r="D601" s="60">
        <v>9002.4501999774948</v>
      </c>
      <c r="G601" s="63"/>
      <c r="I601" s="64"/>
      <c r="J601" s="64"/>
      <c r="K601" s="65"/>
      <c r="M601" s="64"/>
      <c r="N601" s="66"/>
      <c r="O601" s="66"/>
      <c r="Q601" s="67"/>
      <c r="R601" s="68"/>
      <c r="S601" s="63"/>
      <c r="U601" s="68">
        <v>17454</v>
      </c>
      <c r="V601" s="64">
        <v>9</v>
      </c>
      <c r="W601" s="54">
        <f t="shared" si="29"/>
        <v>592</v>
      </c>
      <c r="X601" s="68">
        <v>17454</v>
      </c>
      <c r="AC601" s="63">
        <v>8728.5403474802151</v>
      </c>
      <c r="AD601" s="63"/>
      <c r="AE601" s="54" t="s">
        <v>177</v>
      </c>
      <c r="AG601" s="63"/>
      <c r="AK601" s="64"/>
      <c r="AL601" s="64"/>
      <c r="AM601" s="65"/>
      <c r="AO601" s="64"/>
      <c r="AP601" s="66"/>
      <c r="AQ601" s="66"/>
      <c r="AS601" s="67"/>
      <c r="AT601" s="68"/>
    </row>
    <row r="602" spans="1:46" x14ac:dyDescent="0.25">
      <c r="A602" s="60">
        <v>9017.9485438209958</v>
      </c>
      <c r="B602" s="54">
        <f t="shared" si="27"/>
        <v>15</v>
      </c>
      <c r="C602" s="54">
        <f t="shared" si="28"/>
        <v>593</v>
      </c>
      <c r="D602" s="60">
        <v>9017.9485438209958</v>
      </c>
      <c r="G602" s="63"/>
      <c r="I602" s="64"/>
      <c r="J602" s="64"/>
      <c r="K602" s="65"/>
      <c r="M602" s="64"/>
      <c r="N602" s="66"/>
      <c r="O602" s="66"/>
      <c r="Q602" s="67"/>
      <c r="R602" s="68"/>
      <c r="S602" s="63"/>
      <c r="U602" s="68">
        <v>17484</v>
      </c>
      <c r="V602" s="64">
        <v>10</v>
      </c>
      <c r="W602" s="54">
        <f t="shared" si="29"/>
        <v>593</v>
      </c>
      <c r="X602" s="68">
        <v>17484</v>
      </c>
      <c r="AC602" s="63">
        <v>8743.0629593371414</v>
      </c>
      <c r="AD602" s="63"/>
      <c r="AE602" s="54" t="s">
        <v>176</v>
      </c>
      <c r="AG602" s="63"/>
      <c r="AK602" s="64"/>
      <c r="AL602" s="64"/>
      <c r="AM602" s="65"/>
      <c r="AO602" s="64"/>
      <c r="AP602" s="66"/>
      <c r="AQ602" s="66"/>
      <c r="AS602" s="67"/>
      <c r="AT602" s="68"/>
    </row>
    <row r="603" spans="1:46" x14ac:dyDescent="0.25">
      <c r="A603" s="60">
        <v>9033.3323693173006</v>
      </c>
      <c r="B603" s="54">
        <f t="shared" si="27"/>
        <v>16</v>
      </c>
      <c r="C603" s="54">
        <f t="shared" si="28"/>
        <v>594</v>
      </c>
      <c r="D603" s="60">
        <v>9033.3323693173006</v>
      </c>
      <c r="G603" s="63"/>
      <c r="I603" s="64"/>
      <c r="J603" s="64"/>
      <c r="K603" s="65"/>
      <c r="M603" s="64"/>
      <c r="N603" s="66"/>
      <c r="O603" s="66"/>
      <c r="Q603" s="67"/>
      <c r="R603" s="68"/>
      <c r="S603" s="63"/>
      <c r="U603" s="68">
        <v>17513</v>
      </c>
      <c r="V603" s="64">
        <v>11</v>
      </c>
      <c r="W603" s="54">
        <f t="shared" si="29"/>
        <v>594</v>
      </c>
      <c r="X603" s="68">
        <v>17513</v>
      </c>
      <c r="AC603" s="63">
        <v>8758.314773936756</v>
      </c>
      <c r="AD603" s="63"/>
      <c r="AE603" s="54" t="s">
        <v>177</v>
      </c>
      <c r="AG603" s="63"/>
      <c r="AK603" s="64"/>
      <c r="AL603" s="64"/>
      <c r="AM603" s="65"/>
      <c r="AO603" s="64"/>
      <c r="AP603" s="66"/>
      <c r="AQ603" s="66"/>
      <c r="AS603" s="67"/>
      <c r="AT603" s="68"/>
    </row>
    <row r="604" spans="1:46" x14ac:dyDescent="0.25">
      <c r="A604" s="60">
        <v>9048.5781595399603</v>
      </c>
      <c r="B604" s="54">
        <f t="shared" si="27"/>
        <v>17</v>
      </c>
      <c r="C604" s="54">
        <f t="shared" si="28"/>
        <v>595</v>
      </c>
      <c r="D604" s="60">
        <v>9048.5781595399603</v>
      </c>
      <c r="G604" s="63"/>
      <c r="I604" s="64"/>
      <c r="J604" s="64"/>
      <c r="K604" s="65"/>
      <c r="M604" s="64"/>
      <c r="N604" s="66"/>
      <c r="O604" s="66"/>
      <c r="Q604" s="67"/>
      <c r="R604" s="68"/>
      <c r="S604" s="63"/>
      <c r="U604" s="68">
        <v>17543</v>
      </c>
      <c r="V604" s="64">
        <v>12</v>
      </c>
      <c r="W604" s="54">
        <f t="shared" si="29"/>
        <v>595</v>
      </c>
      <c r="X604" s="68">
        <v>17543</v>
      </c>
      <c r="AC604" s="63">
        <v>8772.5333052459173</v>
      </c>
      <c r="AD604" s="63"/>
      <c r="AE604" s="54" t="s">
        <v>176</v>
      </c>
      <c r="AG604" s="63"/>
      <c r="AK604" s="64"/>
      <c r="AL604" s="64"/>
      <c r="AM604" s="65"/>
      <c r="AO604" s="64"/>
      <c r="AP604" s="66"/>
      <c r="AQ604" s="66"/>
      <c r="AS604" s="67"/>
      <c r="AT604" s="68"/>
    </row>
    <row r="605" spans="1:46" x14ac:dyDescent="0.25">
      <c r="A605" s="60">
        <v>9063.697754630819</v>
      </c>
      <c r="B605" s="54">
        <f t="shared" si="27"/>
        <v>18</v>
      </c>
      <c r="C605" s="54">
        <f t="shared" si="28"/>
        <v>596</v>
      </c>
      <c r="D605" s="60">
        <v>9063.697754630819</v>
      </c>
      <c r="G605" s="63"/>
      <c r="I605" s="64"/>
      <c r="J605" s="64"/>
      <c r="K605" s="65"/>
      <c r="M605" s="64"/>
      <c r="N605" s="66"/>
      <c r="O605" s="66"/>
      <c r="Q605" s="67"/>
      <c r="R605" s="68"/>
      <c r="S605" s="63"/>
      <c r="U605" s="68">
        <v>17573</v>
      </c>
      <c r="V605" s="64">
        <v>1</v>
      </c>
      <c r="W605" s="54">
        <f t="shared" si="29"/>
        <v>596</v>
      </c>
      <c r="X605" s="68">
        <v>17573</v>
      </c>
      <c r="AC605" s="63">
        <v>8788.0395564408973</v>
      </c>
      <c r="AD605" s="63"/>
      <c r="AE605" s="54" t="s">
        <v>177</v>
      </c>
      <c r="AG605" s="63"/>
      <c r="AK605" s="64"/>
      <c r="AL605" s="64"/>
      <c r="AM605" s="65"/>
      <c r="AO605" s="64"/>
      <c r="AP605" s="66"/>
      <c r="AQ605" s="66"/>
      <c r="AS605" s="67"/>
      <c r="AT605" s="68"/>
    </row>
    <row r="606" spans="1:46" x14ac:dyDescent="0.25">
      <c r="A606" s="60">
        <v>9078.6872214395553</v>
      </c>
      <c r="B606" s="54">
        <f t="shared" si="27"/>
        <v>19</v>
      </c>
      <c r="C606" s="54">
        <f t="shared" si="28"/>
        <v>597</v>
      </c>
      <c r="D606" s="60">
        <v>9078.6872214395553</v>
      </c>
      <c r="G606" s="63"/>
      <c r="I606" s="64"/>
      <c r="J606" s="64"/>
      <c r="K606" s="65"/>
      <c r="M606" s="64"/>
      <c r="N606" s="66"/>
      <c r="O606" s="66"/>
      <c r="Q606" s="67"/>
      <c r="R606" s="68"/>
      <c r="S606" s="63"/>
      <c r="U606" s="68">
        <v>17603</v>
      </c>
      <c r="V606" s="64">
        <v>2</v>
      </c>
      <c r="W606" s="54">
        <f t="shared" si="29"/>
        <v>597</v>
      </c>
      <c r="X606" s="68">
        <v>17603</v>
      </c>
      <c r="AC606" s="63">
        <v>8802.0684680910781</v>
      </c>
      <c r="AD606" s="63"/>
      <c r="AE606" s="54" t="s">
        <v>176</v>
      </c>
      <c r="AG606" s="63"/>
      <c r="AK606" s="64"/>
      <c r="AL606" s="64"/>
      <c r="AM606" s="65"/>
      <c r="AO606" s="64"/>
      <c r="AP606" s="66"/>
      <c r="AQ606" s="66"/>
      <c r="AS606" s="67"/>
      <c r="AT606" s="68"/>
    </row>
    <row r="607" spans="1:46" x14ac:dyDescent="0.25">
      <c r="A607" s="60">
        <v>9093.574143005535</v>
      </c>
      <c r="B607" s="54">
        <f t="shared" si="27"/>
        <v>20</v>
      </c>
      <c r="C607" s="54">
        <f t="shared" si="28"/>
        <v>598</v>
      </c>
      <c r="D607" s="60">
        <v>9093.574143005535</v>
      </c>
      <c r="G607" s="63"/>
      <c r="I607" s="64"/>
      <c r="J607" s="64"/>
      <c r="K607" s="65"/>
      <c r="M607" s="64"/>
      <c r="N607" s="66"/>
      <c r="O607" s="66"/>
      <c r="Q607" s="67"/>
      <c r="R607" s="68"/>
      <c r="S607" s="63"/>
      <c r="U607" s="68">
        <v>17632</v>
      </c>
      <c r="V607" s="64">
        <v>3</v>
      </c>
      <c r="W607" s="54">
        <f t="shared" si="29"/>
        <v>598</v>
      </c>
      <c r="X607" s="68">
        <v>17632</v>
      </c>
      <c r="AC607" s="63">
        <v>8817.6718345936388</v>
      </c>
      <c r="AD607" s="63"/>
      <c r="AE607" s="54" t="s">
        <v>177</v>
      </c>
      <c r="AG607" s="63"/>
      <c r="AK607" s="64"/>
      <c r="AL607" s="64"/>
      <c r="AM607" s="65"/>
      <c r="AO607" s="64"/>
      <c r="AP607" s="66"/>
      <c r="AQ607" s="66"/>
      <c r="AS607" s="67"/>
      <c r="AT607" s="68"/>
    </row>
    <row r="608" spans="1:46" x14ac:dyDescent="0.25">
      <c r="A608" s="60">
        <v>9108.3704096814618</v>
      </c>
      <c r="B608" s="54">
        <f t="shared" si="27"/>
        <v>21</v>
      </c>
      <c r="C608" s="54">
        <f t="shared" si="28"/>
        <v>599</v>
      </c>
      <c r="D608" s="60">
        <v>9108.3704096814618</v>
      </c>
      <c r="G608" s="63"/>
      <c r="I608" s="64"/>
      <c r="J608" s="64"/>
      <c r="K608" s="65"/>
      <c r="M608" s="64"/>
      <c r="N608" s="66"/>
      <c r="O608" s="66"/>
      <c r="Q608" s="67"/>
      <c r="R608" s="68"/>
      <c r="S608" s="63"/>
      <c r="U608" s="68">
        <v>17662</v>
      </c>
      <c r="V608" s="64">
        <v>4</v>
      </c>
      <c r="W608" s="54">
        <f t="shared" si="29"/>
        <v>599</v>
      </c>
      <c r="X608" s="68">
        <v>17662</v>
      </c>
      <c r="AC608" s="63">
        <v>8831.6652285503224</v>
      </c>
      <c r="AD608" s="63"/>
      <c r="AE608" s="54" t="s">
        <v>176</v>
      </c>
      <c r="AG608" s="63"/>
      <c r="AK608" s="64"/>
      <c r="AL608" s="64"/>
      <c r="AM608" s="65"/>
      <c r="AO608" s="64"/>
      <c r="AP608" s="66"/>
      <c r="AQ608" s="66"/>
      <c r="AS608" s="67"/>
      <c r="AT608" s="68"/>
    </row>
    <row r="609" spans="1:46" x14ac:dyDescent="0.25">
      <c r="A609" s="60">
        <v>9123.1151458760723</v>
      </c>
      <c r="B609" s="54">
        <f t="shared" si="27"/>
        <v>22</v>
      </c>
      <c r="C609" s="54">
        <f t="shared" si="28"/>
        <v>600</v>
      </c>
      <c r="D609" s="60">
        <v>9123.1151458760723</v>
      </c>
      <c r="G609" s="63"/>
      <c r="I609" s="64"/>
      <c r="J609" s="64"/>
      <c r="K609" s="65"/>
      <c r="M609" s="64"/>
      <c r="N609" s="66"/>
      <c r="O609" s="66"/>
      <c r="Q609" s="67"/>
      <c r="R609" s="68"/>
      <c r="S609" s="63"/>
      <c r="U609" s="68">
        <v>17691</v>
      </c>
      <c r="V609" s="64">
        <v>5</v>
      </c>
      <c r="W609" s="54">
        <f t="shared" si="29"/>
        <v>600</v>
      </c>
      <c r="X609" s="68">
        <v>17691</v>
      </c>
      <c r="AC609" s="63">
        <v>8847.1876890212297</v>
      </c>
      <c r="AD609" s="63"/>
      <c r="AE609" s="54" t="s">
        <v>177</v>
      </c>
      <c r="AG609" s="63"/>
      <c r="AK609" s="64"/>
      <c r="AL609" s="64"/>
      <c r="AM609" s="65"/>
      <c r="AO609" s="64"/>
      <c r="AP609" s="66"/>
      <c r="AQ609" s="66"/>
      <c r="AS609" s="67"/>
      <c r="AT609" s="68"/>
    </row>
    <row r="610" spans="1:46" x14ac:dyDescent="0.25">
      <c r="A610" s="60">
        <v>9137.8289126423188</v>
      </c>
      <c r="B610" s="54">
        <f t="shared" si="27"/>
        <v>23</v>
      </c>
      <c r="C610" s="54">
        <f t="shared" si="28"/>
        <v>601</v>
      </c>
      <c r="D610" s="60">
        <v>9137.8289126423188</v>
      </c>
      <c r="G610" s="63"/>
      <c r="I610" s="64"/>
      <c r="J610" s="64"/>
      <c r="K610" s="65"/>
      <c r="M610" s="64"/>
      <c r="N610" s="66"/>
      <c r="O610" s="66"/>
      <c r="Q610" s="67"/>
      <c r="R610" s="68"/>
      <c r="S610" s="63"/>
      <c r="U610" s="68">
        <v>17721</v>
      </c>
      <c r="V610" s="64">
        <v>6</v>
      </c>
      <c r="W610" s="54">
        <f t="shared" si="29"/>
        <v>601</v>
      </c>
      <c r="X610" s="68">
        <v>17721</v>
      </c>
      <c r="AC610" s="63">
        <v>8861.3038565963507</v>
      </c>
      <c r="AD610" s="63"/>
      <c r="AE610" s="54" t="s">
        <v>176</v>
      </c>
      <c r="AG610" s="63"/>
      <c r="AK610" s="64"/>
      <c r="AL610" s="64"/>
      <c r="AM610" s="65"/>
      <c r="AO610" s="64"/>
      <c r="AP610" s="66"/>
      <c r="AQ610" s="66"/>
      <c r="AS610" s="67"/>
      <c r="AT610" s="68"/>
    </row>
    <row r="611" spans="1:46" x14ac:dyDescent="0.25">
      <c r="A611" s="60">
        <v>9152.5559307201765</v>
      </c>
      <c r="B611" s="54">
        <f t="shared" si="27"/>
        <v>24</v>
      </c>
      <c r="C611" s="54">
        <f t="shared" si="28"/>
        <v>602</v>
      </c>
      <c r="D611" s="60">
        <v>9152.5559307201765</v>
      </c>
      <c r="G611" s="63"/>
      <c r="I611" s="64"/>
      <c r="J611" s="64"/>
      <c r="K611" s="65"/>
      <c r="M611" s="64"/>
      <c r="N611" s="66"/>
      <c r="O611" s="66"/>
      <c r="Q611" s="67"/>
      <c r="R611" s="68"/>
      <c r="S611" s="63"/>
      <c r="U611" s="68">
        <v>17750</v>
      </c>
      <c r="V611" s="64">
        <v>7</v>
      </c>
      <c r="W611" s="54">
        <f t="shared" si="29"/>
        <v>602</v>
      </c>
      <c r="X611" s="68">
        <v>17750</v>
      </c>
      <c r="AC611" s="63">
        <v>8876.5909015317447</v>
      </c>
      <c r="AD611" s="63"/>
      <c r="AE611" s="54" t="s">
        <v>177</v>
      </c>
      <c r="AG611" s="63"/>
      <c r="AK611" s="64"/>
      <c r="AL611" s="64"/>
      <c r="AM611" s="65"/>
      <c r="AO611" s="64"/>
      <c r="AP611" s="66"/>
      <c r="AQ611" s="66"/>
      <c r="AS611" s="67"/>
      <c r="AT611" s="68"/>
    </row>
    <row r="612" spans="1:46" x14ac:dyDescent="0.25">
      <c r="A612" s="60">
        <v>9167.3174617676996</v>
      </c>
      <c r="B612" s="54">
        <f t="shared" si="27"/>
        <v>1</v>
      </c>
      <c r="C612" s="54">
        <f t="shared" si="28"/>
        <v>603</v>
      </c>
      <c r="D612" s="60">
        <v>9167.3174617676996</v>
      </c>
      <c r="G612" s="63"/>
      <c r="I612" s="64"/>
      <c r="J612" s="64"/>
      <c r="K612" s="65"/>
      <c r="M612" s="64"/>
      <c r="N612" s="66"/>
      <c r="O612" s="66"/>
      <c r="Q612" s="67"/>
      <c r="R612" s="68"/>
      <c r="S612" s="63"/>
      <c r="U612" s="68">
        <v>17779</v>
      </c>
      <c r="V612" s="64">
        <v>8</v>
      </c>
      <c r="W612" s="54">
        <f t="shared" si="29"/>
        <v>603</v>
      </c>
      <c r="X612" s="68">
        <v>17779</v>
      </c>
      <c r="AC612" s="63">
        <v>8890.9584625111893</v>
      </c>
      <c r="AD612" s="63"/>
      <c r="AE612" s="54" t="s">
        <v>176</v>
      </c>
      <c r="AG612" s="63"/>
      <c r="AK612" s="64"/>
      <c r="AL612" s="64"/>
      <c r="AM612" s="65"/>
      <c r="AO612" s="64"/>
      <c r="AP612" s="66"/>
      <c r="AQ612" s="66"/>
      <c r="AS612" s="67"/>
      <c r="AT612" s="68"/>
    </row>
    <row r="613" spans="1:46" x14ac:dyDescent="0.25">
      <c r="A613" s="60">
        <v>9182.1551383794285</v>
      </c>
      <c r="B613" s="54">
        <f t="shared" si="27"/>
        <v>2</v>
      </c>
      <c r="C613" s="54">
        <f t="shared" si="28"/>
        <v>604</v>
      </c>
      <c r="D613" s="60">
        <v>9182.1551383794285</v>
      </c>
      <c r="G613" s="63"/>
      <c r="I613" s="64"/>
      <c r="J613" s="64"/>
      <c r="K613" s="65"/>
      <c r="M613" s="64"/>
      <c r="N613" s="66"/>
      <c r="O613" s="66"/>
      <c r="Q613" s="67"/>
      <c r="R613" s="68"/>
      <c r="S613" s="63"/>
      <c r="U613" s="68">
        <v>17809</v>
      </c>
      <c r="V613" s="64">
        <v>9</v>
      </c>
      <c r="W613" s="54">
        <f t="shared" si="29"/>
        <v>604</v>
      </c>
      <c r="X613" s="68">
        <v>17809</v>
      </c>
      <c r="AC613" s="63">
        <v>8905.9115810496733</v>
      </c>
      <c r="AD613" s="63"/>
      <c r="AE613" s="54" t="s">
        <v>177</v>
      </c>
      <c r="AG613" s="63"/>
      <c r="AK613" s="64"/>
      <c r="AL613" s="64"/>
      <c r="AM613" s="65"/>
      <c r="AO613" s="64"/>
      <c r="AP613" s="66"/>
      <c r="AQ613" s="66"/>
      <c r="AS613" s="67"/>
      <c r="AT613" s="68"/>
    </row>
    <row r="614" spans="1:46" x14ac:dyDescent="0.25">
      <c r="A614" s="60">
        <v>9197.0834835688584</v>
      </c>
      <c r="B614" s="54">
        <f t="shared" si="27"/>
        <v>3</v>
      </c>
      <c r="C614" s="54">
        <f t="shared" si="28"/>
        <v>605</v>
      </c>
      <c r="D614" s="60">
        <v>9197.0834835688584</v>
      </c>
      <c r="G614" s="63"/>
      <c r="I614" s="64"/>
      <c r="J614" s="64"/>
      <c r="K614" s="65"/>
      <c r="M614" s="64"/>
      <c r="N614" s="66"/>
      <c r="O614" s="66"/>
      <c r="Q614" s="67"/>
      <c r="R614" s="68"/>
      <c r="S614" s="63"/>
      <c r="U614" s="68">
        <v>17838</v>
      </c>
      <c r="V614" s="64">
        <v>10</v>
      </c>
      <c r="W614" s="54">
        <f t="shared" si="29"/>
        <v>605</v>
      </c>
      <c r="X614" s="68">
        <v>17838</v>
      </c>
      <c r="AC614" s="63">
        <v>8920.6070534493774</v>
      </c>
      <c r="AD614" s="63"/>
      <c r="AE614" s="54" t="s">
        <v>176</v>
      </c>
      <c r="AG614" s="63"/>
      <c r="AK614" s="64"/>
      <c r="AL614" s="64"/>
      <c r="AM614" s="65"/>
      <c r="AO614" s="64"/>
      <c r="AP614" s="66"/>
      <c r="AQ614" s="66"/>
      <c r="AS614" s="67"/>
      <c r="AT614" s="68"/>
    </row>
    <row r="615" spans="1:46" x14ac:dyDescent="0.25">
      <c r="A615" s="60">
        <v>9212.1336906505749</v>
      </c>
      <c r="B615" s="54">
        <f t="shared" si="27"/>
        <v>4</v>
      </c>
      <c r="C615" s="54">
        <f t="shared" si="28"/>
        <v>606</v>
      </c>
      <c r="D615" s="60">
        <v>9212.1336906505749</v>
      </c>
      <c r="G615" s="63"/>
      <c r="I615" s="64"/>
      <c r="J615" s="64"/>
      <c r="K615" s="65"/>
      <c r="M615" s="64"/>
      <c r="N615" s="66"/>
      <c r="O615" s="66"/>
      <c r="Q615" s="67"/>
      <c r="R615" s="68"/>
      <c r="S615" s="63"/>
      <c r="U615" s="68">
        <v>17868</v>
      </c>
      <c r="V615" s="64">
        <v>11</v>
      </c>
      <c r="W615" s="54">
        <f t="shared" si="29"/>
        <v>606</v>
      </c>
      <c r="X615" s="68">
        <v>17868</v>
      </c>
      <c r="AC615" s="63">
        <v>8935.1955902739428</v>
      </c>
      <c r="AD615" s="63"/>
      <c r="AE615" s="54" t="s">
        <v>177</v>
      </c>
      <c r="AG615" s="63"/>
      <c r="AK615" s="64"/>
      <c r="AL615" s="64"/>
      <c r="AM615" s="65"/>
      <c r="AO615" s="64"/>
      <c r="AP615" s="66"/>
      <c r="AQ615" s="66"/>
      <c r="AS615" s="67"/>
      <c r="AT615" s="68"/>
    </row>
    <row r="616" spans="1:46" x14ac:dyDescent="0.25">
      <c r="A616" s="60">
        <v>9227.3075270121917</v>
      </c>
      <c r="B616" s="54">
        <f t="shared" si="27"/>
        <v>5</v>
      </c>
      <c r="C616" s="54">
        <f t="shared" si="28"/>
        <v>607</v>
      </c>
      <c r="D616" s="60">
        <v>9227.3075270121917</v>
      </c>
      <c r="G616" s="63"/>
      <c r="I616" s="64"/>
      <c r="J616" s="64"/>
      <c r="K616" s="65"/>
      <c r="M616" s="64"/>
      <c r="N616" s="66"/>
      <c r="O616" s="66"/>
      <c r="Q616" s="67"/>
      <c r="R616" s="68"/>
      <c r="S616" s="63"/>
      <c r="U616" s="68">
        <v>17897</v>
      </c>
      <c r="V616" s="64">
        <v>12</v>
      </c>
      <c r="W616" s="54">
        <f t="shared" si="29"/>
        <v>607</v>
      </c>
      <c r="X616" s="68">
        <v>17897</v>
      </c>
      <c r="AC616" s="63">
        <v>8950.2328342497349</v>
      </c>
      <c r="AD616" s="63"/>
      <c r="AE616" s="54" t="s">
        <v>176</v>
      </c>
      <c r="AG616" s="63"/>
      <c r="AK616" s="64"/>
      <c r="AL616" s="64"/>
      <c r="AM616" s="65"/>
      <c r="AO616" s="64"/>
      <c r="AP616" s="66"/>
      <c r="AQ616" s="66"/>
      <c r="AS616" s="67"/>
      <c r="AT616" s="68"/>
    </row>
    <row r="617" spans="1:46" x14ac:dyDescent="0.25">
      <c r="A617" s="60">
        <v>9242.6190844513476</v>
      </c>
      <c r="B617" s="54">
        <f t="shared" si="27"/>
        <v>6</v>
      </c>
      <c r="C617" s="54">
        <f t="shared" si="28"/>
        <v>608</v>
      </c>
      <c r="D617" s="60">
        <v>9242.6190844513476</v>
      </c>
      <c r="G617" s="63"/>
      <c r="I617" s="64"/>
      <c r="J617" s="64"/>
      <c r="K617" s="65"/>
      <c r="M617" s="64"/>
      <c r="N617" s="66"/>
      <c r="O617" s="66"/>
      <c r="Q617" s="67"/>
      <c r="R617" s="68"/>
      <c r="S617" s="63"/>
      <c r="U617" s="68">
        <v>17927</v>
      </c>
      <c r="V617" s="64">
        <v>1</v>
      </c>
      <c r="W617" s="54">
        <f t="shared" si="29"/>
        <v>608</v>
      </c>
      <c r="X617" s="68">
        <v>17927</v>
      </c>
      <c r="AC617" s="63">
        <v>8964.4925310160033</v>
      </c>
      <c r="AD617" s="63"/>
      <c r="AE617" s="54" t="s">
        <v>177</v>
      </c>
      <c r="AG617" s="63"/>
      <c r="AK617" s="64"/>
      <c r="AL617" s="64"/>
      <c r="AM617" s="65"/>
      <c r="AO617" s="64"/>
      <c r="AP617" s="66"/>
      <c r="AQ617" s="66"/>
      <c r="AS617" s="67"/>
      <c r="AT617" s="68"/>
    </row>
    <row r="618" spans="1:46" x14ac:dyDescent="0.25">
      <c r="A618" s="60">
        <v>9258.0543245831504</v>
      </c>
      <c r="B618" s="54">
        <f t="shared" si="27"/>
        <v>7</v>
      </c>
      <c r="C618" s="54">
        <f t="shared" si="28"/>
        <v>609</v>
      </c>
      <c r="D618" s="60">
        <v>9258.0543245831504</v>
      </c>
      <c r="G618" s="63"/>
      <c r="I618" s="64"/>
      <c r="J618" s="64"/>
      <c r="K618" s="65"/>
      <c r="M618" s="64"/>
      <c r="N618" s="66"/>
      <c r="O618" s="66"/>
      <c r="Q618" s="67"/>
      <c r="R618" s="68"/>
      <c r="S618" s="63"/>
      <c r="U618" s="68">
        <v>17957</v>
      </c>
      <c r="V618" s="64">
        <v>2</v>
      </c>
      <c r="W618" s="54">
        <f t="shared" si="29"/>
        <v>609</v>
      </c>
      <c r="X618" s="68">
        <v>17957</v>
      </c>
      <c r="AC618" s="63">
        <v>8979.8209125553258</v>
      </c>
      <c r="AD618" s="63"/>
      <c r="AE618" s="54" t="s">
        <v>176</v>
      </c>
      <c r="AG618" s="63"/>
      <c r="AK618" s="64"/>
      <c r="AL618" s="64"/>
      <c r="AM618" s="65"/>
      <c r="AO618" s="64"/>
      <c r="AP618" s="66"/>
      <c r="AQ618" s="66"/>
      <c r="AS618" s="67"/>
      <c r="AT618" s="68"/>
    </row>
    <row r="619" spans="1:46" x14ac:dyDescent="0.25">
      <c r="A619" s="60">
        <v>9273.6064510359429</v>
      </c>
      <c r="B619" s="54">
        <f t="shared" si="27"/>
        <v>8</v>
      </c>
      <c r="C619" s="54">
        <f t="shared" si="28"/>
        <v>610</v>
      </c>
      <c r="D619" s="60">
        <v>9273.6064510359429</v>
      </c>
      <c r="G619" s="63"/>
      <c r="I619" s="64"/>
      <c r="J619" s="64"/>
      <c r="K619" s="65"/>
      <c r="M619" s="64"/>
      <c r="N619" s="66"/>
      <c r="O619" s="66"/>
      <c r="Q619" s="67"/>
      <c r="R619" s="68"/>
      <c r="S619" s="63"/>
      <c r="U619" s="68">
        <v>17986</v>
      </c>
      <c r="V619" s="64">
        <v>3</v>
      </c>
      <c r="W619" s="54">
        <f t="shared" si="29"/>
        <v>610</v>
      </c>
      <c r="X619" s="68">
        <v>17986</v>
      </c>
      <c r="AC619" s="63">
        <v>8993.8467029947788</v>
      </c>
      <c r="AD619" s="63"/>
      <c r="AE619" s="54" t="s">
        <v>177</v>
      </c>
      <c r="AG619" s="63"/>
      <c r="AK619" s="64"/>
      <c r="AL619" s="64"/>
      <c r="AM619" s="65"/>
      <c r="AO619" s="64"/>
      <c r="AP619" s="66"/>
      <c r="AQ619" s="66"/>
      <c r="AS619" s="67"/>
      <c r="AT619" s="68"/>
    </row>
    <row r="620" spans="1:46" x14ac:dyDescent="0.25">
      <c r="A620" s="60">
        <v>9289.2477521663532</v>
      </c>
      <c r="B620" s="54">
        <f t="shared" si="27"/>
        <v>9</v>
      </c>
      <c r="C620" s="54">
        <f t="shared" si="28"/>
        <v>611</v>
      </c>
      <c r="D620" s="60">
        <v>9289.2477521663532</v>
      </c>
      <c r="G620" s="63"/>
      <c r="I620" s="64"/>
      <c r="J620" s="64"/>
      <c r="K620" s="65"/>
      <c r="M620" s="64"/>
      <c r="N620" s="66"/>
      <c r="O620" s="66"/>
      <c r="Q620" s="67"/>
      <c r="R620" s="68"/>
      <c r="S620" s="63"/>
      <c r="U620" s="68">
        <v>18016</v>
      </c>
      <c r="V620" s="64">
        <v>4</v>
      </c>
      <c r="W620" s="54">
        <f t="shared" si="29"/>
        <v>611</v>
      </c>
      <c r="X620" s="68">
        <v>18016</v>
      </c>
      <c r="AC620" s="63">
        <v>9009.3590556322597</v>
      </c>
      <c r="AD620" s="63"/>
      <c r="AE620" s="54" t="s">
        <v>176</v>
      </c>
      <c r="AG620" s="63"/>
      <c r="AK620" s="64"/>
      <c r="AL620" s="64"/>
      <c r="AM620" s="65"/>
      <c r="AO620" s="64"/>
      <c r="AP620" s="66"/>
      <c r="AQ620" s="66"/>
      <c r="AS620" s="67"/>
      <c r="AT620" s="68"/>
    </row>
    <row r="621" spans="1:46" x14ac:dyDescent="0.25">
      <c r="A621" s="60">
        <v>9304.9516006065533</v>
      </c>
      <c r="B621" s="54">
        <f t="shared" si="27"/>
        <v>10</v>
      </c>
      <c r="C621" s="54">
        <f t="shared" si="28"/>
        <v>612</v>
      </c>
      <c r="D621" s="60">
        <v>9304.9516006065533</v>
      </c>
      <c r="G621" s="63"/>
      <c r="I621" s="64"/>
      <c r="J621" s="64"/>
      <c r="K621" s="65"/>
      <c r="M621" s="64"/>
      <c r="N621" s="66"/>
      <c r="O621" s="66"/>
      <c r="Q621" s="67"/>
      <c r="R621" s="68"/>
      <c r="S621" s="63"/>
      <c r="U621" s="68">
        <v>18046</v>
      </c>
      <c r="V621" s="64">
        <v>5</v>
      </c>
      <c r="W621" s="54">
        <f t="shared" si="29"/>
        <v>612</v>
      </c>
      <c r="X621" s="68">
        <v>18046</v>
      </c>
      <c r="AC621" s="63">
        <v>9023.2917315405793</v>
      </c>
      <c r="AD621" s="63"/>
      <c r="AE621" s="54" t="s">
        <v>177</v>
      </c>
      <c r="AG621" s="63"/>
      <c r="AK621" s="64"/>
      <c r="AL621" s="64"/>
      <c r="AM621" s="65"/>
      <c r="AO621" s="64"/>
      <c r="AP621" s="66"/>
      <c r="AQ621" s="66"/>
      <c r="AS621" s="67"/>
      <c r="AT621" s="68"/>
    </row>
    <row r="622" spans="1:46" x14ac:dyDescent="0.25">
      <c r="A622" s="60">
        <v>9320.6842401935719</v>
      </c>
      <c r="B622" s="54">
        <f t="shared" si="27"/>
        <v>11</v>
      </c>
      <c r="C622" s="54">
        <f t="shared" si="28"/>
        <v>613</v>
      </c>
      <c r="D622" s="60">
        <v>9320.6842401935719</v>
      </c>
      <c r="G622" s="63"/>
      <c r="I622" s="64"/>
      <c r="J622" s="64"/>
      <c r="K622" s="65"/>
      <c r="M622" s="64"/>
      <c r="N622" s="66"/>
      <c r="O622" s="66"/>
      <c r="Q622" s="67"/>
      <c r="R622" s="68"/>
      <c r="S622" s="63"/>
      <c r="U622" s="68">
        <v>18075</v>
      </c>
      <c r="V622" s="64">
        <v>6</v>
      </c>
      <c r="W622" s="54">
        <f t="shared" si="29"/>
        <v>613</v>
      </c>
      <c r="X622" s="68">
        <v>18075</v>
      </c>
      <c r="AC622" s="63">
        <v>9038.8444980462082</v>
      </c>
      <c r="AD622" s="63"/>
      <c r="AE622" s="54" t="s">
        <v>176</v>
      </c>
      <c r="AG622" s="63"/>
      <c r="AK622" s="64"/>
      <c r="AL622" s="64"/>
      <c r="AM622" s="65"/>
      <c r="AO622" s="64"/>
      <c r="AP622" s="66"/>
      <c r="AQ622" s="66"/>
      <c r="AS622" s="67"/>
      <c r="AT622" s="68"/>
    </row>
    <row r="623" spans="1:46" x14ac:dyDescent="0.25">
      <c r="A623" s="60">
        <v>9336.4063819991425</v>
      </c>
      <c r="B623" s="54">
        <f t="shared" si="27"/>
        <v>12</v>
      </c>
      <c r="C623" s="54">
        <f t="shared" si="28"/>
        <v>614</v>
      </c>
      <c r="D623" s="60">
        <v>9336.4063819991425</v>
      </c>
      <c r="G623" s="63"/>
      <c r="I623" s="64"/>
      <c r="J623" s="64"/>
      <c r="K623" s="65"/>
      <c r="M623" s="64"/>
      <c r="N623" s="66"/>
      <c r="O623" s="66"/>
      <c r="Q623" s="67"/>
      <c r="R623" s="68"/>
      <c r="S623" s="63"/>
      <c r="U623" s="68">
        <v>18105</v>
      </c>
      <c r="V623" s="64">
        <v>7</v>
      </c>
      <c r="W623" s="54">
        <f t="shared" si="29"/>
        <v>614</v>
      </c>
      <c r="X623" s="68">
        <v>18105</v>
      </c>
      <c r="AC623" s="63">
        <v>9052.8482183832675</v>
      </c>
      <c r="AD623" s="63"/>
      <c r="AE623" s="54" t="s">
        <v>177</v>
      </c>
      <c r="AG623" s="63"/>
      <c r="AK623" s="64"/>
      <c r="AL623" s="64"/>
      <c r="AM623" s="65"/>
      <c r="AO623" s="64"/>
      <c r="AP623" s="66"/>
      <c r="AQ623" s="66"/>
      <c r="AS623" s="67"/>
      <c r="AT623" s="68"/>
    </row>
    <row r="624" spans="1:46" x14ac:dyDescent="0.25">
      <c r="A624" s="60">
        <v>9352.088529324159</v>
      </c>
      <c r="B624" s="54">
        <f t="shared" si="27"/>
        <v>13</v>
      </c>
      <c r="C624" s="54">
        <f t="shared" si="28"/>
        <v>615</v>
      </c>
      <c r="D624" s="60">
        <v>9352.088529324159</v>
      </c>
      <c r="G624" s="63"/>
      <c r="I624" s="64"/>
      <c r="J624" s="64"/>
      <c r="K624" s="65"/>
      <c r="M624" s="64"/>
      <c r="N624" s="66"/>
      <c r="O624" s="66"/>
      <c r="Q624" s="67"/>
      <c r="R624" s="68"/>
      <c r="S624" s="63"/>
      <c r="U624" s="68">
        <v>18134</v>
      </c>
      <c r="V624" s="64">
        <v>7</v>
      </c>
      <c r="W624" s="54">
        <f t="shared" si="29"/>
        <v>615</v>
      </c>
      <c r="X624" s="68">
        <v>18134</v>
      </c>
      <c r="AC624" s="63">
        <v>9068.2897567101754</v>
      </c>
      <c r="AD624" s="63"/>
      <c r="AE624" s="54" t="s">
        <v>176</v>
      </c>
      <c r="AG624" s="63"/>
      <c r="AK624" s="64"/>
      <c r="AL624" s="64"/>
      <c r="AM624" s="65"/>
      <c r="AO624" s="64"/>
      <c r="AP624" s="66"/>
      <c r="AQ624" s="66"/>
      <c r="AS624" s="67"/>
      <c r="AT624" s="68"/>
    </row>
    <row r="625" spans="1:46" x14ac:dyDescent="0.25">
      <c r="A625" s="60">
        <v>9367.6899166423827</v>
      </c>
      <c r="B625" s="54">
        <f t="shared" si="27"/>
        <v>14</v>
      </c>
      <c r="C625" s="54">
        <f t="shared" si="28"/>
        <v>616</v>
      </c>
      <c r="D625" s="60">
        <v>9367.6899166423827</v>
      </c>
      <c r="G625" s="63"/>
      <c r="I625" s="64"/>
      <c r="J625" s="64"/>
      <c r="K625" s="65"/>
      <c r="M625" s="64"/>
      <c r="N625" s="66"/>
      <c r="O625" s="66"/>
      <c r="Q625" s="67"/>
      <c r="R625" s="68"/>
      <c r="S625" s="63"/>
      <c r="U625" s="68">
        <v>18163</v>
      </c>
      <c r="V625" s="64">
        <v>8</v>
      </c>
      <c r="W625" s="54">
        <f t="shared" si="29"/>
        <v>616</v>
      </c>
      <c r="X625" s="68">
        <v>18163</v>
      </c>
      <c r="AC625" s="63">
        <v>9082.5214712638408</v>
      </c>
      <c r="AD625" s="63"/>
      <c r="AE625" s="54" t="s">
        <v>177</v>
      </c>
      <c r="AG625" s="63"/>
      <c r="AK625" s="64"/>
      <c r="AL625" s="64"/>
      <c r="AM625" s="65"/>
      <c r="AO625" s="64"/>
      <c r="AP625" s="66"/>
      <c r="AQ625" s="66"/>
      <c r="AS625" s="67"/>
      <c r="AT625" s="68"/>
    </row>
    <row r="626" spans="1:46" x14ac:dyDescent="0.25">
      <c r="A626" s="60">
        <v>9383.1947359968908</v>
      </c>
      <c r="B626" s="54">
        <f t="shared" si="27"/>
        <v>15</v>
      </c>
      <c r="C626" s="54">
        <f t="shared" si="28"/>
        <v>617</v>
      </c>
      <c r="D626" s="60">
        <v>9383.1947359968908</v>
      </c>
      <c r="G626" s="63"/>
      <c r="I626" s="64"/>
      <c r="J626" s="64"/>
      <c r="K626" s="65"/>
      <c r="M626" s="64"/>
      <c r="N626" s="66"/>
      <c r="O626" s="66"/>
      <c r="Q626" s="67"/>
      <c r="R626" s="68"/>
      <c r="S626" s="63"/>
      <c r="U626" s="68">
        <v>18193</v>
      </c>
      <c r="V626" s="64">
        <v>9</v>
      </c>
      <c r="W626" s="54">
        <f t="shared" si="29"/>
        <v>617</v>
      </c>
      <c r="X626" s="68">
        <v>18193</v>
      </c>
      <c r="AC626" s="63">
        <v>9097.719235968776</v>
      </c>
      <c r="AD626" s="63"/>
      <c r="AE626" s="54" t="s">
        <v>176</v>
      </c>
      <c r="AG626" s="63"/>
      <c r="AK626" s="64"/>
      <c r="AL626" s="64"/>
      <c r="AM626" s="65"/>
      <c r="AO626" s="64"/>
      <c r="AP626" s="66"/>
      <c r="AQ626" s="66"/>
      <c r="AS626" s="67"/>
      <c r="AT626" s="68"/>
    </row>
    <row r="627" spans="1:46" x14ac:dyDescent="0.25">
      <c r="A627" s="60">
        <v>9398.5720317256637</v>
      </c>
      <c r="B627" s="54">
        <f t="shared" si="27"/>
        <v>16</v>
      </c>
      <c r="C627" s="54">
        <f t="shared" si="28"/>
        <v>618</v>
      </c>
      <c r="D627" s="60">
        <v>9398.5720317256637</v>
      </c>
      <c r="G627" s="63"/>
      <c r="I627" s="64"/>
      <c r="J627" s="64"/>
      <c r="K627" s="65"/>
      <c r="M627" s="64"/>
      <c r="N627" s="66"/>
      <c r="O627" s="66"/>
      <c r="Q627" s="67"/>
      <c r="R627" s="68"/>
      <c r="S627" s="63"/>
      <c r="U627" s="68">
        <v>18222</v>
      </c>
      <c r="V627" s="64">
        <v>10</v>
      </c>
      <c r="W627" s="54">
        <f t="shared" si="29"/>
        <v>618</v>
      </c>
      <c r="X627" s="68">
        <v>18222</v>
      </c>
      <c r="AC627" s="63">
        <v>9112.2942264061421</v>
      </c>
      <c r="AD627" s="63"/>
      <c r="AE627" s="54" t="s">
        <v>177</v>
      </c>
      <c r="AG627" s="63"/>
      <c r="AK627" s="64"/>
      <c r="AL627" s="64"/>
      <c r="AM627" s="65"/>
      <c r="AO627" s="64"/>
      <c r="AP627" s="66"/>
      <c r="AQ627" s="66"/>
      <c r="AS627" s="67"/>
      <c r="AT627" s="68"/>
    </row>
    <row r="628" spans="1:46" x14ac:dyDescent="0.25">
      <c r="A628" s="60">
        <v>9413.8248352501541</v>
      </c>
      <c r="B628" s="54">
        <f t="shared" si="27"/>
        <v>17</v>
      </c>
      <c r="C628" s="54">
        <f t="shared" si="28"/>
        <v>619</v>
      </c>
      <c r="D628" s="60">
        <v>9413.8248352501541</v>
      </c>
      <c r="G628" s="63"/>
      <c r="I628" s="64"/>
      <c r="J628" s="64"/>
      <c r="K628" s="65"/>
      <c r="M628" s="64"/>
      <c r="N628" s="66"/>
      <c r="O628" s="66"/>
      <c r="Q628" s="67"/>
      <c r="R628" s="68"/>
      <c r="S628" s="63"/>
      <c r="U628" s="68">
        <v>18252</v>
      </c>
      <c r="V628" s="64">
        <v>11</v>
      </c>
      <c r="W628" s="54">
        <f t="shared" si="29"/>
        <v>619</v>
      </c>
      <c r="X628" s="68">
        <v>18252</v>
      </c>
      <c r="AC628" s="63">
        <v>9127.1569475773722</v>
      </c>
      <c r="AD628" s="63"/>
      <c r="AE628" s="54" t="s">
        <v>176</v>
      </c>
      <c r="AG628" s="63"/>
      <c r="AK628" s="64"/>
      <c r="AL628" s="64"/>
      <c r="AM628" s="65"/>
      <c r="AO628" s="64"/>
      <c r="AP628" s="66"/>
      <c r="AQ628" s="66"/>
      <c r="AS628" s="67"/>
      <c r="AT628" s="68"/>
    </row>
    <row r="629" spans="1:46" x14ac:dyDescent="0.25">
      <c r="A629" s="60">
        <v>9428.9385002218187</v>
      </c>
      <c r="B629" s="54">
        <f t="shared" si="27"/>
        <v>18</v>
      </c>
      <c r="C629" s="54">
        <f t="shared" si="28"/>
        <v>620</v>
      </c>
      <c r="D629" s="60">
        <v>9428.9385002218187</v>
      </c>
      <c r="G629" s="63"/>
      <c r="I629" s="64"/>
      <c r="J629" s="64"/>
      <c r="K629" s="65"/>
      <c r="M629" s="64"/>
      <c r="N629" s="66"/>
      <c r="O629" s="66"/>
      <c r="Q629" s="67"/>
      <c r="R629" s="68"/>
      <c r="S629" s="63"/>
      <c r="U629" s="68">
        <v>18281</v>
      </c>
      <c r="V629" s="64">
        <v>12</v>
      </c>
      <c r="W629" s="54">
        <f t="shared" si="29"/>
        <v>620</v>
      </c>
      <c r="X629" s="68">
        <v>18281</v>
      </c>
      <c r="AC629" s="63">
        <v>9142.1163641507737</v>
      </c>
      <c r="AD629" s="63"/>
      <c r="AE629" s="54" t="s">
        <v>177</v>
      </c>
      <c r="AG629" s="63"/>
      <c r="AK629" s="64"/>
      <c r="AL629" s="64"/>
      <c r="AM629" s="65"/>
      <c r="AO629" s="64"/>
      <c r="AP629" s="66"/>
      <c r="AQ629" s="66"/>
      <c r="AS629" s="67"/>
      <c r="AT629" s="68"/>
    </row>
    <row r="630" spans="1:46" x14ac:dyDescent="0.25">
      <c r="A630" s="60">
        <v>9443.9351490093395</v>
      </c>
      <c r="B630" s="54">
        <f t="shared" si="27"/>
        <v>19</v>
      </c>
      <c r="C630" s="54">
        <f t="shared" si="28"/>
        <v>621</v>
      </c>
      <c r="D630" s="60">
        <v>9443.9351490093395</v>
      </c>
      <c r="G630" s="63"/>
      <c r="I630" s="64"/>
      <c r="J630" s="64"/>
      <c r="K630" s="65"/>
      <c r="M630" s="64"/>
      <c r="N630" s="66"/>
      <c r="O630" s="66"/>
      <c r="Q630" s="67"/>
      <c r="R630" s="68"/>
      <c r="S630" s="63"/>
      <c r="U630" s="68">
        <v>18311</v>
      </c>
      <c r="V630" s="64">
        <v>1</v>
      </c>
      <c r="W630" s="54">
        <f t="shared" si="29"/>
        <v>621</v>
      </c>
      <c r="X630" s="68">
        <v>18311</v>
      </c>
      <c r="AC630" s="63">
        <v>9156.6147744348273</v>
      </c>
      <c r="AD630" s="63"/>
      <c r="AE630" s="54" t="s">
        <v>176</v>
      </c>
      <c r="AG630" s="63"/>
      <c r="AK630" s="64"/>
      <c r="AL630" s="64"/>
      <c r="AM630" s="65"/>
      <c r="AO630" s="64"/>
      <c r="AP630" s="66"/>
      <c r="AQ630" s="66"/>
      <c r="AS630" s="67"/>
      <c r="AT630" s="68"/>
    </row>
    <row r="631" spans="1:46" x14ac:dyDescent="0.25">
      <c r="A631" s="60">
        <v>9458.8165312432684</v>
      </c>
      <c r="B631" s="54">
        <f t="shared" si="27"/>
        <v>20</v>
      </c>
      <c r="C631" s="54">
        <f t="shared" si="28"/>
        <v>622</v>
      </c>
      <c r="D631" s="60">
        <v>9458.8165312432684</v>
      </c>
      <c r="G631" s="63"/>
      <c r="I631" s="64"/>
      <c r="J631" s="64"/>
      <c r="K631" s="65"/>
      <c r="M631" s="64"/>
      <c r="N631" s="66"/>
      <c r="O631" s="66"/>
      <c r="Q631" s="67"/>
      <c r="R631" s="68"/>
      <c r="S631" s="63"/>
      <c r="U631" s="68">
        <v>18340</v>
      </c>
      <c r="V631" s="64">
        <v>2</v>
      </c>
      <c r="W631" s="54">
        <f t="shared" si="29"/>
        <v>622</v>
      </c>
      <c r="X631" s="68">
        <v>18340</v>
      </c>
      <c r="AC631" s="63">
        <v>9171.9092545993626</v>
      </c>
      <c r="AD631" s="63"/>
      <c r="AE631" s="54" t="s">
        <v>177</v>
      </c>
      <c r="AG631" s="63"/>
      <c r="AK631" s="64"/>
      <c r="AL631" s="64"/>
      <c r="AM631" s="65"/>
      <c r="AO631" s="64"/>
      <c r="AP631" s="66"/>
      <c r="AQ631" s="66"/>
      <c r="AS631" s="67"/>
      <c r="AT631" s="68"/>
    </row>
    <row r="632" spans="1:46" x14ac:dyDescent="0.25">
      <c r="A632" s="60">
        <v>9473.6199191636406</v>
      </c>
      <c r="B632" s="54">
        <f t="shared" si="27"/>
        <v>21</v>
      </c>
      <c r="C632" s="54">
        <f t="shared" si="28"/>
        <v>623</v>
      </c>
      <c r="D632" s="60">
        <v>9473.6199191636406</v>
      </c>
      <c r="G632" s="63"/>
      <c r="I632" s="64"/>
      <c r="J632" s="64"/>
      <c r="K632" s="65"/>
      <c r="M632" s="64"/>
      <c r="N632" s="66"/>
      <c r="O632" s="66"/>
      <c r="Q632" s="67"/>
      <c r="R632" s="68"/>
      <c r="S632" s="63"/>
      <c r="U632" s="68">
        <v>18370</v>
      </c>
      <c r="V632" s="64">
        <v>3</v>
      </c>
      <c r="W632" s="54">
        <f t="shared" si="29"/>
        <v>623</v>
      </c>
      <c r="X632" s="68">
        <v>18370</v>
      </c>
      <c r="AC632" s="63">
        <v>9186.0918034133501</v>
      </c>
      <c r="AD632" s="63"/>
      <c r="AE632" s="54" t="s">
        <v>176</v>
      </c>
      <c r="AG632" s="63"/>
      <c r="AK632" s="64"/>
      <c r="AL632" s="64"/>
      <c r="AM632" s="65"/>
      <c r="AO632" s="64"/>
      <c r="AP632" s="66"/>
      <c r="AQ632" s="66"/>
      <c r="AS632" s="67"/>
      <c r="AT632" s="68"/>
    </row>
    <row r="633" spans="1:46" x14ac:dyDescent="0.25">
      <c r="A633" s="60">
        <v>9488.3590146619827</v>
      </c>
      <c r="B633" s="54">
        <f t="shared" si="27"/>
        <v>22</v>
      </c>
      <c r="C633" s="54">
        <f t="shared" si="28"/>
        <v>624</v>
      </c>
      <c r="D633" s="60">
        <v>9488.3590146619827</v>
      </c>
      <c r="G633" s="63"/>
      <c r="I633" s="64"/>
      <c r="J633" s="64"/>
      <c r="K633" s="65"/>
      <c r="M633" s="64"/>
      <c r="N633" s="66"/>
      <c r="O633" s="66"/>
      <c r="Q633" s="67"/>
      <c r="R633" s="68"/>
      <c r="S633" s="63"/>
      <c r="U633" s="68">
        <v>18400</v>
      </c>
      <c r="V633" s="64">
        <v>4</v>
      </c>
      <c r="W633" s="54">
        <f t="shared" si="29"/>
        <v>624</v>
      </c>
      <c r="X633" s="68">
        <v>18400</v>
      </c>
      <c r="AC633" s="63">
        <v>9201.5979897468351</v>
      </c>
      <c r="AD633" s="63"/>
      <c r="AE633" s="54" t="s">
        <v>177</v>
      </c>
      <c r="AG633" s="63"/>
      <c r="AK633" s="64"/>
      <c r="AL633" s="64"/>
      <c r="AM633" s="65"/>
      <c r="AO633" s="64"/>
      <c r="AP633" s="66"/>
      <c r="AQ633" s="66"/>
      <c r="AS633" s="67"/>
      <c r="AT633" s="68"/>
    </row>
    <row r="634" spans="1:46" x14ac:dyDescent="0.25">
      <c r="A634" s="60">
        <v>9503.0796408299357</v>
      </c>
      <c r="B634" s="54">
        <f t="shared" si="27"/>
        <v>23</v>
      </c>
      <c r="C634" s="54">
        <f t="shared" si="28"/>
        <v>625</v>
      </c>
      <c r="D634" s="60">
        <v>9503.0796408299357</v>
      </c>
      <c r="G634" s="63"/>
      <c r="I634" s="64"/>
      <c r="J634" s="64"/>
      <c r="K634" s="65"/>
      <c r="M634" s="64"/>
      <c r="N634" s="66"/>
      <c r="O634" s="66"/>
      <c r="Q634" s="67"/>
      <c r="R634" s="68"/>
      <c r="S634" s="63"/>
      <c r="U634" s="68">
        <v>18429</v>
      </c>
      <c r="V634" s="64">
        <v>5</v>
      </c>
      <c r="W634" s="54">
        <f t="shared" si="29"/>
        <v>625</v>
      </c>
      <c r="X634" s="68">
        <v>18429</v>
      </c>
      <c r="AC634" s="63">
        <v>9215.5855458104052</v>
      </c>
      <c r="AD634" s="63"/>
      <c r="AE634" s="54" t="s">
        <v>176</v>
      </c>
      <c r="AG634" s="63"/>
      <c r="AK634" s="64"/>
      <c r="AL634" s="64"/>
      <c r="AM634" s="65"/>
      <c r="AO634" s="64"/>
      <c r="AP634" s="66"/>
      <c r="AQ634" s="66"/>
      <c r="AS634" s="67"/>
      <c r="AT634" s="68"/>
    </row>
    <row r="635" spans="1:46" x14ac:dyDescent="0.25">
      <c r="A635" s="60">
        <v>9517.800551942084</v>
      </c>
      <c r="B635" s="54">
        <f t="shared" si="27"/>
        <v>24</v>
      </c>
      <c r="C635" s="54">
        <f t="shared" si="28"/>
        <v>626</v>
      </c>
      <c r="D635" s="60">
        <v>9517.800551942084</v>
      </c>
      <c r="G635" s="63"/>
      <c r="I635" s="64"/>
      <c r="J635" s="64"/>
      <c r="K635" s="65"/>
      <c r="M635" s="64"/>
      <c r="N635" s="66"/>
      <c r="O635" s="66"/>
      <c r="Q635" s="67"/>
      <c r="R635" s="68"/>
      <c r="S635" s="63"/>
      <c r="U635" s="68">
        <v>18459</v>
      </c>
      <c r="V635" s="64">
        <v>6</v>
      </c>
      <c r="W635" s="54">
        <f t="shared" si="29"/>
        <v>626</v>
      </c>
      <c r="X635" s="68">
        <v>18459</v>
      </c>
      <c r="AC635" s="63">
        <v>9231.1479218509048</v>
      </c>
      <c r="AD635" s="63"/>
      <c r="AE635" s="54" t="s">
        <v>177</v>
      </c>
      <c r="AG635" s="63"/>
      <c r="AK635" s="64"/>
      <c r="AL635" s="64"/>
      <c r="AM635" s="65"/>
      <c r="AO635" s="64"/>
      <c r="AP635" s="66"/>
      <c r="AQ635" s="66"/>
      <c r="AS635" s="67"/>
      <c r="AT635" s="68"/>
    </row>
    <row r="636" spans="1:46" x14ac:dyDescent="0.25">
      <c r="A636" s="60">
        <v>9532.568500331603</v>
      </c>
      <c r="B636" s="54">
        <f t="shared" si="27"/>
        <v>1</v>
      </c>
      <c r="C636" s="54">
        <f t="shared" si="28"/>
        <v>627</v>
      </c>
      <c r="D636" s="60">
        <v>9532.568500331603</v>
      </c>
      <c r="G636" s="63"/>
      <c r="I636" s="64"/>
      <c r="J636" s="64"/>
      <c r="K636" s="65"/>
      <c r="M636" s="64"/>
      <c r="N636" s="66"/>
      <c r="O636" s="66"/>
      <c r="Q636" s="67"/>
      <c r="R636" s="68"/>
      <c r="S636" s="63"/>
      <c r="U636" s="68">
        <v>18489</v>
      </c>
      <c r="V636" s="64">
        <v>7</v>
      </c>
      <c r="W636" s="54">
        <f t="shared" si="29"/>
        <v>627</v>
      </c>
      <c r="X636" s="68">
        <v>18489</v>
      </c>
      <c r="AC636" s="63">
        <v>9245.1029206165113</v>
      </c>
      <c r="AD636" s="63"/>
      <c r="AE636" s="54" t="s">
        <v>176</v>
      </c>
      <c r="AG636" s="63"/>
      <c r="AK636" s="64"/>
      <c r="AL636" s="64"/>
      <c r="AM636" s="65"/>
      <c r="AO636" s="64"/>
      <c r="AP636" s="66"/>
      <c r="AQ636" s="66"/>
      <c r="AS636" s="67"/>
      <c r="AT636" s="68"/>
    </row>
    <row r="637" spans="1:46" x14ac:dyDescent="0.25">
      <c r="A637" s="60">
        <v>9547.3993821647018</v>
      </c>
      <c r="B637" s="54">
        <f t="shared" si="27"/>
        <v>2</v>
      </c>
      <c r="C637" s="54">
        <f t="shared" si="28"/>
        <v>628</v>
      </c>
      <c r="D637" s="60">
        <v>9547.3993821647018</v>
      </c>
      <c r="G637" s="63"/>
      <c r="I637" s="64"/>
      <c r="J637" s="64"/>
      <c r="K637" s="65"/>
      <c r="M637" s="64"/>
      <c r="N637" s="66"/>
      <c r="O637" s="66"/>
      <c r="Q637" s="67"/>
      <c r="R637" s="68"/>
      <c r="S637" s="63"/>
      <c r="U637" s="68">
        <v>18518</v>
      </c>
      <c r="V637" s="64">
        <v>8</v>
      </c>
      <c r="W637" s="54">
        <f t="shared" si="29"/>
        <v>628</v>
      </c>
      <c r="X637" s="68">
        <v>18518</v>
      </c>
      <c r="AC637" s="63">
        <v>9260.5714239780791</v>
      </c>
      <c r="AD637" s="63"/>
      <c r="AE637" s="54" t="s">
        <v>177</v>
      </c>
      <c r="AG637" s="63"/>
      <c r="AK637" s="64"/>
      <c r="AL637" s="64"/>
      <c r="AM637" s="65"/>
      <c r="AO637" s="64"/>
      <c r="AP637" s="66"/>
      <c r="AQ637" s="66"/>
      <c r="AS637" s="67"/>
      <c r="AT637" s="68"/>
    </row>
    <row r="638" spans="1:46" x14ac:dyDescent="0.25">
      <c r="A638" s="60">
        <v>9562.333383100573</v>
      </c>
      <c r="B638" s="54">
        <f t="shared" si="27"/>
        <v>3</v>
      </c>
      <c r="C638" s="54">
        <f t="shared" si="28"/>
        <v>629</v>
      </c>
      <c r="D638" s="60">
        <v>9562.333383100573</v>
      </c>
      <c r="G638" s="63"/>
      <c r="I638" s="64"/>
      <c r="J638" s="64"/>
      <c r="K638" s="65"/>
      <c r="M638" s="64"/>
      <c r="N638" s="66"/>
      <c r="O638" s="66"/>
      <c r="Q638" s="67"/>
      <c r="R638" s="68"/>
      <c r="S638" s="63"/>
      <c r="U638" s="68">
        <v>18547</v>
      </c>
      <c r="V638" s="64">
        <v>9</v>
      </c>
      <c r="W638" s="54">
        <f t="shared" si="29"/>
        <v>629</v>
      </c>
      <c r="X638" s="68">
        <v>18547</v>
      </c>
      <c r="AC638" s="63">
        <v>9274.6586439535022</v>
      </c>
      <c r="AD638" s="63"/>
      <c r="AE638" s="54" t="s">
        <v>176</v>
      </c>
      <c r="AG638" s="63"/>
      <c r="AK638" s="64"/>
      <c r="AL638" s="64"/>
      <c r="AM638" s="65"/>
      <c r="AO638" s="64"/>
      <c r="AP638" s="66"/>
      <c r="AQ638" s="66"/>
      <c r="AS638" s="67"/>
      <c r="AT638" s="68"/>
    </row>
    <row r="639" spans="1:46" x14ac:dyDescent="0.25">
      <c r="A639" s="60">
        <v>9577.3760499856435</v>
      </c>
      <c r="B639" s="54">
        <f t="shared" si="27"/>
        <v>4</v>
      </c>
      <c r="C639" s="54">
        <f t="shared" si="28"/>
        <v>630</v>
      </c>
      <c r="D639" s="60">
        <v>9577.3760499856435</v>
      </c>
      <c r="G639" s="63"/>
      <c r="I639" s="64"/>
      <c r="J639" s="64"/>
      <c r="K639" s="65"/>
      <c r="M639" s="64"/>
      <c r="N639" s="66"/>
      <c r="O639" s="66"/>
      <c r="Q639" s="67"/>
      <c r="R639" s="68"/>
      <c r="S639" s="63"/>
      <c r="U639" s="68">
        <v>18577</v>
      </c>
      <c r="V639" s="64">
        <v>10</v>
      </c>
      <c r="W639" s="54">
        <f t="shared" si="29"/>
        <v>630</v>
      </c>
      <c r="X639" s="68">
        <v>18577</v>
      </c>
      <c r="AC639" s="63">
        <v>9289.9082972346805</v>
      </c>
      <c r="AD639" s="63"/>
      <c r="AE639" s="54" t="s">
        <v>177</v>
      </c>
      <c r="AG639" s="63"/>
      <c r="AK639" s="64"/>
      <c r="AL639" s="64"/>
      <c r="AM639" s="65"/>
      <c r="AO639" s="64"/>
      <c r="AP639" s="66"/>
      <c r="AQ639" s="66"/>
      <c r="AS639" s="67"/>
      <c r="AT639" s="68"/>
    </row>
    <row r="640" spans="1:46" x14ac:dyDescent="0.25">
      <c r="A640" s="60">
        <v>9592.5546435643919</v>
      </c>
      <c r="B640" s="54">
        <f t="shared" si="27"/>
        <v>5</v>
      </c>
      <c r="C640" s="54">
        <f t="shared" si="28"/>
        <v>631</v>
      </c>
      <c r="D640" s="60">
        <v>9592.5546435643919</v>
      </c>
      <c r="G640" s="63"/>
      <c r="I640" s="64"/>
      <c r="J640" s="64"/>
      <c r="K640" s="65"/>
      <c r="M640" s="64"/>
      <c r="N640" s="66"/>
      <c r="O640" s="66"/>
      <c r="Q640" s="67"/>
      <c r="R640" s="68"/>
      <c r="S640" s="63"/>
      <c r="U640" s="68">
        <v>18606</v>
      </c>
      <c r="V640" s="64">
        <v>11</v>
      </c>
      <c r="W640" s="54">
        <f t="shared" si="29"/>
        <v>631</v>
      </c>
      <c r="X640" s="68">
        <v>18606</v>
      </c>
      <c r="AC640" s="63">
        <v>9304.2618917780928</v>
      </c>
      <c r="AD640" s="63"/>
      <c r="AE640" s="54" t="s">
        <v>176</v>
      </c>
      <c r="AG640" s="63"/>
      <c r="AK640" s="64"/>
      <c r="AL640" s="64"/>
      <c r="AM640" s="65"/>
      <c r="AO640" s="64"/>
      <c r="AP640" s="66"/>
      <c r="AQ640" s="66"/>
      <c r="AS640" s="67"/>
      <c r="AT640" s="68"/>
    </row>
    <row r="641" spans="1:46" x14ac:dyDescent="0.25">
      <c r="A641" s="60">
        <v>9607.858636863064</v>
      </c>
      <c r="B641" s="54">
        <f t="shared" si="27"/>
        <v>6</v>
      </c>
      <c r="C641" s="54">
        <f t="shared" si="28"/>
        <v>632</v>
      </c>
      <c r="D641" s="60">
        <v>9607.858636863064</v>
      </c>
      <c r="G641" s="63"/>
      <c r="I641" s="64"/>
      <c r="J641" s="64"/>
      <c r="K641" s="65"/>
      <c r="M641" s="64"/>
      <c r="N641" s="66"/>
      <c r="O641" s="66"/>
      <c r="Q641" s="67"/>
      <c r="R641" s="68"/>
      <c r="S641" s="63"/>
      <c r="U641" s="68">
        <v>18636</v>
      </c>
      <c r="V641" s="64">
        <v>12</v>
      </c>
      <c r="W641" s="54">
        <f t="shared" si="29"/>
        <v>632</v>
      </c>
      <c r="X641" s="68">
        <v>18636</v>
      </c>
      <c r="AC641" s="63">
        <v>9319.2041719807312</v>
      </c>
      <c r="AD641" s="63"/>
      <c r="AE641" s="54" t="s">
        <v>177</v>
      </c>
      <c r="AG641" s="63"/>
      <c r="AK641" s="64"/>
      <c r="AL641" s="64"/>
      <c r="AM641" s="65"/>
      <c r="AO641" s="64"/>
      <c r="AP641" s="66"/>
      <c r="AQ641" s="66"/>
      <c r="AS641" s="67"/>
      <c r="AT641" s="68"/>
    </row>
    <row r="642" spans="1:46" x14ac:dyDescent="0.25">
      <c r="A642" s="60">
        <v>9623.2977378810756</v>
      </c>
      <c r="B642" s="54">
        <f t="shared" si="27"/>
        <v>7</v>
      </c>
      <c r="C642" s="54">
        <f t="shared" si="28"/>
        <v>633</v>
      </c>
      <c r="D642" s="60">
        <v>9623.2977378810756</v>
      </c>
      <c r="G642" s="63"/>
      <c r="I642" s="64"/>
      <c r="J642" s="64"/>
      <c r="K642" s="65"/>
      <c r="M642" s="64"/>
      <c r="N642" s="66"/>
      <c r="O642" s="66"/>
      <c r="Q642" s="67"/>
      <c r="R642" s="68"/>
      <c r="S642" s="63"/>
      <c r="U642" s="68">
        <v>18665</v>
      </c>
      <c r="V642" s="64">
        <v>1</v>
      </c>
      <c r="W642" s="54">
        <f t="shared" si="29"/>
        <v>633</v>
      </c>
      <c r="X642" s="68">
        <v>18665</v>
      </c>
      <c r="AC642" s="63">
        <v>9333.90288425982</v>
      </c>
      <c r="AD642" s="63"/>
      <c r="AE642" s="54" t="s">
        <v>176</v>
      </c>
      <c r="AG642" s="63"/>
      <c r="AK642" s="64"/>
      <c r="AL642" s="64"/>
      <c r="AM642" s="65"/>
      <c r="AO642" s="64"/>
      <c r="AP642" s="66"/>
      <c r="AQ642" s="66"/>
      <c r="AS642" s="67"/>
      <c r="AT642" s="68"/>
    </row>
    <row r="643" spans="1:46" x14ac:dyDescent="0.25">
      <c r="A643" s="60">
        <v>9638.843636250589</v>
      </c>
      <c r="B643" s="54">
        <f t="shared" si="27"/>
        <v>8</v>
      </c>
      <c r="C643" s="54">
        <f t="shared" si="28"/>
        <v>634</v>
      </c>
      <c r="D643" s="60">
        <v>9638.843636250589</v>
      </c>
      <c r="G643" s="63"/>
      <c r="I643" s="64"/>
      <c r="J643" s="64"/>
      <c r="K643" s="65"/>
      <c r="M643" s="64"/>
      <c r="N643" s="66"/>
      <c r="O643" s="66"/>
      <c r="Q643" s="67"/>
      <c r="R643" s="68"/>
      <c r="S643" s="63"/>
      <c r="U643" s="68">
        <v>18695</v>
      </c>
      <c r="V643" s="64">
        <v>2</v>
      </c>
      <c r="W643" s="54">
        <f t="shared" si="29"/>
        <v>634</v>
      </c>
      <c r="X643" s="68">
        <v>18695</v>
      </c>
      <c r="AC643" s="63">
        <v>9348.4994711047038</v>
      </c>
      <c r="AD643" s="63"/>
      <c r="AE643" s="54" t="s">
        <v>177</v>
      </c>
      <c r="AG643" s="63"/>
      <c r="AK643" s="64"/>
      <c r="AL643" s="64"/>
      <c r="AM643" s="65"/>
      <c r="AO643" s="64"/>
      <c r="AP643" s="66"/>
      <c r="AQ643" s="66"/>
      <c r="AS643" s="67"/>
      <c r="AT643" s="68"/>
    </row>
    <row r="644" spans="1:46" x14ac:dyDescent="0.25">
      <c r="A644" s="60">
        <v>9654.4875230211765</v>
      </c>
      <c r="B644" s="54">
        <f t="shared" si="27"/>
        <v>9</v>
      </c>
      <c r="C644" s="54">
        <f t="shared" si="28"/>
        <v>635</v>
      </c>
      <c r="D644" s="60">
        <v>9654.4875230211765</v>
      </c>
      <c r="G644" s="63"/>
      <c r="I644" s="64"/>
      <c r="J644" s="64"/>
      <c r="K644" s="65"/>
      <c r="M644" s="64"/>
      <c r="N644" s="66"/>
      <c r="O644" s="66"/>
      <c r="Q644" s="67"/>
      <c r="R644" s="68"/>
      <c r="S644" s="63"/>
      <c r="U644" s="68">
        <v>18724</v>
      </c>
      <c r="V644" s="64">
        <v>3</v>
      </c>
      <c r="W644" s="54">
        <f t="shared" si="29"/>
        <v>635</v>
      </c>
      <c r="X644" s="68">
        <v>18724</v>
      </c>
      <c r="AC644" s="63">
        <v>9363.5520656020381</v>
      </c>
      <c r="AD644" s="63"/>
      <c r="AE644" s="54" t="s">
        <v>176</v>
      </c>
      <c r="AG644" s="63"/>
      <c r="AK644" s="64"/>
      <c r="AL644" s="64"/>
      <c r="AM644" s="65"/>
      <c r="AO644" s="64"/>
      <c r="AP644" s="66"/>
      <c r="AQ644" s="66"/>
      <c r="AS644" s="67"/>
      <c r="AT644" s="68"/>
    </row>
    <row r="645" spans="1:46" x14ac:dyDescent="0.25">
      <c r="A645" s="60">
        <v>9670.1877511912026</v>
      </c>
      <c r="B645" s="54">
        <f t="shared" si="27"/>
        <v>10</v>
      </c>
      <c r="C645" s="54">
        <f t="shared" si="28"/>
        <v>636</v>
      </c>
      <c r="D645" s="60">
        <v>9670.1877511912026</v>
      </c>
      <c r="G645" s="63"/>
      <c r="I645" s="64"/>
      <c r="J645" s="64"/>
      <c r="K645" s="65"/>
      <c r="M645" s="64"/>
      <c r="N645" s="66"/>
      <c r="O645" s="66"/>
      <c r="Q645" s="67"/>
      <c r="R645" s="68"/>
      <c r="S645" s="63"/>
      <c r="U645" s="68">
        <v>18754</v>
      </c>
      <c r="V645" s="64">
        <v>4</v>
      </c>
      <c r="W645" s="54">
        <f t="shared" si="29"/>
        <v>636</v>
      </c>
      <c r="X645" s="68">
        <v>18754</v>
      </c>
      <c r="AC645" s="63">
        <v>9377.8286122665741</v>
      </c>
      <c r="AD645" s="63"/>
      <c r="AE645" s="54" t="s">
        <v>177</v>
      </c>
      <c r="AG645" s="63"/>
      <c r="AK645" s="64"/>
      <c r="AL645" s="64"/>
      <c r="AM645" s="65"/>
      <c r="AO645" s="64"/>
      <c r="AP645" s="66"/>
      <c r="AQ645" s="66"/>
      <c r="AS645" s="67"/>
      <c r="AT645" s="68"/>
    </row>
    <row r="646" spans="1:46" x14ac:dyDescent="0.25">
      <c r="A646" s="60">
        <v>9685.9208361944184</v>
      </c>
      <c r="B646" s="54">
        <f t="shared" si="27"/>
        <v>11</v>
      </c>
      <c r="C646" s="54">
        <f t="shared" si="28"/>
        <v>637</v>
      </c>
      <c r="D646" s="60">
        <v>9685.9208361944184</v>
      </c>
      <c r="G646" s="63"/>
      <c r="I646" s="64"/>
      <c r="J646" s="64"/>
      <c r="K646" s="65"/>
      <c r="M646" s="64"/>
      <c r="N646" s="66"/>
      <c r="O646" s="66"/>
      <c r="Q646" s="67"/>
      <c r="R646" s="68"/>
      <c r="S646" s="63"/>
      <c r="U646" s="68">
        <v>18784</v>
      </c>
      <c r="V646" s="64">
        <v>5</v>
      </c>
      <c r="W646" s="54">
        <f t="shared" si="29"/>
        <v>637</v>
      </c>
      <c r="X646" s="68">
        <v>18784</v>
      </c>
      <c r="AC646" s="63">
        <v>9393.1754656289704</v>
      </c>
      <c r="AD646" s="63"/>
      <c r="AE646" s="54" t="s">
        <v>176</v>
      </c>
      <c r="AG646" s="63"/>
      <c r="AK646" s="64"/>
      <c r="AL646" s="64"/>
      <c r="AM646" s="65"/>
      <c r="AO646" s="64"/>
      <c r="AP646" s="66"/>
      <c r="AQ646" s="66"/>
      <c r="AS646" s="67"/>
      <c r="AT646" s="68"/>
    </row>
    <row r="647" spans="1:46" x14ac:dyDescent="0.25">
      <c r="A647" s="60">
        <v>9701.6424563080072</v>
      </c>
      <c r="B647" s="54">
        <f t="shared" si="27"/>
        <v>12</v>
      </c>
      <c r="C647" s="54">
        <f t="shared" si="28"/>
        <v>638</v>
      </c>
      <c r="D647" s="60">
        <v>9701.6424563080072</v>
      </c>
      <c r="G647" s="63"/>
      <c r="I647" s="64"/>
      <c r="J647" s="64"/>
      <c r="K647" s="65"/>
      <c r="M647" s="64"/>
      <c r="N647" s="66"/>
      <c r="O647" s="66"/>
      <c r="Q647" s="67"/>
      <c r="R647" s="68"/>
      <c r="S647" s="63"/>
      <c r="U647" s="68">
        <v>18813</v>
      </c>
      <c r="V647" s="64">
        <v>6</v>
      </c>
      <c r="W647" s="54">
        <f t="shared" si="29"/>
        <v>638</v>
      </c>
      <c r="X647" s="68">
        <v>18813</v>
      </c>
      <c r="AC647" s="63">
        <v>9407.2243714258075</v>
      </c>
      <c r="AD647" s="63"/>
      <c r="AE647" s="54" t="s">
        <v>177</v>
      </c>
      <c r="AG647" s="63"/>
      <c r="AK647" s="64"/>
      <c r="AL647" s="64"/>
      <c r="AM647" s="65"/>
      <c r="AO647" s="64"/>
      <c r="AP647" s="66"/>
      <c r="AQ647" s="66"/>
      <c r="AS647" s="67"/>
      <c r="AT647" s="68"/>
    </row>
    <row r="648" spans="1:46" x14ac:dyDescent="0.25">
      <c r="A648" s="60">
        <v>9717.3226452874951</v>
      </c>
      <c r="B648" s="54">
        <f t="shared" si="27"/>
        <v>13</v>
      </c>
      <c r="C648" s="54">
        <f t="shared" si="28"/>
        <v>639</v>
      </c>
      <c r="D648" s="60">
        <v>9717.3226452874951</v>
      </c>
      <c r="G648" s="63"/>
      <c r="I648" s="64"/>
      <c r="J648" s="64"/>
      <c r="K648" s="65"/>
      <c r="M648" s="64"/>
      <c r="N648" s="66"/>
      <c r="O648" s="66"/>
      <c r="Q648" s="67"/>
      <c r="R648" s="68"/>
      <c r="S648" s="63"/>
      <c r="U648" s="68">
        <v>18843</v>
      </c>
      <c r="V648" s="64">
        <v>7</v>
      </c>
      <c r="W648" s="54">
        <f t="shared" si="29"/>
        <v>639</v>
      </c>
      <c r="X648" s="68">
        <v>18843</v>
      </c>
      <c r="AC648" s="63">
        <v>9422.7541643772274</v>
      </c>
      <c r="AD648" s="63"/>
      <c r="AE648" s="54" t="s">
        <v>176</v>
      </c>
      <c r="AG648" s="63"/>
      <c r="AK648" s="64"/>
      <c r="AL648" s="64"/>
      <c r="AM648" s="65"/>
      <c r="AO648" s="64"/>
      <c r="AP648" s="66"/>
      <c r="AQ648" s="66"/>
      <c r="AS648" s="67"/>
      <c r="AT648" s="68"/>
    </row>
    <row r="649" spans="1:46" x14ac:dyDescent="0.25">
      <c r="A649" s="60">
        <v>9732.9265984892845</v>
      </c>
      <c r="B649" s="54">
        <f t="shared" si="27"/>
        <v>14</v>
      </c>
      <c r="C649" s="54">
        <f t="shared" si="28"/>
        <v>640</v>
      </c>
      <c r="D649" s="60">
        <v>9732.9265984892845</v>
      </c>
      <c r="G649" s="63"/>
      <c r="I649" s="64"/>
      <c r="J649" s="64"/>
      <c r="K649" s="65"/>
      <c r="M649" s="64"/>
      <c r="N649" s="66"/>
      <c r="O649" s="66"/>
      <c r="Q649" s="67"/>
      <c r="R649" s="68"/>
      <c r="S649" s="63"/>
      <c r="U649" s="68">
        <v>18872</v>
      </c>
      <c r="V649" s="64">
        <v>8</v>
      </c>
      <c r="W649" s="54">
        <f t="shared" si="29"/>
        <v>640</v>
      </c>
      <c r="X649" s="68">
        <v>18872</v>
      </c>
      <c r="AC649" s="63">
        <v>9436.7200315124355</v>
      </c>
      <c r="AD649" s="63"/>
      <c r="AE649" s="54" t="s">
        <v>177</v>
      </c>
      <c r="AG649" s="63"/>
      <c r="AK649" s="64"/>
      <c r="AL649" s="64"/>
      <c r="AM649" s="65"/>
      <c r="AO649" s="64"/>
      <c r="AP649" s="66"/>
      <c r="AQ649" s="66"/>
      <c r="AS649" s="67"/>
      <c r="AT649" s="68"/>
    </row>
    <row r="650" spans="1:46" x14ac:dyDescent="0.25">
      <c r="A650" s="60">
        <v>9748.427961176727</v>
      </c>
      <c r="B650" s="54">
        <f t="shared" si="27"/>
        <v>15</v>
      </c>
      <c r="C650" s="54">
        <f t="shared" si="28"/>
        <v>641</v>
      </c>
      <c r="D650" s="60">
        <v>9748.427961176727</v>
      </c>
      <c r="G650" s="63"/>
      <c r="I650" s="64"/>
      <c r="J650" s="64"/>
      <c r="K650" s="65"/>
      <c r="M650" s="64"/>
      <c r="N650" s="66"/>
      <c r="O650" s="66"/>
      <c r="Q650" s="67"/>
      <c r="R650" s="68"/>
      <c r="S650" s="63"/>
      <c r="U650" s="68">
        <v>18902</v>
      </c>
      <c r="V650" s="64">
        <v>9</v>
      </c>
      <c r="W650" s="54">
        <f t="shared" si="29"/>
        <v>641</v>
      </c>
      <c r="X650" s="68">
        <v>18902</v>
      </c>
      <c r="AC650" s="63">
        <v>9452.2902556592599</v>
      </c>
      <c r="AD650" s="63"/>
      <c r="AE650" s="54" t="s">
        <v>176</v>
      </c>
      <c r="AG650" s="63"/>
      <c r="AK650" s="64"/>
      <c r="AL650" s="64"/>
      <c r="AM650" s="65"/>
      <c r="AO650" s="64"/>
      <c r="AP650" s="66"/>
      <c r="AQ650" s="66"/>
      <c r="AS650" s="67"/>
      <c r="AT650" s="68"/>
    </row>
    <row r="651" spans="1:46" x14ac:dyDescent="0.25">
      <c r="A651" s="60">
        <v>9763.8103830837645</v>
      </c>
      <c r="B651" s="54">
        <f t="shared" si="27"/>
        <v>16</v>
      </c>
      <c r="C651" s="54">
        <f t="shared" si="28"/>
        <v>642</v>
      </c>
      <c r="D651" s="60">
        <v>9763.8103830837645</v>
      </c>
      <c r="G651" s="63"/>
      <c r="I651" s="64"/>
      <c r="J651" s="64"/>
      <c r="K651" s="65"/>
      <c r="M651" s="64"/>
      <c r="N651" s="66"/>
      <c r="O651" s="66"/>
      <c r="Q651" s="67"/>
      <c r="R651" s="68"/>
      <c r="S651" s="63"/>
      <c r="U651" s="68">
        <v>18931</v>
      </c>
      <c r="V651" s="64">
        <v>10</v>
      </c>
      <c r="W651" s="54">
        <f t="shared" si="29"/>
        <v>642</v>
      </c>
      <c r="X651" s="68">
        <v>18931</v>
      </c>
      <c r="AC651" s="63">
        <v>9466.3411415852606</v>
      </c>
      <c r="AD651" s="63"/>
      <c r="AE651" s="54" t="s">
        <v>177</v>
      </c>
      <c r="AG651" s="63"/>
      <c r="AK651" s="64"/>
      <c r="AL651" s="64"/>
      <c r="AM651" s="65"/>
      <c r="AO651" s="64"/>
      <c r="AP651" s="66"/>
      <c r="AQ651" s="66"/>
      <c r="AS651" s="67"/>
      <c r="AT651" s="68"/>
    </row>
    <row r="652" spans="1:46" x14ac:dyDescent="0.25">
      <c r="A652" s="60">
        <v>9779.0592102552764</v>
      </c>
      <c r="B652" s="54">
        <f t="shared" ref="B652:B715" si="30">IF(B651=24,1,B651+1)</f>
        <v>17</v>
      </c>
      <c r="C652" s="54">
        <f t="shared" ref="C652:C715" si="31">C651+1</f>
        <v>643</v>
      </c>
      <c r="D652" s="60">
        <v>9779.0592102552764</v>
      </c>
      <c r="G652" s="63"/>
      <c r="I652" s="64"/>
      <c r="J652" s="64"/>
      <c r="K652" s="65"/>
      <c r="M652" s="64"/>
      <c r="N652" s="66"/>
      <c r="O652" s="66"/>
      <c r="Q652" s="67"/>
      <c r="R652" s="68"/>
      <c r="S652" s="63"/>
      <c r="U652" s="68">
        <v>18961</v>
      </c>
      <c r="V652" s="64">
        <v>11</v>
      </c>
      <c r="W652" s="54">
        <f t="shared" ref="W652:W715" si="32">W651+1</f>
        <v>643</v>
      </c>
      <c r="X652" s="68">
        <v>18961</v>
      </c>
      <c r="AC652" s="63">
        <v>9481.7952704643831</v>
      </c>
      <c r="AD652" s="63"/>
      <c r="AE652" s="54" t="s">
        <v>176</v>
      </c>
      <c r="AG652" s="63"/>
      <c r="AK652" s="64"/>
      <c r="AL652" s="64"/>
      <c r="AM652" s="65"/>
      <c r="AO652" s="64"/>
      <c r="AP652" s="66"/>
      <c r="AQ652" s="66"/>
      <c r="AS652" s="67"/>
      <c r="AT652" s="68"/>
    </row>
    <row r="653" spans="1:46" x14ac:dyDescent="0.25">
      <c r="A653" s="60">
        <v>9794.1796102994122</v>
      </c>
      <c r="B653" s="54">
        <f t="shared" si="30"/>
        <v>18</v>
      </c>
      <c r="C653" s="54">
        <f t="shared" si="31"/>
        <v>644</v>
      </c>
      <c r="D653" s="60">
        <v>9794.1796102994122</v>
      </c>
      <c r="G653" s="63"/>
      <c r="I653" s="64"/>
      <c r="J653" s="64"/>
      <c r="K653" s="65"/>
      <c r="M653" s="64"/>
      <c r="N653" s="66"/>
      <c r="O653" s="66"/>
      <c r="Q653" s="67"/>
      <c r="R653" s="68"/>
      <c r="S653" s="63"/>
      <c r="U653" s="68">
        <v>18990</v>
      </c>
      <c r="V653" s="64">
        <v>12</v>
      </c>
      <c r="W653" s="54">
        <f t="shared" si="32"/>
        <v>644</v>
      </c>
      <c r="X653" s="68">
        <v>18990</v>
      </c>
      <c r="AC653" s="63">
        <v>9496.0844971295446</v>
      </c>
      <c r="AD653" s="63"/>
      <c r="AE653" s="54" t="s">
        <v>177</v>
      </c>
      <c r="AG653" s="63"/>
      <c r="AK653" s="64"/>
      <c r="AL653" s="64"/>
      <c r="AM653" s="65"/>
      <c r="AO653" s="64"/>
      <c r="AP653" s="66"/>
      <c r="AQ653" s="66"/>
      <c r="AS653" s="67"/>
      <c r="AT653" s="68"/>
    </row>
    <row r="654" spans="1:46" x14ac:dyDescent="0.25">
      <c r="A654" s="60">
        <v>9809.1722868690267</v>
      </c>
      <c r="B654" s="54">
        <f t="shared" si="30"/>
        <v>19</v>
      </c>
      <c r="C654" s="54">
        <f t="shared" si="31"/>
        <v>645</v>
      </c>
      <c r="D654" s="60">
        <v>9809.1722868690267</v>
      </c>
      <c r="G654" s="63"/>
      <c r="I654" s="64"/>
      <c r="J654" s="64"/>
      <c r="K654" s="65"/>
      <c r="M654" s="64"/>
      <c r="N654" s="66"/>
      <c r="O654" s="66"/>
      <c r="Q654" s="67"/>
      <c r="R654" s="68"/>
      <c r="S654" s="63"/>
      <c r="U654" s="68">
        <v>19020</v>
      </c>
      <c r="V654" s="64">
        <v>1</v>
      </c>
      <c r="W654" s="54">
        <f t="shared" si="32"/>
        <v>645</v>
      </c>
      <c r="X654" s="68">
        <v>19020</v>
      </c>
      <c r="AC654" s="63">
        <v>9511.2742588813417</v>
      </c>
      <c r="AD654" s="63"/>
      <c r="AE654" s="54" t="s">
        <v>176</v>
      </c>
      <c r="AG654" s="63"/>
      <c r="AK654" s="64"/>
      <c r="AL654" s="64"/>
      <c r="AM654" s="65"/>
      <c r="AO654" s="64"/>
      <c r="AP654" s="66"/>
      <c r="AQ654" s="66"/>
      <c r="AS654" s="67"/>
      <c r="AT654" s="68"/>
    </row>
    <row r="655" spans="1:46" x14ac:dyDescent="0.25">
      <c r="A655" s="60">
        <v>9824.0610650996678</v>
      </c>
      <c r="B655" s="54">
        <f t="shared" si="30"/>
        <v>20</v>
      </c>
      <c r="C655" s="54">
        <f t="shared" si="31"/>
        <v>646</v>
      </c>
      <c r="D655" s="60">
        <v>9824.0610650996678</v>
      </c>
      <c r="G655" s="63"/>
      <c r="I655" s="64"/>
      <c r="J655" s="64"/>
      <c r="K655" s="65"/>
      <c r="M655" s="64"/>
      <c r="N655" s="66"/>
      <c r="O655" s="66"/>
      <c r="Q655" s="67"/>
      <c r="R655" s="68"/>
      <c r="S655" s="63"/>
      <c r="U655" s="68">
        <v>19049</v>
      </c>
      <c r="V655" s="64">
        <v>2</v>
      </c>
      <c r="W655" s="54">
        <f t="shared" si="32"/>
        <v>646</v>
      </c>
      <c r="X655" s="68">
        <v>19049</v>
      </c>
      <c r="AC655" s="63">
        <v>9525.8996918713674</v>
      </c>
      <c r="AD655" s="63"/>
      <c r="AE655" s="54" t="s">
        <v>177</v>
      </c>
      <c r="AG655" s="63"/>
      <c r="AK655" s="64"/>
      <c r="AL655" s="64"/>
      <c r="AM655" s="65"/>
      <c r="AO655" s="64"/>
      <c r="AP655" s="66"/>
      <c r="AQ655" s="66"/>
      <c r="AS655" s="67"/>
      <c r="AT655" s="68"/>
    </row>
    <row r="656" spans="1:46" x14ac:dyDescent="0.25">
      <c r="A656" s="60">
        <v>9838.860449810978</v>
      </c>
      <c r="B656" s="54">
        <f t="shared" si="30"/>
        <v>21</v>
      </c>
      <c r="C656" s="54">
        <f t="shared" si="31"/>
        <v>647</v>
      </c>
      <c r="D656" s="60">
        <v>9838.860449810978</v>
      </c>
      <c r="G656" s="63"/>
      <c r="I656" s="64"/>
      <c r="J656" s="64"/>
      <c r="K656" s="65"/>
      <c r="M656" s="64"/>
      <c r="N656" s="66"/>
      <c r="O656" s="66"/>
      <c r="Q656" s="67"/>
      <c r="R656" s="68"/>
      <c r="S656" s="63"/>
      <c r="U656" s="68">
        <v>19079</v>
      </c>
      <c r="V656" s="64">
        <v>3</v>
      </c>
      <c r="W656" s="54">
        <f t="shared" si="32"/>
        <v>647</v>
      </c>
      <c r="X656" s="68">
        <v>19079</v>
      </c>
      <c r="AC656" s="63">
        <v>9540.7226643026806</v>
      </c>
      <c r="AD656" s="63"/>
      <c r="AE656" s="54" t="s">
        <v>176</v>
      </c>
      <c r="AG656" s="63"/>
      <c r="AK656" s="64"/>
      <c r="AL656" s="64"/>
      <c r="AM656" s="65"/>
      <c r="AO656" s="64"/>
      <c r="AP656" s="66"/>
      <c r="AQ656" s="66"/>
      <c r="AS656" s="67"/>
      <c r="AT656" s="68"/>
    </row>
    <row r="657" spans="1:46" x14ac:dyDescent="0.25">
      <c r="A657" s="60">
        <v>9853.6067286855541</v>
      </c>
      <c r="B657" s="54">
        <f t="shared" si="30"/>
        <v>22</v>
      </c>
      <c r="C657" s="54">
        <f t="shared" si="31"/>
        <v>648</v>
      </c>
      <c r="D657" s="60">
        <v>9853.6067286855541</v>
      </c>
      <c r="G657" s="63"/>
      <c r="I657" s="64"/>
      <c r="J657" s="64"/>
      <c r="K657" s="65"/>
      <c r="M657" s="64"/>
      <c r="N657" s="66"/>
      <c r="O657" s="66"/>
      <c r="Q657" s="67"/>
      <c r="R657" s="68"/>
      <c r="S657" s="63"/>
      <c r="U657" s="68">
        <v>19108</v>
      </c>
      <c r="V657" s="64">
        <v>4</v>
      </c>
      <c r="W657" s="54">
        <f t="shared" si="32"/>
        <v>648</v>
      </c>
      <c r="X657" s="68">
        <v>19108</v>
      </c>
      <c r="AC657" s="63">
        <v>9555.702105297707</v>
      </c>
      <c r="AD657" s="63"/>
      <c r="AE657" s="54" t="s">
        <v>177</v>
      </c>
      <c r="AG657" s="63"/>
      <c r="AK657" s="64"/>
      <c r="AL657" s="64"/>
      <c r="AM657" s="65"/>
      <c r="AO657" s="64"/>
      <c r="AP657" s="66"/>
      <c r="AQ657" s="66"/>
      <c r="AS657" s="67"/>
      <c r="AT657" s="68"/>
    </row>
    <row r="658" spans="1:46" x14ac:dyDescent="0.25">
      <c r="A658" s="60">
        <v>9868.3229248896241</v>
      </c>
      <c r="B658" s="54">
        <f t="shared" si="30"/>
        <v>23</v>
      </c>
      <c r="C658" s="54">
        <f t="shared" si="31"/>
        <v>649</v>
      </c>
      <c r="D658" s="60">
        <v>9868.3229248896241</v>
      </c>
      <c r="G658" s="63"/>
      <c r="I658" s="64"/>
      <c r="J658" s="64"/>
      <c r="K658" s="65"/>
      <c r="M658" s="64"/>
      <c r="N658" s="66"/>
      <c r="O658" s="66"/>
      <c r="Q658" s="67"/>
      <c r="R658" s="68"/>
      <c r="S658" s="63"/>
      <c r="U658" s="68">
        <v>19138</v>
      </c>
      <c r="V658" s="64">
        <v>5</v>
      </c>
      <c r="W658" s="54">
        <f t="shared" si="32"/>
        <v>649</v>
      </c>
      <c r="X658" s="68">
        <v>19138</v>
      </c>
      <c r="AC658" s="63">
        <v>9570.1391673800536</v>
      </c>
      <c r="AD658" s="63"/>
      <c r="AE658" s="54" t="s">
        <v>176</v>
      </c>
      <c r="AG658" s="63"/>
      <c r="AK658" s="64"/>
      <c r="AL658" s="64"/>
      <c r="AM658" s="65"/>
      <c r="AO658" s="64"/>
      <c r="AP658" s="66"/>
      <c r="AQ658" s="66"/>
      <c r="AS658" s="67"/>
      <c r="AT658" s="68"/>
    </row>
    <row r="659" spans="1:46" x14ac:dyDescent="0.25">
      <c r="A659" s="60">
        <v>9883.0501371389255</v>
      </c>
      <c r="B659" s="54">
        <f t="shared" si="30"/>
        <v>24</v>
      </c>
      <c r="C659" s="54">
        <f t="shared" si="31"/>
        <v>650</v>
      </c>
      <c r="D659" s="60">
        <v>9883.0501371389255</v>
      </c>
      <c r="G659" s="63"/>
      <c r="I659" s="64"/>
      <c r="J659" s="64"/>
      <c r="K659" s="65"/>
      <c r="M659" s="64"/>
      <c r="N659" s="66"/>
      <c r="O659" s="66"/>
      <c r="Q659" s="67"/>
      <c r="R659" s="68"/>
      <c r="S659" s="63"/>
      <c r="U659" s="68">
        <v>19167</v>
      </c>
      <c r="V659" s="64">
        <v>5</v>
      </c>
      <c r="W659" s="54">
        <f t="shared" si="32"/>
        <v>650</v>
      </c>
      <c r="X659" s="68">
        <v>19167</v>
      </c>
      <c r="AC659" s="63">
        <v>9585.417008146178</v>
      </c>
      <c r="AD659" s="63"/>
      <c r="AE659" s="54" t="s">
        <v>177</v>
      </c>
      <c r="AG659" s="63"/>
      <c r="AK659" s="64"/>
      <c r="AL659" s="64"/>
      <c r="AM659" s="65"/>
      <c r="AO659" s="64"/>
      <c r="AP659" s="66"/>
      <c r="AQ659" s="66"/>
      <c r="AS659" s="67"/>
      <c r="AT659" s="68"/>
    </row>
    <row r="660" spans="1:46" x14ac:dyDescent="0.25">
      <c r="A660" s="60">
        <v>9897.8128012651578</v>
      </c>
      <c r="B660" s="54">
        <f t="shared" si="30"/>
        <v>1</v>
      </c>
      <c r="C660" s="54">
        <f t="shared" si="31"/>
        <v>651</v>
      </c>
      <c r="D660" s="60">
        <v>9897.8128012651578</v>
      </c>
      <c r="G660" s="63"/>
      <c r="I660" s="64"/>
      <c r="J660" s="64"/>
      <c r="K660" s="65"/>
      <c r="M660" s="64"/>
      <c r="N660" s="66"/>
      <c r="O660" s="66"/>
      <c r="Q660" s="67"/>
      <c r="R660" s="68"/>
      <c r="S660" s="63"/>
      <c r="U660" s="68">
        <v>19197</v>
      </c>
      <c r="V660" s="64">
        <v>6</v>
      </c>
      <c r="W660" s="54">
        <f t="shared" si="32"/>
        <v>651</v>
      </c>
      <c r="X660" s="68">
        <v>19197</v>
      </c>
      <c r="AC660" s="63">
        <v>9599.5393347041681</v>
      </c>
      <c r="AD660" s="63"/>
      <c r="AE660" s="54" t="s">
        <v>176</v>
      </c>
      <c r="AG660" s="63"/>
      <c r="AK660" s="64"/>
      <c r="AL660" s="64"/>
      <c r="AM660" s="65"/>
      <c r="AO660" s="64"/>
      <c r="AP660" s="66"/>
      <c r="AQ660" s="66"/>
      <c r="AS660" s="67"/>
      <c r="AT660" s="68"/>
    </row>
    <row r="661" spans="1:46" x14ac:dyDescent="0.25">
      <c r="A661" s="60">
        <v>9912.649047059007</v>
      </c>
      <c r="B661" s="54">
        <f t="shared" si="30"/>
        <v>2</v>
      </c>
      <c r="C661" s="54">
        <f t="shared" si="31"/>
        <v>652</v>
      </c>
      <c r="D661" s="60">
        <v>9912.649047059007</v>
      </c>
      <c r="G661" s="63"/>
      <c r="I661" s="64"/>
      <c r="J661" s="64"/>
      <c r="K661" s="65"/>
      <c r="M661" s="64"/>
      <c r="N661" s="66"/>
      <c r="O661" s="66"/>
      <c r="Q661" s="67"/>
      <c r="R661" s="68"/>
      <c r="S661" s="63"/>
      <c r="U661" s="68">
        <v>19226</v>
      </c>
      <c r="V661" s="64">
        <v>7</v>
      </c>
      <c r="W661" s="54">
        <f t="shared" si="32"/>
        <v>652</v>
      </c>
      <c r="X661" s="68">
        <v>19226</v>
      </c>
      <c r="AC661" s="63">
        <v>9615.0117097655311</v>
      </c>
      <c r="AD661" s="63"/>
      <c r="AE661" s="54" t="s">
        <v>177</v>
      </c>
      <c r="AG661" s="63"/>
      <c r="AK661" s="64"/>
      <c r="AL661" s="64"/>
      <c r="AM661" s="65"/>
      <c r="AO661" s="64"/>
      <c r="AP661" s="66"/>
      <c r="AQ661" s="66"/>
      <c r="AS661" s="67"/>
      <c r="AT661" s="68"/>
    </row>
    <row r="662" spans="1:46" x14ac:dyDescent="0.25">
      <c r="A662" s="60">
        <v>9927.576857721433</v>
      </c>
      <c r="B662" s="54">
        <f t="shared" si="30"/>
        <v>3</v>
      </c>
      <c r="C662" s="54">
        <f t="shared" si="31"/>
        <v>653</v>
      </c>
      <c r="D662" s="60">
        <v>9927.576857721433</v>
      </c>
      <c r="G662" s="63"/>
      <c r="I662" s="64"/>
      <c r="J662" s="64"/>
      <c r="K662" s="65"/>
      <c r="M662" s="64"/>
      <c r="N662" s="66"/>
      <c r="O662" s="66"/>
      <c r="Q662" s="67"/>
      <c r="R662" s="68"/>
      <c r="S662" s="63"/>
      <c r="U662" s="68">
        <v>19256</v>
      </c>
      <c r="V662" s="64">
        <v>8</v>
      </c>
      <c r="W662" s="54">
        <f t="shared" si="32"/>
        <v>653</v>
      </c>
      <c r="X662" s="68">
        <v>19256</v>
      </c>
      <c r="AC662" s="63">
        <v>9628.9553434890695</v>
      </c>
      <c r="AD662" s="63"/>
      <c r="AE662" s="54" t="s">
        <v>176</v>
      </c>
      <c r="AG662" s="63"/>
      <c r="AK662" s="64"/>
      <c r="AL662" s="64"/>
      <c r="AM662" s="65"/>
      <c r="AO662" s="64"/>
      <c r="AP662" s="66"/>
      <c r="AQ662" s="66"/>
      <c r="AS662" s="67"/>
      <c r="AT662" s="68"/>
    </row>
    <row r="663" spans="1:46" x14ac:dyDescent="0.25">
      <c r="A663" s="60">
        <v>9942.624605987221</v>
      </c>
      <c r="B663" s="54">
        <f t="shared" si="30"/>
        <v>4</v>
      </c>
      <c r="C663" s="54">
        <f t="shared" si="31"/>
        <v>654</v>
      </c>
      <c r="D663" s="60">
        <v>9942.624605987221</v>
      </c>
      <c r="G663" s="63"/>
      <c r="I663" s="64"/>
      <c r="J663" s="64"/>
      <c r="K663" s="65"/>
      <c r="M663" s="64"/>
      <c r="N663" s="66"/>
      <c r="O663" s="66"/>
      <c r="Q663" s="67"/>
      <c r="R663" s="68"/>
      <c r="S663" s="63"/>
      <c r="U663" s="68">
        <v>19286</v>
      </c>
      <c r="V663" s="64">
        <v>9</v>
      </c>
      <c r="W663" s="54">
        <f t="shared" si="32"/>
        <v>654</v>
      </c>
      <c r="X663" s="68">
        <v>19286</v>
      </c>
      <c r="AC663" s="63">
        <v>9644.4922825810499</v>
      </c>
      <c r="AD663" s="63"/>
      <c r="AE663" s="54" t="s">
        <v>177</v>
      </c>
      <c r="AG663" s="63"/>
      <c r="AK663" s="64"/>
      <c r="AL663" s="64"/>
      <c r="AM663" s="65"/>
      <c r="AO663" s="64"/>
      <c r="AP663" s="66"/>
      <c r="AQ663" s="66"/>
      <c r="AS663" s="67"/>
      <c r="AT663" s="68"/>
    </row>
    <row r="664" spans="1:46" x14ac:dyDescent="0.25">
      <c r="A664" s="60">
        <v>9957.7961781751364</v>
      </c>
      <c r="B664" s="54">
        <f t="shared" si="30"/>
        <v>5</v>
      </c>
      <c r="C664" s="54">
        <f t="shared" si="31"/>
        <v>655</v>
      </c>
      <c r="D664" s="60">
        <v>9957.7961781751364</v>
      </c>
      <c r="G664" s="63"/>
      <c r="I664" s="64"/>
      <c r="J664" s="64"/>
      <c r="K664" s="65"/>
      <c r="M664" s="64"/>
      <c r="N664" s="66"/>
      <c r="O664" s="66"/>
      <c r="Q664" s="67"/>
      <c r="R664" s="68"/>
      <c r="S664" s="63"/>
      <c r="U664" s="68">
        <v>19315</v>
      </c>
      <c r="V664" s="64">
        <v>10</v>
      </c>
      <c r="W664" s="54">
        <f t="shared" si="32"/>
        <v>655</v>
      </c>
      <c r="X664" s="68">
        <v>19315</v>
      </c>
      <c r="AC664" s="63">
        <v>9658.4225521972403</v>
      </c>
      <c r="AD664" s="63"/>
      <c r="AE664" s="54" t="s">
        <v>176</v>
      </c>
      <c r="AG664" s="63"/>
      <c r="AK664" s="64"/>
      <c r="AL664" s="64"/>
      <c r="AM664" s="65"/>
      <c r="AO664" s="64"/>
      <c r="AP664" s="66"/>
      <c r="AQ664" s="66"/>
      <c r="AS664" s="67"/>
      <c r="AT664" s="68"/>
    </row>
    <row r="665" spans="1:46" x14ac:dyDescent="0.25">
      <c r="A665" s="60">
        <v>9973.1055793464184</v>
      </c>
      <c r="B665" s="54">
        <f t="shared" si="30"/>
        <v>6</v>
      </c>
      <c r="C665" s="54">
        <f t="shared" si="31"/>
        <v>656</v>
      </c>
      <c r="D665" s="60">
        <v>9973.1055793464184</v>
      </c>
      <c r="G665" s="63"/>
      <c r="I665" s="64"/>
      <c r="J665" s="64"/>
      <c r="K665" s="65"/>
      <c r="M665" s="64"/>
      <c r="N665" s="66"/>
      <c r="O665" s="66"/>
      <c r="Q665" s="67"/>
      <c r="R665" s="68"/>
      <c r="S665" s="63"/>
      <c r="U665" s="68">
        <v>19345</v>
      </c>
      <c r="V665" s="64">
        <v>11</v>
      </c>
      <c r="W665" s="54">
        <f t="shared" si="32"/>
        <v>656</v>
      </c>
      <c r="X665" s="68">
        <v>19345</v>
      </c>
      <c r="AC665" s="63">
        <v>9673.8840294228867</v>
      </c>
      <c r="AD665" s="63"/>
      <c r="AE665" s="54" t="s">
        <v>177</v>
      </c>
      <c r="AG665" s="63"/>
      <c r="AK665" s="64"/>
      <c r="AL665" s="64"/>
      <c r="AM665" s="65"/>
      <c r="AO665" s="64"/>
      <c r="AP665" s="66"/>
      <c r="AQ665" s="66"/>
      <c r="AS665" s="67"/>
      <c r="AT665" s="68"/>
    </row>
    <row r="666" spans="1:46" x14ac:dyDescent="0.25">
      <c r="A666" s="60">
        <v>9988.5371155003086</v>
      </c>
      <c r="B666" s="54">
        <f t="shared" si="30"/>
        <v>7</v>
      </c>
      <c r="C666" s="54">
        <f t="shared" si="31"/>
        <v>657</v>
      </c>
      <c r="D666" s="60">
        <v>9988.5371155003086</v>
      </c>
      <c r="G666" s="63"/>
      <c r="I666" s="64"/>
      <c r="J666" s="64"/>
      <c r="K666" s="65"/>
      <c r="M666" s="64"/>
      <c r="N666" s="66"/>
      <c r="O666" s="66"/>
      <c r="Q666" s="67"/>
      <c r="R666" s="68"/>
      <c r="S666" s="63"/>
      <c r="U666" s="68">
        <v>19374</v>
      </c>
      <c r="V666" s="64">
        <v>12</v>
      </c>
      <c r="W666" s="54">
        <f t="shared" si="32"/>
        <v>657</v>
      </c>
      <c r="X666" s="68">
        <v>19374</v>
      </c>
      <c r="AC666" s="63">
        <v>9687.9629576555453</v>
      </c>
      <c r="AD666" s="63"/>
      <c r="AE666" s="54" t="s">
        <v>176</v>
      </c>
      <c r="AG666" s="63"/>
      <c r="AK666" s="64"/>
      <c r="AL666" s="64"/>
      <c r="AM666" s="65"/>
      <c r="AO666" s="64"/>
      <c r="AP666" s="66"/>
      <c r="AQ666" s="66"/>
      <c r="AS666" s="67"/>
      <c r="AT666" s="68"/>
    </row>
    <row r="667" spans="1:46" x14ac:dyDescent="0.25">
      <c r="A667" s="60">
        <v>10004.089026047383</v>
      </c>
      <c r="B667" s="54">
        <f t="shared" si="30"/>
        <v>8</v>
      </c>
      <c r="C667" s="54">
        <f t="shared" si="31"/>
        <v>658</v>
      </c>
      <c r="D667" s="60">
        <v>10004.089026047383</v>
      </c>
      <c r="G667" s="63"/>
      <c r="I667" s="64"/>
      <c r="J667" s="64"/>
      <c r="K667" s="65"/>
      <c r="M667" s="64"/>
      <c r="N667" s="66"/>
      <c r="O667" s="66"/>
      <c r="Q667" s="67"/>
      <c r="R667" s="68"/>
      <c r="S667" s="63"/>
      <c r="U667" s="68">
        <v>19404</v>
      </c>
      <c r="V667" s="64">
        <v>1</v>
      </c>
      <c r="W667" s="54">
        <f t="shared" si="32"/>
        <v>658</v>
      </c>
      <c r="X667" s="68">
        <v>19404</v>
      </c>
      <c r="AC667" s="63">
        <v>9703.217761256732</v>
      </c>
      <c r="AD667" s="63"/>
      <c r="AE667" s="54" t="s">
        <v>177</v>
      </c>
      <c r="AG667" s="63"/>
      <c r="AK667" s="64"/>
      <c r="AL667" s="64"/>
      <c r="AM667" s="65"/>
      <c r="AO667" s="64"/>
      <c r="AP667" s="66"/>
      <c r="AQ667" s="66"/>
      <c r="AS667" s="67"/>
      <c r="AT667" s="68"/>
    </row>
    <row r="668" spans="1:46" x14ac:dyDescent="0.25">
      <c r="A668" s="60">
        <v>10019.725792708807</v>
      </c>
      <c r="B668" s="54">
        <f t="shared" si="30"/>
        <v>9</v>
      </c>
      <c r="C668" s="54">
        <f t="shared" si="31"/>
        <v>659</v>
      </c>
      <c r="D668" s="60">
        <v>10019.725792708807</v>
      </c>
      <c r="G668" s="63"/>
      <c r="I668" s="64"/>
      <c r="J668" s="64"/>
      <c r="K668" s="65"/>
      <c r="M668" s="64"/>
      <c r="N668" s="66"/>
      <c r="O668" s="66"/>
      <c r="Q668" s="67"/>
      <c r="R668" s="68"/>
      <c r="S668" s="63"/>
      <c r="U668" s="68">
        <v>19433</v>
      </c>
      <c r="V668" s="64">
        <v>2</v>
      </c>
      <c r="W668" s="54">
        <f t="shared" si="32"/>
        <v>659</v>
      </c>
      <c r="X668" s="68">
        <v>19433</v>
      </c>
      <c r="AC668" s="63">
        <v>9717.5756198009476</v>
      </c>
      <c r="AD668" s="63"/>
      <c r="AE668" s="54" t="s">
        <v>176</v>
      </c>
      <c r="AG668" s="63"/>
      <c r="AK668" s="64"/>
      <c r="AL668" s="64"/>
      <c r="AM668" s="65"/>
      <c r="AO668" s="64"/>
      <c r="AP668" s="66"/>
      <c r="AQ668" s="66"/>
      <c r="AS668" s="67"/>
      <c r="AT668" s="68"/>
    </row>
    <row r="669" spans="1:46" x14ac:dyDescent="0.25">
      <c r="A669" s="60">
        <v>10035.432306014933</v>
      </c>
      <c r="B669" s="54">
        <f t="shared" si="30"/>
        <v>10</v>
      </c>
      <c r="C669" s="54">
        <f t="shared" si="31"/>
        <v>660</v>
      </c>
      <c r="D669" s="60">
        <v>10035.432306014933</v>
      </c>
      <c r="G669" s="63"/>
      <c r="I669" s="64"/>
      <c r="J669" s="64"/>
      <c r="K669" s="65"/>
      <c r="M669" s="64"/>
      <c r="N669" s="66"/>
      <c r="O669" s="66"/>
      <c r="Q669" s="67"/>
      <c r="R669" s="68"/>
      <c r="S669" s="63"/>
      <c r="U669" s="68">
        <v>19463</v>
      </c>
      <c r="V669" s="64">
        <v>3</v>
      </c>
      <c r="W669" s="54">
        <f t="shared" si="32"/>
        <v>660</v>
      </c>
      <c r="X669" s="68">
        <v>19463</v>
      </c>
      <c r="AC669" s="63">
        <v>9732.5264264238067</v>
      </c>
      <c r="AD669" s="63"/>
      <c r="AE669" s="54" t="s">
        <v>177</v>
      </c>
      <c r="AG669" s="63"/>
      <c r="AK669" s="64"/>
      <c r="AL669" s="64"/>
      <c r="AM669" s="65"/>
      <c r="AO669" s="64"/>
      <c r="AP669" s="66"/>
      <c r="AQ669" s="66"/>
      <c r="AS669" s="67"/>
      <c r="AT669" s="68"/>
    </row>
    <row r="670" spans="1:46" x14ac:dyDescent="0.25">
      <c r="A670" s="60">
        <v>10051.159954755101</v>
      </c>
      <c r="B670" s="54">
        <f t="shared" si="30"/>
        <v>11</v>
      </c>
      <c r="C670" s="54">
        <f t="shared" si="31"/>
        <v>661</v>
      </c>
      <c r="D670" s="60">
        <v>10051.159954755101</v>
      </c>
      <c r="G670" s="63"/>
      <c r="I670" s="64"/>
      <c r="J670" s="64"/>
      <c r="K670" s="65"/>
      <c r="M670" s="64"/>
      <c r="N670" s="66"/>
      <c r="O670" s="66"/>
      <c r="Q670" s="67"/>
      <c r="R670" s="68"/>
      <c r="S670" s="63"/>
      <c r="U670" s="68">
        <v>19492</v>
      </c>
      <c r="V670" s="64">
        <v>4</v>
      </c>
      <c r="W670" s="54">
        <f t="shared" si="32"/>
        <v>661</v>
      </c>
      <c r="X670" s="68">
        <v>19492</v>
      </c>
      <c r="AC670" s="63">
        <v>9747.2396401874721</v>
      </c>
      <c r="AD670" s="63"/>
      <c r="AE670" s="54" t="s">
        <v>176</v>
      </c>
      <c r="AG670" s="63"/>
      <c r="AK670" s="64"/>
      <c r="AL670" s="64"/>
      <c r="AM670" s="65"/>
      <c r="AO670" s="64"/>
      <c r="AP670" s="66"/>
      <c r="AQ670" s="66"/>
      <c r="AS670" s="67"/>
      <c r="AT670" s="68"/>
    </row>
    <row r="671" spans="1:46" x14ac:dyDescent="0.25">
      <c r="A671" s="60">
        <v>10066.886865023058</v>
      </c>
      <c r="B671" s="54">
        <f t="shared" si="30"/>
        <v>12</v>
      </c>
      <c r="C671" s="54">
        <f t="shared" si="31"/>
        <v>662</v>
      </c>
      <c r="D671" s="60">
        <v>10066.886865023058</v>
      </c>
      <c r="G671" s="63"/>
      <c r="I671" s="64"/>
      <c r="J671" s="64"/>
      <c r="K671" s="65"/>
      <c r="M671" s="64"/>
      <c r="N671" s="66"/>
      <c r="O671" s="66"/>
      <c r="Q671" s="67"/>
      <c r="R671" s="68"/>
      <c r="S671" s="63"/>
      <c r="U671" s="68">
        <v>19521</v>
      </c>
      <c r="V671" s="64">
        <v>5</v>
      </c>
      <c r="W671" s="54">
        <f t="shared" si="32"/>
        <v>662</v>
      </c>
      <c r="X671" s="68">
        <v>19521</v>
      </c>
      <c r="AC671" s="63">
        <v>9761.8467170447111</v>
      </c>
      <c r="AD671" s="63"/>
      <c r="AE671" s="54" t="s">
        <v>177</v>
      </c>
      <c r="AG671" s="63"/>
      <c r="AK671" s="64"/>
      <c r="AL671" s="64"/>
      <c r="AM671" s="65"/>
      <c r="AO671" s="64"/>
      <c r="AP671" s="66"/>
      <c r="AQ671" s="66"/>
      <c r="AS671" s="67"/>
      <c r="AT671" s="68"/>
    </row>
    <row r="672" spans="1:46" x14ac:dyDescent="0.25">
      <c r="A672" s="60">
        <v>10082.563755962066</v>
      </c>
      <c r="B672" s="54">
        <f t="shared" si="30"/>
        <v>13</v>
      </c>
      <c r="C672" s="54">
        <f t="shared" si="31"/>
        <v>663</v>
      </c>
      <c r="D672" s="60">
        <v>10082.563755962066</v>
      </c>
      <c r="G672" s="63"/>
      <c r="I672" s="64"/>
      <c r="J672" s="64"/>
      <c r="K672" s="65"/>
      <c r="M672" s="64"/>
      <c r="N672" s="66"/>
      <c r="O672" s="66"/>
      <c r="Q672" s="67"/>
      <c r="R672" s="68"/>
      <c r="S672" s="63"/>
      <c r="U672" s="68">
        <v>19551</v>
      </c>
      <c r="V672" s="64">
        <v>6</v>
      </c>
      <c r="W672" s="54">
        <f t="shared" si="32"/>
        <v>663</v>
      </c>
      <c r="X672" s="68">
        <v>19551</v>
      </c>
      <c r="AC672" s="63">
        <v>9776.9260644442402</v>
      </c>
      <c r="AD672" s="63"/>
      <c r="AE672" s="54" t="s">
        <v>176</v>
      </c>
      <c r="AG672" s="63"/>
      <c r="AK672" s="64"/>
      <c r="AL672" s="64"/>
      <c r="AM672" s="65"/>
      <c r="AO672" s="64"/>
      <c r="AP672" s="66"/>
      <c r="AQ672" s="66"/>
      <c r="AS672" s="67"/>
      <c r="AT672" s="68"/>
    </row>
    <row r="673" spans="1:46" x14ac:dyDescent="0.25">
      <c r="A673" s="60">
        <v>10098.170697822236</v>
      </c>
      <c r="B673" s="54">
        <f t="shared" si="30"/>
        <v>14</v>
      </c>
      <c r="C673" s="54">
        <f t="shared" si="31"/>
        <v>664</v>
      </c>
      <c r="D673" s="60">
        <v>10098.170697822236</v>
      </c>
      <c r="G673" s="63"/>
      <c r="I673" s="64"/>
      <c r="J673" s="64"/>
      <c r="K673" s="65"/>
      <c r="M673" s="64"/>
      <c r="N673" s="66"/>
      <c r="O673" s="66"/>
      <c r="Q673" s="67"/>
      <c r="R673" s="68"/>
      <c r="S673" s="63"/>
      <c r="U673" s="68">
        <v>19581</v>
      </c>
      <c r="V673" s="64">
        <v>7</v>
      </c>
      <c r="W673" s="54">
        <f t="shared" si="32"/>
        <v>664</v>
      </c>
      <c r="X673" s="68">
        <v>19581</v>
      </c>
      <c r="AC673" s="63">
        <v>9791.2190638040192</v>
      </c>
      <c r="AD673" s="63"/>
      <c r="AE673" s="54" t="s">
        <v>177</v>
      </c>
      <c r="AG673" s="63"/>
      <c r="AK673" s="64"/>
      <c r="AL673" s="64"/>
      <c r="AM673" s="65"/>
      <c r="AO673" s="64"/>
      <c r="AP673" s="66"/>
      <c r="AQ673" s="66"/>
      <c r="AS673" s="67"/>
      <c r="AT673" s="68"/>
    </row>
    <row r="674" spans="1:46" x14ac:dyDescent="0.25">
      <c r="A674" s="60">
        <v>10113.670716372784</v>
      </c>
      <c r="B674" s="54">
        <f t="shared" si="30"/>
        <v>15</v>
      </c>
      <c r="C674" s="54">
        <f t="shared" si="31"/>
        <v>665</v>
      </c>
      <c r="D674" s="60">
        <v>10113.670716372784</v>
      </c>
      <c r="G674" s="63"/>
      <c r="I674" s="64"/>
      <c r="J674" s="64"/>
      <c r="K674" s="65"/>
      <c r="M674" s="64"/>
      <c r="N674" s="66"/>
      <c r="O674" s="66"/>
      <c r="Q674" s="67"/>
      <c r="R674" s="68"/>
      <c r="S674" s="63"/>
      <c r="U674" s="68">
        <v>19610</v>
      </c>
      <c r="V674" s="64">
        <v>8</v>
      </c>
      <c r="W674" s="54">
        <f t="shared" si="32"/>
        <v>665</v>
      </c>
      <c r="X674" s="68">
        <v>19610</v>
      </c>
      <c r="AC674" s="63">
        <v>9806.6074123401195</v>
      </c>
      <c r="AD674" s="63"/>
      <c r="AE674" s="54" t="s">
        <v>176</v>
      </c>
      <c r="AG674" s="63"/>
      <c r="AK674" s="64"/>
      <c r="AL674" s="64"/>
      <c r="AM674" s="65"/>
      <c r="AO674" s="64"/>
      <c r="AP674" s="66"/>
      <c r="AQ674" s="66"/>
      <c r="AS674" s="67"/>
      <c r="AT674" s="68"/>
    </row>
    <row r="675" spans="1:46" x14ac:dyDescent="0.25">
      <c r="A675" s="60">
        <v>10129.05366518721</v>
      </c>
      <c r="B675" s="54">
        <f t="shared" si="30"/>
        <v>16</v>
      </c>
      <c r="C675" s="54">
        <f t="shared" si="31"/>
        <v>666</v>
      </c>
      <c r="D675" s="60">
        <v>10129.05366518721</v>
      </c>
      <c r="G675" s="63"/>
      <c r="I675" s="64"/>
      <c r="J675" s="64"/>
      <c r="K675" s="65"/>
      <c r="M675" s="64"/>
      <c r="N675" s="66"/>
      <c r="O675" s="66"/>
      <c r="Q675" s="67"/>
      <c r="R675" s="68"/>
      <c r="S675" s="63"/>
      <c r="U675" s="68">
        <v>19640</v>
      </c>
      <c r="V675" s="64">
        <v>9</v>
      </c>
      <c r="W675" s="54">
        <f t="shared" si="32"/>
        <v>666</v>
      </c>
      <c r="X675" s="68">
        <v>19640</v>
      </c>
      <c r="AC675" s="63">
        <v>9820.6814963119105</v>
      </c>
      <c r="AD675" s="63"/>
      <c r="AE675" s="54" t="s">
        <v>177</v>
      </c>
      <c r="AG675" s="63"/>
      <c r="AK675" s="64"/>
      <c r="AL675" s="64"/>
      <c r="AM675" s="65"/>
      <c r="AO675" s="64"/>
      <c r="AP675" s="66"/>
      <c r="AQ675" s="66"/>
      <c r="AS675" s="67"/>
      <c r="AT675" s="68"/>
    </row>
    <row r="676" spans="1:46" x14ac:dyDescent="0.25">
      <c r="A676" s="60">
        <v>10144.302418079693</v>
      </c>
      <c r="B676" s="54">
        <f t="shared" si="30"/>
        <v>17</v>
      </c>
      <c r="C676" s="54">
        <f t="shared" si="31"/>
        <v>667</v>
      </c>
      <c r="D676" s="60">
        <v>10144.302418079693</v>
      </c>
      <c r="G676" s="63"/>
      <c r="I676" s="64"/>
      <c r="J676" s="64"/>
      <c r="K676" s="65"/>
      <c r="M676" s="64"/>
      <c r="N676" s="66"/>
      <c r="O676" s="66"/>
      <c r="Q676" s="67"/>
      <c r="R676" s="68"/>
      <c r="S676" s="63"/>
      <c r="U676" s="68">
        <v>19670</v>
      </c>
      <c r="V676" s="64">
        <v>10</v>
      </c>
      <c r="W676" s="54">
        <f t="shared" si="32"/>
        <v>667</v>
      </c>
      <c r="X676" s="68">
        <v>19670</v>
      </c>
      <c r="AC676" s="63">
        <v>9836.2582177361473</v>
      </c>
      <c r="AD676" s="63"/>
      <c r="AE676" s="54" t="s">
        <v>176</v>
      </c>
      <c r="AG676" s="63"/>
      <c r="AK676" s="64"/>
      <c r="AL676" s="64"/>
      <c r="AM676" s="65"/>
      <c r="AO676" s="64"/>
      <c r="AP676" s="66"/>
      <c r="AQ676" s="66"/>
      <c r="AS676" s="67"/>
      <c r="AT676" s="68"/>
    </row>
    <row r="677" spans="1:46" x14ac:dyDescent="0.25">
      <c r="A677" s="60">
        <v>10159.421547579579</v>
      </c>
      <c r="B677" s="54">
        <f t="shared" si="30"/>
        <v>18</v>
      </c>
      <c r="C677" s="54">
        <f t="shared" si="31"/>
        <v>668</v>
      </c>
      <c r="D677" s="60">
        <v>10159.421547579579</v>
      </c>
      <c r="G677" s="63"/>
      <c r="I677" s="64"/>
      <c r="J677" s="64"/>
      <c r="K677" s="65"/>
      <c r="M677" s="64"/>
      <c r="N677" s="66"/>
      <c r="O677" s="66"/>
      <c r="Q677" s="67"/>
      <c r="R677" s="68"/>
      <c r="S677" s="63"/>
      <c r="U677" s="68">
        <v>19699</v>
      </c>
      <c r="V677" s="64">
        <v>11</v>
      </c>
      <c r="W677" s="54">
        <f t="shared" si="32"/>
        <v>668</v>
      </c>
      <c r="X677" s="68">
        <v>19699</v>
      </c>
      <c r="AC677" s="63">
        <v>9850.256283367984</v>
      </c>
      <c r="AD677" s="63"/>
      <c r="AE677" s="54" t="s">
        <v>177</v>
      </c>
      <c r="AG677" s="63"/>
      <c r="AK677" s="64"/>
      <c r="AL677" s="64"/>
      <c r="AM677" s="65"/>
      <c r="AO677" s="64"/>
      <c r="AP677" s="66"/>
      <c r="AQ677" s="66"/>
      <c r="AS677" s="67"/>
      <c r="AT677" s="68"/>
    </row>
    <row r="678" spans="1:46" x14ac:dyDescent="0.25">
      <c r="A678" s="60">
        <v>10174.414788104128</v>
      </c>
      <c r="B678" s="54">
        <f t="shared" si="30"/>
        <v>19</v>
      </c>
      <c r="C678" s="54">
        <f t="shared" si="31"/>
        <v>669</v>
      </c>
      <c r="D678" s="60">
        <v>10174.414788104128</v>
      </c>
      <c r="G678" s="63"/>
      <c r="I678" s="64"/>
      <c r="J678" s="64"/>
      <c r="K678" s="65"/>
      <c r="M678" s="64"/>
      <c r="N678" s="66"/>
      <c r="O678" s="66"/>
      <c r="Q678" s="67"/>
      <c r="R678" s="68"/>
      <c r="S678" s="63"/>
      <c r="U678" s="68">
        <v>19729</v>
      </c>
      <c r="V678" s="64">
        <v>12</v>
      </c>
      <c r="W678" s="54">
        <f t="shared" si="32"/>
        <v>669</v>
      </c>
      <c r="X678" s="68">
        <v>19729</v>
      </c>
      <c r="AC678" s="63">
        <v>9865.8529025348835</v>
      </c>
      <c r="AD678" s="63"/>
      <c r="AE678" s="54" t="s">
        <v>176</v>
      </c>
      <c r="AG678" s="63"/>
      <c r="AK678" s="64"/>
      <c r="AL678" s="64"/>
      <c r="AM678" s="65"/>
      <c r="AO678" s="64"/>
      <c r="AP678" s="66"/>
      <c r="AQ678" s="66"/>
      <c r="AS678" s="67"/>
      <c r="AT678" s="68"/>
    </row>
    <row r="679" spans="1:46" x14ac:dyDescent="0.25">
      <c r="A679" s="60">
        <v>10189.301613044925</v>
      </c>
      <c r="B679" s="54">
        <f t="shared" si="30"/>
        <v>20</v>
      </c>
      <c r="C679" s="54">
        <f t="shared" si="31"/>
        <v>670</v>
      </c>
      <c r="D679" s="60">
        <v>10189.301613044925</v>
      </c>
      <c r="G679" s="63"/>
      <c r="I679" s="64"/>
      <c r="J679" s="64"/>
      <c r="K679" s="65"/>
      <c r="M679" s="64"/>
      <c r="N679" s="66"/>
      <c r="O679" s="66"/>
      <c r="Q679" s="67"/>
      <c r="R679" s="68"/>
      <c r="S679" s="63"/>
      <c r="U679" s="68">
        <v>19758</v>
      </c>
      <c r="V679" s="64">
        <v>1</v>
      </c>
      <c r="W679" s="54">
        <f t="shared" si="32"/>
        <v>670</v>
      </c>
      <c r="X679" s="68">
        <v>19758</v>
      </c>
      <c r="AC679" s="63">
        <v>9879.9354860726744</v>
      </c>
      <c r="AD679" s="63"/>
      <c r="AE679" s="54" t="s">
        <v>177</v>
      </c>
      <c r="AG679" s="63"/>
      <c r="AK679" s="64"/>
      <c r="AL679" s="64"/>
      <c r="AM679" s="65"/>
      <c r="AO679" s="64"/>
      <c r="AP679" s="66"/>
      <c r="AQ679" s="66"/>
      <c r="AS679" s="67"/>
      <c r="AT679" s="68"/>
    </row>
    <row r="680" spans="1:46" x14ac:dyDescent="0.25">
      <c r="A680" s="60">
        <v>10204.101881084964</v>
      </c>
      <c r="B680" s="54">
        <f t="shared" si="30"/>
        <v>21</v>
      </c>
      <c r="C680" s="54">
        <f t="shared" si="31"/>
        <v>671</v>
      </c>
      <c r="D680" s="60">
        <v>10204.101881084964</v>
      </c>
      <c r="G680" s="63"/>
      <c r="I680" s="64"/>
      <c r="J680" s="64"/>
      <c r="K680" s="65"/>
      <c r="M680" s="64"/>
      <c r="N680" s="66"/>
      <c r="O680" s="66"/>
      <c r="Q680" s="67"/>
      <c r="R680" s="68"/>
      <c r="S680" s="63"/>
      <c r="U680" s="68">
        <v>19788</v>
      </c>
      <c r="V680" s="64">
        <v>2</v>
      </c>
      <c r="W680" s="54">
        <f t="shared" si="32"/>
        <v>671</v>
      </c>
      <c r="X680" s="68">
        <v>19788</v>
      </c>
      <c r="AC680" s="63">
        <v>9895.3711614212953</v>
      </c>
      <c r="AD680" s="63"/>
      <c r="AE680" s="54" t="s">
        <v>176</v>
      </c>
      <c r="AG680" s="63"/>
      <c r="AK680" s="64"/>
      <c r="AL680" s="64"/>
      <c r="AM680" s="65"/>
      <c r="AO680" s="64"/>
      <c r="AP680" s="66"/>
      <c r="AQ680" s="66"/>
      <c r="AS680" s="67"/>
      <c r="AT680" s="68"/>
    </row>
    <row r="681" spans="1:46" x14ac:dyDescent="0.25">
      <c r="A681" s="60">
        <v>10218.8464107248</v>
      </c>
      <c r="B681" s="54">
        <f t="shared" si="30"/>
        <v>22</v>
      </c>
      <c r="C681" s="54">
        <f t="shared" si="31"/>
        <v>672</v>
      </c>
      <c r="D681" s="60">
        <v>10218.8464107248</v>
      </c>
      <c r="G681" s="63"/>
      <c r="I681" s="64"/>
      <c r="J681" s="64"/>
      <c r="K681" s="65"/>
      <c r="M681" s="64"/>
      <c r="N681" s="66"/>
      <c r="O681" s="66"/>
      <c r="Q681" s="67"/>
      <c r="R681" s="68"/>
      <c r="S681" s="63"/>
      <c r="U681" s="68">
        <v>19817</v>
      </c>
      <c r="V681" s="64">
        <v>3</v>
      </c>
      <c r="W681" s="54">
        <f t="shared" si="32"/>
        <v>672</v>
      </c>
      <c r="X681" s="68">
        <v>19817</v>
      </c>
      <c r="AC681" s="63">
        <v>9909.6793882683851</v>
      </c>
      <c r="AD681" s="63"/>
      <c r="AE681" s="54" t="s">
        <v>177</v>
      </c>
      <c r="AG681" s="63"/>
      <c r="AK681" s="64"/>
      <c r="AL681" s="64"/>
      <c r="AM681" s="65"/>
      <c r="AO681" s="64"/>
      <c r="AP681" s="66"/>
      <c r="AQ681" s="66"/>
      <c r="AS681" s="67"/>
      <c r="AT681" s="68"/>
    </row>
    <row r="682" spans="1:46" x14ac:dyDescent="0.25">
      <c r="A682" s="60">
        <v>10233.563602020964</v>
      </c>
      <c r="B682" s="54">
        <f t="shared" si="30"/>
        <v>23</v>
      </c>
      <c r="C682" s="54">
        <f t="shared" si="31"/>
        <v>673</v>
      </c>
      <c r="D682" s="60">
        <v>10233.563602020964</v>
      </c>
      <c r="G682" s="63"/>
      <c r="I682" s="64"/>
      <c r="J682" s="64"/>
      <c r="K682" s="65"/>
      <c r="M682" s="64"/>
      <c r="N682" s="66"/>
      <c r="O682" s="66"/>
      <c r="Q682" s="67"/>
      <c r="R682" s="68"/>
      <c r="S682" s="63"/>
      <c r="U682" s="68">
        <v>19847</v>
      </c>
      <c r="V682" s="64">
        <v>4</v>
      </c>
      <c r="W682" s="54">
        <f t="shared" si="32"/>
        <v>673</v>
      </c>
      <c r="X682" s="68">
        <v>19847</v>
      </c>
      <c r="AC682" s="63">
        <v>9924.8089944790117</v>
      </c>
      <c r="AD682" s="63"/>
      <c r="AE682" s="54" t="s">
        <v>176</v>
      </c>
      <c r="AG682" s="63"/>
      <c r="AK682" s="64"/>
      <c r="AL682" s="64"/>
      <c r="AM682" s="65"/>
      <c r="AO682" s="64"/>
      <c r="AP682" s="66"/>
      <c r="AQ682" s="66"/>
      <c r="AS682" s="67"/>
      <c r="AT682" s="68"/>
    </row>
    <row r="683" spans="1:46" x14ac:dyDescent="0.25">
      <c r="A683" s="60">
        <v>10248.289587759413</v>
      </c>
      <c r="B683" s="54">
        <f t="shared" si="30"/>
        <v>24</v>
      </c>
      <c r="C683" s="54">
        <f t="shared" si="31"/>
        <v>674</v>
      </c>
      <c r="D683" s="60">
        <v>10248.289587759413</v>
      </c>
      <c r="G683" s="63"/>
      <c r="I683" s="64"/>
      <c r="J683" s="64"/>
      <c r="K683" s="65"/>
      <c r="M683" s="64"/>
      <c r="N683" s="66"/>
      <c r="O683" s="66"/>
      <c r="Q683" s="67"/>
      <c r="R683" s="68"/>
      <c r="S683" s="63"/>
      <c r="U683" s="68">
        <v>19876</v>
      </c>
      <c r="V683" s="64">
        <v>5</v>
      </c>
      <c r="W683" s="54">
        <f t="shared" si="32"/>
        <v>674</v>
      </c>
      <c r="X683" s="68">
        <v>19876</v>
      </c>
      <c r="AC683" s="63">
        <v>9939.4336300175637</v>
      </c>
      <c r="AD683" s="63"/>
      <c r="AE683" s="54" t="s">
        <v>177</v>
      </c>
      <c r="AG683" s="63"/>
      <c r="AK683" s="64"/>
      <c r="AL683" s="64"/>
      <c r="AM683" s="65"/>
      <c r="AO683" s="64"/>
      <c r="AP683" s="66"/>
      <c r="AQ683" s="66"/>
      <c r="AS683" s="67"/>
      <c r="AT683" s="68"/>
    </row>
    <row r="684" spans="1:46" x14ac:dyDescent="0.25">
      <c r="A684" s="60">
        <v>10263.05331293121</v>
      </c>
      <c r="B684" s="54">
        <f t="shared" si="30"/>
        <v>1</v>
      </c>
      <c r="C684" s="54">
        <f t="shared" si="31"/>
        <v>675</v>
      </c>
      <c r="D684" s="60">
        <v>10263.05331293121</v>
      </c>
      <c r="G684" s="63"/>
      <c r="I684" s="64"/>
      <c r="J684" s="64"/>
      <c r="K684" s="65"/>
      <c r="M684" s="64"/>
      <c r="N684" s="66"/>
      <c r="O684" s="66"/>
      <c r="Q684" s="67"/>
      <c r="R684" s="68"/>
      <c r="S684" s="63"/>
      <c r="U684" s="68">
        <v>19905</v>
      </c>
      <c r="V684" s="64">
        <v>6</v>
      </c>
      <c r="W684" s="54">
        <f t="shared" si="32"/>
        <v>675</v>
      </c>
      <c r="X684" s="68">
        <v>19905</v>
      </c>
      <c r="AC684" s="63">
        <v>9954.1836149808951</v>
      </c>
      <c r="AD684" s="63"/>
      <c r="AE684" s="54" t="s">
        <v>176</v>
      </c>
      <c r="AG684" s="63"/>
      <c r="AK684" s="64"/>
      <c r="AL684" s="64"/>
      <c r="AM684" s="65"/>
      <c r="AO684" s="64"/>
      <c r="AP684" s="66"/>
      <c r="AQ684" s="66"/>
      <c r="AS684" s="67"/>
      <c r="AT684" s="68"/>
    </row>
    <row r="685" spans="1:46" x14ac:dyDescent="0.25">
      <c r="A685" s="60">
        <v>10277.888618987519</v>
      </c>
      <c r="B685" s="54">
        <f t="shared" si="30"/>
        <v>2</v>
      </c>
      <c r="C685" s="54">
        <f t="shared" si="31"/>
        <v>676</v>
      </c>
      <c r="D685" s="60">
        <v>10277.888618987519</v>
      </c>
      <c r="G685" s="63"/>
      <c r="I685" s="64"/>
      <c r="J685" s="64"/>
      <c r="K685" s="65"/>
      <c r="M685" s="64"/>
      <c r="N685" s="66"/>
      <c r="O685" s="66"/>
      <c r="Q685" s="67"/>
      <c r="R685" s="68"/>
      <c r="S685" s="63"/>
      <c r="U685" s="68">
        <v>19935</v>
      </c>
      <c r="V685" s="64">
        <v>7</v>
      </c>
      <c r="W685" s="54">
        <f t="shared" si="32"/>
        <v>676</v>
      </c>
      <c r="X685" s="68">
        <v>19935</v>
      </c>
      <c r="AC685" s="63">
        <v>9969.149734091945</v>
      </c>
      <c r="AD685" s="63"/>
      <c r="AE685" s="54" t="s">
        <v>177</v>
      </c>
      <c r="AG685" s="63"/>
      <c r="AK685" s="64"/>
      <c r="AL685" s="64"/>
      <c r="AM685" s="65"/>
      <c r="AO685" s="64"/>
      <c r="AP685" s="66"/>
      <c r="AQ685" s="66"/>
      <c r="AS685" s="67"/>
      <c r="AT685" s="68"/>
    </row>
    <row r="686" spans="1:46" x14ac:dyDescent="0.25">
      <c r="A686" s="60">
        <v>10292.817810371518</v>
      </c>
      <c r="B686" s="54">
        <f t="shared" si="30"/>
        <v>3</v>
      </c>
      <c r="C686" s="54">
        <f t="shared" si="31"/>
        <v>677</v>
      </c>
      <c r="D686" s="60">
        <v>10292.817810371518</v>
      </c>
      <c r="G686" s="63"/>
      <c r="I686" s="64"/>
      <c r="J686" s="64"/>
      <c r="K686" s="65"/>
      <c r="M686" s="64"/>
      <c r="N686" s="66"/>
      <c r="O686" s="66"/>
      <c r="Q686" s="67"/>
      <c r="R686" s="68"/>
      <c r="S686" s="63"/>
      <c r="U686" s="68">
        <v>19964</v>
      </c>
      <c r="V686" s="64">
        <v>8</v>
      </c>
      <c r="W686" s="54">
        <f t="shared" si="32"/>
        <v>677</v>
      </c>
      <c r="X686" s="68">
        <v>19964</v>
      </c>
      <c r="AC686" s="63">
        <v>9983.5277674635872</v>
      </c>
      <c r="AD686" s="63"/>
      <c r="AE686" s="54" t="s">
        <v>176</v>
      </c>
      <c r="AG686" s="63"/>
      <c r="AK686" s="64"/>
      <c r="AL686" s="64"/>
      <c r="AM686" s="65"/>
      <c r="AO686" s="64"/>
      <c r="AP686" s="66"/>
      <c r="AQ686" s="66"/>
      <c r="AS686" s="67"/>
      <c r="AT686" s="68"/>
    </row>
    <row r="687" spans="1:46" x14ac:dyDescent="0.25">
      <c r="A687" s="60">
        <v>10307.864299662877</v>
      </c>
      <c r="B687" s="54">
        <f t="shared" si="30"/>
        <v>4</v>
      </c>
      <c r="C687" s="54">
        <f t="shared" si="31"/>
        <v>678</v>
      </c>
      <c r="D687" s="60">
        <v>10307.864299662877</v>
      </c>
      <c r="G687" s="63"/>
      <c r="I687" s="64"/>
      <c r="J687" s="64"/>
      <c r="K687" s="65"/>
      <c r="M687" s="64"/>
      <c r="N687" s="66"/>
      <c r="O687" s="66"/>
      <c r="Q687" s="67"/>
      <c r="R687" s="68"/>
      <c r="S687" s="63"/>
      <c r="U687" s="68">
        <v>19994</v>
      </c>
      <c r="V687" s="64">
        <v>9</v>
      </c>
      <c r="W687" s="54">
        <f t="shared" si="32"/>
        <v>678</v>
      </c>
      <c r="X687" s="68">
        <v>19994</v>
      </c>
      <c r="AC687" s="63">
        <v>9998.793754032813</v>
      </c>
      <c r="AD687" s="63"/>
      <c r="AE687" s="54" t="s">
        <v>177</v>
      </c>
      <c r="AG687" s="63"/>
      <c r="AK687" s="64"/>
      <c r="AL687" s="64"/>
      <c r="AM687" s="65"/>
      <c r="AO687" s="64"/>
      <c r="AP687" s="66"/>
      <c r="AQ687" s="66"/>
      <c r="AS687" s="67"/>
      <c r="AT687" s="68"/>
    </row>
    <row r="688" spans="1:46" x14ac:dyDescent="0.25">
      <c r="A688" s="60">
        <v>10323.038145808503</v>
      </c>
      <c r="B688" s="54">
        <f t="shared" si="30"/>
        <v>5</v>
      </c>
      <c r="C688" s="54">
        <f t="shared" si="31"/>
        <v>679</v>
      </c>
      <c r="D688" s="60">
        <v>10323.038145808503</v>
      </c>
      <c r="G688" s="63"/>
      <c r="I688" s="64"/>
      <c r="J688" s="64"/>
      <c r="K688" s="65"/>
      <c r="M688" s="64"/>
      <c r="N688" s="66"/>
      <c r="O688" s="66"/>
      <c r="Q688" s="67"/>
      <c r="R688" s="68"/>
      <c r="S688" s="63"/>
      <c r="U688" s="68">
        <v>20024</v>
      </c>
      <c r="V688" s="64">
        <v>10</v>
      </c>
      <c r="W688" s="54">
        <f t="shared" si="32"/>
        <v>679</v>
      </c>
      <c r="X688" s="68">
        <v>20024</v>
      </c>
      <c r="AC688" s="63">
        <v>10012.879279303364</v>
      </c>
      <c r="AD688" s="63"/>
      <c r="AE688" s="54" t="s">
        <v>176</v>
      </c>
      <c r="AG688" s="63"/>
      <c r="AK688" s="64"/>
      <c r="AL688" s="64"/>
      <c r="AM688" s="65"/>
      <c r="AO688" s="64"/>
      <c r="AP688" s="66"/>
      <c r="AQ688" s="66"/>
      <c r="AS688" s="67"/>
      <c r="AT688" s="68"/>
    </row>
    <row r="689" spans="1:46" x14ac:dyDescent="0.25">
      <c r="A689" s="60">
        <v>10338.345185280312</v>
      </c>
      <c r="B689" s="54">
        <f t="shared" si="30"/>
        <v>6</v>
      </c>
      <c r="C689" s="54">
        <f t="shared" si="31"/>
        <v>680</v>
      </c>
      <c r="D689" s="60">
        <v>10338.345185280312</v>
      </c>
      <c r="G689" s="63"/>
      <c r="I689" s="64"/>
      <c r="J689" s="64"/>
      <c r="K689" s="65"/>
      <c r="M689" s="64"/>
      <c r="N689" s="66"/>
      <c r="O689" s="66"/>
      <c r="Q689" s="67"/>
      <c r="R689" s="68"/>
      <c r="S689" s="63"/>
      <c r="U689" s="68">
        <v>20053</v>
      </c>
      <c r="V689" s="64">
        <v>11</v>
      </c>
      <c r="W689" s="54">
        <f t="shared" si="32"/>
        <v>680</v>
      </c>
      <c r="X689" s="68">
        <v>20053</v>
      </c>
      <c r="AC689" s="63">
        <v>10028.346935226116</v>
      </c>
      <c r="AD689" s="63"/>
      <c r="AE689" s="54" t="s">
        <v>177</v>
      </c>
      <c r="AG689" s="63"/>
      <c r="AK689" s="64"/>
      <c r="AL689" s="64"/>
      <c r="AM689" s="65"/>
      <c r="AO689" s="64"/>
      <c r="AP689" s="66"/>
      <c r="AQ689" s="66"/>
      <c r="AS689" s="67"/>
      <c r="AT689" s="68"/>
    </row>
    <row r="690" spans="1:46" x14ac:dyDescent="0.25">
      <c r="A690" s="60">
        <v>10353.780471030157</v>
      </c>
      <c r="B690" s="54">
        <f t="shared" si="30"/>
        <v>7</v>
      </c>
      <c r="C690" s="54">
        <f t="shared" si="31"/>
        <v>681</v>
      </c>
      <c r="D690" s="60">
        <v>10353.780471030157</v>
      </c>
      <c r="G690" s="63"/>
      <c r="I690" s="64"/>
      <c r="J690" s="64"/>
      <c r="K690" s="65"/>
      <c r="M690" s="64"/>
      <c r="N690" s="66"/>
      <c r="O690" s="66"/>
      <c r="Q690" s="67"/>
      <c r="R690" s="68"/>
      <c r="S690" s="63"/>
      <c r="U690" s="68">
        <v>20083</v>
      </c>
      <c r="V690" s="64">
        <v>12</v>
      </c>
      <c r="W690" s="54">
        <f t="shared" si="32"/>
        <v>681</v>
      </c>
      <c r="X690" s="68">
        <v>20083</v>
      </c>
      <c r="AC690" s="63">
        <v>10042.27240826888</v>
      </c>
      <c r="AD690" s="63"/>
      <c r="AE690" s="54" t="s">
        <v>176</v>
      </c>
      <c r="AG690" s="63"/>
      <c r="AK690" s="64"/>
      <c r="AL690" s="64"/>
      <c r="AM690" s="65"/>
      <c r="AO690" s="64"/>
      <c r="AP690" s="66"/>
      <c r="AQ690" s="66"/>
      <c r="AS690" s="67"/>
      <c r="AT690" s="68"/>
    </row>
    <row r="691" spans="1:46" x14ac:dyDescent="0.25">
      <c r="A691" s="60">
        <v>10369.328262058552</v>
      </c>
      <c r="B691" s="54">
        <f t="shared" si="30"/>
        <v>8</v>
      </c>
      <c r="C691" s="54">
        <f t="shared" si="31"/>
        <v>682</v>
      </c>
      <c r="D691" s="60">
        <v>10369.328262058552</v>
      </c>
      <c r="G691" s="63"/>
      <c r="I691" s="64"/>
      <c r="J691" s="64"/>
      <c r="K691" s="65"/>
      <c r="M691" s="64"/>
      <c r="N691" s="66"/>
      <c r="O691" s="66"/>
      <c r="Q691" s="67"/>
      <c r="R691" s="68"/>
      <c r="S691" s="63"/>
      <c r="U691" s="68">
        <v>20113</v>
      </c>
      <c r="V691" s="64">
        <v>1</v>
      </c>
      <c r="W691" s="54">
        <f t="shared" si="32"/>
        <v>682</v>
      </c>
      <c r="X691" s="68">
        <v>20113</v>
      </c>
      <c r="AC691" s="63">
        <v>10057.80742273014</v>
      </c>
      <c r="AD691" s="63"/>
      <c r="AE691" s="54" t="s">
        <v>177</v>
      </c>
      <c r="AG691" s="63"/>
      <c r="AK691" s="64"/>
      <c r="AL691" s="64"/>
      <c r="AM691" s="65"/>
      <c r="AO691" s="64"/>
      <c r="AP691" s="66"/>
      <c r="AQ691" s="66"/>
      <c r="AS691" s="67"/>
      <c r="AT691" s="68"/>
    </row>
    <row r="692" spans="1:46" x14ac:dyDescent="0.25">
      <c r="A692" s="60">
        <v>10384.970514012966</v>
      </c>
      <c r="B692" s="54">
        <f t="shared" si="30"/>
        <v>9</v>
      </c>
      <c r="C692" s="54">
        <f t="shared" si="31"/>
        <v>683</v>
      </c>
      <c r="D692" s="60">
        <v>10384.970514012966</v>
      </c>
      <c r="G692" s="63"/>
      <c r="I692" s="64"/>
      <c r="J692" s="64"/>
      <c r="K692" s="65"/>
      <c r="M692" s="64"/>
      <c r="N692" s="66"/>
      <c r="O692" s="66"/>
      <c r="Q692" s="67"/>
      <c r="R692" s="68"/>
      <c r="S692" s="63"/>
      <c r="U692" s="68">
        <v>20142</v>
      </c>
      <c r="V692" s="64">
        <v>2</v>
      </c>
      <c r="W692" s="54">
        <f t="shared" si="32"/>
        <v>683</v>
      </c>
      <c r="X692" s="68">
        <v>20142</v>
      </c>
      <c r="AC692" s="63">
        <v>10071.733792410698</v>
      </c>
      <c r="AD692" s="63"/>
      <c r="AE692" s="54" t="s">
        <v>176</v>
      </c>
      <c r="AG692" s="63"/>
      <c r="AK692" s="64"/>
      <c r="AL692" s="64"/>
      <c r="AM692" s="65"/>
      <c r="AO692" s="64"/>
      <c r="AP692" s="66"/>
      <c r="AQ692" s="66"/>
      <c r="AS692" s="67"/>
      <c r="AT692" s="68"/>
    </row>
    <row r="693" spans="1:46" x14ac:dyDescent="0.25">
      <c r="A693" s="60">
        <v>10400.671370602679</v>
      </c>
      <c r="B693" s="54">
        <f t="shared" si="30"/>
        <v>10</v>
      </c>
      <c r="C693" s="54">
        <f t="shared" si="31"/>
        <v>684</v>
      </c>
      <c r="D693" s="60">
        <v>10400.671370602679</v>
      </c>
      <c r="G693" s="63"/>
      <c r="I693" s="64"/>
      <c r="J693" s="64"/>
      <c r="K693" s="65"/>
      <c r="M693" s="64"/>
      <c r="N693" s="66"/>
      <c r="O693" s="66"/>
      <c r="Q693" s="67"/>
      <c r="R693" s="68"/>
      <c r="S693" s="63"/>
      <c r="U693" s="68">
        <v>20172</v>
      </c>
      <c r="V693" s="64">
        <v>3</v>
      </c>
      <c r="W693" s="54">
        <f t="shared" si="32"/>
        <v>684</v>
      </c>
      <c r="X693" s="68">
        <v>20172</v>
      </c>
      <c r="AC693" s="63">
        <v>10087.192723697983</v>
      </c>
      <c r="AD693" s="63"/>
      <c r="AE693" s="54" t="s">
        <v>177</v>
      </c>
      <c r="AG693" s="63"/>
      <c r="AK693" s="64"/>
      <c r="AL693" s="64"/>
      <c r="AM693" s="65"/>
      <c r="AO693" s="64"/>
      <c r="AP693" s="66"/>
      <c r="AQ693" s="66"/>
      <c r="AS693" s="67"/>
      <c r="AT693" s="68"/>
    </row>
    <row r="694" spans="1:46" x14ac:dyDescent="0.25">
      <c r="A694" s="60">
        <v>10416.406013990752</v>
      </c>
      <c r="B694" s="54">
        <f t="shared" si="30"/>
        <v>11</v>
      </c>
      <c r="C694" s="54">
        <f t="shared" si="31"/>
        <v>685</v>
      </c>
      <c r="D694" s="60">
        <v>10416.406013990752</v>
      </c>
      <c r="G694" s="63"/>
      <c r="I694" s="64"/>
      <c r="J694" s="64"/>
      <c r="K694" s="65"/>
      <c r="M694" s="64"/>
      <c r="N694" s="66"/>
      <c r="O694" s="66"/>
      <c r="Q694" s="67"/>
      <c r="R694" s="68"/>
      <c r="S694" s="63"/>
      <c r="U694" s="68">
        <v>20201</v>
      </c>
      <c r="V694" s="64">
        <v>3</v>
      </c>
      <c r="W694" s="54">
        <f t="shared" si="32"/>
        <v>685</v>
      </c>
      <c r="X694" s="68">
        <v>20201</v>
      </c>
      <c r="AC694" s="63">
        <v>10101.281783134677</v>
      </c>
      <c r="AD694" s="63"/>
      <c r="AE694" s="54" t="s">
        <v>176</v>
      </c>
      <c r="AG694" s="63"/>
      <c r="AK694" s="64"/>
      <c r="AL694" s="64"/>
      <c r="AM694" s="65"/>
      <c r="AO694" s="64"/>
      <c r="AP694" s="66"/>
      <c r="AQ694" s="66"/>
      <c r="AS694" s="67"/>
      <c r="AT694" s="68"/>
    </row>
    <row r="695" spans="1:46" x14ac:dyDescent="0.25">
      <c r="A695" s="60">
        <v>10432.126837830059</v>
      </c>
      <c r="B695" s="54">
        <f t="shared" si="30"/>
        <v>12</v>
      </c>
      <c r="C695" s="54">
        <f t="shared" si="31"/>
        <v>686</v>
      </c>
      <c r="D695" s="60">
        <v>10432.126837830059</v>
      </c>
      <c r="G695" s="63"/>
      <c r="I695" s="64"/>
      <c r="J695" s="64"/>
      <c r="K695" s="65"/>
      <c r="M695" s="64"/>
      <c r="N695" s="66"/>
      <c r="O695" s="66"/>
      <c r="Q695" s="67"/>
      <c r="R695" s="68"/>
      <c r="S695" s="63"/>
      <c r="U695" s="68">
        <v>20231</v>
      </c>
      <c r="V695" s="64">
        <v>4</v>
      </c>
      <c r="W695" s="54">
        <f t="shared" si="32"/>
        <v>686</v>
      </c>
      <c r="X695" s="68">
        <v>20231</v>
      </c>
      <c r="AC695" s="63">
        <v>10116.537589380518</v>
      </c>
      <c r="AD695" s="63"/>
      <c r="AE695" s="54" t="s">
        <v>177</v>
      </c>
      <c r="AG695" s="63"/>
      <c r="AK695" s="64"/>
      <c r="AL695" s="64"/>
      <c r="AM695" s="65"/>
      <c r="AO695" s="64"/>
      <c r="AP695" s="66"/>
      <c r="AQ695" s="66"/>
      <c r="AS695" s="67"/>
      <c r="AT695" s="68"/>
    </row>
    <row r="696" spans="1:46" x14ac:dyDescent="0.25">
      <c r="A696" s="60">
        <v>10447.811045409646</v>
      </c>
      <c r="B696" s="54">
        <f t="shared" si="30"/>
        <v>13</v>
      </c>
      <c r="C696" s="54">
        <f t="shared" si="31"/>
        <v>687</v>
      </c>
      <c r="D696" s="60">
        <v>10447.811045409646</v>
      </c>
      <c r="G696" s="63"/>
      <c r="I696" s="64"/>
      <c r="J696" s="64"/>
      <c r="K696" s="65"/>
      <c r="M696" s="64"/>
      <c r="N696" s="66"/>
      <c r="O696" s="66"/>
      <c r="Q696" s="67"/>
      <c r="R696" s="68"/>
      <c r="S696" s="63"/>
      <c r="U696" s="68">
        <v>20260</v>
      </c>
      <c r="V696" s="64">
        <v>5</v>
      </c>
      <c r="W696" s="54">
        <f t="shared" si="32"/>
        <v>687</v>
      </c>
      <c r="X696" s="68">
        <v>20260</v>
      </c>
      <c r="AC696" s="63">
        <v>10130.924371143803</v>
      </c>
      <c r="AD696" s="63"/>
      <c r="AE696" s="54" t="s">
        <v>176</v>
      </c>
      <c r="AG696" s="63"/>
      <c r="AK696" s="64"/>
      <c r="AL696" s="64"/>
      <c r="AM696" s="65"/>
      <c r="AO696" s="64"/>
      <c r="AP696" s="66"/>
      <c r="AQ696" s="66"/>
      <c r="AS696" s="67"/>
      <c r="AT696" s="68"/>
    </row>
    <row r="697" spans="1:46" x14ac:dyDescent="0.25">
      <c r="A697" s="60">
        <v>10463.412153009791</v>
      </c>
      <c r="B697" s="54">
        <f t="shared" si="30"/>
        <v>14</v>
      </c>
      <c r="C697" s="54">
        <f t="shared" si="31"/>
        <v>688</v>
      </c>
      <c r="D697" s="60">
        <v>10463.412153009791</v>
      </c>
      <c r="G697" s="63"/>
      <c r="I697" s="64"/>
      <c r="J697" s="64"/>
      <c r="K697" s="65"/>
      <c r="M697" s="64"/>
      <c r="N697" s="66"/>
      <c r="O697" s="66"/>
      <c r="Q697" s="67"/>
      <c r="R697" s="68"/>
      <c r="S697" s="63"/>
      <c r="U697" s="68">
        <v>20289</v>
      </c>
      <c r="V697" s="64">
        <v>6</v>
      </c>
      <c r="W697" s="54">
        <f t="shared" si="32"/>
        <v>688</v>
      </c>
      <c r="X697" s="68">
        <v>20289</v>
      </c>
      <c r="AC697" s="63">
        <v>10145.885355786886</v>
      </c>
      <c r="AD697" s="63"/>
      <c r="AE697" s="54" t="s">
        <v>177</v>
      </c>
      <c r="AG697" s="63"/>
      <c r="AK697" s="64"/>
      <c r="AL697" s="64"/>
      <c r="AM697" s="65"/>
      <c r="AO697" s="64"/>
      <c r="AP697" s="66"/>
      <c r="AQ697" s="66"/>
      <c r="AS697" s="67"/>
      <c r="AT697" s="68"/>
    </row>
    <row r="698" spans="1:46" x14ac:dyDescent="0.25">
      <c r="A698" s="60">
        <v>10478.918166176882</v>
      </c>
      <c r="B698" s="54">
        <f t="shared" si="30"/>
        <v>15</v>
      </c>
      <c r="C698" s="54">
        <f t="shared" si="31"/>
        <v>689</v>
      </c>
      <c r="D698" s="60">
        <v>10478.918166176882</v>
      </c>
      <c r="G698" s="63"/>
      <c r="I698" s="64"/>
      <c r="J698" s="64"/>
      <c r="K698" s="65"/>
      <c r="M698" s="64"/>
      <c r="N698" s="66"/>
      <c r="O698" s="66"/>
      <c r="Q698" s="67"/>
      <c r="R698" s="68"/>
      <c r="S698" s="63"/>
      <c r="U698" s="68">
        <v>20319</v>
      </c>
      <c r="V698" s="64">
        <v>7</v>
      </c>
      <c r="W698" s="54">
        <f t="shared" si="32"/>
        <v>689</v>
      </c>
      <c r="X698" s="68">
        <v>20319</v>
      </c>
      <c r="AC698" s="63">
        <v>10160.651198570151</v>
      </c>
      <c r="AD698" s="63"/>
      <c r="AE698" s="54" t="s">
        <v>176</v>
      </c>
      <c r="AG698" s="63"/>
      <c r="AK698" s="64"/>
      <c r="AL698" s="64"/>
      <c r="AM698" s="65"/>
      <c r="AO698" s="64"/>
      <c r="AP698" s="66"/>
      <c r="AQ698" s="66"/>
      <c r="AS698" s="67"/>
      <c r="AT698" s="68"/>
    </row>
    <row r="699" spans="1:46" x14ac:dyDescent="0.25">
      <c r="A699" s="60">
        <v>10494.295724381693</v>
      </c>
      <c r="B699" s="54">
        <f t="shared" si="30"/>
        <v>16</v>
      </c>
      <c r="C699" s="54">
        <f t="shared" si="31"/>
        <v>690</v>
      </c>
      <c r="D699" s="60">
        <v>10494.295724381693</v>
      </c>
      <c r="G699" s="63"/>
      <c r="I699" s="64"/>
      <c r="J699" s="64"/>
      <c r="K699" s="65"/>
      <c r="M699" s="64"/>
      <c r="N699" s="66"/>
      <c r="O699" s="66"/>
      <c r="Q699" s="67"/>
      <c r="R699" s="68"/>
      <c r="S699" s="63"/>
      <c r="U699" s="68">
        <v>20348</v>
      </c>
      <c r="V699" s="64">
        <v>8</v>
      </c>
      <c r="W699" s="54">
        <f t="shared" si="32"/>
        <v>690</v>
      </c>
      <c r="X699" s="68">
        <v>20348</v>
      </c>
      <c r="AC699" s="63">
        <v>10175.275255154353</v>
      </c>
      <c r="AD699" s="63"/>
      <c r="AE699" s="54" t="s">
        <v>177</v>
      </c>
      <c r="AG699" s="63"/>
      <c r="AK699" s="64"/>
      <c r="AL699" s="64"/>
      <c r="AM699" s="65"/>
      <c r="AO699" s="64"/>
      <c r="AP699" s="66"/>
      <c r="AQ699" s="66"/>
      <c r="AS699" s="67"/>
      <c r="AT699" s="68"/>
    </row>
    <row r="700" spans="1:46" x14ac:dyDescent="0.25">
      <c r="A700" s="60">
        <v>10509.548795341048</v>
      </c>
      <c r="B700" s="54">
        <f t="shared" si="30"/>
        <v>17</v>
      </c>
      <c r="C700" s="54">
        <f t="shared" si="31"/>
        <v>691</v>
      </c>
      <c r="D700" s="60">
        <v>10509.548795341048</v>
      </c>
      <c r="G700" s="63"/>
      <c r="I700" s="64"/>
      <c r="J700" s="64"/>
      <c r="K700" s="65"/>
      <c r="M700" s="64"/>
      <c r="N700" s="66"/>
      <c r="O700" s="66"/>
      <c r="Q700" s="67"/>
      <c r="R700" s="68"/>
      <c r="S700" s="63"/>
      <c r="U700" s="68">
        <v>20378</v>
      </c>
      <c r="V700" s="64">
        <v>9</v>
      </c>
      <c r="W700" s="54">
        <f t="shared" si="32"/>
        <v>691</v>
      </c>
      <c r="X700" s="68">
        <v>20378</v>
      </c>
      <c r="AC700" s="63">
        <v>10190.423263353761</v>
      </c>
      <c r="AD700" s="63"/>
      <c r="AE700" s="54" t="s">
        <v>176</v>
      </c>
      <c r="AG700" s="63"/>
      <c r="AK700" s="64"/>
      <c r="AL700" s="64"/>
      <c r="AM700" s="65"/>
      <c r="AO700" s="64"/>
      <c r="AP700" s="66"/>
      <c r="AQ700" s="66"/>
      <c r="AS700" s="67"/>
      <c r="AT700" s="68"/>
    </row>
    <row r="701" spans="1:46" x14ac:dyDescent="0.25">
      <c r="A701" s="60">
        <v>10524.663110859226</v>
      </c>
      <c r="B701" s="54">
        <f t="shared" si="30"/>
        <v>18</v>
      </c>
      <c r="C701" s="54">
        <f t="shared" si="31"/>
        <v>692</v>
      </c>
      <c r="D701" s="60">
        <v>10524.663110859226</v>
      </c>
      <c r="G701" s="63"/>
      <c r="I701" s="64"/>
      <c r="J701" s="64"/>
      <c r="K701" s="65"/>
      <c r="M701" s="64"/>
      <c r="N701" s="66"/>
      <c r="O701" s="66"/>
      <c r="Q701" s="67"/>
      <c r="R701" s="68"/>
      <c r="S701" s="63"/>
      <c r="U701" s="68">
        <v>20407</v>
      </c>
      <c r="V701" s="64">
        <v>10</v>
      </c>
      <c r="W701" s="54">
        <f t="shared" si="32"/>
        <v>692</v>
      </c>
      <c r="X701" s="68">
        <v>20407</v>
      </c>
      <c r="AC701" s="63">
        <v>10204.730730073992</v>
      </c>
      <c r="AD701" s="63"/>
      <c r="AE701" s="54" t="s">
        <v>177</v>
      </c>
      <c r="AG701" s="63"/>
      <c r="AK701" s="64"/>
      <c r="AL701" s="64"/>
      <c r="AM701" s="65"/>
      <c r="AO701" s="64"/>
      <c r="AP701" s="66"/>
      <c r="AQ701" s="66"/>
      <c r="AS701" s="67"/>
      <c r="AT701" s="68"/>
    </row>
    <row r="702" spans="1:46" x14ac:dyDescent="0.25">
      <c r="A702" s="60">
        <v>10539.65965556493</v>
      </c>
      <c r="B702" s="54">
        <f t="shared" si="30"/>
        <v>19</v>
      </c>
      <c r="C702" s="54">
        <f t="shared" si="31"/>
        <v>693</v>
      </c>
      <c r="D702" s="60">
        <v>10539.65965556493</v>
      </c>
      <c r="G702" s="63"/>
      <c r="I702" s="64"/>
      <c r="J702" s="64"/>
      <c r="K702" s="65"/>
      <c r="M702" s="64"/>
      <c r="N702" s="66"/>
      <c r="O702" s="66"/>
      <c r="Q702" s="67"/>
      <c r="R702" s="68"/>
      <c r="S702" s="63"/>
      <c r="U702" s="68">
        <v>20437</v>
      </c>
      <c r="V702" s="64">
        <v>11</v>
      </c>
      <c r="W702" s="54">
        <f t="shared" si="32"/>
        <v>693</v>
      </c>
      <c r="X702" s="68">
        <v>20437</v>
      </c>
      <c r="AC702" s="63">
        <v>10220.176087142434</v>
      </c>
      <c r="AD702" s="63"/>
      <c r="AE702" s="54" t="s">
        <v>176</v>
      </c>
      <c r="AG702" s="63"/>
      <c r="AK702" s="64"/>
      <c r="AL702" s="64"/>
      <c r="AM702" s="65"/>
      <c r="AO702" s="64"/>
      <c r="AP702" s="66"/>
      <c r="AQ702" s="66"/>
      <c r="AS702" s="67"/>
      <c r="AT702" s="68"/>
    </row>
    <row r="703" spans="1:46" x14ac:dyDescent="0.25">
      <c r="A703" s="60">
        <v>10554.542090362869</v>
      </c>
      <c r="B703" s="54">
        <f t="shared" si="30"/>
        <v>20</v>
      </c>
      <c r="C703" s="54">
        <f t="shared" si="31"/>
        <v>694</v>
      </c>
      <c r="D703" s="60">
        <v>10554.542090362869</v>
      </c>
      <c r="G703" s="63"/>
      <c r="I703" s="64"/>
      <c r="J703" s="64"/>
      <c r="K703" s="65"/>
      <c r="M703" s="64"/>
      <c r="N703" s="66"/>
      <c r="O703" s="66"/>
      <c r="Q703" s="67"/>
      <c r="R703" s="68"/>
      <c r="S703" s="63"/>
      <c r="U703" s="68">
        <v>20467</v>
      </c>
      <c r="V703" s="64">
        <v>12</v>
      </c>
      <c r="W703" s="54">
        <f t="shared" si="32"/>
        <v>694</v>
      </c>
      <c r="X703" s="68">
        <v>20467</v>
      </c>
      <c r="AC703" s="63">
        <v>10234.255531067494</v>
      </c>
      <c r="AD703" s="63"/>
      <c r="AE703" s="54" t="s">
        <v>177</v>
      </c>
      <c r="AG703" s="63"/>
      <c r="AK703" s="64"/>
      <c r="AL703" s="64"/>
      <c r="AM703" s="65"/>
      <c r="AO703" s="64"/>
      <c r="AP703" s="66"/>
      <c r="AQ703" s="66"/>
      <c r="AS703" s="67"/>
      <c r="AT703" s="68"/>
    </row>
    <row r="704" spans="1:46" x14ac:dyDescent="0.25">
      <c r="A704" s="60">
        <v>10569.3456131774</v>
      </c>
      <c r="B704" s="54">
        <f t="shared" si="30"/>
        <v>21</v>
      </c>
      <c r="C704" s="54">
        <f t="shared" si="31"/>
        <v>695</v>
      </c>
      <c r="D704" s="60">
        <v>10569.3456131774</v>
      </c>
      <c r="G704" s="63"/>
      <c r="I704" s="64"/>
      <c r="J704" s="64"/>
      <c r="K704" s="65"/>
      <c r="M704" s="64"/>
      <c r="N704" s="66"/>
      <c r="O704" s="66"/>
      <c r="Q704" s="67"/>
      <c r="R704" s="68"/>
      <c r="S704" s="63"/>
      <c r="U704" s="68">
        <v>20497</v>
      </c>
      <c r="V704" s="64">
        <v>1</v>
      </c>
      <c r="W704" s="54">
        <f t="shared" si="32"/>
        <v>695</v>
      </c>
      <c r="X704" s="68">
        <v>20497</v>
      </c>
      <c r="AC704" s="63">
        <v>10249.846529978327</v>
      </c>
      <c r="AD704" s="63"/>
      <c r="AE704" s="54" t="s">
        <v>176</v>
      </c>
      <c r="AG704" s="63"/>
      <c r="AK704" s="64"/>
      <c r="AL704" s="64"/>
      <c r="AM704" s="65"/>
      <c r="AO704" s="64"/>
      <c r="AP704" s="66"/>
      <c r="AQ704" s="66"/>
      <c r="AS704" s="67"/>
      <c r="AT704" s="68"/>
    </row>
    <row r="705" spans="1:46" x14ac:dyDescent="0.25">
      <c r="A705" s="60">
        <v>10584.086117372382</v>
      </c>
      <c r="B705" s="54">
        <f t="shared" si="30"/>
        <v>22</v>
      </c>
      <c r="C705" s="54">
        <f t="shared" si="31"/>
        <v>696</v>
      </c>
      <c r="D705" s="60">
        <v>10584.086117372382</v>
      </c>
      <c r="G705" s="63"/>
      <c r="I705" s="64"/>
      <c r="J705" s="64"/>
      <c r="K705" s="65"/>
      <c r="M705" s="64"/>
      <c r="N705" s="66"/>
      <c r="O705" s="66"/>
      <c r="Q705" s="67"/>
      <c r="R705" s="68"/>
      <c r="S705" s="63"/>
      <c r="U705" s="68">
        <v>20526</v>
      </c>
      <c r="V705" s="64">
        <v>2</v>
      </c>
      <c r="W705" s="54">
        <f t="shared" si="32"/>
        <v>696</v>
      </c>
      <c r="X705" s="68">
        <v>20526</v>
      </c>
      <c r="AC705" s="63">
        <v>10263.841128332075</v>
      </c>
      <c r="AD705" s="63"/>
      <c r="AE705" s="54" t="s">
        <v>177</v>
      </c>
      <c r="AG705" s="63"/>
      <c r="AK705" s="64"/>
      <c r="AL705" s="64"/>
      <c r="AM705" s="65"/>
      <c r="AO705" s="64"/>
      <c r="AP705" s="66"/>
      <c r="AQ705" s="66"/>
      <c r="AS705" s="67"/>
      <c r="AT705" s="68"/>
    </row>
    <row r="706" spans="1:46" x14ac:dyDescent="0.25">
      <c r="A706" s="60">
        <v>10598.807239312679</v>
      </c>
      <c r="B706" s="54">
        <f t="shared" si="30"/>
        <v>23</v>
      </c>
      <c r="C706" s="54">
        <f t="shared" si="31"/>
        <v>697</v>
      </c>
      <c r="D706" s="60">
        <v>10598.807239312679</v>
      </c>
      <c r="G706" s="63"/>
      <c r="I706" s="64"/>
      <c r="J706" s="64"/>
      <c r="K706" s="65"/>
      <c r="M706" s="64"/>
      <c r="N706" s="66"/>
      <c r="O706" s="66"/>
      <c r="Q706" s="67"/>
      <c r="R706" s="68"/>
      <c r="S706" s="63"/>
      <c r="U706" s="68">
        <v>20556</v>
      </c>
      <c r="V706" s="64">
        <v>3</v>
      </c>
      <c r="W706" s="54">
        <f t="shared" si="32"/>
        <v>697</v>
      </c>
      <c r="X706" s="68">
        <v>20556</v>
      </c>
      <c r="AC706" s="63">
        <v>10279.403527143877</v>
      </c>
      <c r="AD706" s="63"/>
      <c r="AE706" s="54" t="s">
        <v>176</v>
      </c>
      <c r="AG706" s="63"/>
      <c r="AK706" s="64"/>
      <c r="AL706" s="64"/>
      <c r="AM706" s="65"/>
      <c r="AO706" s="64"/>
      <c r="AP706" s="66"/>
      <c r="AQ706" s="66"/>
      <c r="AS706" s="67"/>
      <c r="AT706" s="68"/>
    </row>
    <row r="707" spans="1:46" x14ac:dyDescent="0.25">
      <c r="A707" s="60">
        <v>10613.529575102031</v>
      </c>
      <c r="B707" s="54">
        <f t="shared" si="30"/>
        <v>24</v>
      </c>
      <c r="C707" s="54">
        <f t="shared" si="31"/>
        <v>698</v>
      </c>
      <c r="D707" s="60">
        <v>10613.529575102031</v>
      </c>
      <c r="G707" s="63"/>
      <c r="I707" s="64"/>
      <c r="J707" s="64"/>
      <c r="K707" s="65"/>
      <c r="M707" s="64"/>
      <c r="N707" s="66"/>
      <c r="O707" s="66"/>
      <c r="Q707" s="67"/>
      <c r="R707" s="68"/>
      <c r="S707" s="63"/>
      <c r="U707" s="68">
        <v>20585</v>
      </c>
      <c r="V707" s="64">
        <v>4</v>
      </c>
      <c r="W707" s="54">
        <f t="shared" si="32"/>
        <v>698</v>
      </c>
      <c r="X707" s="68">
        <v>20585</v>
      </c>
      <c r="AC707" s="63">
        <v>10293.477220903151</v>
      </c>
      <c r="AD707" s="63"/>
      <c r="AE707" s="54" t="s">
        <v>177</v>
      </c>
      <c r="AG707" s="63"/>
      <c r="AK707" s="64"/>
      <c r="AL707" s="64"/>
      <c r="AM707" s="65"/>
      <c r="AO707" s="64"/>
      <c r="AP707" s="66"/>
      <c r="AQ707" s="66"/>
      <c r="AS707" s="67"/>
      <c r="AT707" s="68"/>
    </row>
    <row r="708" spans="1:46" x14ac:dyDescent="0.25">
      <c r="A708" s="60">
        <v>10628.297997433692</v>
      </c>
      <c r="B708" s="54">
        <f t="shared" si="30"/>
        <v>1</v>
      </c>
      <c r="C708" s="54">
        <f t="shared" si="31"/>
        <v>699</v>
      </c>
      <c r="D708" s="60">
        <v>10628.297997433692</v>
      </c>
      <c r="G708" s="63"/>
      <c r="I708" s="64"/>
      <c r="J708" s="64"/>
      <c r="K708" s="65"/>
      <c r="M708" s="64"/>
      <c r="N708" s="66"/>
      <c r="O708" s="66"/>
      <c r="Q708" s="67"/>
      <c r="R708" s="68"/>
      <c r="S708" s="63"/>
      <c r="U708" s="68">
        <v>20615</v>
      </c>
      <c r="V708" s="64">
        <v>5</v>
      </c>
      <c r="W708" s="54">
        <f t="shared" si="32"/>
        <v>699</v>
      </c>
      <c r="X708" s="68">
        <v>20615</v>
      </c>
      <c r="AC708" s="63">
        <v>10308.853878238238</v>
      </c>
      <c r="AD708" s="63"/>
      <c r="AE708" s="54" t="s">
        <v>176</v>
      </c>
      <c r="AG708" s="63"/>
      <c r="AK708" s="64"/>
      <c r="AL708" s="64"/>
      <c r="AM708" s="65"/>
      <c r="AO708" s="64"/>
      <c r="AP708" s="66"/>
      <c r="AQ708" s="66"/>
      <c r="AS708" s="67"/>
      <c r="AT708" s="68"/>
    </row>
    <row r="709" spans="1:46" x14ac:dyDescent="0.25">
      <c r="A709" s="60">
        <v>10643.130012421869</v>
      </c>
      <c r="B709" s="54">
        <f t="shared" si="30"/>
        <v>2</v>
      </c>
      <c r="C709" s="54">
        <f t="shared" si="31"/>
        <v>700</v>
      </c>
      <c r="D709" s="60">
        <v>10643.130012421869</v>
      </c>
      <c r="G709" s="63"/>
      <c r="I709" s="64"/>
      <c r="J709" s="64"/>
      <c r="K709" s="65"/>
      <c r="M709" s="64"/>
      <c r="N709" s="66"/>
      <c r="O709" s="66"/>
      <c r="Q709" s="67"/>
      <c r="R709" s="68"/>
      <c r="S709" s="63"/>
      <c r="U709" s="68">
        <v>20644</v>
      </c>
      <c r="V709" s="64">
        <v>6</v>
      </c>
      <c r="W709" s="54">
        <f t="shared" si="32"/>
        <v>700</v>
      </c>
      <c r="X709" s="68">
        <v>20644</v>
      </c>
      <c r="AC709" s="63">
        <v>10323.151819949504</v>
      </c>
      <c r="AD709" s="63"/>
      <c r="AE709" s="54" t="s">
        <v>177</v>
      </c>
      <c r="AG709" s="63"/>
      <c r="AK709" s="64"/>
      <c r="AL709" s="64"/>
      <c r="AM709" s="65"/>
      <c r="AO709" s="64"/>
      <c r="AP709" s="66"/>
      <c r="AQ709" s="66"/>
      <c r="AS709" s="67"/>
      <c r="AT709" s="68"/>
    </row>
    <row r="710" spans="1:46" x14ac:dyDescent="0.25">
      <c r="A710" s="60">
        <v>10658.064143853262</v>
      </c>
      <c r="B710" s="54">
        <f t="shared" si="30"/>
        <v>3</v>
      </c>
      <c r="C710" s="54">
        <f t="shared" si="31"/>
        <v>701</v>
      </c>
      <c r="D710" s="60">
        <v>10658.064143853262</v>
      </c>
      <c r="G710" s="63"/>
      <c r="I710" s="64"/>
      <c r="J710" s="64"/>
      <c r="K710" s="65"/>
      <c r="M710" s="64"/>
      <c r="N710" s="66"/>
      <c r="O710" s="66"/>
      <c r="Q710" s="67"/>
      <c r="R710" s="68"/>
      <c r="S710" s="63"/>
      <c r="U710" s="68">
        <v>20673</v>
      </c>
      <c r="V710" s="64">
        <v>7</v>
      </c>
      <c r="W710" s="54">
        <f t="shared" si="32"/>
        <v>701</v>
      </c>
      <c r="X710" s="68">
        <v>20673</v>
      </c>
      <c r="AC710" s="63">
        <v>10338.225711237639</v>
      </c>
      <c r="AD710" s="63"/>
      <c r="AE710" s="54" t="s">
        <v>176</v>
      </c>
      <c r="AG710" s="63"/>
      <c r="AK710" s="64"/>
      <c r="AL710" s="64"/>
      <c r="AM710" s="65"/>
      <c r="AO710" s="64"/>
      <c r="AP710" s="66"/>
      <c r="AQ710" s="66"/>
      <c r="AS710" s="67"/>
      <c r="AT710" s="68"/>
    </row>
    <row r="711" spans="1:46" x14ac:dyDescent="0.25">
      <c r="A711" s="60">
        <v>10673.10776181519</v>
      </c>
      <c r="B711" s="54">
        <f t="shared" si="30"/>
        <v>4</v>
      </c>
      <c r="C711" s="54">
        <f t="shared" si="31"/>
        <v>702</v>
      </c>
      <c r="D711" s="60">
        <v>10673.10776181519</v>
      </c>
      <c r="G711" s="63"/>
      <c r="I711" s="64"/>
      <c r="J711" s="64"/>
      <c r="K711" s="65"/>
      <c r="M711" s="64"/>
      <c r="N711" s="66"/>
      <c r="O711" s="66"/>
      <c r="Q711" s="67"/>
      <c r="R711" s="68"/>
      <c r="S711" s="63"/>
      <c r="U711" s="68">
        <v>20703</v>
      </c>
      <c r="V711" s="64">
        <v>8</v>
      </c>
      <c r="W711" s="54">
        <f t="shared" si="32"/>
        <v>702</v>
      </c>
      <c r="X711" s="68">
        <v>20703</v>
      </c>
      <c r="AC711" s="63">
        <v>10352.841731511056</v>
      </c>
      <c r="AD711" s="63"/>
      <c r="AE711" s="54" t="s">
        <v>177</v>
      </c>
      <c r="AG711" s="63"/>
      <c r="AK711" s="64"/>
      <c r="AL711" s="64"/>
      <c r="AM711" s="65"/>
      <c r="AO711" s="64"/>
      <c r="AP711" s="66"/>
      <c r="AQ711" s="66"/>
      <c r="AS711" s="67"/>
      <c r="AT711" s="68"/>
    </row>
    <row r="712" spans="1:46" x14ac:dyDescent="0.25">
      <c r="A712" s="60">
        <v>10688.285848883912</v>
      </c>
      <c r="B712" s="54">
        <f t="shared" si="30"/>
        <v>5</v>
      </c>
      <c r="C712" s="54">
        <f t="shared" si="31"/>
        <v>703</v>
      </c>
      <c r="D712" s="60">
        <v>10688.285848883912</v>
      </c>
      <c r="G712" s="63"/>
      <c r="I712" s="64"/>
      <c r="J712" s="64"/>
      <c r="K712" s="65"/>
      <c r="M712" s="64"/>
      <c r="N712" s="66"/>
      <c r="O712" s="66"/>
      <c r="Q712" s="67"/>
      <c r="R712" s="68"/>
      <c r="S712" s="63"/>
      <c r="U712" s="68">
        <v>20732</v>
      </c>
      <c r="V712" s="64">
        <v>9</v>
      </c>
      <c r="W712" s="54">
        <f t="shared" si="32"/>
        <v>703</v>
      </c>
      <c r="X712" s="68">
        <v>20732</v>
      </c>
      <c r="AC712" s="63">
        <v>10367.551623261999</v>
      </c>
      <c r="AD712" s="63"/>
      <c r="AE712" s="54" t="s">
        <v>176</v>
      </c>
      <c r="AG712" s="63"/>
      <c r="AK712" s="64"/>
      <c r="AL712" s="64"/>
      <c r="AM712" s="65"/>
      <c r="AO712" s="64"/>
      <c r="AP712" s="66"/>
      <c r="AQ712" s="66"/>
      <c r="AS712" s="67"/>
      <c r="AT712" s="68"/>
    </row>
    <row r="713" spans="1:46" x14ac:dyDescent="0.25">
      <c r="A713" s="60">
        <v>10703.590736112092</v>
      </c>
      <c r="B713" s="54">
        <f t="shared" si="30"/>
        <v>6</v>
      </c>
      <c r="C713" s="54">
        <f t="shared" si="31"/>
        <v>704</v>
      </c>
      <c r="D713" s="60">
        <v>10703.590736112092</v>
      </c>
      <c r="G713" s="63"/>
      <c r="I713" s="64"/>
      <c r="J713" s="64"/>
      <c r="K713" s="65"/>
      <c r="M713" s="64"/>
      <c r="N713" s="66"/>
      <c r="O713" s="66"/>
      <c r="Q713" s="67"/>
      <c r="R713" s="68"/>
      <c r="S713" s="63"/>
      <c r="U713" s="68">
        <v>20762</v>
      </c>
      <c r="V713" s="64">
        <v>10</v>
      </c>
      <c r="W713" s="54">
        <f t="shared" si="32"/>
        <v>704</v>
      </c>
      <c r="X713" s="68">
        <v>20762</v>
      </c>
      <c r="AC713" s="63">
        <v>10382.509535861667</v>
      </c>
      <c r="AD713" s="63"/>
      <c r="AE713" s="54" t="s">
        <v>177</v>
      </c>
      <c r="AG713" s="63"/>
      <c r="AK713" s="64"/>
      <c r="AL713" s="64"/>
      <c r="AM713" s="65"/>
      <c r="AO713" s="64"/>
      <c r="AP713" s="66"/>
      <c r="AQ713" s="66"/>
      <c r="AS713" s="67"/>
      <c r="AT713" s="68"/>
    </row>
    <row r="714" spans="1:46" x14ac:dyDescent="0.25">
      <c r="A714" s="60">
        <v>10719.028283696622</v>
      </c>
      <c r="B714" s="54">
        <f t="shared" si="30"/>
        <v>7</v>
      </c>
      <c r="C714" s="54">
        <f t="shared" si="31"/>
        <v>705</v>
      </c>
      <c r="D714" s="60">
        <v>10719.028283696622</v>
      </c>
      <c r="G714" s="63"/>
      <c r="I714" s="64"/>
      <c r="J714" s="64"/>
      <c r="K714" s="65"/>
      <c r="M714" s="64"/>
      <c r="N714" s="66"/>
      <c r="O714" s="66"/>
      <c r="Q714" s="67"/>
      <c r="R714" s="68"/>
      <c r="S714" s="63"/>
      <c r="U714" s="68">
        <v>20791</v>
      </c>
      <c r="V714" s="64">
        <v>11</v>
      </c>
      <c r="W714" s="54">
        <f t="shared" si="32"/>
        <v>705</v>
      </c>
      <c r="X714" s="68">
        <v>20791</v>
      </c>
      <c r="AC714" s="63">
        <v>10396.862761535216</v>
      </c>
      <c r="AD714" s="63"/>
      <c r="AE714" s="54" t="s">
        <v>176</v>
      </c>
      <c r="AG714" s="63"/>
      <c r="AK714" s="64"/>
      <c r="AL714" s="64"/>
      <c r="AM714" s="65"/>
      <c r="AO714" s="64"/>
      <c r="AP714" s="66"/>
      <c r="AQ714" s="66"/>
      <c r="AS714" s="67"/>
      <c r="AT714" s="68"/>
    </row>
    <row r="715" spans="1:46" x14ac:dyDescent="0.25">
      <c r="A715" s="60">
        <v>10734.574964251835</v>
      </c>
      <c r="B715" s="54">
        <f t="shared" si="30"/>
        <v>8</v>
      </c>
      <c r="C715" s="54">
        <f t="shared" si="31"/>
        <v>706</v>
      </c>
      <c r="D715" s="60">
        <v>10734.574964251835</v>
      </c>
      <c r="G715" s="63"/>
      <c r="I715" s="64"/>
      <c r="J715" s="64"/>
      <c r="K715" s="65"/>
      <c r="M715" s="64"/>
      <c r="N715" s="66"/>
      <c r="O715" s="66"/>
      <c r="Q715" s="67"/>
      <c r="R715" s="68"/>
      <c r="S715" s="63"/>
      <c r="U715" s="68">
        <v>20821</v>
      </c>
      <c r="V715" s="64">
        <v>12</v>
      </c>
      <c r="W715" s="54">
        <f t="shared" si="32"/>
        <v>706</v>
      </c>
      <c r="X715" s="68">
        <v>20821</v>
      </c>
      <c r="AC715" s="63">
        <v>10412.117213886231</v>
      </c>
      <c r="AD715" s="63"/>
      <c r="AE715" s="54" t="s">
        <v>177</v>
      </c>
      <c r="AG715" s="63"/>
      <c r="AK715" s="64"/>
      <c r="AL715" s="64"/>
      <c r="AM715" s="65"/>
      <c r="AO715" s="64"/>
      <c r="AP715" s="66"/>
      <c r="AQ715" s="66"/>
      <c r="AS715" s="67"/>
      <c r="AT715" s="68"/>
    </row>
    <row r="716" spans="1:46" x14ac:dyDescent="0.25">
      <c r="A716" s="60">
        <v>10750.216114548035</v>
      </c>
      <c r="B716" s="54">
        <f t="shared" ref="B716:B779" si="33">IF(B715=24,1,B715+1)</f>
        <v>9</v>
      </c>
      <c r="C716" s="54">
        <f t="shared" ref="C716:C779" si="34">C715+1</f>
        <v>707</v>
      </c>
      <c r="D716" s="60">
        <v>10750.216114548035</v>
      </c>
      <c r="G716" s="63"/>
      <c r="I716" s="64"/>
      <c r="J716" s="64"/>
      <c r="K716" s="65"/>
      <c r="M716" s="64"/>
      <c r="N716" s="66"/>
      <c r="O716" s="66"/>
      <c r="Q716" s="67"/>
      <c r="R716" s="68"/>
      <c r="S716" s="63"/>
      <c r="U716" s="68">
        <v>20851</v>
      </c>
      <c r="V716" s="64">
        <v>1</v>
      </c>
      <c r="W716" s="54">
        <f t="shared" ref="W716:W779" si="35">W715+1</f>
        <v>707</v>
      </c>
      <c r="X716" s="68">
        <v>20851</v>
      </c>
      <c r="AC716" s="63">
        <v>10426.191526320297</v>
      </c>
      <c r="AD716" s="63"/>
      <c r="AE716" s="54" t="s">
        <v>176</v>
      </c>
      <c r="AG716" s="63"/>
      <c r="AK716" s="64"/>
      <c r="AL716" s="64"/>
      <c r="AM716" s="65"/>
      <c r="AO716" s="64"/>
      <c r="AP716" s="66"/>
      <c r="AQ716" s="66"/>
      <c r="AS716" s="67"/>
      <c r="AT716" s="68"/>
    </row>
    <row r="717" spans="1:46" x14ac:dyDescent="0.25">
      <c r="A717" s="60">
        <v>10765.917328469455</v>
      </c>
      <c r="B717" s="54">
        <f t="shared" si="33"/>
        <v>10</v>
      </c>
      <c r="C717" s="54">
        <f t="shared" si="34"/>
        <v>708</v>
      </c>
      <c r="D717" s="60">
        <v>10765.917328469455</v>
      </c>
      <c r="G717" s="63"/>
      <c r="I717" s="64"/>
      <c r="J717" s="64"/>
      <c r="K717" s="65"/>
      <c r="M717" s="64"/>
      <c r="N717" s="66"/>
      <c r="O717" s="66"/>
      <c r="Q717" s="67"/>
      <c r="R717" s="68"/>
      <c r="S717" s="63"/>
      <c r="U717" s="68">
        <v>20881</v>
      </c>
      <c r="V717" s="64">
        <v>2</v>
      </c>
      <c r="W717" s="54">
        <f t="shared" si="35"/>
        <v>708</v>
      </c>
      <c r="X717" s="68">
        <v>20881</v>
      </c>
      <c r="AC717" s="63">
        <v>10441.64639651496</v>
      </c>
      <c r="AD717" s="63"/>
      <c r="AE717" s="54" t="s">
        <v>177</v>
      </c>
      <c r="AG717" s="63"/>
      <c r="AK717" s="64"/>
      <c r="AL717" s="64"/>
      <c r="AM717" s="65"/>
      <c r="AO717" s="64"/>
      <c r="AP717" s="66"/>
      <c r="AQ717" s="66"/>
      <c r="AS717" s="67"/>
      <c r="AT717" s="68"/>
    </row>
    <row r="718" spans="1:46" x14ac:dyDescent="0.25">
      <c r="A718" s="60">
        <v>10781.647254361771</v>
      </c>
      <c r="B718" s="54">
        <f t="shared" si="33"/>
        <v>11</v>
      </c>
      <c r="C718" s="54">
        <f t="shared" si="34"/>
        <v>709</v>
      </c>
      <c r="D718" s="60">
        <v>10781.647254361771</v>
      </c>
      <c r="G718" s="63"/>
      <c r="I718" s="64"/>
      <c r="J718" s="64"/>
      <c r="K718" s="65"/>
      <c r="M718" s="64"/>
      <c r="N718" s="66"/>
      <c r="O718" s="66"/>
      <c r="Q718" s="67"/>
      <c r="R718" s="68"/>
      <c r="S718" s="63"/>
      <c r="U718" s="68">
        <v>20910</v>
      </c>
      <c r="V718" s="64">
        <v>3</v>
      </c>
      <c r="W718" s="54">
        <f t="shared" si="35"/>
        <v>709</v>
      </c>
      <c r="X718" s="68">
        <v>20910</v>
      </c>
      <c r="AC718" s="63">
        <v>10455.575595223811</v>
      </c>
      <c r="AD718" s="63"/>
      <c r="AE718" s="54" t="s">
        <v>176</v>
      </c>
      <c r="AG718" s="63"/>
      <c r="AK718" s="64"/>
      <c r="AL718" s="64"/>
      <c r="AM718" s="65"/>
      <c r="AO718" s="64"/>
      <c r="AP718" s="66"/>
      <c r="AQ718" s="66"/>
      <c r="AS718" s="67"/>
      <c r="AT718" s="68"/>
    </row>
    <row r="719" spans="1:46" x14ac:dyDescent="0.25">
      <c r="A719" s="60">
        <v>10797.370586024597</v>
      </c>
      <c r="B719" s="54">
        <f t="shared" si="33"/>
        <v>12</v>
      </c>
      <c r="C719" s="54">
        <f t="shared" si="34"/>
        <v>710</v>
      </c>
      <c r="D719" s="60">
        <v>10797.370586024597</v>
      </c>
      <c r="G719" s="63"/>
      <c r="I719" s="64"/>
      <c r="J719" s="64"/>
      <c r="K719" s="65"/>
      <c r="M719" s="64"/>
      <c r="N719" s="66"/>
      <c r="O719" s="66"/>
      <c r="Q719" s="67"/>
      <c r="R719" s="68"/>
      <c r="S719" s="63"/>
      <c r="U719" s="68">
        <v>20940</v>
      </c>
      <c r="V719" s="64">
        <v>4</v>
      </c>
      <c r="W719" s="54">
        <f t="shared" si="35"/>
        <v>710</v>
      </c>
      <c r="X719" s="68">
        <v>20940</v>
      </c>
      <c r="AC719" s="63">
        <v>10471.107155478559</v>
      </c>
      <c r="AD719" s="63"/>
      <c r="AE719" s="54" t="s">
        <v>177</v>
      </c>
      <c r="AG719" s="63"/>
      <c r="AK719" s="64"/>
      <c r="AL719" s="64"/>
      <c r="AM719" s="65"/>
      <c r="AO719" s="64"/>
      <c r="AP719" s="66"/>
      <c r="AQ719" s="66"/>
      <c r="AS719" s="67"/>
      <c r="AT719" s="68"/>
    </row>
    <row r="720" spans="1:46" x14ac:dyDescent="0.25">
      <c r="A720" s="60">
        <v>10813.047985205892</v>
      </c>
      <c r="B720" s="54">
        <f t="shared" si="33"/>
        <v>13</v>
      </c>
      <c r="C720" s="54">
        <f t="shared" si="34"/>
        <v>711</v>
      </c>
      <c r="D720" s="60">
        <v>10813.047985205892</v>
      </c>
      <c r="G720" s="63"/>
      <c r="I720" s="64"/>
      <c r="J720" s="64"/>
      <c r="K720" s="65"/>
      <c r="M720" s="64"/>
      <c r="N720" s="66"/>
      <c r="O720" s="66"/>
      <c r="Q720" s="67"/>
      <c r="R720" s="68"/>
      <c r="S720" s="63"/>
      <c r="U720" s="68">
        <v>20969</v>
      </c>
      <c r="V720" s="64">
        <v>5</v>
      </c>
      <c r="W720" s="54">
        <f t="shared" si="35"/>
        <v>711</v>
      </c>
      <c r="X720" s="68">
        <v>20969</v>
      </c>
      <c r="AC720" s="63">
        <v>10485.056011746638</v>
      </c>
      <c r="AD720" s="63"/>
      <c r="AE720" s="54" t="s">
        <v>176</v>
      </c>
      <c r="AG720" s="63"/>
      <c r="AK720" s="64"/>
      <c r="AL720" s="64"/>
      <c r="AM720" s="65"/>
      <c r="AO720" s="64"/>
      <c r="AP720" s="66"/>
      <c r="AQ720" s="66"/>
      <c r="AS720" s="67"/>
      <c r="AT720" s="68"/>
    </row>
    <row r="721" spans="1:46" x14ac:dyDescent="0.25">
      <c r="A721" s="60">
        <v>10828.653898891993</v>
      </c>
      <c r="B721" s="54">
        <f t="shared" si="33"/>
        <v>14</v>
      </c>
      <c r="C721" s="54">
        <f t="shared" si="34"/>
        <v>712</v>
      </c>
      <c r="D721" s="60">
        <v>10828.653898891993</v>
      </c>
      <c r="G721" s="63"/>
      <c r="I721" s="64"/>
      <c r="J721" s="64"/>
      <c r="K721" s="65"/>
      <c r="M721" s="64"/>
      <c r="N721" s="66"/>
      <c r="O721" s="66"/>
      <c r="Q721" s="67"/>
      <c r="R721" s="68"/>
      <c r="S721" s="63"/>
      <c r="U721" s="68">
        <v>20999</v>
      </c>
      <c r="V721" s="64">
        <v>6</v>
      </c>
      <c r="W721" s="54">
        <f t="shared" si="35"/>
        <v>712</v>
      </c>
      <c r="X721" s="68">
        <v>20999</v>
      </c>
      <c r="AC721" s="63">
        <v>10500.529717989266</v>
      </c>
      <c r="AD721" s="63"/>
      <c r="AE721" s="54" t="s">
        <v>177</v>
      </c>
      <c r="AG721" s="63"/>
      <c r="AK721" s="64"/>
      <c r="AL721" s="64"/>
      <c r="AM721" s="65"/>
      <c r="AO721" s="64"/>
      <c r="AP721" s="66"/>
      <c r="AQ721" s="66"/>
      <c r="AS721" s="67"/>
      <c r="AT721" s="68"/>
    </row>
    <row r="722" spans="1:46" x14ac:dyDescent="0.25">
      <c r="A722" s="60">
        <v>10844.152762423269</v>
      </c>
      <c r="B722" s="54">
        <f t="shared" si="33"/>
        <v>15</v>
      </c>
      <c r="C722" s="54">
        <f t="shared" si="34"/>
        <v>713</v>
      </c>
      <c r="D722" s="60">
        <v>10844.152762423269</v>
      </c>
      <c r="G722" s="63"/>
      <c r="I722" s="64"/>
      <c r="J722" s="64"/>
      <c r="K722" s="65"/>
      <c r="M722" s="64"/>
      <c r="N722" s="66"/>
      <c r="O722" s="66"/>
      <c r="Q722" s="67"/>
      <c r="R722" s="68"/>
      <c r="S722" s="63"/>
      <c r="U722" s="68">
        <v>21028</v>
      </c>
      <c r="V722" s="64">
        <v>7</v>
      </c>
      <c r="W722" s="54">
        <f t="shared" si="35"/>
        <v>713</v>
      </c>
      <c r="X722" s="68">
        <v>21028</v>
      </c>
      <c r="AC722" s="63">
        <v>10514.664297247771</v>
      </c>
      <c r="AD722" s="63"/>
      <c r="AE722" s="54" t="s">
        <v>176</v>
      </c>
      <c r="AG722" s="63"/>
      <c r="AK722" s="64"/>
      <c r="AL722" s="64"/>
      <c r="AM722" s="65"/>
      <c r="AO722" s="64"/>
      <c r="AP722" s="66"/>
      <c r="AQ722" s="66"/>
      <c r="AS722" s="67"/>
      <c r="AT722" s="68"/>
    </row>
    <row r="723" spans="1:46" x14ac:dyDescent="0.25">
      <c r="A723" s="60">
        <v>10859.536562155001</v>
      </c>
      <c r="B723" s="54">
        <f t="shared" si="33"/>
        <v>16</v>
      </c>
      <c r="C723" s="54">
        <f t="shared" si="34"/>
        <v>714</v>
      </c>
      <c r="D723" s="60">
        <v>10859.536562155001</v>
      </c>
      <c r="G723" s="63"/>
      <c r="I723" s="64"/>
      <c r="J723" s="64"/>
      <c r="K723" s="65"/>
      <c r="M723" s="64"/>
      <c r="N723" s="66"/>
      <c r="O723" s="66"/>
      <c r="Q723" s="67"/>
      <c r="R723" s="68"/>
      <c r="S723" s="63"/>
      <c r="U723" s="68">
        <v>21057</v>
      </c>
      <c r="V723" s="64">
        <v>8</v>
      </c>
      <c r="W723" s="54">
        <f t="shared" si="35"/>
        <v>714</v>
      </c>
      <c r="X723" s="68">
        <v>21057</v>
      </c>
      <c r="AC723" s="63">
        <v>10529.946964761242</v>
      </c>
      <c r="AD723" s="63"/>
      <c r="AE723" s="54" t="s">
        <v>177</v>
      </c>
      <c r="AG723" s="63"/>
      <c r="AK723" s="64"/>
      <c r="AL723" s="64"/>
      <c r="AM723" s="65"/>
      <c r="AO723" s="64"/>
      <c r="AP723" s="66"/>
      <c r="AQ723" s="66"/>
      <c r="AS723" s="67"/>
      <c r="AT723" s="68"/>
    </row>
    <row r="724" spans="1:46" x14ac:dyDescent="0.25">
      <c r="A724" s="60">
        <v>10874.782935840543</v>
      </c>
      <c r="B724" s="54">
        <f t="shared" si="33"/>
        <v>17</v>
      </c>
      <c r="C724" s="54">
        <f t="shared" si="34"/>
        <v>715</v>
      </c>
      <c r="D724" s="60">
        <v>10874.782935840543</v>
      </c>
      <c r="G724" s="63"/>
      <c r="I724" s="64"/>
      <c r="J724" s="64"/>
      <c r="K724" s="65"/>
      <c r="M724" s="64"/>
      <c r="N724" s="66"/>
      <c r="O724" s="66"/>
      <c r="Q724" s="67"/>
      <c r="R724" s="68"/>
      <c r="S724" s="63"/>
      <c r="U724" s="68">
        <v>21087</v>
      </c>
      <c r="V724" s="64">
        <v>8</v>
      </c>
      <c r="W724" s="54">
        <f t="shared" si="35"/>
        <v>715</v>
      </c>
      <c r="X724" s="68">
        <v>21087</v>
      </c>
      <c r="AC724" s="63">
        <v>10544.399743734393</v>
      </c>
      <c r="AD724" s="63"/>
      <c r="AE724" s="54" t="s">
        <v>176</v>
      </c>
      <c r="AG724" s="63"/>
      <c r="AK724" s="64"/>
      <c r="AL724" s="64"/>
      <c r="AM724" s="65"/>
      <c r="AO724" s="64"/>
      <c r="AP724" s="66"/>
      <c r="AQ724" s="66"/>
      <c r="AS724" s="67"/>
      <c r="AT724" s="68"/>
    </row>
    <row r="725" spans="1:46" x14ac:dyDescent="0.25">
      <c r="A725" s="60">
        <v>10889.904020944145</v>
      </c>
      <c r="B725" s="54">
        <f t="shared" si="33"/>
        <v>18</v>
      </c>
      <c r="C725" s="54">
        <f t="shared" si="34"/>
        <v>716</v>
      </c>
      <c r="D725" s="60">
        <v>10889.904020944145</v>
      </c>
      <c r="G725" s="63"/>
      <c r="I725" s="64"/>
      <c r="J725" s="64"/>
      <c r="K725" s="65"/>
      <c r="M725" s="64"/>
      <c r="N725" s="66"/>
      <c r="O725" s="66"/>
      <c r="Q725" s="67"/>
      <c r="R725" s="68"/>
      <c r="S725" s="63"/>
      <c r="U725" s="68">
        <v>21116</v>
      </c>
      <c r="V725" s="64">
        <v>9</v>
      </c>
      <c r="W725" s="54">
        <f t="shared" si="35"/>
        <v>716</v>
      </c>
      <c r="X725" s="68">
        <v>21116</v>
      </c>
      <c r="AC725" s="63">
        <v>10559.379037608858</v>
      </c>
      <c r="AD725" s="63"/>
      <c r="AE725" s="54" t="s">
        <v>177</v>
      </c>
      <c r="AG725" s="63"/>
      <c r="AK725" s="64"/>
      <c r="AL725" s="64"/>
      <c r="AM725" s="65"/>
      <c r="AO725" s="64"/>
      <c r="AP725" s="66"/>
      <c r="AQ725" s="66"/>
      <c r="AS725" s="67"/>
      <c r="AT725" s="68"/>
    </row>
    <row r="726" spans="1:46" x14ac:dyDescent="0.25">
      <c r="A726" s="60">
        <v>10904.894341856241</v>
      </c>
      <c r="B726" s="54">
        <f t="shared" si="33"/>
        <v>19</v>
      </c>
      <c r="C726" s="54">
        <f t="shared" si="34"/>
        <v>717</v>
      </c>
      <c r="D726" s="60">
        <v>10904.894341856241</v>
      </c>
      <c r="G726" s="63"/>
      <c r="I726" s="64"/>
      <c r="J726" s="64"/>
      <c r="K726" s="65"/>
      <c r="M726" s="64"/>
      <c r="N726" s="66"/>
      <c r="O726" s="66"/>
      <c r="Q726" s="67"/>
      <c r="R726" s="68"/>
      <c r="S726" s="63"/>
      <c r="U726" s="68">
        <v>21146</v>
      </c>
      <c r="V726" s="64">
        <v>10</v>
      </c>
      <c r="W726" s="54">
        <f t="shared" si="35"/>
        <v>717</v>
      </c>
      <c r="X726" s="68">
        <v>21146</v>
      </c>
      <c r="AC726" s="63">
        <v>10574.212761086412</v>
      </c>
      <c r="AD726" s="63"/>
      <c r="AE726" s="54" t="s">
        <v>176</v>
      </c>
      <c r="AG726" s="63"/>
      <c r="AK726" s="64"/>
      <c r="AL726" s="64"/>
      <c r="AM726" s="65"/>
      <c r="AO726" s="64"/>
      <c r="AP726" s="66"/>
      <c r="AQ726" s="66"/>
      <c r="AS726" s="67"/>
      <c r="AT726" s="68"/>
    </row>
    <row r="727" spans="1:46" x14ac:dyDescent="0.25">
      <c r="A727" s="60">
        <v>10919.783638249617</v>
      </c>
      <c r="B727" s="54">
        <f t="shared" si="33"/>
        <v>20</v>
      </c>
      <c r="C727" s="54">
        <f t="shared" si="34"/>
        <v>718</v>
      </c>
      <c r="D727" s="60">
        <v>10919.783638249617</v>
      </c>
      <c r="G727" s="63"/>
      <c r="I727" s="64"/>
      <c r="J727" s="64"/>
      <c r="K727" s="65"/>
      <c r="M727" s="64"/>
      <c r="N727" s="66"/>
      <c r="O727" s="66"/>
      <c r="Q727" s="67"/>
      <c r="R727" s="68"/>
      <c r="S727" s="63"/>
      <c r="U727" s="68">
        <v>21175</v>
      </c>
      <c r="V727" s="64">
        <v>11</v>
      </c>
      <c r="W727" s="54">
        <f t="shared" si="35"/>
        <v>718</v>
      </c>
      <c r="X727" s="68">
        <v>21175</v>
      </c>
      <c r="AC727" s="63">
        <v>10588.82988951588</v>
      </c>
      <c r="AD727" s="63"/>
      <c r="AE727" s="54" t="s">
        <v>177</v>
      </c>
      <c r="AG727" s="63"/>
      <c r="AK727" s="64"/>
      <c r="AL727" s="64"/>
      <c r="AM727" s="65"/>
      <c r="AO727" s="64"/>
      <c r="AP727" s="66"/>
      <c r="AQ727" s="66"/>
      <c r="AS727" s="67"/>
      <c r="AT727" s="68"/>
    </row>
    <row r="728" spans="1:46" x14ac:dyDescent="0.25">
      <c r="A728" s="60">
        <v>10934.581118273083</v>
      </c>
      <c r="B728" s="54">
        <f t="shared" si="33"/>
        <v>21</v>
      </c>
      <c r="C728" s="54">
        <f t="shared" si="34"/>
        <v>719</v>
      </c>
      <c r="D728" s="60">
        <v>10934.581118273083</v>
      </c>
      <c r="G728" s="63"/>
      <c r="I728" s="64"/>
      <c r="J728" s="64"/>
      <c r="K728" s="65"/>
      <c r="M728" s="64"/>
      <c r="N728" s="66"/>
      <c r="O728" s="66"/>
      <c r="Q728" s="67"/>
      <c r="R728" s="68"/>
      <c r="S728" s="63"/>
      <c r="U728" s="68">
        <v>21205</v>
      </c>
      <c r="V728" s="64">
        <v>12</v>
      </c>
      <c r="W728" s="54">
        <f t="shared" si="35"/>
        <v>719</v>
      </c>
      <c r="X728" s="68">
        <v>21205</v>
      </c>
      <c r="AC728" s="63">
        <v>10604.019813660532</v>
      </c>
      <c r="AD728" s="63"/>
      <c r="AE728" s="54" t="s">
        <v>176</v>
      </c>
      <c r="AG728" s="63"/>
      <c r="AK728" s="64"/>
      <c r="AL728" s="64"/>
      <c r="AM728" s="65"/>
      <c r="AO728" s="64"/>
      <c r="AP728" s="66"/>
      <c r="AQ728" s="66"/>
      <c r="AS728" s="67"/>
      <c r="AT728" s="68"/>
    </row>
    <row r="729" spans="1:46" x14ac:dyDescent="0.25">
      <c r="A729" s="60">
        <v>10949.328532686457</v>
      </c>
      <c r="B729" s="54">
        <f t="shared" si="33"/>
        <v>22</v>
      </c>
      <c r="C729" s="54">
        <f t="shared" si="34"/>
        <v>720</v>
      </c>
      <c r="D729" s="60">
        <v>10949.328532686457</v>
      </c>
      <c r="G729" s="63"/>
      <c r="I729" s="64"/>
      <c r="J729" s="64"/>
      <c r="K729" s="65"/>
      <c r="M729" s="64"/>
      <c r="N729" s="66"/>
      <c r="O729" s="66"/>
      <c r="Q729" s="67"/>
      <c r="R729" s="68"/>
      <c r="S729" s="63"/>
      <c r="U729" s="68">
        <v>21234</v>
      </c>
      <c r="V729" s="64">
        <v>1</v>
      </c>
      <c r="W729" s="54">
        <f t="shared" si="35"/>
        <v>720</v>
      </c>
      <c r="X729" s="68">
        <v>21234</v>
      </c>
      <c r="AC729" s="63">
        <v>10618.298173250165</v>
      </c>
      <c r="AD729" s="63"/>
      <c r="AE729" s="54" t="s">
        <v>177</v>
      </c>
      <c r="AG729" s="63"/>
      <c r="AK729" s="64"/>
      <c r="AL729" s="64"/>
      <c r="AM729" s="65"/>
      <c r="AO729" s="64"/>
      <c r="AP729" s="66"/>
      <c r="AQ729" s="66"/>
      <c r="AS729" s="67"/>
      <c r="AT729" s="68"/>
    </row>
    <row r="730" spans="1:46" x14ac:dyDescent="0.25">
      <c r="A730" s="60">
        <v>10964.043708423153</v>
      </c>
      <c r="B730" s="54">
        <f t="shared" si="33"/>
        <v>23</v>
      </c>
      <c r="C730" s="54">
        <f t="shared" si="34"/>
        <v>721</v>
      </c>
      <c r="D730" s="60">
        <v>10964.043708423153</v>
      </c>
      <c r="G730" s="63"/>
      <c r="I730" s="64"/>
      <c r="J730" s="64"/>
      <c r="K730" s="65"/>
      <c r="M730" s="64"/>
      <c r="N730" s="66"/>
      <c r="O730" s="66"/>
      <c r="Q730" s="67"/>
      <c r="R730" s="68"/>
      <c r="S730" s="63"/>
      <c r="U730" s="68">
        <v>21264</v>
      </c>
      <c r="V730" s="64">
        <v>2</v>
      </c>
      <c r="W730" s="54">
        <f t="shared" si="35"/>
        <v>721</v>
      </c>
      <c r="X730" s="68">
        <v>21264</v>
      </c>
      <c r="AC730" s="63">
        <v>10633.746808679309</v>
      </c>
      <c r="AD730" s="63"/>
      <c r="AE730" s="54" t="s">
        <v>176</v>
      </c>
      <c r="AG730" s="63"/>
      <c r="AK730" s="64"/>
      <c r="AL730" s="64"/>
      <c r="AM730" s="65"/>
      <c r="AO730" s="64"/>
      <c r="AP730" s="66"/>
      <c r="AQ730" s="66"/>
      <c r="AS730" s="67"/>
      <c r="AT730" s="68"/>
    </row>
    <row r="731" spans="1:46" x14ac:dyDescent="0.25">
      <c r="A731" s="60">
        <v>10978.773153603077</v>
      </c>
      <c r="B731" s="54">
        <f t="shared" si="33"/>
        <v>24</v>
      </c>
      <c r="C731" s="54">
        <f t="shared" si="34"/>
        <v>722</v>
      </c>
      <c r="D731" s="60">
        <v>10978.773153603077</v>
      </c>
      <c r="G731" s="63"/>
      <c r="I731" s="64"/>
      <c r="J731" s="64"/>
      <c r="K731" s="65"/>
      <c r="M731" s="64"/>
      <c r="N731" s="66"/>
      <c r="O731" s="66"/>
      <c r="Q731" s="67"/>
      <c r="R731" s="68"/>
      <c r="S731" s="63"/>
      <c r="U731" s="68">
        <v>21294</v>
      </c>
      <c r="V731" s="64">
        <v>3</v>
      </c>
      <c r="W731" s="54">
        <f t="shared" si="35"/>
        <v>722</v>
      </c>
      <c r="X731" s="68">
        <v>21294</v>
      </c>
      <c r="AC731" s="63">
        <v>10647.790904822294</v>
      </c>
      <c r="AD731" s="63"/>
      <c r="AE731" s="54" t="s">
        <v>177</v>
      </c>
      <c r="AG731" s="63"/>
      <c r="AK731" s="64"/>
      <c r="AL731" s="64"/>
      <c r="AM731" s="65"/>
      <c r="AO731" s="64"/>
      <c r="AP731" s="66"/>
      <c r="AQ731" s="66"/>
      <c r="AS731" s="67"/>
      <c r="AT731" s="68"/>
    </row>
    <row r="732" spans="1:46" x14ac:dyDescent="0.25">
      <c r="A732" s="60">
        <v>10993.535781709943</v>
      </c>
      <c r="B732" s="54">
        <f t="shared" si="33"/>
        <v>1</v>
      </c>
      <c r="C732" s="54">
        <f t="shared" si="34"/>
        <v>723</v>
      </c>
      <c r="D732" s="60">
        <v>10993.535781709943</v>
      </c>
      <c r="G732" s="63"/>
      <c r="I732" s="64"/>
      <c r="J732" s="64"/>
      <c r="K732" s="65"/>
      <c r="M732" s="64"/>
      <c r="N732" s="66"/>
      <c r="O732" s="66"/>
      <c r="Q732" s="67"/>
      <c r="R732" s="68"/>
      <c r="S732" s="63"/>
      <c r="U732" s="68">
        <v>21324</v>
      </c>
      <c r="V732" s="64">
        <v>4</v>
      </c>
      <c r="W732" s="54">
        <f t="shared" si="35"/>
        <v>723</v>
      </c>
      <c r="X732" s="68">
        <v>21324</v>
      </c>
      <c r="AC732" s="63">
        <v>10663.35895100981</v>
      </c>
      <c r="AD732" s="63"/>
      <c r="AE732" s="54" t="s">
        <v>176</v>
      </c>
      <c r="AG732" s="63"/>
      <c r="AK732" s="64"/>
      <c r="AL732" s="64"/>
      <c r="AM732" s="65"/>
      <c r="AO732" s="64"/>
      <c r="AP732" s="66"/>
      <c r="AQ732" s="66"/>
      <c r="AS732" s="67"/>
      <c r="AT732" s="68"/>
    </row>
    <row r="733" spans="1:46" x14ac:dyDescent="0.25">
      <c r="A733" s="60">
        <v>11008.375107232947</v>
      </c>
      <c r="B733" s="54">
        <f t="shared" si="33"/>
        <v>2</v>
      </c>
      <c r="C733" s="54">
        <f t="shared" si="34"/>
        <v>724</v>
      </c>
      <c r="D733" s="60">
        <v>11008.375107232947</v>
      </c>
      <c r="G733" s="63"/>
      <c r="I733" s="64"/>
      <c r="J733" s="64"/>
      <c r="K733" s="65"/>
      <c r="M733" s="64"/>
      <c r="N733" s="66"/>
      <c r="O733" s="66"/>
      <c r="Q733" s="67"/>
      <c r="R733" s="68"/>
      <c r="S733" s="63"/>
      <c r="U733" s="68">
        <v>21353</v>
      </c>
      <c r="V733" s="64">
        <v>5</v>
      </c>
      <c r="W733" s="54">
        <f t="shared" si="35"/>
        <v>724</v>
      </c>
      <c r="X733" s="68">
        <v>21353</v>
      </c>
      <c r="AC733" s="63">
        <v>10677.323995699175</v>
      </c>
      <c r="AD733" s="63"/>
      <c r="AE733" s="54" t="s">
        <v>177</v>
      </c>
      <c r="AG733" s="63"/>
      <c r="AK733" s="64"/>
      <c r="AL733" s="64"/>
      <c r="AM733" s="65"/>
      <c r="AO733" s="64"/>
      <c r="AP733" s="66"/>
      <c r="AQ733" s="66"/>
      <c r="AS733" s="67"/>
      <c r="AT733" s="68"/>
    </row>
    <row r="734" spans="1:46" x14ac:dyDescent="0.25">
      <c r="A734" s="60">
        <v>11023.303450929001</v>
      </c>
      <c r="B734" s="54">
        <f t="shared" si="33"/>
        <v>3</v>
      </c>
      <c r="C734" s="54">
        <f t="shared" si="34"/>
        <v>725</v>
      </c>
      <c r="D734" s="60">
        <v>11023.303450929001</v>
      </c>
      <c r="G734" s="63"/>
      <c r="I734" s="64"/>
      <c r="J734" s="64"/>
      <c r="K734" s="65"/>
      <c r="M734" s="64"/>
      <c r="N734" s="66"/>
      <c r="O734" s="66"/>
      <c r="Q734" s="67"/>
      <c r="R734" s="68"/>
      <c r="S734" s="63"/>
      <c r="U734" s="68">
        <v>21383</v>
      </c>
      <c r="V734" s="64">
        <v>6</v>
      </c>
      <c r="W734" s="54">
        <f t="shared" si="35"/>
        <v>725</v>
      </c>
      <c r="X734" s="68">
        <v>21383</v>
      </c>
      <c r="AC734" s="63">
        <v>10692.856127842329</v>
      </c>
      <c r="AD734" s="63"/>
      <c r="AE734" s="54" t="s">
        <v>176</v>
      </c>
      <c r="AG734" s="63"/>
      <c r="AK734" s="64"/>
      <c r="AL734" s="64"/>
      <c r="AM734" s="65"/>
      <c r="AO734" s="64"/>
      <c r="AP734" s="66"/>
      <c r="AQ734" s="66"/>
      <c r="AS734" s="67"/>
      <c r="AT734" s="68"/>
    </row>
    <row r="735" spans="1:46" x14ac:dyDescent="0.25">
      <c r="A735" s="60">
        <v>11038.354236599989</v>
      </c>
      <c r="B735" s="54">
        <f t="shared" si="33"/>
        <v>4</v>
      </c>
      <c r="C735" s="54">
        <f t="shared" si="34"/>
        <v>726</v>
      </c>
      <c r="D735" s="60">
        <v>11038.354236599989</v>
      </c>
      <c r="G735" s="63"/>
      <c r="I735" s="64"/>
      <c r="J735" s="64"/>
      <c r="K735" s="65"/>
      <c r="M735" s="64"/>
      <c r="N735" s="66"/>
      <c r="O735" s="66"/>
      <c r="Q735" s="67"/>
      <c r="R735" s="68"/>
      <c r="S735" s="63"/>
      <c r="U735" s="68">
        <v>21412</v>
      </c>
      <c r="V735" s="64">
        <v>7</v>
      </c>
      <c r="W735" s="54">
        <f t="shared" si="35"/>
        <v>726</v>
      </c>
      <c r="X735" s="68">
        <v>21412</v>
      </c>
      <c r="AC735" s="63">
        <v>10706.908142293338</v>
      </c>
      <c r="AD735" s="63"/>
      <c r="AE735" s="54" t="s">
        <v>177</v>
      </c>
      <c r="AG735" s="63"/>
      <c r="AK735" s="64"/>
      <c r="AL735" s="64"/>
      <c r="AM735" s="65"/>
      <c r="AO735" s="64"/>
      <c r="AP735" s="66"/>
      <c r="AQ735" s="66"/>
      <c r="AS735" s="67"/>
      <c r="AT735" s="68"/>
    </row>
    <row r="736" spans="1:46" x14ac:dyDescent="0.25">
      <c r="A736" s="60">
        <v>11053.526237731334</v>
      </c>
      <c r="B736" s="54">
        <f t="shared" si="33"/>
        <v>5</v>
      </c>
      <c r="C736" s="54">
        <f t="shared" si="34"/>
        <v>727</v>
      </c>
      <c r="D736" s="60">
        <v>11053.526237731334</v>
      </c>
      <c r="G736" s="63"/>
      <c r="I736" s="64"/>
      <c r="J736" s="64"/>
      <c r="K736" s="65"/>
      <c r="M736" s="64"/>
      <c r="N736" s="66"/>
      <c r="O736" s="66"/>
      <c r="Q736" s="67"/>
      <c r="R736" s="68"/>
      <c r="S736" s="63"/>
      <c r="U736" s="68">
        <v>21441</v>
      </c>
      <c r="V736" s="64">
        <v>8</v>
      </c>
      <c r="W736" s="54">
        <f t="shared" si="35"/>
        <v>727</v>
      </c>
      <c r="X736" s="68">
        <v>21441</v>
      </c>
      <c r="AC736" s="63">
        <v>10722.255264199339</v>
      </c>
      <c r="AD736" s="63"/>
      <c r="AE736" s="54" t="s">
        <v>176</v>
      </c>
      <c r="AG736" s="63"/>
      <c r="AK736" s="64"/>
      <c r="AL736" s="64"/>
      <c r="AM736" s="65"/>
      <c r="AO736" s="64"/>
      <c r="AP736" s="66"/>
      <c r="AQ736" s="66"/>
      <c r="AS736" s="67"/>
      <c r="AT736" s="68"/>
    </row>
    <row r="737" spans="1:46" x14ac:dyDescent="0.25">
      <c r="A737" s="60">
        <v>11068.837600005791</v>
      </c>
      <c r="B737" s="54">
        <f t="shared" si="33"/>
        <v>6</v>
      </c>
      <c r="C737" s="54">
        <f t="shared" si="34"/>
        <v>728</v>
      </c>
      <c r="D737" s="60">
        <v>11068.837600005791</v>
      </c>
      <c r="G737" s="63"/>
      <c r="I737" s="64"/>
      <c r="J737" s="64"/>
      <c r="K737" s="65"/>
      <c r="M737" s="64"/>
      <c r="N737" s="66"/>
      <c r="O737" s="66"/>
      <c r="Q737" s="67"/>
      <c r="R737" s="68"/>
      <c r="S737" s="63"/>
      <c r="U737" s="68">
        <v>21471</v>
      </c>
      <c r="V737" s="64">
        <v>9</v>
      </c>
      <c r="W737" s="54">
        <f t="shared" si="35"/>
        <v>728</v>
      </c>
      <c r="X737" s="68">
        <v>21471</v>
      </c>
      <c r="AC737" s="63">
        <v>10736.534811825491</v>
      </c>
      <c r="AD737" s="63"/>
      <c r="AE737" s="54" t="s">
        <v>177</v>
      </c>
      <c r="AG737" s="63"/>
      <c r="AK737" s="64"/>
      <c r="AL737" s="64"/>
      <c r="AM737" s="65"/>
      <c r="AO737" s="64"/>
      <c r="AP737" s="66"/>
      <c r="AQ737" s="66"/>
      <c r="AS737" s="67"/>
      <c r="AT737" s="68"/>
    </row>
    <row r="738" spans="1:46" x14ac:dyDescent="0.25">
      <c r="A738" s="60">
        <v>11084.269020872656</v>
      </c>
      <c r="B738" s="54">
        <f t="shared" si="33"/>
        <v>7</v>
      </c>
      <c r="C738" s="54">
        <f t="shared" si="34"/>
        <v>729</v>
      </c>
      <c r="D738" s="60">
        <v>11084.269020872656</v>
      </c>
      <c r="G738" s="63"/>
      <c r="I738" s="64"/>
      <c r="J738" s="64"/>
      <c r="K738" s="65"/>
      <c r="M738" s="64"/>
      <c r="N738" s="66"/>
      <c r="O738" s="66"/>
      <c r="Q738" s="67"/>
      <c r="R738" s="68"/>
      <c r="S738" s="63"/>
      <c r="U738" s="68">
        <v>21500</v>
      </c>
      <c r="V738" s="64">
        <v>10</v>
      </c>
      <c r="W738" s="54">
        <f t="shared" si="35"/>
        <v>729</v>
      </c>
      <c r="X738" s="68">
        <v>21500</v>
      </c>
      <c r="AC738" s="63">
        <v>10751.581055633724</v>
      </c>
      <c r="AD738" s="63"/>
      <c r="AE738" s="54" t="s">
        <v>176</v>
      </c>
      <c r="AG738" s="63"/>
      <c r="AK738" s="64"/>
      <c r="AL738" s="64"/>
      <c r="AM738" s="65"/>
      <c r="AO738" s="64"/>
      <c r="AP738" s="66"/>
      <c r="AQ738" s="66"/>
      <c r="AS738" s="67"/>
      <c r="AT738" s="68"/>
    </row>
    <row r="739" spans="1:46" x14ac:dyDescent="0.25">
      <c r="A739" s="60">
        <v>11099.821099522058</v>
      </c>
      <c r="B739" s="54">
        <f t="shared" si="33"/>
        <v>8</v>
      </c>
      <c r="C739" s="54">
        <f t="shared" si="34"/>
        <v>730</v>
      </c>
      <c r="D739" s="60">
        <v>11099.821099522058</v>
      </c>
      <c r="G739" s="63"/>
      <c r="I739" s="64"/>
      <c r="J739" s="64"/>
      <c r="K739" s="65"/>
      <c r="M739" s="64"/>
      <c r="N739" s="66"/>
      <c r="O739" s="66"/>
      <c r="Q739" s="67"/>
      <c r="R739" s="68"/>
      <c r="S739" s="63"/>
      <c r="U739" s="68">
        <v>21530</v>
      </c>
      <c r="V739" s="64">
        <v>11</v>
      </c>
      <c r="W739" s="54">
        <f t="shared" si="35"/>
        <v>730</v>
      </c>
      <c r="X739" s="68">
        <v>21530</v>
      </c>
      <c r="AC739" s="63">
        <v>10766.177296621725</v>
      </c>
      <c r="AD739" s="63"/>
      <c r="AE739" s="54" t="s">
        <v>177</v>
      </c>
      <c r="AG739" s="63"/>
      <c r="AK739" s="64"/>
      <c r="AL739" s="64"/>
      <c r="AM739" s="65"/>
      <c r="AO739" s="64"/>
      <c r="AP739" s="66"/>
      <c r="AQ739" s="66"/>
      <c r="AS739" s="67"/>
      <c r="AT739" s="68"/>
    </row>
    <row r="740" spans="1:46" x14ac:dyDescent="0.25">
      <c r="A740" s="60">
        <v>11115.457249255385</v>
      </c>
      <c r="B740" s="54">
        <f t="shared" si="33"/>
        <v>9</v>
      </c>
      <c r="C740" s="54">
        <f t="shared" si="34"/>
        <v>731</v>
      </c>
      <c r="D740" s="60">
        <v>11115.457249255385</v>
      </c>
      <c r="G740" s="63"/>
      <c r="I740" s="64"/>
      <c r="J740" s="64"/>
      <c r="K740" s="65"/>
      <c r="M740" s="64"/>
      <c r="N740" s="66"/>
      <c r="O740" s="66"/>
      <c r="Q740" s="67"/>
      <c r="R740" s="68"/>
      <c r="S740" s="63"/>
      <c r="U740" s="68">
        <v>21559</v>
      </c>
      <c r="V740" s="64">
        <v>12</v>
      </c>
      <c r="W740" s="54">
        <f t="shared" si="35"/>
        <v>731</v>
      </c>
      <c r="X740" s="68">
        <v>21559</v>
      </c>
      <c r="AC740" s="63">
        <v>10780.866158294957</v>
      </c>
      <c r="AD740" s="63"/>
      <c r="AE740" s="54" t="s">
        <v>176</v>
      </c>
      <c r="AG740" s="63"/>
      <c r="AK740" s="64"/>
      <c r="AL740" s="64"/>
      <c r="AM740" s="65"/>
      <c r="AO740" s="64"/>
      <c r="AP740" s="66"/>
      <c r="AQ740" s="66"/>
      <c r="AS740" s="67"/>
      <c r="AT740" s="68"/>
    </row>
    <row r="741" spans="1:46" x14ac:dyDescent="0.25">
      <c r="A741" s="60">
        <v>11131.161925458349</v>
      </c>
      <c r="B741" s="54">
        <f t="shared" si="33"/>
        <v>10</v>
      </c>
      <c r="C741" s="54">
        <f t="shared" si="34"/>
        <v>732</v>
      </c>
      <c r="D741" s="60">
        <v>11131.161925458349</v>
      </c>
      <c r="G741" s="63"/>
      <c r="I741" s="64"/>
      <c r="J741" s="64"/>
      <c r="K741" s="65"/>
      <c r="M741" s="64"/>
      <c r="N741" s="66"/>
      <c r="O741" s="66"/>
      <c r="Q741" s="67"/>
      <c r="R741" s="68"/>
      <c r="S741" s="63"/>
      <c r="U741" s="68">
        <v>21589</v>
      </c>
      <c r="V741" s="64">
        <v>1</v>
      </c>
      <c r="W741" s="54">
        <f t="shared" si="35"/>
        <v>732</v>
      </c>
      <c r="X741" s="68">
        <v>21589</v>
      </c>
      <c r="AC741" s="63">
        <v>10795.806271214969</v>
      </c>
      <c r="AD741" s="63"/>
      <c r="AE741" s="54" t="s">
        <v>177</v>
      </c>
      <c r="AG741" s="63"/>
      <c r="AK741" s="64"/>
      <c r="AL741" s="64"/>
      <c r="AM741" s="65"/>
      <c r="AO741" s="64"/>
      <c r="AP741" s="66"/>
      <c r="AQ741" s="66"/>
      <c r="AS741" s="67"/>
      <c r="AT741" s="68"/>
    </row>
    <row r="742" spans="1:46" x14ac:dyDescent="0.25">
      <c r="A742" s="60">
        <v>11146.888937187847</v>
      </c>
      <c r="B742" s="54">
        <f t="shared" si="33"/>
        <v>11</v>
      </c>
      <c r="C742" s="54">
        <f t="shared" si="34"/>
        <v>733</v>
      </c>
      <c r="D742" s="60">
        <v>11146.888937187847</v>
      </c>
      <c r="G742" s="63"/>
      <c r="I742" s="64"/>
      <c r="J742" s="64"/>
      <c r="K742" s="65"/>
      <c r="M742" s="64"/>
      <c r="N742" s="66"/>
      <c r="O742" s="66"/>
      <c r="Q742" s="67"/>
      <c r="R742" s="68"/>
      <c r="S742" s="63"/>
      <c r="U742" s="68">
        <v>21618</v>
      </c>
      <c r="V742" s="64">
        <v>2</v>
      </c>
      <c r="W742" s="54">
        <f t="shared" si="35"/>
        <v>733</v>
      </c>
      <c r="X742" s="68">
        <v>21618</v>
      </c>
      <c r="AC742" s="63">
        <v>10810.153004653286</v>
      </c>
      <c r="AD742" s="63"/>
      <c r="AE742" s="54" t="s">
        <v>176</v>
      </c>
      <c r="AG742" s="63"/>
      <c r="AK742" s="64"/>
      <c r="AL742" s="64"/>
      <c r="AM742" s="65"/>
      <c r="AO742" s="64"/>
      <c r="AP742" s="66"/>
      <c r="AQ742" s="66"/>
      <c r="AS742" s="67"/>
      <c r="AT742" s="68"/>
    </row>
    <row r="743" spans="1:46" x14ac:dyDescent="0.25">
      <c r="A743" s="60">
        <v>11162.612727412023</v>
      </c>
      <c r="B743" s="54">
        <f t="shared" si="33"/>
        <v>12</v>
      </c>
      <c r="C743" s="54">
        <f t="shared" si="34"/>
        <v>734</v>
      </c>
      <c r="D743" s="60">
        <v>11162.612727412023</v>
      </c>
      <c r="G743" s="63"/>
      <c r="I743" s="64"/>
      <c r="J743" s="64"/>
      <c r="K743" s="65"/>
      <c r="M743" s="64"/>
      <c r="N743" s="66"/>
      <c r="O743" s="66"/>
      <c r="Q743" s="67"/>
      <c r="R743" s="68"/>
      <c r="S743" s="63"/>
      <c r="U743" s="68">
        <v>21648</v>
      </c>
      <c r="V743" s="64">
        <v>3</v>
      </c>
      <c r="W743" s="54">
        <f t="shared" si="35"/>
        <v>734</v>
      </c>
      <c r="X743" s="68">
        <v>21648</v>
      </c>
      <c r="AC743" s="63">
        <v>10825.404599987902</v>
      </c>
      <c r="AD743" s="63"/>
      <c r="AE743" s="54" t="s">
        <v>177</v>
      </c>
      <c r="AG743" s="63"/>
      <c r="AK743" s="64"/>
      <c r="AL743" s="64"/>
      <c r="AM743" s="65"/>
      <c r="AO743" s="64"/>
      <c r="AP743" s="66"/>
      <c r="AQ743" s="66"/>
      <c r="AS743" s="67"/>
      <c r="AT743" s="68"/>
    </row>
    <row r="744" spans="1:46" x14ac:dyDescent="0.25">
      <c r="A744" s="60">
        <v>11178.289837896824</v>
      </c>
      <c r="B744" s="54">
        <f t="shared" si="33"/>
        <v>13</v>
      </c>
      <c r="C744" s="54">
        <f t="shared" si="34"/>
        <v>735</v>
      </c>
      <c r="D744" s="60">
        <v>11178.289837896824</v>
      </c>
      <c r="G744" s="63"/>
      <c r="I744" s="64"/>
      <c r="J744" s="64"/>
      <c r="K744" s="65"/>
      <c r="M744" s="64"/>
      <c r="N744" s="66"/>
      <c r="O744" s="66"/>
      <c r="Q744" s="67"/>
      <c r="R744" s="68"/>
      <c r="S744" s="63"/>
      <c r="U744" s="68">
        <v>21678</v>
      </c>
      <c r="V744" s="64">
        <v>4</v>
      </c>
      <c r="W744" s="54">
        <f t="shared" si="35"/>
        <v>735</v>
      </c>
      <c r="X744" s="68">
        <v>21678</v>
      </c>
      <c r="AC744" s="63">
        <v>10839.491512016859</v>
      </c>
      <c r="AD744" s="63"/>
      <c r="AE744" s="54" t="s">
        <v>176</v>
      </c>
      <c r="AG744" s="63"/>
      <c r="AK744" s="64"/>
      <c r="AL744" s="64"/>
      <c r="AM744" s="65"/>
      <c r="AO744" s="64"/>
      <c r="AP744" s="66"/>
      <c r="AQ744" s="66"/>
      <c r="AS744" s="67"/>
      <c r="AT744" s="68"/>
    </row>
    <row r="745" spans="1:46" x14ac:dyDescent="0.25">
      <c r="A745" s="60">
        <v>11193.893536608201</v>
      </c>
      <c r="B745" s="54">
        <f t="shared" si="33"/>
        <v>14</v>
      </c>
      <c r="C745" s="54">
        <f t="shared" si="34"/>
        <v>736</v>
      </c>
      <c r="D745" s="60">
        <v>11193.893536608201</v>
      </c>
      <c r="G745" s="63"/>
      <c r="I745" s="64"/>
      <c r="J745" s="64"/>
      <c r="K745" s="65"/>
      <c r="M745" s="64"/>
      <c r="N745" s="66"/>
      <c r="O745" s="66"/>
      <c r="Q745" s="67"/>
      <c r="R745" s="68"/>
      <c r="S745" s="63"/>
      <c r="U745" s="68">
        <v>21707</v>
      </c>
      <c r="V745" s="64">
        <v>5</v>
      </c>
      <c r="W745" s="54">
        <f t="shared" si="35"/>
        <v>736</v>
      </c>
      <c r="X745" s="68">
        <v>21707</v>
      </c>
      <c r="AC745" s="63">
        <v>10854.969497330487</v>
      </c>
      <c r="AD745" s="63"/>
      <c r="AE745" s="54" t="s">
        <v>177</v>
      </c>
      <c r="AG745" s="63"/>
      <c r="AK745" s="64"/>
      <c r="AL745" s="64"/>
      <c r="AM745" s="65"/>
      <c r="AO745" s="64"/>
      <c r="AP745" s="66"/>
      <c r="AQ745" s="66"/>
      <c r="AS745" s="67"/>
      <c r="AT745" s="68"/>
    </row>
    <row r="746" spans="1:46" x14ac:dyDescent="0.25">
      <c r="A746" s="60">
        <v>11209.394979673903</v>
      </c>
      <c r="B746" s="54">
        <f t="shared" si="33"/>
        <v>15</v>
      </c>
      <c r="C746" s="54">
        <f t="shared" si="34"/>
        <v>737</v>
      </c>
      <c r="D746" s="60">
        <v>11209.394979673903</v>
      </c>
      <c r="G746" s="63"/>
      <c r="I746" s="64"/>
      <c r="J746" s="64"/>
      <c r="K746" s="65"/>
      <c r="M746" s="64"/>
      <c r="N746" s="66"/>
      <c r="O746" s="66"/>
      <c r="Q746" s="67"/>
      <c r="R746" s="68"/>
      <c r="S746" s="63"/>
      <c r="U746" s="68">
        <v>21737</v>
      </c>
      <c r="V746" s="64">
        <v>6</v>
      </c>
      <c r="W746" s="54">
        <f t="shared" si="35"/>
        <v>737</v>
      </c>
      <c r="X746" s="68">
        <v>21737</v>
      </c>
      <c r="AC746" s="63">
        <v>10868.930266914889</v>
      </c>
      <c r="AD746" s="63"/>
      <c r="AE746" s="54" t="s">
        <v>176</v>
      </c>
      <c r="AG746" s="63"/>
      <c r="AK746" s="64"/>
      <c r="AL746" s="64"/>
      <c r="AM746" s="65"/>
      <c r="AO746" s="64"/>
      <c r="AP746" s="66"/>
      <c r="AQ746" s="66"/>
      <c r="AS746" s="67"/>
      <c r="AT746" s="68"/>
    </row>
    <row r="747" spans="1:46" x14ac:dyDescent="0.25">
      <c r="A747" s="60">
        <v>11224.775195810944</v>
      </c>
      <c r="B747" s="54">
        <f t="shared" si="33"/>
        <v>16</v>
      </c>
      <c r="C747" s="54">
        <f t="shared" si="34"/>
        <v>738</v>
      </c>
      <c r="D747" s="60">
        <v>11224.775195810944</v>
      </c>
      <c r="G747" s="63"/>
      <c r="I747" s="64"/>
      <c r="J747" s="64"/>
      <c r="K747" s="65"/>
      <c r="M747" s="64"/>
      <c r="N747" s="66"/>
      <c r="O747" s="66"/>
      <c r="Q747" s="67"/>
      <c r="R747" s="68"/>
      <c r="S747" s="63"/>
      <c r="U747" s="68">
        <v>21766</v>
      </c>
      <c r="V747" s="64">
        <v>7</v>
      </c>
      <c r="W747" s="54">
        <f t="shared" si="35"/>
        <v>738</v>
      </c>
      <c r="X747" s="68">
        <v>21766</v>
      </c>
      <c r="AC747" s="63">
        <v>10884.504295779392</v>
      </c>
      <c r="AD747" s="63"/>
      <c r="AE747" s="54" t="s">
        <v>177</v>
      </c>
      <c r="AG747" s="63"/>
      <c r="AK747" s="64"/>
      <c r="AL747" s="64"/>
      <c r="AM747" s="65"/>
      <c r="AO747" s="64"/>
      <c r="AP747" s="66"/>
      <c r="AQ747" s="66"/>
      <c r="AS747" s="67"/>
      <c r="AT747" s="68"/>
    </row>
    <row r="748" spans="1:46" x14ac:dyDescent="0.25">
      <c r="A748" s="60">
        <v>11240.026288153138</v>
      </c>
      <c r="B748" s="54">
        <f t="shared" si="33"/>
        <v>17</v>
      </c>
      <c r="C748" s="54">
        <f t="shared" si="34"/>
        <v>739</v>
      </c>
      <c r="D748" s="60">
        <v>11240.026288153138</v>
      </c>
      <c r="G748" s="63"/>
      <c r="I748" s="64"/>
      <c r="J748" s="64"/>
      <c r="K748" s="65"/>
      <c r="M748" s="64"/>
      <c r="N748" s="66"/>
      <c r="O748" s="66"/>
      <c r="Q748" s="67"/>
      <c r="R748" s="68"/>
      <c r="S748" s="63"/>
      <c r="U748" s="68">
        <v>21796</v>
      </c>
      <c r="V748" s="64">
        <v>8</v>
      </c>
      <c r="W748" s="54">
        <f t="shared" si="35"/>
        <v>739</v>
      </c>
      <c r="X748" s="68">
        <v>21796</v>
      </c>
      <c r="AC748" s="63">
        <v>10898.500821932219</v>
      </c>
      <c r="AD748" s="63"/>
      <c r="AE748" s="54" t="s">
        <v>176</v>
      </c>
      <c r="AG748" s="63"/>
      <c r="AK748" s="64"/>
      <c r="AL748" s="64"/>
      <c r="AM748" s="65"/>
      <c r="AO748" s="64"/>
      <c r="AP748" s="66"/>
      <c r="AQ748" s="66"/>
      <c r="AS748" s="67"/>
      <c r="AT748" s="68"/>
    </row>
    <row r="749" spans="1:46" x14ac:dyDescent="0.25">
      <c r="A749" s="60">
        <v>11255.143289336469</v>
      </c>
      <c r="B749" s="54">
        <f t="shared" si="33"/>
        <v>18</v>
      </c>
      <c r="C749" s="54">
        <f t="shared" si="34"/>
        <v>740</v>
      </c>
      <c r="D749" s="60">
        <v>11255.143289336469</v>
      </c>
      <c r="G749" s="63"/>
      <c r="I749" s="64"/>
      <c r="J749" s="64"/>
      <c r="K749" s="65"/>
      <c r="M749" s="64"/>
      <c r="N749" s="66"/>
      <c r="O749" s="66"/>
      <c r="Q749" s="67"/>
      <c r="R749" s="68"/>
      <c r="S749" s="63"/>
      <c r="U749" s="68">
        <v>21825</v>
      </c>
      <c r="V749" s="64">
        <v>9</v>
      </c>
      <c r="W749" s="54">
        <f t="shared" si="35"/>
        <v>740</v>
      </c>
      <c r="X749" s="68">
        <v>21825</v>
      </c>
      <c r="AC749" s="63">
        <v>10914.010062482674</v>
      </c>
      <c r="AD749" s="63"/>
      <c r="AE749" s="54" t="s">
        <v>177</v>
      </c>
      <c r="AG749" s="63"/>
      <c r="AK749" s="64"/>
      <c r="AL749" s="64"/>
      <c r="AM749" s="65"/>
      <c r="AO749" s="64"/>
      <c r="AP749" s="66"/>
      <c r="AQ749" s="66"/>
      <c r="AS749" s="67"/>
      <c r="AT749" s="68"/>
    </row>
    <row r="750" spans="1:46" x14ac:dyDescent="0.25">
      <c r="A750" s="60">
        <v>11270.139292038046</v>
      </c>
      <c r="B750" s="54">
        <f t="shared" si="33"/>
        <v>19</v>
      </c>
      <c r="C750" s="54">
        <f t="shared" si="34"/>
        <v>741</v>
      </c>
      <c r="D750" s="60">
        <v>11270.139292038046</v>
      </c>
      <c r="G750" s="63"/>
      <c r="I750" s="64"/>
      <c r="J750" s="64"/>
      <c r="K750" s="65"/>
      <c r="M750" s="64"/>
      <c r="N750" s="66"/>
      <c r="O750" s="66"/>
      <c r="Q750" s="67"/>
      <c r="R750" s="68"/>
      <c r="S750" s="63"/>
      <c r="U750" s="68">
        <v>21855</v>
      </c>
      <c r="V750" s="64">
        <v>10</v>
      </c>
      <c r="W750" s="54">
        <f t="shared" si="35"/>
        <v>741</v>
      </c>
      <c r="X750" s="68">
        <v>21855</v>
      </c>
      <c r="AC750" s="63">
        <v>10928.200491456781</v>
      </c>
      <c r="AD750" s="63"/>
      <c r="AE750" s="54" t="s">
        <v>176</v>
      </c>
      <c r="AG750" s="63"/>
      <c r="AK750" s="64"/>
      <c r="AL750" s="64"/>
      <c r="AM750" s="65"/>
      <c r="AO750" s="64"/>
      <c r="AP750" s="66"/>
      <c r="AQ750" s="66"/>
      <c r="AS750" s="67"/>
      <c r="AT750" s="68"/>
    </row>
    <row r="751" spans="1:46" x14ac:dyDescent="0.25">
      <c r="A751" s="60">
        <v>11285.024180250708</v>
      </c>
      <c r="B751" s="54">
        <f t="shared" si="33"/>
        <v>20</v>
      </c>
      <c r="C751" s="54">
        <f t="shared" si="34"/>
        <v>742</v>
      </c>
      <c r="D751" s="60">
        <v>11285.024180250708</v>
      </c>
      <c r="G751" s="63"/>
      <c r="I751" s="64"/>
      <c r="J751" s="64"/>
      <c r="K751" s="65"/>
      <c r="M751" s="64"/>
      <c r="N751" s="66"/>
      <c r="O751" s="66"/>
      <c r="Q751" s="67"/>
      <c r="R751" s="68"/>
      <c r="S751" s="63"/>
      <c r="U751" s="68">
        <v>21884</v>
      </c>
      <c r="V751" s="64">
        <v>11</v>
      </c>
      <c r="W751" s="54">
        <f t="shared" si="35"/>
        <v>742</v>
      </c>
      <c r="X751" s="68">
        <v>21884</v>
      </c>
      <c r="AC751" s="63">
        <v>10943.485093887895</v>
      </c>
      <c r="AD751" s="63"/>
      <c r="AE751" s="54" t="s">
        <v>177</v>
      </c>
      <c r="AG751" s="63"/>
      <c r="AK751" s="64"/>
      <c r="AL751" s="64"/>
      <c r="AM751" s="65"/>
      <c r="AO751" s="64"/>
      <c r="AP751" s="66"/>
      <c r="AQ751" s="66"/>
      <c r="AS751" s="67"/>
      <c r="AT751" s="68"/>
    </row>
    <row r="752" spans="1:46" x14ac:dyDescent="0.25">
      <c r="A752" s="60">
        <v>11299.827095721383</v>
      </c>
      <c r="B752" s="54">
        <f t="shared" si="33"/>
        <v>21</v>
      </c>
      <c r="C752" s="54">
        <f t="shared" si="34"/>
        <v>743</v>
      </c>
      <c r="D752" s="60">
        <v>11299.827095721383</v>
      </c>
      <c r="G752" s="63"/>
      <c r="I752" s="64"/>
      <c r="J752" s="64"/>
      <c r="K752" s="65"/>
      <c r="M752" s="64"/>
      <c r="N752" s="66"/>
      <c r="O752" s="66"/>
      <c r="Q752" s="67"/>
      <c r="R752" s="68"/>
      <c r="S752" s="63"/>
      <c r="U752" s="68">
        <v>21914</v>
      </c>
      <c r="V752" s="64">
        <v>12</v>
      </c>
      <c r="W752" s="54">
        <f t="shared" si="35"/>
        <v>743</v>
      </c>
      <c r="X752" s="68">
        <v>21914</v>
      </c>
      <c r="AC752" s="63">
        <v>10957.987517901231</v>
      </c>
      <c r="AD752" s="63"/>
      <c r="AE752" s="54" t="s">
        <v>176</v>
      </c>
      <c r="AG752" s="63"/>
      <c r="AK752" s="64"/>
      <c r="AL752" s="64"/>
      <c r="AM752" s="65"/>
      <c r="AO752" s="64"/>
      <c r="AP752" s="66"/>
      <c r="AQ752" s="66"/>
      <c r="AS752" s="67"/>
      <c r="AT752" s="68"/>
    </row>
    <row r="753" spans="1:46" x14ac:dyDescent="0.25">
      <c r="A753" s="60">
        <v>11314.56937083276</v>
      </c>
      <c r="B753" s="54">
        <f t="shared" si="33"/>
        <v>22</v>
      </c>
      <c r="C753" s="54">
        <f t="shared" si="34"/>
        <v>744</v>
      </c>
      <c r="D753" s="60">
        <v>11314.56937083276</v>
      </c>
      <c r="G753" s="63"/>
      <c r="I753" s="64"/>
      <c r="J753" s="64"/>
      <c r="K753" s="65"/>
      <c r="M753" s="64"/>
      <c r="N753" s="66"/>
      <c r="O753" s="66"/>
      <c r="Q753" s="67"/>
      <c r="R753" s="68"/>
      <c r="S753" s="63"/>
      <c r="U753" s="68">
        <v>21943</v>
      </c>
      <c r="V753" s="64">
        <v>1</v>
      </c>
      <c r="W753" s="54">
        <f t="shared" si="35"/>
        <v>744</v>
      </c>
      <c r="X753" s="68">
        <v>21943</v>
      </c>
      <c r="AC753" s="63">
        <v>10972.931437719613</v>
      </c>
      <c r="AD753" s="63"/>
      <c r="AE753" s="54" t="s">
        <v>177</v>
      </c>
      <c r="AG753" s="63"/>
      <c r="AK753" s="64"/>
      <c r="AL753" s="64"/>
      <c r="AM753" s="65"/>
      <c r="AO753" s="64"/>
      <c r="AP753" s="66"/>
      <c r="AQ753" s="66"/>
      <c r="AS753" s="67"/>
      <c r="AT753" s="68"/>
    </row>
    <row r="754" spans="1:46" x14ac:dyDescent="0.25">
      <c r="A754" s="60">
        <v>11329.288877374493</v>
      </c>
      <c r="B754" s="54">
        <f t="shared" si="33"/>
        <v>23</v>
      </c>
      <c r="C754" s="54">
        <f t="shared" si="34"/>
        <v>745</v>
      </c>
      <c r="D754" s="60">
        <v>11329.288877374493</v>
      </c>
      <c r="G754" s="63"/>
      <c r="I754" s="64"/>
      <c r="J754" s="64"/>
      <c r="K754" s="65"/>
      <c r="M754" s="64"/>
      <c r="N754" s="66"/>
      <c r="O754" s="66"/>
      <c r="Q754" s="67"/>
      <c r="R754" s="68"/>
      <c r="S754" s="63"/>
      <c r="U754" s="68">
        <v>21973</v>
      </c>
      <c r="V754" s="64">
        <v>2</v>
      </c>
      <c r="W754" s="54">
        <f t="shared" si="35"/>
        <v>745</v>
      </c>
      <c r="X754" s="68">
        <v>21973</v>
      </c>
      <c r="AC754" s="63">
        <v>10987.79701183131</v>
      </c>
      <c r="AD754" s="63"/>
      <c r="AE754" s="54" t="s">
        <v>176</v>
      </c>
      <c r="AG754" s="63"/>
      <c r="AK754" s="64"/>
      <c r="AL754" s="64"/>
      <c r="AM754" s="65"/>
      <c r="AO754" s="64"/>
      <c r="AP754" s="66"/>
      <c r="AQ754" s="66"/>
      <c r="AS754" s="67"/>
      <c r="AT754" s="68"/>
    </row>
    <row r="755" spans="1:46" x14ac:dyDescent="0.25">
      <c r="A755" s="60">
        <v>11344.012399449944</v>
      </c>
      <c r="B755" s="54">
        <f t="shared" si="33"/>
        <v>24</v>
      </c>
      <c r="C755" s="54">
        <f t="shared" si="34"/>
        <v>746</v>
      </c>
      <c r="D755" s="60">
        <v>11344.012399449944</v>
      </c>
      <c r="G755" s="63"/>
      <c r="I755" s="64"/>
      <c r="J755" s="64"/>
      <c r="K755" s="65"/>
      <c r="M755" s="64"/>
      <c r="N755" s="66"/>
      <c r="O755" s="66"/>
      <c r="Q755" s="67"/>
      <c r="R755" s="68"/>
      <c r="S755" s="63"/>
      <c r="U755" s="68">
        <v>22002</v>
      </c>
      <c r="V755" s="64">
        <v>3</v>
      </c>
      <c r="W755" s="54">
        <f t="shared" si="35"/>
        <v>746</v>
      </c>
      <c r="X755" s="68">
        <v>22002</v>
      </c>
      <c r="AC755" s="63">
        <v>11002.360336318612</v>
      </c>
      <c r="AD755" s="63"/>
      <c r="AE755" s="54" t="s">
        <v>177</v>
      </c>
      <c r="AG755" s="63"/>
      <c r="AK755" s="64"/>
      <c r="AL755" s="64"/>
      <c r="AM755" s="65"/>
      <c r="AO755" s="64"/>
      <c r="AP755" s="66"/>
      <c r="AQ755" s="66"/>
      <c r="AS755" s="67"/>
      <c r="AT755" s="68"/>
    </row>
    <row r="756" spans="1:46" x14ac:dyDescent="0.25">
      <c r="A756" s="60">
        <v>11358.778485586401</v>
      </c>
      <c r="B756" s="54">
        <f t="shared" si="33"/>
        <v>1</v>
      </c>
      <c r="C756" s="54">
        <f t="shared" si="34"/>
        <v>747</v>
      </c>
      <c r="D756" s="60">
        <v>11358.778485586401</v>
      </c>
      <c r="G756" s="63"/>
      <c r="I756" s="64"/>
      <c r="J756" s="64"/>
      <c r="K756" s="65"/>
      <c r="M756" s="64"/>
      <c r="N756" s="66"/>
      <c r="O756" s="66"/>
      <c r="Q756" s="67"/>
      <c r="R756" s="68"/>
      <c r="S756" s="63"/>
      <c r="U756" s="68">
        <v>22032</v>
      </c>
      <c r="V756" s="64">
        <v>4</v>
      </c>
      <c r="W756" s="54">
        <f t="shared" si="35"/>
        <v>747</v>
      </c>
      <c r="X756" s="68">
        <v>22032</v>
      </c>
      <c r="AC756" s="63">
        <v>11017.564569966868</v>
      </c>
      <c r="AD756" s="63"/>
      <c r="AE756" s="54" t="s">
        <v>176</v>
      </c>
      <c r="AG756" s="63"/>
      <c r="AK756" s="64"/>
      <c r="AL756" s="64"/>
      <c r="AM756" s="65"/>
      <c r="AO756" s="64"/>
      <c r="AP756" s="66"/>
      <c r="AQ756" s="66"/>
      <c r="AS756" s="67"/>
      <c r="AT756" s="68"/>
    </row>
    <row r="757" spans="1:46" x14ac:dyDescent="0.25">
      <c r="A757" s="60">
        <v>11373.611549716908</v>
      </c>
      <c r="B757" s="54">
        <f t="shared" si="33"/>
        <v>2</v>
      </c>
      <c r="C757" s="54">
        <f t="shared" si="34"/>
        <v>748</v>
      </c>
      <c r="D757" s="60">
        <v>11373.611549716908</v>
      </c>
      <c r="G757" s="63"/>
      <c r="I757" s="64"/>
      <c r="J757" s="64"/>
      <c r="K757" s="65"/>
      <c r="M757" s="64"/>
      <c r="N757" s="66"/>
      <c r="O757" s="66"/>
      <c r="Q757" s="67"/>
      <c r="R757" s="68"/>
      <c r="S757" s="63"/>
      <c r="U757" s="68">
        <v>22061</v>
      </c>
      <c r="V757" s="64">
        <v>5</v>
      </c>
      <c r="W757" s="54">
        <f t="shared" si="35"/>
        <v>748</v>
      </c>
      <c r="X757" s="68">
        <v>22061</v>
      </c>
      <c r="AC757" s="63">
        <v>11031.790711621754</v>
      </c>
      <c r="AD757" s="63"/>
      <c r="AE757" s="54" t="s">
        <v>177</v>
      </c>
      <c r="AG757" s="63"/>
      <c r="AK757" s="64"/>
      <c r="AL757" s="64"/>
      <c r="AM757" s="65"/>
      <c r="AO757" s="64"/>
      <c r="AP757" s="66"/>
      <c r="AQ757" s="66"/>
      <c r="AS757" s="67"/>
      <c r="AT757" s="68"/>
    </row>
    <row r="758" spans="1:46" x14ac:dyDescent="0.25">
      <c r="A758" s="60">
        <v>11388.543395677116</v>
      </c>
      <c r="B758" s="54">
        <f t="shared" si="33"/>
        <v>3</v>
      </c>
      <c r="C758" s="54">
        <f t="shared" si="34"/>
        <v>749</v>
      </c>
      <c r="D758" s="60">
        <v>11388.543395677116</v>
      </c>
      <c r="G758" s="63"/>
      <c r="I758" s="64"/>
      <c r="J758" s="64"/>
      <c r="K758" s="65"/>
      <c r="M758" s="64"/>
      <c r="N758" s="66"/>
      <c r="O758" s="66"/>
      <c r="Q758" s="67"/>
      <c r="R758" s="68"/>
      <c r="S758" s="63"/>
      <c r="U758" s="68">
        <v>22091</v>
      </c>
      <c r="V758" s="64">
        <v>6</v>
      </c>
      <c r="W758" s="54">
        <f t="shared" si="35"/>
        <v>749</v>
      </c>
      <c r="X758" s="68">
        <v>22091</v>
      </c>
      <c r="AC758" s="63">
        <v>11047.240755721461</v>
      </c>
      <c r="AD758" s="63"/>
      <c r="AE758" s="54" t="s">
        <v>176</v>
      </c>
      <c r="AG758" s="63"/>
      <c r="AK758" s="64"/>
      <c r="AL758" s="64"/>
      <c r="AM758" s="65"/>
      <c r="AO758" s="64"/>
      <c r="AP758" s="66"/>
      <c r="AQ758" s="66"/>
      <c r="AS758" s="67"/>
      <c r="AT758" s="68"/>
    </row>
    <row r="759" spans="1:46" x14ac:dyDescent="0.25">
      <c r="A759" s="60">
        <v>11403.587939163204</v>
      </c>
      <c r="B759" s="54">
        <f t="shared" si="33"/>
        <v>4</v>
      </c>
      <c r="C759" s="54">
        <f t="shared" si="34"/>
        <v>750</v>
      </c>
      <c r="D759" s="60">
        <v>11403.587939163204</v>
      </c>
      <c r="G759" s="63"/>
      <c r="I759" s="64"/>
      <c r="J759" s="64"/>
      <c r="K759" s="65"/>
      <c r="M759" s="64"/>
      <c r="N759" s="66"/>
      <c r="O759" s="66"/>
      <c r="Q759" s="67"/>
      <c r="R759" s="68"/>
      <c r="S759" s="63"/>
      <c r="U759" s="68">
        <v>22121</v>
      </c>
      <c r="V759" s="64">
        <v>6</v>
      </c>
      <c r="W759" s="54">
        <f t="shared" si="35"/>
        <v>750</v>
      </c>
      <c r="X759" s="68">
        <v>22121</v>
      </c>
      <c r="AC759" s="63">
        <v>11061.242209932301</v>
      </c>
      <c r="AD759" s="63"/>
      <c r="AE759" s="54" t="s">
        <v>177</v>
      </c>
      <c r="AG759" s="63"/>
      <c r="AK759" s="64"/>
      <c r="AL759" s="64"/>
      <c r="AM759" s="65"/>
      <c r="AO759" s="64"/>
      <c r="AP759" s="66"/>
      <c r="AQ759" s="66"/>
      <c r="AS759" s="67"/>
      <c r="AT759" s="68"/>
    </row>
    <row r="760" spans="1:46" x14ac:dyDescent="0.25">
      <c r="A760" s="60">
        <v>11418.764444183558</v>
      </c>
      <c r="B760" s="54">
        <f t="shared" si="33"/>
        <v>5</v>
      </c>
      <c r="C760" s="54">
        <f t="shared" si="34"/>
        <v>751</v>
      </c>
      <c r="D760" s="60">
        <v>11418.764444183558</v>
      </c>
      <c r="G760" s="63"/>
      <c r="I760" s="64"/>
      <c r="J760" s="64"/>
      <c r="K760" s="65"/>
      <c r="M760" s="64"/>
      <c r="N760" s="66"/>
      <c r="O760" s="66"/>
      <c r="Q760" s="67"/>
      <c r="R760" s="68"/>
      <c r="S760" s="63"/>
      <c r="U760" s="68">
        <v>22150</v>
      </c>
      <c r="V760" s="64">
        <v>7</v>
      </c>
      <c r="W760" s="54">
        <f t="shared" si="35"/>
        <v>751</v>
      </c>
      <c r="X760" s="68">
        <v>22150</v>
      </c>
      <c r="AC760" s="63">
        <v>11076.797729970887</v>
      </c>
      <c r="AD760" s="63"/>
      <c r="AE760" s="54" t="s">
        <v>176</v>
      </c>
      <c r="AG760" s="63"/>
      <c r="AK760" s="64"/>
      <c r="AL760" s="64"/>
      <c r="AM760" s="65"/>
      <c r="AO760" s="64"/>
      <c r="AP760" s="66"/>
      <c r="AQ760" s="66"/>
      <c r="AS760" s="67"/>
      <c r="AT760" s="68"/>
    </row>
    <row r="761" spans="1:46" x14ac:dyDescent="0.25">
      <c r="A761" s="60">
        <v>11434.069538471755</v>
      </c>
      <c r="B761" s="54">
        <f t="shared" si="33"/>
        <v>6</v>
      </c>
      <c r="C761" s="54">
        <f t="shared" si="34"/>
        <v>752</v>
      </c>
      <c r="D761" s="60">
        <v>11434.069538471755</v>
      </c>
      <c r="G761" s="63"/>
      <c r="I761" s="64"/>
      <c r="J761" s="64"/>
      <c r="K761" s="65"/>
      <c r="M761" s="64"/>
      <c r="N761" s="66"/>
      <c r="O761" s="66"/>
      <c r="Q761" s="67"/>
      <c r="R761" s="68"/>
      <c r="S761" s="63"/>
      <c r="U761" s="68">
        <v>22180</v>
      </c>
      <c r="V761" s="64">
        <v>8</v>
      </c>
      <c r="W761" s="54">
        <f t="shared" si="35"/>
        <v>752</v>
      </c>
      <c r="X761" s="68">
        <v>22180</v>
      </c>
      <c r="AC761" s="63">
        <v>11090.728886940517</v>
      </c>
      <c r="AD761" s="63"/>
      <c r="AE761" s="54" t="s">
        <v>177</v>
      </c>
      <c r="AG761" s="63"/>
      <c r="AK761" s="64"/>
      <c r="AL761" s="64"/>
      <c r="AM761" s="65"/>
      <c r="AO761" s="64"/>
      <c r="AP761" s="66"/>
      <c r="AQ761" s="66"/>
      <c r="AS761" s="67"/>
      <c r="AT761" s="68"/>
    </row>
    <row r="762" spans="1:46" x14ac:dyDescent="0.25">
      <c r="A762" s="60">
        <v>11449.506911844946</v>
      </c>
      <c r="B762" s="54">
        <f t="shared" si="33"/>
        <v>7</v>
      </c>
      <c r="C762" s="54">
        <f t="shared" si="34"/>
        <v>753</v>
      </c>
      <c r="D762" s="60">
        <v>11449.506911844946</v>
      </c>
      <c r="G762" s="63"/>
      <c r="I762" s="64"/>
      <c r="J762" s="64"/>
      <c r="K762" s="65"/>
      <c r="M762" s="64"/>
      <c r="N762" s="66"/>
      <c r="O762" s="66"/>
      <c r="Q762" s="67"/>
      <c r="R762" s="68"/>
      <c r="S762" s="63"/>
      <c r="U762" s="68">
        <v>22209</v>
      </c>
      <c r="V762" s="64">
        <v>9</v>
      </c>
      <c r="W762" s="54">
        <f t="shared" si="35"/>
        <v>753</v>
      </c>
      <c r="X762" s="68">
        <v>22209</v>
      </c>
      <c r="AC762" s="63">
        <v>11106.233959403355</v>
      </c>
      <c r="AD762" s="63"/>
      <c r="AE762" s="54" t="s">
        <v>176</v>
      </c>
      <c r="AG762" s="63"/>
      <c r="AK762" s="64"/>
      <c r="AL762" s="64"/>
      <c r="AM762" s="65"/>
      <c r="AO762" s="64"/>
      <c r="AP762" s="66"/>
      <c r="AQ762" s="66"/>
      <c r="AS762" s="67"/>
      <c r="AT762" s="68"/>
    </row>
    <row r="763" spans="1:46" x14ac:dyDescent="0.25">
      <c r="A763" s="60">
        <v>11465.052609344479</v>
      </c>
      <c r="B763" s="54">
        <f t="shared" si="33"/>
        <v>8</v>
      </c>
      <c r="C763" s="54">
        <f t="shared" si="34"/>
        <v>754</v>
      </c>
      <c r="D763" s="60">
        <v>11465.052609344479</v>
      </c>
      <c r="G763" s="63"/>
      <c r="I763" s="64"/>
      <c r="J763" s="64"/>
      <c r="K763" s="65"/>
      <c r="M763" s="64"/>
      <c r="N763" s="66"/>
      <c r="O763" s="66"/>
      <c r="Q763" s="67"/>
      <c r="R763" s="68"/>
      <c r="S763" s="63"/>
      <c r="U763" s="68">
        <v>22239</v>
      </c>
      <c r="V763" s="64">
        <v>10</v>
      </c>
      <c r="W763" s="54">
        <f t="shared" si="35"/>
        <v>754</v>
      </c>
      <c r="X763" s="68">
        <v>22239</v>
      </c>
      <c r="AC763" s="63">
        <v>11120.258306128904</v>
      </c>
      <c r="AD763" s="63"/>
      <c r="AE763" s="54" t="s">
        <v>177</v>
      </c>
      <c r="AG763" s="63"/>
      <c r="AK763" s="64"/>
      <c r="AL763" s="64"/>
      <c r="AM763" s="65"/>
      <c r="AO763" s="64"/>
      <c r="AP763" s="66"/>
      <c r="AQ763" s="66"/>
      <c r="AS763" s="67"/>
      <c r="AT763" s="68"/>
    </row>
    <row r="764" spans="1:46" x14ac:dyDescent="0.25">
      <c r="A764" s="60">
        <v>11480.695931219496</v>
      </c>
      <c r="B764" s="54">
        <f t="shared" si="33"/>
        <v>9</v>
      </c>
      <c r="C764" s="54">
        <f t="shared" si="34"/>
        <v>755</v>
      </c>
      <c r="D764" s="60">
        <v>11480.695931219496</v>
      </c>
      <c r="G764" s="63"/>
      <c r="I764" s="64"/>
      <c r="J764" s="64"/>
      <c r="K764" s="65"/>
      <c r="M764" s="64"/>
      <c r="N764" s="66"/>
      <c r="O764" s="66"/>
      <c r="Q764" s="67"/>
      <c r="R764" s="68"/>
      <c r="S764" s="63"/>
      <c r="U764" s="68">
        <v>22268</v>
      </c>
      <c r="V764" s="64">
        <v>11</v>
      </c>
      <c r="W764" s="54">
        <f t="shared" si="35"/>
        <v>755</v>
      </c>
      <c r="X764" s="68">
        <v>22268</v>
      </c>
      <c r="AC764" s="63">
        <v>11135.574273377191</v>
      </c>
      <c r="AD764" s="63"/>
      <c r="AE764" s="54" t="s">
        <v>176</v>
      </c>
      <c r="AG764" s="63"/>
      <c r="AK764" s="64"/>
      <c r="AL764" s="64"/>
      <c r="AM764" s="65"/>
      <c r="AO764" s="64"/>
      <c r="AP764" s="66"/>
      <c r="AQ764" s="66"/>
      <c r="AS764" s="67"/>
      <c r="AT764" s="68"/>
    </row>
    <row r="765" spans="1:46" x14ac:dyDescent="0.25">
      <c r="A765" s="60">
        <v>11496.394725596532</v>
      </c>
      <c r="B765" s="54">
        <f t="shared" si="33"/>
        <v>10</v>
      </c>
      <c r="C765" s="54">
        <f t="shared" si="34"/>
        <v>756</v>
      </c>
      <c r="D765" s="60">
        <v>11496.394725596532</v>
      </c>
      <c r="G765" s="63"/>
      <c r="I765" s="64"/>
      <c r="J765" s="64"/>
      <c r="K765" s="65"/>
      <c r="M765" s="64"/>
      <c r="N765" s="66"/>
      <c r="O765" s="66"/>
      <c r="Q765" s="67"/>
      <c r="R765" s="68"/>
      <c r="S765" s="63"/>
      <c r="U765" s="68">
        <v>22298</v>
      </c>
      <c r="V765" s="64">
        <v>12</v>
      </c>
      <c r="W765" s="54">
        <f t="shared" si="35"/>
        <v>756</v>
      </c>
      <c r="X765" s="68">
        <v>22298</v>
      </c>
      <c r="AC765" s="63">
        <v>11149.834289389197</v>
      </c>
      <c r="AD765" s="63"/>
      <c r="AE765" s="54" t="s">
        <v>177</v>
      </c>
      <c r="AG765" s="63"/>
      <c r="AK765" s="64"/>
      <c r="AL765" s="64"/>
      <c r="AM765" s="65"/>
      <c r="AO765" s="64"/>
      <c r="AP765" s="66"/>
      <c r="AQ765" s="66"/>
      <c r="AS765" s="67"/>
      <c r="AT765" s="68"/>
    </row>
    <row r="766" spans="1:46" x14ac:dyDescent="0.25">
      <c r="A766" s="60">
        <v>11512.129152282607</v>
      </c>
      <c r="B766" s="54">
        <f t="shared" si="33"/>
        <v>11</v>
      </c>
      <c r="C766" s="54">
        <f t="shared" si="34"/>
        <v>757</v>
      </c>
      <c r="D766" s="60">
        <v>11512.129152282607</v>
      </c>
      <c r="G766" s="63"/>
      <c r="I766" s="64"/>
      <c r="J766" s="64"/>
      <c r="K766" s="65"/>
      <c r="M766" s="64"/>
      <c r="N766" s="66"/>
      <c r="O766" s="66"/>
      <c r="Q766" s="67"/>
      <c r="R766" s="68"/>
      <c r="S766" s="63"/>
      <c r="U766" s="68">
        <v>22327</v>
      </c>
      <c r="V766" s="64">
        <v>1</v>
      </c>
      <c r="W766" s="54">
        <f t="shared" si="35"/>
        <v>757</v>
      </c>
      <c r="X766" s="68">
        <v>22327</v>
      </c>
      <c r="AC766" s="63">
        <v>11164.86262444267</v>
      </c>
      <c r="AD766" s="63"/>
      <c r="AE766" s="54" t="s">
        <v>176</v>
      </c>
      <c r="AG766" s="63"/>
      <c r="AK766" s="64"/>
      <c r="AL766" s="64"/>
      <c r="AM766" s="65"/>
      <c r="AO766" s="64"/>
      <c r="AP766" s="66"/>
      <c r="AQ766" s="66"/>
      <c r="AS766" s="67"/>
      <c r="AT766" s="68"/>
    </row>
    <row r="767" spans="1:46" x14ac:dyDescent="0.25">
      <c r="A767" s="60">
        <v>11527.84842555318</v>
      </c>
      <c r="B767" s="54">
        <f t="shared" si="33"/>
        <v>12</v>
      </c>
      <c r="C767" s="54">
        <f t="shared" si="34"/>
        <v>758</v>
      </c>
      <c r="D767" s="60">
        <v>11527.84842555318</v>
      </c>
      <c r="G767" s="63"/>
      <c r="I767" s="64"/>
      <c r="J767" s="64"/>
      <c r="K767" s="65"/>
      <c r="M767" s="64"/>
      <c r="N767" s="66"/>
      <c r="O767" s="66"/>
      <c r="Q767" s="67"/>
      <c r="R767" s="68"/>
      <c r="S767" s="63"/>
      <c r="U767" s="68">
        <v>22357</v>
      </c>
      <c r="V767" s="64">
        <v>2</v>
      </c>
      <c r="W767" s="54">
        <f t="shared" si="35"/>
        <v>758</v>
      </c>
      <c r="X767" s="68">
        <v>22357</v>
      </c>
      <c r="AC767" s="63">
        <v>11179.456908576656</v>
      </c>
      <c r="AD767" s="63"/>
      <c r="AE767" s="54" t="s">
        <v>177</v>
      </c>
      <c r="AG767" s="63"/>
      <c r="AK767" s="64"/>
      <c r="AL767" s="64"/>
      <c r="AM767" s="65"/>
      <c r="AO767" s="64"/>
      <c r="AP767" s="66"/>
      <c r="AQ767" s="66"/>
      <c r="AS767" s="67"/>
      <c r="AT767" s="68"/>
    </row>
    <row r="768" spans="1:46" x14ac:dyDescent="0.25">
      <c r="A768" s="60">
        <v>11543.531453390606</v>
      </c>
      <c r="B768" s="54">
        <f t="shared" si="33"/>
        <v>13</v>
      </c>
      <c r="C768" s="54">
        <f t="shared" si="34"/>
        <v>759</v>
      </c>
      <c r="D768" s="60">
        <v>11543.531453390606</v>
      </c>
      <c r="G768" s="63"/>
      <c r="I768" s="64"/>
      <c r="J768" s="64"/>
      <c r="K768" s="65"/>
      <c r="M768" s="64"/>
      <c r="N768" s="66"/>
      <c r="O768" s="66"/>
      <c r="Q768" s="67"/>
      <c r="R768" s="68"/>
      <c r="S768" s="63"/>
      <c r="U768" s="68">
        <v>22386</v>
      </c>
      <c r="V768" s="64">
        <v>3</v>
      </c>
      <c r="W768" s="54">
        <f t="shared" si="35"/>
        <v>759</v>
      </c>
      <c r="X768" s="68">
        <v>22386</v>
      </c>
      <c r="AC768" s="63">
        <v>11194.15083974041</v>
      </c>
      <c r="AD768" s="63"/>
      <c r="AE768" s="54" t="s">
        <v>176</v>
      </c>
      <c r="AG768" s="63"/>
      <c r="AK768" s="64"/>
      <c r="AL768" s="64"/>
      <c r="AM768" s="65"/>
      <c r="AO768" s="64"/>
      <c r="AP768" s="66"/>
      <c r="AQ768" s="66"/>
      <c r="AS768" s="67"/>
      <c r="AT768" s="68"/>
    </row>
    <row r="769" spans="1:46" x14ac:dyDescent="0.25">
      <c r="A769" s="60">
        <v>11559.132376166061</v>
      </c>
      <c r="B769" s="54">
        <f t="shared" si="33"/>
        <v>14</v>
      </c>
      <c r="C769" s="54">
        <f t="shared" si="34"/>
        <v>760</v>
      </c>
      <c r="D769" s="60">
        <v>11559.132376166061</v>
      </c>
      <c r="G769" s="63"/>
      <c r="I769" s="64"/>
      <c r="J769" s="64"/>
      <c r="K769" s="65"/>
      <c r="M769" s="64"/>
      <c r="N769" s="66"/>
      <c r="O769" s="66"/>
      <c r="Q769" s="67"/>
      <c r="R769" s="68"/>
      <c r="S769" s="63"/>
      <c r="U769" s="68">
        <v>22416</v>
      </c>
      <c r="V769" s="64">
        <v>4</v>
      </c>
      <c r="W769" s="54">
        <f t="shared" si="35"/>
        <v>760</v>
      </c>
      <c r="X769" s="68">
        <v>22416</v>
      </c>
      <c r="AC769" s="63">
        <v>11209.116747938562</v>
      </c>
      <c r="AD769" s="63"/>
      <c r="AE769" s="54" t="s">
        <v>177</v>
      </c>
      <c r="AG769" s="63"/>
      <c r="AK769" s="64"/>
      <c r="AL769" s="64"/>
      <c r="AM769" s="65"/>
      <c r="AO769" s="64"/>
      <c r="AP769" s="66"/>
      <c r="AQ769" s="66"/>
      <c r="AS769" s="67"/>
      <c r="AT769" s="68"/>
    </row>
    <row r="770" spans="1:46" x14ac:dyDescent="0.25">
      <c r="A770" s="60">
        <v>11574.637281292118</v>
      </c>
      <c r="B770" s="54">
        <f t="shared" si="33"/>
        <v>15</v>
      </c>
      <c r="C770" s="54">
        <f t="shared" si="34"/>
        <v>761</v>
      </c>
      <c r="D770" s="60">
        <v>11574.637281292118</v>
      </c>
      <c r="G770" s="63"/>
      <c r="I770" s="64"/>
      <c r="J770" s="64"/>
      <c r="K770" s="65"/>
      <c r="M770" s="64"/>
      <c r="N770" s="66"/>
      <c r="O770" s="66"/>
      <c r="Q770" s="67"/>
      <c r="R770" s="68"/>
      <c r="S770" s="63"/>
      <c r="U770" s="68">
        <v>22445</v>
      </c>
      <c r="V770" s="64">
        <v>5</v>
      </c>
      <c r="W770" s="54">
        <f t="shared" si="35"/>
        <v>761</v>
      </c>
      <c r="X770" s="68">
        <v>22445</v>
      </c>
      <c r="AC770" s="63">
        <v>11223.487416004762</v>
      </c>
      <c r="AD770" s="63"/>
      <c r="AE770" s="54" t="s">
        <v>176</v>
      </c>
      <c r="AG770" s="63"/>
      <c r="AK770" s="64"/>
      <c r="AL770" s="64"/>
      <c r="AM770" s="65"/>
      <c r="AO770" s="64"/>
      <c r="AP770" s="66"/>
      <c r="AQ770" s="66"/>
      <c r="AS770" s="67"/>
      <c r="AT770" s="68"/>
    </row>
    <row r="771" spans="1:46" x14ac:dyDescent="0.25">
      <c r="A771" s="60">
        <v>11590.016419672873</v>
      </c>
      <c r="B771" s="54">
        <f t="shared" si="33"/>
        <v>16</v>
      </c>
      <c r="C771" s="54">
        <f t="shared" si="34"/>
        <v>762</v>
      </c>
      <c r="D771" s="60">
        <v>11590.016419672873</v>
      </c>
      <c r="G771" s="63"/>
      <c r="I771" s="64"/>
      <c r="J771" s="64"/>
      <c r="K771" s="65"/>
      <c r="M771" s="64"/>
      <c r="N771" s="66"/>
      <c r="O771" s="66"/>
      <c r="Q771" s="67"/>
      <c r="R771" s="68"/>
      <c r="S771" s="63"/>
      <c r="U771" s="68">
        <v>22475</v>
      </c>
      <c r="V771" s="64">
        <v>6</v>
      </c>
      <c r="W771" s="54">
        <f t="shared" si="35"/>
        <v>762</v>
      </c>
      <c r="X771" s="68">
        <v>22475</v>
      </c>
      <c r="AC771" s="63">
        <v>11238.78881483525</v>
      </c>
      <c r="AD771" s="63"/>
      <c r="AE771" s="54" t="s">
        <v>177</v>
      </c>
      <c r="AG771" s="63"/>
      <c r="AK771" s="64"/>
      <c r="AL771" s="64"/>
      <c r="AM771" s="65"/>
      <c r="AO771" s="64"/>
      <c r="AP771" s="66"/>
      <c r="AQ771" s="66"/>
      <c r="AS771" s="67"/>
      <c r="AT771" s="68"/>
    </row>
    <row r="772" spans="1:46" x14ac:dyDescent="0.25">
      <c r="A772" s="60">
        <v>11605.268930327147</v>
      </c>
      <c r="B772" s="54">
        <f t="shared" si="33"/>
        <v>17</v>
      </c>
      <c r="C772" s="54">
        <f t="shared" si="34"/>
        <v>763</v>
      </c>
      <c r="D772" s="60">
        <v>11605.268930327147</v>
      </c>
      <c r="G772" s="63"/>
      <c r="I772" s="64"/>
      <c r="J772" s="64"/>
      <c r="K772" s="65"/>
      <c r="M772" s="64"/>
      <c r="N772" s="66"/>
      <c r="O772" s="66"/>
      <c r="Q772" s="67"/>
      <c r="R772" s="68"/>
      <c r="S772" s="63"/>
      <c r="U772" s="68">
        <v>22504</v>
      </c>
      <c r="V772" s="64">
        <v>7</v>
      </c>
      <c r="W772" s="54">
        <f t="shared" si="35"/>
        <v>763</v>
      </c>
      <c r="X772" s="68">
        <v>22504</v>
      </c>
      <c r="AC772" s="63">
        <v>11252.908279655967</v>
      </c>
      <c r="AD772" s="63"/>
      <c r="AE772" s="54" t="s">
        <v>176</v>
      </c>
      <c r="AG772" s="63"/>
      <c r="AK772" s="64"/>
      <c r="AL772" s="64"/>
      <c r="AM772" s="65"/>
      <c r="AO772" s="64"/>
      <c r="AP772" s="66"/>
      <c r="AQ772" s="66"/>
      <c r="AS772" s="67"/>
      <c r="AT772" s="68"/>
    </row>
    <row r="773" spans="1:46" x14ac:dyDescent="0.25">
      <c r="A773" s="60">
        <v>11620.385991775431</v>
      </c>
      <c r="B773" s="54">
        <f t="shared" si="33"/>
        <v>18</v>
      </c>
      <c r="C773" s="54">
        <f t="shared" si="34"/>
        <v>764</v>
      </c>
      <c r="D773" s="60">
        <v>11620.385991775431</v>
      </c>
      <c r="G773" s="63"/>
      <c r="I773" s="64"/>
      <c r="J773" s="64"/>
      <c r="K773" s="65"/>
      <c r="M773" s="64"/>
      <c r="N773" s="66"/>
      <c r="O773" s="66"/>
      <c r="Q773" s="67"/>
      <c r="R773" s="68"/>
      <c r="S773" s="63"/>
      <c r="U773" s="68">
        <v>22534</v>
      </c>
      <c r="V773" s="64">
        <v>8</v>
      </c>
      <c r="W773" s="54">
        <f t="shared" si="35"/>
        <v>764</v>
      </c>
      <c r="X773" s="68">
        <v>22534</v>
      </c>
      <c r="AC773" s="63">
        <v>11268.436428006738</v>
      </c>
      <c r="AD773" s="63"/>
      <c r="AE773" s="54" t="s">
        <v>177</v>
      </c>
      <c r="AG773" s="63"/>
      <c r="AK773" s="64"/>
      <c r="AL773" s="64"/>
      <c r="AM773" s="65"/>
      <c r="AO773" s="64"/>
      <c r="AP773" s="66"/>
      <c r="AQ773" s="66"/>
      <c r="AS773" s="67"/>
      <c r="AT773" s="68"/>
    </row>
    <row r="774" spans="1:46" x14ac:dyDescent="0.25">
      <c r="A774" s="60">
        <v>11635.382120463066</v>
      </c>
      <c r="B774" s="54">
        <f t="shared" si="33"/>
        <v>19</v>
      </c>
      <c r="C774" s="54">
        <f t="shared" si="34"/>
        <v>765</v>
      </c>
      <c r="D774" s="60">
        <v>11635.382120463066</v>
      </c>
      <c r="G774" s="63"/>
      <c r="I774" s="64"/>
      <c r="J774" s="64"/>
      <c r="K774" s="65"/>
      <c r="M774" s="64"/>
      <c r="N774" s="66"/>
      <c r="O774" s="66"/>
      <c r="Q774" s="67"/>
      <c r="R774" s="68"/>
      <c r="S774" s="63"/>
      <c r="U774" s="68">
        <v>22564</v>
      </c>
      <c r="V774" s="64">
        <v>9</v>
      </c>
      <c r="W774" s="54">
        <f t="shared" si="35"/>
        <v>765</v>
      </c>
      <c r="X774" s="68">
        <v>22564</v>
      </c>
      <c r="AC774" s="63">
        <v>11282.431589348242</v>
      </c>
      <c r="AD774" s="63"/>
      <c r="AE774" s="54" t="s">
        <v>176</v>
      </c>
      <c r="AG774" s="63"/>
      <c r="AK774" s="64"/>
      <c r="AL774" s="64"/>
      <c r="AM774" s="65"/>
      <c r="AO774" s="64"/>
      <c r="AP774" s="66"/>
      <c r="AQ774" s="66"/>
      <c r="AS774" s="67"/>
      <c r="AT774" s="68"/>
    </row>
    <row r="775" spans="1:46" x14ac:dyDescent="0.25">
      <c r="A775" s="60">
        <v>11650.267381492537</v>
      </c>
      <c r="B775" s="54">
        <f t="shared" si="33"/>
        <v>20</v>
      </c>
      <c r="C775" s="54">
        <f t="shared" si="34"/>
        <v>766</v>
      </c>
      <c r="D775" s="60">
        <v>11650.267381492537</v>
      </c>
      <c r="G775" s="63"/>
      <c r="I775" s="64"/>
      <c r="J775" s="64"/>
      <c r="K775" s="65"/>
      <c r="M775" s="64"/>
      <c r="N775" s="66"/>
      <c r="O775" s="66"/>
      <c r="Q775" s="67"/>
      <c r="R775" s="68"/>
      <c r="S775" s="63"/>
      <c r="U775" s="68">
        <v>22593</v>
      </c>
      <c r="V775" s="64">
        <v>10</v>
      </c>
      <c r="W775" s="54">
        <f t="shared" si="35"/>
        <v>766</v>
      </c>
      <c r="X775" s="68">
        <v>22593</v>
      </c>
      <c r="AC775" s="63">
        <v>11298.027905183844</v>
      </c>
      <c r="AD775" s="63"/>
      <c r="AE775" s="54" t="s">
        <v>177</v>
      </c>
      <c r="AG775" s="63"/>
      <c r="AK775" s="64"/>
      <c r="AL775" s="64"/>
      <c r="AM775" s="65"/>
      <c r="AO775" s="64"/>
      <c r="AP775" s="66"/>
      <c r="AQ775" s="66"/>
      <c r="AS775" s="67"/>
      <c r="AT775" s="68"/>
    </row>
    <row r="776" spans="1:46" x14ac:dyDescent="0.25">
      <c r="A776" s="60">
        <v>11665.069899429567</v>
      </c>
      <c r="B776" s="54">
        <f t="shared" si="33"/>
        <v>21</v>
      </c>
      <c r="C776" s="54">
        <f t="shared" si="34"/>
        <v>767</v>
      </c>
      <c r="D776" s="60">
        <v>11665.069899429567</v>
      </c>
      <c r="G776" s="63"/>
      <c r="I776" s="64"/>
      <c r="J776" s="64"/>
      <c r="K776" s="65"/>
      <c r="M776" s="64"/>
      <c r="N776" s="66"/>
      <c r="O776" s="66"/>
      <c r="Q776" s="67"/>
      <c r="R776" s="68"/>
      <c r="S776" s="63"/>
      <c r="U776" s="68">
        <v>22623</v>
      </c>
      <c r="V776" s="64">
        <v>11</v>
      </c>
      <c r="W776" s="54">
        <f t="shared" si="35"/>
        <v>767</v>
      </c>
      <c r="X776" s="68">
        <v>22623</v>
      </c>
      <c r="AC776" s="63">
        <v>11312.058374571148</v>
      </c>
      <c r="AD776" s="63"/>
      <c r="AE776" s="54" t="s">
        <v>176</v>
      </c>
      <c r="AG776" s="63"/>
      <c r="AK776" s="64"/>
      <c r="AL776" s="64"/>
      <c r="AM776" s="65"/>
      <c r="AO776" s="64"/>
      <c r="AP776" s="66"/>
      <c r="AQ776" s="66"/>
      <c r="AS776" s="67"/>
      <c r="AT776" s="68"/>
    </row>
    <row r="777" spans="1:46" x14ac:dyDescent="0.25">
      <c r="A777" s="60">
        <v>11679.812443322968</v>
      </c>
      <c r="B777" s="54">
        <f t="shared" si="33"/>
        <v>22</v>
      </c>
      <c r="C777" s="54">
        <f t="shared" si="34"/>
        <v>768</v>
      </c>
      <c r="D777" s="60">
        <v>11679.812443322968</v>
      </c>
      <c r="G777" s="63"/>
      <c r="I777" s="64"/>
      <c r="J777" s="64"/>
      <c r="K777" s="65"/>
      <c r="M777" s="64"/>
      <c r="N777" s="66"/>
      <c r="O777" s="66"/>
      <c r="Q777" s="67"/>
      <c r="R777" s="68"/>
      <c r="S777" s="63"/>
      <c r="U777" s="68">
        <v>22652</v>
      </c>
      <c r="V777" s="64">
        <v>12</v>
      </c>
      <c r="W777" s="54">
        <f t="shared" si="35"/>
        <v>768</v>
      </c>
      <c r="X777" s="68">
        <v>22652</v>
      </c>
      <c r="AC777" s="63">
        <v>11327.55220190715</v>
      </c>
      <c r="AD777" s="63"/>
      <c r="AE777" s="54" t="s">
        <v>177</v>
      </c>
      <c r="AG777" s="63"/>
      <c r="AK777" s="64"/>
      <c r="AL777" s="64"/>
      <c r="AM777" s="65"/>
      <c r="AO777" s="64"/>
      <c r="AP777" s="66"/>
      <c r="AQ777" s="66"/>
      <c r="AS777" s="67"/>
      <c r="AT777" s="68"/>
    </row>
    <row r="778" spans="1:46" x14ac:dyDescent="0.25">
      <c r="A778" s="60">
        <v>11694.531575332396</v>
      </c>
      <c r="B778" s="54">
        <f t="shared" si="33"/>
        <v>23</v>
      </c>
      <c r="C778" s="54">
        <f t="shared" si="34"/>
        <v>769</v>
      </c>
      <c r="D778" s="60">
        <v>11694.531575332396</v>
      </c>
      <c r="G778" s="63"/>
      <c r="I778" s="64"/>
      <c r="J778" s="64"/>
      <c r="K778" s="65"/>
      <c r="M778" s="64"/>
      <c r="N778" s="66"/>
      <c r="O778" s="66"/>
      <c r="Q778" s="67"/>
      <c r="R778" s="68"/>
      <c r="S778" s="63"/>
      <c r="U778" s="68">
        <v>22682</v>
      </c>
      <c r="V778" s="64">
        <v>1</v>
      </c>
      <c r="W778" s="54">
        <f t="shared" si="35"/>
        <v>769</v>
      </c>
      <c r="X778" s="68">
        <v>22682</v>
      </c>
      <c r="AC778" s="63">
        <v>11341.774923466612</v>
      </c>
      <c r="AD778" s="63"/>
      <c r="AE778" s="54" t="s">
        <v>176</v>
      </c>
      <c r="AG778" s="63"/>
      <c r="AK778" s="64"/>
      <c r="AL778" s="64"/>
      <c r="AM778" s="65"/>
      <c r="AO778" s="64"/>
      <c r="AP778" s="66"/>
      <c r="AQ778" s="66"/>
      <c r="AS778" s="67"/>
      <c r="AT778" s="68"/>
    </row>
    <row r="779" spans="1:46" x14ac:dyDescent="0.25">
      <c r="A779" s="60">
        <v>11709.254977602046</v>
      </c>
      <c r="B779" s="54">
        <f t="shared" si="33"/>
        <v>24</v>
      </c>
      <c r="C779" s="54">
        <f t="shared" si="34"/>
        <v>770</v>
      </c>
      <c r="D779" s="60">
        <v>11709.254977602046</v>
      </c>
      <c r="G779" s="63"/>
      <c r="I779" s="64"/>
      <c r="J779" s="64"/>
      <c r="K779" s="65"/>
      <c r="M779" s="64"/>
      <c r="N779" s="66"/>
      <c r="O779" s="66"/>
      <c r="Q779" s="67"/>
      <c r="R779" s="68"/>
      <c r="S779" s="63"/>
      <c r="U779" s="68">
        <v>22711</v>
      </c>
      <c r="V779" s="64">
        <v>2</v>
      </c>
      <c r="W779" s="54">
        <f t="shared" si="35"/>
        <v>770</v>
      </c>
      <c r="X779" s="68">
        <v>22711</v>
      </c>
      <c r="AC779" s="63">
        <v>11357.018194115721</v>
      </c>
      <c r="AD779" s="63"/>
      <c r="AE779" s="54" t="s">
        <v>177</v>
      </c>
      <c r="AG779" s="63"/>
      <c r="AK779" s="64"/>
      <c r="AL779" s="64"/>
      <c r="AM779" s="65"/>
      <c r="AO779" s="64"/>
      <c r="AP779" s="66"/>
      <c r="AQ779" s="66"/>
      <c r="AS779" s="67"/>
      <c r="AT779" s="68"/>
    </row>
    <row r="780" spans="1:46" x14ac:dyDescent="0.25">
      <c r="A780" s="60">
        <v>11724.020651437342</v>
      </c>
      <c r="B780" s="54">
        <f t="shared" ref="B780:B843" si="36">IF(B779=24,1,B779+1)</f>
        <v>1</v>
      </c>
      <c r="C780" s="54">
        <f t="shared" ref="C780:C843" si="37">C779+1</f>
        <v>771</v>
      </c>
      <c r="D780" s="60">
        <v>11724.020651437342</v>
      </c>
      <c r="G780" s="63"/>
      <c r="I780" s="64"/>
      <c r="J780" s="64"/>
      <c r="K780" s="65"/>
      <c r="M780" s="64"/>
      <c r="N780" s="66"/>
      <c r="O780" s="66"/>
      <c r="Q780" s="67"/>
      <c r="R780" s="68"/>
      <c r="S780" s="63"/>
      <c r="U780" s="68">
        <v>22741</v>
      </c>
      <c r="V780" s="64">
        <v>3</v>
      </c>
      <c r="W780" s="54">
        <f t="shared" ref="W780:W843" si="38">W779+1</f>
        <v>771</v>
      </c>
      <c r="X780" s="68">
        <v>22741</v>
      </c>
      <c r="AC780" s="63">
        <v>11371.549380335957</v>
      </c>
      <c r="AD780" s="63"/>
      <c r="AE780" s="54" t="s">
        <v>176</v>
      </c>
      <c r="AG780" s="63"/>
      <c r="AK780" s="64"/>
      <c r="AL780" s="64"/>
      <c r="AM780" s="65"/>
      <c r="AO780" s="64"/>
      <c r="AP780" s="66"/>
      <c r="AQ780" s="66"/>
      <c r="AS780" s="67"/>
      <c r="AT780" s="68"/>
    </row>
    <row r="781" spans="1:46" x14ac:dyDescent="0.25">
      <c r="A781" s="60">
        <v>11738.853284539189</v>
      </c>
      <c r="B781" s="54">
        <f t="shared" si="36"/>
        <v>2</v>
      </c>
      <c r="C781" s="54">
        <f t="shared" si="37"/>
        <v>772</v>
      </c>
      <c r="D781" s="60">
        <v>11738.853284539189</v>
      </c>
      <c r="G781" s="63"/>
      <c r="I781" s="64"/>
      <c r="J781" s="64"/>
      <c r="K781" s="65"/>
      <c r="M781" s="64"/>
      <c r="N781" s="66"/>
      <c r="O781" s="66"/>
      <c r="Q781" s="67"/>
      <c r="R781" s="68"/>
      <c r="S781" s="63"/>
      <c r="U781" s="68">
        <v>22770</v>
      </c>
      <c r="V781" s="64">
        <v>4</v>
      </c>
      <c r="W781" s="54">
        <f t="shared" si="38"/>
        <v>772</v>
      </c>
      <c r="X781" s="68">
        <v>22770</v>
      </c>
      <c r="AC781" s="63">
        <v>11386.441901233979</v>
      </c>
      <c r="AD781" s="63"/>
      <c r="AE781" s="54" t="s">
        <v>177</v>
      </c>
      <c r="AG781" s="63"/>
      <c r="AK781" s="64"/>
      <c r="AL781" s="64"/>
      <c r="AM781" s="65"/>
      <c r="AO781" s="64"/>
      <c r="AP781" s="66"/>
      <c r="AQ781" s="66"/>
      <c r="AS781" s="67"/>
      <c r="AT781" s="68"/>
    </row>
    <row r="782" spans="1:46" x14ac:dyDescent="0.25">
      <c r="A782" s="60">
        <v>11753.784526744392</v>
      </c>
      <c r="B782" s="54">
        <f t="shared" si="36"/>
        <v>3</v>
      </c>
      <c r="C782" s="54">
        <f t="shared" si="37"/>
        <v>773</v>
      </c>
      <c r="D782" s="60">
        <v>11753.784526744392</v>
      </c>
      <c r="G782" s="63"/>
      <c r="I782" s="64"/>
      <c r="J782" s="64"/>
      <c r="K782" s="65"/>
      <c r="M782" s="64"/>
      <c r="N782" s="66"/>
      <c r="O782" s="66"/>
      <c r="Q782" s="67"/>
      <c r="R782" s="68"/>
      <c r="S782" s="63"/>
      <c r="U782" s="68">
        <v>22799</v>
      </c>
      <c r="V782" s="64">
        <v>5</v>
      </c>
      <c r="W782" s="54">
        <f t="shared" si="38"/>
        <v>773</v>
      </c>
      <c r="X782" s="68">
        <v>22799</v>
      </c>
      <c r="AC782" s="63">
        <v>11401.327029848471</v>
      </c>
      <c r="AD782" s="63"/>
      <c r="AE782" s="54" t="s">
        <v>176</v>
      </c>
      <c r="AG782" s="63"/>
      <c r="AK782" s="64"/>
      <c r="AL782" s="64"/>
      <c r="AM782" s="65"/>
      <c r="AO782" s="64"/>
      <c r="AP782" s="66"/>
      <c r="AQ782" s="66"/>
      <c r="AS782" s="67"/>
      <c r="AT782" s="68"/>
    </row>
    <row r="783" spans="1:46" x14ac:dyDescent="0.25">
      <c r="A783" s="60">
        <v>11768.829113257118</v>
      </c>
      <c r="B783" s="54">
        <f t="shared" si="36"/>
        <v>4</v>
      </c>
      <c r="C783" s="54">
        <f t="shared" si="37"/>
        <v>774</v>
      </c>
      <c r="D783" s="60">
        <v>11768.829113257118</v>
      </c>
      <c r="G783" s="63"/>
      <c r="I783" s="64"/>
      <c r="J783" s="64"/>
      <c r="K783" s="65"/>
      <c r="M783" s="64"/>
      <c r="N783" s="66"/>
      <c r="O783" s="66"/>
      <c r="Q783" s="67"/>
      <c r="R783" s="68"/>
      <c r="S783" s="63"/>
      <c r="U783" s="68">
        <v>22829</v>
      </c>
      <c r="V783" s="64">
        <v>6</v>
      </c>
      <c r="W783" s="54">
        <f t="shared" si="38"/>
        <v>774</v>
      </c>
      <c r="X783" s="68">
        <v>22829</v>
      </c>
      <c r="AC783" s="63">
        <v>11415.837374258786</v>
      </c>
      <c r="AD783" s="63"/>
      <c r="AE783" s="54" t="s">
        <v>177</v>
      </c>
      <c r="AG783" s="63"/>
      <c r="AK783" s="64"/>
      <c r="AL783" s="64"/>
      <c r="AM783" s="65"/>
      <c r="AO783" s="64"/>
      <c r="AP783" s="66"/>
      <c r="AQ783" s="66"/>
      <c r="AS783" s="67"/>
      <c r="AT783" s="68"/>
    </row>
    <row r="784" spans="1:46" x14ac:dyDescent="0.25">
      <c r="A784" s="60">
        <v>11784.004656469449</v>
      </c>
      <c r="B784" s="54">
        <f t="shared" si="36"/>
        <v>5</v>
      </c>
      <c r="C784" s="54">
        <f t="shared" si="37"/>
        <v>775</v>
      </c>
      <c r="D784" s="60">
        <v>11784.004656469449</v>
      </c>
      <c r="G784" s="63"/>
      <c r="I784" s="64"/>
      <c r="J784" s="64"/>
      <c r="K784" s="65"/>
      <c r="M784" s="64"/>
      <c r="N784" s="66"/>
      <c r="O784" s="66"/>
      <c r="Q784" s="67"/>
      <c r="R784" s="68"/>
      <c r="S784" s="63"/>
      <c r="U784" s="68">
        <v>22858</v>
      </c>
      <c r="V784" s="64">
        <v>7</v>
      </c>
      <c r="W784" s="54">
        <f t="shared" si="38"/>
        <v>775</v>
      </c>
      <c r="X784" s="68">
        <v>22858</v>
      </c>
      <c r="AC784" s="63">
        <v>11431.041647205595</v>
      </c>
      <c r="AD784" s="63"/>
      <c r="AE784" s="54" t="s">
        <v>176</v>
      </c>
      <c r="AG784" s="63"/>
      <c r="AK784" s="64"/>
      <c r="AL784" s="64"/>
      <c r="AM784" s="65"/>
      <c r="AO784" s="64"/>
      <c r="AP784" s="66"/>
      <c r="AQ784" s="66"/>
      <c r="AS784" s="67"/>
      <c r="AT784" s="68"/>
    </row>
    <row r="785" spans="1:46" x14ac:dyDescent="0.25">
      <c r="A785" s="60">
        <v>11799.311385623179</v>
      </c>
      <c r="B785" s="54">
        <f t="shared" si="36"/>
        <v>6</v>
      </c>
      <c r="C785" s="54">
        <f t="shared" si="37"/>
        <v>776</v>
      </c>
      <c r="D785" s="60">
        <v>11799.311385623179</v>
      </c>
      <c r="G785" s="63"/>
      <c r="I785" s="64"/>
      <c r="J785" s="64"/>
      <c r="K785" s="65"/>
      <c r="M785" s="64"/>
      <c r="N785" s="66"/>
      <c r="O785" s="66"/>
      <c r="Q785" s="67"/>
      <c r="R785" s="68"/>
      <c r="S785" s="63"/>
      <c r="U785" s="68">
        <v>22888</v>
      </c>
      <c r="V785" s="64">
        <v>8</v>
      </c>
      <c r="W785" s="54">
        <f t="shared" si="38"/>
        <v>776</v>
      </c>
      <c r="X785" s="68">
        <v>22888</v>
      </c>
      <c r="AC785" s="63">
        <v>11445.218516303692</v>
      </c>
      <c r="AD785" s="63"/>
      <c r="AE785" s="54" t="s">
        <v>177</v>
      </c>
      <c r="AG785" s="63"/>
      <c r="AK785" s="64"/>
      <c r="AL785" s="64"/>
      <c r="AM785" s="65"/>
      <c r="AO785" s="64"/>
      <c r="AP785" s="66"/>
      <c r="AQ785" s="66"/>
      <c r="AS785" s="67"/>
      <c r="AT785" s="68"/>
    </row>
    <row r="786" spans="1:46" x14ac:dyDescent="0.25">
      <c r="A786" s="60">
        <v>11814.746893620118</v>
      </c>
      <c r="B786" s="54">
        <f t="shared" si="36"/>
        <v>7</v>
      </c>
      <c r="C786" s="54">
        <f t="shared" si="37"/>
        <v>777</v>
      </c>
      <c r="D786" s="60">
        <v>11814.746893620118</v>
      </c>
      <c r="G786" s="63"/>
      <c r="I786" s="64"/>
      <c r="J786" s="64"/>
      <c r="K786" s="65"/>
      <c r="M786" s="64"/>
      <c r="N786" s="66"/>
      <c r="O786" s="66"/>
      <c r="Q786" s="67"/>
      <c r="R786" s="68"/>
      <c r="S786" s="63"/>
      <c r="U786" s="68">
        <v>22918</v>
      </c>
      <c r="V786" s="64">
        <v>9</v>
      </c>
      <c r="W786" s="54">
        <f t="shared" si="38"/>
        <v>777</v>
      </c>
      <c r="X786" s="68">
        <v>22918</v>
      </c>
      <c r="AC786" s="63">
        <v>11460.644576404709</v>
      </c>
      <c r="AD786" s="63"/>
      <c r="AE786" s="54" t="s">
        <v>176</v>
      </c>
      <c r="AG786" s="63"/>
      <c r="AK786" s="64"/>
      <c r="AL786" s="64"/>
      <c r="AM786" s="65"/>
      <c r="AO786" s="64"/>
      <c r="AP786" s="66"/>
      <c r="AQ786" s="66"/>
      <c r="AS786" s="67"/>
      <c r="AT786" s="68"/>
    </row>
    <row r="787" spans="1:46" x14ac:dyDescent="0.25">
      <c r="A787" s="60">
        <v>11830.296474127565</v>
      </c>
      <c r="B787" s="54">
        <f t="shared" si="36"/>
        <v>8</v>
      </c>
      <c r="C787" s="54">
        <f t="shared" si="37"/>
        <v>778</v>
      </c>
      <c r="D787" s="60">
        <v>11830.296474127565</v>
      </c>
      <c r="G787" s="63"/>
      <c r="I787" s="64"/>
      <c r="J787" s="64"/>
      <c r="K787" s="65"/>
      <c r="M787" s="64"/>
      <c r="N787" s="66"/>
      <c r="O787" s="66"/>
      <c r="Q787" s="67"/>
      <c r="R787" s="68"/>
      <c r="S787" s="63"/>
      <c r="U787" s="68">
        <v>22947</v>
      </c>
      <c r="V787" s="64">
        <v>10</v>
      </c>
      <c r="W787" s="54">
        <f t="shared" si="38"/>
        <v>778</v>
      </c>
      <c r="X787" s="68">
        <v>22947</v>
      </c>
      <c r="AC787" s="63">
        <v>11474.606457789894</v>
      </c>
      <c r="AD787" s="63"/>
      <c r="AE787" s="54" t="s">
        <v>177</v>
      </c>
      <c r="AG787" s="63"/>
      <c r="AK787" s="64"/>
      <c r="AL787" s="64"/>
      <c r="AM787" s="65"/>
      <c r="AO787" s="64"/>
      <c r="AP787" s="66"/>
      <c r="AQ787" s="66"/>
      <c r="AS787" s="67"/>
      <c r="AT787" s="68"/>
    </row>
    <row r="788" spans="1:46" x14ac:dyDescent="0.25">
      <c r="A788" s="60">
        <v>11845.936204666272</v>
      </c>
      <c r="B788" s="54">
        <f t="shared" si="36"/>
        <v>9</v>
      </c>
      <c r="C788" s="54">
        <f t="shared" si="37"/>
        <v>779</v>
      </c>
      <c r="D788" s="60">
        <v>11845.936204666272</v>
      </c>
      <c r="G788" s="63"/>
      <c r="I788" s="64"/>
      <c r="J788" s="64"/>
      <c r="K788" s="65"/>
      <c r="M788" s="64"/>
      <c r="N788" s="66"/>
      <c r="O788" s="66"/>
      <c r="Q788" s="67"/>
      <c r="R788" s="68"/>
      <c r="S788" s="63"/>
      <c r="U788" s="68">
        <v>22977</v>
      </c>
      <c r="V788" s="64">
        <v>11</v>
      </c>
      <c r="W788" s="54">
        <f t="shared" si="38"/>
        <v>779</v>
      </c>
      <c r="X788" s="68">
        <v>22977</v>
      </c>
      <c r="AC788" s="63">
        <v>11490.126430112403</v>
      </c>
      <c r="AD788" s="63"/>
      <c r="AE788" s="54" t="s">
        <v>176</v>
      </c>
      <c r="AG788" s="63"/>
      <c r="AK788" s="64"/>
      <c r="AL788" s="64"/>
      <c r="AM788" s="65"/>
      <c r="AO788" s="64"/>
      <c r="AP788" s="66"/>
      <c r="AQ788" s="66"/>
      <c r="AS788" s="67"/>
      <c r="AT788" s="68"/>
    </row>
    <row r="789" spans="1:46" x14ac:dyDescent="0.25">
      <c r="A789" s="60">
        <v>11861.640947661828</v>
      </c>
      <c r="B789" s="54">
        <f t="shared" si="36"/>
        <v>10</v>
      </c>
      <c r="C789" s="54">
        <f t="shared" si="37"/>
        <v>780</v>
      </c>
      <c r="D789" s="60">
        <v>11861.640947661828</v>
      </c>
      <c r="G789" s="63"/>
      <c r="I789" s="64"/>
      <c r="J789" s="64"/>
      <c r="K789" s="65"/>
      <c r="M789" s="64"/>
      <c r="N789" s="66"/>
      <c r="O789" s="66"/>
      <c r="Q789" s="67"/>
      <c r="R789" s="68"/>
      <c r="S789" s="63"/>
      <c r="U789" s="68">
        <v>23007</v>
      </c>
      <c r="V789" s="64">
        <v>12</v>
      </c>
      <c r="W789" s="54">
        <f t="shared" si="38"/>
        <v>780</v>
      </c>
      <c r="X789" s="68">
        <v>23007</v>
      </c>
      <c r="AC789" s="63">
        <v>11504.032807640731</v>
      </c>
      <c r="AD789" s="63"/>
      <c r="AE789" s="54" t="s">
        <v>177</v>
      </c>
      <c r="AG789" s="63"/>
      <c r="AK789" s="64"/>
      <c r="AL789" s="64"/>
      <c r="AM789" s="65"/>
      <c r="AO789" s="64"/>
      <c r="AP789" s="66"/>
      <c r="AQ789" s="66"/>
      <c r="AS789" s="67"/>
      <c r="AT789" s="68"/>
    </row>
    <row r="790" spans="1:46" x14ac:dyDescent="0.25">
      <c r="A790" s="60">
        <v>11877.369910155423</v>
      </c>
      <c r="B790" s="54">
        <f t="shared" si="36"/>
        <v>11</v>
      </c>
      <c r="C790" s="54">
        <f t="shared" si="37"/>
        <v>781</v>
      </c>
      <c r="D790" s="60">
        <v>11877.369910155423</v>
      </c>
      <c r="G790" s="63"/>
      <c r="I790" s="64"/>
      <c r="J790" s="64"/>
      <c r="K790" s="65"/>
      <c r="M790" s="64"/>
      <c r="N790" s="66"/>
      <c r="O790" s="66"/>
      <c r="Q790" s="67"/>
      <c r="R790" s="68"/>
      <c r="S790" s="63"/>
      <c r="U790" s="68">
        <v>23036</v>
      </c>
      <c r="V790" s="64">
        <v>1</v>
      </c>
      <c r="W790" s="54">
        <f t="shared" si="38"/>
        <v>781</v>
      </c>
      <c r="X790" s="68">
        <v>23036</v>
      </c>
      <c r="AC790" s="63">
        <v>11519.514091035817</v>
      </c>
      <c r="AD790" s="63"/>
      <c r="AE790" s="54" t="s">
        <v>176</v>
      </c>
      <c r="AG790" s="63"/>
      <c r="AK790" s="64"/>
      <c r="AL790" s="64"/>
      <c r="AM790" s="65"/>
      <c r="AO790" s="64"/>
      <c r="AP790" s="66"/>
      <c r="AQ790" s="66"/>
      <c r="AS790" s="67"/>
      <c r="AT790" s="68"/>
    </row>
    <row r="791" spans="1:46" x14ac:dyDescent="0.25">
      <c r="A791" s="60">
        <v>11893.096104377415</v>
      </c>
      <c r="B791" s="54">
        <f t="shared" si="36"/>
        <v>12</v>
      </c>
      <c r="C791" s="54">
        <f t="shared" si="37"/>
        <v>782</v>
      </c>
      <c r="D791" s="60">
        <v>11893.096104377415</v>
      </c>
      <c r="G791" s="63"/>
      <c r="I791" s="64"/>
      <c r="J791" s="64"/>
      <c r="K791" s="65"/>
      <c r="M791" s="64"/>
      <c r="N791" s="66"/>
      <c r="O791" s="66"/>
      <c r="Q791" s="67"/>
      <c r="R791" s="68"/>
      <c r="S791" s="63"/>
      <c r="U791" s="68">
        <v>23066</v>
      </c>
      <c r="V791" s="64">
        <v>2</v>
      </c>
      <c r="W791" s="54">
        <f t="shared" si="38"/>
        <v>782</v>
      </c>
      <c r="X791" s="68">
        <v>23066</v>
      </c>
      <c r="AC791" s="63">
        <v>11533.533211014699</v>
      </c>
      <c r="AD791" s="63"/>
      <c r="AE791" s="54" t="s">
        <v>177</v>
      </c>
      <c r="AG791" s="63"/>
      <c r="AK791" s="64"/>
      <c r="AL791" s="64"/>
      <c r="AM791" s="65"/>
      <c r="AO791" s="64"/>
      <c r="AP791" s="66"/>
      <c r="AQ791" s="66"/>
      <c r="AS791" s="67"/>
      <c r="AT791" s="68"/>
    </row>
    <row r="792" spans="1:46" x14ac:dyDescent="0.25">
      <c r="A792" s="60">
        <v>11908.77236354677</v>
      </c>
      <c r="B792" s="54">
        <f t="shared" si="36"/>
        <v>13</v>
      </c>
      <c r="C792" s="54">
        <f t="shared" si="37"/>
        <v>783</v>
      </c>
      <c r="D792" s="60">
        <v>11908.77236354677</v>
      </c>
      <c r="G792" s="63"/>
      <c r="I792" s="64"/>
      <c r="J792" s="64"/>
      <c r="K792" s="65"/>
      <c r="M792" s="64"/>
      <c r="N792" s="66"/>
      <c r="O792" s="66"/>
      <c r="Q792" s="67"/>
      <c r="R792" s="68"/>
      <c r="S792" s="63"/>
      <c r="U792" s="68">
        <v>23095</v>
      </c>
      <c r="V792" s="64">
        <v>3</v>
      </c>
      <c r="W792" s="54">
        <f t="shared" si="38"/>
        <v>783</v>
      </c>
      <c r="X792" s="68">
        <v>23095</v>
      </c>
      <c r="AC792" s="63">
        <v>11548.852279449813</v>
      </c>
      <c r="AD792" s="63"/>
      <c r="AE792" s="54" t="s">
        <v>176</v>
      </c>
      <c r="AG792" s="63"/>
      <c r="AK792" s="64"/>
      <c r="AL792" s="64"/>
      <c r="AM792" s="65"/>
      <c r="AO792" s="64"/>
      <c r="AP792" s="66"/>
      <c r="AQ792" s="66"/>
      <c r="AS792" s="67"/>
      <c r="AT792" s="68"/>
    </row>
    <row r="793" spans="1:46" x14ac:dyDescent="0.25">
      <c r="A793" s="60">
        <v>11924.3795737857</v>
      </c>
      <c r="B793" s="54">
        <f t="shared" si="36"/>
        <v>14</v>
      </c>
      <c r="C793" s="54">
        <f t="shared" si="37"/>
        <v>784</v>
      </c>
      <c r="D793" s="60">
        <v>11924.3795737857</v>
      </c>
      <c r="G793" s="63"/>
      <c r="I793" s="64"/>
      <c r="J793" s="64"/>
      <c r="K793" s="65"/>
      <c r="M793" s="64"/>
      <c r="N793" s="66"/>
      <c r="O793" s="66"/>
      <c r="Q793" s="67"/>
      <c r="R793" s="68"/>
      <c r="S793" s="63"/>
      <c r="U793" s="68">
        <v>23125</v>
      </c>
      <c r="V793" s="64">
        <v>4</v>
      </c>
      <c r="W793" s="54">
        <f t="shared" si="38"/>
        <v>784</v>
      </c>
      <c r="X793" s="68">
        <v>23125</v>
      </c>
      <c r="AC793" s="63">
        <v>11563.131794706453</v>
      </c>
      <c r="AD793" s="63"/>
      <c r="AE793" s="54" t="s">
        <v>177</v>
      </c>
      <c r="AG793" s="63"/>
      <c r="AK793" s="64"/>
      <c r="AL793" s="64"/>
      <c r="AM793" s="65"/>
      <c r="AO793" s="64"/>
      <c r="AP793" s="66"/>
      <c r="AQ793" s="66"/>
      <c r="AS793" s="67"/>
      <c r="AT793" s="68"/>
    </row>
    <row r="794" spans="1:46" x14ac:dyDescent="0.25">
      <c r="A794" s="60">
        <v>11939.877254045103</v>
      </c>
      <c r="B794" s="54">
        <f t="shared" si="36"/>
        <v>15</v>
      </c>
      <c r="C794" s="54">
        <f t="shared" si="37"/>
        <v>785</v>
      </c>
      <c r="D794" s="60">
        <v>11939.877254045103</v>
      </c>
      <c r="G794" s="63"/>
      <c r="I794" s="64"/>
      <c r="J794" s="64"/>
      <c r="K794" s="65"/>
      <c r="M794" s="64"/>
      <c r="N794" s="66"/>
      <c r="O794" s="66"/>
      <c r="Q794" s="67"/>
      <c r="R794" s="68"/>
      <c r="S794" s="63"/>
      <c r="U794" s="68">
        <v>23154</v>
      </c>
      <c r="V794" s="64">
        <v>4</v>
      </c>
      <c r="W794" s="54">
        <f t="shared" si="38"/>
        <v>785</v>
      </c>
      <c r="X794" s="68">
        <v>23154</v>
      </c>
      <c r="AC794" s="63">
        <v>11578.185234446079</v>
      </c>
      <c r="AD794" s="63"/>
      <c r="AE794" s="54" t="s">
        <v>176</v>
      </c>
      <c r="AG794" s="63"/>
      <c r="AK794" s="64"/>
      <c r="AL794" s="64"/>
      <c r="AM794" s="65"/>
      <c r="AO794" s="64"/>
      <c r="AP794" s="66"/>
      <c r="AQ794" s="66"/>
      <c r="AS794" s="67"/>
      <c r="AT794" s="68"/>
    </row>
    <row r="795" spans="1:46" x14ac:dyDescent="0.25">
      <c r="A795" s="60">
        <v>11955.261269400362</v>
      </c>
      <c r="B795" s="54">
        <f t="shared" si="36"/>
        <v>16</v>
      </c>
      <c r="C795" s="54">
        <f t="shared" si="37"/>
        <v>786</v>
      </c>
      <c r="D795" s="60">
        <v>11955.261269400362</v>
      </c>
      <c r="G795" s="63"/>
      <c r="I795" s="64"/>
      <c r="J795" s="64"/>
      <c r="K795" s="65"/>
      <c r="M795" s="64"/>
      <c r="N795" s="66"/>
      <c r="O795" s="66"/>
      <c r="Q795" s="67"/>
      <c r="R795" s="68"/>
      <c r="S795" s="63"/>
      <c r="U795" s="68">
        <v>23183</v>
      </c>
      <c r="V795" s="64">
        <v>5</v>
      </c>
      <c r="W795" s="54">
        <f t="shared" si="38"/>
        <v>786</v>
      </c>
      <c r="X795" s="68">
        <v>23183</v>
      </c>
      <c r="AC795" s="63">
        <v>11592.823079898022</v>
      </c>
      <c r="AD795" s="63"/>
      <c r="AE795" s="54" t="s">
        <v>177</v>
      </c>
      <c r="AG795" s="63"/>
      <c r="AK795" s="64"/>
      <c r="AL795" s="64"/>
      <c r="AM795" s="65"/>
      <c r="AO795" s="64"/>
      <c r="AP795" s="66"/>
      <c r="AQ795" s="66"/>
      <c r="AS795" s="67"/>
      <c r="AT795" s="68"/>
    </row>
    <row r="796" spans="1:46" x14ac:dyDescent="0.25">
      <c r="A796" s="60">
        <v>11970.506951100193</v>
      </c>
      <c r="B796" s="54">
        <f t="shared" si="36"/>
        <v>17</v>
      </c>
      <c r="C796" s="54">
        <f t="shared" si="37"/>
        <v>787</v>
      </c>
      <c r="D796" s="60">
        <v>11970.506951100193</v>
      </c>
      <c r="G796" s="63"/>
      <c r="I796" s="64"/>
      <c r="J796" s="64"/>
      <c r="K796" s="65"/>
      <c r="M796" s="64"/>
      <c r="N796" s="66"/>
      <c r="O796" s="66"/>
      <c r="Q796" s="67"/>
      <c r="R796" s="68"/>
      <c r="S796" s="63"/>
      <c r="U796" s="68">
        <v>23213</v>
      </c>
      <c r="V796" s="64">
        <v>6</v>
      </c>
      <c r="W796" s="54">
        <f t="shared" si="38"/>
        <v>787</v>
      </c>
      <c r="X796" s="68">
        <v>23213</v>
      </c>
      <c r="AC796" s="63">
        <v>11607.546006850433</v>
      </c>
      <c r="AD796" s="63"/>
      <c r="AE796" s="54" t="s">
        <v>176</v>
      </c>
      <c r="AG796" s="63"/>
      <c r="AK796" s="64"/>
      <c r="AL796" s="64"/>
      <c r="AM796" s="65"/>
      <c r="AO796" s="64"/>
      <c r="AP796" s="66"/>
      <c r="AQ796" s="66"/>
      <c r="AS796" s="67"/>
      <c r="AT796" s="68"/>
    </row>
    <row r="797" spans="1:46" x14ac:dyDescent="0.25">
      <c r="A797" s="60">
        <v>11985.627942076884</v>
      </c>
      <c r="B797" s="54">
        <f t="shared" si="36"/>
        <v>18</v>
      </c>
      <c r="C797" s="54">
        <f t="shared" si="37"/>
        <v>788</v>
      </c>
      <c r="D797" s="60">
        <v>11985.627942076884</v>
      </c>
      <c r="G797" s="63"/>
      <c r="I797" s="64"/>
      <c r="J797" s="64"/>
      <c r="K797" s="65"/>
      <c r="M797" s="64"/>
      <c r="N797" s="66"/>
      <c r="O797" s="66"/>
      <c r="Q797" s="67"/>
      <c r="R797" s="68"/>
      <c r="S797" s="63"/>
      <c r="U797" s="68">
        <v>23242</v>
      </c>
      <c r="V797" s="64">
        <v>7</v>
      </c>
      <c r="W797" s="54">
        <f t="shared" si="38"/>
        <v>788</v>
      </c>
      <c r="X797" s="68">
        <v>23242</v>
      </c>
      <c r="AC797" s="63">
        <v>11622.565459179226</v>
      </c>
      <c r="AD797" s="63"/>
      <c r="AE797" s="54" t="s">
        <v>177</v>
      </c>
      <c r="AG797" s="63"/>
      <c r="AK797" s="64"/>
      <c r="AL797" s="64"/>
      <c r="AM797" s="65"/>
      <c r="AO797" s="64"/>
      <c r="AP797" s="66"/>
      <c r="AQ797" s="66"/>
      <c r="AS797" s="67"/>
      <c r="AT797" s="68"/>
    </row>
    <row r="798" spans="1:46" x14ac:dyDescent="0.25">
      <c r="A798" s="60">
        <v>12000.618095509242</v>
      </c>
      <c r="B798" s="54">
        <f t="shared" si="36"/>
        <v>19</v>
      </c>
      <c r="C798" s="54">
        <f t="shared" si="37"/>
        <v>789</v>
      </c>
      <c r="D798" s="60">
        <v>12000.618095509242</v>
      </c>
      <c r="G798" s="63"/>
      <c r="I798" s="64"/>
      <c r="J798" s="64"/>
      <c r="K798" s="65"/>
      <c r="M798" s="64"/>
      <c r="N798" s="66"/>
      <c r="O798" s="66"/>
      <c r="Q798" s="67"/>
      <c r="R798" s="68"/>
      <c r="S798" s="63"/>
      <c r="U798" s="68">
        <v>23272</v>
      </c>
      <c r="V798" s="64">
        <v>8</v>
      </c>
      <c r="W798" s="54">
        <f t="shared" si="38"/>
        <v>789</v>
      </c>
      <c r="X798" s="68">
        <v>23272</v>
      </c>
      <c r="AC798" s="63">
        <v>11636.955322552472</v>
      </c>
      <c r="AD798" s="63"/>
      <c r="AE798" s="54" t="s">
        <v>176</v>
      </c>
      <c r="AG798" s="63"/>
      <c r="AK798" s="64"/>
      <c r="AL798" s="64"/>
      <c r="AM798" s="65"/>
      <c r="AO798" s="64"/>
      <c r="AP798" s="66"/>
      <c r="AQ798" s="66"/>
      <c r="AS798" s="67"/>
      <c r="AT798" s="68"/>
    </row>
    <row r="799" spans="1:46" x14ac:dyDescent="0.25">
      <c r="A799" s="60">
        <v>12015.507274675649</v>
      </c>
      <c r="B799" s="54">
        <f t="shared" si="36"/>
        <v>20</v>
      </c>
      <c r="C799" s="54">
        <f t="shared" si="37"/>
        <v>790</v>
      </c>
      <c r="D799" s="60">
        <v>12015.507274675649</v>
      </c>
      <c r="G799" s="63"/>
      <c r="I799" s="64"/>
      <c r="J799" s="64"/>
      <c r="K799" s="65"/>
      <c r="M799" s="64"/>
      <c r="N799" s="66"/>
      <c r="O799" s="66"/>
      <c r="Q799" s="67"/>
      <c r="R799" s="68"/>
      <c r="S799" s="63"/>
      <c r="U799" s="68">
        <v>23301</v>
      </c>
      <c r="V799" s="64">
        <v>9</v>
      </c>
      <c r="W799" s="54">
        <f t="shared" si="38"/>
        <v>790</v>
      </c>
      <c r="X799" s="68">
        <v>23301</v>
      </c>
      <c r="AC799" s="63">
        <v>11652.298762920313</v>
      </c>
      <c r="AD799" s="63"/>
      <c r="AE799" s="54" t="s">
        <v>177</v>
      </c>
      <c r="AG799" s="63"/>
      <c r="AK799" s="64"/>
      <c r="AL799" s="64"/>
      <c r="AM799" s="65"/>
      <c r="AO799" s="64"/>
      <c r="AP799" s="66"/>
      <c r="AQ799" s="66"/>
      <c r="AS799" s="67"/>
      <c r="AT799" s="68"/>
    </row>
    <row r="800" spans="1:46" x14ac:dyDescent="0.25">
      <c r="A800" s="60">
        <v>12030.304688462988</v>
      </c>
      <c r="B800" s="54">
        <f t="shared" si="36"/>
        <v>21</v>
      </c>
      <c r="C800" s="54">
        <f t="shared" si="37"/>
        <v>791</v>
      </c>
      <c r="D800" s="60">
        <v>12030.304688462988</v>
      </c>
      <c r="G800" s="63"/>
      <c r="I800" s="64"/>
      <c r="J800" s="64"/>
      <c r="K800" s="65"/>
      <c r="M800" s="64"/>
      <c r="N800" s="66"/>
      <c r="O800" s="66"/>
      <c r="Q800" s="67"/>
      <c r="R800" s="68"/>
      <c r="S800" s="63"/>
      <c r="U800" s="68">
        <v>23331</v>
      </c>
      <c r="V800" s="64">
        <v>10</v>
      </c>
      <c r="W800" s="54">
        <f t="shared" si="38"/>
        <v>791</v>
      </c>
      <c r="X800" s="68">
        <v>23331</v>
      </c>
      <c r="AC800" s="63">
        <v>11666.427992876153</v>
      </c>
      <c r="AD800" s="63"/>
      <c r="AE800" s="54" t="s">
        <v>176</v>
      </c>
      <c r="AG800" s="63"/>
      <c r="AK800" s="64"/>
      <c r="AL800" s="64"/>
      <c r="AM800" s="65"/>
      <c r="AO800" s="64"/>
      <c r="AP800" s="66"/>
      <c r="AQ800" s="66"/>
      <c r="AS800" s="67"/>
      <c r="AT800" s="68"/>
    </row>
    <row r="801" spans="1:46" x14ac:dyDescent="0.25">
      <c r="A801" s="60">
        <v>12045.05180094298</v>
      </c>
      <c r="B801" s="54">
        <f t="shared" si="36"/>
        <v>22</v>
      </c>
      <c r="C801" s="54">
        <f t="shared" si="37"/>
        <v>792</v>
      </c>
      <c r="D801" s="60">
        <v>12045.05180094298</v>
      </c>
      <c r="G801" s="63"/>
      <c r="I801" s="64"/>
      <c r="J801" s="64"/>
      <c r="K801" s="65"/>
      <c r="M801" s="64"/>
      <c r="N801" s="66"/>
      <c r="O801" s="66"/>
      <c r="Q801" s="67"/>
      <c r="R801" s="68"/>
      <c r="S801" s="63"/>
      <c r="U801" s="68">
        <v>23361</v>
      </c>
      <c r="V801" s="64">
        <v>11</v>
      </c>
      <c r="W801" s="54">
        <f t="shared" si="38"/>
        <v>792</v>
      </c>
      <c r="X801" s="68">
        <v>23361</v>
      </c>
      <c r="AC801" s="63">
        <v>11681.974877147935</v>
      </c>
      <c r="AD801" s="63"/>
      <c r="AE801" s="54" t="s">
        <v>177</v>
      </c>
      <c r="AG801" s="63"/>
      <c r="AK801" s="64"/>
      <c r="AL801" s="64"/>
      <c r="AM801" s="65"/>
      <c r="AO801" s="64"/>
      <c r="AP801" s="66"/>
      <c r="AQ801" s="66"/>
      <c r="AS801" s="67"/>
      <c r="AT801" s="68"/>
    </row>
    <row r="802" spans="1:46" x14ac:dyDescent="0.25">
      <c r="A802" s="60">
        <v>12059.76647777576</v>
      </c>
      <c r="B802" s="54">
        <f t="shared" si="36"/>
        <v>23</v>
      </c>
      <c r="C802" s="54">
        <f t="shared" si="37"/>
        <v>793</v>
      </c>
      <c r="D802" s="60">
        <v>12059.76647777576</v>
      </c>
      <c r="G802" s="63"/>
      <c r="I802" s="64"/>
      <c r="J802" s="64"/>
      <c r="K802" s="65"/>
      <c r="M802" s="64"/>
      <c r="N802" s="66"/>
      <c r="O802" s="66"/>
      <c r="Q802" s="67"/>
      <c r="R802" s="68"/>
      <c r="S802" s="63"/>
      <c r="U802" s="68">
        <v>23391</v>
      </c>
      <c r="V802" s="64">
        <v>12</v>
      </c>
      <c r="W802" s="54">
        <f t="shared" si="38"/>
        <v>793</v>
      </c>
      <c r="X802" s="68">
        <v>23391</v>
      </c>
      <c r="AC802" s="63">
        <v>11695.978453262243</v>
      </c>
      <c r="AD802" s="63"/>
      <c r="AE802" s="54" t="s">
        <v>176</v>
      </c>
      <c r="AG802" s="63"/>
      <c r="AK802" s="64"/>
      <c r="AL802" s="64"/>
      <c r="AM802" s="65"/>
      <c r="AO802" s="64"/>
      <c r="AP802" s="66"/>
      <c r="AQ802" s="66"/>
      <c r="AS802" s="67"/>
      <c r="AT802" s="68"/>
    </row>
    <row r="803" spans="1:46" x14ac:dyDescent="0.25">
      <c r="A803" s="60">
        <v>12074.495175228454</v>
      </c>
      <c r="B803" s="54">
        <f t="shared" si="36"/>
        <v>24</v>
      </c>
      <c r="C803" s="54">
        <f t="shared" si="37"/>
        <v>794</v>
      </c>
      <c r="D803" s="60">
        <v>12074.495175228454</v>
      </c>
      <c r="G803" s="63"/>
      <c r="I803" s="64"/>
      <c r="J803" s="64"/>
      <c r="K803" s="65"/>
      <c r="M803" s="64"/>
      <c r="N803" s="66"/>
      <c r="O803" s="66"/>
      <c r="Q803" s="67"/>
      <c r="R803" s="68"/>
      <c r="S803" s="63"/>
      <c r="U803" s="68">
        <v>23420</v>
      </c>
      <c r="V803" s="64">
        <v>1</v>
      </c>
      <c r="W803" s="54">
        <f t="shared" si="38"/>
        <v>794</v>
      </c>
      <c r="X803" s="68">
        <v>23420</v>
      </c>
      <c r="AC803" s="63">
        <v>11711.572552914266</v>
      </c>
      <c r="AD803" s="63"/>
      <c r="AE803" s="54" t="s">
        <v>177</v>
      </c>
      <c r="AG803" s="63"/>
      <c r="AK803" s="64"/>
      <c r="AL803" s="64"/>
      <c r="AM803" s="65"/>
      <c r="AO803" s="64"/>
      <c r="AP803" s="66"/>
      <c r="AQ803" s="66"/>
      <c r="AS803" s="67"/>
      <c r="AT803" s="68"/>
    </row>
    <row r="804" spans="1:46" x14ac:dyDescent="0.25">
      <c r="A804" s="60">
        <v>12089.256707854569</v>
      </c>
      <c r="B804" s="54">
        <f t="shared" si="36"/>
        <v>1</v>
      </c>
      <c r="C804" s="54">
        <f t="shared" si="37"/>
        <v>795</v>
      </c>
      <c r="D804" s="60">
        <v>12089.256707854569</v>
      </c>
      <c r="G804" s="63"/>
      <c r="I804" s="64"/>
      <c r="J804" s="64"/>
      <c r="K804" s="65"/>
      <c r="M804" s="64"/>
      <c r="N804" s="66"/>
      <c r="O804" s="66"/>
      <c r="Q804" s="67"/>
      <c r="R804" s="68"/>
      <c r="S804" s="63"/>
      <c r="U804" s="68">
        <v>23450</v>
      </c>
      <c r="V804" s="64">
        <v>2</v>
      </c>
      <c r="W804" s="54">
        <f t="shared" si="38"/>
        <v>795</v>
      </c>
      <c r="X804" s="68">
        <v>23450</v>
      </c>
      <c r="AC804" s="63">
        <v>11725.614868951961</v>
      </c>
      <c r="AD804" s="63"/>
      <c r="AE804" s="54" t="s">
        <v>176</v>
      </c>
      <c r="AG804" s="63"/>
      <c r="AK804" s="64"/>
      <c r="AL804" s="64"/>
      <c r="AM804" s="65"/>
      <c r="AO804" s="64"/>
      <c r="AP804" s="66"/>
      <c r="AQ804" s="66"/>
      <c r="AS804" s="67"/>
      <c r="AT804" s="68"/>
    </row>
    <row r="805" spans="1:46" x14ac:dyDescent="0.25">
      <c r="A805" s="60">
        <v>12104.094895477872</v>
      </c>
      <c r="B805" s="54">
        <f t="shared" si="36"/>
        <v>2</v>
      </c>
      <c r="C805" s="54">
        <f t="shared" si="37"/>
        <v>796</v>
      </c>
      <c r="D805" s="60">
        <v>12104.094895477872</v>
      </c>
      <c r="G805" s="63"/>
      <c r="I805" s="64"/>
      <c r="J805" s="64"/>
      <c r="K805" s="65"/>
      <c r="M805" s="64"/>
      <c r="N805" s="66"/>
      <c r="O805" s="66"/>
      <c r="Q805" s="67"/>
      <c r="R805" s="68"/>
      <c r="S805" s="63"/>
      <c r="U805" s="68">
        <v>23479</v>
      </c>
      <c r="V805" s="64">
        <v>3</v>
      </c>
      <c r="W805" s="54">
        <f t="shared" si="38"/>
        <v>796</v>
      </c>
      <c r="X805" s="68">
        <v>23479</v>
      </c>
      <c r="AC805" s="63">
        <v>11741.088695428334</v>
      </c>
      <c r="AD805" s="63"/>
      <c r="AE805" s="54" t="s">
        <v>177</v>
      </c>
      <c r="AG805" s="63"/>
      <c r="AK805" s="64"/>
      <c r="AL805" s="64"/>
      <c r="AM805" s="65"/>
      <c r="AO805" s="64"/>
      <c r="AP805" s="66"/>
      <c r="AQ805" s="66"/>
      <c r="AS805" s="67"/>
      <c r="AT805" s="68"/>
    </row>
    <row r="806" spans="1:46" x14ac:dyDescent="0.25">
      <c r="A806" s="60">
        <v>12119.02208416583</v>
      </c>
      <c r="B806" s="54">
        <f t="shared" si="36"/>
        <v>3</v>
      </c>
      <c r="C806" s="54">
        <f t="shared" si="37"/>
        <v>797</v>
      </c>
      <c r="D806" s="60">
        <v>12119.02208416583</v>
      </c>
      <c r="G806" s="63"/>
      <c r="I806" s="64"/>
      <c r="J806" s="64"/>
      <c r="K806" s="65"/>
      <c r="M806" s="64"/>
      <c r="N806" s="66"/>
      <c r="O806" s="66"/>
      <c r="Q806" s="67"/>
      <c r="R806" s="68"/>
      <c r="S806" s="63"/>
      <c r="U806" s="68">
        <v>23509</v>
      </c>
      <c r="V806" s="64">
        <v>4</v>
      </c>
      <c r="W806" s="54">
        <f t="shared" si="38"/>
        <v>797</v>
      </c>
      <c r="X806" s="68">
        <v>23509</v>
      </c>
      <c r="AC806" s="63">
        <v>11755.322654001415</v>
      </c>
      <c r="AD806" s="63"/>
      <c r="AE806" s="54" t="s">
        <v>176</v>
      </c>
      <c r="AG806" s="63"/>
      <c r="AK806" s="64"/>
      <c r="AL806" s="64"/>
      <c r="AM806" s="65"/>
      <c r="AO806" s="64"/>
      <c r="AP806" s="66"/>
      <c r="AQ806" s="66"/>
      <c r="AS806" s="67"/>
      <c r="AT806" s="68"/>
    </row>
    <row r="807" spans="1:46" x14ac:dyDescent="0.25">
      <c r="A807" s="60">
        <v>12134.071833273862</v>
      </c>
      <c r="B807" s="54">
        <f t="shared" si="36"/>
        <v>4</v>
      </c>
      <c r="C807" s="54">
        <f t="shared" si="37"/>
        <v>798</v>
      </c>
      <c r="D807" s="60">
        <v>12134.071833273862</v>
      </c>
      <c r="G807" s="63"/>
      <c r="I807" s="64"/>
      <c r="J807" s="64"/>
      <c r="K807" s="65"/>
      <c r="M807" s="64"/>
      <c r="N807" s="66"/>
      <c r="O807" s="66"/>
      <c r="Q807" s="67"/>
      <c r="R807" s="68"/>
      <c r="S807" s="63"/>
      <c r="U807" s="68">
        <v>23538</v>
      </c>
      <c r="V807" s="64">
        <v>5</v>
      </c>
      <c r="W807" s="54">
        <f t="shared" si="38"/>
        <v>798</v>
      </c>
      <c r="X807" s="68">
        <v>23538</v>
      </c>
      <c r="AC807" s="63">
        <v>11770.52619352378</v>
      </c>
      <c r="AD807" s="63"/>
      <c r="AE807" s="54" t="s">
        <v>177</v>
      </c>
      <c r="AG807" s="63"/>
      <c r="AK807" s="64"/>
      <c r="AL807" s="64"/>
      <c r="AM807" s="65"/>
      <c r="AO807" s="64"/>
      <c r="AP807" s="66"/>
      <c r="AQ807" s="66"/>
      <c r="AS807" s="67"/>
      <c r="AT807" s="68"/>
    </row>
    <row r="808" spans="1:46" x14ac:dyDescent="0.25">
      <c r="A808" s="60">
        <v>12149.243664261885</v>
      </c>
      <c r="B808" s="54">
        <f t="shared" si="36"/>
        <v>5</v>
      </c>
      <c r="C808" s="54">
        <f t="shared" si="37"/>
        <v>799</v>
      </c>
      <c r="D808" s="60">
        <v>12149.243664261885</v>
      </c>
      <c r="G808" s="63"/>
      <c r="I808" s="64"/>
      <c r="J808" s="64"/>
      <c r="K808" s="65"/>
      <c r="M808" s="64"/>
      <c r="N808" s="66"/>
      <c r="O808" s="66"/>
      <c r="Q808" s="67"/>
      <c r="R808" s="68"/>
      <c r="S808" s="63"/>
      <c r="U808" s="68">
        <v>23567</v>
      </c>
      <c r="V808" s="64">
        <v>6</v>
      </c>
      <c r="W808" s="54">
        <f t="shared" si="38"/>
        <v>799</v>
      </c>
      <c r="X808" s="68">
        <v>23567</v>
      </c>
      <c r="AC808" s="63">
        <v>11785.056522790343</v>
      </c>
      <c r="AD808" s="63"/>
      <c r="AE808" s="54" t="s">
        <v>176</v>
      </c>
      <c r="AG808" s="63"/>
      <c r="AK808" s="64"/>
      <c r="AL808" s="64"/>
      <c r="AM808" s="65"/>
      <c r="AO808" s="64"/>
      <c r="AP808" s="66"/>
      <c r="AQ808" s="66"/>
      <c r="AS808" s="67"/>
      <c r="AT808" s="68"/>
    </row>
    <row r="809" spans="1:46" x14ac:dyDescent="0.25">
      <c r="A809" s="60">
        <v>12164.554593123961</v>
      </c>
      <c r="B809" s="54">
        <f t="shared" si="36"/>
        <v>6</v>
      </c>
      <c r="C809" s="54">
        <f t="shared" si="37"/>
        <v>800</v>
      </c>
      <c r="D809" s="60">
        <v>12164.554593123961</v>
      </c>
      <c r="G809" s="63"/>
      <c r="I809" s="64"/>
      <c r="J809" s="64"/>
      <c r="K809" s="65"/>
      <c r="M809" s="64"/>
      <c r="N809" s="66"/>
      <c r="O809" s="66"/>
      <c r="Q809" s="67"/>
      <c r="R809" s="68"/>
      <c r="S809" s="63"/>
      <c r="U809" s="68">
        <v>23597</v>
      </c>
      <c r="V809" s="64">
        <v>7</v>
      </c>
      <c r="W809" s="54">
        <f t="shared" si="38"/>
        <v>800</v>
      </c>
      <c r="X809" s="68">
        <v>23597</v>
      </c>
      <c r="AC809" s="63">
        <v>11799.893997555133</v>
      </c>
      <c r="AD809" s="63"/>
      <c r="AE809" s="54" t="s">
        <v>177</v>
      </c>
      <c r="AG809" s="63"/>
      <c r="AK809" s="64"/>
      <c r="AL809" s="64"/>
      <c r="AM809" s="65"/>
      <c r="AO809" s="64"/>
      <c r="AP809" s="66"/>
      <c r="AQ809" s="66"/>
      <c r="AS809" s="67"/>
      <c r="AT809" s="68"/>
    </row>
    <row r="810" spans="1:46" x14ac:dyDescent="0.25">
      <c r="A810" s="60">
        <v>12179.987586747855</v>
      </c>
      <c r="B810" s="54">
        <f t="shared" si="36"/>
        <v>7</v>
      </c>
      <c r="C810" s="54">
        <f t="shared" si="37"/>
        <v>801</v>
      </c>
      <c r="D810" s="60">
        <v>12179.987586747855</v>
      </c>
      <c r="G810" s="63"/>
      <c r="I810" s="64"/>
      <c r="J810" s="64"/>
      <c r="K810" s="65"/>
      <c r="M810" s="64"/>
      <c r="N810" s="66"/>
      <c r="O810" s="66"/>
      <c r="Q810" s="67"/>
      <c r="R810" s="68"/>
      <c r="S810" s="63"/>
      <c r="U810" s="68">
        <v>23626</v>
      </c>
      <c r="V810" s="64">
        <v>8</v>
      </c>
      <c r="W810" s="54">
        <f t="shared" si="38"/>
        <v>801</v>
      </c>
      <c r="X810" s="68">
        <v>23626</v>
      </c>
      <c r="AC810" s="63">
        <v>11814.758189890534</v>
      </c>
      <c r="AD810" s="63"/>
      <c r="AE810" s="54" t="s">
        <v>176</v>
      </c>
      <c r="AG810" s="63"/>
      <c r="AK810" s="64"/>
      <c r="AL810" s="64"/>
      <c r="AM810" s="65"/>
      <c r="AO810" s="64"/>
      <c r="AP810" s="66"/>
      <c r="AQ810" s="66"/>
      <c r="AS810" s="67"/>
      <c r="AT810" s="68"/>
    </row>
    <row r="811" spans="1:46" x14ac:dyDescent="0.25">
      <c r="A811" s="60">
        <v>12195.539674601983</v>
      </c>
      <c r="B811" s="54">
        <f t="shared" si="36"/>
        <v>8</v>
      </c>
      <c r="C811" s="54">
        <f t="shared" si="37"/>
        <v>802</v>
      </c>
      <c r="D811" s="60">
        <v>12195.539674601983</v>
      </c>
      <c r="G811" s="63"/>
      <c r="I811" s="64"/>
      <c r="J811" s="64"/>
      <c r="K811" s="65"/>
      <c r="M811" s="64"/>
      <c r="N811" s="66"/>
      <c r="O811" s="66"/>
      <c r="Q811" s="67"/>
      <c r="R811" s="68"/>
      <c r="S811" s="63"/>
      <c r="U811" s="68">
        <v>23656</v>
      </c>
      <c r="V811" s="64">
        <v>9</v>
      </c>
      <c r="W811" s="54">
        <f t="shared" si="38"/>
        <v>802</v>
      </c>
      <c r="X811" s="68">
        <v>23656</v>
      </c>
      <c r="AC811" s="63">
        <v>11829.214541749563</v>
      </c>
      <c r="AD811" s="63"/>
      <c r="AE811" s="54" t="s">
        <v>177</v>
      </c>
      <c r="AG811" s="63"/>
      <c r="AK811" s="64"/>
      <c r="AL811" s="64"/>
      <c r="AM811" s="65"/>
      <c r="AO811" s="64"/>
      <c r="AP811" s="66"/>
      <c r="AQ811" s="66"/>
      <c r="AS811" s="67"/>
      <c r="AT811" s="68"/>
    </row>
    <row r="812" spans="1:46" x14ac:dyDescent="0.25">
      <c r="A812" s="60">
        <v>12211.178969420493</v>
      </c>
      <c r="B812" s="54">
        <f t="shared" si="36"/>
        <v>9</v>
      </c>
      <c r="C812" s="54">
        <f t="shared" si="37"/>
        <v>803</v>
      </c>
      <c r="D812" s="60">
        <v>12211.178969420493</v>
      </c>
      <c r="G812" s="63"/>
      <c r="I812" s="64"/>
      <c r="J812" s="64"/>
      <c r="K812" s="65"/>
      <c r="M812" s="64"/>
      <c r="N812" s="66"/>
      <c r="O812" s="66"/>
      <c r="Q812" s="67"/>
      <c r="R812" s="68"/>
      <c r="S812" s="63"/>
      <c r="U812" s="68">
        <v>23685</v>
      </c>
      <c r="V812" s="64">
        <v>10</v>
      </c>
      <c r="W812" s="54">
        <f t="shared" si="38"/>
        <v>803</v>
      </c>
      <c r="X812" s="68">
        <v>23685</v>
      </c>
      <c r="AC812" s="63">
        <v>11844.386311843991</v>
      </c>
      <c r="AD812" s="63"/>
      <c r="AE812" s="54" t="s">
        <v>176</v>
      </c>
      <c r="AG812" s="63"/>
      <c r="AK812" s="64"/>
      <c r="AL812" s="64"/>
      <c r="AM812" s="65"/>
      <c r="AO812" s="64"/>
      <c r="AP812" s="66"/>
      <c r="AQ812" s="66"/>
      <c r="AS812" s="67"/>
      <c r="AT812" s="68"/>
    </row>
    <row r="813" spans="1:46" x14ac:dyDescent="0.25">
      <c r="A813" s="60">
        <v>12226.88344482379</v>
      </c>
      <c r="B813" s="54">
        <f t="shared" si="36"/>
        <v>10</v>
      </c>
      <c r="C813" s="54">
        <f t="shared" si="37"/>
        <v>804</v>
      </c>
      <c r="D813" s="60">
        <v>12226.88344482379</v>
      </c>
      <c r="G813" s="63"/>
      <c r="I813" s="64"/>
      <c r="J813" s="64"/>
      <c r="K813" s="65"/>
      <c r="M813" s="64"/>
      <c r="N813" s="66"/>
      <c r="O813" s="66"/>
      <c r="Q813" s="67"/>
      <c r="R813" s="68"/>
      <c r="S813" s="63"/>
      <c r="U813" s="68">
        <v>23715</v>
      </c>
      <c r="V813" s="64">
        <v>11</v>
      </c>
      <c r="W813" s="54">
        <f t="shared" si="38"/>
        <v>804</v>
      </c>
      <c r="X813" s="68">
        <v>23715</v>
      </c>
      <c r="AC813" s="63">
        <v>11858.526637128089</v>
      </c>
      <c r="AD813" s="63"/>
      <c r="AE813" s="54" t="s">
        <v>177</v>
      </c>
      <c r="AG813" s="63"/>
      <c r="AK813" s="64"/>
      <c r="AL813" s="64"/>
      <c r="AM813" s="65"/>
      <c r="AO813" s="64"/>
      <c r="AP813" s="66"/>
      <c r="AQ813" s="66"/>
      <c r="AS813" s="67"/>
      <c r="AT813" s="68"/>
    </row>
    <row r="814" spans="1:46" x14ac:dyDescent="0.25">
      <c r="A814" s="60">
        <v>12242.614370088559</v>
      </c>
      <c r="B814" s="54">
        <f t="shared" si="36"/>
        <v>11</v>
      </c>
      <c r="C814" s="54">
        <f t="shared" si="37"/>
        <v>805</v>
      </c>
      <c r="D814" s="60">
        <v>12242.614370088559</v>
      </c>
      <c r="G814" s="63"/>
      <c r="I814" s="64"/>
      <c r="J814" s="64"/>
      <c r="K814" s="65"/>
      <c r="M814" s="64"/>
      <c r="N814" s="66"/>
      <c r="O814" s="66"/>
      <c r="Q814" s="67"/>
      <c r="R814" s="68"/>
      <c r="S814" s="63"/>
      <c r="U814" s="68">
        <v>23745</v>
      </c>
      <c r="V814" s="64">
        <v>12</v>
      </c>
      <c r="W814" s="54">
        <f t="shared" si="38"/>
        <v>805</v>
      </c>
      <c r="X814" s="68">
        <v>23745</v>
      </c>
      <c r="AC814" s="63">
        <v>11873.930560127366</v>
      </c>
      <c r="AD814" s="63"/>
      <c r="AE814" s="54" t="s">
        <v>176</v>
      </c>
      <c r="AG814" s="63"/>
      <c r="AK814" s="64"/>
      <c r="AL814" s="64"/>
      <c r="AM814" s="65"/>
      <c r="AO814" s="64"/>
      <c r="AP814" s="66"/>
      <c r="AQ814" s="66"/>
      <c r="AS814" s="67"/>
      <c r="AT814" s="68"/>
    </row>
    <row r="815" spans="1:46" x14ac:dyDescent="0.25">
      <c r="A815" s="60">
        <v>12258.33734229859</v>
      </c>
      <c r="B815" s="54">
        <f t="shared" si="36"/>
        <v>12</v>
      </c>
      <c r="C815" s="54">
        <f t="shared" si="37"/>
        <v>806</v>
      </c>
      <c r="D815" s="60">
        <v>12258.33734229859</v>
      </c>
      <c r="G815" s="63"/>
      <c r="I815" s="64"/>
      <c r="J815" s="64"/>
      <c r="K815" s="65"/>
      <c r="M815" s="64"/>
      <c r="N815" s="66"/>
      <c r="O815" s="66"/>
      <c r="Q815" s="67"/>
      <c r="R815" s="68"/>
      <c r="S815" s="63"/>
      <c r="U815" s="68">
        <v>23775</v>
      </c>
      <c r="V815" s="64">
        <v>1</v>
      </c>
      <c r="W815" s="54">
        <f t="shared" si="38"/>
        <v>806</v>
      </c>
      <c r="X815" s="68">
        <v>23775</v>
      </c>
      <c r="AC815" s="63">
        <v>11887.879605441354</v>
      </c>
      <c r="AD815" s="63"/>
      <c r="AE815" s="54" t="s">
        <v>177</v>
      </c>
      <c r="AG815" s="63"/>
      <c r="AK815" s="64"/>
      <c r="AL815" s="64"/>
      <c r="AM815" s="65"/>
      <c r="AO815" s="64"/>
      <c r="AP815" s="66"/>
      <c r="AQ815" s="66"/>
      <c r="AS815" s="67"/>
      <c r="AT815" s="68"/>
    </row>
    <row r="816" spans="1:46" x14ac:dyDescent="0.25">
      <c r="A816" s="60">
        <v>12274.017993107904</v>
      </c>
      <c r="B816" s="54">
        <f t="shared" si="36"/>
        <v>13</v>
      </c>
      <c r="C816" s="54">
        <f t="shared" si="37"/>
        <v>807</v>
      </c>
      <c r="D816" s="60">
        <v>12274.017993107904</v>
      </c>
      <c r="G816" s="63"/>
      <c r="I816" s="64"/>
      <c r="J816" s="64"/>
      <c r="K816" s="65"/>
      <c r="M816" s="64"/>
      <c r="N816" s="66"/>
      <c r="O816" s="66"/>
      <c r="Q816" s="67"/>
      <c r="R816" s="68"/>
      <c r="S816" s="63"/>
      <c r="U816" s="68">
        <v>23804</v>
      </c>
      <c r="V816" s="64">
        <v>2</v>
      </c>
      <c r="W816" s="54">
        <f t="shared" si="38"/>
        <v>807</v>
      </c>
      <c r="X816" s="68">
        <v>23804</v>
      </c>
      <c r="AC816" s="63">
        <v>11903.404256351758</v>
      </c>
      <c r="AD816" s="63"/>
      <c r="AE816" s="54" t="s">
        <v>176</v>
      </c>
      <c r="AG816" s="63"/>
      <c r="AK816" s="64"/>
      <c r="AL816" s="64"/>
      <c r="AM816" s="65"/>
      <c r="AO816" s="64"/>
      <c r="AP816" s="66"/>
      <c r="AQ816" s="66"/>
      <c r="AS816" s="67"/>
      <c r="AT816" s="68"/>
    </row>
    <row r="817" spans="1:46" x14ac:dyDescent="0.25">
      <c r="A817" s="60">
        <v>12289.619939033408</v>
      </c>
      <c r="B817" s="54">
        <f t="shared" si="36"/>
        <v>14</v>
      </c>
      <c r="C817" s="54">
        <f t="shared" si="37"/>
        <v>808</v>
      </c>
      <c r="D817" s="60">
        <v>12289.619939033408</v>
      </c>
      <c r="G817" s="63"/>
      <c r="I817" s="64"/>
      <c r="J817" s="64"/>
      <c r="K817" s="65"/>
      <c r="M817" s="64"/>
      <c r="N817" s="66"/>
      <c r="O817" s="66"/>
      <c r="Q817" s="67"/>
      <c r="R817" s="68"/>
      <c r="S817" s="63"/>
      <c r="U817" s="68">
        <v>23834</v>
      </c>
      <c r="V817" s="64">
        <v>3</v>
      </c>
      <c r="W817" s="54">
        <f t="shared" si="38"/>
        <v>808</v>
      </c>
      <c r="X817" s="68">
        <v>23834</v>
      </c>
      <c r="AC817" s="63">
        <v>11917.320735350717</v>
      </c>
      <c r="AD817" s="63"/>
      <c r="AE817" s="54" t="s">
        <v>177</v>
      </c>
      <c r="AG817" s="63"/>
      <c r="AK817" s="64"/>
      <c r="AL817" s="64"/>
      <c r="AM817" s="65"/>
      <c r="AO817" s="64"/>
      <c r="AP817" s="66"/>
      <c r="AQ817" s="66"/>
      <c r="AS817" s="67"/>
      <c r="AT817" s="68"/>
    </row>
    <row r="818" spans="1:46" x14ac:dyDescent="0.25">
      <c r="A818" s="60">
        <v>12305.123495561536</v>
      </c>
      <c r="B818" s="54">
        <f t="shared" si="36"/>
        <v>15</v>
      </c>
      <c r="C818" s="54">
        <f t="shared" si="37"/>
        <v>809</v>
      </c>
      <c r="D818" s="60">
        <v>12305.123495561536</v>
      </c>
      <c r="G818" s="63"/>
      <c r="I818" s="64"/>
      <c r="J818" s="64"/>
      <c r="K818" s="65"/>
      <c r="M818" s="64"/>
      <c r="N818" s="66"/>
      <c r="O818" s="66"/>
      <c r="Q818" s="67"/>
      <c r="R818" s="68"/>
      <c r="S818" s="63"/>
      <c r="U818" s="68">
        <v>23863</v>
      </c>
      <c r="V818" s="64">
        <v>4</v>
      </c>
      <c r="W818" s="54">
        <f t="shared" si="38"/>
        <v>809</v>
      </c>
      <c r="X818" s="68">
        <v>23863</v>
      </c>
      <c r="AC818" s="63">
        <v>11932.829811360221</v>
      </c>
      <c r="AD818" s="63"/>
      <c r="AE818" s="54" t="s">
        <v>176</v>
      </c>
      <c r="AG818" s="63"/>
      <c r="AK818" s="64"/>
      <c r="AL818" s="64"/>
      <c r="AM818" s="65"/>
      <c r="AO818" s="64"/>
      <c r="AP818" s="66"/>
      <c r="AQ818" s="66"/>
      <c r="AS818" s="67"/>
      <c r="AT818" s="68"/>
    </row>
    <row r="819" spans="1:46" x14ac:dyDescent="0.25">
      <c r="A819" s="60">
        <v>12320.501029285602</v>
      </c>
      <c r="B819" s="54">
        <f t="shared" si="36"/>
        <v>16</v>
      </c>
      <c r="C819" s="54">
        <f t="shared" si="37"/>
        <v>810</v>
      </c>
      <c r="D819" s="60">
        <v>12320.501029285602</v>
      </c>
      <c r="G819" s="63"/>
      <c r="I819" s="64"/>
      <c r="J819" s="64"/>
      <c r="K819" s="65"/>
      <c r="M819" s="64"/>
      <c r="N819" s="66"/>
      <c r="O819" s="66"/>
      <c r="Q819" s="67"/>
      <c r="R819" s="68"/>
      <c r="S819" s="63"/>
      <c r="U819" s="68">
        <v>23893</v>
      </c>
      <c r="V819" s="64">
        <v>5</v>
      </c>
      <c r="W819" s="54">
        <f t="shared" si="38"/>
        <v>810</v>
      </c>
      <c r="X819" s="68">
        <v>23893</v>
      </c>
      <c r="AC819" s="63">
        <v>11946.879435324576</v>
      </c>
      <c r="AD819" s="63"/>
      <c r="AE819" s="54" t="s">
        <v>177</v>
      </c>
      <c r="AG819" s="63"/>
      <c r="AK819" s="64"/>
      <c r="AL819" s="64"/>
      <c r="AM819" s="65"/>
      <c r="AO819" s="64"/>
      <c r="AP819" s="66"/>
      <c r="AQ819" s="66"/>
      <c r="AS819" s="67"/>
      <c r="AT819" s="68"/>
    </row>
    <row r="820" spans="1:46" x14ac:dyDescent="0.25">
      <c r="A820" s="60">
        <v>12335.752973426133</v>
      </c>
      <c r="B820" s="54">
        <f t="shared" si="36"/>
        <v>17</v>
      </c>
      <c r="C820" s="54">
        <f t="shared" si="37"/>
        <v>811</v>
      </c>
      <c r="D820" s="60">
        <v>12335.752973426133</v>
      </c>
      <c r="G820" s="63"/>
      <c r="I820" s="64"/>
      <c r="J820" s="64"/>
      <c r="K820" s="65"/>
      <c r="M820" s="64"/>
      <c r="N820" s="66"/>
      <c r="O820" s="66"/>
      <c r="Q820" s="67"/>
      <c r="R820" s="68"/>
      <c r="S820" s="63"/>
      <c r="U820" s="68">
        <v>23922</v>
      </c>
      <c r="V820" s="64">
        <v>6</v>
      </c>
      <c r="W820" s="54">
        <f t="shared" si="38"/>
        <v>811</v>
      </c>
      <c r="X820" s="68">
        <v>23922</v>
      </c>
      <c r="AC820" s="63">
        <v>11962.229223733302</v>
      </c>
      <c r="AD820" s="63"/>
      <c r="AE820" s="54" t="s">
        <v>176</v>
      </c>
      <c r="AG820" s="63"/>
      <c r="AK820" s="64"/>
      <c r="AL820" s="64"/>
      <c r="AM820" s="65"/>
      <c r="AO820" s="64"/>
      <c r="AP820" s="66"/>
      <c r="AQ820" s="66"/>
      <c r="AS820" s="67"/>
      <c r="AT820" s="68"/>
    </row>
    <row r="821" spans="1:46" x14ac:dyDescent="0.25">
      <c r="A821" s="60">
        <v>12350.866965399589</v>
      </c>
      <c r="B821" s="54">
        <f t="shared" si="36"/>
        <v>18</v>
      </c>
      <c r="C821" s="54">
        <f t="shared" si="37"/>
        <v>812</v>
      </c>
      <c r="D821" s="60">
        <v>12350.866965399589</v>
      </c>
      <c r="G821" s="63"/>
      <c r="I821" s="64"/>
      <c r="J821" s="64"/>
      <c r="K821" s="65"/>
      <c r="M821" s="64"/>
      <c r="N821" s="66"/>
      <c r="O821" s="66"/>
      <c r="Q821" s="67"/>
      <c r="R821" s="68"/>
      <c r="S821" s="63"/>
      <c r="U821" s="68">
        <v>23951</v>
      </c>
      <c r="V821" s="64">
        <v>7</v>
      </c>
      <c r="W821" s="54">
        <f t="shared" si="38"/>
        <v>812</v>
      </c>
      <c r="X821" s="68">
        <v>23951</v>
      </c>
      <c r="AC821" s="63">
        <v>11976.554182928521</v>
      </c>
      <c r="AD821" s="63"/>
      <c r="AE821" s="54" t="s">
        <v>177</v>
      </c>
      <c r="AG821" s="63"/>
      <c r="AK821" s="64"/>
      <c r="AL821" s="64"/>
      <c r="AM821" s="65"/>
      <c r="AO821" s="64"/>
      <c r="AP821" s="66"/>
      <c r="AQ821" s="66"/>
      <c r="AS821" s="67"/>
      <c r="AT821" s="68"/>
    </row>
    <row r="822" spans="1:46" x14ac:dyDescent="0.25">
      <c r="A822" s="60">
        <v>12365.863454308826</v>
      </c>
      <c r="B822" s="54">
        <f t="shared" si="36"/>
        <v>19</v>
      </c>
      <c r="C822" s="54">
        <f t="shared" si="37"/>
        <v>813</v>
      </c>
      <c r="D822" s="60">
        <v>12365.863454308826</v>
      </c>
      <c r="G822" s="63"/>
      <c r="I822" s="64"/>
      <c r="J822" s="64"/>
      <c r="K822" s="65"/>
      <c r="M822" s="64"/>
      <c r="N822" s="66"/>
      <c r="O822" s="66"/>
      <c r="Q822" s="67"/>
      <c r="R822" s="68"/>
      <c r="S822" s="63"/>
      <c r="U822" s="68">
        <v>23981</v>
      </c>
      <c r="V822" s="64">
        <v>8</v>
      </c>
      <c r="W822" s="54">
        <f t="shared" si="38"/>
        <v>813</v>
      </c>
      <c r="X822" s="68">
        <v>23981</v>
      </c>
      <c r="AC822" s="63">
        <v>11991.622518031392</v>
      </c>
      <c r="AD822" s="63"/>
      <c r="AE822" s="54" t="s">
        <v>176</v>
      </c>
      <c r="AG822" s="63"/>
      <c r="AK822" s="64"/>
      <c r="AL822" s="64"/>
      <c r="AM822" s="65"/>
      <c r="AO822" s="64"/>
      <c r="AP822" s="66"/>
      <c r="AQ822" s="66"/>
      <c r="AS822" s="67"/>
      <c r="AT822" s="68"/>
    </row>
    <row r="823" spans="1:46" x14ac:dyDescent="0.25">
      <c r="A823" s="60">
        <v>12380.74569072295</v>
      </c>
      <c r="B823" s="54">
        <f t="shared" si="36"/>
        <v>20</v>
      </c>
      <c r="C823" s="54">
        <f t="shared" si="37"/>
        <v>814</v>
      </c>
      <c r="D823" s="60">
        <v>12380.74569072295</v>
      </c>
      <c r="G823" s="63"/>
      <c r="I823" s="64"/>
      <c r="J823" s="64"/>
      <c r="K823" s="65"/>
      <c r="M823" s="64"/>
      <c r="N823" s="66"/>
      <c r="O823" s="66"/>
      <c r="Q823" s="67"/>
      <c r="R823" s="68"/>
      <c r="S823" s="63"/>
      <c r="U823" s="68">
        <v>24010</v>
      </c>
      <c r="V823" s="64">
        <v>9</v>
      </c>
      <c r="W823" s="54">
        <f t="shared" si="38"/>
        <v>814</v>
      </c>
      <c r="X823" s="68">
        <v>24010</v>
      </c>
      <c r="AC823" s="63">
        <v>12006.311362403911</v>
      </c>
      <c r="AD823" s="63"/>
      <c r="AE823" s="54" t="s">
        <v>177</v>
      </c>
      <c r="AG823" s="63"/>
      <c r="AK823" s="64"/>
      <c r="AL823" s="64"/>
      <c r="AM823" s="65"/>
      <c r="AO823" s="64"/>
      <c r="AP823" s="66"/>
      <c r="AQ823" s="66"/>
      <c r="AS823" s="67"/>
      <c r="AT823" s="68"/>
    </row>
    <row r="824" spans="1:46" x14ac:dyDescent="0.25">
      <c r="A824" s="60">
        <v>12395.549642987549</v>
      </c>
      <c r="B824" s="54">
        <f t="shared" si="36"/>
        <v>21</v>
      </c>
      <c r="C824" s="54">
        <f t="shared" si="37"/>
        <v>815</v>
      </c>
      <c r="D824" s="60">
        <v>12395.549642987549</v>
      </c>
      <c r="G824" s="63"/>
      <c r="I824" s="64"/>
      <c r="J824" s="64"/>
      <c r="K824" s="65"/>
      <c r="M824" s="64"/>
      <c r="N824" s="66"/>
      <c r="O824" s="66"/>
      <c r="Q824" s="67"/>
      <c r="R824" s="68"/>
      <c r="S824" s="63"/>
      <c r="U824" s="68">
        <v>24039</v>
      </c>
      <c r="V824" s="64">
        <v>10</v>
      </c>
      <c r="W824" s="54">
        <f t="shared" si="38"/>
        <v>815</v>
      </c>
      <c r="X824" s="68">
        <v>24039</v>
      </c>
      <c r="AC824" s="63">
        <v>12021.030250422657</v>
      </c>
      <c r="AD824" s="63"/>
      <c r="AE824" s="54" t="s">
        <v>176</v>
      </c>
      <c r="AG824" s="63"/>
      <c r="AK824" s="64"/>
      <c r="AL824" s="64"/>
      <c r="AM824" s="65"/>
      <c r="AO824" s="64"/>
      <c r="AP824" s="66"/>
      <c r="AQ824" s="66"/>
      <c r="AS824" s="67"/>
      <c r="AT824" s="68"/>
    </row>
    <row r="825" spans="1:46" x14ac:dyDescent="0.25">
      <c r="A825" s="60">
        <v>12410.290170000866</v>
      </c>
      <c r="B825" s="54">
        <f t="shared" si="36"/>
        <v>22</v>
      </c>
      <c r="C825" s="54">
        <f t="shared" si="37"/>
        <v>816</v>
      </c>
      <c r="D825" s="60">
        <v>12410.290170000866</v>
      </c>
      <c r="G825" s="63"/>
      <c r="I825" s="64"/>
      <c r="J825" s="64"/>
      <c r="K825" s="65"/>
      <c r="M825" s="64"/>
      <c r="N825" s="66"/>
      <c r="O825" s="66"/>
      <c r="Q825" s="67"/>
      <c r="R825" s="68"/>
      <c r="S825" s="63"/>
      <c r="U825" s="68">
        <v>24069</v>
      </c>
      <c r="V825" s="64">
        <v>11</v>
      </c>
      <c r="W825" s="54">
        <f t="shared" si="38"/>
        <v>816</v>
      </c>
      <c r="X825" s="68">
        <v>24069</v>
      </c>
      <c r="AC825" s="63">
        <v>12036.098136063199</v>
      </c>
      <c r="AD825" s="63"/>
      <c r="AE825" s="54" t="s">
        <v>177</v>
      </c>
      <c r="AG825" s="63"/>
      <c r="AK825" s="64"/>
      <c r="AL825" s="64"/>
      <c r="AM825" s="65"/>
      <c r="AO825" s="64"/>
      <c r="AP825" s="66"/>
      <c r="AQ825" s="66"/>
      <c r="AS825" s="67"/>
      <c r="AT825" s="68"/>
    </row>
    <row r="826" spans="1:46" x14ac:dyDescent="0.25">
      <c r="A826" s="60">
        <v>12425.011705094948</v>
      </c>
      <c r="B826" s="54">
        <f t="shared" si="36"/>
        <v>23</v>
      </c>
      <c r="C826" s="54">
        <f t="shared" si="37"/>
        <v>817</v>
      </c>
      <c r="D826" s="60">
        <v>12425.011705094948</v>
      </c>
      <c r="G826" s="63"/>
      <c r="I826" s="64"/>
      <c r="J826" s="64"/>
      <c r="K826" s="65"/>
      <c r="M826" s="64"/>
      <c r="N826" s="66"/>
      <c r="O826" s="66"/>
      <c r="Q826" s="67"/>
      <c r="R826" s="68"/>
      <c r="S826" s="63"/>
      <c r="U826" s="68">
        <v>24099</v>
      </c>
      <c r="V826" s="64">
        <v>12</v>
      </c>
      <c r="W826" s="54">
        <f t="shared" si="38"/>
        <v>817</v>
      </c>
      <c r="X826" s="68">
        <v>24099</v>
      </c>
      <c r="AC826" s="63">
        <v>12050.474119128659</v>
      </c>
      <c r="AD826" s="63"/>
      <c r="AE826" s="54" t="s">
        <v>176</v>
      </c>
      <c r="AG826" s="63"/>
      <c r="AK826" s="64"/>
      <c r="AL826" s="64"/>
      <c r="AM826" s="65"/>
      <c r="AO826" s="64"/>
      <c r="AP826" s="66"/>
      <c r="AQ826" s="66"/>
      <c r="AS826" s="67"/>
      <c r="AT826" s="68"/>
    </row>
    <row r="827" spans="1:46" x14ac:dyDescent="0.25">
      <c r="A827" s="60">
        <v>12439.734199297614</v>
      </c>
      <c r="B827" s="54">
        <f t="shared" si="36"/>
        <v>24</v>
      </c>
      <c r="C827" s="54">
        <f t="shared" si="37"/>
        <v>818</v>
      </c>
      <c r="D827" s="60">
        <v>12439.734199297614</v>
      </c>
      <c r="G827" s="63"/>
      <c r="I827" s="64"/>
      <c r="J827" s="64"/>
      <c r="K827" s="65"/>
      <c r="M827" s="64"/>
      <c r="N827" s="66"/>
      <c r="O827" s="66"/>
      <c r="Q827" s="67"/>
      <c r="R827" s="68"/>
      <c r="S827" s="63"/>
      <c r="U827" s="68">
        <v>24128</v>
      </c>
      <c r="V827" s="64">
        <v>1</v>
      </c>
      <c r="W827" s="54">
        <f t="shared" si="38"/>
        <v>818</v>
      </c>
      <c r="X827" s="68">
        <v>24128</v>
      </c>
      <c r="AC827" s="63">
        <v>12065.858318056911</v>
      </c>
      <c r="AD827" s="63"/>
      <c r="AE827" s="54" t="s">
        <v>177</v>
      </c>
      <c r="AG827" s="63"/>
      <c r="AK827" s="64"/>
      <c r="AL827" s="64"/>
      <c r="AM827" s="65"/>
      <c r="AO827" s="64"/>
      <c r="AP827" s="66"/>
      <c r="AQ827" s="66"/>
      <c r="AS827" s="67"/>
      <c r="AT827" s="68"/>
    </row>
    <row r="828" spans="1:46" x14ac:dyDescent="0.25">
      <c r="A828" s="60">
        <v>12454.50277688168</v>
      </c>
      <c r="B828" s="54">
        <f t="shared" si="36"/>
        <v>1</v>
      </c>
      <c r="C828" s="54">
        <f t="shared" si="37"/>
        <v>819</v>
      </c>
      <c r="D828" s="60">
        <v>12454.50277688168</v>
      </c>
      <c r="G828" s="63"/>
      <c r="I828" s="64"/>
      <c r="J828" s="64"/>
      <c r="K828" s="65"/>
      <c r="M828" s="64"/>
      <c r="N828" s="66"/>
      <c r="O828" s="66"/>
      <c r="Q828" s="67"/>
      <c r="R828" s="68"/>
      <c r="S828" s="63"/>
      <c r="U828" s="68">
        <v>24158</v>
      </c>
      <c r="V828" s="64">
        <v>2</v>
      </c>
      <c r="W828" s="54">
        <f t="shared" si="38"/>
        <v>819</v>
      </c>
      <c r="X828" s="68">
        <v>24158</v>
      </c>
      <c r="AC828" s="63">
        <v>12079.972216073424</v>
      </c>
      <c r="AD828" s="63"/>
      <c r="AE828" s="54" t="s">
        <v>176</v>
      </c>
      <c r="AG828" s="63"/>
      <c r="AK828" s="64"/>
      <c r="AL828" s="64"/>
      <c r="AM828" s="65"/>
      <c r="AO828" s="64"/>
      <c r="AP828" s="66"/>
      <c r="AQ828" s="66"/>
      <c r="AS828" s="67"/>
      <c r="AT828" s="68"/>
    </row>
    <row r="829" spans="1:46" x14ac:dyDescent="0.25">
      <c r="A829" s="60">
        <v>12469.334722583648</v>
      </c>
      <c r="B829" s="54">
        <f t="shared" si="36"/>
        <v>2</v>
      </c>
      <c r="C829" s="54">
        <f t="shared" si="37"/>
        <v>820</v>
      </c>
      <c r="D829" s="60">
        <v>12469.334722583648</v>
      </c>
      <c r="G829" s="63"/>
      <c r="I829" s="64"/>
      <c r="J829" s="64"/>
      <c r="K829" s="65"/>
      <c r="M829" s="64"/>
      <c r="N829" s="66"/>
      <c r="O829" s="66"/>
      <c r="Q829" s="67"/>
      <c r="R829" s="68"/>
      <c r="S829" s="63"/>
      <c r="U829" s="68">
        <v>24188</v>
      </c>
      <c r="V829" s="64">
        <v>3</v>
      </c>
      <c r="W829" s="54">
        <f t="shared" si="38"/>
        <v>820</v>
      </c>
      <c r="X829" s="68">
        <v>24188</v>
      </c>
      <c r="AC829" s="63">
        <v>12095.542241499294</v>
      </c>
      <c r="AD829" s="63"/>
      <c r="AE829" s="54" t="s">
        <v>177</v>
      </c>
      <c r="AG829" s="63"/>
      <c r="AK829" s="64"/>
      <c r="AL829" s="64"/>
      <c r="AM829" s="65"/>
      <c r="AO829" s="64"/>
      <c r="AP829" s="66"/>
      <c r="AQ829" s="66"/>
      <c r="AS829" s="67"/>
      <c r="AT829" s="68"/>
    </row>
    <row r="830" spans="1:46" x14ac:dyDescent="0.25">
      <c r="A830" s="60">
        <v>12484.26854869118</v>
      </c>
      <c r="B830" s="54">
        <f t="shared" si="36"/>
        <v>3</v>
      </c>
      <c r="C830" s="54">
        <f t="shared" si="37"/>
        <v>821</v>
      </c>
      <c r="D830" s="60">
        <v>12484.26854869118</v>
      </c>
      <c r="G830" s="63"/>
      <c r="I830" s="64"/>
      <c r="J830" s="64"/>
      <c r="K830" s="65"/>
      <c r="M830" s="64"/>
      <c r="N830" s="66"/>
      <c r="O830" s="66"/>
      <c r="Q830" s="67"/>
      <c r="R830" s="68"/>
      <c r="S830" s="63"/>
      <c r="U830" s="68">
        <v>24218</v>
      </c>
      <c r="V830" s="64">
        <v>3</v>
      </c>
      <c r="W830" s="54">
        <f t="shared" si="38"/>
        <v>821</v>
      </c>
      <c r="X830" s="68">
        <v>24218</v>
      </c>
      <c r="AC830" s="63">
        <v>12109.530715763569</v>
      </c>
      <c r="AD830" s="63"/>
      <c r="AE830" s="54" t="s">
        <v>176</v>
      </c>
      <c r="AG830" s="63"/>
      <c r="AK830" s="64"/>
      <c r="AL830" s="64"/>
      <c r="AM830" s="65"/>
      <c r="AO830" s="64"/>
      <c r="AP830" s="66"/>
      <c r="AQ830" s="66"/>
      <c r="AS830" s="67"/>
      <c r="AT830" s="68"/>
    </row>
    <row r="831" spans="1:46" x14ac:dyDescent="0.25">
      <c r="A831" s="60">
        <v>12499.311286202166</v>
      </c>
      <c r="B831" s="54">
        <f t="shared" si="36"/>
        <v>4</v>
      </c>
      <c r="C831" s="54">
        <f t="shared" si="37"/>
        <v>822</v>
      </c>
      <c r="D831" s="60">
        <v>12499.311286202166</v>
      </c>
      <c r="G831" s="63"/>
      <c r="I831" s="64"/>
      <c r="J831" s="64"/>
      <c r="K831" s="65"/>
      <c r="M831" s="64"/>
      <c r="N831" s="66"/>
      <c r="O831" s="66"/>
      <c r="Q831" s="67"/>
      <c r="R831" s="68"/>
      <c r="S831" s="63"/>
      <c r="U831" s="68">
        <v>24247</v>
      </c>
      <c r="V831" s="64">
        <v>4</v>
      </c>
      <c r="W831" s="54">
        <f t="shared" si="38"/>
        <v>822</v>
      </c>
      <c r="X831" s="68">
        <v>24247</v>
      </c>
      <c r="AC831" s="63">
        <v>12125.115278528538</v>
      </c>
      <c r="AD831" s="63"/>
      <c r="AE831" s="54" t="s">
        <v>177</v>
      </c>
      <c r="AG831" s="63"/>
      <c r="AK831" s="64"/>
      <c r="AL831" s="64"/>
      <c r="AM831" s="65"/>
      <c r="AO831" s="64"/>
      <c r="AP831" s="66"/>
      <c r="AQ831" s="66"/>
      <c r="AS831" s="67"/>
      <c r="AT831" s="68"/>
    </row>
    <row r="832" spans="1:46" x14ac:dyDescent="0.25">
      <c r="A832" s="60">
        <v>12514.48890654929</v>
      </c>
      <c r="B832" s="54">
        <f t="shared" si="36"/>
        <v>5</v>
      </c>
      <c r="C832" s="54">
        <f t="shared" si="37"/>
        <v>823</v>
      </c>
      <c r="D832" s="60">
        <v>12514.48890654929</v>
      </c>
      <c r="G832" s="63"/>
      <c r="I832" s="64"/>
      <c r="J832" s="64"/>
      <c r="K832" s="65"/>
      <c r="M832" s="64"/>
      <c r="N832" s="66"/>
      <c r="O832" s="66"/>
      <c r="Q832" s="67"/>
      <c r="R832" s="68"/>
      <c r="S832" s="63"/>
      <c r="U832" s="68">
        <v>24277</v>
      </c>
      <c r="V832" s="64">
        <v>5</v>
      </c>
      <c r="W832" s="54">
        <f t="shared" si="38"/>
        <v>823</v>
      </c>
      <c r="X832" s="68">
        <v>24277</v>
      </c>
      <c r="AC832" s="63">
        <v>12139.139318167232</v>
      </c>
      <c r="AD832" s="63"/>
      <c r="AE832" s="54" t="s">
        <v>176</v>
      </c>
      <c r="AG832" s="63"/>
      <c r="AK832" s="64"/>
      <c r="AL832" s="64"/>
      <c r="AM832" s="65"/>
      <c r="AO832" s="64"/>
      <c r="AP832" s="66"/>
      <c r="AQ832" s="66"/>
      <c r="AS832" s="67"/>
      <c r="AT832" s="68"/>
    </row>
    <row r="833" spans="1:46" x14ac:dyDescent="0.25">
      <c r="A833" s="60">
        <v>12529.792003754061</v>
      </c>
      <c r="B833" s="54">
        <f t="shared" si="36"/>
        <v>6</v>
      </c>
      <c r="C833" s="54">
        <f t="shared" si="37"/>
        <v>824</v>
      </c>
      <c r="D833" s="60">
        <v>12529.792003754061</v>
      </c>
      <c r="G833" s="63"/>
      <c r="I833" s="64"/>
      <c r="J833" s="64"/>
      <c r="K833" s="65"/>
      <c r="M833" s="64"/>
      <c r="N833" s="66"/>
      <c r="O833" s="66"/>
      <c r="Q833" s="67"/>
      <c r="R833" s="68"/>
      <c r="S833" s="63"/>
      <c r="U833" s="68">
        <v>24306</v>
      </c>
      <c r="V833" s="64">
        <v>6</v>
      </c>
      <c r="W833" s="54">
        <f t="shared" si="38"/>
        <v>824</v>
      </c>
      <c r="X833" s="68">
        <v>24306</v>
      </c>
      <c r="AC833" s="63">
        <v>12154.568022686522</v>
      </c>
      <c r="AD833" s="63"/>
      <c r="AE833" s="54" t="s">
        <v>177</v>
      </c>
      <c r="AG833" s="63"/>
      <c r="AK833" s="64"/>
      <c r="AL833" s="64"/>
      <c r="AM833" s="65"/>
      <c r="AO833" s="64"/>
      <c r="AP833" s="66"/>
      <c r="AQ833" s="66"/>
      <c r="AS833" s="67"/>
      <c r="AT833" s="68"/>
    </row>
    <row r="834" spans="1:46" x14ac:dyDescent="0.25">
      <c r="A834" s="60">
        <v>12545.229936883319</v>
      </c>
      <c r="B834" s="54">
        <f t="shared" si="36"/>
        <v>7</v>
      </c>
      <c r="C834" s="54">
        <f t="shared" si="37"/>
        <v>825</v>
      </c>
      <c r="D834" s="60">
        <v>12545.229936883319</v>
      </c>
      <c r="G834" s="63"/>
      <c r="I834" s="64"/>
      <c r="J834" s="64"/>
      <c r="K834" s="65"/>
      <c r="M834" s="64"/>
      <c r="N834" s="66"/>
      <c r="O834" s="66"/>
      <c r="Q834" s="67"/>
      <c r="R834" s="68"/>
      <c r="S834" s="63"/>
      <c r="U834" s="68">
        <v>24335</v>
      </c>
      <c r="V834" s="64">
        <v>7</v>
      </c>
      <c r="W834" s="54">
        <f t="shared" si="38"/>
        <v>825</v>
      </c>
      <c r="X834" s="68">
        <v>24335</v>
      </c>
      <c r="AC834" s="63">
        <v>12168.776791678276</v>
      </c>
      <c r="AD834" s="63"/>
      <c r="AE834" s="54" t="s">
        <v>176</v>
      </c>
      <c r="AG834" s="63"/>
      <c r="AK834" s="64"/>
      <c r="AL834" s="64"/>
      <c r="AM834" s="65"/>
      <c r="AO834" s="64"/>
      <c r="AP834" s="66"/>
      <c r="AQ834" s="66"/>
      <c r="AS834" s="67"/>
      <c r="AT834" s="68"/>
    </row>
    <row r="835" spans="1:46" x14ac:dyDescent="0.25">
      <c r="A835" s="60">
        <v>12560.774475114886</v>
      </c>
      <c r="B835" s="54">
        <f t="shared" si="36"/>
        <v>8</v>
      </c>
      <c r="C835" s="54">
        <f t="shared" si="37"/>
        <v>826</v>
      </c>
      <c r="D835" s="60">
        <v>12560.774475114886</v>
      </c>
      <c r="G835" s="63"/>
      <c r="I835" s="64"/>
      <c r="J835" s="64"/>
      <c r="K835" s="65"/>
      <c r="M835" s="64"/>
      <c r="N835" s="66"/>
      <c r="O835" s="66"/>
      <c r="Q835" s="67"/>
      <c r="R835" s="68"/>
      <c r="S835" s="63"/>
      <c r="U835" s="68">
        <v>24365</v>
      </c>
      <c r="V835" s="64">
        <v>8</v>
      </c>
      <c r="W835" s="54">
        <f t="shared" si="38"/>
        <v>826</v>
      </c>
      <c r="X835" s="68">
        <v>24365</v>
      </c>
      <c r="AC835" s="63">
        <v>12183.919906724244</v>
      </c>
      <c r="AD835" s="63"/>
      <c r="AE835" s="54" t="s">
        <v>177</v>
      </c>
      <c r="AG835" s="63"/>
      <c r="AK835" s="64"/>
      <c r="AL835" s="64"/>
      <c r="AM835" s="65"/>
      <c r="AO835" s="64"/>
      <c r="AP835" s="66"/>
      <c r="AQ835" s="66"/>
      <c r="AS835" s="67"/>
      <c r="AT835" s="68"/>
    </row>
    <row r="836" spans="1:46" x14ac:dyDescent="0.25">
      <c r="A836" s="60">
        <v>12576.417880987749</v>
      </c>
      <c r="B836" s="54">
        <f t="shared" si="36"/>
        <v>9</v>
      </c>
      <c r="C836" s="54">
        <f t="shared" si="37"/>
        <v>827</v>
      </c>
      <c r="D836" s="60">
        <v>12576.417880987749</v>
      </c>
      <c r="G836" s="63"/>
      <c r="I836" s="64"/>
      <c r="J836" s="64"/>
      <c r="K836" s="65"/>
      <c r="M836" s="64"/>
      <c r="N836" s="66"/>
      <c r="O836" s="66"/>
      <c r="Q836" s="67"/>
      <c r="R836" s="68"/>
      <c r="S836" s="63"/>
      <c r="U836" s="68">
        <v>24394</v>
      </c>
      <c r="V836" s="64">
        <v>9</v>
      </c>
      <c r="W836" s="54">
        <f t="shared" si="38"/>
        <v>827</v>
      </c>
      <c r="X836" s="68">
        <v>24394</v>
      </c>
      <c r="AC836" s="63">
        <v>12198.421708405484</v>
      </c>
      <c r="AD836" s="63"/>
      <c r="AE836" s="54" t="s">
        <v>176</v>
      </c>
      <c r="AG836" s="63"/>
      <c r="AK836" s="64"/>
      <c r="AL836" s="64"/>
      <c r="AM836" s="65"/>
      <c r="AO836" s="64"/>
      <c r="AP836" s="66"/>
      <c r="AQ836" s="66"/>
      <c r="AS836" s="67"/>
      <c r="AT836" s="68"/>
    </row>
    <row r="837" spans="1:46" x14ac:dyDescent="0.25">
      <c r="A837" s="60">
        <v>12592.116843389813</v>
      </c>
      <c r="B837" s="54">
        <f t="shared" si="36"/>
        <v>10</v>
      </c>
      <c r="C837" s="54">
        <f t="shared" si="37"/>
        <v>828</v>
      </c>
      <c r="D837" s="60">
        <v>12592.116843389813</v>
      </c>
      <c r="G837" s="63"/>
      <c r="I837" s="64"/>
      <c r="J837" s="64"/>
      <c r="K837" s="65"/>
      <c r="M837" s="64"/>
      <c r="N837" s="66"/>
      <c r="O837" s="66"/>
      <c r="Q837" s="67"/>
      <c r="R837" s="68"/>
      <c r="S837" s="63"/>
      <c r="U837" s="68">
        <v>24423</v>
      </c>
      <c r="V837" s="64">
        <v>10</v>
      </c>
      <c r="W837" s="54">
        <f t="shared" si="38"/>
        <v>828</v>
      </c>
      <c r="X837" s="68">
        <v>24423</v>
      </c>
      <c r="AC837" s="63">
        <v>12213.211799998302</v>
      </c>
      <c r="AD837" s="63"/>
      <c r="AE837" s="54" t="s">
        <v>177</v>
      </c>
      <c r="AG837" s="63"/>
      <c r="AK837" s="64"/>
      <c r="AL837" s="64"/>
      <c r="AM837" s="65"/>
      <c r="AO837" s="64"/>
      <c r="AP837" s="66"/>
      <c r="AQ837" s="66"/>
      <c r="AS837" s="67"/>
      <c r="AT837" s="68"/>
    </row>
    <row r="838" spans="1:46" x14ac:dyDescent="0.25">
      <c r="A838" s="60">
        <v>12607.850561271422</v>
      </c>
      <c r="B838" s="54">
        <f t="shared" si="36"/>
        <v>11</v>
      </c>
      <c r="C838" s="54">
        <f t="shared" si="37"/>
        <v>829</v>
      </c>
      <c r="D838" s="60">
        <v>12607.850561271422</v>
      </c>
      <c r="G838" s="63"/>
      <c r="I838" s="64"/>
      <c r="J838" s="64"/>
      <c r="K838" s="65"/>
      <c r="M838" s="64"/>
      <c r="N838" s="66"/>
      <c r="O838" s="66"/>
      <c r="Q838" s="67"/>
      <c r="R838" s="68"/>
      <c r="S838" s="63"/>
      <c r="U838" s="68">
        <v>24453</v>
      </c>
      <c r="V838" s="64">
        <v>11</v>
      </c>
      <c r="W838" s="54">
        <f t="shared" si="38"/>
        <v>829</v>
      </c>
      <c r="X838" s="68">
        <v>24453</v>
      </c>
      <c r="AC838" s="63">
        <v>12228.057363572065</v>
      </c>
      <c r="AD838" s="63"/>
      <c r="AE838" s="54" t="s">
        <v>176</v>
      </c>
      <c r="AG838" s="63"/>
      <c r="AK838" s="64"/>
      <c r="AL838" s="64"/>
      <c r="AM838" s="65"/>
      <c r="AO838" s="64"/>
      <c r="AP838" s="66"/>
      <c r="AQ838" s="66"/>
      <c r="AS838" s="67"/>
      <c r="AT838" s="68"/>
    </row>
    <row r="839" spans="1:46" x14ac:dyDescent="0.25">
      <c r="A839" s="60">
        <v>12623.571203495376</v>
      </c>
      <c r="B839" s="54">
        <f t="shared" si="36"/>
        <v>12</v>
      </c>
      <c r="C839" s="54">
        <f t="shared" si="37"/>
        <v>830</v>
      </c>
      <c r="D839" s="60">
        <v>12623.571203495376</v>
      </c>
      <c r="G839" s="63"/>
      <c r="I839" s="64"/>
      <c r="J839" s="64"/>
      <c r="K839" s="65"/>
      <c r="M839" s="64"/>
      <c r="N839" s="66"/>
      <c r="O839" s="66"/>
      <c r="Q839" s="67"/>
      <c r="R839" s="68"/>
      <c r="S839" s="63"/>
      <c r="U839" s="68">
        <v>24483</v>
      </c>
      <c r="V839" s="64">
        <v>12</v>
      </c>
      <c r="W839" s="54">
        <f t="shared" si="38"/>
        <v>830</v>
      </c>
      <c r="X839" s="68">
        <v>24483</v>
      </c>
      <c r="AC839" s="63">
        <v>12242.493663556874</v>
      </c>
      <c r="AD839" s="63"/>
      <c r="AE839" s="54" t="s">
        <v>177</v>
      </c>
      <c r="AG839" s="63"/>
      <c r="AK839" s="64"/>
      <c r="AL839" s="64"/>
      <c r="AM839" s="65"/>
      <c r="AO839" s="64"/>
      <c r="AP839" s="66"/>
      <c r="AQ839" s="66"/>
      <c r="AS839" s="67"/>
      <c r="AT839" s="68"/>
    </row>
    <row r="840" spans="1:46" x14ac:dyDescent="0.25">
      <c r="A840" s="60">
        <v>12639.252796493471</v>
      </c>
      <c r="B840" s="54">
        <f t="shared" si="36"/>
        <v>13</v>
      </c>
      <c r="C840" s="54">
        <f t="shared" si="37"/>
        <v>831</v>
      </c>
      <c r="D840" s="60">
        <v>12639.252796493471</v>
      </c>
      <c r="G840" s="63"/>
      <c r="I840" s="64"/>
      <c r="J840" s="64"/>
      <c r="K840" s="65"/>
      <c r="M840" s="64"/>
      <c r="N840" s="66"/>
      <c r="O840" s="66"/>
      <c r="Q840" s="67"/>
      <c r="R840" s="68"/>
      <c r="S840" s="63"/>
      <c r="U840" s="68">
        <v>24512</v>
      </c>
      <c r="V840" s="64">
        <v>1</v>
      </c>
      <c r="W840" s="54">
        <f t="shared" si="38"/>
        <v>831</v>
      </c>
      <c r="X840" s="68">
        <v>24512</v>
      </c>
      <c r="AC840" s="63">
        <v>12257.669066165108</v>
      </c>
      <c r="AD840" s="63"/>
      <c r="AE840" s="54" t="s">
        <v>176</v>
      </c>
      <c r="AG840" s="63"/>
      <c r="AK840" s="64"/>
      <c r="AL840" s="64"/>
      <c r="AM840" s="65"/>
      <c r="AO840" s="64"/>
      <c r="AP840" s="66"/>
      <c r="AQ840" s="66"/>
      <c r="AS840" s="67"/>
      <c r="AT840" s="68"/>
    </row>
    <row r="841" spans="1:46" x14ac:dyDescent="0.25">
      <c r="A841" s="60">
        <v>12654.855829515029</v>
      </c>
      <c r="B841" s="54">
        <f t="shared" si="36"/>
        <v>14</v>
      </c>
      <c r="C841" s="54">
        <f t="shared" si="37"/>
        <v>832</v>
      </c>
      <c r="D841" s="60">
        <v>12654.855829515029</v>
      </c>
      <c r="G841" s="63"/>
      <c r="I841" s="64"/>
      <c r="J841" s="64"/>
      <c r="K841" s="65"/>
      <c r="M841" s="64"/>
      <c r="N841" s="66"/>
      <c r="O841" s="66"/>
      <c r="Q841" s="67"/>
      <c r="R841" s="68"/>
      <c r="S841" s="63"/>
      <c r="U841" s="68">
        <v>24542</v>
      </c>
      <c r="V841" s="64">
        <v>2</v>
      </c>
      <c r="W841" s="54">
        <f t="shared" si="38"/>
        <v>832</v>
      </c>
      <c r="X841" s="68">
        <v>24542</v>
      </c>
      <c r="AC841" s="63">
        <v>12271.813793798443</v>
      </c>
      <c r="AD841" s="63"/>
      <c r="AE841" s="54" t="s">
        <v>177</v>
      </c>
      <c r="AG841" s="63"/>
      <c r="AK841" s="64"/>
      <c r="AL841" s="64"/>
      <c r="AM841" s="65"/>
      <c r="AO841" s="64"/>
      <c r="AP841" s="66"/>
      <c r="AQ841" s="66"/>
      <c r="AS841" s="67"/>
      <c r="AT841" s="68"/>
    </row>
    <row r="842" spans="1:46" x14ac:dyDescent="0.25">
      <c r="A842" s="60">
        <v>12670.358691023197</v>
      </c>
      <c r="B842" s="54">
        <f t="shared" si="36"/>
        <v>15</v>
      </c>
      <c r="C842" s="54">
        <f t="shared" si="37"/>
        <v>833</v>
      </c>
      <c r="D842" s="60">
        <v>12670.358691023197</v>
      </c>
      <c r="G842" s="63"/>
      <c r="I842" s="64"/>
      <c r="J842" s="64"/>
      <c r="K842" s="65"/>
      <c r="M842" s="64"/>
      <c r="N842" s="66"/>
      <c r="O842" s="66"/>
      <c r="Q842" s="67"/>
      <c r="R842" s="68"/>
      <c r="S842" s="63"/>
      <c r="U842" s="68">
        <v>24572</v>
      </c>
      <c r="V842" s="64">
        <v>3</v>
      </c>
      <c r="W842" s="54">
        <f t="shared" si="38"/>
        <v>833</v>
      </c>
      <c r="X842" s="68">
        <v>24572</v>
      </c>
      <c r="AC842" s="63">
        <v>12287.241801358294</v>
      </c>
      <c r="AD842" s="63"/>
      <c r="AE842" s="54" t="s">
        <v>176</v>
      </c>
      <c r="AG842" s="63"/>
      <c r="AK842" s="64"/>
      <c r="AL842" s="64"/>
      <c r="AM842" s="65"/>
      <c r="AO842" s="64"/>
      <c r="AP842" s="66"/>
      <c r="AQ842" s="66"/>
      <c r="AS842" s="67"/>
      <c r="AT842" s="68"/>
    </row>
    <row r="843" spans="1:46" x14ac:dyDescent="0.25">
      <c r="A843" s="60">
        <v>12685.739948201459</v>
      </c>
      <c r="B843" s="54">
        <f t="shared" si="36"/>
        <v>16</v>
      </c>
      <c r="C843" s="54">
        <f t="shared" si="37"/>
        <v>834</v>
      </c>
      <c r="D843" s="60">
        <v>12685.739948201459</v>
      </c>
      <c r="G843" s="63"/>
      <c r="I843" s="64"/>
      <c r="J843" s="64"/>
      <c r="K843" s="65"/>
      <c r="M843" s="64"/>
      <c r="N843" s="66"/>
      <c r="O843" s="66"/>
      <c r="Q843" s="67"/>
      <c r="R843" s="68"/>
      <c r="S843" s="63"/>
      <c r="U843" s="68">
        <v>24601</v>
      </c>
      <c r="V843" s="64">
        <v>4</v>
      </c>
      <c r="W843" s="54">
        <f t="shared" si="38"/>
        <v>834</v>
      </c>
      <c r="X843" s="68">
        <v>24601</v>
      </c>
      <c r="AC843" s="63">
        <v>12301.211598468479</v>
      </c>
      <c r="AD843" s="63"/>
      <c r="AE843" s="54" t="s">
        <v>177</v>
      </c>
      <c r="AG843" s="63"/>
      <c r="AK843" s="64"/>
      <c r="AL843" s="64"/>
      <c r="AM843" s="65"/>
      <c r="AO843" s="64"/>
      <c r="AP843" s="66"/>
      <c r="AQ843" s="66"/>
      <c r="AS843" s="67"/>
      <c r="AT843" s="68"/>
    </row>
    <row r="844" spans="1:46" x14ac:dyDescent="0.25">
      <c r="A844" s="60">
        <v>12700.989842246287</v>
      </c>
      <c r="B844" s="54">
        <f t="shared" ref="B844:B907" si="39">IF(B843=24,1,B843+1)</f>
        <v>17</v>
      </c>
      <c r="C844" s="54">
        <f t="shared" ref="C844:C907" si="40">C843+1</f>
        <v>835</v>
      </c>
      <c r="D844" s="60">
        <v>12700.989842246287</v>
      </c>
      <c r="G844" s="63"/>
      <c r="I844" s="64"/>
      <c r="J844" s="64"/>
      <c r="K844" s="65"/>
      <c r="M844" s="64"/>
      <c r="N844" s="66"/>
      <c r="O844" s="66"/>
      <c r="Q844" s="67"/>
      <c r="R844" s="68"/>
      <c r="S844" s="63"/>
      <c r="U844" s="68">
        <v>24631</v>
      </c>
      <c r="V844" s="64">
        <v>5</v>
      </c>
      <c r="W844" s="54">
        <f t="shared" ref="W844:W907" si="41">W843+1</f>
        <v>835</v>
      </c>
      <c r="X844" s="68">
        <v>24631</v>
      </c>
      <c r="AC844" s="63">
        <v>12316.764733752701</v>
      </c>
      <c r="AD844" s="63"/>
      <c r="AE844" s="54" t="s">
        <v>176</v>
      </c>
      <c r="AG844" s="63"/>
      <c r="AK844" s="64"/>
      <c r="AL844" s="64"/>
      <c r="AM844" s="65"/>
      <c r="AO844" s="64"/>
      <c r="AP844" s="66"/>
      <c r="AQ844" s="66"/>
      <c r="AS844" s="67"/>
      <c r="AT844" s="68"/>
    </row>
    <row r="845" spans="1:46" x14ac:dyDescent="0.25">
      <c r="A845" s="60">
        <v>12716.10877170274</v>
      </c>
      <c r="B845" s="54">
        <f t="shared" si="39"/>
        <v>18</v>
      </c>
      <c r="C845" s="54">
        <f t="shared" si="40"/>
        <v>836</v>
      </c>
      <c r="D845" s="60">
        <v>12716.10877170274</v>
      </c>
      <c r="G845" s="63"/>
      <c r="I845" s="64"/>
      <c r="J845" s="64"/>
      <c r="K845" s="65"/>
      <c r="M845" s="64"/>
      <c r="N845" s="66"/>
      <c r="O845" s="66"/>
      <c r="Q845" s="67"/>
      <c r="R845" s="68"/>
      <c r="S845" s="63"/>
      <c r="U845" s="68">
        <v>24661</v>
      </c>
      <c r="V845" s="64">
        <v>6</v>
      </c>
      <c r="W845" s="54">
        <f t="shared" si="41"/>
        <v>836</v>
      </c>
      <c r="X845" s="68">
        <v>24661</v>
      </c>
      <c r="AC845" s="63">
        <v>12330.713850900996</v>
      </c>
      <c r="AD845" s="63"/>
      <c r="AE845" s="54" t="s">
        <v>177</v>
      </c>
      <c r="AG845" s="63"/>
      <c r="AK845" s="64"/>
      <c r="AL845" s="64"/>
      <c r="AM845" s="65"/>
      <c r="AO845" s="64"/>
      <c r="AP845" s="66"/>
      <c r="AQ845" s="66"/>
      <c r="AS845" s="67"/>
      <c r="AT845" s="68"/>
    </row>
    <row r="846" spans="1:46" x14ac:dyDescent="0.25">
      <c r="A846" s="60">
        <v>12731.102135066409</v>
      </c>
      <c r="B846" s="54">
        <f t="shared" si="39"/>
        <v>19</v>
      </c>
      <c r="C846" s="54">
        <f t="shared" si="40"/>
        <v>837</v>
      </c>
      <c r="D846" s="60">
        <v>12731.102135066409</v>
      </c>
      <c r="G846" s="63"/>
      <c r="I846" s="64"/>
      <c r="J846" s="64"/>
      <c r="K846" s="65"/>
      <c r="M846" s="64"/>
      <c r="N846" s="66"/>
      <c r="O846" s="66"/>
      <c r="Q846" s="67"/>
      <c r="R846" s="68"/>
      <c r="S846" s="63"/>
      <c r="U846" s="68">
        <v>24690</v>
      </c>
      <c r="V846" s="64">
        <v>7</v>
      </c>
      <c r="W846" s="54">
        <f t="shared" si="41"/>
        <v>837</v>
      </c>
      <c r="X846" s="68">
        <v>24690</v>
      </c>
      <c r="AC846" s="63">
        <v>12346.23959876271</v>
      </c>
      <c r="AD846" s="63"/>
      <c r="AE846" s="54" t="s">
        <v>176</v>
      </c>
      <c r="AG846" s="63"/>
      <c r="AK846" s="64"/>
      <c r="AL846" s="64"/>
      <c r="AM846" s="65"/>
      <c r="AO846" s="64"/>
      <c r="AP846" s="66"/>
      <c r="AQ846" s="66"/>
      <c r="AS846" s="67"/>
      <c r="AT846" s="68"/>
    </row>
    <row r="847" spans="1:46" x14ac:dyDescent="0.25">
      <c r="A847" s="60">
        <v>12745.989393342286</v>
      </c>
      <c r="B847" s="54">
        <f t="shared" si="39"/>
        <v>20</v>
      </c>
      <c r="C847" s="54">
        <f t="shared" si="40"/>
        <v>838</v>
      </c>
      <c r="D847" s="60">
        <v>12745.989393342286</v>
      </c>
      <c r="G847" s="63"/>
      <c r="I847" s="64"/>
      <c r="J847" s="64"/>
      <c r="K847" s="65"/>
      <c r="M847" s="64"/>
      <c r="N847" s="66"/>
      <c r="O847" s="66"/>
      <c r="Q847" s="67"/>
      <c r="R847" s="68"/>
      <c r="S847" s="63"/>
      <c r="U847" s="68">
        <v>24719</v>
      </c>
      <c r="V847" s="64">
        <v>8</v>
      </c>
      <c r="W847" s="54">
        <f t="shared" si="41"/>
        <v>838</v>
      </c>
      <c r="X847" s="68">
        <v>24719</v>
      </c>
      <c r="AC847" s="63">
        <v>12360.333049823996</v>
      </c>
      <c r="AD847" s="63"/>
      <c r="AE847" s="54" t="s">
        <v>177</v>
      </c>
      <c r="AG847" s="63"/>
      <c r="AK847" s="64"/>
      <c r="AL847" s="64"/>
      <c r="AM847" s="65"/>
      <c r="AO847" s="64"/>
      <c r="AP847" s="66"/>
      <c r="AQ847" s="66"/>
      <c r="AS847" s="67"/>
      <c r="AT847" s="68"/>
    </row>
    <row r="848" spans="1:46" x14ac:dyDescent="0.25">
      <c r="A848" s="60">
        <v>12760.789519122802</v>
      </c>
      <c r="B848" s="54">
        <f t="shared" si="39"/>
        <v>21</v>
      </c>
      <c r="C848" s="54">
        <f t="shared" si="40"/>
        <v>839</v>
      </c>
      <c r="D848" s="60">
        <v>12760.789519122802</v>
      </c>
      <c r="G848" s="63"/>
      <c r="I848" s="64"/>
      <c r="J848" s="64"/>
      <c r="K848" s="65"/>
      <c r="M848" s="64"/>
      <c r="N848" s="66"/>
      <c r="O848" s="66"/>
      <c r="Q848" s="67"/>
      <c r="R848" s="68"/>
      <c r="S848" s="63"/>
      <c r="U848" s="68">
        <v>24749</v>
      </c>
      <c r="V848" s="64">
        <v>9</v>
      </c>
      <c r="W848" s="54">
        <f t="shared" si="41"/>
        <v>839</v>
      </c>
      <c r="X848" s="68">
        <v>24749</v>
      </c>
      <c r="AC848" s="63">
        <v>12375.68340078881</v>
      </c>
      <c r="AD848" s="63"/>
      <c r="AE848" s="54" t="s">
        <v>176</v>
      </c>
      <c r="AG848" s="63"/>
      <c r="AK848" s="64"/>
      <c r="AL848" s="64"/>
      <c r="AM848" s="65"/>
      <c r="AO848" s="64"/>
      <c r="AP848" s="66"/>
      <c r="AQ848" s="66"/>
      <c r="AS848" s="67"/>
      <c r="AT848" s="68"/>
    </row>
    <row r="849" spans="1:46" x14ac:dyDescent="0.25">
      <c r="A849" s="60">
        <v>12775.534559153952</v>
      </c>
      <c r="B849" s="54">
        <f t="shared" si="39"/>
        <v>22</v>
      </c>
      <c r="C849" s="54">
        <f t="shared" si="40"/>
        <v>840</v>
      </c>
      <c r="D849" s="60">
        <v>12775.534559153952</v>
      </c>
      <c r="G849" s="63"/>
      <c r="I849" s="64"/>
      <c r="J849" s="64"/>
      <c r="K849" s="65"/>
      <c r="M849" s="64"/>
      <c r="N849" s="66"/>
      <c r="O849" s="66"/>
      <c r="Q849" s="67"/>
      <c r="R849" s="68"/>
      <c r="S849" s="63"/>
      <c r="U849" s="68">
        <v>24778</v>
      </c>
      <c r="V849" s="64">
        <v>10</v>
      </c>
      <c r="W849" s="54">
        <f t="shared" si="41"/>
        <v>840</v>
      </c>
      <c r="X849" s="68">
        <v>24778</v>
      </c>
      <c r="AC849" s="63">
        <v>12390.063389771618</v>
      </c>
      <c r="AD849" s="63"/>
      <c r="AE849" s="54" t="s">
        <v>177</v>
      </c>
      <c r="AG849" s="63"/>
      <c r="AK849" s="64"/>
      <c r="AL849" s="64"/>
      <c r="AM849" s="65"/>
      <c r="AO849" s="64"/>
      <c r="AP849" s="66"/>
      <c r="AQ849" s="66"/>
      <c r="AS849" s="67"/>
      <c r="AT849" s="68"/>
    </row>
    <row r="850" spans="1:46" x14ac:dyDescent="0.25">
      <c r="A850" s="60">
        <v>12790.251884190366</v>
      </c>
      <c r="B850" s="54">
        <f t="shared" si="39"/>
        <v>23</v>
      </c>
      <c r="C850" s="54">
        <f t="shared" si="40"/>
        <v>841</v>
      </c>
      <c r="D850" s="60">
        <v>12790.251884190366</v>
      </c>
      <c r="G850" s="63"/>
      <c r="I850" s="64"/>
      <c r="J850" s="64"/>
      <c r="K850" s="65"/>
      <c r="M850" s="64"/>
      <c r="N850" s="66"/>
      <c r="O850" s="66"/>
      <c r="Q850" s="67"/>
      <c r="R850" s="68"/>
      <c r="S850" s="63"/>
      <c r="U850" s="68">
        <v>24808</v>
      </c>
      <c r="V850" s="64">
        <v>11</v>
      </c>
      <c r="W850" s="54">
        <f t="shared" si="41"/>
        <v>841</v>
      </c>
      <c r="X850" s="68">
        <v>24808</v>
      </c>
      <c r="AC850" s="63">
        <v>12405.120193979237</v>
      </c>
      <c r="AD850" s="63"/>
      <c r="AE850" s="54" t="s">
        <v>176</v>
      </c>
      <c r="AG850" s="63"/>
      <c r="AK850" s="64"/>
      <c r="AL850" s="64"/>
      <c r="AM850" s="65"/>
      <c r="AO850" s="64"/>
      <c r="AP850" s="66"/>
      <c r="AQ850" s="66"/>
      <c r="AS850" s="67"/>
      <c r="AT850" s="68"/>
    </row>
    <row r="851" spans="1:46" x14ac:dyDescent="0.25">
      <c r="A851" s="60">
        <v>12804.978247966152</v>
      </c>
      <c r="B851" s="54">
        <f t="shared" si="39"/>
        <v>24</v>
      </c>
      <c r="C851" s="54">
        <f t="shared" si="40"/>
        <v>842</v>
      </c>
      <c r="D851" s="60">
        <v>12804.978247966152</v>
      </c>
      <c r="G851" s="63"/>
      <c r="I851" s="64"/>
      <c r="J851" s="64"/>
      <c r="K851" s="65"/>
      <c r="M851" s="64"/>
      <c r="N851" s="66"/>
      <c r="O851" s="66"/>
      <c r="Q851" s="67"/>
      <c r="R851" s="68"/>
      <c r="S851" s="63"/>
      <c r="U851" s="68">
        <v>24837</v>
      </c>
      <c r="V851" s="64">
        <v>12</v>
      </c>
      <c r="W851" s="54">
        <f t="shared" si="41"/>
        <v>842</v>
      </c>
      <c r="X851" s="68">
        <v>24837</v>
      </c>
      <c r="AC851" s="63">
        <v>12419.871044266038</v>
      </c>
      <c r="AD851" s="63"/>
      <c r="AE851" s="54" t="s">
        <v>177</v>
      </c>
      <c r="AG851" s="63"/>
      <c r="AK851" s="64"/>
      <c r="AL851" s="64"/>
      <c r="AM851" s="65"/>
      <c r="AO851" s="64"/>
      <c r="AP851" s="66"/>
      <c r="AQ851" s="66"/>
      <c r="AS851" s="67"/>
      <c r="AT851" s="68"/>
    </row>
    <row r="852" spans="1:46" x14ac:dyDescent="0.25">
      <c r="A852" s="60">
        <v>12819.74241436692</v>
      </c>
      <c r="B852" s="54">
        <f t="shared" si="39"/>
        <v>1</v>
      </c>
      <c r="C852" s="54">
        <f t="shared" si="40"/>
        <v>843</v>
      </c>
      <c r="D852" s="60">
        <v>12819.74241436692</v>
      </c>
      <c r="G852" s="63"/>
      <c r="I852" s="64"/>
      <c r="J852" s="64"/>
      <c r="K852" s="65"/>
      <c r="M852" s="64"/>
      <c r="N852" s="66"/>
      <c r="O852" s="66"/>
      <c r="Q852" s="67"/>
      <c r="R852" s="68"/>
      <c r="S852" s="63"/>
      <c r="U852" s="68">
        <v>24867</v>
      </c>
      <c r="V852" s="64">
        <v>1</v>
      </c>
      <c r="W852" s="54">
        <f t="shared" si="41"/>
        <v>843</v>
      </c>
      <c r="X852" s="68">
        <v>24867</v>
      </c>
      <c r="AC852" s="63">
        <v>12434.567675500643</v>
      </c>
      <c r="AD852" s="63"/>
      <c r="AE852" s="54" t="s">
        <v>176</v>
      </c>
      <c r="AG852" s="63"/>
      <c r="AK852" s="64"/>
      <c r="AL852" s="64"/>
      <c r="AM852" s="65"/>
      <c r="AO852" s="64"/>
      <c r="AP852" s="66"/>
      <c r="AQ852" s="66"/>
      <c r="AS852" s="67"/>
      <c r="AT852" s="68"/>
    </row>
    <row r="853" spans="1:46" x14ac:dyDescent="0.25">
      <c r="A853" s="60">
        <v>12834.57799529098</v>
      </c>
      <c r="B853" s="54">
        <f t="shared" si="39"/>
        <v>2</v>
      </c>
      <c r="C853" s="54">
        <f t="shared" si="40"/>
        <v>844</v>
      </c>
      <c r="D853" s="60">
        <v>12834.57799529098</v>
      </c>
      <c r="G853" s="63"/>
      <c r="I853" s="64"/>
      <c r="J853" s="64"/>
      <c r="K853" s="65"/>
      <c r="M853" s="64"/>
      <c r="N853" s="66"/>
      <c r="O853" s="66"/>
      <c r="Q853" s="67"/>
      <c r="R853" s="68"/>
      <c r="S853" s="63"/>
      <c r="U853" s="68">
        <v>24896</v>
      </c>
      <c r="V853" s="64">
        <v>2</v>
      </c>
      <c r="W853" s="54">
        <f t="shared" si="41"/>
        <v>844</v>
      </c>
      <c r="X853" s="68">
        <v>24896</v>
      </c>
      <c r="AC853" s="63">
        <v>12449.68873223057</v>
      </c>
      <c r="AD853" s="63"/>
      <c r="AE853" s="54" t="s">
        <v>177</v>
      </c>
      <c r="AG853" s="63"/>
      <c r="AK853" s="64"/>
      <c r="AL853" s="64"/>
      <c r="AM853" s="65"/>
      <c r="AO853" s="64"/>
      <c r="AP853" s="66"/>
      <c r="AQ853" s="66"/>
      <c r="AS853" s="67"/>
      <c r="AT853" s="68"/>
    </row>
    <row r="854" spans="1:46" x14ac:dyDescent="0.25">
      <c r="A854" s="60">
        <v>12849.507332812529</v>
      </c>
      <c r="B854" s="54">
        <f t="shared" si="39"/>
        <v>3</v>
      </c>
      <c r="C854" s="54">
        <f t="shared" si="40"/>
        <v>845</v>
      </c>
      <c r="D854" s="60">
        <v>12849.507332812529</v>
      </c>
      <c r="G854" s="63"/>
      <c r="I854" s="64"/>
      <c r="J854" s="64"/>
      <c r="K854" s="65"/>
      <c r="M854" s="64"/>
      <c r="N854" s="66"/>
      <c r="O854" s="66"/>
      <c r="Q854" s="67"/>
      <c r="R854" s="68"/>
      <c r="S854" s="63"/>
      <c r="U854" s="68">
        <v>24926</v>
      </c>
      <c r="V854" s="64">
        <v>3</v>
      </c>
      <c r="W854" s="54">
        <f t="shared" si="41"/>
        <v>845</v>
      </c>
      <c r="X854" s="68">
        <v>24926</v>
      </c>
      <c r="AC854" s="63">
        <v>12464.030381960794</v>
      </c>
      <c r="AD854" s="63"/>
      <c r="AE854" s="54" t="s">
        <v>176</v>
      </c>
      <c r="AG854" s="63"/>
      <c r="AK854" s="64"/>
      <c r="AL854" s="64"/>
      <c r="AM854" s="65"/>
      <c r="AO854" s="64"/>
      <c r="AP854" s="66"/>
      <c r="AQ854" s="66"/>
      <c r="AS854" s="67"/>
      <c r="AT854" s="68"/>
    </row>
    <row r="855" spans="1:46" x14ac:dyDescent="0.25">
      <c r="A855" s="60">
        <v>12864.55422887532</v>
      </c>
      <c r="B855" s="54">
        <f t="shared" si="39"/>
        <v>4</v>
      </c>
      <c r="C855" s="54">
        <f t="shared" si="40"/>
        <v>846</v>
      </c>
      <c r="D855" s="60">
        <v>12864.55422887532</v>
      </c>
      <c r="G855" s="63"/>
      <c r="I855" s="64"/>
      <c r="J855" s="64"/>
      <c r="K855" s="65"/>
      <c r="M855" s="64"/>
      <c r="N855" s="66"/>
      <c r="O855" s="66"/>
      <c r="Q855" s="67"/>
      <c r="R855" s="68"/>
      <c r="S855" s="63"/>
      <c r="U855" s="68">
        <v>24955</v>
      </c>
      <c r="V855" s="64">
        <v>4</v>
      </c>
      <c r="W855" s="54">
        <f t="shared" si="41"/>
        <v>846</v>
      </c>
      <c r="X855" s="68">
        <v>24955</v>
      </c>
      <c r="AC855" s="63">
        <v>12479.43470371142</v>
      </c>
      <c r="AD855" s="63"/>
      <c r="AE855" s="54" t="s">
        <v>177</v>
      </c>
      <c r="AG855" s="63"/>
      <c r="AK855" s="64"/>
      <c r="AL855" s="64"/>
      <c r="AM855" s="65"/>
      <c r="AO855" s="64"/>
      <c r="AP855" s="66"/>
      <c r="AQ855" s="66"/>
      <c r="AS855" s="67"/>
      <c r="AT855" s="68"/>
    </row>
    <row r="856" spans="1:46" x14ac:dyDescent="0.25">
      <c r="A856" s="60">
        <v>12879.726887381636</v>
      </c>
      <c r="B856" s="54">
        <f t="shared" si="39"/>
        <v>5</v>
      </c>
      <c r="C856" s="54">
        <f t="shared" si="40"/>
        <v>847</v>
      </c>
      <c r="D856" s="60">
        <v>12879.726887381636</v>
      </c>
      <c r="G856" s="63"/>
      <c r="I856" s="64"/>
      <c r="J856" s="64"/>
      <c r="K856" s="65"/>
      <c r="M856" s="64"/>
      <c r="N856" s="66"/>
      <c r="O856" s="66"/>
      <c r="Q856" s="67"/>
      <c r="R856" s="68"/>
      <c r="S856" s="63"/>
      <c r="U856" s="68">
        <v>24985</v>
      </c>
      <c r="V856" s="64">
        <v>5</v>
      </c>
      <c r="W856" s="54">
        <f t="shared" si="41"/>
        <v>847</v>
      </c>
      <c r="X856" s="68">
        <v>24985</v>
      </c>
      <c r="AC856" s="63">
        <v>12493.506016577128</v>
      </c>
      <c r="AD856" s="63"/>
      <c r="AE856" s="54" t="s">
        <v>176</v>
      </c>
      <c r="AG856" s="63"/>
      <c r="AK856" s="64"/>
      <c r="AL856" s="64"/>
      <c r="AM856" s="65"/>
      <c r="AO856" s="64"/>
      <c r="AP856" s="66"/>
      <c r="AQ856" s="66"/>
      <c r="AS856" s="67"/>
      <c r="AT856" s="68"/>
    </row>
    <row r="857" spans="1:46" x14ac:dyDescent="0.25">
      <c r="A857" s="60">
        <v>12895.035029482562</v>
      </c>
      <c r="B857" s="54">
        <f t="shared" si="39"/>
        <v>6</v>
      </c>
      <c r="C857" s="54">
        <f t="shared" si="40"/>
        <v>848</v>
      </c>
      <c r="D857" s="60">
        <v>12895.035029482562</v>
      </c>
      <c r="G857" s="63"/>
      <c r="I857" s="64"/>
      <c r="J857" s="64"/>
      <c r="K857" s="65"/>
      <c r="M857" s="64"/>
      <c r="N857" s="66"/>
      <c r="O857" s="66"/>
      <c r="Q857" s="67"/>
      <c r="R857" s="68"/>
      <c r="S857" s="63"/>
      <c r="U857" s="68">
        <v>25015</v>
      </c>
      <c r="V857" s="64">
        <v>6</v>
      </c>
      <c r="W857" s="54">
        <f t="shared" si="41"/>
        <v>848</v>
      </c>
      <c r="X857" s="68">
        <v>25015</v>
      </c>
      <c r="AC857" s="63">
        <v>12509.051993599627</v>
      </c>
      <c r="AD857" s="63"/>
      <c r="AE857" s="54" t="s">
        <v>177</v>
      </c>
      <c r="AG857" s="63"/>
      <c r="AK857" s="64"/>
      <c r="AL857" s="64"/>
      <c r="AM857" s="65"/>
      <c r="AO857" s="64"/>
      <c r="AP857" s="66"/>
      <c r="AQ857" s="66"/>
      <c r="AS857" s="67"/>
      <c r="AT857" s="68"/>
    </row>
    <row r="858" spans="1:46" x14ac:dyDescent="0.25">
      <c r="A858" s="60">
        <v>12910.466954604257</v>
      </c>
      <c r="B858" s="54">
        <f t="shared" si="39"/>
        <v>7</v>
      </c>
      <c r="C858" s="54">
        <f t="shared" si="40"/>
        <v>849</v>
      </c>
      <c r="D858" s="60">
        <v>12910.466954604257</v>
      </c>
      <c r="G858" s="63"/>
      <c r="I858" s="64"/>
      <c r="J858" s="64"/>
      <c r="K858" s="65"/>
      <c r="M858" s="64"/>
      <c r="N858" s="66"/>
      <c r="O858" s="66"/>
      <c r="Q858" s="67"/>
      <c r="R858" s="68"/>
      <c r="S858" s="63"/>
      <c r="U858" s="68">
        <v>25044</v>
      </c>
      <c r="V858" s="64">
        <v>7</v>
      </c>
      <c r="W858" s="54">
        <f t="shared" si="41"/>
        <v>849</v>
      </c>
      <c r="X858" s="68">
        <v>25044</v>
      </c>
      <c r="AC858" s="63">
        <v>12522.998142771423</v>
      </c>
      <c r="AD858" s="63"/>
      <c r="AE858" s="54" t="s">
        <v>176</v>
      </c>
      <c r="AG858" s="63"/>
      <c r="AK858" s="64"/>
      <c r="AL858" s="64"/>
      <c r="AM858" s="65"/>
      <c r="AO858" s="64"/>
      <c r="AP858" s="66"/>
      <c r="AQ858" s="66"/>
      <c r="AS858" s="67"/>
      <c r="AT858" s="68"/>
    </row>
    <row r="859" spans="1:46" x14ac:dyDescent="0.25">
      <c r="A859" s="60">
        <v>12926.017480779905</v>
      </c>
      <c r="B859" s="54">
        <f t="shared" si="39"/>
        <v>8</v>
      </c>
      <c r="C859" s="54">
        <f t="shared" si="40"/>
        <v>850</v>
      </c>
      <c r="D859" s="60">
        <v>12926.017480779905</v>
      </c>
      <c r="G859" s="63"/>
      <c r="I859" s="64"/>
      <c r="J859" s="64"/>
      <c r="K859" s="65"/>
      <c r="M859" s="64"/>
      <c r="N859" s="66"/>
      <c r="O859" s="66"/>
      <c r="Q859" s="67"/>
      <c r="R859" s="68"/>
      <c r="S859" s="63"/>
      <c r="U859" s="68">
        <v>25074</v>
      </c>
      <c r="V859" s="64">
        <v>7</v>
      </c>
      <c r="W859" s="54">
        <f t="shared" si="41"/>
        <v>850</v>
      </c>
      <c r="X859" s="68">
        <v>25074</v>
      </c>
      <c r="AC859" s="63">
        <v>12538.531774124131</v>
      </c>
      <c r="AD859" s="63"/>
      <c r="AE859" s="54" t="s">
        <v>177</v>
      </c>
      <c r="AG859" s="63"/>
      <c r="AK859" s="64"/>
      <c r="AL859" s="64"/>
      <c r="AM859" s="65"/>
      <c r="AO859" s="64"/>
      <c r="AP859" s="66"/>
      <c r="AQ859" s="66"/>
      <c r="AS859" s="67"/>
      <c r="AT859" s="68"/>
    </row>
    <row r="860" spans="1:46" x14ac:dyDescent="0.25">
      <c r="A860" s="60">
        <v>12941.654147145804</v>
      </c>
      <c r="B860" s="54">
        <f t="shared" si="39"/>
        <v>9</v>
      </c>
      <c r="C860" s="54">
        <f t="shared" si="40"/>
        <v>851</v>
      </c>
      <c r="D860" s="60">
        <v>12941.654147145804</v>
      </c>
      <c r="G860" s="63"/>
      <c r="I860" s="64"/>
      <c r="J860" s="64"/>
      <c r="K860" s="65"/>
      <c r="M860" s="64"/>
      <c r="N860" s="66"/>
      <c r="O860" s="66"/>
      <c r="Q860" s="67"/>
      <c r="R860" s="68"/>
      <c r="S860" s="63"/>
      <c r="U860" s="68">
        <v>25103</v>
      </c>
      <c r="V860" s="64">
        <v>8</v>
      </c>
      <c r="W860" s="54">
        <f t="shared" si="41"/>
        <v>851</v>
      </c>
      <c r="X860" s="68">
        <v>25103</v>
      </c>
      <c r="AC860" s="63">
        <v>12552.521152661182</v>
      </c>
      <c r="AD860" s="63"/>
      <c r="AE860" s="54" t="s">
        <v>176</v>
      </c>
      <c r="AG860" s="63"/>
      <c r="AK860" s="64"/>
      <c r="AL860" s="64"/>
      <c r="AM860" s="65"/>
      <c r="AO860" s="64"/>
      <c r="AP860" s="66"/>
      <c r="AQ860" s="66"/>
      <c r="AS860" s="67"/>
      <c r="AT860" s="68"/>
    </row>
    <row r="861" spans="1:46" x14ac:dyDescent="0.25">
      <c r="A861" s="60">
        <v>12957.359893809073</v>
      </c>
      <c r="B861" s="54">
        <f t="shared" si="39"/>
        <v>10</v>
      </c>
      <c r="C861" s="54">
        <f t="shared" si="40"/>
        <v>852</v>
      </c>
      <c r="D861" s="60">
        <v>12957.359893809073</v>
      </c>
      <c r="G861" s="63"/>
      <c r="I861" s="64"/>
      <c r="J861" s="64"/>
      <c r="K861" s="65"/>
      <c r="M861" s="64"/>
      <c r="N861" s="66"/>
      <c r="O861" s="66"/>
      <c r="Q861" s="67"/>
      <c r="R861" s="68"/>
      <c r="S861" s="63"/>
      <c r="U861" s="68">
        <v>25133</v>
      </c>
      <c r="V861" s="64">
        <v>9</v>
      </c>
      <c r="W861" s="54">
        <f t="shared" si="41"/>
        <v>852</v>
      </c>
      <c r="X861" s="68">
        <v>25133</v>
      </c>
      <c r="AC861" s="63">
        <v>12567.903963197954</v>
      </c>
      <c r="AD861" s="63"/>
      <c r="AE861" s="54" t="s">
        <v>177</v>
      </c>
      <c r="AG861" s="63"/>
      <c r="AK861" s="64"/>
      <c r="AL861" s="64"/>
      <c r="AM861" s="65"/>
      <c r="AO861" s="64"/>
      <c r="AP861" s="66"/>
      <c r="AQ861" s="66"/>
      <c r="AS861" s="67"/>
      <c r="AT861" s="68"/>
    </row>
    <row r="862" spans="1:46" x14ac:dyDescent="0.25">
      <c r="A862" s="60">
        <v>12973.087454740889</v>
      </c>
      <c r="B862" s="54">
        <f t="shared" si="39"/>
        <v>11</v>
      </c>
      <c r="C862" s="54">
        <f t="shared" si="40"/>
        <v>853</v>
      </c>
      <c r="D862" s="60">
        <v>12973.087454740889</v>
      </c>
      <c r="G862" s="63"/>
      <c r="I862" s="64"/>
      <c r="J862" s="64"/>
      <c r="K862" s="65"/>
      <c r="M862" s="64"/>
      <c r="N862" s="66"/>
      <c r="O862" s="66"/>
      <c r="Q862" s="67"/>
      <c r="R862" s="68"/>
      <c r="S862" s="63"/>
      <c r="U862" s="68">
        <v>25162</v>
      </c>
      <c r="V862" s="64">
        <v>10</v>
      </c>
      <c r="W862" s="54">
        <f t="shared" si="41"/>
        <v>853</v>
      </c>
      <c r="X862" s="68">
        <v>25162</v>
      </c>
      <c r="AC862" s="63">
        <v>12582.091575616039</v>
      </c>
      <c r="AD862" s="63"/>
      <c r="AE862" s="54" t="s">
        <v>176</v>
      </c>
      <c r="AG862" s="63"/>
      <c r="AK862" s="64"/>
      <c r="AL862" s="64"/>
      <c r="AM862" s="65"/>
      <c r="AO862" s="64"/>
      <c r="AP862" s="66"/>
      <c r="AQ862" s="66"/>
      <c r="AS862" s="67"/>
      <c r="AT862" s="68"/>
    </row>
    <row r="863" spans="1:46" x14ac:dyDescent="0.25">
      <c r="A863" s="60">
        <v>12988.814784494694</v>
      </c>
      <c r="B863" s="54">
        <f t="shared" si="39"/>
        <v>12</v>
      </c>
      <c r="C863" s="54">
        <f t="shared" si="40"/>
        <v>854</v>
      </c>
      <c r="D863" s="60">
        <v>12988.814784494694</v>
      </c>
      <c r="G863" s="63"/>
      <c r="I863" s="64"/>
      <c r="J863" s="64"/>
      <c r="K863" s="65"/>
      <c r="M863" s="64"/>
      <c r="N863" s="66"/>
      <c r="O863" s="66"/>
      <c r="Q863" s="67"/>
      <c r="R863" s="68"/>
      <c r="S863" s="63"/>
      <c r="U863" s="68">
        <v>25192</v>
      </c>
      <c r="V863" s="64">
        <v>11</v>
      </c>
      <c r="W863" s="54">
        <f t="shared" si="41"/>
        <v>854</v>
      </c>
      <c r="X863" s="68">
        <v>25192</v>
      </c>
      <c r="AC863" s="63">
        <v>12597.214051292278</v>
      </c>
      <c r="AD863" s="63"/>
      <c r="AE863" s="54" t="s">
        <v>177</v>
      </c>
      <c r="AG863" s="63"/>
      <c r="AK863" s="64"/>
      <c r="AL863" s="64"/>
      <c r="AM863" s="65"/>
      <c r="AO863" s="64"/>
      <c r="AP863" s="66"/>
      <c r="AQ863" s="66"/>
      <c r="AS863" s="67"/>
      <c r="AT863" s="68"/>
    </row>
    <row r="864" spans="1:46" x14ac:dyDescent="0.25">
      <c r="A864" s="60">
        <v>13004.491810569074</v>
      </c>
      <c r="B864" s="54">
        <f t="shared" si="39"/>
        <v>13</v>
      </c>
      <c r="C864" s="54">
        <f t="shared" si="40"/>
        <v>855</v>
      </c>
      <c r="D864" s="60">
        <v>13004.491810569074</v>
      </c>
      <c r="G864" s="63"/>
      <c r="I864" s="64"/>
      <c r="J864" s="64"/>
      <c r="K864" s="65"/>
      <c r="M864" s="64"/>
      <c r="N864" s="66"/>
      <c r="O864" s="66"/>
      <c r="Q864" s="67"/>
      <c r="R864" s="68"/>
      <c r="S864" s="63"/>
      <c r="U864" s="68">
        <v>25221</v>
      </c>
      <c r="V864" s="64">
        <v>12</v>
      </c>
      <c r="W864" s="54">
        <f t="shared" si="41"/>
        <v>855</v>
      </c>
      <c r="X864" s="68">
        <v>25221</v>
      </c>
      <c r="AC864" s="63">
        <v>12611.712687049992</v>
      </c>
      <c r="AD864" s="63"/>
      <c r="AE864" s="54" t="s">
        <v>176</v>
      </c>
      <c r="AG864" s="63"/>
      <c r="AK864" s="64"/>
      <c r="AL864" s="64"/>
      <c r="AM864" s="65"/>
      <c r="AO864" s="64"/>
      <c r="AP864" s="66"/>
      <c r="AQ864" s="66"/>
      <c r="AS864" s="67"/>
      <c r="AT864" s="68"/>
    </row>
    <row r="865" spans="1:46" x14ac:dyDescent="0.25">
      <c r="A865" s="60">
        <v>13020.100221630186</v>
      </c>
      <c r="B865" s="54">
        <f t="shared" si="39"/>
        <v>14</v>
      </c>
      <c r="C865" s="54">
        <f t="shared" si="40"/>
        <v>856</v>
      </c>
      <c r="D865" s="60">
        <v>13020.100221630186</v>
      </c>
      <c r="G865" s="63"/>
      <c r="I865" s="64"/>
      <c r="J865" s="64"/>
      <c r="K865" s="65"/>
      <c r="M865" s="64"/>
      <c r="N865" s="66"/>
      <c r="O865" s="66"/>
      <c r="Q865" s="67"/>
      <c r="R865" s="68"/>
      <c r="S865" s="63"/>
      <c r="U865" s="68">
        <v>25251</v>
      </c>
      <c r="V865" s="64">
        <v>1</v>
      </c>
      <c r="W865" s="54">
        <f t="shared" si="41"/>
        <v>856</v>
      </c>
      <c r="X865" s="68">
        <v>25251</v>
      </c>
      <c r="AC865" s="63">
        <v>12626.506181437057</v>
      </c>
      <c r="AD865" s="63"/>
      <c r="AE865" s="54" t="s">
        <v>177</v>
      </c>
      <c r="AG865" s="63"/>
      <c r="AK865" s="64"/>
      <c r="AL865" s="64"/>
      <c r="AM865" s="65"/>
      <c r="AO865" s="64"/>
      <c r="AP865" s="66"/>
      <c r="AQ865" s="66"/>
      <c r="AS865" s="67"/>
      <c r="AT865" s="68"/>
    </row>
    <row r="866" spans="1:46" x14ac:dyDescent="0.25">
      <c r="A866" s="60">
        <v>13035.600323788822</v>
      </c>
      <c r="B866" s="54">
        <f t="shared" si="39"/>
        <v>15</v>
      </c>
      <c r="C866" s="54">
        <f t="shared" si="40"/>
        <v>857</v>
      </c>
      <c r="D866" s="60">
        <v>13035.600323788822</v>
      </c>
      <c r="G866" s="63"/>
      <c r="I866" s="64"/>
      <c r="J866" s="64"/>
      <c r="K866" s="65"/>
      <c r="M866" s="64"/>
      <c r="N866" s="66"/>
      <c r="O866" s="66"/>
      <c r="Q866" s="67"/>
      <c r="R866" s="68"/>
      <c r="S866" s="63"/>
      <c r="U866" s="68">
        <v>25280</v>
      </c>
      <c r="V866" s="64">
        <v>2</v>
      </c>
      <c r="W866" s="54">
        <f t="shared" si="41"/>
        <v>857</v>
      </c>
      <c r="X866" s="68">
        <v>25280</v>
      </c>
      <c r="AC866" s="63">
        <v>12641.365239055827</v>
      </c>
      <c r="AD866" s="63"/>
      <c r="AE866" s="54" t="s">
        <v>176</v>
      </c>
      <c r="AG866" s="63"/>
      <c r="AK866" s="64"/>
      <c r="AL866" s="64"/>
      <c r="AM866" s="65"/>
      <c r="AO866" s="64"/>
      <c r="AP866" s="66"/>
      <c r="AQ866" s="66"/>
      <c r="AS866" s="67"/>
      <c r="AT866" s="68"/>
    </row>
    <row r="867" spans="1:46" x14ac:dyDescent="0.25">
      <c r="A867" s="60">
        <v>13050.985069527291</v>
      </c>
      <c r="B867" s="54">
        <f t="shared" si="39"/>
        <v>16</v>
      </c>
      <c r="C867" s="54">
        <f t="shared" si="40"/>
        <v>858</v>
      </c>
      <c r="D867" s="60">
        <v>13050.985069527291</v>
      </c>
      <c r="G867" s="63"/>
      <c r="I867" s="64"/>
      <c r="J867" s="64"/>
      <c r="K867" s="65"/>
      <c r="M867" s="64"/>
      <c r="N867" s="66"/>
      <c r="O867" s="66"/>
      <c r="Q867" s="67"/>
      <c r="R867" s="68"/>
      <c r="S867" s="63"/>
      <c r="U867" s="68">
        <v>25310</v>
      </c>
      <c r="V867" s="64">
        <v>3</v>
      </c>
      <c r="W867" s="54">
        <f t="shared" si="41"/>
        <v>858</v>
      </c>
      <c r="X867" s="68">
        <v>25310</v>
      </c>
      <c r="AC867" s="63">
        <v>12655.817403104156</v>
      </c>
      <c r="AD867" s="63"/>
      <c r="AE867" s="54" t="s">
        <v>177</v>
      </c>
      <c r="AG867" s="63"/>
      <c r="AK867" s="64"/>
      <c r="AL867" s="64"/>
      <c r="AM867" s="65"/>
      <c r="AO867" s="64"/>
      <c r="AP867" s="66"/>
      <c r="AQ867" s="66"/>
      <c r="AS867" s="67"/>
      <c r="AT867" s="68"/>
    </row>
    <row r="868" spans="1:46" x14ac:dyDescent="0.25">
      <c r="A868" s="60">
        <v>13066.233359071426</v>
      </c>
      <c r="B868" s="54">
        <f t="shared" si="39"/>
        <v>17</v>
      </c>
      <c r="C868" s="54">
        <f t="shared" si="40"/>
        <v>859</v>
      </c>
      <c r="D868" s="60">
        <v>13066.233359071426</v>
      </c>
      <c r="G868" s="63"/>
      <c r="I868" s="64"/>
      <c r="J868" s="64"/>
      <c r="K868" s="65"/>
      <c r="M868" s="64"/>
      <c r="N868" s="66"/>
      <c r="O868" s="66"/>
      <c r="Q868" s="67"/>
      <c r="R868" s="68"/>
      <c r="S868" s="63"/>
      <c r="U868" s="68">
        <v>25339</v>
      </c>
      <c r="V868" s="64">
        <v>4</v>
      </c>
      <c r="W868" s="54">
        <f t="shared" si="41"/>
        <v>859</v>
      </c>
      <c r="X868" s="68">
        <v>25339</v>
      </c>
      <c r="AC868" s="63">
        <v>12671.01421481045</v>
      </c>
      <c r="AD868" s="63"/>
      <c r="AE868" s="54" t="s">
        <v>176</v>
      </c>
      <c r="AG868" s="63"/>
      <c r="AK868" s="64"/>
      <c r="AL868" s="64"/>
      <c r="AM868" s="65"/>
      <c r="AO868" s="64"/>
      <c r="AP868" s="66"/>
      <c r="AQ868" s="66"/>
      <c r="AS868" s="67"/>
      <c r="AT868" s="68"/>
    </row>
    <row r="869" spans="1:46" x14ac:dyDescent="0.25">
      <c r="A869" s="60">
        <v>13081.353844321799</v>
      </c>
      <c r="B869" s="54">
        <f t="shared" si="39"/>
        <v>18</v>
      </c>
      <c r="C869" s="54">
        <f t="shared" si="40"/>
        <v>860</v>
      </c>
      <c r="D869" s="60">
        <v>13081.353844321799</v>
      </c>
      <c r="G869" s="63"/>
      <c r="I869" s="64"/>
      <c r="J869" s="64"/>
      <c r="K869" s="65"/>
      <c r="M869" s="64"/>
      <c r="N869" s="66"/>
      <c r="O869" s="66"/>
      <c r="Q869" s="67"/>
      <c r="R869" s="68"/>
      <c r="S869" s="63"/>
      <c r="U869" s="68">
        <v>25369</v>
      </c>
      <c r="V869" s="64">
        <v>5</v>
      </c>
      <c r="W869" s="54">
        <f t="shared" si="41"/>
        <v>860</v>
      </c>
      <c r="X869" s="68">
        <v>25369</v>
      </c>
      <c r="AC869" s="63">
        <v>12685.180018183775</v>
      </c>
      <c r="AD869" s="63"/>
      <c r="AE869" s="54" t="s">
        <v>177</v>
      </c>
      <c r="AG869" s="63"/>
      <c r="AK869" s="64"/>
      <c r="AL869" s="64"/>
      <c r="AM869" s="65"/>
      <c r="AO869" s="64"/>
      <c r="AP869" s="66"/>
      <c r="AQ869" s="66"/>
      <c r="AS869" s="67"/>
      <c r="AT869" s="68"/>
    </row>
    <row r="870" spans="1:46" x14ac:dyDescent="0.25">
      <c r="A870" s="60">
        <v>13096.345768615138</v>
      </c>
      <c r="B870" s="54">
        <f t="shared" si="39"/>
        <v>19</v>
      </c>
      <c r="C870" s="54">
        <f t="shared" si="40"/>
        <v>861</v>
      </c>
      <c r="D870" s="60">
        <v>13096.345768615138</v>
      </c>
      <c r="G870" s="63"/>
      <c r="I870" s="64"/>
      <c r="J870" s="64"/>
      <c r="K870" s="65"/>
      <c r="M870" s="64"/>
      <c r="N870" s="66"/>
      <c r="O870" s="66"/>
      <c r="Q870" s="67"/>
      <c r="R870" s="68"/>
      <c r="S870" s="63"/>
      <c r="U870" s="68">
        <v>25398</v>
      </c>
      <c r="V870" s="64">
        <v>6</v>
      </c>
      <c r="W870" s="54">
        <f t="shared" si="41"/>
        <v>861</v>
      </c>
      <c r="X870" s="68">
        <v>25398</v>
      </c>
      <c r="AC870" s="63">
        <v>12700.628626554273</v>
      </c>
      <c r="AD870" s="63"/>
      <c r="AE870" s="54" t="s">
        <v>176</v>
      </c>
      <c r="AG870" s="63"/>
      <c r="AK870" s="64"/>
      <c r="AL870" s="64"/>
      <c r="AM870" s="65"/>
      <c r="AO870" s="64"/>
      <c r="AP870" s="66"/>
      <c r="AQ870" s="66"/>
      <c r="AS870" s="67"/>
      <c r="AT870" s="68"/>
    </row>
    <row r="871" spans="1:46" x14ac:dyDescent="0.25">
      <c r="A871" s="60">
        <v>13111.233172924258</v>
      </c>
      <c r="B871" s="54">
        <f t="shared" si="39"/>
        <v>20</v>
      </c>
      <c r="C871" s="54">
        <f t="shared" si="40"/>
        <v>862</v>
      </c>
      <c r="D871" s="60">
        <v>13111.233172924258</v>
      </c>
      <c r="G871" s="63"/>
      <c r="I871" s="64"/>
      <c r="J871" s="64"/>
      <c r="K871" s="65"/>
      <c r="M871" s="64"/>
      <c r="N871" s="66"/>
      <c r="O871" s="66"/>
      <c r="Q871" s="67"/>
      <c r="R871" s="68"/>
      <c r="S871" s="63"/>
      <c r="U871" s="68">
        <v>25428</v>
      </c>
      <c r="V871" s="64">
        <v>7</v>
      </c>
      <c r="W871" s="54">
        <f t="shared" si="41"/>
        <v>862</v>
      </c>
      <c r="X871" s="68">
        <v>25428</v>
      </c>
      <c r="AC871" s="63">
        <v>12714.625982398167</v>
      </c>
      <c r="AD871" s="63"/>
      <c r="AE871" s="54" t="s">
        <v>177</v>
      </c>
      <c r="AG871" s="63"/>
      <c r="AK871" s="64"/>
      <c r="AL871" s="64"/>
      <c r="AM871" s="65"/>
      <c r="AO871" s="64"/>
      <c r="AP871" s="66"/>
      <c r="AQ871" s="66"/>
      <c r="AS871" s="67"/>
      <c r="AT871" s="68"/>
    </row>
    <row r="872" spans="1:46" x14ac:dyDescent="0.25">
      <c r="A872" s="60">
        <v>13126.031414295081</v>
      </c>
      <c r="B872" s="54">
        <f t="shared" si="39"/>
        <v>21</v>
      </c>
      <c r="C872" s="54">
        <f t="shared" si="40"/>
        <v>863</v>
      </c>
      <c r="D872" s="60">
        <v>13126.031414295081</v>
      </c>
      <c r="G872" s="63"/>
      <c r="I872" s="64"/>
      <c r="J872" s="64"/>
      <c r="K872" s="65"/>
      <c r="M872" s="64"/>
      <c r="N872" s="66"/>
      <c r="O872" s="66"/>
      <c r="Q872" s="67"/>
      <c r="R872" s="68"/>
      <c r="S872" s="63"/>
      <c r="U872" s="68">
        <v>25458</v>
      </c>
      <c r="V872" s="64">
        <v>8</v>
      </c>
      <c r="W872" s="54">
        <f t="shared" si="41"/>
        <v>863</v>
      </c>
      <c r="X872" s="68">
        <v>25458</v>
      </c>
      <c r="AC872" s="63">
        <v>12730.197178961709</v>
      </c>
      <c r="AD872" s="63"/>
      <c r="AE872" s="54" t="s">
        <v>176</v>
      </c>
      <c r="AG872" s="63"/>
      <c r="AK872" s="64"/>
      <c r="AL872" s="64"/>
      <c r="AM872" s="65"/>
      <c r="AO872" s="64"/>
      <c r="AP872" s="66"/>
      <c r="AQ872" s="66"/>
      <c r="AS872" s="67"/>
      <c r="AT872" s="68"/>
    </row>
    <row r="873" spans="1:46" x14ac:dyDescent="0.25">
      <c r="A873" s="60">
        <v>13140.77601371007</v>
      </c>
      <c r="B873" s="54">
        <f t="shared" si="39"/>
        <v>22</v>
      </c>
      <c r="C873" s="54">
        <f t="shared" si="40"/>
        <v>864</v>
      </c>
      <c r="D873" s="60">
        <v>13140.77601371007</v>
      </c>
      <c r="G873" s="63"/>
      <c r="I873" s="64"/>
      <c r="J873" s="64"/>
      <c r="K873" s="65"/>
      <c r="M873" s="64"/>
      <c r="N873" s="66"/>
      <c r="O873" s="66"/>
      <c r="Q873" s="67"/>
      <c r="R873" s="68"/>
      <c r="S873" s="63"/>
      <c r="U873" s="68">
        <v>25487</v>
      </c>
      <c r="V873" s="64">
        <v>9</v>
      </c>
      <c r="W873" s="54">
        <f t="shared" si="41"/>
        <v>864</v>
      </c>
      <c r="X873" s="68">
        <v>25487</v>
      </c>
      <c r="AC873" s="63">
        <v>12744.185148424469</v>
      </c>
      <c r="AD873" s="63"/>
      <c r="AE873" s="54" t="s">
        <v>177</v>
      </c>
      <c r="AG873" s="63"/>
      <c r="AK873" s="64"/>
      <c r="AL873" s="64"/>
      <c r="AM873" s="65"/>
      <c r="AO873" s="64"/>
      <c r="AP873" s="66"/>
      <c r="AQ873" s="66"/>
      <c r="AS873" s="67"/>
      <c r="AT873" s="68"/>
    </row>
    <row r="874" spans="1:46" x14ac:dyDescent="0.25">
      <c r="A874" s="60">
        <v>13155.490983302239</v>
      </c>
      <c r="B874" s="54">
        <f t="shared" si="39"/>
        <v>23</v>
      </c>
      <c r="C874" s="54">
        <f t="shared" si="40"/>
        <v>865</v>
      </c>
      <c r="D874" s="60">
        <v>13155.490983302239</v>
      </c>
      <c r="G874" s="63"/>
      <c r="I874" s="64"/>
      <c r="J874" s="64"/>
      <c r="K874" s="65"/>
      <c r="M874" s="64"/>
      <c r="N874" s="66"/>
      <c r="O874" s="66"/>
      <c r="Q874" s="67"/>
      <c r="R874" s="68"/>
      <c r="S874" s="63"/>
      <c r="U874" s="68">
        <v>25517</v>
      </c>
      <c r="V874" s="64">
        <v>10</v>
      </c>
      <c r="W874" s="54">
        <f t="shared" si="41"/>
        <v>865</v>
      </c>
      <c r="X874" s="68">
        <v>25517</v>
      </c>
      <c r="AC874" s="63">
        <v>12759.725892172661</v>
      </c>
      <c r="AD874" s="63"/>
      <c r="AE874" s="54" t="s">
        <v>176</v>
      </c>
      <c r="AG874" s="63"/>
      <c r="AK874" s="64"/>
      <c r="AL874" s="64"/>
      <c r="AM874" s="65"/>
      <c r="AO874" s="64"/>
      <c r="AP874" s="66"/>
      <c r="AQ874" s="66"/>
      <c r="AS874" s="67"/>
      <c r="AT874" s="68"/>
    </row>
    <row r="875" spans="1:46" x14ac:dyDescent="0.25">
      <c r="A875" s="60">
        <v>13170.217097323388</v>
      </c>
      <c r="B875" s="54">
        <f t="shared" si="39"/>
        <v>24</v>
      </c>
      <c r="C875" s="54">
        <f t="shared" si="40"/>
        <v>866</v>
      </c>
      <c r="D875" s="60">
        <v>13170.217097323388</v>
      </c>
      <c r="G875" s="63"/>
      <c r="I875" s="64"/>
      <c r="J875" s="64"/>
      <c r="K875" s="65"/>
      <c r="M875" s="64"/>
      <c r="N875" s="66"/>
      <c r="O875" s="66"/>
      <c r="Q875" s="67"/>
      <c r="R875" s="68"/>
      <c r="S875" s="63"/>
      <c r="U875" s="68">
        <v>25546</v>
      </c>
      <c r="V875" s="64">
        <v>11</v>
      </c>
      <c r="W875" s="54">
        <f t="shared" si="41"/>
        <v>866</v>
      </c>
      <c r="X875" s="68">
        <v>25546</v>
      </c>
      <c r="AC875" s="63">
        <v>12773.870564299636</v>
      </c>
      <c r="AD875" s="63"/>
      <c r="AE875" s="54" t="s">
        <v>177</v>
      </c>
      <c r="AG875" s="63"/>
      <c r="AK875" s="64"/>
      <c r="AL875" s="64"/>
      <c r="AM875" s="65"/>
      <c r="AO875" s="64"/>
      <c r="AP875" s="66"/>
      <c r="AQ875" s="66"/>
      <c r="AS875" s="67"/>
      <c r="AT875" s="68"/>
    </row>
    <row r="876" spans="1:46" x14ac:dyDescent="0.25">
      <c r="A876" s="60">
        <v>13184.978924921248</v>
      </c>
      <c r="B876" s="54">
        <f t="shared" si="39"/>
        <v>1</v>
      </c>
      <c r="C876" s="54">
        <f t="shared" si="40"/>
        <v>867</v>
      </c>
      <c r="D876" s="60">
        <v>13184.978924921248</v>
      </c>
      <c r="G876" s="63"/>
      <c r="I876" s="64"/>
      <c r="J876" s="64"/>
      <c r="K876" s="65"/>
      <c r="M876" s="64"/>
      <c r="N876" s="66"/>
      <c r="O876" s="66"/>
      <c r="Q876" s="67"/>
      <c r="R876" s="68"/>
      <c r="S876" s="63"/>
      <c r="U876" s="68">
        <v>25576</v>
      </c>
      <c r="V876" s="64">
        <v>12</v>
      </c>
      <c r="W876" s="54">
        <f t="shared" si="41"/>
        <v>867</v>
      </c>
      <c r="X876" s="68">
        <v>25576</v>
      </c>
      <c r="AC876" s="63">
        <v>12789.222552892752</v>
      </c>
      <c r="AD876" s="63"/>
      <c r="AE876" s="54" t="s">
        <v>176</v>
      </c>
      <c r="AG876" s="63"/>
      <c r="AK876" s="64"/>
      <c r="AL876" s="64"/>
      <c r="AM876" s="65"/>
      <c r="AO876" s="64"/>
      <c r="AP876" s="66"/>
      <c r="AQ876" s="66"/>
      <c r="AS876" s="67"/>
      <c r="AT876" s="68"/>
    </row>
    <row r="877" spans="1:46" x14ac:dyDescent="0.25">
      <c r="A877" s="60">
        <v>13199.814862037078</v>
      </c>
      <c r="B877" s="54">
        <f t="shared" si="39"/>
        <v>2</v>
      </c>
      <c r="C877" s="54">
        <f t="shared" si="40"/>
        <v>868</v>
      </c>
      <c r="D877" s="60">
        <v>13199.814862037078</v>
      </c>
      <c r="G877" s="63"/>
      <c r="I877" s="64"/>
      <c r="J877" s="64"/>
      <c r="K877" s="65"/>
      <c r="M877" s="64"/>
      <c r="N877" s="66"/>
      <c r="O877" s="66"/>
      <c r="Q877" s="67"/>
      <c r="R877" s="68"/>
      <c r="S877" s="63"/>
      <c r="U877" s="68">
        <v>25605</v>
      </c>
      <c r="V877" s="64">
        <v>1</v>
      </c>
      <c r="W877" s="54">
        <f t="shared" si="41"/>
        <v>868</v>
      </c>
      <c r="X877" s="68">
        <v>25605</v>
      </c>
      <c r="AC877" s="63">
        <v>12803.655957027338</v>
      </c>
      <c r="AD877" s="63"/>
      <c r="AE877" s="54" t="s">
        <v>177</v>
      </c>
      <c r="AG877" s="63"/>
      <c r="AK877" s="64"/>
      <c r="AL877" s="64"/>
      <c r="AM877" s="65"/>
      <c r="AO877" s="64"/>
      <c r="AP877" s="66"/>
      <c r="AQ877" s="66"/>
      <c r="AS877" s="67"/>
      <c r="AT877" s="68"/>
    </row>
    <row r="878" spans="1:46" x14ac:dyDescent="0.25">
      <c r="A878" s="60">
        <v>13214.742701128591</v>
      </c>
      <c r="B878" s="54">
        <f t="shared" si="39"/>
        <v>3</v>
      </c>
      <c r="C878" s="54">
        <f t="shared" si="40"/>
        <v>869</v>
      </c>
      <c r="D878" s="60">
        <v>13214.742701128591</v>
      </c>
      <c r="G878" s="63"/>
      <c r="I878" s="64"/>
      <c r="J878" s="64"/>
      <c r="K878" s="65"/>
      <c r="M878" s="64"/>
      <c r="N878" s="66"/>
      <c r="O878" s="66"/>
      <c r="Q878" s="67"/>
      <c r="R878" s="68"/>
      <c r="S878" s="63"/>
      <c r="U878" s="68">
        <v>25635</v>
      </c>
      <c r="V878" s="64">
        <v>2</v>
      </c>
      <c r="W878" s="54">
        <f t="shared" si="41"/>
        <v>869</v>
      </c>
      <c r="X878" s="68">
        <v>25635</v>
      </c>
      <c r="AC878" s="63">
        <v>12818.685903619975</v>
      </c>
      <c r="AD878" s="63"/>
      <c r="AE878" s="54" t="s">
        <v>176</v>
      </c>
      <c r="AG878" s="63"/>
      <c r="AK878" s="64"/>
      <c r="AL878" s="64"/>
      <c r="AM878" s="65"/>
      <c r="AO878" s="64"/>
      <c r="AP878" s="66"/>
      <c r="AQ878" s="66"/>
      <c r="AS878" s="67"/>
      <c r="AT878" s="68"/>
    </row>
    <row r="879" spans="1:46" x14ac:dyDescent="0.25">
      <c r="A879" s="60">
        <v>13229.790404114407</v>
      </c>
      <c r="B879" s="54">
        <f t="shared" si="39"/>
        <v>4</v>
      </c>
      <c r="C879" s="54">
        <f t="shared" si="40"/>
        <v>870</v>
      </c>
      <c r="D879" s="60">
        <v>13229.790404114407</v>
      </c>
      <c r="G879" s="63"/>
      <c r="I879" s="64"/>
      <c r="J879" s="64"/>
      <c r="K879" s="65"/>
      <c r="M879" s="64"/>
      <c r="N879" s="66"/>
      <c r="O879" s="66"/>
      <c r="Q879" s="67"/>
      <c r="R879" s="68"/>
      <c r="S879" s="63"/>
      <c r="U879" s="68">
        <v>25664</v>
      </c>
      <c r="V879" s="64">
        <v>3</v>
      </c>
      <c r="W879" s="54">
        <f t="shared" si="41"/>
        <v>870</v>
      </c>
      <c r="X879" s="68">
        <v>25664</v>
      </c>
      <c r="AC879" s="63">
        <v>12833.470461525489</v>
      </c>
      <c r="AD879" s="63"/>
      <c r="AE879" s="54" t="s">
        <v>177</v>
      </c>
      <c r="AG879" s="63"/>
      <c r="AK879" s="64"/>
      <c r="AL879" s="64"/>
      <c r="AM879" s="65"/>
      <c r="AO879" s="64"/>
      <c r="AP879" s="66"/>
      <c r="AQ879" s="66"/>
      <c r="AS879" s="67"/>
      <c r="AT879" s="68"/>
    </row>
    <row r="880" spans="1:46" x14ac:dyDescent="0.25">
      <c r="A880" s="60">
        <v>13244.963270702399</v>
      </c>
      <c r="B880" s="54">
        <f t="shared" si="39"/>
        <v>5</v>
      </c>
      <c r="C880" s="54">
        <f t="shared" si="40"/>
        <v>871</v>
      </c>
      <c r="D880" s="60">
        <v>13244.963270702399</v>
      </c>
      <c r="G880" s="63"/>
      <c r="I880" s="64"/>
      <c r="J880" s="64"/>
      <c r="K880" s="65"/>
      <c r="M880" s="64"/>
      <c r="N880" s="66"/>
      <c r="O880" s="66"/>
      <c r="Q880" s="67"/>
      <c r="R880" s="68"/>
      <c r="S880" s="63"/>
      <c r="U880" s="68">
        <v>25693</v>
      </c>
      <c r="V880" s="64">
        <v>4</v>
      </c>
      <c r="W880" s="54">
        <f t="shared" si="41"/>
        <v>871</v>
      </c>
      <c r="X880" s="68">
        <v>25693</v>
      </c>
      <c r="AC880" s="63">
        <v>12848.111632179935</v>
      </c>
      <c r="AD880" s="63"/>
      <c r="AE880" s="54" t="s">
        <v>176</v>
      </c>
      <c r="AG880" s="63"/>
      <c r="AK880" s="64"/>
      <c r="AL880" s="64"/>
      <c r="AM880" s="65"/>
      <c r="AO880" s="64"/>
      <c r="AP880" s="66"/>
      <c r="AQ880" s="66"/>
      <c r="AS880" s="67"/>
      <c r="AT880" s="68"/>
    </row>
    <row r="881" spans="1:46" x14ac:dyDescent="0.25">
      <c r="A881" s="60">
        <v>13260.271839591209</v>
      </c>
      <c r="B881" s="54">
        <f t="shared" si="39"/>
        <v>6</v>
      </c>
      <c r="C881" s="54">
        <f t="shared" si="40"/>
        <v>872</v>
      </c>
      <c r="D881" s="60">
        <v>13260.271839591209</v>
      </c>
      <c r="G881" s="63"/>
      <c r="I881" s="64"/>
      <c r="J881" s="64"/>
      <c r="K881" s="65"/>
      <c r="M881" s="64"/>
      <c r="N881" s="66"/>
      <c r="O881" s="66"/>
      <c r="Q881" s="67"/>
      <c r="R881" s="68"/>
      <c r="S881" s="63"/>
      <c r="U881" s="68">
        <v>25723</v>
      </c>
      <c r="V881" s="64">
        <v>5</v>
      </c>
      <c r="W881" s="54">
        <f t="shared" si="41"/>
        <v>872</v>
      </c>
      <c r="X881" s="68">
        <v>25723</v>
      </c>
      <c r="AC881" s="63">
        <v>12863.230358132627</v>
      </c>
      <c r="AD881" s="63"/>
      <c r="AE881" s="54" t="s">
        <v>177</v>
      </c>
      <c r="AG881" s="63"/>
      <c r="AK881" s="64"/>
      <c r="AL881" s="64"/>
      <c r="AM881" s="65"/>
      <c r="AO881" s="64"/>
      <c r="AP881" s="66"/>
      <c r="AQ881" s="66"/>
      <c r="AS881" s="67"/>
      <c r="AT881" s="68"/>
    </row>
    <row r="882" spans="1:46" x14ac:dyDescent="0.25">
      <c r="A882" s="60">
        <v>13275.706159654539</v>
      </c>
      <c r="B882" s="54">
        <f t="shared" si="39"/>
        <v>7</v>
      </c>
      <c r="C882" s="54">
        <f t="shared" si="40"/>
        <v>873</v>
      </c>
      <c r="D882" s="60">
        <v>13275.706159654539</v>
      </c>
      <c r="G882" s="63"/>
      <c r="I882" s="64"/>
      <c r="J882" s="64"/>
      <c r="K882" s="65"/>
      <c r="M882" s="64"/>
      <c r="N882" s="66"/>
      <c r="O882" s="66"/>
      <c r="Q882" s="67"/>
      <c r="R882" s="68"/>
      <c r="S882" s="63"/>
      <c r="U882" s="68">
        <v>25752</v>
      </c>
      <c r="V882" s="64">
        <v>6</v>
      </c>
      <c r="W882" s="54">
        <f t="shared" si="41"/>
        <v>873</v>
      </c>
      <c r="X882" s="68">
        <v>25752</v>
      </c>
      <c r="AC882" s="63">
        <v>12877.507556676865</v>
      </c>
      <c r="AD882" s="63"/>
      <c r="AE882" s="54" t="s">
        <v>176</v>
      </c>
      <c r="AG882" s="63"/>
      <c r="AK882" s="64"/>
      <c r="AL882" s="64"/>
      <c r="AM882" s="65"/>
      <c r="AO882" s="64"/>
      <c r="AP882" s="66"/>
      <c r="AQ882" s="66"/>
      <c r="AS882" s="67"/>
      <c r="AT882" s="68"/>
    </row>
    <row r="883" spans="1:46" x14ac:dyDescent="0.25">
      <c r="A883" s="60">
        <v>13291.255399091169</v>
      </c>
      <c r="B883" s="54">
        <f t="shared" si="39"/>
        <v>8</v>
      </c>
      <c r="C883" s="54">
        <f t="shared" si="40"/>
        <v>874</v>
      </c>
      <c r="D883" s="60">
        <v>13291.255399091169</v>
      </c>
      <c r="G883" s="63"/>
      <c r="I883" s="64"/>
      <c r="J883" s="64"/>
      <c r="K883" s="65"/>
      <c r="M883" s="64"/>
      <c r="N883" s="66"/>
      <c r="O883" s="66"/>
      <c r="Q883" s="67"/>
      <c r="R883" s="68"/>
      <c r="S883" s="63"/>
      <c r="U883" s="68">
        <v>25782</v>
      </c>
      <c r="V883" s="64">
        <v>7</v>
      </c>
      <c r="W883" s="54">
        <f t="shared" si="41"/>
        <v>874</v>
      </c>
      <c r="X883" s="68">
        <v>25782</v>
      </c>
      <c r="AC883" s="63">
        <v>12892.881926026661</v>
      </c>
      <c r="AD883" s="63"/>
      <c r="AE883" s="54" t="s">
        <v>177</v>
      </c>
      <c r="AG883" s="63"/>
      <c r="AK883" s="64"/>
      <c r="AL883" s="64"/>
      <c r="AM883" s="65"/>
      <c r="AO883" s="64"/>
      <c r="AP883" s="66"/>
      <c r="AQ883" s="66"/>
      <c r="AS883" s="67"/>
      <c r="AT883" s="68"/>
    </row>
    <row r="884" spans="1:46" x14ac:dyDescent="0.25">
      <c r="A884" s="60">
        <v>13306.896563105751</v>
      </c>
      <c r="B884" s="54">
        <f t="shared" si="39"/>
        <v>9</v>
      </c>
      <c r="C884" s="54">
        <f t="shared" si="40"/>
        <v>875</v>
      </c>
      <c r="D884" s="60">
        <v>13306.896563105751</v>
      </c>
      <c r="G884" s="63"/>
      <c r="I884" s="64"/>
      <c r="J884" s="64"/>
      <c r="K884" s="65"/>
      <c r="M884" s="64"/>
      <c r="N884" s="66"/>
      <c r="O884" s="66"/>
      <c r="Q884" s="67"/>
      <c r="R884" s="68"/>
      <c r="S884" s="63"/>
      <c r="U884" s="68">
        <v>25812</v>
      </c>
      <c r="V884" s="64">
        <v>8</v>
      </c>
      <c r="W884" s="54">
        <f t="shared" si="41"/>
        <v>875</v>
      </c>
      <c r="X884" s="68">
        <v>25812</v>
      </c>
      <c r="AC884" s="63">
        <v>12906.900460871402</v>
      </c>
      <c r="AD884" s="63"/>
      <c r="AE884" s="54" t="s">
        <v>176</v>
      </c>
      <c r="AG884" s="63"/>
      <c r="AK884" s="64"/>
      <c r="AL884" s="64"/>
      <c r="AM884" s="65"/>
      <c r="AO884" s="64"/>
      <c r="AP884" s="66"/>
      <c r="AQ884" s="66"/>
      <c r="AS884" s="67"/>
      <c r="AT884" s="68"/>
    </row>
    <row r="885" spans="1:46" x14ac:dyDescent="0.25">
      <c r="A885" s="60">
        <v>13322.598588348366</v>
      </c>
      <c r="B885" s="54">
        <f t="shared" si="39"/>
        <v>10</v>
      </c>
      <c r="C885" s="54">
        <f t="shared" si="40"/>
        <v>876</v>
      </c>
      <c r="D885" s="60">
        <v>13322.598588348366</v>
      </c>
      <c r="G885" s="63"/>
      <c r="I885" s="64"/>
      <c r="J885" s="64"/>
      <c r="K885" s="65"/>
      <c r="M885" s="64"/>
      <c r="N885" s="66"/>
      <c r="O885" s="66"/>
      <c r="Q885" s="67"/>
      <c r="R885" s="68"/>
      <c r="S885" s="63"/>
      <c r="U885" s="68">
        <v>25841</v>
      </c>
      <c r="V885" s="64">
        <v>9</v>
      </c>
      <c r="W885" s="54">
        <f t="shared" si="41"/>
        <v>876</v>
      </c>
      <c r="X885" s="68">
        <v>25841</v>
      </c>
      <c r="AC885" s="63">
        <v>12922.41486556828</v>
      </c>
      <c r="AD885" s="63"/>
      <c r="AE885" s="54" t="s">
        <v>177</v>
      </c>
      <c r="AG885" s="63"/>
      <c r="AK885" s="64"/>
      <c r="AL885" s="64"/>
      <c r="AM885" s="65"/>
      <c r="AO885" s="64"/>
      <c r="AP885" s="66"/>
      <c r="AQ885" s="66"/>
      <c r="AS885" s="67"/>
      <c r="AT885" s="68"/>
    </row>
    <row r="886" spans="1:46" x14ac:dyDescent="0.25">
      <c r="A886" s="60">
        <v>13338.332417206373</v>
      </c>
      <c r="B886" s="54">
        <f t="shared" si="39"/>
        <v>11</v>
      </c>
      <c r="C886" s="54">
        <f t="shared" si="40"/>
        <v>877</v>
      </c>
      <c r="D886" s="60">
        <v>13338.332417206373</v>
      </c>
      <c r="G886" s="63"/>
      <c r="I886" s="64"/>
      <c r="J886" s="64"/>
      <c r="K886" s="65"/>
      <c r="M886" s="64"/>
      <c r="N886" s="66"/>
      <c r="O886" s="66"/>
      <c r="Q886" s="67"/>
      <c r="R886" s="68"/>
      <c r="S886" s="63"/>
      <c r="U886" s="68">
        <v>25871</v>
      </c>
      <c r="V886" s="64">
        <v>10</v>
      </c>
      <c r="W886" s="54">
        <f t="shared" si="41"/>
        <v>877</v>
      </c>
      <c r="X886" s="68">
        <v>25871</v>
      </c>
      <c r="AC886" s="63">
        <v>12936.32805198757</v>
      </c>
      <c r="AD886" s="63"/>
      <c r="AE886" s="54" t="s">
        <v>176</v>
      </c>
      <c r="AG886" s="63"/>
      <c r="AK886" s="64"/>
      <c r="AL886" s="64"/>
      <c r="AM886" s="65"/>
      <c r="AO886" s="64"/>
      <c r="AP886" s="66"/>
      <c r="AQ886" s="66"/>
      <c r="AS886" s="67"/>
      <c r="AT886" s="68"/>
    </row>
    <row r="887" spans="1:46" x14ac:dyDescent="0.25">
      <c r="A887" s="60">
        <v>13354.054327529389</v>
      </c>
      <c r="B887" s="54">
        <f t="shared" si="39"/>
        <v>12</v>
      </c>
      <c r="C887" s="54">
        <f t="shared" si="40"/>
        <v>878</v>
      </c>
      <c r="D887" s="60">
        <v>13354.054327529389</v>
      </c>
      <c r="G887" s="63"/>
      <c r="I887" s="64"/>
      <c r="J887" s="64"/>
      <c r="K887" s="65"/>
      <c r="M887" s="64"/>
      <c r="N887" s="66"/>
      <c r="O887" s="66"/>
      <c r="Q887" s="67"/>
      <c r="R887" s="68"/>
      <c r="S887" s="63"/>
      <c r="U887" s="68">
        <v>25901</v>
      </c>
      <c r="V887" s="64">
        <v>11</v>
      </c>
      <c r="W887" s="54">
        <f t="shared" si="41"/>
        <v>878</v>
      </c>
      <c r="X887" s="68">
        <v>25901</v>
      </c>
      <c r="AC887" s="63">
        <v>12951.847508194391</v>
      </c>
      <c r="AD887" s="63"/>
      <c r="AE887" s="54" t="s">
        <v>177</v>
      </c>
      <c r="AG887" s="63"/>
      <c r="AK887" s="64"/>
      <c r="AL887" s="64"/>
      <c r="AM887" s="65"/>
      <c r="AO887" s="64"/>
      <c r="AP887" s="66"/>
      <c r="AQ887" s="66"/>
      <c r="AS887" s="67"/>
      <c r="AT887" s="68"/>
    </row>
    <row r="888" spans="1:46" x14ac:dyDescent="0.25">
      <c r="A888" s="60">
        <v>13369.738579814788</v>
      </c>
      <c r="B888" s="54">
        <f t="shared" si="39"/>
        <v>13</v>
      </c>
      <c r="C888" s="54">
        <f t="shared" si="40"/>
        <v>879</v>
      </c>
      <c r="D888" s="60">
        <v>13369.738579814788</v>
      </c>
      <c r="G888" s="63"/>
      <c r="I888" s="64"/>
      <c r="J888" s="64"/>
      <c r="K888" s="65"/>
      <c r="M888" s="64"/>
      <c r="N888" s="66"/>
      <c r="O888" s="66"/>
      <c r="Q888" s="67"/>
      <c r="R888" s="68"/>
      <c r="S888" s="63"/>
      <c r="U888" s="68">
        <v>25930</v>
      </c>
      <c r="V888" s="64">
        <v>12</v>
      </c>
      <c r="W888" s="54">
        <f t="shared" si="41"/>
        <v>879</v>
      </c>
      <c r="X888" s="68">
        <v>25930</v>
      </c>
      <c r="AC888" s="63">
        <v>12965.822812061291</v>
      </c>
      <c r="AD888" s="63"/>
      <c r="AE888" s="54" t="s">
        <v>176</v>
      </c>
      <c r="AG888" s="63"/>
      <c r="AK888" s="64"/>
      <c r="AL888" s="64"/>
      <c r="AM888" s="65"/>
      <c r="AO888" s="64"/>
      <c r="AP888" s="66"/>
      <c r="AQ888" s="66"/>
      <c r="AS888" s="67"/>
      <c r="AT888" s="68"/>
    </row>
    <row r="889" spans="1:46" x14ac:dyDescent="0.25">
      <c r="A889" s="60">
        <v>13385.340882888995</v>
      </c>
      <c r="B889" s="54">
        <f t="shared" si="39"/>
        <v>14</v>
      </c>
      <c r="C889" s="54">
        <f t="shared" si="40"/>
        <v>880</v>
      </c>
      <c r="D889" s="60">
        <v>13385.340882888995</v>
      </c>
      <c r="G889" s="63"/>
      <c r="I889" s="64"/>
      <c r="J889" s="64"/>
      <c r="K889" s="65"/>
      <c r="M889" s="64"/>
      <c r="N889" s="66"/>
      <c r="O889" s="66"/>
      <c r="Q889" s="67"/>
      <c r="R889" s="68"/>
      <c r="S889" s="63"/>
      <c r="U889" s="68">
        <v>25960</v>
      </c>
      <c r="V889" s="64">
        <v>1</v>
      </c>
      <c r="W889" s="54">
        <f t="shared" si="41"/>
        <v>880</v>
      </c>
      <c r="X889" s="68">
        <v>25960</v>
      </c>
      <c r="AC889" s="63">
        <v>12981.208874044474</v>
      </c>
      <c r="AD889" s="63"/>
      <c r="AE889" s="54" t="s">
        <v>177</v>
      </c>
      <c r="AG889" s="63"/>
      <c r="AK889" s="64"/>
      <c r="AL889" s="64"/>
      <c r="AM889" s="65"/>
      <c r="AO889" s="64"/>
      <c r="AP889" s="66"/>
      <c r="AQ889" s="66"/>
      <c r="AS889" s="67"/>
      <c r="AT889" s="68"/>
    </row>
    <row r="890" spans="1:46" x14ac:dyDescent="0.25">
      <c r="A890" s="60">
        <v>13400.847883689683</v>
      </c>
      <c r="B890" s="54">
        <f t="shared" si="39"/>
        <v>15</v>
      </c>
      <c r="C890" s="54">
        <f t="shared" si="40"/>
        <v>881</v>
      </c>
      <c r="D890" s="60">
        <v>13400.847883689683</v>
      </c>
      <c r="G890" s="63"/>
      <c r="I890" s="64"/>
      <c r="J890" s="64"/>
      <c r="K890" s="65"/>
      <c r="M890" s="64"/>
      <c r="N890" s="66"/>
      <c r="O890" s="66"/>
      <c r="Q890" s="67"/>
      <c r="R890" s="68"/>
      <c r="S890" s="63"/>
      <c r="U890" s="68">
        <v>25989</v>
      </c>
      <c r="V890" s="64">
        <v>2</v>
      </c>
      <c r="W890" s="54">
        <f t="shared" si="41"/>
        <v>881</v>
      </c>
      <c r="X890" s="68">
        <v>25989</v>
      </c>
      <c r="AC890" s="63">
        <v>12995.397755632643</v>
      </c>
      <c r="AD890" s="63"/>
      <c r="AE890" s="54" t="s">
        <v>176</v>
      </c>
      <c r="AG890" s="63"/>
      <c r="AK890" s="64"/>
      <c r="AL890" s="64"/>
      <c r="AM890" s="65"/>
      <c r="AO890" s="64"/>
      <c r="AP890" s="66"/>
      <c r="AQ890" s="66"/>
      <c r="AS890" s="67"/>
      <c r="AT890" s="68"/>
    </row>
    <row r="891" spans="1:46" x14ac:dyDescent="0.25">
      <c r="A891" s="60">
        <v>13416.226602509152</v>
      </c>
      <c r="B891" s="54">
        <f t="shared" si="39"/>
        <v>16</v>
      </c>
      <c r="C891" s="54">
        <f t="shared" si="40"/>
        <v>882</v>
      </c>
      <c r="D891" s="60">
        <v>13416.226602509152</v>
      </c>
      <c r="G891" s="63"/>
      <c r="I891" s="64"/>
      <c r="J891" s="64"/>
      <c r="K891" s="65"/>
      <c r="M891" s="64"/>
      <c r="N891" s="66"/>
      <c r="O891" s="66"/>
      <c r="Q891" s="67"/>
      <c r="R891" s="68"/>
      <c r="S891" s="63"/>
      <c r="U891" s="68">
        <v>26019</v>
      </c>
      <c r="V891" s="64">
        <v>3</v>
      </c>
      <c r="W891" s="54">
        <f t="shared" si="41"/>
        <v>882</v>
      </c>
      <c r="X891" s="68">
        <v>26019</v>
      </c>
      <c r="AC891" s="63">
        <v>13010.530485556461</v>
      </c>
      <c r="AD891" s="63"/>
      <c r="AE891" s="54" t="s">
        <v>177</v>
      </c>
      <c r="AG891" s="63"/>
      <c r="AK891" s="64"/>
      <c r="AL891" s="64"/>
      <c r="AM891" s="65"/>
      <c r="AO891" s="64"/>
      <c r="AP891" s="66"/>
      <c r="AQ891" s="66"/>
      <c r="AS891" s="67"/>
      <c r="AT891" s="68"/>
    </row>
    <row r="892" spans="1:46" x14ac:dyDescent="0.25">
      <c r="A892" s="60">
        <v>13431.481110934634</v>
      </c>
      <c r="B892" s="54">
        <f t="shared" si="39"/>
        <v>17</v>
      </c>
      <c r="C892" s="54">
        <f t="shared" si="40"/>
        <v>883</v>
      </c>
      <c r="D892" s="60">
        <v>13431.481110934634</v>
      </c>
      <c r="G892" s="63"/>
      <c r="I892" s="64"/>
      <c r="J892" s="64"/>
      <c r="K892" s="65"/>
      <c r="M892" s="64"/>
      <c r="N892" s="66"/>
      <c r="O892" s="66"/>
      <c r="Q892" s="67"/>
      <c r="R892" s="68"/>
      <c r="S892" s="63"/>
      <c r="U892" s="68">
        <v>26048</v>
      </c>
      <c r="V892" s="64">
        <v>4</v>
      </c>
      <c r="W892" s="54">
        <f t="shared" si="41"/>
        <v>883</v>
      </c>
      <c r="X892" s="68">
        <v>26048</v>
      </c>
      <c r="AC892" s="63">
        <v>13025.042114023119</v>
      </c>
      <c r="AD892" s="63"/>
      <c r="AE892" s="54" t="s">
        <v>176</v>
      </c>
      <c r="AG892" s="63"/>
      <c r="AK892" s="64"/>
      <c r="AL892" s="64"/>
      <c r="AM892" s="65"/>
      <c r="AO892" s="64"/>
      <c r="AP892" s="66"/>
      <c r="AQ892" s="66"/>
      <c r="AS892" s="67"/>
      <c r="AT892" s="68"/>
    </row>
    <row r="893" spans="1:46" x14ac:dyDescent="0.25">
      <c r="A893" s="60">
        <v>13446.59613459371</v>
      </c>
      <c r="B893" s="54">
        <f t="shared" si="39"/>
        <v>18</v>
      </c>
      <c r="C893" s="54">
        <f t="shared" si="40"/>
        <v>884</v>
      </c>
      <c r="D893" s="60">
        <v>13446.59613459371</v>
      </c>
      <c r="G893" s="63"/>
      <c r="I893" s="64"/>
      <c r="J893" s="64"/>
      <c r="K893" s="65"/>
      <c r="M893" s="64"/>
      <c r="N893" s="66"/>
      <c r="O893" s="66"/>
      <c r="Q893" s="67"/>
      <c r="R893" s="68"/>
      <c r="S893" s="63"/>
      <c r="U893" s="68">
        <v>26077</v>
      </c>
      <c r="V893" s="64">
        <v>5</v>
      </c>
      <c r="W893" s="54">
        <f t="shared" si="41"/>
        <v>884</v>
      </c>
      <c r="X893" s="68">
        <v>26077</v>
      </c>
      <c r="AC893" s="63">
        <v>13039.846269280184</v>
      </c>
      <c r="AD893" s="63"/>
      <c r="AE893" s="54" t="s">
        <v>177</v>
      </c>
      <c r="AG893" s="63"/>
      <c r="AK893" s="64"/>
      <c r="AL893" s="64"/>
      <c r="AM893" s="65"/>
      <c r="AO893" s="64"/>
      <c r="AP893" s="66"/>
      <c r="AQ893" s="66"/>
      <c r="AS893" s="67"/>
      <c r="AT893" s="68"/>
    </row>
    <row r="894" spans="1:46" x14ac:dyDescent="0.25">
      <c r="A894" s="60">
        <v>13461.593772221822</v>
      </c>
      <c r="B894" s="54">
        <f t="shared" si="39"/>
        <v>19</v>
      </c>
      <c r="C894" s="54">
        <f t="shared" si="40"/>
        <v>885</v>
      </c>
      <c r="D894" s="60">
        <v>13461.593772221822</v>
      </c>
      <c r="G894" s="63"/>
      <c r="I894" s="64"/>
      <c r="J894" s="64"/>
      <c r="K894" s="65"/>
      <c r="M894" s="64"/>
      <c r="N894" s="66"/>
      <c r="O894" s="66"/>
      <c r="Q894" s="67"/>
      <c r="R894" s="68"/>
      <c r="S894" s="63"/>
      <c r="U894" s="68">
        <v>26107</v>
      </c>
      <c r="V894" s="64">
        <v>5</v>
      </c>
      <c r="W894" s="54">
        <f t="shared" si="41"/>
        <v>885</v>
      </c>
      <c r="X894" s="68">
        <v>26107</v>
      </c>
      <c r="AC894" s="63">
        <v>13054.729033053853</v>
      </c>
      <c r="AD894" s="63"/>
      <c r="AE894" s="54" t="s">
        <v>176</v>
      </c>
      <c r="AG894" s="63"/>
      <c r="AK894" s="64"/>
      <c r="AL894" s="64"/>
      <c r="AM894" s="65"/>
      <c r="AO894" s="64"/>
      <c r="AP894" s="66"/>
      <c r="AQ894" s="66"/>
      <c r="AS894" s="67"/>
      <c r="AT894" s="68"/>
    </row>
    <row r="895" spans="1:46" x14ac:dyDescent="0.25">
      <c r="A895" s="60">
        <v>13476.475973887835</v>
      </c>
      <c r="B895" s="54">
        <f t="shared" si="39"/>
        <v>20</v>
      </c>
      <c r="C895" s="54">
        <f t="shared" si="40"/>
        <v>886</v>
      </c>
      <c r="D895" s="60">
        <v>13476.475973887835</v>
      </c>
      <c r="G895" s="63"/>
      <c r="I895" s="64"/>
      <c r="J895" s="64"/>
      <c r="K895" s="65"/>
      <c r="M895" s="64"/>
      <c r="N895" s="66"/>
      <c r="O895" s="66"/>
      <c r="Q895" s="67"/>
      <c r="R895" s="68"/>
      <c r="S895" s="63"/>
      <c r="U895" s="68">
        <v>26136</v>
      </c>
      <c r="V895" s="64">
        <v>6</v>
      </c>
      <c r="W895" s="54">
        <f t="shared" si="41"/>
        <v>886</v>
      </c>
      <c r="X895" s="68">
        <v>26136</v>
      </c>
      <c r="AC895" s="63">
        <v>13069.193996401504</v>
      </c>
      <c r="AD895" s="63"/>
      <c r="AE895" s="54" t="s">
        <v>177</v>
      </c>
      <c r="AG895" s="63"/>
      <c r="AK895" s="64"/>
      <c r="AL895" s="64"/>
      <c r="AM895" s="65"/>
      <c r="AO895" s="64"/>
      <c r="AP895" s="66"/>
      <c r="AQ895" s="66"/>
      <c r="AS895" s="67"/>
      <c r="AT895" s="68"/>
    </row>
    <row r="896" spans="1:46" x14ac:dyDescent="0.25">
      <c r="A896" s="60">
        <v>13491.279602185357</v>
      </c>
      <c r="B896" s="54">
        <f t="shared" si="39"/>
        <v>21</v>
      </c>
      <c r="C896" s="54">
        <f t="shared" si="40"/>
        <v>887</v>
      </c>
      <c r="D896" s="60">
        <v>13491.279602185357</v>
      </c>
      <c r="G896" s="63"/>
      <c r="I896" s="64"/>
      <c r="J896" s="64"/>
      <c r="K896" s="65"/>
      <c r="M896" s="64"/>
      <c r="N896" s="66"/>
      <c r="O896" s="66"/>
      <c r="Q896" s="67"/>
      <c r="R896" s="68"/>
      <c r="S896" s="63"/>
      <c r="U896" s="68">
        <v>26166</v>
      </c>
      <c r="V896" s="64">
        <v>7</v>
      </c>
      <c r="W896" s="54">
        <f t="shared" si="41"/>
        <v>887</v>
      </c>
      <c r="X896" s="68">
        <v>26166</v>
      </c>
      <c r="AC896" s="63">
        <v>13084.427608843427</v>
      </c>
      <c r="AD896" s="63"/>
      <c r="AE896" s="54" t="s">
        <v>176</v>
      </c>
      <c r="AG896" s="63"/>
      <c r="AK896" s="64"/>
      <c r="AL896" s="64"/>
      <c r="AM896" s="65"/>
      <c r="AO896" s="64"/>
      <c r="AP896" s="66"/>
      <c r="AQ896" s="66"/>
      <c r="AS896" s="67"/>
      <c r="AT896" s="68"/>
    </row>
    <row r="897" spans="1:46" x14ac:dyDescent="0.25">
      <c r="A897" s="60">
        <v>13506.018771870993</v>
      </c>
      <c r="B897" s="54">
        <f t="shared" si="39"/>
        <v>22</v>
      </c>
      <c r="C897" s="54">
        <f t="shared" si="40"/>
        <v>888</v>
      </c>
      <c r="D897" s="60">
        <v>13506.018771870993</v>
      </c>
      <c r="G897" s="63"/>
      <c r="I897" s="64"/>
      <c r="J897" s="64"/>
      <c r="K897" s="65"/>
      <c r="M897" s="64"/>
      <c r="N897" s="66"/>
      <c r="O897" s="66"/>
      <c r="Q897" s="67"/>
      <c r="R897" s="68"/>
      <c r="S897" s="63"/>
      <c r="U897" s="68">
        <v>26195</v>
      </c>
      <c r="V897" s="64">
        <v>8</v>
      </c>
      <c r="W897" s="54">
        <f t="shared" si="41"/>
        <v>888</v>
      </c>
      <c r="X897" s="68">
        <v>26195</v>
      </c>
      <c r="AC897" s="63">
        <v>13098.612595552579</v>
      </c>
      <c r="AD897" s="63"/>
      <c r="AE897" s="54" t="s">
        <v>177</v>
      </c>
      <c r="AG897" s="63"/>
      <c r="AK897" s="64"/>
      <c r="AL897" s="64"/>
      <c r="AM897" s="65"/>
      <c r="AO897" s="64"/>
      <c r="AP897" s="66"/>
      <c r="AQ897" s="66"/>
      <c r="AS897" s="67"/>
      <c r="AT897" s="68"/>
    </row>
    <row r="898" spans="1:46" x14ac:dyDescent="0.25">
      <c r="A898" s="60">
        <v>13520.738984575961</v>
      </c>
      <c r="B898" s="54">
        <f t="shared" si="39"/>
        <v>23</v>
      </c>
      <c r="C898" s="54">
        <f t="shared" si="40"/>
        <v>889</v>
      </c>
      <c r="D898" s="60">
        <v>13520.738984575961</v>
      </c>
      <c r="G898" s="63"/>
      <c r="I898" s="64"/>
      <c r="J898" s="64"/>
      <c r="K898" s="65"/>
      <c r="M898" s="64"/>
      <c r="N898" s="66"/>
      <c r="O898" s="66"/>
      <c r="Q898" s="67"/>
      <c r="R898" s="68"/>
      <c r="S898" s="63"/>
      <c r="U898" s="68">
        <v>26225</v>
      </c>
      <c r="V898" s="64">
        <v>9</v>
      </c>
      <c r="W898" s="54">
        <f t="shared" si="41"/>
        <v>889</v>
      </c>
      <c r="X898" s="68">
        <v>26225</v>
      </c>
      <c r="AC898" s="63">
        <v>13114.108523424249</v>
      </c>
      <c r="AD898" s="63"/>
      <c r="AE898" s="54" t="s">
        <v>176</v>
      </c>
      <c r="AG898" s="63"/>
      <c r="AK898" s="64"/>
      <c r="AL898" s="64"/>
      <c r="AM898" s="65"/>
      <c r="AO898" s="64"/>
      <c r="AP898" s="66"/>
      <c r="AQ898" s="66"/>
      <c r="AS898" s="67"/>
      <c r="AT898" s="68"/>
    </row>
    <row r="899" spans="1:46" x14ac:dyDescent="0.25">
      <c r="A899" s="60">
        <v>13535.459270099644</v>
      </c>
      <c r="B899" s="54">
        <f t="shared" si="39"/>
        <v>24</v>
      </c>
      <c r="C899" s="54">
        <f t="shared" si="40"/>
        <v>890</v>
      </c>
      <c r="D899" s="60">
        <v>13535.459270099644</v>
      </c>
      <c r="G899" s="63"/>
      <c r="I899" s="64"/>
      <c r="J899" s="64"/>
      <c r="K899" s="65"/>
      <c r="M899" s="64"/>
      <c r="N899" s="66"/>
      <c r="O899" s="66"/>
      <c r="Q899" s="67"/>
      <c r="R899" s="68"/>
      <c r="S899" s="63"/>
      <c r="U899" s="68">
        <v>26255</v>
      </c>
      <c r="V899" s="64">
        <v>10</v>
      </c>
      <c r="W899" s="54">
        <f t="shared" si="41"/>
        <v>890</v>
      </c>
      <c r="X899" s="68">
        <v>26255</v>
      </c>
      <c r="AC899" s="63">
        <v>13128.132385810837</v>
      </c>
      <c r="AD899" s="63"/>
      <c r="AE899" s="54" t="s">
        <v>177</v>
      </c>
      <c r="AG899" s="63"/>
      <c r="AK899" s="64"/>
      <c r="AL899" s="64"/>
      <c r="AM899" s="65"/>
      <c r="AO899" s="64"/>
      <c r="AP899" s="66"/>
      <c r="AQ899" s="66"/>
      <c r="AS899" s="67"/>
      <c r="AT899" s="68"/>
    </row>
    <row r="900" spans="1:46" x14ac:dyDescent="0.25">
      <c r="A900" s="60">
        <v>13550.226349550765</v>
      </c>
      <c r="B900" s="54">
        <f t="shared" si="39"/>
        <v>1</v>
      </c>
      <c r="C900" s="54">
        <f t="shared" si="40"/>
        <v>891</v>
      </c>
      <c r="D900" s="60">
        <v>13550.226349550765</v>
      </c>
      <c r="G900" s="63"/>
      <c r="I900" s="64"/>
      <c r="J900" s="64"/>
      <c r="K900" s="65"/>
      <c r="M900" s="64"/>
      <c r="N900" s="66"/>
      <c r="O900" s="66"/>
      <c r="Q900" s="67"/>
      <c r="R900" s="68"/>
      <c r="S900" s="63"/>
      <c r="U900" s="68">
        <v>26285</v>
      </c>
      <c r="V900" s="64">
        <v>11</v>
      </c>
      <c r="W900" s="54">
        <f t="shared" si="41"/>
        <v>891</v>
      </c>
      <c r="X900" s="68">
        <v>26285</v>
      </c>
      <c r="AC900" s="63">
        <v>13143.742917390075</v>
      </c>
      <c r="AD900" s="63"/>
      <c r="AE900" s="54" t="s">
        <v>176</v>
      </c>
      <c r="AG900" s="63"/>
      <c r="AK900" s="64"/>
      <c r="AL900" s="64"/>
      <c r="AM900" s="65"/>
      <c r="AO900" s="64"/>
      <c r="AP900" s="66"/>
      <c r="AQ900" s="66"/>
      <c r="AS900" s="67"/>
      <c r="AT900" s="68"/>
    </row>
    <row r="901" spans="1:46" x14ac:dyDescent="0.25">
      <c r="A901" s="60">
        <v>13565.056297165807</v>
      </c>
      <c r="B901" s="54">
        <f t="shared" si="39"/>
        <v>2</v>
      </c>
      <c r="C901" s="54">
        <f t="shared" si="40"/>
        <v>892</v>
      </c>
      <c r="D901" s="60">
        <v>13565.056297165807</v>
      </c>
      <c r="G901" s="63"/>
      <c r="I901" s="64"/>
      <c r="J901" s="64"/>
      <c r="K901" s="65"/>
      <c r="M901" s="64"/>
      <c r="N901" s="66"/>
      <c r="O901" s="66"/>
      <c r="Q901" s="67"/>
      <c r="R901" s="68"/>
      <c r="S901" s="63"/>
      <c r="U901" s="68">
        <v>26314</v>
      </c>
      <c r="V901" s="64">
        <v>12</v>
      </c>
      <c r="W901" s="54">
        <f t="shared" si="41"/>
        <v>892</v>
      </c>
      <c r="X901" s="68">
        <v>26314</v>
      </c>
      <c r="AC901" s="63">
        <v>13157.760407621972</v>
      </c>
      <c r="AD901" s="63"/>
      <c r="AE901" s="54" t="s">
        <v>177</v>
      </c>
      <c r="AG901" s="63"/>
      <c r="AK901" s="64"/>
      <c r="AL901" s="64"/>
      <c r="AM901" s="65"/>
      <c r="AO901" s="64"/>
      <c r="AP901" s="66"/>
      <c r="AQ901" s="66"/>
      <c r="AS901" s="67"/>
      <c r="AT901" s="68"/>
    </row>
    <row r="902" spans="1:46" x14ac:dyDescent="0.25">
      <c r="A902" s="60">
        <v>13579.989442610182</v>
      </c>
      <c r="B902" s="54">
        <f t="shared" si="39"/>
        <v>3</v>
      </c>
      <c r="C902" s="54">
        <f t="shared" si="40"/>
        <v>893</v>
      </c>
      <c r="D902" s="60">
        <v>13579.989442610182</v>
      </c>
      <c r="G902" s="63"/>
      <c r="I902" s="64"/>
      <c r="J902" s="64"/>
      <c r="K902" s="65"/>
      <c r="M902" s="64"/>
      <c r="N902" s="66"/>
      <c r="O902" s="66"/>
      <c r="Q902" s="67"/>
      <c r="R902" s="68"/>
      <c r="S902" s="63"/>
      <c r="U902" s="68">
        <v>26344</v>
      </c>
      <c r="V902" s="64">
        <v>1</v>
      </c>
      <c r="W902" s="54">
        <f t="shared" si="41"/>
        <v>893</v>
      </c>
      <c r="X902" s="68">
        <v>26344</v>
      </c>
      <c r="AC902" s="63">
        <v>13173.304465004243</v>
      </c>
      <c r="AD902" s="63"/>
      <c r="AE902" s="54" t="s">
        <v>176</v>
      </c>
      <c r="AG902" s="63"/>
      <c r="AK902" s="64"/>
      <c r="AL902" s="64"/>
      <c r="AM902" s="65"/>
      <c r="AO902" s="64"/>
      <c r="AP902" s="66"/>
      <c r="AQ902" s="66"/>
      <c r="AS902" s="67"/>
      <c r="AT902" s="68"/>
    </row>
    <row r="903" spans="1:46" x14ac:dyDescent="0.25">
      <c r="A903" s="60">
        <v>13595.031531042419</v>
      </c>
      <c r="B903" s="54">
        <f t="shared" si="39"/>
        <v>4</v>
      </c>
      <c r="C903" s="54">
        <f t="shared" si="40"/>
        <v>894</v>
      </c>
      <c r="D903" s="60">
        <v>13595.031531042419</v>
      </c>
      <c r="G903" s="63"/>
      <c r="I903" s="64"/>
      <c r="J903" s="64"/>
      <c r="K903" s="65"/>
      <c r="M903" s="64"/>
      <c r="N903" s="66"/>
      <c r="O903" s="66"/>
      <c r="Q903" s="67"/>
      <c r="R903" s="68"/>
      <c r="S903" s="63"/>
      <c r="U903" s="68">
        <v>26373</v>
      </c>
      <c r="V903" s="64">
        <v>2</v>
      </c>
      <c r="W903" s="54">
        <f t="shared" si="41"/>
        <v>894</v>
      </c>
      <c r="X903" s="68">
        <v>26373</v>
      </c>
      <c r="AC903" s="63">
        <v>13187.471641821787</v>
      </c>
      <c r="AD903" s="63"/>
      <c r="AE903" s="54" t="s">
        <v>177</v>
      </c>
      <c r="AG903" s="63"/>
      <c r="AK903" s="64"/>
      <c r="AL903" s="64"/>
      <c r="AM903" s="65"/>
      <c r="AO903" s="64"/>
      <c r="AP903" s="66"/>
      <c r="AQ903" s="66"/>
      <c r="AS903" s="67"/>
      <c r="AT903" s="68"/>
    </row>
    <row r="904" spans="1:46" x14ac:dyDescent="0.25">
      <c r="A904" s="60">
        <v>13610.209554616362</v>
      </c>
      <c r="B904" s="54">
        <f t="shared" si="39"/>
        <v>5</v>
      </c>
      <c r="C904" s="54">
        <f t="shared" si="40"/>
        <v>895</v>
      </c>
      <c r="D904" s="60">
        <v>13610.209554616362</v>
      </c>
      <c r="G904" s="63"/>
      <c r="I904" s="64"/>
      <c r="J904" s="64"/>
      <c r="K904" s="65"/>
      <c r="M904" s="64"/>
      <c r="N904" s="66"/>
      <c r="O904" s="66"/>
      <c r="Q904" s="67"/>
      <c r="R904" s="68"/>
      <c r="S904" s="63"/>
      <c r="U904" s="68">
        <v>26403</v>
      </c>
      <c r="V904" s="64">
        <v>3</v>
      </c>
      <c r="W904" s="54">
        <f t="shared" si="41"/>
        <v>895</v>
      </c>
      <c r="X904" s="68">
        <v>26403</v>
      </c>
      <c r="AC904" s="63">
        <v>13202.779566423967</v>
      </c>
      <c r="AD904" s="63"/>
      <c r="AE904" s="54" t="s">
        <v>176</v>
      </c>
      <c r="AG904" s="63"/>
      <c r="AK904" s="64"/>
      <c r="AL904" s="64"/>
      <c r="AM904" s="65"/>
      <c r="AO904" s="64"/>
      <c r="AP904" s="66"/>
      <c r="AQ904" s="66"/>
      <c r="AS904" s="67"/>
      <c r="AT904" s="68"/>
    </row>
    <row r="905" spans="1:46" x14ac:dyDescent="0.25">
      <c r="A905" s="60">
        <v>13625.513566921931</v>
      </c>
      <c r="B905" s="54">
        <f t="shared" si="39"/>
        <v>6</v>
      </c>
      <c r="C905" s="54">
        <f t="shared" si="40"/>
        <v>896</v>
      </c>
      <c r="D905" s="60">
        <v>13625.513566921931</v>
      </c>
      <c r="G905" s="63"/>
      <c r="I905" s="64"/>
      <c r="J905" s="64"/>
      <c r="K905" s="65"/>
      <c r="M905" s="64"/>
      <c r="N905" s="66"/>
      <c r="O905" s="66"/>
      <c r="Q905" s="67"/>
      <c r="R905" s="68"/>
      <c r="S905" s="63"/>
      <c r="U905" s="68">
        <v>26432</v>
      </c>
      <c r="V905" s="64">
        <v>4</v>
      </c>
      <c r="W905" s="54">
        <f t="shared" si="41"/>
        <v>896</v>
      </c>
      <c r="X905" s="68">
        <v>26432</v>
      </c>
      <c r="AC905" s="63">
        <v>13217.217998263892</v>
      </c>
      <c r="AD905" s="63"/>
      <c r="AE905" s="54" t="s">
        <v>177</v>
      </c>
      <c r="AG905" s="63"/>
      <c r="AK905" s="64"/>
      <c r="AL905" s="64"/>
      <c r="AM905" s="65"/>
      <c r="AO905" s="64"/>
      <c r="AP905" s="66"/>
      <c r="AQ905" s="66"/>
      <c r="AS905" s="67"/>
      <c r="AT905" s="68"/>
    </row>
    <row r="906" spans="1:46" x14ac:dyDescent="0.25">
      <c r="A906" s="60">
        <v>13640.95206475025</v>
      </c>
      <c r="B906" s="54">
        <f t="shared" si="39"/>
        <v>7</v>
      </c>
      <c r="C906" s="54">
        <f t="shared" si="40"/>
        <v>897</v>
      </c>
      <c r="D906" s="60">
        <v>13640.95206475025</v>
      </c>
      <c r="G906" s="63"/>
      <c r="I906" s="64"/>
      <c r="J906" s="64"/>
      <c r="K906" s="65"/>
      <c r="M906" s="64"/>
      <c r="N906" s="66"/>
      <c r="O906" s="66"/>
      <c r="Q906" s="67"/>
      <c r="R906" s="68"/>
      <c r="S906" s="63"/>
      <c r="U906" s="68">
        <v>26461</v>
      </c>
      <c r="V906" s="64">
        <v>5</v>
      </c>
      <c r="W906" s="54">
        <f t="shared" si="41"/>
        <v>897</v>
      </c>
      <c r="X906" s="68">
        <v>26461</v>
      </c>
      <c r="AC906" s="63">
        <v>13232.176319140475</v>
      </c>
      <c r="AD906" s="63"/>
      <c r="AE906" s="54" t="s">
        <v>176</v>
      </c>
      <c r="AG906" s="63"/>
      <c r="AK906" s="64"/>
      <c r="AL906" s="64"/>
      <c r="AM906" s="65"/>
      <c r="AO906" s="64"/>
      <c r="AP906" s="66"/>
      <c r="AQ906" s="66"/>
      <c r="AS906" s="67"/>
      <c r="AT906" s="68"/>
    </row>
    <row r="907" spans="1:46" x14ac:dyDescent="0.25">
      <c r="A907" s="60">
        <v>13656.498269280884</v>
      </c>
      <c r="B907" s="54">
        <f t="shared" si="39"/>
        <v>8</v>
      </c>
      <c r="C907" s="54">
        <f t="shared" si="40"/>
        <v>898</v>
      </c>
      <c r="D907" s="60">
        <v>13656.498269280884</v>
      </c>
      <c r="G907" s="63"/>
      <c r="I907" s="64"/>
      <c r="J907" s="64"/>
      <c r="K907" s="65"/>
      <c r="M907" s="64"/>
      <c r="N907" s="66"/>
      <c r="O907" s="66"/>
      <c r="Q907" s="67"/>
      <c r="R907" s="68"/>
      <c r="S907" s="63"/>
      <c r="U907" s="68">
        <v>26491</v>
      </c>
      <c r="V907" s="64">
        <v>6</v>
      </c>
      <c r="W907" s="54">
        <f t="shared" si="41"/>
        <v>898</v>
      </c>
      <c r="X907" s="68">
        <v>26491</v>
      </c>
      <c r="AC907" s="63">
        <v>13246.949080691673</v>
      </c>
      <c r="AD907" s="63"/>
      <c r="AE907" s="54" t="s">
        <v>177</v>
      </c>
      <c r="AG907" s="63"/>
      <c r="AK907" s="64"/>
      <c r="AL907" s="64"/>
      <c r="AM907" s="65"/>
      <c r="AO907" s="64"/>
      <c r="AP907" s="66"/>
      <c r="AQ907" s="66"/>
      <c r="AS907" s="67"/>
      <c r="AT907" s="68"/>
    </row>
    <row r="908" spans="1:46" x14ac:dyDescent="0.25">
      <c r="A908" s="60">
        <v>13672.141120404471</v>
      </c>
      <c r="B908" s="54">
        <f t="shared" ref="B908:B971" si="42">IF(B907=24,1,B907+1)</f>
        <v>9</v>
      </c>
      <c r="C908" s="54">
        <f t="shared" ref="C908:C971" si="43">C907+1</f>
        <v>899</v>
      </c>
      <c r="D908" s="60">
        <v>13672.141120404471</v>
      </c>
      <c r="G908" s="63"/>
      <c r="I908" s="64"/>
      <c r="J908" s="64"/>
      <c r="K908" s="65"/>
      <c r="M908" s="64"/>
      <c r="N908" s="66"/>
      <c r="O908" s="66"/>
      <c r="Q908" s="67"/>
      <c r="R908" s="68"/>
      <c r="S908" s="63"/>
      <c r="U908" s="68">
        <v>26520</v>
      </c>
      <c r="V908" s="64">
        <v>7</v>
      </c>
      <c r="W908" s="54">
        <f t="shared" ref="W908:W971" si="44">W907+1</f>
        <v>899</v>
      </c>
      <c r="X908" s="68">
        <v>26520</v>
      </c>
      <c r="AC908" s="63">
        <v>13261.522833764087</v>
      </c>
      <c r="AD908" s="63"/>
      <c r="AE908" s="54" t="s">
        <v>176</v>
      </c>
      <c r="AG908" s="63"/>
      <c r="AK908" s="64"/>
      <c r="AL908" s="64"/>
      <c r="AM908" s="65"/>
      <c r="AO908" s="64"/>
      <c r="AP908" s="66"/>
      <c r="AQ908" s="66"/>
      <c r="AS908" s="67"/>
      <c r="AT908" s="68"/>
    </row>
    <row r="909" spans="1:46" x14ac:dyDescent="0.25">
      <c r="A909" s="60">
        <v>13687.841899918858</v>
      </c>
      <c r="B909" s="54">
        <f t="shared" si="42"/>
        <v>10</v>
      </c>
      <c r="C909" s="54">
        <f t="shared" si="43"/>
        <v>900</v>
      </c>
      <c r="D909" s="60">
        <v>13687.841899918858</v>
      </c>
      <c r="G909" s="63"/>
      <c r="I909" s="64"/>
      <c r="J909" s="64"/>
      <c r="K909" s="65"/>
      <c r="M909" s="64"/>
      <c r="N909" s="66"/>
      <c r="O909" s="66"/>
      <c r="Q909" s="67"/>
      <c r="R909" s="68"/>
      <c r="S909" s="63"/>
      <c r="U909" s="68">
        <v>26550</v>
      </c>
      <c r="V909" s="64">
        <v>8</v>
      </c>
      <c r="W909" s="54">
        <f t="shared" si="44"/>
        <v>900</v>
      </c>
      <c r="X909" s="68">
        <v>26550</v>
      </c>
      <c r="AC909" s="63">
        <v>13276.62607062282</v>
      </c>
      <c r="AD909" s="63"/>
      <c r="AE909" s="54" t="s">
        <v>177</v>
      </c>
      <c r="AG909" s="63"/>
      <c r="AK909" s="64"/>
      <c r="AL909" s="64"/>
      <c r="AM909" s="65"/>
      <c r="AO909" s="64"/>
      <c r="AP909" s="66"/>
      <c r="AQ909" s="66"/>
      <c r="AS909" s="67"/>
      <c r="AT909" s="68"/>
    </row>
    <row r="910" spans="1:46" x14ac:dyDescent="0.25">
      <c r="A910" s="60">
        <v>13703.573844135273</v>
      </c>
      <c r="B910" s="54">
        <f t="shared" si="42"/>
        <v>11</v>
      </c>
      <c r="C910" s="54">
        <f t="shared" si="43"/>
        <v>901</v>
      </c>
      <c r="D910" s="60">
        <v>13703.573844135273</v>
      </c>
      <c r="G910" s="63"/>
      <c r="I910" s="64"/>
      <c r="J910" s="64"/>
      <c r="K910" s="65"/>
      <c r="M910" s="64"/>
      <c r="N910" s="66"/>
      <c r="O910" s="66"/>
      <c r="Q910" s="67"/>
      <c r="R910" s="68"/>
      <c r="S910" s="63"/>
      <c r="U910" s="68">
        <v>26579</v>
      </c>
      <c r="V910" s="64">
        <v>9</v>
      </c>
      <c r="W910" s="54">
        <f t="shared" si="44"/>
        <v>901</v>
      </c>
      <c r="X910" s="68">
        <v>26579</v>
      </c>
      <c r="AC910" s="63">
        <v>13290.857489288319</v>
      </c>
      <c r="AD910" s="63"/>
      <c r="AE910" s="54" t="s">
        <v>176</v>
      </c>
      <c r="AG910" s="63"/>
      <c r="AK910" s="64"/>
      <c r="AL910" s="64"/>
      <c r="AM910" s="65"/>
      <c r="AO910" s="64"/>
      <c r="AP910" s="66"/>
      <c r="AQ910" s="66"/>
      <c r="AS910" s="67"/>
      <c r="AT910" s="68"/>
    </row>
    <row r="911" spans="1:46" x14ac:dyDescent="0.25">
      <c r="A911" s="60">
        <v>13719.29672081396</v>
      </c>
      <c r="B911" s="54">
        <f t="shared" si="42"/>
        <v>12</v>
      </c>
      <c r="C911" s="54">
        <f t="shared" si="43"/>
        <v>902</v>
      </c>
      <c r="D911" s="60">
        <v>13719.29672081396</v>
      </c>
      <c r="G911" s="63"/>
      <c r="I911" s="64"/>
      <c r="J911" s="64"/>
      <c r="K911" s="65"/>
      <c r="M911" s="64"/>
      <c r="N911" s="66"/>
      <c r="O911" s="66"/>
      <c r="Q911" s="67"/>
      <c r="R911" s="68"/>
      <c r="S911" s="63"/>
      <c r="U911" s="68">
        <v>26609</v>
      </c>
      <c r="V911" s="64">
        <v>10</v>
      </c>
      <c r="W911" s="54">
        <f t="shared" si="44"/>
        <v>902</v>
      </c>
      <c r="X911" s="68">
        <v>26609</v>
      </c>
      <c r="AC911" s="63">
        <v>13306.224091617391</v>
      </c>
      <c r="AD911" s="63"/>
      <c r="AE911" s="54" t="s">
        <v>177</v>
      </c>
      <c r="AG911" s="63"/>
      <c r="AK911" s="64"/>
      <c r="AL911" s="64"/>
      <c r="AM911" s="65"/>
      <c r="AO911" s="64"/>
      <c r="AP911" s="66"/>
      <c r="AQ911" s="66"/>
      <c r="AS911" s="67"/>
      <c r="AT911" s="68"/>
    </row>
    <row r="912" spans="1:46" x14ac:dyDescent="0.25">
      <c r="A912" s="60">
        <v>13734.9762181798</v>
      </c>
      <c r="B912" s="54">
        <f t="shared" si="42"/>
        <v>13</v>
      </c>
      <c r="C912" s="54">
        <f t="shared" si="43"/>
        <v>903</v>
      </c>
      <c r="D912" s="60">
        <v>13734.9762181798</v>
      </c>
      <c r="G912" s="63"/>
      <c r="I912" s="64"/>
      <c r="J912" s="64"/>
      <c r="K912" s="65"/>
      <c r="M912" s="64"/>
      <c r="N912" s="66"/>
      <c r="O912" s="66"/>
      <c r="Q912" s="67"/>
      <c r="R912" s="68"/>
      <c r="S912" s="63"/>
      <c r="U912" s="68">
        <v>26639</v>
      </c>
      <c r="V912" s="64">
        <v>11</v>
      </c>
      <c r="W912" s="54">
        <f t="shared" si="44"/>
        <v>903</v>
      </c>
      <c r="X912" s="68">
        <v>26639</v>
      </c>
      <c r="AC912" s="63">
        <v>13320.218632275704</v>
      </c>
      <c r="AD912" s="63"/>
      <c r="AE912" s="54" t="s">
        <v>176</v>
      </c>
      <c r="AG912" s="63"/>
      <c r="AK912" s="64"/>
      <c r="AL912" s="64"/>
      <c r="AM912" s="65"/>
      <c r="AO912" s="64"/>
      <c r="AP912" s="66"/>
      <c r="AQ912" s="66"/>
      <c r="AS912" s="67"/>
      <c r="AT912" s="68"/>
    </row>
    <row r="913" spans="1:46" x14ac:dyDescent="0.25">
      <c r="A913" s="60">
        <v>13750.582081191707</v>
      </c>
      <c r="B913" s="54">
        <f t="shared" si="42"/>
        <v>14</v>
      </c>
      <c r="C913" s="54">
        <f t="shared" si="43"/>
        <v>904</v>
      </c>
      <c r="D913" s="60">
        <v>13750.582081191707</v>
      </c>
      <c r="G913" s="63"/>
      <c r="I913" s="64"/>
      <c r="J913" s="64"/>
      <c r="K913" s="65"/>
      <c r="M913" s="64"/>
      <c r="N913" s="66"/>
      <c r="O913" s="66"/>
      <c r="Q913" s="67"/>
      <c r="R913" s="68"/>
      <c r="S913" s="63"/>
      <c r="U913" s="68">
        <v>26668</v>
      </c>
      <c r="V913" s="64">
        <v>12</v>
      </c>
      <c r="W913" s="54">
        <f t="shared" si="44"/>
        <v>904</v>
      </c>
      <c r="X913" s="68">
        <v>26668</v>
      </c>
      <c r="AC913" s="63">
        <v>13335.732531571761</v>
      </c>
      <c r="AD913" s="63"/>
      <c r="AE913" s="54" t="s">
        <v>177</v>
      </c>
      <c r="AG913" s="63"/>
      <c r="AK913" s="64"/>
      <c r="AL913" s="64"/>
      <c r="AM913" s="65"/>
      <c r="AO913" s="64"/>
      <c r="AP913" s="66"/>
      <c r="AQ913" s="66"/>
      <c r="AS913" s="67"/>
      <c r="AT913" s="68"/>
    </row>
    <row r="914" spans="1:46" x14ac:dyDescent="0.25">
      <c r="A914" s="60">
        <v>13766.083186315838</v>
      </c>
      <c r="B914" s="54">
        <f t="shared" si="42"/>
        <v>15</v>
      </c>
      <c r="C914" s="54">
        <f t="shared" si="43"/>
        <v>905</v>
      </c>
      <c r="D914" s="60">
        <v>13766.083186315838</v>
      </c>
      <c r="G914" s="63"/>
      <c r="I914" s="64"/>
      <c r="J914" s="64"/>
      <c r="K914" s="65"/>
      <c r="M914" s="64"/>
      <c r="N914" s="66"/>
      <c r="O914" s="66"/>
      <c r="Q914" s="67"/>
      <c r="R914" s="68"/>
      <c r="S914" s="63"/>
      <c r="U914" s="68">
        <v>26698</v>
      </c>
      <c r="V914" s="64">
        <v>1</v>
      </c>
      <c r="W914" s="54">
        <f t="shared" si="44"/>
        <v>905</v>
      </c>
      <c r="X914" s="68">
        <v>26698</v>
      </c>
      <c r="AC914" s="63">
        <v>13349.63817742886</v>
      </c>
      <c r="AD914" s="63"/>
      <c r="AE914" s="54" t="s">
        <v>176</v>
      </c>
      <c r="AG914" s="63"/>
      <c r="AK914" s="64"/>
      <c r="AL914" s="64"/>
      <c r="AM914" s="65"/>
      <c r="AO914" s="64"/>
      <c r="AP914" s="66"/>
      <c r="AQ914" s="66"/>
      <c r="AS914" s="67"/>
      <c r="AT914" s="68"/>
    </row>
    <row r="915" spans="1:46" x14ac:dyDescent="0.25">
      <c r="A915" s="60">
        <v>13781.467550189234</v>
      </c>
      <c r="B915" s="54">
        <f t="shared" si="42"/>
        <v>16</v>
      </c>
      <c r="C915" s="54">
        <f t="shared" si="43"/>
        <v>906</v>
      </c>
      <c r="D915" s="60">
        <v>13781.467550189234</v>
      </c>
      <c r="G915" s="63"/>
      <c r="I915" s="64"/>
      <c r="J915" s="64"/>
      <c r="K915" s="65"/>
      <c r="M915" s="64"/>
      <c r="N915" s="66"/>
      <c r="O915" s="66"/>
      <c r="Q915" s="67"/>
      <c r="R915" s="68"/>
      <c r="S915" s="63"/>
      <c r="U915" s="68">
        <v>26728</v>
      </c>
      <c r="V915" s="64">
        <v>2</v>
      </c>
      <c r="W915" s="54">
        <f t="shared" si="44"/>
        <v>906</v>
      </c>
      <c r="X915" s="68">
        <v>26728</v>
      </c>
      <c r="AC915" s="63">
        <v>13365.158082861919</v>
      </c>
      <c r="AD915" s="63"/>
      <c r="AE915" s="54" t="s">
        <v>177</v>
      </c>
      <c r="AG915" s="63"/>
      <c r="AK915" s="64"/>
      <c r="AL915" s="64"/>
      <c r="AM915" s="65"/>
      <c r="AO915" s="64"/>
      <c r="AP915" s="66"/>
      <c r="AQ915" s="66"/>
      <c r="AS915" s="67"/>
      <c r="AT915" s="68"/>
    </row>
    <row r="916" spans="1:46" x14ac:dyDescent="0.25">
      <c r="A916" s="60">
        <v>13796.716176092159</v>
      </c>
      <c r="B916" s="54">
        <f t="shared" si="42"/>
        <v>17</v>
      </c>
      <c r="C916" s="54">
        <f t="shared" si="43"/>
        <v>907</v>
      </c>
      <c r="D916" s="60">
        <v>13796.716176092159</v>
      </c>
      <c r="G916" s="63"/>
      <c r="I916" s="64"/>
      <c r="J916" s="64"/>
      <c r="K916" s="65"/>
      <c r="M916" s="64"/>
      <c r="N916" s="66"/>
      <c r="O916" s="66"/>
      <c r="Q916" s="67"/>
      <c r="R916" s="68"/>
      <c r="S916" s="63"/>
      <c r="U916" s="68">
        <v>26757</v>
      </c>
      <c r="V916" s="64">
        <v>3</v>
      </c>
      <c r="W916" s="54">
        <f t="shared" si="44"/>
        <v>907</v>
      </c>
      <c r="X916" s="68">
        <v>26757</v>
      </c>
      <c r="AC916" s="63">
        <v>13379.139624592848</v>
      </c>
      <c r="AD916" s="63"/>
      <c r="AE916" s="54" t="s">
        <v>176</v>
      </c>
      <c r="AG916" s="63"/>
      <c r="AK916" s="64"/>
      <c r="AL916" s="64"/>
      <c r="AM916" s="65"/>
      <c r="AO916" s="64"/>
      <c r="AP916" s="66"/>
      <c r="AQ916" s="66"/>
      <c r="AS916" s="67"/>
      <c r="AT916" s="68"/>
    </row>
    <row r="917" spans="1:46" x14ac:dyDescent="0.25">
      <c r="A917" s="60">
        <v>13811.838102287613</v>
      </c>
      <c r="B917" s="54">
        <f t="shared" si="42"/>
        <v>18</v>
      </c>
      <c r="C917" s="54">
        <f t="shared" si="43"/>
        <v>908</v>
      </c>
      <c r="D917" s="60">
        <v>13811.838102287613</v>
      </c>
      <c r="G917" s="63"/>
      <c r="I917" s="64"/>
      <c r="J917" s="64"/>
      <c r="K917" s="65"/>
      <c r="M917" s="64"/>
      <c r="N917" s="66"/>
      <c r="O917" s="66"/>
      <c r="Q917" s="67"/>
      <c r="R917" s="68"/>
      <c r="S917" s="63"/>
      <c r="U917" s="68">
        <v>26787</v>
      </c>
      <c r="V917" s="64">
        <v>4</v>
      </c>
      <c r="W917" s="54">
        <f t="shared" si="44"/>
        <v>908</v>
      </c>
      <c r="X917" s="68">
        <v>26787</v>
      </c>
      <c r="AC917" s="63">
        <v>13394.526150090154</v>
      </c>
      <c r="AD917" s="63"/>
      <c r="AE917" s="54" t="s">
        <v>177</v>
      </c>
      <c r="AG917" s="63"/>
      <c r="AK917" s="64"/>
      <c r="AL917" s="64"/>
      <c r="AM917" s="65"/>
      <c r="AO917" s="64"/>
      <c r="AP917" s="66"/>
      <c r="AQ917" s="66"/>
      <c r="AS917" s="67"/>
      <c r="AT917" s="68"/>
    </row>
    <row r="918" spans="1:46" x14ac:dyDescent="0.25">
      <c r="A918" s="60">
        <v>13826.830304504838</v>
      </c>
      <c r="B918" s="54">
        <f t="shared" si="42"/>
        <v>19</v>
      </c>
      <c r="C918" s="54">
        <f t="shared" si="43"/>
        <v>909</v>
      </c>
      <c r="D918" s="60">
        <v>13826.830304504838</v>
      </c>
      <c r="G918" s="63"/>
      <c r="I918" s="64"/>
      <c r="J918" s="64"/>
      <c r="K918" s="65"/>
      <c r="M918" s="64"/>
      <c r="N918" s="66"/>
      <c r="O918" s="66"/>
      <c r="Q918" s="67"/>
      <c r="R918" s="68"/>
      <c r="S918" s="63"/>
      <c r="U918" s="68">
        <v>26816</v>
      </c>
      <c r="V918" s="64">
        <v>5</v>
      </c>
      <c r="W918" s="54">
        <f t="shared" si="44"/>
        <v>909</v>
      </c>
      <c r="X918" s="68">
        <v>26816</v>
      </c>
      <c r="AC918" s="63">
        <v>13408.73726551095</v>
      </c>
      <c r="AD918" s="63"/>
      <c r="AE918" s="54" t="s">
        <v>176</v>
      </c>
      <c r="AG918" s="63"/>
      <c r="AK918" s="64"/>
      <c r="AL918" s="64"/>
      <c r="AM918" s="65"/>
      <c r="AO918" s="64"/>
      <c r="AP918" s="66"/>
      <c r="AQ918" s="66"/>
      <c r="AS918" s="67"/>
      <c r="AT918" s="68"/>
    </row>
    <row r="919" spans="1:46" x14ac:dyDescent="0.25">
      <c r="A919" s="60">
        <v>13841.720031812787</v>
      </c>
      <c r="B919" s="54">
        <f t="shared" si="42"/>
        <v>20</v>
      </c>
      <c r="C919" s="54">
        <f t="shared" si="43"/>
        <v>910</v>
      </c>
      <c r="D919" s="60">
        <v>13841.720031812787</v>
      </c>
      <c r="G919" s="63"/>
      <c r="I919" s="64"/>
      <c r="J919" s="64"/>
      <c r="K919" s="65"/>
      <c r="M919" s="64"/>
      <c r="N919" s="66"/>
      <c r="O919" s="66"/>
      <c r="Q919" s="67"/>
      <c r="R919" s="68"/>
      <c r="S919" s="63"/>
      <c r="U919" s="68">
        <v>26845</v>
      </c>
      <c r="V919" s="64">
        <v>6</v>
      </c>
      <c r="W919" s="54">
        <f t="shared" si="44"/>
        <v>910</v>
      </c>
      <c r="X919" s="68">
        <v>26845</v>
      </c>
      <c r="AC919" s="63">
        <v>13423.87580923643</v>
      </c>
      <c r="AD919" s="63"/>
      <c r="AE919" s="54" t="s">
        <v>177</v>
      </c>
      <c r="AG919" s="63"/>
      <c r="AK919" s="64"/>
      <c r="AL919" s="64"/>
      <c r="AM919" s="65"/>
      <c r="AO919" s="64"/>
      <c r="AP919" s="66"/>
      <c r="AQ919" s="66"/>
      <c r="AS919" s="67"/>
      <c r="AT919" s="68"/>
    </row>
    <row r="920" spans="1:46" x14ac:dyDescent="0.25">
      <c r="A920" s="60">
        <v>13856.518525695894</v>
      </c>
      <c r="B920" s="54">
        <f t="shared" si="42"/>
        <v>21</v>
      </c>
      <c r="C920" s="54">
        <f t="shared" si="43"/>
        <v>911</v>
      </c>
      <c r="D920" s="60">
        <v>13856.518525695894</v>
      </c>
      <c r="G920" s="63"/>
      <c r="I920" s="64"/>
      <c r="J920" s="64"/>
      <c r="K920" s="65"/>
      <c r="M920" s="64"/>
      <c r="N920" s="66"/>
      <c r="O920" s="66"/>
      <c r="Q920" s="67"/>
      <c r="R920" s="68"/>
      <c r="S920" s="63"/>
      <c r="U920" s="68">
        <v>26875</v>
      </c>
      <c r="V920" s="64">
        <v>7</v>
      </c>
      <c r="W920" s="54">
        <f t="shared" si="44"/>
        <v>911</v>
      </c>
      <c r="X920" s="68">
        <v>26875</v>
      </c>
      <c r="AC920" s="63">
        <v>13438.431109794416</v>
      </c>
      <c r="AD920" s="63"/>
      <c r="AE920" s="54" t="s">
        <v>176</v>
      </c>
      <c r="AG920" s="63"/>
      <c r="AK920" s="64"/>
      <c r="AL920" s="64"/>
      <c r="AM920" s="65"/>
      <c r="AO920" s="64"/>
      <c r="AP920" s="66"/>
      <c r="AQ920" s="66"/>
      <c r="AS920" s="67"/>
      <c r="AT920" s="68"/>
    </row>
    <row r="921" spans="1:46" x14ac:dyDescent="0.25">
      <c r="A921" s="60">
        <v>13871.265283859801</v>
      </c>
      <c r="B921" s="54">
        <f t="shared" si="42"/>
        <v>22</v>
      </c>
      <c r="C921" s="54">
        <f t="shared" si="43"/>
        <v>912</v>
      </c>
      <c r="D921" s="60">
        <v>13871.265283859801</v>
      </c>
      <c r="G921" s="63"/>
      <c r="I921" s="64"/>
      <c r="J921" s="64"/>
      <c r="K921" s="65"/>
      <c r="M921" s="64"/>
      <c r="N921" s="66"/>
      <c r="O921" s="66"/>
      <c r="Q921" s="67"/>
      <c r="R921" s="68"/>
      <c r="S921" s="63"/>
      <c r="U921" s="68">
        <v>26904</v>
      </c>
      <c r="V921" s="64">
        <v>8</v>
      </c>
      <c r="W921" s="54">
        <f t="shared" si="44"/>
        <v>912</v>
      </c>
      <c r="X921" s="68">
        <v>26904</v>
      </c>
      <c r="AC921" s="63">
        <v>13453.248568681069</v>
      </c>
      <c r="AD921" s="63"/>
      <c r="AE921" s="54" t="s">
        <v>177</v>
      </c>
      <c r="AG921" s="63"/>
      <c r="AK921" s="64"/>
      <c r="AL921" s="64"/>
      <c r="AM921" s="65"/>
      <c r="AO921" s="64"/>
      <c r="AP921" s="66"/>
      <c r="AQ921" s="66"/>
      <c r="AS921" s="67"/>
      <c r="AT921" s="68"/>
    </row>
    <row r="922" spans="1:46" x14ac:dyDescent="0.25">
      <c r="A922" s="60">
        <v>13885.980236053001</v>
      </c>
      <c r="B922" s="54">
        <f t="shared" si="42"/>
        <v>23</v>
      </c>
      <c r="C922" s="54">
        <f t="shared" si="43"/>
        <v>913</v>
      </c>
      <c r="D922" s="60">
        <v>13885.980236053001</v>
      </c>
      <c r="G922" s="63"/>
      <c r="I922" s="64"/>
      <c r="J922" s="64"/>
      <c r="K922" s="65"/>
      <c r="M922" s="64"/>
      <c r="N922" s="66"/>
      <c r="O922" s="66"/>
      <c r="Q922" s="67"/>
      <c r="R922" s="68"/>
      <c r="S922" s="63"/>
      <c r="U922" s="68">
        <v>26933</v>
      </c>
      <c r="V922" s="64">
        <v>9</v>
      </c>
      <c r="W922" s="54">
        <f t="shared" si="44"/>
        <v>913</v>
      </c>
      <c r="X922" s="68">
        <v>26933</v>
      </c>
      <c r="AC922" s="63">
        <v>13468.19604922412</v>
      </c>
      <c r="AD922" s="63"/>
      <c r="AE922" s="54" t="s">
        <v>176</v>
      </c>
      <c r="AG922" s="63"/>
      <c r="AK922" s="64"/>
      <c r="AL922" s="64"/>
      <c r="AM922" s="65"/>
      <c r="AO922" s="64"/>
      <c r="AP922" s="66"/>
      <c r="AQ922" s="66"/>
      <c r="AS922" s="67"/>
      <c r="AT922" s="68"/>
    </row>
    <row r="923" spans="1:46" x14ac:dyDescent="0.25">
      <c r="A923" s="60">
        <v>13900.707711640745</v>
      </c>
      <c r="B923" s="54">
        <f t="shared" si="42"/>
        <v>24</v>
      </c>
      <c r="C923" s="54">
        <f t="shared" si="43"/>
        <v>914</v>
      </c>
      <c r="D923" s="60">
        <v>13900.707711640745</v>
      </c>
      <c r="G923" s="63"/>
      <c r="I923" s="64"/>
      <c r="J923" s="64"/>
      <c r="K923" s="65"/>
      <c r="M923" s="64"/>
      <c r="N923" s="66"/>
      <c r="O923" s="66"/>
      <c r="Q923" s="67"/>
      <c r="R923" s="68"/>
      <c r="S923" s="63"/>
      <c r="U923" s="68">
        <v>26963</v>
      </c>
      <c r="V923" s="64">
        <v>10</v>
      </c>
      <c r="W923" s="54">
        <f t="shared" si="44"/>
        <v>914</v>
      </c>
      <c r="X923" s="68">
        <v>26963</v>
      </c>
      <c r="AC923" s="63">
        <v>13482.67515058443</v>
      </c>
      <c r="AD923" s="63"/>
      <c r="AE923" s="54" t="s">
        <v>177</v>
      </c>
      <c r="AG923" s="63"/>
      <c r="AK923" s="64"/>
      <c r="AL923" s="64"/>
      <c r="AM923" s="65"/>
      <c r="AO923" s="64"/>
      <c r="AP923" s="66"/>
      <c r="AQ923" s="66"/>
      <c r="AS923" s="67"/>
      <c r="AT923" s="68"/>
    </row>
    <row r="924" spans="1:46" x14ac:dyDescent="0.25">
      <c r="A924" s="60">
        <v>13915.46899777744</v>
      </c>
      <c r="B924" s="54">
        <f t="shared" si="42"/>
        <v>1</v>
      </c>
      <c r="C924" s="54">
        <f t="shared" si="43"/>
        <v>915</v>
      </c>
      <c r="D924" s="60">
        <v>13915.46899777744</v>
      </c>
      <c r="G924" s="63"/>
      <c r="I924" s="64"/>
      <c r="J924" s="64"/>
      <c r="K924" s="65"/>
      <c r="M924" s="64"/>
      <c r="N924" s="66"/>
      <c r="O924" s="66"/>
      <c r="Q924" s="67"/>
      <c r="R924" s="68"/>
      <c r="S924" s="63"/>
      <c r="U924" s="68">
        <v>26993</v>
      </c>
      <c r="V924" s="64">
        <v>11</v>
      </c>
      <c r="W924" s="54">
        <f t="shared" si="44"/>
        <v>915</v>
      </c>
      <c r="X924" s="68">
        <v>26993</v>
      </c>
      <c r="AC924" s="63">
        <v>13497.975870263763</v>
      </c>
      <c r="AD924" s="63"/>
      <c r="AE924" s="54" t="s">
        <v>176</v>
      </c>
      <c r="AG924" s="63"/>
      <c r="AK924" s="64"/>
      <c r="AL924" s="64"/>
      <c r="AM924" s="65"/>
      <c r="AO924" s="64"/>
      <c r="AP924" s="66"/>
      <c r="AQ924" s="66"/>
      <c r="AS924" s="67"/>
      <c r="AT924" s="68"/>
    </row>
    <row r="925" spans="1:46" x14ac:dyDescent="0.25">
      <c r="A925" s="60">
        <v>13930.305516083259</v>
      </c>
      <c r="B925" s="54">
        <f t="shared" si="42"/>
        <v>2</v>
      </c>
      <c r="C925" s="54">
        <f t="shared" si="43"/>
        <v>916</v>
      </c>
      <c r="D925" s="60">
        <v>13930.305516083259</v>
      </c>
      <c r="G925" s="63"/>
      <c r="I925" s="64"/>
      <c r="J925" s="64"/>
      <c r="K925" s="65"/>
      <c r="M925" s="64"/>
      <c r="N925" s="66"/>
      <c r="O925" s="66"/>
      <c r="Q925" s="67"/>
      <c r="R925" s="68"/>
      <c r="S925" s="63"/>
      <c r="U925" s="68">
        <v>27022</v>
      </c>
      <c r="V925" s="64">
        <v>12</v>
      </c>
      <c r="W925" s="54">
        <f t="shared" si="44"/>
        <v>916</v>
      </c>
      <c r="X925" s="68">
        <v>27022</v>
      </c>
      <c r="AC925" s="63">
        <v>13512.167021453381</v>
      </c>
      <c r="AD925" s="63"/>
      <c r="AE925" s="54" t="s">
        <v>177</v>
      </c>
      <c r="AG925" s="63"/>
      <c r="AK925" s="64"/>
      <c r="AL925" s="64"/>
      <c r="AM925" s="65"/>
      <c r="AO925" s="64"/>
      <c r="AP925" s="66"/>
      <c r="AQ925" s="66"/>
      <c r="AS925" s="67"/>
      <c r="AT925" s="68"/>
    </row>
    <row r="926" spans="1:46" x14ac:dyDescent="0.25">
      <c r="A926" s="60">
        <v>13945.23204724025</v>
      </c>
      <c r="B926" s="54">
        <f t="shared" si="42"/>
        <v>3</v>
      </c>
      <c r="C926" s="54">
        <f t="shared" si="43"/>
        <v>917</v>
      </c>
      <c r="D926" s="60">
        <v>13945.23204724025</v>
      </c>
      <c r="G926" s="63"/>
      <c r="I926" s="64"/>
      <c r="J926" s="64"/>
      <c r="K926" s="65"/>
      <c r="M926" s="64"/>
      <c r="N926" s="66"/>
      <c r="O926" s="66"/>
      <c r="Q926" s="67"/>
      <c r="R926" s="68"/>
      <c r="S926" s="63"/>
      <c r="U926" s="68">
        <v>27052</v>
      </c>
      <c r="V926" s="64">
        <v>1</v>
      </c>
      <c r="W926" s="54">
        <f t="shared" si="44"/>
        <v>917</v>
      </c>
      <c r="X926" s="68">
        <v>27052</v>
      </c>
      <c r="AC926" s="63">
        <v>13527.699539436959</v>
      </c>
      <c r="AD926" s="63"/>
      <c r="AE926" s="54" t="s">
        <v>176</v>
      </c>
      <c r="AG926" s="63"/>
      <c r="AK926" s="64"/>
      <c r="AL926" s="64"/>
      <c r="AM926" s="65"/>
      <c r="AO926" s="64"/>
      <c r="AP926" s="66"/>
      <c r="AQ926" s="66"/>
      <c r="AS926" s="67"/>
      <c r="AT926" s="68"/>
    </row>
    <row r="927" spans="1:46" x14ac:dyDescent="0.25">
      <c r="A927" s="60">
        <v>13960.280154451262</v>
      </c>
      <c r="B927" s="54">
        <f t="shared" si="42"/>
        <v>4</v>
      </c>
      <c r="C927" s="54">
        <f t="shared" si="43"/>
        <v>918</v>
      </c>
      <c r="D927" s="60">
        <v>13960.280154451262</v>
      </c>
      <c r="G927" s="63"/>
      <c r="I927" s="64"/>
      <c r="J927" s="64"/>
      <c r="K927" s="65"/>
      <c r="M927" s="64"/>
      <c r="N927" s="66"/>
      <c r="O927" s="66"/>
      <c r="Q927" s="67"/>
      <c r="R927" s="68"/>
      <c r="S927" s="63"/>
      <c r="U927" s="68">
        <v>27082</v>
      </c>
      <c r="V927" s="64">
        <v>2</v>
      </c>
      <c r="W927" s="54">
        <f t="shared" si="44"/>
        <v>918</v>
      </c>
      <c r="X927" s="68">
        <v>27082</v>
      </c>
      <c r="AC927" s="63">
        <v>13541.719208327588</v>
      </c>
      <c r="AD927" s="63"/>
      <c r="AE927" s="54" t="s">
        <v>177</v>
      </c>
      <c r="AG927" s="63"/>
      <c r="AK927" s="64"/>
      <c r="AL927" s="64"/>
      <c r="AM927" s="65"/>
      <c r="AO927" s="64"/>
      <c r="AP927" s="66"/>
      <c r="AQ927" s="66"/>
      <c r="AS927" s="67"/>
      <c r="AT927" s="68"/>
    </row>
    <row r="928" spans="1:46" x14ac:dyDescent="0.25">
      <c r="A928" s="60">
        <v>13975.450711109675</v>
      </c>
      <c r="B928" s="54">
        <f t="shared" si="42"/>
        <v>5</v>
      </c>
      <c r="C928" s="54">
        <f t="shared" si="43"/>
        <v>919</v>
      </c>
      <c r="D928" s="60">
        <v>13975.450711109675</v>
      </c>
      <c r="G928" s="63"/>
      <c r="I928" s="64"/>
      <c r="J928" s="64"/>
      <c r="K928" s="65"/>
      <c r="M928" s="64"/>
      <c r="N928" s="66"/>
      <c r="O928" s="66"/>
      <c r="Q928" s="67"/>
      <c r="R928" s="68"/>
      <c r="S928" s="63"/>
      <c r="U928" s="68">
        <v>27112</v>
      </c>
      <c r="V928" s="64">
        <v>3</v>
      </c>
      <c r="W928" s="54">
        <f t="shared" si="44"/>
        <v>919</v>
      </c>
      <c r="X928" s="68">
        <v>27112</v>
      </c>
      <c r="AC928" s="63">
        <v>13557.315773929469</v>
      </c>
      <c r="AD928" s="63"/>
      <c r="AE928" s="54" t="s">
        <v>176</v>
      </c>
      <c r="AG928" s="63"/>
      <c r="AK928" s="64"/>
      <c r="AL928" s="64"/>
      <c r="AM928" s="65"/>
      <c r="AO928" s="64"/>
      <c r="AP928" s="66"/>
      <c r="AQ928" s="66"/>
      <c r="AS928" s="67"/>
      <c r="AT928" s="68"/>
    </row>
    <row r="929" spans="1:46" x14ac:dyDescent="0.25">
      <c r="A929" s="60">
        <v>13990.760470631532</v>
      </c>
      <c r="B929" s="54">
        <f t="shared" si="42"/>
        <v>6</v>
      </c>
      <c r="C929" s="54">
        <f t="shared" si="43"/>
        <v>920</v>
      </c>
      <c r="D929" s="60">
        <v>13990.760470631532</v>
      </c>
      <c r="G929" s="63"/>
      <c r="I929" s="64"/>
      <c r="J929" s="64"/>
      <c r="K929" s="65"/>
      <c r="M929" s="64"/>
      <c r="N929" s="66"/>
      <c r="O929" s="66"/>
      <c r="Q929" s="67"/>
      <c r="R929" s="68"/>
      <c r="S929" s="63"/>
      <c r="U929" s="68">
        <v>27141</v>
      </c>
      <c r="V929" s="64">
        <v>4</v>
      </c>
      <c r="W929" s="54">
        <f t="shared" si="44"/>
        <v>920</v>
      </c>
      <c r="X929" s="68">
        <v>27141</v>
      </c>
      <c r="AC929" s="63">
        <v>13571.321921020281</v>
      </c>
      <c r="AD929" s="63"/>
      <c r="AE929" s="54" t="s">
        <v>177</v>
      </c>
      <c r="AG929" s="63"/>
      <c r="AK929" s="64"/>
      <c r="AL929" s="64"/>
      <c r="AM929" s="65"/>
      <c r="AO929" s="64"/>
      <c r="AP929" s="66"/>
      <c r="AQ929" s="66"/>
      <c r="AS929" s="67"/>
      <c r="AT929" s="68"/>
    </row>
    <row r="930" spans="1:46" x14ac:dyDescent="0.25">
      <c r="A930" s="60">
        <v>14006.191351491027</v>
      </c>
      <c r="B930" s="54">
        <f t="shared" si="42"/>
        <v>7</v>
      </c>
      <c r="C930" s="54">
        <f t="shared" si="43"/>
        <v>921</v>
      </c>
      <c r="D930" s="60">
        <v>14006.191351491027</v>
      </c>
      <c r="G930" s="63"/>
      <c r="I930" s="64"/>
      <c r="J930" s="64"/>
      <c r="K930" s="65"/>
      <c r="M930" s="64"/>
      <c r="N930" s="66"/>
      <c r="O930" s="66"/>
      <c r="Q930" s="67"/>
      <c r="R930" s="68"/>
      <c r="S930" s="63"/>
      <c r="U930" s="68">
        <v>27171</v>
      </c>
      <c r="V930" s="64">
        <v>4</v>
      </c>
      <c r="W930" s="54">
        <f t="shared" si="44"/>
        <v>921</v>
      </c>
      <c r="X930" s="68">
        <v>27171</v>
      </c>
      <c r="AC930" s="63">
        <v>13586.813912141602</v>
      </c>
      <c r="AD930" s="63"/>
      <c r="AE930" s="54" t="s">
        <v>176</v>
      </c>
      <c r="AG930" s="63"/>
      <c r="AK930" s="64"/>
      <c r="AL930" s="64"/>
      <c r="AM930" s="65"/>
      <c r="AO930" s="64"/>
      <c r="AP930" s="66"/>
      <c r="AQ930" s="66"/>
      <c r="AS930" s="67"/>
      <c r="AT930" s="68"/>
    </row>
    <row r="931" spans="1:46" x14ac:dyDescent="0.25">
      <c r="A931" s="60">
        <v>14021.743425241672</v>
      </c>
      <c r="B931" s="54">
        <f t="shared" si="42"/>
        <v>8</v>
      </c>
      <c r="C931" s="54">
        <f t="shared" si="43"/>
        <v>922</v>
      </c>
      <c r="D931" s="60">
        <v>14021.743425241672</v>
      </c>
      <c r="G931" s="63"/>
      <c r="I931" s="64"/>
      <c r="J931" s="64"/>
      <c r="K931" s="65"/>
      <c r="M931" s="64"/>
      <c r="N931" s="66"/>
      <c r="O931" s="66"/>
      <c r="Q931" s="67"/>
      <c r="R931" s="68"/>
      <c r="S931" s="63"/>
      <c r="U931" s="68">
        <v>27200</v>
      </c>
      <c r="V931" s="64">
        <v>5</v>
      </c>
      <c r="W931" s="54">
        <f t="shared" si="44"/>
        <v>922</v>
      </c>
      <c r="X931" s="68">
        <v>27200</v>
      </c>
      <c r="AC931" s="63">
        <v>13600.96707577724</v>
      </c>
      <c r="AD931" s="63"/>
      <c r="AE931" s="54" t="s">
        <v>177</v>
      </c>
      <c r="AG931" s="63"/>
      <c r="AK931" s="64"/>
      <c r="AL931" s="64"/>
      <c r="AM931" s="65"/>
      <c r="AO931" s="64"/>
      <c r="AP931" s="66"/>
      <c r="AQ931" s="66"/>
      <c r="AS931" s="67"/>
      <c r="AT931" s="68"/>
    </row>
    <row r="932" spans="1:46" x14ac:dyDescent="0.25">
      <c r="A932" s="60">
        <v>14037.379879743792</v>
      </c>
      <c r="B932" s="54">
        <f t="shared" si="42"/>
        <v>9</v>
      </c>
      <c r="C932" s="54">
        <f t="shared" si="43"/>
        <v>923</v>
      </c>
      <c r="D932" s="60">
        <v>14037.379879743792</v>
      </c>
      <c r="G932" s="63"/>
      <c r="I932" s="64"/>
      <c r="J932" s="64"/>
      <c r="K932" s="65"/>
      <c r="M932" s="64"/>
      <c r="N932" s="66"/>
      <c r="O932" s="66"/>
      <c r="Q932" s="67"/>
      <c r="R932" s="68"/>
      <c r="S932" s="63"/>
      <c r="U932" s="68">
        <v>27229</v>
      </c>
      <c r="V932" s="64">
        <v>6</v>
      </c>
      <c r="W932" s="54">
        <f t="shared" si="44"/>
        <v>923</v>
      </c>
      <c r="X932" s="68">
        <v>27229</v>
      </c>
      <c r="AC932" s="63">
        <v>13616.215451532509</v>
      </c>
      <c r="AD932" s="63"/>
      <c r="AE932" s="54" t="s">
        <v>176</v>
      </c>
      <c r="AG932" s="63"/>
      <c r="AK932" s="64"/>
      <c r="AL932" s="64"/>
      <c r="AM932" s="65"/>
      <c r="AO932" s="64"/>
      <c r="AP932" s="66"/>
      <c r="AQ932" s="66"/>
      <c r="AS932" s="67"/>
      <c r="AT932" s="68"/>
    </row>
    <row r="933" spans="1:46" x14ac:dyDescent="0.25">
      <c r="A933" s="60">
        <v>14053.086063231807</v>
      </c>
      <c r="B933" s="54">
        <f t="shared" si="42"/>
        <v>10</v>
      </c>
      <c r="C933" s="54">
        <f t="shared" si="43"/>
        <v>924</v>
      </c>
      <c r="D933" s="60">
        <v>14053.086063231807</v>
      </c>
      <c r="G933" s="63"/>
      <c r="I933" s="64"/>
      <c r="J933" s="64"/>
      <c r="K933" s="65"/>
      <c r="M933" s="64"/>
      <c r="N933" s="66"/>
      <c r="O933" s="66"/>
      <c r="Q933" s="67"/>
      <c r="R933" s="68"/>
      <c r="S933" s="63"/>
      <c r="U933" s="68">
        <v>27259</v>
      </c>
      <c r="V933" s="64">
        <v>7</v>
      </c>
      <c r="W933" s="54">
        <f t="shared" si="44"/>
        <v>924</v>
      </c>
      <c r="X933" s="68">
        <v>27259</v>
      </c>
      <c r="AC933" s="63">
        <v>13630.641608675476</v>
      </c>
      <c r="AD933" s="63"/>
      <c r="AE933" s="54" t="s">
        <v>177</v>
      </c>
      <c r="AG933" s="63"/>
      <c r="AK933" s="64"/>
      <c r="AL933" s="64"/>
      <c r="AM933" s="65"/>
      <c r="AO933" s="64"/>
      <c r="AP933" s="66"/>
      <c r="AQ933" s="66"/>
      <c r="AS933" s="67"/>
      <c r="AT933" s="68"/>
    </row>
    <row r="934" spans="1:46" x14ac:dyDescent="0.25">
      <c r="A934" s="60">
        <v>14068.813716799486</v>
      </c>
      <c r="B934" s="54">
        <f t="shared" si="42"/>
        <v>11</v>
      </c>
      <c r="C934" s="54">
        <f t="shared" si="43"/>
        <v>925</v>
      </c>
      <c r="D934" s="60">
        <v>14068.813716799486</v>
      </c>
      <c r="G934" s="63"/>
      <c r="I934" s="64"/>
      <c r="J934" s="64"/>
      <c r="K934" s="65"/>
      <c r="M934" s="64"/>
      <c r="N934" s="66"/>
      <c r="O934" s="66"/>
      <c r="Q934" s="67"/>
      <c r="R934" s="68"/>
      <c r="S934" s="63"/>
      <c r="U934" s="68">
        <v>27288</v>
      </c>
      <c r="V934" s="64">
        <v>8</v>
      </c>
      <c r="W934" s="54">
        <f t="shared" si="44"/>
        <v>925</v>
      </c>
      <c r="X934" s="68">
        <v>27288</v>
      </c>
      <c r="AC934" s="63">
        <v>13645.554096063133</v>
      </c>
      <c r="AD934" s="63"/>
      <c r="AE934" s="54" t="s">
        <v>176</v>
      </c>
      <c r="AG934" s="63"/>
      <c r="AK934" s="64"/>
      <c r="AL934" s="64"/>
      <c r="AM934" s="65"/>
      <c r="AO934" s="64"/>
      <c r="AP934" s="66"/>
      <c r="AQ934" s="66"/>
      <c r="AS934" s="67"/>
      <c r="AT934" s="68"/>
    </row>
    <row r="935" spans="1:46" x14ac:dyDescent="0.25">
      <c r="A935" s="60">
        <v>14084.539893405978</v>
      </c>
      <c r="B935" s="54">
        <f t="shared" si="42"/>
        <v>12</v>
      </c>
      <c r="C935" s="54">
        <f t="shared" si="43"/>
        <v>926</v>
      </c>
      <c r="D935" s="60">
        <v>14084.539893405978</v>
      </c>
      <c r="G935" s="63"/>
      <c r="I935" s="64"/>
      <c r="J935" s="64"/>
      <c r="K935" s="65"/>
      <c r="M935" s="64"/>
      <c r="N935" s="66"/>
      <c r="O935" s="66"/>
      <c r="Q935" s="67"/>
      <c r="R935" s="68"/>
      <c r="S935" s="63"/>
      <c r="U935" s="68">
        <v>27317</v>
      </c>
      <c r="V935" s="64">
        <v>9</v>
      </c>
      <c r="W935" s="54">
        <f t="shared" si="44"/>
        <v>926</v>
      </c>
      <c r="X935" s="68">
        <v>27317</v>
      </c>
      <c r="AC935" s="63">
        <v>13660.318041879684</v>
      </c>
      <c r="AD935" s="63"/>
      <c r="AE935" s="54" t="s">
        <v>177</v>
      </c>
      <c r="AG935" s="63"/>
      <c r="AK935" s="64"/>
      <c r="AL935" s="64"/>
      <c r="AM935" s="65"/>
      <c r="AO935" s="64"/>
      <c r="AP935" s="66"/>
      <c r="AQ935" s="66"/>
      <c r="AS935" s="67"/>
      <c r="AT935" s="68"/>
    </row>
    <row r="936" spans="1:46" x14ac:dyDescent="0.25">
      <c r="A936" s="60">
        <v>14100.217402895913</v>
      </c>
      <c r="B936" s="54">
        <f t="shared" si="42"/>
        <v>13</v>
      </c>
      <c r="C936" s="54">
        <f t="shared" si="43"/>
        <v>927</v>
      </c>
      <c r="D936" s="60">
        <v>14100.217402895913</v>
      </c>
      <c r="G936" s="63"/>
      <c r="I936" s="64"/>
      <c r="J936" s="64"/>
      <c r="K936" s="65"/>
      <c r="M936" s="64"/>
      <c r="N936" s="66"/>
      <c r="O936" s="66"/>
      <c r="Q936" s="67"/>
      <c r="R936" s="68"/>
      <c r="S936" s="63"/>
      <c r="U936" s="68">
        <v>27347</v>
      </c>
      <c r="V936" s="64">
        <v>10</v>
      </c>
      <c r="W936" s="54">
        <f t="shared" si="44"/>
        <v>927</v>
      </c>
      <c r="X936" s="68">
        <v>27347</v>
      </c>
      <c r="AC936" s="63">
        <v>13674.863419459201</v>
      </c>
      <c r="AD936" s="63"/>
      <c r="AE936" s="54" t="s">
        <v>176</v>
      </c>
      <c r="AG936" s="63"/>
      <c r="AK936" s="64"/>
      <c r="AL936" s="64"/>
      <c r="AM936" s="65"/>
      <c r="AO936" s="64"/>
      <c r="AP936" s="66"/>
      <c r="AQ936" s="66"/>
      <c r="AS936" s="67"/>
      <c r="AT936" s="68"/>
    </row>
    <row r="937" spans="1:46" x14ac:dyDescent="0.25">
      <c r="A937" s="60">
        <v>14115.823726801202</v>
      </c>
      <c r="B937" s="54">
        <f t="shared" si="42"/>
        <v>14</v>
      </c>
      <c r="C937" s="54">
        <f t="shared" si="43"/>
        <v>928</v>
      </c>
      <c r="D937" s="60">
        <v>14115.823726801202</v>
      </c>
      <c r="G937" s="63"/>
      <c r="I937" s="64"/>
      <c r="J937" s="64"/>
      <c r="K937" s="65"/>
      <c r="M937" s="64"/>
      <c r="N937" s="66"/>
      <c r="O937" s="66"/>
      <c r="Q937" s="67"/>
      <c r="R937" s="68"/>
      <c r="S937" s="63"/>
      <c r="U937" s="68">
        <v>27377</v>
      </c>
      <c r="V937" s="64">
        <v>11</v>
      </c>
      <c r="W937" s="54">
        <f t="shared" si="44"/>
        <v>928</v>
      </c>
      <c r="X937" s="68">
        <v>27377</v>
      </c>
      <c r="AC937" s="63">
        <v>13689.958267074544</v>
      </c>
      <c r="AD937" s="63"/>
      <c r="AE937" s="54" t="s">
        <v>177</v>
      </c>
      <c r="AG937" s="63"/>
      <c r="AK937" s="64"/>
      <c r="AL937" s="64"/>
      <c r="AM937" s="65"/>
      <c r="AO937" s="64"/>
      <c r="AP937" s="66"/>
      <c r="AQ937" s="66"/>
      <c r="AS937" s="67"/>
      <c r="AT937" s="68"/>
    </row>
    <row r="938" spans="1:46" x14ac:dyDescent="0.25">
      <c r="A938" s="60">
        <v>14131.325342396274</v>
      </c>
      <c r="B938" s="54">
        <f t="shared" si="42"/>
        <v>15</v>
      </c>
      <c r="C938" s="54">
        <f t="shared" si="43"/>
        <v>929</v>
      </c>
      <c r="D938" s="60">
        <v>14131.325342396274</v>
      </c>
      <c r="G938" s="63"/>
      <c r="I938" s="64"/>
      <c r="J938" s="64"/>
      <c r="K938" s="65"/>
      <c r="M938" s="64"/>
      <c r="N938" s="66"/>
      <c r="O938" s="66"/>
      <c r="Q938" s="67"/>
      <c r="R938" s="68"/>
      <c r="S938" s="63"/>
      <c r="U938" s="68">
        <v>27406</v>
      </c>
      <c r="V938" s="64">
        <v>12</v>
      </c>
      <c r="W938" s="54">
        <f t="shared" si="44"/>
        <v>929</v>
      </c>
      <c r="X938" s="68">
        <v>27406</v>
      </c>
      <c r="AC938" s="63">
        <v>13704.175632347818</v>
      </c>
      <c r="AD938" s="63"/>
      <c r="AE938" s="54" t="s">
        <v>176</v>
      </c>
      <c r="AG938" s="63"/>
      <c r="AK938" s="64"/>
      <c r="AL938" s="64"/>
      <c r="AM938" s="65"/>
      <c r="AO938" s="64"/>
      <c r="AP938" s="66"/>
      <c r="AQ938" s="66"/>
      <c r="AS938" s="67"/>
      <c r="AT938" s="68"/>
    </row>
    <row r="939" spans="1:46" x14ac:dyDescent="0.25">
      <c r="A939" s="60">
        <v>14146.708232047036</v>
      </c>
      <c r="B939" s="54">
        <f t="shared" si="42"/>
        <v>16</v>
      </c>
      <c r="C939" s="54">
        <f t="shared" si="43"/>
        <v>930</v>
      </c>
      <c r="D939" s="60">
        <v>14146.708232047036</v>
      </c>
      <c r="G939" s="63"/>
      <c r="I939" s="64"/>
      <c r="J939" s="64"/>
      <c r="K939" s="65"/>
      <c r="M939" s="64"/>
      <c r="N939" s="66"/>
      <c r="O939" s="66"/>
      <c r="Q939" s="67"/>
      <c r="R939" s="68"/>
      <c r="S939" s="63"/>
      <c r="U939" s="68">
        <v>27436</v>
      </c>
      <c r="V939" s="64">
        <v>1</v>
      </c>
      <c r="W939" s="54">
        <f t="shared" si="44"/>
        <v>930</v>
      </c>
      <c r="X939" s="68">
        <v>27436</v>
      </c>
      <c r="AC939" s="63">
        <v>13719.531858097762</v>
      </c>
      <c r="AD939" s="63"/>
      <c r="AE939" s="54" t="s">
        <v>177</v>
      </c>
      <c r="AG939" s="63"/>
      <c r="AK939" s="64"/>
      <c r="AL939" s="64"/>
      <c r="AM939" s="65"/>
      <c r="AO939" s="64"/>
      <c r="AP939" s="66"/>
      <c r="AQ939" s="66"/>
      <c r="AS939" s="67"/>
      <c r="AT939" s="68"/>
    </row>
    <row r="940" spans="1:46" x14ac:dyDescent="0.25">
      <c r="A940" s="60">
        <v>14161.959566941485</v>
      </c>
      <c r="B940" s="54">
        <f t="shared" si="42"/>
        <v>17</v>
      </c>
      <c r="C940" s="54">
        <f t="shared" si="43"/>
        <v>931</v>
      </c>
      <c r="D940" s="60">
        <v>14161.959566941485</v>
      </c>
      <c r="G940" s="63"/>
      <c r="I940" s="64"/>
      <c r="J940" s="64"/>
      <c r="K940" s="65"/>
      <c r="M940" s="64"/>
      <c r="N940" s="66"/>
      <c r="O940" s="66"/>
      <c r="Q940" s="67"/>
      <c r="R940" s="68"/>
      <c r="S940" s="63"/>
      <c r="U940" s="68">
        <v>27466</v>
      </c>
      <c r="V940" s="64">
        <v>2</v>
      </c>
      <c r="W940" s="54">
        <f t="shared" si="44"/>
        <v>931</v>
      </c>
      <c r="X940" s="68">
        <v>27466</v>
      </c>
      <c r="AC940" s="63">
        <v>13733.525818077382</v>
      </c>
      <c r="AD940" s="63"/>
      <c r="AE940" s="54" t="s">
        <v>176</v>
      </c>
      <c r="AG940" s="63"/>
      <c r="AK940" s="64"/>
      <c r="AL940" s="64"/>
      <c r="AM940" s="65"/>
      <c r="AO940" s="64"/>
      <c r="AP940" s="66"/>
      <c r="AQ940" s="66"/>
      <c r="AS940" s="67"/>
      <c r="AT940" s="68"/>
    </row>
    <row r="941" spans="1:46" x14ac:dyDescent="0.25">
      <c r="A941" s="60">
        <v>14177.079258335754</v>
      </c>
      <c r="B941" s="54">
        <f t="shared" si="42"/>
        <v>18</v>
      </c>
      <c r="C941" s="54">
        <f t="shared" si="43"/>
        <v>932</v>
      </c>
      <c r="D941" s="60">
        <v>14177.079258335754</v>
      </c>
      <c r="G941" s="63"/>
      <c r="I941" s="64"/>
      <c r="J941" s="64"/>
      <c r="K941" s="65"/>
      <c r="M941" s="64"/>
      <c r="N941" s="66"/>
      <c r="O941" s="66"/>
      <c r="Q941" s="67"/>
      <c r="R941" s="68"/>
      <c r="S941" s="63"/>
      <c r="U941" s="68">
        <v>27496</v>
      </c>
      <c r="V941" s="64">
        <v>3</v>
      </c>
      <c r="W941" s="54">
        <f t="shared" si="44"/>
        <v>932</v>
      </c>
      <c r="X941" s="68">
        <v>27496</v>
      </c>
      <c r="AC941" s="63">
        <v>13749.03289749939</v>
      </c>
      <c r="AD941" s="63"/>
      <c r="AE941" s="54" t="s">
        <v>177</v>
      </c>
      <c r="AG941" s="63"/>
      <c r="AK941" s="64"/>
      <c r="AL941" s="64"/>
      <c r="AM941" s="65"/>
      <c r="AO941" s="64"/>
      <c r="AP941" s="66"/>
      <c r="AQ941" s="66"/>
      <c r="AS941" s="67"/>
      <c r="AT941" s="68"/>
    </row>
    <row r="942" spans="1:46" x14ac:dyDescent="0.25">
      <c r="A942" s="60">
        <v>14192.07548806211</v>
      </c>
      <c r="B942" s="54">
        <f t="shared" si="42"/>
        <v>19</v>
      </c>
      <c r="C942" s="54">
        <f t="shared" si="43"/>
        <v>933</v>
      </c>
      <c r="D942" s="60">
        <v>14192.07548806211</v>
      </c>
      <c r="G942" s="63"/>
      <c r="I942" s="64"/>
      <c r="J942" s="64"/>
      <c r="K942" s="65"/>
      <c r="M942" s="64"/>
      <c r="N942" s="66"/>
      <c r="O942" s="66"/>
      <c r="Q942" s="67"/>
      <c r="R942" s="68"/>
      <c r="S942" s="63"/>
      <c r="U942" s="68">
        <v>27525</v>
      </c>
      <c r="V942" s="64">
        <v>4</v>
      </c>
      <c r="W942" s="54">
        <f t="shared" si="44"/>
        <v>933</v>
      </c>
      <c r="X942" s="68">
        <v>27525</v>
      </c>
      <c r="AC942" s="63">
        <v>13762.954055255745</v>
      </c>
      <c r="AD942" s="63"/>
      <c r="AE942" s="54" t="s">
        <v>176</v>
      </c>
      <c r="AG942" s="63"/>
      <c r="AK942" s="64"/>
      <c r="AL942" s="64"/>
      <c r="AM942" s="65"/>
      <c r="AO942" s="64"/>
      <c r="AP942" s="66"/>
      <c r="AQ942" s="66"/>
      <c r="AS942" s="67"/>
      <c r="AT942" s="68"/>
    </row>
    <row r="943" spans="1:46" x14ac:dyDescent="0.25">
      <c r="A943" s="60">
        <v>14206.962813939899</v>
      </c>
      <c r="B943" s="54">
        <f t="shared" si="42"/>
        <v>20</v>
      </c>
      <c r="C943" s="54">
        <f t="shared" si="43"/>
        <v>934</v>
      </c>
      <c r="D943" s="60">
        <v>14206.962813939899</v>
      </c>
      <c r="G943" s="63"/>
      <c r="I943" s="64"/>
      <c r="J943" s="64"/>
      <c r="K943" s="65"/>
      <c r="M943" s="64"/>
      <c r="N943" s="66"/>
      <c r="O943" s="66"/>
      <c r="Q943" s="67"/>
      <c r="R943" s="68"/>
      <c r="S943" s="63"/>
      <c r="U943" s="68">
        <v>27555</v>
      </c>
      <c r="V943" s="64">
        <v>5</v>
      </c>
      <c r="W943" s="54">
        <f t="shared" si="44"/>
        <v>934</v>
      </c>
      <c r="X943" s="68">
        <v>27555</v>
      </c>
      <c r="AC943" s="63">
        <v>13778.481100504752</v>
      </c>
      <c r="AD943" s="63"/>
      <c r="AE943" s="54" t="s">
        <v>177</v>
      </c>
      <c r="AG943" s="63"/>
      <c r="AK943" s="64"/>
      <c r="AL943" s="64"/>
      <c r="AM943" s="65"/>
      <c r="AO943" s="64"/>
      <c r="AP943" s="66"/>
      <c r="AQ943" s="66"/>
      <c r="AS943" s="67"/>
      <c r="AT943" s="68"/>
    </row>
    <row r="944" spans="1:46" x14ac:dyDescent="0.25">
      <c r="A944" s="60">
        <v>14221.765527724288</v>
      </c>
      <c r="B944" s="54">
        <f t="shared" si="42"/>
        <v>21</v>
      </c>
      <c r="C944" s="54">
        <f t="shared" si="43"/>
        <v>935</v>
      </c>
      <c r="D944" s="60">
        <v>14221.765527724288</v>
      </c>
      <c r="G944" s="63"/>
      <c r="I944" s="64"/>
      <c r="J944" s="64"/>
      <c r="K944" s="65"/>
      <c r="M944" s="64"/>
      <c r="N944" s="66"/>
      <c r="O944" s="66"/>
      <c r="Q944" s="67"/>
      <c r="R944" s="68"/>
      <c r="S944" s="63"/>
      <c r="U944" s="68">
        <v>27584</v>
      </c>
      <c r="V944" s="64">
        <v>6</v>
      </c>
      <c r="W944" s="54">
        <f t="shared" si="44"/>
        <v>935</v>
      </c>
      <c r="X944" s="68">
        <v>27584</v>
      </c>
      <c r="AC944" s="63">
        <v>13792.498733836692</v>
      </c>
      <c r="AD944" s="63"/>
      <c r="AE944" s="54" t="s">
        <v>176</v>
      </c>
      <c r="AG944" s="63"/>
      <c r="AK944" s="64"/>
      <c r="AL944" s="64"/>
      <c r="AM944" s="65"/>
      <c r="AO944" s="64"/>
      <c r="AP944" s="66"/>
      <c r="AQ944" s="66"/>
      <c r="AS944" s="67"/>
      <c r="AT944" s="68"/>
    </row>
    <row r="945" spans="1:46" x14ac:dyDescent="0.25">
      <c r="A945" s="60">
        <v>14236.509549928363</v>
      </c>
      <c r="B945" s="54">
        <f t="shared" si="42"/>
        <v>22</v>
      </c>
      <c r="C945" s="54">
        <f t="shared" si="43"/>
        <v>936</v>
      </c>
      <c r="D945" s="60">
        <v>14236.509549928363</v>
      </c>
      <c r="G945" s="63"/>
      <c r="I945" s="64"/>
      <c r="J945" s="64"/>
      <c r="K945" s="65"/>
      <c r="M945" s="64"/>
      <c r="N945" s="66"/>
      <c r="O945" s="66"/>
      <c r="Q945" s="67"/>
      <c r="R945" s="68"/>
      <c r="S945" s="63"/>
      <c r="U945" s="68">
        <v>27613</v>
      </c>
      <c r="V945" s="64">
        <v>7</v>
      </c>
      <c r="W945" s="54">
        <f t="shared" si="44"/>
        <v>936</v>
      </c>
      <c r="X945" s="68">
        <v>27613</v>
      </c>
      <c r="AC945" s="63">
        <v>13807.908231047913</v>
      </c>
      <c r="AD945" s="63"/>
      <c r="AE945" s="54" t="s">
        <v>177</v>
      </c>
      <c r="AG945" s="63"/>
      <c r="AK945" s="64"/>
      <c r="AL945" s="64"/>
      <c r="AM945" s="65"/>
      <c r="AO945" s="64"/>
      <c r="AP945" s="66"/>
      <c r="AQ945" s="66"/>
      <c r="AS945" s="67"/>
      <c r="AT945" s="68"/>
    </row>
    <row r="946" spans="1:46" x14ac:dyDescent="0.25">
      <c r="A946" s="60">
        <v>14251.227943361271</v>
      </c>
      <c r="B946" s="54">
        <f t="shared" si="42"/>
        <v>23</v>
      </c>
      <c r="C946" s="54">
        <f t="shared" si="43"/>
        <v>937</v>
      </c>
      <c r="D946" s="60">
        <v>14251.227943361271</v>
      </c>
      <c r="G946" s="63"/>
      <c r="I946" s="64"/>
      <c r="J946" s="64"/>
      <c r="K946" s="65"/>
      <c r="M946" s="64"/>
      <c r="N946" s="66"/>
      <c r="O946" s="66"/>
      <c r="Q946" s="67"/>
      <c r="R946" s="68"/>
      <c r="S946" s="63"/>
      <c r="U946" s="68">
        <v>27643</v>
      </c>
      <c r="V946" s="64">
        <v>8</v>
      </c>
      <c r="W946" s="54">
        <f t="shared" si="44"/>
        <v>937</v>
      </c>
      <c r="X946" s="68">
        <v>27643</v>
      </c>
      <c r="AC946" s="63">
        <v>13822.17788197659</v>
      </c>
      <c r="AD946" s="63"/>
      <c r="AE946" s="54" t="s">
        <v>176</v>
      </c>
      <c r="AG946" s="63"/>
      <c r="AK946" s="64"/>
      <c r="AL946" s="64"/>
      <c r="AM946" s="65"/>
      <c r="AO946" s="64"/>
      <c r="AP946" s="66"/>
      <c r="AQ946" s="66"/>
      <c r="AS946" s="67"/>
      <c r="AT946" s="68"/>
    </row>
    <row r="947" spans="1:46" x14ac:dyDescent="0.25">
      <c r="A947" s="60">
        <v>14265.952121185139</v>
      </c>
      <c r="B947" s="54">
        <f t="shared" si="42"/>
        <v>24</v>
      </c>
      <c r="C947" s="54">
        <f t="shared" si="43"/>
        <v>938</v>
      </c>
      <c r="D947" s="60">
        <v>14265.952121185139</v>
      </c>
      <c r="G947" s="63"/>
      <c r="I947" s="64"/>
      <c r="J947" s="64"/>
      <c r="K947" s="65"/>
      <c r="M947" s="64"/>
      <c r="N947" s="66"/>
      <c r="O947" s="66"/>
      <c r="Q947" s="67"/>
      <c r="R947" s="68"/>
      <c r="S947" s="63"/>
      <c r="U947" s="68">
        <v>27672</v>
      </c>
      <c r="V947" s="64">
        <v>9</v>
      </c>
      <c r="W947" s="54">
        <f t="shared" si="44"/>
        <v>938</v>
      </c>
      <c r="X947" s="68">
        <v>27672</v>
      </c>
      <c r="AC947" s="63">
        <v>13837.340213207062</v>
      </c>
      <c r="AD947" s="63"/>
      <c r="AE947" s="54" t="s">
        <v>177</v>
      </c>
      <c r="AG947" s="63"/>
      <c r="AK947" s="64"/>
      <c r="AL947" s="64"/>
      <c r="AM947" s="65"/>
      <c r="AO947" s="64"/>
      <c r="AP947" s="66"/>
      <c r="AQ947" s="66"/>
      <c r="AS947" s="67"/>
      <c r="AT947" s="68"/>
    </row>
    <row r="948" spans="1:46" x14ac:dyDescent="0.25">
      <c r="A948" s="60">
        <v>14280.71584710665</v>
      </c>
      <c r="B948" s="54">
        <f t="shared" si="42"/>
        <v>1</v>
      </c>
      <c r="C948" s="54">
        <f t="shared" si="43"/>
        <v>939</v>
      </c>
      <c r="D948" s="60">
        <v>14280.71584710665</v>
      </c>
      <c r="G948" s="63"/>
      <c r="I948" s="64"/>
      <c r="J948" s="64"/>
      <c r="K948" s="65"/>
      <c r="M948" s="64"/>
      <c r="N948" s="66"/>
      <c r="O948" s="66"/>
      <c r="Q948" s="67"/>
      <c r="R948" s="68"/>
      <c r="S948" s="63"/>
      <c r="U948" s="68">
        <v>27701</v>
      </c>
      <c r="V948" s="64">
        <v>10</v>
      </c>
      <c r="W948" s="54">
        <f t="shared" si="44"/>
        <v>939</v>
      </c>
      <c r="X948" s="68">
        <v>27701</v>
      </c>
      <c r="AC948" s="63">
        <v>13851.966005572584</v>
      </c>
      <c r="AD948" s="63"/>
      <c r="AE948" s="54" t="s">
        <v>176</v>
      </c>
      <c r="AG948" s="63"/>
      <c r="AK948" s="64"/>
      <c r="AL948" s="64"/>
      <c r="AM948" s="65"/>
      <c r="AO948" s="64"/>
      <c r="AP948" s="66"/>
      <c r="AQ948" s="66"/>
      <c r="AS948" s="67"/>
      <c r="AT948" s="68"/>
    </row>
    <row r="949" spans="1:46" x14ac:dyDescent="0.25">
      <c r="A949" s="60">
        <v>14295.548346444499</v>
      </c>
      <c r="B949" s="54">
        <f t="shared" si="42"/>
        <v>2</v>
      </c>
      <c r="C949" s="54">
        <f t="shared" si="43"/>
        <v>940</v>
      </c>
      <c r="D949" s="60">
        <v>14295.548346444499</v>
      </c>
      <c r="G949" s="63"/>
      <c r="I949" s="64"/>
      <c r="J949" s="64"/>
      <c r="K949" s="65"/>
      <c r="M949" s="64"/>
      <c r="N949" s="66"/>
      <c r="O949" s="66"/>
      <c r="Q949" s="67"/>
      <c r="R949" s="68"/>
      <c r="S949" s="63"/>
      <c r="U949" s="68">
        <v>27731</v>
      </c>
      <c r="V949" s="64">
        <v>11</v>
      </c>
      <c r="W949" s="54">
        <f t="shared" si="44"/>
        <v>940</v>
      </c>
      <c r="X949" s="68">
        <v>27731</v>
      </c>
      <c r="AC949" s="63">
        <v>13866.786668544635</v>
      </c>
      <c r="AD949" s="63"/>
      <c r="AE949" s="54" t="s">
        <v>177</v>
      </c>
      <c r="AG949" s="63"/>
      <c r="AK949" s="64"/>
      <c r="AL949" s="64"/>
      <c r="AM949" s="65"/>
      <c r="AO949" s="64"/>
      <c r="AP949" s="66"/>
      <c r="AQ949" s="66"/>
      <c r="AS949" s="67"/>
      <c r="AT949" s="68"/>
    </row>
    <row r="950" spans="1:46" x14ac:dyDescent="0.25">
      <c r="A950" s="60">
        <v>14310.476776693016</v>
      </c>
      <c r="B950" s="54">
        <f t="shared" si="42"/>
        <v>3</v>
      </c>
      <c r="C950" s="54">
        <f t="shared" si="43"/>
        <v>941</v>
      </c>
      <c r="D950" s="60">
        <v>14310.476776693016</v>
      </c>
      <c r="G950" s="63"/>
      <c r="I950" s="64"/>
      <c r="J950" s="64"/>
      <c r="K950" s="65"/>
      <c r="M950" s="64"/>
      <c r="N950" s="66"/>
      <c r="O950" s="66"/>
      <c r="Q950" s="67"/>
      <c r="R950" s="68"/>
      <c r="S950" s="63"/>
      <c r="U950" s="68">
        <v>27760</v>
      </c>
      <c r="V950" s="64">
        <v>12</v>
      </c>
      <c r="W950" s="54">
        <f t="shared" si="44"/>
        <v>941</v>
      </c>
      <c r="X950" s="68">
        <v>27760</v>
      </c>
      <c r="AC950" s="63">
        <v>13881.79069139855</v>
      </c>
      <c r="AD950" s="63"/>
      <c r="AE950" s="54" t="s">
        <v>176</v>
      </c>
      <c r="AG950" s="63"/>
      <c r="AK950" s="64"/>
      <c r="AL950" s="64"/>
      <c r="AM950" s="65"/>
      <c r="AO950" s="64"/>
      <c r="AP950" s="66"/>
      <c r="AQ950" s="66"/>
      <c r="AS950" s="67"/>
      <c r="AT950" s="68"/>
    </row>
    <row r="951" spans="1:46" x14ac:dyDescent="0.25">
      <c r="A951" s="60">
        <v>14325.52000496909</v>
      </c>
      <c r="B951" s="54">
        <f t="shared" si="42"/>
        <v>4</v>
      </c>
      <c r="C951" s="54">
        <f t="shared" si="43"/>
        <v>942</v>
      </c>
      <c r="D951" s="60">
        <v>14325.52000496909</v>
      </c>
      <c r="G951" s="63"/>
      <c r="I951" s="64"/>
      <c r="J951" s="64"/>
      <c r="K951" s="65"/>
      <c r="M951" s="64"/>
      <c r="N951" s="66"/>
      <c r="O951" s="66"/>
      <c r="Q951" s="67"/>
      <c r="R951" s="68"/>
      <c r="S951" s="63"/>
      <c r="U951" s="68">
        <v>27790</v>
      </c>
      <c r="V951" s="64">
        <v>1</v>
      </c>
      <c r="W951" s="54">
        <f t="shared" si="44"/>
        <v>942</v>
      </c>
      <c r="X951" s="68">
        <v>27790</v>
      </c>
      <c r="AC951" s="63">
        <v>13896.245635078754</v>
      </c>
      <c r="AD951" s="63"/>
      <c r="AE951" s="54" t="s">
        <v>177</v>
      </c>
      <c r="AG951" s="63"/>
      <c r="AK951" s="64"/>
      <c r="AL951" s="64"/>
      <c r="AM951" s="65"/>
      <c r="AO951" s="64"/>
      <c r="AP951" s="66"/>
      <c r="AQ951" s="66"/>
      <c r="AS951" s="67"/>
      <c r="AT951" s="68"/>
    </row>
    <row r="952" spans="1:46" x14ac:dyDescent="0.25">
      <c r="A952" s="60">
        <v>14340.692899442278</v>
      </c>
      <c r="B952" s="54">
        <f t="shared" si="42"/>
        <v>5</v>
      </c>
      <c r="C952" s="54">
        <f t="shared" si="43"/>
        <v>943</v>
      </c>
      <c r="D952" s="60">
        <v>14340.692899442278</v>
      </c>
      <c r="G952" s="63"/>
      <c r="I952" s="64"/>
      <c r="J952" s="64"/>
      <c r="K952" s="65"/>
      <c r="M952" s="64"/>
      <c r="N952" s="66"/>
      <c r="O952" s="66"/>
      <c r="Q952" s="67"/>
      <c r="R952" s="68"/>
      <c r="S952" s="63"/>
      <c r="U952" s="68">
        <v>27820</v>
      </c>
      <c r="V952" s="64">
        <v>2</v>
      </c>
      <c r="W952" s="54">
        <f t="shared" si="44"/>
        <v>943</v>
      </c>
      <c r="X952" s="68">
        <v>27820</v>
      </c>
      <c r="AC952" s="63">
        <v>13911.566185300238</v>
      </c>
      <c r="AD952" s="63"/>
      <c r="AE952" s="54" t="s">
        <v>176</v>
      </c>
      <c r="AG952" s="63"/>
      <c r="AK952" s="64"/>
      <c r="AL952" s="64"/>
      <c r="AM952" s="65"/>
      <c r="AO952" s="64"/>
      <c r="AP952" s="66"/>
      <c r="AQ952" s="66"/>
      <c r="AS952" s="67"/>
      <c r="AT952" s="68"/>
    </row>
    <row r="953" spans="1:46" x14ac:dyDescent="0.25">
      <c r="A953" s="60">
        <v>14355.996858201921</v>
      </c>
      <c r="B953" s="54">
        <f t="shared" si="42"/>
        <v>6</v>
      </c>
      <c r="C953" s="54">
        <f t="shared" si="43"/>
        <v>944</v>
      </c>
      <c r="D953" s="60">
        <v>14355.996858201921</v>
      </c>
      <c r="G953" s="63"/>
      <c r="I953" s="64"/>
      <c r="J953" s="64"/>
      <c r="K953" s="65"/>
      <c r="M953" s="64"/>
      <c r="N953" s="66"/>
      <c r="O953" s="66"/>
      <c r="Q953" s="67"/>
      <c r="R953" s="68"/>
      <c r="S953" s="63"/>
      <c r="U953" s="68">
        <v>27850</v>
      </c>
      <c r="V953" s="64">
        <v>3</v>
      </c>
      <c r="W953" s="54">
        <f t="shared" si="44"/>
        <v>944</v>
      </c>
      <c r="X953" s="68">
        <v>27850</v>
      </c>
      <c r="AC953" s="63">
        <v>13925.718596289866</v>
      </c>
      <c r="AD953" s="63"/>
      <c r="AE953" s="54" t="s">
        <v>177</v>
      </c>
      <c r="AG953" s="63"/>
      <c r="AK953" s="64"/>
      <c r="AL953" s="64"/>
      <c r="AM953" s="65"/>
      <c r="AO953" s="64"/>
      <c r="AP953" s="66"/>
      <c r="AQ953" s="66"/>
      <c r="AS953" s="67"/>
      <c r="AT953" s="68"/>
    </row>
    <row r="954" spans="1:46" x14ac:dyDescent="0.25">
      <c r="A954" s="60">
        <v>14371.431555051822</v>
      </c>
      <c r="B954" s="54">
        <f t="shared" si="42"/>
        <v>7</v>
      </c>
      <c r="C954" s="54">
        <f t="shared" si="43"/>
        <v>945</v>
      </c>
      <c r="D954" s="60">
        <v>14371.431555051822</v>
      </c>
      <c r="G954" s="63"/>
      <c r="I954" s="64"/>
      <c r="J954" s="64"/>
      <c r="K954" s="65"/>
      <c r="M954" s="64"/>
      <c r="N954" s="66"/>
      <c r="O954" s="66"/>
      <c r="Q954" s="67"/>
      <c r="R954" s="68"/>
      <c r="S954" s="63"/>
      <c r="U954" s="68">
        <v>27879</v>
      </c>
      <c r="V954" s="64">
        <v>4</v>
      </c>
      <c r="W954" s="54">
        <f t="shared" si="44"/>
        <v>945</v>
      </c>
      <c r="X954" s="68">
        <v>27879</v>
      </c>
      <c r="AC954" s="63">
        <v>13941.236298817676</v>
      </c>
      <c r="AD954" s="63"/>
      <c r="AE954" s="54" t="s">
        <v>176</v>
      </c>
      <c r="AG954" s="63"/>
      <c r="AK954" s="64"/>
      <c r="AL954" s="64"/>
      <c r="AM954" s="65"/>
      <c r="AO954" s="64"/>
      <c r="AP954" s="66"/>
      <c r="AQ954" s="66"/>
      <c r="AS954" s="67"/>
      <c r="AT954" s="68"/>
    </row>
    <row r="955" spans="1:46" x14ac:dyDescent="0.25">
      <c r="A955" s="60">
        <v>14386.977103245445</v>
      </c>
      <c r="B955" s="54">
        <f t="shared" si="42"/>
        <v>8</v>
      </c>
      <c r="C955" s="54">
        <f t="shared" si="43"/>
        <v>946</v>
      </c>
      <c r="D955" s="60">
        <v>14386.977103245445</v>
      </c>
      <c r="G955" s="63"/>
      <c r="I955" s="64"/>
      <c r="J955" s="64"/>
      <c r="K955" s="65"/>
      <c r="M955" s="64"/>
      <c r="N955" s="66"/>
      <c r="O955" s="66"/>
      <c r="Q955" s="67"/>
      <c r="R955" s="68"/>
      <c r="S955" s="63"/>
      <c r="U955" s="68">
        <v>27909</v>
      </c>
      <c r="V955" s="64">
        <v>5</v>
      </c>
      <c r="W955" s="54">
        <f t="shared" si="44"/>
        <v>946</v>
      </c>
      <c r="X955" s="68">
        <v>27909</v>
      </c>
      <c r="AC955" s="63">
        <v>13955.219091610517</v>
      </c>
      <c r="AD955" s="63"/>
      <c r="AE955" s="54" t="s">
        <v>177</v>
      </c>
      <c r="AG955" s="63"/>
      <c r="AK955" s="64"/>
      <c r="AL955" s="64"/>
      <c r="AM955" s="65"/>
      <c r="AO955" s="64"/>
      <c r="AP955" s="66"/>
      <c r="AQ955" s="66"/>
      <c r="AS955" s="67"/>
      <c r="AT955" s="68"/>
    </row>
    <row r="956" spans="1:46" x14ac:dyDescent="0.25">
      <c r="A956" s="60">
        <v>14402.619472675025</v>
      </c>
      <c r="B956" s="54">
        <f t="shared" si="42"/>
        <v>9</v>
      </c>
      <c r="C956" s="54">
        <f t="shared" si="43"/>
        <v>947</v>
      </c>
      <c r="D956" s="60">
        <v>14402.619472675025</v>
      </c>
      <c r="G956" s="63"/>
      <c r="I956" s="64"/>
      <c r="J956" s="64"/>
      <c r="K956" s="65"/>
      <c r="M956" s="64"/>
      <c r="N956" s="66"/>
      <c r="O956" s="66"/>
      <c r="Q956" s="67"/>
      <c r="R956" s="68"/>
      <c r="S956" s="63"/>
      <c r="U956" s="68">
        <v>27938</v>
      </c>
      <c r="V956" s="64">
        <v>6</v>
      </c>
      <c r="W956" s="54">
        <f t="shared" si="44"/>
        <v>947</v>
      </c>
      <c r="X956" s="68">
        <v>27938</v>
      </c>
      <c r="AC956" s="63">
        <v>13970.786320173182</v>
      </c>
      <c r="AD956" s="63"/>
      <c r="AE956" s="54" t="s">
        <v>176</v>
      </c>
      <c r="AG956" s="63"/>
      <c r="AK956" s="64"/>
      <c r="AL956" s="64"/>
      <c r="AM956" s="65"/>
      <c r="AO956" s="64"/>
      <c r="AP956" s="66"/>
      <c r="AQ956" s="66"/>
      <c r="AS956" s="67"/>
      <c r="AT956" s="68"/>
    </row>
    <row r="957" spans="1:46" x14ac:dyDescent="0.25">
      <c r="A957" s="60">
        <v>14418.31929267291</v>
      </c>
      <c r="B957" s="54">
        <f t="shared" si="42"/>
        <v>10</v>
      </c>
      <c r="C957" s="54">
        <f t="shared" si="43"/>
        <v>948</v>
      </c>
      <c r="D957" s="60">
        <v>14418.31929267291</v>
      </c>
      <c r="G957" s="63"/>
      <c r="I957" s="64"/>
      <c r="J957" s="64"/>
      <c r="K957" s="65"/>
      <c r="M957" s="64"/>
      <c r="N957" s="66"/>
      <c r="O957" s="66"/>
      <c r="Q957" s="67"/>
      <c r="R957" s="68"/>
      <c r="S957" s="63"/>
      <c r="U957" s="68">
        <v>27968</v>
      </c>
      <c r="V957" s="64">
        <v>7</v>
      </c>
      <c r="W957" s="54">
        <f t="shared" si="44"/>
        <v>948</v>
      </c>
      <c r="X957" s="68">
        <v>27968</v>
      </c>
      <c r="AC957" s="63">
        <v>13984.764727745671</v>
      </c>
      <c r="AD957" s="63"/>
      <c r="AE957" s="54" t="s">
        <v>177</v>
      </c>
      <c r="AG957" s="63"/>
      <c r="AK957" s="64"/>
      <c r="AL957" s="64"/>
      <c r="AM957" s="65"/>
      <c r="AO957" s="64"/>
      <c r="AP957" s="66"/>
      <c r="AQ957" s="66"/>
      <c r="AS957" s="67"/>
      <c r="AT957" s="68"/>
    </row>
    <row r="958" spans="1:46" x14ac:dyDescent="0.25">
      <c r="A958" s="60">
        <v>14434.054676752537</v>
      </c>
      <c r="B958" s="54">
        <f t="shared" si="42"/>
        <v>11</v>
      </c>
      <c r="C958" s="54">
        <f t="shared" si="43"/>
        <v>949</v>
      </c>
      <c r="D958" s="60">
        <v>14434.054676752537</v>
      </c>
      <c r="G958" s="63"/>
      <c r="I958" s="64"/>
      <c r="J958" s="64"/>
      <c r="K958" s="65"/>
      <c r="M958" s="64"/>
      <c r="N958" s="66"/>
      <c r="O958" s="66"/>
      <c r="Q958" s="67"/>
      <c r="R958" s="68"/>
      <c r="S958" s="63"/>
      <c r="U958" s="68">
        <v>27997</v>
      </c>
      <c r="V958" s="64">
        <v>8</v>
      </c>
      <c r="W958" s="54">
        <f t="shared" si="44"/>
        <v>949</v>
      </c>
      <c r="X958" s="68">
        <v>27997</v>
      </c>
      <c r="AC958" s="63">
        <v>14000.227794745937</v>
      </c>
      <c r="AD958" s="63"/>
      <c r="AE958" s="54" t="s">
        <v>176</v>
      </c>
      <c r="AG958" s="63"/>
      <c r="AK958" s="64"/>
      <c r="AL958" s="64"/>
      <c r="AM958" s="65"/>
      <c r="AO958" s="64"/>
      <c r="AP958" s="66"/>
      <c r="AQ958" s="66"/>
      <c r="AS958" s="67"/>
      <c r="AT958" s="68"/>
    </row>
    <row r="959" spans="1:46" x14ac:dyDescent="0.25">
      <c r="A959" s="60">
        <v>14449.775688753463</v>
      </c>
      <c r="B959" s="54">
        <f t="shared" si="42"/>
        <v>12</v>
      </c>
      <c r="C959" s="54">
        <f t="shared" si="43"/>
        <v>950</v>
      </c>
      <c r="D959" s="60">
        <v>14449.775688753463</v>
      </c>
      <c r="G959" s="63"/>
      <c r="I959" s="64"/>
      <c r="J959" s="64"/>
      <c r="K959" s="65"/>
      <c r="M959" s="64"/>
      <c r="N959" s="66"/>
      <c r="O959" s="66"/>
      <c r="Q959" s="67"/>
      <c r="R959" s="68"/>
      <c r="S959" s="63"/>
      <c r="U959" s="68">
        <v>28027</v>
      </c>
      <c r="V959" s="64">
        <v>8</v>
      </c>
      <c r="W959" s="54">
        <f t="shared" si="44"/>
        <v>950</v>
      </c>
      <c r="X959" s="68">
        <v>28027</v>
      </c>
      <c r="AC959" s="63">
        <v>14014.360645762645</v>
      </c>
      <c r="AD959" s="63"/>
      <c r="AE959" s="54" t="s">
        <v>177</v>
      </c>
      <c r="AG959" s="63"/>
      <c r="AK959" s="64"/>
      <c r="AL959" s="64"/>
      <c r="AM959" s="65"/>
      <c r="AO959" s="64"/>
      <c r="AP959" s="66"/>
      <c r="AQ959" s="66"/>
      <c r="AS959" s="67"/>
      <c r="AT959" s="68"/>
    </row>
    <row r="960" spans="1:46" x14ac:dyDescent="0.25">
      <c r="A960" s="60">
        <v>14465.461008532904</v>
      </c>
      <c r="B960" s="54">
        <f t="shared" si="42"/>
        <v>13</v>
      </c>
      <c r="C960" s="54">
        <f t="shared" si="43"/>
        <v>951</v>
      </c>
      <c r="D960" s="60">
        <v>14465.461008532904</v>
      </c>
      <c r="G960" s="63"/>
      <c r="I960" s="64"/>
      <c r="J960" s="64"/>
      <c r="K960" s="65"/>
      <c r="M960" s="64"/>
      <c r="N960" s="66"/>
      <c r="O960" s="66"/>
      <c r="Q960" s="67"/>
      <c r="R960" s="68"/>
      <c r="S960" s="63"/>
      <c r="U960" s="68">
        <v>28056</v>
      </c>
      <c r="V960" s="64">
        <v>9</v>
      </c>
      <c r="W960" s="54">
        <f t="shared" si="44"/>
        <v>951</v>
      </c>
      <c r="X960" s="68">
        <v>28056</v>
      </c>
      <c r="AC960" s="63">
        <v>14029.583290252835</v>
      </c>
      <c r="AD960" s="63"/>
      <c r="AE960" s="54" t="s">
        <v>176</v>
      </c>
      <c r="AG960" s="63"/>
      <c r="AK960" s="64"/>
      <c r="AL960" s="64"/>
      <c r="AM960" s="65"/>
      <c r="AO960" s="64"/>
      <c r="AP960" s="66"/>
      <c r="AQ960" s="66"/>
      <c r="AS960" s="67"/>
      <c r="AT960" s="68"/>
    </row>
    <row r="961" spans="1:46" x14ac:dyDescent="0.25">
      <c r="A961" s="60">
        <v>14481.063558456022</v>
      </c>
      <c r="B961" s="54">
        <f t="shared" si="42"/>
        <v>14</v>
      </c>
      <c r="C961" s="54">
        <f t="shared" si="43"/>
        <v>952</v>
      </c>
      <c r="D961" s="60">
        <v>14481.063558456022</v>
      </c>
      <c r="G961" s="63"/>
      <c r="I961" s="64"/>
      <c r="J961" s="64"/>
      <c r="K961" s="65"/>
      <c r="M961" s="64"/>
      <c r="N961" s="66"/>
      <c r="O961" s="66"/>
      <c r="Q961" s="67"/>
      <c r="R961" s="68"/>
      <c r="S961" s="63"/>
      <c r="U961" s="68">
        <v>28085</v>
      </c>
      <c r="V961" s="64">
        <v>10</v>
      </c>
      <c r="W961" s="54">
        <f t="shared" si="44"/>
        <v>952</v>
      </c>
      <c r="X961" s="68">
        <v>28085</v>
      </c>
      <c r="AC961" s="63">
        <v>14043.9912319961</v>
      </c>
      <c r="AD961" s="63"/>
      <c r="AE961" s="54" t="s">
        <v>177</v>
      </c>
      <c r="AG961" s="63"/>
      <c r="AK961" s="64"/>
      <c r="AL961" s="64"/>
      <c r="AM961" s="65"/>
      <c r="AO961" s="64"/>
      <c r="AP961" s="66"/>
      <c r="AQ961" s="66"/>
      <c r="AS961" s="67"/>
      <c r="AT961" s="68"/>
    </row>
    <row r="962" spans="1:46" x14ac:dyDescent="0.25">
      <c r="A962" s="60">
        <v>14496.571131721605</v>
      </c>
      <c r="B962" s="54">
        <f t="shared" si="42"/>
        <v>15</v>
      </c>
      <c r="C962" s="54">
        <f t="shared" si="43"/>
        <v>953</v>
      </c>
      <c r="D962" s="60">
        <v>14496.571131721605</v>
      </c>
      <c r="G962" s="63"/>
      <c r="I962" s="64"/>
      <c r="J962" s="64"/>
      <c r="K962" s="65"/>
      <c r="M962" s="64"/>
      <c r="N962" s="66"/>
      <c r="O962" s="66"/>
      <c r="Q962" s="67"/>
      <c r="R962" s="68"/>
      <c r="S962" s="63"/>
      <c r="U962" s="68">
        <v>28115</v>
      </c>
      <c r="V962" s="64">
        <v>11</v>
      </c>
      <c r="W962" s="54">
        <f t="shared" si="44"/>
        <v>953</v>
      </c>
      <c r="X962" s="68">
        <v>28115</v>
      </c>
      <c r="AC962" s="63">
        <v>14058.88219471788</v>
      </c>
      <c r="AD962" s="63"/>
      <c r="AE962" s="54" t="s">
        <v>176</v>
      </c>
      <c r="AG962" s="63"/>
      <c r="AK962" s="64"/>
      <c r="AL962" s="64"/>
      <c r="AM962" s="65"/>
      <c r="AO962" s="64"/>
      <c r="AP962" s="66"/>
      <c r="AQ962" s="66"/>
      <c r="AS962" s="67"/>
      <c r="AT962" s="68"/>
    </row>
    <row r="963" spans="1:46" x14ac:dyDescent="0.25">
      <c r="A963" s="60">
        <v>14511.951246720273</v>
      </c>
      <c r="B963" s="54">
        <f t="shared" si="42"/>
        <v>16</v>
      </c>
      <c r="C963" s="54">
        <f t="shared" si="43"/>
        <v>954</v>
      </c>
      <c r="D963" s="60">
        <v>14511.951246720273</v>
      </c>
      <c r="G963" s="63"/>
      <c r="I963" s="64"/>
      <c r="J963" s="64"/>
      <c r="K963" s="65"/>
      <c r="M963" s="64"/>
      <c r="N963" s="66"/>
      <c r="O963" s="66"/>
      <c r="Q963" s="67"/>
      <c r="R963" s="68"/>
      <c r="S963" s="63"/>
      <c r="U963" s="68">
        <v>28144</v>
      </c>
      <c r="V963" s="64">
        <v>12</v>
      </c>
      <c r="W963" s="54">
        <f t="shared" si="44"/>
        <v>954</v>
      </c>
      <c r="X963" s="68">
        <v>28144</v>
      </c>
      <c r="AC963" s="63">
        <v>14073.62841409957</v>
      </c>
      <c r="AD963" s="63"/>
      <c r="AE963" s="54" t="s">
        <v>177</v>
      </c>
      <c r="AG963" s="63"/>
      <c r="AK963" s="64"/>
      <c r="AL963" s="64"/>
      <c r="AM963" s="65"/>
      <c r="AO963" s="64"/>
      <c r="AP963" s="66"/>
      <c r="AQ963" s="66"/>
      <c r="AS963" s="67"/>
      <c r="AT963" s="68"/>
    </row>
    <row r="964" spans="1:46" x14ac:dyDescent="0.25">
      <c r="A964" s="60">
        <v>14527.206258607563</v>
      </c>
      <c r="B964" s="54">
        <f t="shared" si="42"/>
        <v>17</v>
      </c>
      <c r="C964" s="54">
        <f t="shared" si="43"/>
        <v>955</v>
      </c>
      <c r="D964" s="60">
        <v>14527.206258607563</v>
      </c>
      <c r="G964" s="63"/>
      <c r="I964" s="64"/>
      <c r="J964" s="64"/>
      <c r="K964" s="65"/>
      <c r="M964" s="64"/>
      <c r="N964" s="66"/>
      <c r="O964" s="66"/>
      <c r="Q964" s="67"/>
      <c r="R964" s="68"/>
      <c r="S964" s="63"/>
      <c r="U964" s="68">
        <v>28174</v>
      </c>
      <c r="V964" s="64">
        <v>1</v>
      </c>
      <c r="W964" s="54">
        <f t="shared" si="44"/>
        <v>955</v>
      </c>
      <c r="X964" s="68">
        <v>28174</v>
      </c>
      <c r="AC964" s="63">
        <v>14088.162414852995</v>
      </c>
      <c r="AD964" s="63"/>
      <c r="AE964" s="54" t="s">
        <v>176</v>
      </c>
      <c r="AG964" s="63"/>
      <c r="AK964" s="64"/>
      <c r="AL964" s="64"/>
      <c r="AM964" s="65"/>
      <c r="AO964" s="64"/>
      <c r="AP964" s="66"/>
      <c r="AQ964" s="66"/>
      <c r="AS964" s="67"/>
      <c r="AT964" s="68"/>
    </row>
    <row r="965" spans="1:46" x14ac:dyDescent="0.25">
      <c r="A965" s="60">
        <v>14542.323759280611</v>
      </c>
      <c r="B965" s="54">
        <f t="shared" si="42"/>
        <v>18</v>
      </c>
      <c r="C965" s="54">
        <f t="shared" si="43"/>
        <v>956</v>
      </c>
      <c r="D965" s="60">
        <v>14542.323759280611</v>
      </c>
      <c r="G965" s="63"/>
      <c r="I965" s="64"/>
      <c r="J965" s="64"/>
      <c r="K965" s="65"/>
      <c r="M965" s="64"/>
      <c r="N965" s="66"/>
      <c r="O965" s="66"/>
      <c r="Q965" s="67"/>
      <c r="R965" s="68"/>
      <c r="S965" s="63"/>
      <c r="U965" s="68">
        <v>28204</v>
      </c>
      <c r="V965" s="64">
        <v>2</v>
      </c>
      <c r="W965" s="54">
        <f t="shared" si="44"/>
        <v>956</v>
      </c>
      <c r="X965" s="68">
        <v>28204</v>
      </c>
      <c r="AC965" s="63">
        <v>14103.248061429709</v>
      </c>
      <c r="AD965" s="63"/>
      <c r="AE965" s="54" t="s">
        <v>177</v>
      </c>
      <c r="AG965" s="63"/>
      <c r="AK965" s="64"/>
      <c r="AL965" s="64"/>
      <c r="AM965" s="65"/>
      <c r="AO965" s="64"/>
      <c r="AP965" s="66"/>
      <c r="AQ965" s="66"/>
      <c r="AS965" s="67"/>
      <c r="AT965" s="68"/>
    </row>
    <row r="966" spans="1:46" x14ac:dyDescent="0.25">
      <c r="A966" s="60">
        <v>14557.322167916223</v>
      </c>
      <c r="B966" s="54">
        <f t="shared" si="42"/>
        <v>19</v>
      </c>
      <c r="C966" s="54">
        <f t="shared" si="43"/>
        <v>957</v>
      </c>
      <c r="D966" s="60">
        <v>14557.322167916223</v>
      </c>
      <c r="G966" s="63"/>
      <c r="I966" s="64"/>
      <c r="J966" s="64"/>
      <c r="K966" s="65"/>
      <c r="M966" s="64"/>
      <c r="N966" s="66"/>
      <c r="O966" s="66"/>
      <c r="Q966" s="67"/>
      <c r="R966" s="68"/>
      <c r="S966" s="63"/>
      <c r="U966" s="68">
        <v>28233</v>
      </c>
      <c r="V966" s="64">
        <v>3</v>
      </c>
      <c r="W966" s="54">
        <f t="shared" si="44"/>
        <v>957</v>
      </c>
      <c r="X966" s="68">
        <v>28233</v>
      </c>
      <c r="AC966" s="63">
        <v>14117.470600202214</v>
      </c>
      <c r="AD966" s="63"/>
      <c r="AE966" s="54" t="s">
        <v>176</v>
      </c>
      <c r="AG966" s="63"/>
      <c r="AK966" s="64"/>
      <c r="AL966" s="64"/>
      <c r="AM966" s="65"/>
      <c r="AO966" s="64"/>
      <c r="AP966" s="66"/>
      <c r="AQ966" s="66"/>
      <c r="AS966" s="67"/>
      <c r="AT966" s="68"/>
    </row>
    <row r="967" spans="1:46" x14ac:dyDescent="0.25">
      <c r="A967" s="60">
        <v>14572.207552535925</v>
      </c>
      <c r="B967" s="54">
        <f t="shared" si="42"/>
        <v>20</v>
      </c>
      <c r="C967" s="54">
        <f t="shared" si="43"/>
        <v>958</v>
      </c>
      <c r="D967" s="60">
        <v>14572.207552535925</v>
      </c>
      <c r="G967" s="63"/>
      <c r="I967" s="64"/>
      <c r="J967" s="64"/>
      <c r="K967" s="65"/>
      <c r="M967" s="64"/>
      <c r="N967" s="66"/>
      <c r="O967" s="66"/>
      <c r="Q967" s="67"/>
      <c r="R967" s="68"/>
      <c r="S967" s="63"/>
      <c r="U967" s="68">
        <v>28263</v>
      </c>
      <c r="V967" s="64">
        <v>4</v>
      </c>
      <c r="W967" s="54">
        <f t="shared" si="44"/>
        <v>958</v>
      </c>
      <c r="X967" s="68">
        <v>28263</v>
      </c>
      <c r="AC967" s="63">
        <v>14132.839255657513</v>
      </c>
      <c r="AD967" s="63"/>
      <c r="AE967" s="54" t="s">
        <v>177</v>
      </c>
      <c r="AG967" s="63"/>
      <c r="AK967" s="64"/>
      <c r="AL967" s="64"/>
      <c r="AM967" s="65"/>
      <c r="AO967" s="64"/>
      <c r="AP967" s="66"/>
      <c r="AQ967" s="66"/>
      <c r="AS967" s="67"/>
      <c r="AT967" s="68"/>
    </row>
    <row r="968" spans="1:46" x14ac:dyDescent="0.25">
      <c r="A968" s="60">
        <v>14587.012099412736</v>
      </c>
      <c r="B968" s="54">
        <f t="shared" si="42"/>
        <v>21</v>
      </c>
      <c r="C968" s="54">
        <f t="shared" si="43"/>
        <v>959</v>
      </c>
      <c r="D968" s="60">
        <v>14587.012099412736</v>
      </c>
      <c r="G968" s="63"/>
      <c r="I968" s="64"/>
      <c r="J968" s="64"/>
      <c r="K968" s="65"/>
      <c r="M968" s="64"/>
      <c r="N968" s="66"/>
      <c r="O968" s="66"/>
      <c r="Q968" s="67"/>
      <c r="R968" s="68"/>
      <c r="S968" s="63"/>
      <c r="U968" s="68">
        <v>28293</v>
      </c>
      <c r="V968" s="64">
        <v>5</v>
      </c>
      <c r="W968" s="54">
        <f t="shared" si="44"/>
        <v>959</v>
      </c>
      <c r="X968" s="68">
        <v>28293</v>
      </c>
      <c r="AC968" s="63">
        <v>14146.856943788007</v>
      </c>
      <c r="AD968" s="63"/>
      <c r="AE968" s="54" t="s">
        <v>176</v>
      </c>
      <c r="AG968" s="63"/>
      <c r="AK968" s="64"/>
      <c r="AL968" s="64"/>
      <c r="AM968" s="65"/>
      <c r="AO968" s="64"/>
      <c r="AP968" s="66"/>
      <c r="AQ968" s="66"/>
      <c r="AS968" s="67"/>
      <c r="AT968" s="68"/>
    </row>
    <row r="969" spans="1:46" x14ac:dyDescent="0.25">
      <c r="A969" s="60">
        <v>14601.754396226257</v>
      </c>
      <c r="B969" s="54">
        <f t="shared" si="42"/>
        <v>22</v>
      </c>
      <c r="C969" s="54">
        <f t="shared" si="43"/>
        <v>960</v>
      </c>
      <c r="D969" s="60">
        <v>14601.754396226257</v>
      </c>
      <c r="G969" s="63"/>
      <c r="I969" s="64"/>
      <c r="J969" s="64"/>
      <c r="K969" s="65"/>
      <c r="M969" s="64"/>
      <c r="N969" s="66"/>
      <c r="O969" s="66"/>
      <c r="Q969" s="67"/>
      <c r="R969" s="68"/>
      <c r="S969" s="63"/>
      <c r="U969" s="68">
        <v>28322</v>
      </c>
      <c r="V969" s="64">
        <v>6</v>
      </c>
      <c r="W969" s="54">
        <f t="shared" si="44"/>
        <v>960</v>
      </c>
      <c r="X969" s="68">
        <v>28322</v>
      </c>
      <c r="AC969" s="63">
        <v>14162.400985278189</v>
      </c>
      <c r="AD969" s="63"/>
      <c r="AE969" s="54" t="s">
        <v>177</v>
      </c>
      <c r="AG969" s="63"/>
      <c r="AK969" s="64"/>
      <c r="AL969" s="64"/>
      <c r="AM969" s="65"/>
      <c r="AO969" s="64"/>
      <c r="AP969" s="66"/>
      <c r="AQ969" s="66"/>
      <c r="AS969" s="67"/>
      <c r="AT969" s="68"/>
    </row>
    <row r="970" spans="1:46" x14ac:dyDescent="0.25">
      <c r="A970" s="60">
        <v>14616.475056505296</v>
      </c>
      <c r="B970" s="54">
        <f t="shared" si="42"/>
        <v>23</v>
      </c>
      <c r="C970" s="54">
        <f t="shared" si="43"/>
        <v>961</v>
      </c>
      <c r="D970" s="60">
        <v>14616.475056505296</v>
      </c>
      <c r="G970" s="63"/>
      <c r="I970" s="64"/>
      <c r="J970" s="64"/>
      <c r="K970" s="65"/>
      <c r="M970" s="64"/>
      <c r="N970" s="66"/>
      <c r="O970" s="66"/>
      <c r="Q970" s="67"/>
      <c r="R970" s="68"/>
      <c r="S970" s="63"/>
      <c r="U970" s="68">
        <v>28352</v>
      </c>
      <c r="V970" s="64">
        <v>7</v>
      </c>
      <c r="W970" s="54">
        <f t="shared" si="44"/>
        <v>961</v>
      </c>
      <c r="X970" s="68">
        <v>28352</v>
      </c>
      <c r="AC970" s="63">
        <v>14176.362893384881</v>
      </c>
      <c r="AD970" s="63"/>
      <c r="AE970" s="54" t="s">
        <v>176</v>
      </c>
      <c r="AG970" s="63"/>
      <c r="AK970" s="64"/>
      <c r="AL970" s="64"/>
      <c r="AM970" s="65"/>
      <c r="AO970" s="64"/>
      <c r="AP970" s="66"/>
      <c r="AQ970" s="66"/>
      <c r="AS970" s="67"/>
      <c r="AT970" s="68"/>
    </row>
    <row r="971" spans="1:46" x14ac:dyDescent="0.25">
      <c r="A971" s="60">
        <v>14631.197541296016</v>
      </c>
      <c r="B971" s="54">
        <f t="shared" si="42"/>
        <v>24</v>
      </c>
      <c r="C971" s="54">
        <f t="shared" si="43"/>
        <v>962</v>
      </c>
      <c r="D971" s="60">
        <v>14631.197541296016</v>
      </c>
      <c r="G971" s="63"/>
      <c r="I971" s="64"/>
      <c r="J971" s="64"/>
      <c r="K971" s="65"/>
      <c r="M971" s="64"/>
      <c r="N971" s="66"/>
      <c r="O971" s="66"/>
      <c r="Q971" s="67"/>
      <c r="R971" s="68"/>
      <c r="S971" s="63"/>
      <c r="U971" s="68">
        <v>28381</v>
      </c>
      <c r="V971" s="64">
        <v>8</v>
      </c>
      <c r="W971" s="54">
        <f t="shared" si="44"/>
        <v>962</v>
      </c>
      <c r="X971" s="68">
        <v>28381</v>
      </c>
      <c r="AC971" s="63">
        <v>14191.933167866431</v>
      </c>
      <c r="AD971" s="63"/>
      <c r="AE971" s="54" t="s">
        <v>177</v>
      </c>
      <c r="AG971" s="63"/>
      <c r="AK971" s="64"/>
      <c r="AL971" s="64"/>
      <c r="AM971" s="65"/>
      <c r="AO971" s="64"/>
      <c r="AP971" s="66"/>
      <c r="AQ971" s="66"/>
      <c r="AS971" s="67"/>
      <c r="AT971" s="68"/>
    </row>
    <row r="972" spans="1:46" x14ac:dyDescent="0.25">
      <c r="A972" s="60">
        <v>14645.963845746126</v>
      </c>
      <c r="B972" s="54">
        <f t="shared" ref="B972:B1035" si="45">IF(B971=24,1,B971+1)</f>
        <v>1</v>
      </c>
      <c r="C972" s="54">
        <f t="shared" ref="C972:C1035" si="46">C971+1</f>
        <v>963</v>
      </c>
      <c r="D972" s="60">
        <v>14645.963845746126</v>
      </c>
      <c r="G972" s="63"/>
      <c r="I972" s="64"/>
      <c r="J972" s="64"/>
      <c r="K972" s="65"/>
      <c r="M972" s="64"/>
      <c r="N972" s="66"/>
      <c r="O972" s="66"/>
      <c r="Q972" s="67"/>
      <c r="R972" s="68"/>
      <c r="S972" s="63"/>
      <c r="U972" s="68">
        <v>28411</v>
      </c>
      <c r="V972" s="64">
        <v>9</v>
      </c>
      <c r="W972" s="54">
        <f t="shared" ref="W972:W1035" si="47">W971+1</f>
        <v>963</v>
      </c>
      <c r="X972" s="68">
        <v>28411</v>
      </c>
      <c r="AC972" s="63">
        <v>14206.003525469452</v>
      </c>
      <c r="AD972" s="63"/>
      <c r="AE972" s="54" t="s">
        <v>176</v>
      </c>
      <c r="AG972" s="63"/>
      <c r="AK972" s="64"/>
      <c r="AL972" s="64"/>
      <c r="AM972" s="65"/>
      <c r="AO972" s="64"/>
      <c r="AP972" s="66"/>
      <c r="AQ972" s="66"/>
      <c r="AS972" s="67"/>
      <c r="AT972" s="68"/>
    </row>
    <row r="973" spans="1:46" x14ac:dyDescent="0.25">
      <c r="A973" s="60">
        <v>14660.794521319214</v>
      </c>
      <c r="B973" s="54">
        <f t="shared" si="45"/>
        <v>2</v>
      </c>
      <c r="C973" s="54">
        <f t="shared" si="46"/>
        <v>964</v>
      </c>
      <c r="D973" s="60">
        <v>14660.794521319214</v>
      </c>
      <c r="G973" s="63"/>
      <c r="I973" s="64"/>
      <c r="J973" s="64"/>
      <c r="K973" s="65"/>
      <c r="M973" s="64"/>
      <c r="N973" s="66"/>
      <c r="O973" s="66"/>
      <c r="Q973" s="67"/>
      <c r="R973" s="68"/>
      <c r="S973" s="63"/>
      <c r="U973" s="68">
        <v>28440</v>
      </c>
      <c r="V973" s="64">
        <v>10</v>
      </c>
      <c r="W973" s="54">
        <f t="shared" si="47"/>
        <v>964</v>
      </c>
      <c r="X973" s="68">
        <v>28440</v>
      </c>
      <c r="AC973" s="63">
        <v>14221.432312416378</v>
      </c>
      <c r="AD973" s="63"/>
      <c r="AE973" s="54" t="s">
        <v>177</v>
      </c>
      <c r="AG973" s="63"/>
      <c r="AK973" s="64"/>
      <c r="AL973" s="64"/>
      <c r="AM973" s="65"/>
      <c r="AO973" s="64"/>
      <c r="AP973" s="66"/>
      <c r="AQ973" s="66"/>
      <c r="AS973" s="67"/>
      <c r="AT973" s="68"/>
    </row>
    <row r="974" spans="1:46" x14ac:dyDescent="0.25">
      <c r="A974" s="60">
        <v>14675.725253242534</v>
      </c>
      <c r="B974" s="54">
        <f t="shared" si="45"/>
        <v>3</v>
      </c>
      <c r="C974" s="54">
        <f t="shared" si="46"/>
        <v>965</v>
      </c>
      <c r="D974" s="60">
        <v>14675.725253242534</v>
      </c>
      <c r="G974" s="63"/>
      <c r="I974" s="64"/>
      <c r="J974" s="64"/>
      <c r="K974" s="65"/>
      <c r="M974" s="64"/>
      <c r="N974" s="66"/>
      <c r="O974" s="66"/>
      <c r="Q974" s="67"/>
      <c r="R974" s="68"/>
      <c r="S974" s="63"/>
      <c r="U974" s="68">
        <v>28470</v>
      </c>
      <c r="V974" s="64">
        <v>11</v>
      </c>
      <c r="W974" s="54">
        <f t="shared" si="47"/>
        <v>965</v>
      </c>
      <c r="X974" s="68">
        <v>28470</v>
      </c>
      <c r="AC974" s="63">
        <v>14235.754909561481</v>
      </c>
      <c r="AD974" s="63"/>
      <c r="AE974" s="54" t="s">
        <v>176</v>
      </c>
      <c r="AG974" s="63"/>
      <c r="AK974" s="64"/>
      <c r="AL974" s="64"/>
      <c r="AM974" s="65"/>
      <c r="AO974" s="64"/>
      <c r="AP974" s="66"/>
      <c r="AQ974" s="66"/>
      <c r="AS974" s="67"/>
      <c r="AT974" s="68"/>
    </row>
    <row r="975" spans="1:46" x14ac:dyDescent="0.25">
      <c r="A975" s="60">
        <v>14690.766728806775</v>
      </c>
      <c r="B975" s="54">
        <f t="shared" si="45"/>
        <v>4</v>
      </c>
      <c r="C975" s="54">
        <f t="shared" si="46"/>
        <v>966</v>
      </c>
      <c r="D975" s="60">
        <v>14690.766728806775</v>
      </c>
      <c r="G975" s="63"/>
      <c r="I975" s="64"/>
      <c r="J975" s="64"/>
      <c r="K975" s="65"/>
      <c r="M975" s="64"/>
      <c r="N975" s="66"/>
      <c r="O975" s="66"/>
      <c r="Q975" s="67"/>
      <c r="R975" s="68"/>
      <c r="S975" s="63"/>
      <c r="U975" s="68">
        <v>28499</v>
      </c>
      <c r="V975" s="64">
        <v>12</v>
      </c>
      <c r="W975" s="54">
        <f t="shared" si="47"/>
        <v>966</v>
      </c>
      <c r="X975" s="68">
        <v>28499</v>
      </c>
      <c r="AC975" s="63">
        <v>14250.895922911819</v>
      </c>
      <c r="AD975" s="63"/>
      <c r="AE975" s="54" t="s">
        <v>177</v>
      </c>
      <c r="AG975" s="63"/>
      <c r="AK975" s="64"/>
      <c r="AL975" s="64"/>
      <c r="AM975" s="65"/>
      <c r="AO975" s="64"/>
      <c r="AP975" s="66"/>
      <c r="AQ975" s="66"/>
      <c r="AS975" s="67"/>
      <c r="AT975" s="68"/>
    </row>
    <row r="976" spans="1:46" x14ac:dyDescent="0.25">
      <c r="A976" s="60">
        <v>14705.940943785943</v>
      </c>
      <c r="B976" s="54">
        <f t="shared" si="45"/>
        <v>5</v>
      </c>
      <c r="C976" s="54">
        <f t="shared" si="46"/>
        <v>967</v>
      </c>
      <c r="D976" s="60">
        <v>14705.940943785943</v>
      </c>
      <c r="G976" s="63"/>
      <c r="I976" s="64"/>
      <c r="J976" s="64"/>
      <c r="K976" s="65"/>
      <c r="M976" s="64"/>
      <c r="N976" s="66"/>
      <c r="O976" s="66"/>
      <c r="Q976" s="67"/>
      <c r="R976" s="68"/>
      <c r="S976" s="63"/>
      <c r="U976" s="68">
        <v>28528</v>
      </c>
      <c r="V976" s="64">
        <v>1</v>
      </c>
      <c r="W976" s="54">
        <f t="shared" si="47"/>
        <v>967</v>
      </c>
      <c r="X976" s="68">
        <v>28528</v>
      </c>
      <c r="AC976" s="63">
        <v>14265.560370030813</v>
      </c>
      <c r="AD976" s="63"/>
      <c r="AE976" s="54" t="s">
        <v>176</v>
      </c>
      <c r="AG976" s="63"/>
      <c r="AK976" s="64"/>
      <c r="AL976" s="64"/>
      <c r="AM976" s="65"/>
      <c r="AO976" s="64"/>
      <c r="AP976" s="66"/>
      <c r="AQ976" s="66"/>
      <c r="AS976" s="67"/>
      <c r="AT976" s="68"/>
    </row>
    <row r="977" spans="1:46" x14ac:dyDescent="0.25">
      <c r="A977" s="60">
        <v>14721.243938772008</v>
      </c>
      <c r="B977" s="54">
        <f t="shared" si="45"/>
        <v>6</v>
      </c>
      <c r="C977" s="54">
        <f t="shared" si="46"/>
        <v>968</v>
      </c>
      <c r="D977" s="60">
        <v>14721.243938772008</v>
      </c>
      <c r="G977" s="63"/>
      <c r="I977" s="64"/>
      <c r="J977" s="64"/>
      <c r="K977" s="65"/>
      <c r="M977" s="64"/>
      <c r="N977" s="66"/>
      <c r="O977" s="66"/>
      <c r="Q977" s="67"/>
      <c r="R977" s="68"/>
      <c r="S977" s="63"/>
      <c r="U977" s="68">
        <v>28558</v>
      </c>
      <c r="V977" s="64">
        <v>2</v>
      </c>
      <c r="W977" s="54">
        <f t="shared" si="47"/>
        <v>968</v>
      </c>
      <c r="X977" s="68">
        <v>28558</v>
      </c>
      <c r="AC977" s="63">
        <v>14280.329895133618</v>
      </c>
      <c r="AD977" s="63"/>
      <c r="AE977" s="54" t="s">
        <v>177</v>
      </c>
      <c r="AG977" s="63"/>
      <c r="AK977" s="64"/>
      <c r="AL977" s="64"/>
      <c r="AM977" s="65"/>
      <c r="AO977" s="64"/>
      <c r="AP977" s="66"/>
      <c r="AQ977" s="66"/>
      <c r="AS977" s="67"/>
      <c r="AT977" s="68"/>
    </row>
    <row r="978" spans="1:46" x14ac:dyDescent="0.25">
      <c r="A978" s="60">
        <v>14736.678242581431</v>
      </c>
      <c r="B978" s="54">
        <f t="shared" si="45"/>
        <v>7</v>
      </c>
      <c r="C978" s="54">
        <f t="shared" si="46"/>
        <v>969</v>
      </c>
      <c r="D978" s="60">
        <v>14736.678242581431</v>
      </c>
      <c r="G978" s="63"/>
      <c r="I978" s="64"/>
      <c r="J978" s="64"/>
      <c r="K978" s="65"/>
      <c r="M978" s="64"/>
      <c r="N978" s="66"/>
      <c r="O978" s="66"/>
      <c r="Q978" s="67"/>
      <c r="R978" s="68"/>
      <c r="S978" s="63"/>
      <c r="U978" s="68">
        <v>28587</v>
      </c>
      <c r="V978" s="64">
        <v>3</v>
      </c>
      <c r="W978" s="54">
        <f t="shared" si="47"/>
        <v>969</v>
      </c>
      <c r="X978" s="68">
        <v>28587</v>
      </c>
      <c r="AC978" s="63">
        <v>14295.35313532548</v>
      </c>
      <c r="AD978" s="63"/>
      <c r="AE978" s="54" t="s">
        <v>176</v>
      </c>
      <c r="AG978" s="63"/>
      <c r="AK978" s="64"/>
      <c r="AL978" s="64"/>
      <c r="AM978" s="65"/>
      <c r="AO978" s="64"/>
      <c r="AP978" s="66"/>
      <c r="AQ978" s="66"/>
      <c r="AS978" s="67"/>
      <c r="AT978" s="68"/>
    </row>
    <row r="979" spans="1:46" x14ac:dyDescent="0.25">
      <c r="A979" s="60">
        <v>14752.224586750381</v>
      </c>
      <c r="B979" s="54">
        <f t="shared" si="45"/>
        <v>8</v>
      </c>
      <c r="C979" s="54">
        <f t="shared" si="46"/>
        <v>970</v>
      </c>
      <c r="D979" s="60">
        <v>14752.224586750381</v>
      </c>
      <c r="G979" s="63"/>
      <c r="I979" s="64"/>
      <c r="J979" s="64"/>
      <c r="K979" s="65"/>
      <c r="M979" s="64"/>
      <c r="N979" s="66"/>
      <c r="O979" s="66"/>
      <c r="Q979" s="67"/>
      <c r="R979" s="68"/>
      <c r="S979" s="63"/>
      <c r="U979" s="68">
        <v>28617</v>
      </c>
      <c r="V979" s="64">
        <v>4</v>
      </c>
      <c r="W979" s="54">
        <f t="shared" si="47"/>
        <v>970</v>
      </c>
      <c r="X979" s="68">
        <v>28617</v>
      </c>
      <c r="AC979" s="63">
        <v>14309.750544098672</v>
      </c>
      <c r="AD979" s="63"/>
      <c r="AE979" s="54" t="s">
        <v>177</v>
      </c>
      <c r="AG979" s="63"/>
      <c r="AK979" s="64"/>
      <c r="AL979" s="64"/>
      <c r="AM979" s="65"/>
      <c r="AO979" s="64"/>
      <c r="AP979" s="66"/>
      <c r="AQ979" s="66"/>
      <c r="AS979" s="67"/>
      <c r="AT979" s="68"/>
    </row>
    <row r="980" spans="1:46" x14ac:dyDescent="0.25">
      <c r="A980" s="60">
        <v>14767.864200475626</v>
      </c>
      <c r="B980" s="54">
        <f t="shared" si="45"/>
        <v>9</v>
      </c>
      <c r="C980" s="54">
        <f t="shared" si="46"/>
        <v>971</v>
      </c>
      <c r="D980" s="60">
        <v>14767.864200475626</v>
      </c>
      <c r="G980" s="63"/>
      <c r="I980" s="64"/>
      <c r="J980" s="64"/>
      <c r="K980" s="65"/>
      <c r="M980" s="64"/>
      <c r="N980" s="66"/>
      <c r="O980" s="66"/>
      <c r="Q980" s="67"/>
      <c r="R980" s="68"/>
      <c r="S980" s="63"/>
      <c r="U980" s="68">
        <v>28647</v>
      </c>
      <c r="V980" s="64">
        <v>5</v>
      </c>
      <c r="W980" s="54">
        <f t="shared" si="47"/>
        <v>971</v>
      </c>
      <c r="X980" s="68">
        <v>28647</v>
      </c>
      <c r="AC980" s="63">
        <v>14325.076168593019</v>
      </c>
      <c r="AD980" s="63"/>
      <c r="AE980" s="54" t="s">
        <v>176</v>
      </c>
      <c r="AG980" s="63"/>
      <c r="AK980" s="64"/>
      <c r="AL980" s="64"/>
      <c r="AM980" s="65"/>
      <c r="AO980" s="64"/>
      <c r="AP980" s="66"/>
      <c r="AQ980" s="66"/>
      <c r="AS980" s="67"/>
      <c r="AT980" s="68"/>
    </row>
    <row r="981" spans="1:46" x14ac:dyDescent="0.25">
      <c r="A981" s="60">
        <v>14783.567205469124</v>
      </c>
      <c r="B981" s="54">
        <f t="shared" si="45"/>
        <v>10</v>
      </c>
      <c r="C981" s="54">
        <f t="shared" si="46"/>
        <v>972</v>
      </c>
      <c r="D981" s="60">
        <v>14783.567205469124</v>
      </c>
      <c r="G981" s="63"/>
      <c r="I981" s="64"/>
      <c r="J981" s="64"/>
      <c r="K981" s="65"/>
      <c r="M981" s="64"/>
      <c r="N981" s="66"/>
      <c r="O981" s="66"/>
      <c r="Q981" s="67"/>
      <c r="R981" s="68"/>
      <c r="S981" s="63"/>
      <c r="U981" s="68">
        <v>28676</v>
      </c>
      <c r="V981" s="64">
        <v>6</v>
      </c>
      <c r="W981" s="54">
        <f t="shared" si="47"/>
        <v>972</v>
      </c>
      <c r="X981" s="68">
        <v>28676</v>
      </c>
      <c r="AC981" s="63">
        <v>14339.179467509035</v>
      </c>
      <c r="AD981" s="63"/>
      <c r="AE981" s="54" t="s">
        <v>177</v>
      </c>
      <c r="AG981" s="63"/>
      <c r="AK981" s="64"/>
      <c r="AL981" s="64"/>
      <c r="AM981" s="65"/>
      <c r="AO981" s="64"/>
      <c r="AP981" s="66"/>
      <c r="AQ981" s="66"/>
      <c r="AS981" s="67"/>
      <c r="AT981" s="68"/>
    </row>
    <row r="982" spans="1:46" x14ac:dyDescent="0.25">
      <c r="A982" s="60">
        <v>14799.297517633997</v>
      </c>
      <c r="B982" s="54">
        <f t="shared" si="45"/>
        <v>11</v>
      </c>
      <c r="C982" s="54">
        <f t="shared" si="46"/>
        <v>973</v>
      </c>
      <c r="D982" s="60">
        <v>14799.297517633997</v>
      </c>
      <c r="G982" s="63"/>
      <c r="I982" s="64"/>
      <c r="J982" s="64"/>
      <c r="K982" s="65"/>
      <c r="M982" s="64"/>
      <c r="N982" s="66"/>
      <c r="O982" s="66"/>
      <c r="Q982" s="67"/>
      <c r="R982" s="68"/>
      <c r="S982" s="63"/>
      <c r="U982" s="68">
        <v>28706</v>
      </c>
      <c r="V982" s="64">
        <v>7</v>
      </c>
      <c r="W982" s="54">
        <f t="shared" si="47"/>
        <v>973</v>
      </c>
      <c r="X982" s="68">
        <v>28706</v>
      </c>
      <c r="AC982" s="63">
        <v>14354.691263324115</v>
      </c>
      <c r="AD982" s="63"/>
      <c r="AE982" s="54" t="s">
        <v>176</v>
      </c>
      <c r="AG982" s="63"/>
      <c r="AK982" s="64"/>
      <c r="AL982" s="64"/>
      <c r="AM982" s="65"/>
      <c r="AO982" s="64"/>
      <c r="AP982" s="66"/>
      <c r="AQ982" s="66"/>
      <c r="AS982" s="67"/>
      <c r="AT982" s="68"/>
    </row>
    <row r="983" spans="1:46" x14ac:dyDescent="0.25">
      <c r="A983" s="60">
        <v>14815.023925804533</v>
      </c>
      <c r="B983" s="54">
        <f t="shared" si="45"/>
        <v>12</v>
      </c>
      <c r="C983" s="54">
        <f t="shared" si="46"/>
        <v>974</v>
      </c>
      <c r="D983" s="60">
        <v>14815.023925804533</v>
      </c>
      <c r="G983" s="63"/>
      <c r="I983" s="64"/>
      <c r="J983" s="64"/>
      <c r="K983" s="65"/>
      <c r="M983" s="64"/>
      <c r="N983" s="66"/>
      <c r="O983" s="66"/>
      <c r="Q983" s="67"/>
      <c r="R983" s="68"/>
      <c r="S983" s="63"/>
      <c r="U983" s="68">
        <v>28736</v>
      </c>
      <c r="V983" s="64">
        <v>8</v>
      </c>
      <c r="W983" s="54">
        <f t="shared" si="47"/>
        <v>974</v>
      </c>
      <c r="X983" s="68">
        <v>28736</v>
      </c>
      <c r="AC983" s="63">
        <v>14368.635936684906</v>
      </c>
      <c r="AD983" s="63"/>
      <c r="AE983" s="54" t="s">
        <v>177</v>
      </c>
      <c r="AG983" s="63"/>
      <c r="AK983" s="64"/>
      <c r="AL983" s="64"/>
      <c r="AM983" s="65"/>
      <c r="AO983" s="64"/>
      <c r="AP983" s="66"/>
      <c r="AQ983" s="66"/>
      <c r="AS983" s="67"/>
      <c r="AT983" s="68"/>
    </row>
    <row r="984" spans="1:46" x14ac:dyDescent="0.25">
      <c r="A984" s="60">
        <v>14830.702703048941</v>
      </c>
      <c r="B984" s="54">
        <f t="shared" si="45"/>
        <v>13</v>
      </c>
      <c r="C984" s="54">
        <f t="shared" si="46"/>
        <v>975</v>
      </c>
      <c r="D984" s="60">
        <v>14830.702703048941</v>
      </c>
      <c r="G984" s="63"/>
      <c r="I984" s="64"/>
      <c r="J984" s="64"/>
      <c r="K984" s="65"/>
      <c r="M984" s="64"/>
      <c r="N984" s="66"/>
      <c r="O984" s="66"/>
      <c r="Q984" s="67"/>
      <c r="R984" s="68"/>
      <c r="S984" s="63"/>
      <c r="U984" s="68">
        <v>28765</v>
      </c>
      <c r="V984" s="64">
        <v>9</v>
      </c>
      <c r="W984" s="54">
        <f t="shared" si="47"/>
        <v>975</v>
      </c>
      <c r="X984" s="68">
        <v>28765</v>
      </c>
      <c r="AC984" s="63">
        <v>14384.18418977363</v>
      </c>
      <c r="AD984" s="63"/>
      <c r="AE984" s="54" t="s">
        <v>176</v>
      </c>
      <c r="AG984" s="63"/>
      <c r="AK984" s="64"/>
      <c r="AL984" s="64"/>
      <c r="AM984" s="65"/>
      <c r="AO984" s="64"/>
      <c r="AP984" s="66"/>
      <c r="AQ984" s="66"/>
      <c r="AS984" s="67"/>
      <c r="AT984" s="68"/>
    </row>
    <row r="985" spans="1:46" x14ac:dyDescent="0.25">
      <c r="A985" s="60">
        <v>14846.311747971456</v>
      </c>
      <c r="B985" s="54">
        <f t="shared" si="45"/>
        <v>14</v>
      </c>
      <c r="C985" s="54">
        <f t="shared" si="46"/>
        <v>976</v>
      </c>
      <c r="D985" s="60">
        <v>14846.311747971456</v>
      </c>
      <c r="G985" s="63"/>
      <c r="I985" s="64"/>
      <c r="J985" s="64"/>
      <c r="K985" s="65"/>
      <c r="M985" s="64"/>
      <c r="N985" s="66"/>
      <c r="O985" s="66"/>
      <c r="Q985" s="67"/>
      <c r="R985" s="68"/>
      <c r="S985" s="63"/>
      <c r="U985" s="68">
        <v>28795</v>
      </c>
      <c r="V985" s="64">
        <v>10</v>
      </c>
      <c r="W985" s="54">
        <f t="shared" si="47"/>
        <v>976</v>
      </c>
      <c r="X985" s="68">
        <v>28795</v>
      </c>
      <c r="AC985" s="63">
        <v>14398.132873824798</v>
      </c>
      <c r="AD985" s="63"/>
      <c r="AE985" s="54" t="s">
        <v>177</v>
      </c>
      <c r="AG985" s="63"/>
      <c r="AK985" s="64"/>
      <c r="AL985" s="64"/>
      <c r="AM985" s="65"/>
      <c r="AO985" s="64"/>
      <c r="AP985" s="66"/>
      <c r="AQ985" s="66"/>
      <c r="AS985" s="67"/>
      <c r="AT985" s="68"/>
    </row>
    <row r="986" spans="1:46" x14ac:dyDescent="0.25">
      <c r="A986" s="60">
        <v>14861.812240690924</v>
      </c>
      <c r="B986" s="54">
        <f t="shared" si="45"/>
        <v>15</v>
      </c>
      <c r="C986" s="54">
        <f t="shared" si="46"/>
        <v>977</v>
      </c>
      <c r="D986" s="60">
        <v>14861.812240690924</v>
      </c>
      <c r="G986" s="63"/>
      <c r="I986" s="64"/>
      <c r="J986" s="64"/>
      <c r="K986" s="65"/>
      <c r="M986" s="64"/>
      <c r="N986" s="66"/>
      <c r="O986" s="66"/>
      <c r="Q986" s="67"/>
      <c r="R986" s="68"/>
      <c r="S986" s="63"/>
      <c r="U986" s="68">
        <v>28824</v>
      </c>
      <c r="V986" s="64">
        <v>11</v>
      </c>
      <c r="W986" s="54">
        <f t="shared" si="47"/>
        <v>977</v>
      </c>
      <c r="X986" s="68">
        <v>28824</v>
      </c>
      <c r="AC986" s="63">
        <v>14413.567544261459</v>
      </c>
      <c r="AD986" s="63"/>
      <c r="AE986" s="54" t="s">
        <v>176</v>
      </c>
      <c r="AG986" s="63"/>
      <c r="AK986" s="64"/>
      <c r="AL986" s="64"/>
      <c r="AM986" s="65"/>
      <c r="AO986" s="64"/>
      <c r="AP986" s="66"/>
      <c r="AQ986" s="66"/>
      <c r="AS986" s="67"/>
      <c r="AT986" s="68"/>
    </row>
    <row r="987" spans="1:46" x14ac:dyDescent="0.25">
      <c r="A987" s="60">
        <v>14877.198566034436</v>
      </c>
      <c r="B987" s="54">
        <f t="shared" si="45"/>
        <v>16</v>
      </c>
      <c r="C987" s="54">
        <f t="shared" si="46"/>
        <v>978</v>
      </c>
      <c r="D987" s="60">
        <v>14877.198566034436</v>
      </c>
      <c r="G987" s="63"/>
      <c r="I987" s="64"/>
      <c r="J987" s="64"/>
      <c r="K987" s="65"/>
      <c r="M987" s="64"/>
      <c r="N987" s="66"/>
      <c r="O987" s="66"/>
      <c r="Q987" s="67"/>
      <c r="R987" s="68"/>
      <c r="S987" s="63"/>
      <c r="U987" s="68">
        <v>28854</v>
      </c>
      <c r="V987" s="64">
        <v>12</v>
      </c>
      <c r="W987" s="54">
        <f t="shared" si="47"/>
        <v>978</v>
      </c>
      <c r="X987" s="68">
        <v>28854</v>
      </c>
      <c r="AC987" s="63">
        <v>14427.678040215746</v>
      </c>
      <c r="AD987" s="63"/>
      <c r="AE987" s="54" t="s">
        <v>177</v>
      </c>
      <c r="AG987" s="63"/>
      <c r="AK987" s="64"/>
      <c r="AL987" s="64"/>
      <c r="AM987" s="65"/>
      <c r="AO987" s="64"/>
      <c r="AP987" s="66"/>
      <c r="AQ987" s="66"/>
      <c r="AS987" s="67"/>
      <c r="AT987" s="68"/>
    </row>
    <row r="988" spans="1:46" x14ac:dyDescent="0.25">
      <c r="A988" s="60">
        <v>14892.446381343994</v>
      </c>
      <c r="B988" s="54">
        <f t="shared" si="45"/>
        <v>17</v>
      </c>
      <c r="C988" s="54">
        <f t="shared" si="46"/>
        <v>979</v>
      </c>
      <c r="D988" s="60">
        <v>14892.446381343994</v>
      </c>
      <c r="G988" s="63"/>
      <c r="I988" s="64"/>
      <c r="J988" s="64"/>
      <c r="K988" s="65"/>
      <c r="M988" s="64"/>
      <c r="N988" s="66"/>
      <c r="O988" s="66"/>
      <c r="Q988" s="67"/>
      <c r="R988" s="68"/>
      <c r="S988" s="63"/>
      <c r="U988" s="68">
        <v>28883</v>
      </c>
      <c r="V988" s="64">
        <v>1</v>
      </c>
      <c r="W988" s="54">
        <f t="shared" si="47"/>
        <v>979</v>
      </c>
      <c r="X988" s="68">
        <v>28883</v>
      </c>
      <c r="AC988" s="63">
        <v>14442.877133117523</v>
      </c>
      <c r="AD988" s="63"/>
      <c r="AE988" s="54" t="s">
        <v>176</v>
      </c>
      <c r="AG988" s="63"/>
      <c r="AK988" s="64"/>
      <c r="AL988" s="64"/>
      <c r="AM988" s="65"/>
      <c r="AO988" s="64"/>
      <c r="AP988" s="66"/>
      <c r="AQ988" s="66"/>
      <c r="AS988" s="67"/>
      <c r="AT988" s="68"/>
    </row>
    <row r="989" spans="1:46" x14ac:dyDescent="0.25">
      <c r="A989" s="60">
        <v>14907.569244946353</v>
      </c>
      <c r="B989" s="54">
        <f t="shared" si="45"/>
        <v>18</v>
      </c>
      <c r="C989" s="54">
        <f t="shared" si="46"/>
        <v>980</v>
      </c>
      <c r="D989" s="60">
        <v>14907.569244946353</v>
      </c>
      <c r="G989" s="63"/>
      <c r="I989" s="64"/>
      <c r="J989" s="64"/>
      <c r="K989" s="65"/>
      <c r="M989" s="64"/>
      <c r="N989" s="66"/>
      <c r="O989" s="66"/>
      <c r="Q989" s="67"/>
      <c r="R989" s="68"/>
      <c r="S989" s="63"/>
      <c r="U989" s="68">
        <v>28913</v>
      </c>
      <c r="V989" s="64">
        <v>2</v>
      </c>
      <c r="W989" s="54">
        <f t="shared" si="47"/>
        <v>980</v>
      </c>
      <c r="X989" s="68">
        <v>28913</v>
      </c>
      <c r="AC989" s="63">
        <v>14457.275664933026</v>
      </c>
      <c r="AD989" s="63"/>
      <c r="AE989" s="54" t="s">
        <v>177</v>
      </c>
      <c r="AG989" s="63"/>
      <c r="AK989" s="64"/>
      <c r="AL989" s="64"/>
      <c r="AM989" s="65"/>
      <c r="AO989" s="64"/>
      <c r="AP989" s="66"/>
      <c r="AQ989" s="66"/>
      <c r="AS989" s="67"/>
      <c r="AT989" s="68"/>
    </row>
    <row r="990" spans="1:46" x14ac:dyDescent="0.25">
      <c r="A990" s="60">
        <v>14922.560543304309</v>
      </c>
      <c r="B990" s="54">
        <f t="shared" si="45"/>
        <v>19</v>
      </c>
      <c r="C990" s="54">
        <f t="shared" si="46"/>
        <v>981</v>
      </c>
      <c r="D990" s="60">
        <v>14922.560543304309</v>
      </c>
      <c r="G990" s="63"/>
      <c r="I990" s="64"/>
      <c r="J990" s="64"/>
      <c r="K990" s="65"/>
      <c r="M990" s="64"/>
      <c r="N990" s="66"/>
      <c r="O990" s="66"/>
      <c r="Q990" s="67"/>
      <c r="R990" s="68"/>
      <c r="S990" s="63"/>
      <c r="U990" s="68">
        <v>28942</v>
      </c>
      <c r="V990" s="64">
        <v>3</v>
      </c>
      <c r="W990" s="54">
        <f t="shared" si="47"/>
        <v>981</v>
      </c>
      <c r="X990" s="68">
        <v>28942</v>
      </c>
      <c r="AC990" s="63">
        <v>14472.162234118208</v>
      </c>
      <c r="AD990" s="63"/>
      <c r="AE990" s="54" t="s">
        <v>176</v>
      </c>
      <c r="AG990" s="63"/>
      <c r="AK990" s="64"/>
      <c r="AL990" s="64"/>
      <c r="AM990" s="65"/>
      <c r="AO990" s="64"/>
      <c r="AP990" s="66"/>
      <c r="AQ990" s="66"/>
      <c r="AS990" s="67"/>
      <c r="AT990" s="68"/>
    </row>
    <row r="991" spans="1:46" x14ac:dyDescent="0.25">
      <c r="A991" s="60">
        <v>14937.450931544416</v>
      </c>
      <c r="B991" s="54">
        <f t="shared" si="45"/>
        <v>20</v>
      </c>
      <c r="C991" s="54">
        <f t="shared" si="46"/>
        <v>982</v>
      </c>
      <c r="D991" s="60">
        <v>14937.450931544416</v>
      </c>
      <c r="G991" s="63"/>
      <c r="I991" s="64"/>
      <c r="J991" s="64"/>
      <c r="K991" s="65"/>
      <c r="M991" s="64"/>
      <c r="N991" s="66"/>
      <c r="O991" s="66"/>
      <c r="Q991" s="67"/>
      <c r="R991" s="68"/>
      <c r="S991" s="63"/>
      <c r="U991" s="68">
        <v>28971</v>
      </c>
      <c r="V991" s="64">
        <v>4</v>
      </c>
      <c r="W991" s="54">
        <f t="shared" si="47"/>
        <v>982</v>
      </c>
      <c r="X991" s="68">
        <v>28971</v>
      </c>
      <c r="AC991" s="63">
        <v>14486.922938112635</v>
      </c>
      <c r="AD991" s="63"/>
      <c r="AE991" s="54" t="s">
        <v>177</v>
      </c>
      <c r="AG991" s="63"/>
      <c r="AK991" s="64"/>
      <c r="AL991" s="64"/>
      <c r="AM991" s="65"/>
      <c r="AO991" s="64"/>
      <c r="AP991" s="66"/>
      <c r="AQ991" s="66"/>
      <c r="AS991" s="67"/>
      <c r="AT991" s="68"/>
    </row>
    <row r="992" spans="1:46" x14ac:dyDescent="0.25">
      <c r="A992" s="60">
        <v>14952.248794149142</v>
      </c>
      <c r="B992" s="54">
        <f t="shared" si="45"/>
        <v>21</v>
      </c>
      <c r="C992" s="54">
        <f t="shared" si="46"/>
        <v>983</v>
      </c>
      <c r="D992" s="60">
        <v>14952.248794149142</v>
      </c>
      <c r="G992" s="63"/>
      <c r="I992" s="64"/>
      <c r="J992" s="64"/>
      <c r="K992" s="65"/>
      <c r="M992" s="64"/>
      <c r="N992" s="66"/>
      <c r="O992" s="66"/>
      <c r="Q992" s="67"/>
      <c r="R992" s="68"/>
      <c r="S992" s="63"/>
      <c r="U992" s="68">
        <v>29001</v>
      </c>
      <c r="V992" s="64">
        <v>5</v>
      </c>
      <c r="W992" s="54">
        <f t="shared" si="47"/>
        <v>983</v>
      </c>
      <c r="X992" s="68">
        <v>29001</v>
      </c>
      <c r="AC992" s="63">
        <v>14501.47394180391</v>
      </c>
      <c r="AD992" s="63"/>
      <c r="AE992" s="54" t="s">
        <v>176</v>
      </c>
      <c r="AG992" s="63"/>
      <c r="AK992" s="64"/>
      <c r="AL992" s="64"/>
      <c r="AM992" s="65"/>
      <c r="AO992" s="64"/>
      <c r="AP992" s="66"/>
      <c r="AQ992" s="66"/>
      <c r="AS992" s="67"/>
      <c r="AT992" s="68"/>
    </row>
    <row r="993" spans="1:46" x14ac:dyDescent="0.25">
      <c r="A993" s="60">
        <v>14966.996596760117</v>
      </c>
      <c r="B993" s="54">
        <f t="shared" si="45"/>
        <v>22</v>
      </c>
      <c r="C993" s="54">
        <f t="shared" si="46"/>
        <v>984</v>
      </c>
      <c r="D993" s="60">
        <v>14966.996596760117</v>
      </c>
      <c r="G993" s="63"/>
      <c r="I993" s="64"/>
      <c r="J993" s="64"/>
      <c r="K993" s="65"/>
      <c r="M993" s="64"/>
      <c r="N993" s="66"/>
      <c r="O993" s="66"/>
      <c r="Q993" s="67"/>
      <c r="R993" s="68"/>
      <c r="S993" s="63"/>
      <c r="U993" s="68">
        <v>29030</v>
      </c>
      <c r="V993" s="64">
        <v>6</v>
      </c>
      <c r="W993" s="54">
        <f t="shared" si="47"/>
        <v>984</v>
      </c>
      <c r="X993" s="68">
        <v>29030</v>
      </c>
      <c r="AC993" s="63">
        <v>14516.602362175938</v>
      </c>
      <c r="AD993" s="63"/>
      <c r="AE993" s="54" t="s">
        <v>177</v>
      </c>
      <c r="AG993" s="63"/>
      <c r="AK993" s="64"/>
      <c r="AL993" s="64"/>
      <c r="AM993" s="65"/>
      <c r="AO993" s="64"/>
      <c r="AP993" s="66"/>
      <c r="AQ993" s="66"/>
      <c r="AS993" s="67"/>
      <c r="AT993" s="68"/>
    </row>
    <row r="994" spans="1:46" x14ac:dyDescent="0.25">
      <c r="A994" s="60">
        <v>14981.711333478335</v>
      </c>
      <c r="B994" s="54">
        <f t="shared" si="45"/>
        <v>23</v>
      </c>
      <c r="C994" s="54">
        <f t="shared" si="46"/>
        <v>985</v>
      </c>
      <c r="D994" s="60">
        <v>14981.711333478335</v>
      </c>
      <c r="G994" s="63"/>
      <c r="I994" s="64"/>
      <c r="J994" s="64"/>
      <c r="K994" s="65"/>
      <c r="M994" s="64"/>
      <c r="N994" s="66"/>
      <c r="O994" s="66"/>
      <c r="Q994" s="67"/>
      <c r="R994" s="68"/>
      <c r="S994" s="63"/>
      <c r="U994" s="68">
        <v>29060</v>
      </c>
      <c r="V994" s="64">
        <v>6</v>
      </c>
      <c r="W994" s="54">
        <f t="shared" si="47"/>
        <v>985</v>
      </c>
      <c r="X994" s="68">
        <v>29060</v>
      </c>
      <c r="AC994" s="63">
        <v>14530.854501036461</v>
      </c>
      <c r="AD994" s="63"/>
      <c r="AE994" s="54" t="s">
        <v>176</v>
      </c>
      <c r="AG994" s="63"/>
      <c r="AK994" s="64"/>
      <c r="AL994" s="64"/>
      <c r="AM994" s="65"/>
      <c r="AO994" s="64"/>
      <c r="AP994" s="66"/>
      <c r="AQ994" s="66"/>
      <c r="AS994" s="67"/>
      <c r="AT994" s="68"/>
    </row>
    <row r="995" spans="1:46" x14ac:dyDescent="0.25">
      <c r="A995" s="60">
        <v>14996.44028915884</v>
      </c>
      <c r="B995" s="54">
        <f t="shared" si="45"/>
        <v>24</v>
      </c>
      <c r="C995" s="54">
        <f t="shared" si="46"/>
        <v>986</v>
      </c>
      <c r="D995" s="60">
        <v>14996.44028915884</v>
      </c>
      <c r="G995" s="63"/>
      <c r="I995" s="64"/>
      <c r="J995" s="64"/>
      <c r="K995" s="65"/>
      <c r="M995" s="64"/>
      <c r="N995" s="66"/>
      <c r="O995" s="66"/>
      <c r="Q995" s="67"/>
      <c r="R995" s="68"/>
      <c r="S995" s="63"/>
      <c r="U995" s="68">
        <v>29090</v>
      </c>
      <c r="V995" s="64">
        <v>7</v>
      </c>
      <c r="W995" s="54">
        <f t="shared" si="47"/>
        <v>986</v>
      </c>
      <c r="X995" s="68">
        <v>29090</v>
      </c>
      <c r="AC995" s="63">
        <v>14546.279162602033</v>
      </c>
      <c r="AD995" s="63"/>
      <c r="AE995" s="54" t="s">
        <v>177</v>
      </c>
      <c r="AG995" s="63"/>
      <c r="AK995" s="64"/>
      <c r="AL995" s="64"/>
      <c r="AM995" s="65"/>
      <c r="AO995" s="64"/>
      <c r="AP995" s="66"/>
      <c r="AQ995" s="66"/>
      <c r="AS995" s="67"/>
      <c r="AT995" s="68"/>
    </row>
    <row r="996" spans="1:46" x14ac:dyDescent="0.25">
      <c r="A996" s="60">
        <v>15011.201497976668</v>
      </c>
      <c r="B996" s="54">
        <f t="shared" si="45"/>
        <v>1</v>
      </c>
      <c r="C996" s="54">
        <f t="shared" si="46"/>
        <v>987</v>
      </c>
      <c r="D996" s="60">
        <v>15011.201497976668</v>
      </c>
      <c r="G996" s="63"/>
      <c r="I996" s="64"/>
      <c r="J996" s="64"/>
      <c r="K996" s="65"/>
      <c r="M996" s="64"/>
      <c r="N996" s="66"/>
      <c r="O996" s="66"/>
      <c r="Q996" s="67"/>
      <c r="R996" s="68"/>
      <c r="S996" s="63"/>
      <c r="U996" s="68">
        <v>29119</v>
      </c>
      <c r="V996" s="64">
        <v>8</v>
      </c>
      <c r="W996" s="54">
        <f t="shared" si="47"/>
        <v>987</v>
      </c>
      <c r="X996" s="68">
        <v>29119</v>
      </c>
      <c r="AC996" s="63">
        <v>14560.329645014834</v>
      </c>
      <c r="AD996" s="63"/>
      <c r="AE996" s="54" t="s">
        <v>176</v>
      </c>
      <c r="AG996" s="63"/>
      <c r="AK996" s="64"/>
      <c r="AL996" s="64"/>
      <c r="AM996" s="65"/>
      <c r="AO996" s="64"/>
      <c r="AP996" s="66"/>
      <c r="AQ996" s="66"/>
      <c r="AS996" s="67"/>
      <c r="AT996" s="68"/>
    </row>
    <row r="997" spans="1:46" x14ac:dyDescent="0.25">
      <c r="A997" s="60">
        <v>15026.039419784676</v>
      </c>
      <c r="B997" s="54">
        <f t="shared" si="45"/>
        <v>2</v>
      </c>
      <c r="C997" s="54">
        <f t="shared" si="46"/>
        <v>988</v>
      </c>
      <c r="D997" s="60">
        <v>15026.039419784676</v>
      </c>
      <c r="G997" s="63"/>
      <c r="I997" s="64"/>
      <c r="J997" s="64"/>
      <c r="K997" s="65"/>
      <c r="M997" s="64"/>
      <c r="N997" s="66"/>
      <c r="O997" s="66"/>
      <c r="Q997" s="67"/>
      <c r="R997" s="68"/>
      <c r="S997" s="63"/>
      <c r="U997" s="68">
        <v>29149</v>
      </c>
      <c r="V997" s="64">
        <v>9</v>
      </c>
      <c r="W997" s="54">
        <f t="shared" si="47"/>
        <v>988</v>
      </c>
      <c r="X997" s="68">
        <v>29149</v>
      </c>
      <c r="AC997" s="63">
        <v>14575.913019782398</v>
      </c>
      <c r="AD997" s="63"/>
      <c r="AE997" s="54" t="s">
        <v>177</v>
      </c>
      <c r="AG997" s="63"/>
      <c r="AK997" s="64"/>
      <c r="AL997" s="64"/>
      <c r="AM997" s="65"/>
      <c r="AO997" s="64"/>
      <c r="AP997" s="66"/>
      <c r="AQ997" s="66"/>
      <c r="AS997" s="67"/>
      <c r="AT997" s="68"/>
    </row>
    <row r="998" spans="1:46" x14ac:dyDescent="0.25">
      <c r="A998" s="60">
        <v>15040.96561659174</v>
      </c>
      <c r="B998" s="54">
        <f t="shared" si="45"/>
        <v>3</v>
      </c>
      <c r="C998" s="54">
        <f t="shared" si="46"/>
        <v>989</v>
      </c>
      <c r="D998" s="60">
        <v>15040.96561659174</v>
      </c>
      <c r="G998" s="63"/>
      <c r="I998" s="64"/>
      <c r="J998" s="64"/>
      <c r="K998" s="65"/>
      <c r="M998" s="64"/>
      <c r="N998" s="66"/>
      <c r="O998" s="66"/>
      <c r="Q998" s="67"/>
      <c r="R998" s="68"/>
      <c r="S998" s="63"/>
      <c r="U998" s="68">
        <v>29179</v>
      </c>
      <c r="V998" s="64">
        <v>10</v>
      </c>
      <c r="W998" s="54">
        <f t="shared" si="47"/>
        <v>989</v>
      </c>
      <c r="X998" s="68">
        <v>29179</v>
      </c>
      <c r="AC998" s="63">
        <v>14589.90678136982</v>
      </c>
      <c r="AD998" s="63"/>
      <c r="AE998" s="54" t="s">
        <v>176</v>
      </c>
      <c r="AG998" s="63"/>
      <c r="AK998" s="64"/>
      <c r="AL998" s="64"/>
      <c r="AM998" s="65"/>
      <c r="AO998" s="64"/>
      <c r="AP998" s="66"/>
      <c r="AQ998" s="66"/>
      <c r="AS998" s="67"/>
      <c r="AT998" s="68"/>
    </row>
    <row r="999" spans="1:46" x14ac:dyDescent="0.25">
      <c r="A999" s="60">
        <v>15056.01440678956</v>
      </c>
      <c r="B999" s="54">
        <f t="shared" si="45"/>
        <v>4</v>
      </c>
      <c r="C999" s="54">
        <f t="shared" si="46"/>
        <v>990</v>
      </c>
      <c r="D999" s="60">
        <v>15056.01440678956</v>
      </c>
      <c r="G999" s="63"/>
      <c r="I999" s="64"/>
      <c r="J999" s="64"/>
      <c r="K999" s="65"/>
      <c r="M999" s="64"/>
      <c r="N999" s="66"/>
      <c r="O999" s="66"/>
      <c r="Q999" s="67"/>
      <c r="R999" s="68"/>
      <c r="S999" s="63"/>
      <c r="U999" s="68">
        <v>29208</v>
      </c>
      <c r="V999" s="64">
        <v>11</v>
      </c>
      <c r="W999" s="54">
        <f t="shared" si="47"/>
        <v>990</v>
      </c>
      <c r="X999" s="68">
        <v>29208</v>
      </c>
      <c r="AC999" s="63">
        <v>14605.478350443766</v>
      </c>
      <c r="AD999" s="63"/>
      <c r="AE999" s="54" t="s">
        <v>177</v>
      </c>
      <c r="AG999" s="63"/>
      <c r="AK999" s="64"/>
      <c r="AL999" s="64"/>
      <c r="AM999" s="65"/>
      <c r="AO999" s="64"/>
      <c r="AP999" s="66"/>
      <c r="AQ999" s="66"/>
      <c r="AS999" s="67"/>
      <c r="AT999" s="68"/>
    </row>
    <row r="1000" spans="1:46" x14ac:dyDescent="0.25">
      <c r="A1000" s="60">
        <v>15071.184271537233</v>
      </c>
      <c r="B1000" s="54">
        <f t="shared" si="45"/>
        <v>5</v>
      </c>
      <c r="C1000" s="54">
        <f t="shared" si="46"/>
        <v>991</v>
      </c>
      <c r="D1000" s="60">
        <v>15071.184271537233</v>
      </c>
      <c r="G1000" s="63"/>
      <c r="I1000" s="64"/>
      <c r="J1000" s="64"/>
      <c r="K1000" s="65"/>
      <c r="M1000" s="64"/>
      <c r="N1000" s="66"/>
      <c r="O1000" s="66"/>
      <c r="Q1000" s="67"/>
      <c r="R1000" s="68"/>
      <c r="S1000" s="63"/>
      <c r="U1000" s="68">
        <v>29238</v>
      </c>
      <c r="V1000" s="64">
        <v>12</v>
      </c>
      <c r="W1000" s="54">
        <f t="shared" si="47"/>
        <v>991</v>
      </c>
      <c r="X1000" s="68">
        <v>29238</v>
      </c>
      <c r="AC1000" s="63">
        <v>14619.578437433578</v>
      </c>
      <c r="AD1000" s="63"/>
      <c r="AE1000" s="54" t="s">
        <v>176</v>
      </c>
      <c r="AG1000" s="63"/>
      <c r="AK1000" s="64"/>
      <c r="AL1000" s="64"/>
      <c r="AM1000" s="65"/>
      <c r="AO1000" s="64"/>
      <c r="AP1000" s="66"/>
      <c r="AQ1000" s="66"/>
      <c r="AS1000" s="67"/>
      <c r="AT1000" s="68"/>
    </row>
    <row r="1001" spans="1:46" x14ac:dyDescent="0.25">
      <c r="A1001" s="60">
        <v>15086.49363137316</v>
      </c>
      <c r="B1001" s="54">
        <f t="shared" si="45"/>
        <v>6</v>
      </c>
      <c r="C1001" s="54">
        <f t="shared" si="46"/>
        <v>992</v>
      </c>
      <c r="D1001" s="60">
        <v>15086.49363137316</v>
      </c>
      <c r="G1001" s="63"/>
      <c r="I1001" s="64"/>
      <c r="J1001" s="64"/>
      <c r="K1001" s="65"/>
      <c r="M1001" s="64"/>
      <c r="N1001" s="66"/>
      <c r="O1001" s="66"/>
      <c r="Q1001" s="67"/>
      <c r="R1001" s="68"/>
      <c r="S1001" s="63"/>
      <c r="U1001" s="68">
        <v>29267</v>
      </c>
      <c r="V1001" s="64">
        <v>1</v>
      </c>
      <c r="W1001" s="54">
        <f t="shared" si="47"/>
        <v>992</v>
      </c>
      <c r="X1001" s="68">
        <v>29267</v>
      </c>
      <c r="AC1001" s="63">
        <v>14634.973816354759</v>
      </c>
      <c r="AD1001" s="63"/>
      <c r="AE1001" s="54" t="s">
        <v>177</v>
      </c>
      <c r="AG1001" s="63"/>
      <c r="AK1001" s="64"/>
      <c r="AL1001" s="64"/>
      <c r="AM1001" s="65"/>
      <c r="AO1001" s="64"/>
      <c r="AP1001" s="66"/>
      <c r="AQ1001" s="66"/>
      <c r="AS1001" s="67"/>
      <c r="AT1001" s="68"/>
    </row>
    <row r="1002" spans="1:46" x14ac:dyDescent="0.25">
      <c r="A1002" s="60">
        <v>15101.923793333117</v>
      </c>
      <c r="B1002" s="54">
        <f t="shared" si="45"/>
        <v>7</v>
      </c>
      <c r="C1002" s="54">
        <f t="shared" si="46"/>
        <v>993</v>
      </c>
      <c r="D1002" s="60">
        <v>15101.923793333117</v>
      </c>
      <c r="G1002" s="63"/>
      <c r="I1002" s="64"/>
      <c r="J1002" s="64"/>
      <c r="K1002" s="65"/>
      <c r="M1002" s="64"/>
      <c r="N1002" s="66"/>
      <c r="O1002" s="66"/>
      <c r="Q1002" s="67"/>
      <c r="R1002" s="68"/>
      <c r="S1002" s="63"/>
      <c r="U1002" s="68">
        <v>29297</v>
      </c>
      <c r="V1002" s="64">
        <v>2</v>
      </c>
      <c r="W1002" s="54">
        <f t="shared" si="47"/>
        <v>993</v>
      </c>
      <c r="X1002" s="68">
        <v>29297</v>
      </c>
      <c r="AC1002" s="63">
        <v>14649.323084782343</v>
      </c>
      <c r="AD1002" s="63"/>
      <c r="AE1002" s="54" t="s">
        <v>176</v>
      </c>
      <c r="AG1002" s="63"/>
      <c r="AK1002" s="64"/>
      <c r="AL1002" s="64"/>
      <c r="AM1002" s="65"/>
      <c r="AO1002" s="64"/>
      <c r="AP1002" s="66"/>
      <c r="AQ1002" s="66"/>
      <c r="AS1002" s="67"/>
      <c r="AT1002" s="68"/>
    </row>
    <row r="1003" spans="1:46" x14ac:dyDescent="0.25">
      <c r="A1003" s="60">
        <v>15117.474452357274</v>
      </c>
      <c r="B1003" s="54">
        <f t="shared" si="45"/>
        <v>8</v>
      </c>
      <c r="C1003" s="54">
        <f t="shared" si="46"/>
        <v>994</v>
      </c>
      <c r="D1003" s="60">
        <v>15117.474452357274</v>
      </c>
      <c r="G1003" s="63"/>
      <c r="I1003" s="64"/>
      <c r="J1003" s="64"/>
      <c r="K1003" s="65"/>
      <c r="M1003" s="64"/>
      <c r="N1003" s="66"/>
      <c r="O1003" s="66"/>
      <c r="Q1003" s="67"/>
      <c r="R1003" s="68"/>
      <c r="S1003" s="63"/>
      <c r="U1003" s="68">
        <v>29326</v>
      </c>
      <c r="V1003" s="64">
        <v>3</v>
      </c>
      <c r="W1003" s="54">
        <f t="shared" si="47"/>
        <v>994</v>
      </c>
      <c r="X1003" s="68">
        <v>29326</v>
      </c>
      <c r="AC1003" s="63">
        <v>14664.41378128482</v>
      </c>
      <c r="AD1003" s="63"/>
      <c r="AE1003" s="54" t="s">
        <v>177</v>
      </c>
      <c r="AG1003" s="63"/>
      <c r="AK1003" s="64"/>
      <c r="AL1003" s="64"/>
      <c r="AM1003" s="65"/>
      <c r="AO1003" s="64"/>
      <c r="AP1003" s="66"/>
      <c r="AQ1003" s="66"/>
      <c r="AS1003" s="67"/>
      <c r="AT1003" s="68"/>
    </row>
    <row r="1004" spans="1:46" x14ac:dyDescent="0.25">
      <c r="A1004" s="60">
        <v>15133.11084518861</v>
      </c>
      <c r="B1004" s="54">
        <f t="shared" si="45"/>
        <v>9</v>
      </c>
      <c r="C1004" s="54">
        <f t="shared" si="46"/>
        <v>995</v>
      </c>
      <c r="D1004" s="60">
        <v>15133.11084518861</v>
      </c>
      <c r="G1004" s="63"/>
      <c r="I1004" s="64"/>
      <c r="J1004" s="64"/>
      <c r="K1004" s="65"/>
      <c r="M1004" s="64"/>
      <c r="N1004" s="66"/>
      <c r="O1004" s="66"/>
      <c r="Q1004" s="67"/>
      <c r="R1004" s="68"/>
      <c r="S1004" s="63"/>
      <c r="U1004" s="68">
        <v>29355</v>
      </c>
      <c r="V1004" s="64">
        <v>4</v>
      </c>
      <c r="W1004" s="54">
        <f t="shared" si="47"/>
        <v>995</v>
      </c>
      <c r="X1004" s="68">
        <v>29355</v>
      </c>
      <c r="AC1004" s="63">
        <v>14679.099307949655</v>
      </c>
      <c r="AD1004" s="63"/>
      <c r="AE1004" s="54" t="s">
        <v>176</v>
      </c>
      <c r="AG1004" s="63"/>
      <c r="AK1004" s="64"/>
      <c r="AL1004" s="64"/>
      <c r="AM1004" s="65"/>
      <c r="AO1004" s="64"/>
      <c r="AP1004" s="66"/>
      <c r="AQ1004" s="66"/>
      <c r="AS1004" s="67"/>
      <c r="AT1004" s="68"/>
    </row>
    <row r="1005" spans="1:46" x14ac:dyDescent="0.25">
      <c r="A1005" s="60">
        <v>15148.815047342796</v>
      </c>
      <c r="B1005" s="54">
        <f t="shared" si="45"/>
        <v>10</v>
      </c>
      <c r="C1005" s="54">
        <f t="shared" si="46"/>
        <v>996</v>
      </c>
      <c r="D1005" s="60">
        <v>15148.815047342796</v>
      </c>
      <c r="G1005" s="63"/>
      <c r="I1005" s="64"/>
      <c r="J1005" s="64"/>
      <c r="K1005" s="65"/>
      <c r="M1005" s="64"/>
      <c r="N1005" s="66"/>
      <c r="O1005" s="66"/>
      <c r="Q1005" s="67"/>
      <c r="R1005" s="68"/>
      <c r="S1005" s="63"/>
      <c r="U1005" s="68">
        <v>29385</v>
      </c>
      <c r="V1005" s="64">
        <v>5</v>
      </c>
      <c r="W1005" s="54">
        <f t="shared" si="47"/>
        <v>996</v>
      </c>
      <c r="X1005" s="68">
        <v>29385</v>
      </c>
      <c r="AC1005" s="63">
        <v>14693.815038117114</v>
      </c>
      <c r="AD1005" s="63"/>
      <c r="AE1005" s="54" t="s">
        <v>177</v>
      </c>
      <c r="AG1005" s="63"/>
      <c r="AK1005" s="64"/>
      <c r="AL1005" s="64"/>
      <c r="AM1005" s="65"/>
      <c r="AO1005" s="64"/>
      <c r="AP1005" s="66"/>
      <c r="AQ1005" s="66"/>
      <c r="AS1005" s="67"/>
      <c r="AT1005" s="68"/>
    </row>
    <row r="1006" spans="1:46" x14ac:dyDescent="0.25">
      <c r="A1006" s="60">
        <v>15164.544088461902</v>
      </c>
      <c r="B1006" s="54">
        <f t="shared" si="45"/>
        <v>11</v>
      </c>
      <c r="C1006" s="54">
        <f t="shared" si="46"/>
        <v>997</v>
      </c>
      <c r="D1006" s="60">
        <v>15164.544088461902</v>
      </c>
      <c r="G1006" s="63"/>
      <c r="I1006" s="64"/>
      <c r="J1006" s="64"/>
      <c r="K1006" s="65"/>
      <c r="M1006" s="64"/>
      <c r="N1006" s="66"/>
      <c r="O1006" s="66"/>
      <c r="Q1006" s="67"/>
      <c r="R1006" s="68"/>
      <c r="S1006" s="63"/>
      <c r="U1006" s="68">
        <v>29414</v>
      </c>
      <c r="V1006" s="64">
        <v>6</v>
      </c>
      <c r="W1006" s="54">
        <f t="shared" si="47"/>
        <v>997</v>
      </c>
      <c r="X1006" s="68">
        <v>29414</v>
      </c>
      <c r="AC1006" s="63">
        <v>14708.846343030687</v>
      </c>
      <c r="AD1006" s="63"/>
      <c r="AE1006" s="54" t="s">
        <v>176</v>
      </c>
      <c r="AG1006" s="63"/>
      <c r="AK1006" s="64"/>
      <c r="AL1006" s="64"/>
      <c r="AM1006" s="65"/>
      <c r="AO1006" s="64"/>
      <c r="AP1006" s="66"/>
      <c r="AQ1006" s="66"/>
      <c r="AS1006" s="67"/>
      <c r="AT1006" s="68"/>
    </row>
    <row r="1007" spans="1:46" x14ac:dyDescent="0.25">
      <c r="A1007" s="60">
        <v>15180.268430171069</v>
      </c>
      <c r="B1007" s="54">
        <f t="shared" si="45"/>
        <v>12</v>
      </c>
      <c r="C1007" s="54">
        <f t="shared" si="46"/>
        <v>998</v>
      </c>
      <c r="D1007" s="60">
        <v>15180.268430171069</v>
      </c>
      <c r="G1007" s="63"/>
      <c r="I1007" s="64"/>
      <c r="J1007" s="64"/>
      <c r="K1007" s="65"/>
      <c r="M1007" s="64"/>
      <c r="N1007" s="66"/>
      <c r="O1007" s="66"/>
      <c r="Q1007" s="67"/>
      <c r="R1007" s="68"/>
      <c r="S1007" s="63"/>
      <c r="U1007" s="68">
        <v>29444</v>
      </c>
      <c r="V1007" s="64">
        <v>7</v>
      </c>
      <c r="W1007" s="54">
        <f t="shared" si="47"/>
        <v>998</v>
      </c>
      <c r="X1007" s="68">
        <v>29444</v>
      </c>
      <c r="AC1007" s="63">
        <v>14723.192567334976</v>
      </c>
      <c r="AD1007" s="63"/>
      <c r="AE1007" s="54" t="s">
        <v>177</v>
      </c>
      <c r="AG1007" s="63"/>
      <c r="AK1007" s="64"/>
      <c r="AL1007" s="64"/>
      <c r="AM1007" s="65"/>
      <c r="AO1007" s="64"/>
      <c r="AP1007" s="66"/>
      <c r="AQ1007" s="66"/>
      <c r="AS1007" s="67"/>
      <c r="AT1007" s="68"/>
    </row>
    <row r="1008" spans="1:46" x14ac:dyDescent="0.25">
      <c r="A1008" s="60">
        <v>15195.948810356203</v>
      </c>
      <c r="B1008" s="54">
        <f t="shared" si="45"/>
        <v>13</v>
      </c>
      <c r="C1008" s="54">
        <f t="shared" si="46"/>
        <v>999</v>
      </c>
      <c r="D1008" s="60">
        <v>15195.948810356203</v>
      </c>
      <c r="G1008" s="63"/>
      <c r="I1008" s="64"/>
      <c r="J1008" s="64"/>
      <c r="K1008" s="65"/>
      <c r="M1008" s="64"/>
      <c r="N1008" s="66"/>
      <c r="O1008" s="66"/>
      <c r="Q1008" s="67"/>
      <c r="R1008" s="68"/>
      <c r="S1008" s="63"/>
      <c r="U1008" s="68">
        <v>29473</v>
      </c>
      <c r="V1008" s="64">
        <v>8</v>
      </c>
      <c r="W1008" s="54">
        <f t="shared" si="47"/>
        <v>999</v>
      </c>
      <c r="X1008" s="68">
        <v>29473</v>
      </c>
      <c r="AC1008" s="63">
        <v>14738.50489593111</v>
      </c>
      <c r="AD1008" s="63"/>
      <c r="AE1008" s="54" t="s">
        <v>176</v>
      </c>
      <c r="AG1008" s="63"/>
      <c r="AK1008" s="64"/>
      <c r="AL1008" s="64"/>
      <c r="AM1008" s="65"/>
      <c r="AO1008" s="64"/>
      <c r="AP1008" s="66"/>
      <c r="AQ1008" s="66"/>
      <c r="AS1008" s="67"/>
      <c r="AT1008" s="68"/>
    </row>
    <row r="1009" spans="1:46" x14ac:dyDescent="0.25">
      <c r="A1009" s="60">
        <v>15211.55366114527</v>
      </c>
      <c r="B1009" s="54">
        <f t="shared" si="45"/>
        <v>14</v>
      </c>
      <c r="C1009" s="54">
        <f t="shared" si="46"/>
        <v>1000</v>
      </c>
      <c r="D1009" s="60">
        <v>15211.55366114527</v>
      </c>
      <c r="G1009" s="63"/>
      <c r="I1009" s="64"/>
      <c r="J1009" s="64"/>
      <c r="K1009" s="65"/>
      <c r="M1009" s="64"/>
      <c r="N1009" s="66"/>
      <c r="O1009" s="66"/>
      <c r="Q1009" s="67"/>
      <c r="R1009" s="68"/>
      <c r="S1009" s="63"/>
      <c r="U1009" s="68">
        <v>29503</v>
      </c>
      <c r="V1009" s="64">
        <v>9</v>
      </c>
      <c r="W1009" s="54">
        <f t="shared" si="47"/>
        <v>1000</v>
      </c>
      <c r="X1009" s="68">
        <v>29503</v>
      </c>
      <c r="AC1009" s="63">
        <v>14752.564790141769</v>
      </c>
      <c r="AD1009" s="63"/>
      <c r="AE1009" s="54" t="s">
        <v>177</v>
      </c>
      <c r="AG1009" s="63"/>
      <c r="AK1009" s="64"/>
      <c r="AL1009" s="64"/>
      <c r="AM1009" s="65"/>
      <c r="AO1009" s="64"/>
      <c r="AP1009" s="66"/>
      <c r="AQ1009" s="66"/>
      <c r="AS1009" s="67"/>
      <c r="AT1009" s="68"/>
    </row>
    <row r="1010" spans="1:46" x14ac:dyDescent="0.25">
      <c r="A1010" s="60">
        <v>15227.058495912235</v>
      </c>
      <c r="B1010" s="54">
        <f t="shared" si="45"/>
        <v>15</v>
      </c>
      <c r="C1010" s="54">
        <f t="shared" si="46"/>
        <v>1001</v>
      </c>
      <c r="D1010" s="60">
        <v>15227.058495912235</v>
      </c>
      <c r="G1010" s="63"/>
      <c r="I1010" s="64"/>
      <c r="J1010" s="64"/>
      <c r="K1010" s="65"/>
      <c r="M1010" s="64"/>
      <c r="N1010" s="66"/>
      <c r="O1010" s="66"/>
      <c r="Q1010" s="67"/>
      <c r="R1010" s="68"/>
      <c r="S1010" s="63"/>
      <c r="U1010" s="68">
        <v>29533</v>
      </c>
      <c r="V1010" s="64">
        <v>10</v>
      </c>
      <c r="W1010" s="54">
        <f t="shared" si="47"/>
        <v>1001</v>
      </c>
      <c r="X1010" s="68">
        <v>29533</v>
      </c>
      <c r="AC1010" s="63">
        <v>14768.045357827097</v>
      </c>
      <c r="AD1010" s="63"/>
      <c r="AE1010" s="54" t="s">
        <v>176</v>
      </c>
      <c r="AG1010" s="63"/>
      <c r="AK1010" s="64"/>
      <c r="AL1010" s="64"/>
      <c r="AM1010" s="65"/>
      <c r="AO1010" s="64"/>
      <c r="AP1010" s="66"/>
      <c r="AQ1010" s="66"/>
      <c r="AS1010" s="67"/>
      <c r="AT1010" s="68"/>
    </row>
    <row r="1011" spans="1:46" x14ac:dyDescent="0.25">
      <c r="A1011" s="60">
        <v>15242.439671731088</v>
      </c>
      <c r="B1011" s="54">
        <f t="shared" si="45"/>
        <v>16</v>
      </c>
      <c r="C1011" s="54">
        <f t="shared" si="46"/>
        <v>1002</v>
      </c>
      <c r="D1011" s="60">
        <v>15242.439671731088</v>
      </c>
      <c r="G1011" s="63"/>
      <c r="I1011" s="64"/>
      <c r="J1011" s="64"/>
      <c r="K1011" s="65"/>
      <c r="M1011" s="64"/>
      <c r="N1011" s="66"/>
      <c r="O1011" s="66"/>
      <c r="Q1011" s="67"/>
      <c r="R1011" s="68"/>
      <c r="S1011" s="63"/>
      <c r="U1011" s="68">
        <v>29562</v>
      </c>
      <c r="V1011" s="64">
        <v>11</v>
      </c>
      <c r="W1011" s="54">
        <f t="shared" si="47"/>
        <v>1002</v>
      </c>
      <c r="X1011" s="68">
        <v>29562</v>
      </c>
      <c r="AC1011" s="63">
        <v>14781.959694138728</v>
      </c>
      <c r="AD1011" s="63"/>
      <c r="AE1011" s="54" t="s">
        <v>177</v>
      </c>
      <c r="AG1011" s="63"/>
      <c r="AK1011" s="64"/>
      <c r="AL1011" s="64"/>
      <c r="AM1011" s="65"/>
      <c r="AO1011" s="64"/>
      <c r="AP1011" s="66"/>
      <c r="AQ1011" s="66"/>
      <c r="AS1011" s="67"/>
      <c r="AT1011" s="68"/>
    </row>
    <row r="1012" spans="1:46" x14ac:dyDescent="0.25">
      <c r="A1012" s="60">
        <v>15257.693495252635</v>
      </c>
      <c r="B1012" s="54">
        <f t="shared" si="45"/>
        <v>17</v>
      </c>
      <c r="C1012" s="54">
        <f t="shared" si="46"/>
        <v>1003</v>
      </c>
      <c r="D1012" s="60">
        <v>15257.693495252635</v>
      </c>
      <c r="G1012" s="63"/>
      <c r="I1012" s="64"/>
      <c r="J1012" s="64"/>
      <c r="K1012" s="65"/>
      <c r="M1012" s="64"/>
      <c r="N1012" s="66"/>
      <c r="O1012" s="66"/>
      <c r="Q1012" s="67"/>
      <c r="R1012" s="68"/>
      <c r="S1012" s="63"/>
      <c r="U1012" s="68">
        <v>29592</v>
      </c>
      <c r="V1012" s="64">
        <v>12</v>
      </c>
      <c r="W1012" s="54">
        <f t="shared" si="47"/>
        <v>1003</v>
      </c>
      <c r="X1012" s="68">
        <v>29592</v>
      </c>
      <c r="AC1012" s="63">
        <v>14797.477798300795</v>
      </c>
      <c r="AD1012" s="63"/>
      <c r="AE1012" s="54" t="s">
        <v>176</v>
      </c>
      <c r="AG1012" s="63"/>
      <c r="AK1012" s="64"/>
      <c r="AL1012" s="64"/>
      <c r="AM1012" s="65"/>
      <c r="AO1012" s="64"/>
      <c r="AP1012" s="66"/>
      <c r="AQ1012" s="66"/>
      <c r="AS1012" s="67"/>
      <c r="AT1012" s="68"/>
    </row>
    <row r="1013" spans="1:46" x14ac:dyDescent="0.25">
      <c r="A1013" s="60">
        <v>15272.810809517745</v>
      </c>
      <c r="B1013" s="54">
        <f t="shared" si="45"/>
        <v>18</v>
      </c>
      <c r="C1013" s="54">
        <f t="shared" si="46"/>
        <v>1004</v>
      </c>
      <c r="D1013" s="60">
        <v>15272.810809517745</v>
      </c>
      <c r="G1013" s="63"/>
      <c r="I1013" s="64"/>
      <c r="J1013" s="64"/>
      <c r="K1013" s="65"/>
      <c r="M1013" s="64"/>
      <c r="N1013" s="66"/>
      <c r="O1013" s="66"/>
      <c r="Q1013" s="67"/>
      <c r="R1013" s="68"/>
      <c r="S1013" s="63"/>
      <c r="U1013" s="68">
        <v>29622</v>
      </c>
      <c r="V1013" s="64">
        <v>1</v>
      </c>
      <c r="W1013" s="54">
        <f t="shared" si="47"/>
        <v>1004</v>
      </c>
      <c r="X1013" s="68">
        <v>29622</v>
      </c>
      <c r="AC1013" s="63">
        <v>14811.413673921954</v>
      </c>
      <c r="AD1013" s="63"/>
      <c r="AE1013" s="54" t="s">
        <v>177</v>
      </c>
      <c r="AG1013" s="63"/>
      <c r="AK1013" s="64"/>
      <c r="AL1013" s="64"/>
      <c r="AM1013" s="65"/>
      <c r="AO1013" s="64"/>
      <c r="AP1013" s="66"/>
      <c r="AQ1013" s="66"/>
      <c r="AS1013" s="67"/>
      <c r="AT1013" s="68"/>
    </row>
    <row r="1014" spans="1:46" x14ac:dyDescent="0.25">
      <c r="A1014" s="60">
        <v>15287.808663472999</v>
      </c>
      <c r="B1014" s="54">
        <f t="shared" si="45"/>
        <v>19</v>
      </c>
      <c r="C1014" s="54">
        <f t="shared" si="46"/>
        <v>1005</v>
      </c>
      <c r="D1014" s="60">
        <v>15287.808663472999</v>
      </c>
      <c r="G1014" s="63"/>
      <c r="I1014" s="64"/>
      <c r="J1014" s="64"/>
      <c r="K1014" s="65"/>
      <c r="M1014" s="64"/>
      <c r="N1014" s="66"/>
      <c r="O1014" s="66"/>
      <c r="Q1014" s="67"/>
      <c r="R1014" s="68"/>
      <c r="S1014" s="63"/>
      <c r="U1014" s="68">
        <v>29651</v>
      </c>
      <c r="V1014" s="64">
        <v>2</v>
      </c>
      <c r="W1014" s="54">
        <f t="shared" si="47"/>
        <v>1005</v>
      </c>
      <c r="X1014" s="68">
        <v>29651</v>
      </c>
      <c r="AC1014" s="63">
        <v>14826.839904027525</v>
      </c>
      <c r="AD1014" s="63"/>
      <c r="AE1014" s="54" t="s">
        <v>176</v>
      </c>
      <c r="AG1014" s="63"/>
      <c r="AK1014" s="64"/>
      <c r="AL1014" s="64"/>
      <c r="AM1014" s="65"/>
      <c r="AO1014" s="64"/>
      <c r="AP1014" s="66"/>
      <c r="AQ1014" s="66"/>
      <c r="AS1014" s="67"/>
      <c r="AT1014" s="68"/>
    </row>
    <row r="1015" spans="1:46" x14ac:dyDescent="0.25">
      <c r="A1015" s="60">
        <v>15302.69319977751</v>
      </c>
      <c r="B1015" s="54">
        <f t="shared" si="45"/>
        <v>20</v>
      </c>
      <c r="C1015" s="54">
        <f t="shared" si="46"/>
        <v>1006</v>
      </c>
      <c r="D1015" s="60">
        <v>15302.69319977751</v>
      </c>
      <c r="G1015" s="63"/>
      <c r="I1015" s="64"/>
      <c r="J1015" s="64"/>
      <c r="K1015" s="65"/>
      <c r="M1015" s="64"/>
      <c r="N1015" s="66"/>
      <c r="O1015" s="66"/>
      <c r="Q1015" s="67"/>
      <c r="R1015" s="68"/>
      <c r="S1015" s="63"/>
      <c r="U1015" s="68">
        <v>29681</v>
      </c>
      <c r="V1015" s="64">
        <v>3</v>
      </c>
      <c r="W1015" s="54">
        <f t="shared" si="47"/>
        <v>1006</v>
      </c>
      <c r="X1015" s="68">
        <v>29681</v>
      </c>
      <c r="AC1015" s="63">
        <v>14840.960308150388</v>
      </c>
      <c r="AD1015" s="63"/>
      <c r="AE1015" s="54" t="s">
        <v>177</v>
      </c>
      <c r="AG1015" s="63"/>
      <c r="AK1015" s="64"/>
      <c r="AL1015" s="64"/>
      <c r="AM1015" s="65"/>
      <c r="AO1015" s="64"/>
      <c r="AP1015" s="66"/>
      <c r="AQ1015" s="66"/>
      <c r="AS1015" s="67"/>
      <c r="AT1015" s="68"/>
    </row>
    <row r="1016" spans="1:46" x14ac:dyDescent="0.25">
      <c r="A1016" s="60">
        <v>15317.497496806551</v>
      </c>
      <c r="B1016" s="54">
        <f t="shared" si="45"/>
        <v>21</v>
      </c>
      <c r="C1016" s="54">
        <f t="shared" si="46"/>
        <v>1007</v>
      </c>
      <c r="D1016" s="60">
        <v>15317.497496806551</v>
      </c>
      <c r="G1016" s="63"/>
      <c r="I1016" s="64"/>
      <c r="J1016" s="64"/>
      <c r="K1016" s="65"/>
      <c r="M1016" s="64"/>
      <c r="N1016" s="66"/>
      <c r="O1016" s="66"/>
      <c r="Q1016" s="67"/>
      <c r="R1016" s="68"/>
      <c r="S1016" s="63"/>
      <c r="U1016" s="68">
        <v>29710</v>
      </c>
      <c r="V1016" s="64">
        <v>4</v>
      </c>
      <c r="W1016" s="54">
        <f t="shared" si="47"/>
        <v>1007</v>
      </c>
      <c r="X1016" s="68">
        <v>29710</v>
      </c>
      <c r="AC1016" s="63">
        <v>14856.177408033982</v>
      </c>
      <c r="AD1016" s="63"/>
      <c r="AE1016" s="54" t="s">
        <v>176</v>
      </c>
      <c r="AG1016" s="63"/>
      <c r="AK1016" s="64"/>
      <c r="AL1016" s="64"/>
      <c r="AM1016" s="65"/>
      <c r="AO1016" s="64"/>
      <c r="AP1016" s="66"/>
      <c r="AQ1016" s="66"/>
      <c r="AS1016" s="67"/>
      <c r="AT1016" s="68"/>
    </row>
    <row r="1017" spans="1:46" x14ac:dyDescent="0.25">
      <c r="A1017" s="60">
        <v>15332.239254831802</v>
      </c>
      <c r="B1017" s="54">
        <f t="shared" si="45"/>
        <v>22</v>
      </c>
      <c r="C1017" s="54">
        <f t="shared" si="46"/>
        <v>1008</v>
      </c>
      <c r="D1017" s="60">
        <v>15332.239254831802</v>
      </c>
      <c r="G1017" s="63"/>
      <c r="I1017" s="64"/>
      <c r="J1017" s="64"/>
      <c r="K1017" s="65"/>
      <c r="M1017" s="64"/>
      <c r="N1017" s="66"/>
      <c r="O1017" s="66"/>
      <c r="Q1017" s="67"/>
      <c r="R1017" s="68"/>
      <c r="S1017" s="63"/>
      <c r="U1017" s="68">
        <v>29739</v>
      </c>
      <c r="V1017" s="64">
        <v>5</v>
      </c>
      <c r="W1017" s="54">
        <f t="shared" si="47"/>
        <v>1008</v>
      </c>
      <c r="X1017" s="68">
        <v>29739</v>
      </c>
      <c r="AC1017" s="63">
        <v>14870.611894289032</v>
      </c>
      <c r="AD1017" s="63"/>
      <c r="AE1017" s="54" t="s">
        <v>177</v>
      </c>
      <c r="AG1017" s="63"/>
      <c r="AK1017" s="64"/>
      <c r="AL1017" s="64"/>
      <c r="AM1017" s="65"/>
      <c r="AO1017" s="64"/>
      <c r="AP1017" s="66"/>
      <c r="AQ1017" s="66"/>
      <c r="AS1017" s="67"/>
      <c r="AT1017" s="68"/>
    </row>
    <row r="1018" spans="1:46" x14ac:dyDescent="0.25">
      <c r="A1018" s="60">
        <v>15346.960218888707</v>
      </c>
      <c r="B1018" s="54">
        <f t="shared" si="45"/>
        <v>23</v>
      </c>
      <c r="C1018" s="54">
        <f t="shared" si="46"/>
        <v>1009</v>
      </c>
      <c r="D1018" s="60">
        <v>15346.960218888707</v>
      </c>
      <c r="G1018" s="63"/>
      <c r="I1018" s="64"/>
      <c r="J1018" s="64"/>
      <c r="K1018" s="65"/>
      <c r="M1018" s="64"/>
      <c r="N1018" s="66"/>
      <c r="O1018" s="66"/>
      <c r="Q1018" s="67"/>
      <c r="R1018" s="68"/>
      <c r="S1018" s="63"/>
      <c r="U1018" s="68">
        <v>29769</v>
      </c>
      <c r="V1018" s="64">
        <v>6</v>
      </c>
      <c r="W1018" s="54">
        <f t="shared" si="47"/>
        <v>1009</v>
      </c>
      <c r="X1018" s="68">
        <v>29769</v>
      </c>
      <c r="AC1018" s="63">
        <v>14885.528806215618</v>
      </c>
      <c r="AD1018" s="63"/>
      <c r="AE1018" s="54" t="s">
        <v>176</v>
      </c>
      <c r="AG1018" s="63"/>
      <c r="AK1018" s="64"/>
      <c r="AL1018" s="64"/>
      <c r="AM1018" s="65"/>
      <c r="AO1018" s="64"/>
      <c r="AP1018" s="66"/>
      <c r="AQ1018" s="66"/>
      <c r="AS1018" s="67"/>
      <c r="AT1018" s="68"/>
    </row>
    <row r="1019" spans="1:46" x14ac:dyDescent="0.25">
      <c r="A1019" s="60">
        <v>15361.683252835181</v>
      </c>
      <c r="B1019" s="54">
        <f t="shared" si="45"/>
        <v>24</v>
      </c>
      <c r="C1019" s="54">
        <f t="shared" si="46"/>
        <v>1010</v>
      </c>
      <c r="D1019" s="60">
        <v>15361.683252835181</v>
      </c>
      <c r="G1019" s="63"/>
      <c r="I1019" s="64"/>
      <c r="J1019" s="64"/>
      <c r="K1019" s="65"/>
      <c r="M1019" s="64"/>
      <c r="N1019" s="66"/>
      <c r="O1019" s="66"/>
      <c r="Q1019" s="67"/>
      <c r="R1019" s="68"/>
      <c r="S1019" s="63"/>
      <c r="U1019" s="68">
        <v>29798</v>
      </c>
      <c r="V1019" s="64">
        <v>7</v>
      </c>
      <c r="W1019" s="54">
        <f t="shared" si="47"/>
        <v>1010</v>
      </c>
      <c r="X1019" s="68">
        <v>29798</v>
      </c>
      <c r="AC1019" s="63">
        <v>14900.343998374883</v>
      </c>
      <c r="AD1019" s="63"/>
      <c r="AE1019" s="54" t="s">
        <v>177</v>
      </c>
      <c r="AG1019" s="63"/>
      <c r="AK1019" s="64"/>
      <c r="AL1019" s="64"/>
      <c r="AM1019" s="65"/>
      <c r="AO1019" s="64"/>
      <c r="AP1019" s="66"/>
      <c r="AQ1019" s="66"/>
      <c r="AS1019" s="67"/>
      <c r="AT1019" s="68"/>
    </row>
    <row r="1020" spans="1:46" x14ac:dyDescent="0.25">
      <c r="A1020" s="60">
        <v>15376.450674267486</v>
      </c>
      <c r="B1020" s="54">
        <f t="shared" si="45"/>
        <v>1</v>
      </c>
      <c r="C1020" s="54">
        <f t="shared" si="46"/>
        <v>1011</v>
      </c>
      <c r="D1020" s="60">
        <v>15376.450674267486</v>
      </c>
      <c r="G1020" s="63"/>
      <c r="I1020" s="64"/>
      <c r="J1020" s="64"/>
      <c r="K1020" s="65"/>
      <c r="M1020" s="64"/>
      <c r="N1020" s="66"/>
      <c r="O1020" s="66"/>
      <c r="Q1020" s="67"/>
      <c r="R1020" s="68"/>
      <c r="S1020" s="63"/>
      <c r="U1020" s="68">
        <v>29827</v>
      </c>
      <c r="V1020" s="64">
        <v>8</v>
      </c>
      <c r="W1020" s="54">
        <f t="shared" si="47"/>
        <v>1011</v>
      </c>
      <c r="X1020" s="68">
        <v>29827</v>
      </c>
      <c r="AC1020" s="63">
        <v>14914.919002925046</v>
      </c>
      <c r="AD1020" s="63"/>
      <c r="AE1020" s="54" t="s">
        <v>176</v>
      </c>
      <c r="AG1020" s="63"/>
      <c r="AK1020" s="64"/>
      <c r="AL1020" s="64"/>
      <c r="AM1020" s="65"/>
      <c r="AO1020" s="64"/>
      <c r="AP1020" s="66"/>
      <c r="AQ1020" s="66"/>
      <c r="AS1020" s="67"/>
      <c r="AT1020" s="68"/>
    </row>
    <row r="1021" spans="1:46" x14ac:dyDescent="0.25">
      <c r="A1021" s="60">
        <v>15391.282773620449</v>
      </c>
      <c r="B1021" s="54">
        <f t="shared" si="45"/>
        <v>2</v>
      </c>
      <c r="C1021" s="54">
        <f t="shared" si="46"/>
        <v>1012</v>
      </c>
      <c r="D1021" s="60">
        <v>15391.282773620449</v>
      </c>
      <c r="G1021" s="63"/>
      <c r="I1021" s="64"/>
      <c r="J1021" s="64"/>
      <c r="K1021" s="65"/>
      <c r="M1021" s="64"/>
      <c r="N1021" s="66"/>
      <c r="O1021" s="66"/>
      <c r="Q1021" s="67"/>
      <c r="R1021" s="68"/>
      <c r="S1021" s="63"/>
      <c r="U1021" s="68">
        <v>29857</v>
      </c>
      <c r="V1021" s="64">
        <v>9</v>
      </c>
      <c r="W1021" s="54">
        <f t="shared" si="47"/>
        <v>1012</v>
      </c>
      <c r="X1021" s="68">
        <v>29857</v>
      </c>
      <c r="AC1021" s="63">
        <v>14930.099734879099</v>
      </c>
      <c r="AD1021" s="63"/>
      <c r="AE1021" s="54" t="s">
        <v>177</v>
      </c>
      <c r="AG1021" s="63"/>
      <c r="AK1021" s="64"/>
      <c r="AL1021" s="64"/>
      <c r="AM1021" s="65"/>
      <c r="AO1021" s="64"/>
      <c r="AP1021" s="66"/>
      <c r="AQ1021" s="66"/>
      <c r="AS1021" s="67"/>
      <c r="AT1021" s="68"/>
    </row>
    <row r="1022" spans="1:46" x14ac:dyDescent="0.25">
      <c r="A1022" s="60">
        <v>15406.215098979417</v>
      </c>
      <c r="B1022" s="54">
        <f t="shared" si="45"/>
        <v>3</v>
      </c>
      <c r="C1022" s="54">
        <f t="shared" si="46"/>
        <v>1013</v>
      </c>
      <c r="D1022" s="60">
        <v>15406.215098979417</v>
      </c>
      <c r="G1022" s="63"/>
      <c r="I1022" s="64"/>
      <c r="J1022" s="64"/>
      <c r="K1022" s="65"/>
      <c r="M1022" s="64"/>
      <c r="N1022" s="66"/>
      <c r="O1022" s="66"/>
      <c r="Q1022" s="67"/>
      <c r="R1022" s="68"/>
      <c r="S1022" s="63"/>
      <c r="U1022" s="68">
        <v>29887</v>
      </c>
      <c r="V1022" s="64">
        <v>10</v>
      </c>
      <c r="W1022" s="54">
        <f t="shared" si="47"/>
        <v>1013</v>
      </c>
      <c r="X1022" s="68">
        <v>29887</v>
      </c>
      <c r="AC1022" s="63">
        <v>14944.362678546458</v>
      </c>
      <c r="AD1022" s="63"/>
      <c r="AE1022" s="54" t="s">
        <v>176</v>
      </c>
      <c r="AG1022" s="63"/>
      <c r="AK1022" s="64"/>
      <c r="AL1022" s="64"/>
      <c r="AM1022" s="65"/>
      <c r="AO1022" s="64"/>
      <c r="AP1022" s="66"/>
      <c r="AQ1022" s="66"/>
      <c r="AS1022" s="67"/>
      <c r="AT1022" s="68"/>
    </row>
    <row r="1023" spans="1:46" x14ac:dyDescent="0.25">
      <c r="A1023" s="60">
        <v>15421.257641399279</v>
      </c>
      <c r="B1023" s="54">
        <f t="shared" si="45"/>
        <v>4</v>
      </c>
      <c r="C1023" s="54">
        <f t="shared" si="46"/>
        <v>1014</v>
      </c>
      <c r="D1023" s="60">
        <v>15421.257641399279</v>
      </c>
      <c r="G1023" s="63"/>
      <c r="I1023" s="64"/>
      <c r="J1023" s="64"/>
      <c r="K1023" s="65"/>
      <c r="M1023" s="64"/>
      <c r="N1023" s="66"/>
      <c r="O1023" s="66"/>
      <c r="Q1023" s="67"/>
      <c r="R1023" s="68"/>
      <c r="S1023" s="63"/>
      <c r="U1023" s="68">
        <v>29916</v>
      </c>
      <c r="V1023" s="64">
        <v>11</v>
      </c>
      <c r="W1023" s="54">
        <f t="shared" si="47"/>
        <v>1014</v>
      </c>
      <c r="X1023" s="68">
        <v>29916</v>
      </c>
      <c r="AC1023" s="63">
        <v>14959.818054176401</v>
      </c>
      <c r="AD1023" s="63"/>
      <c r="AE1023" s="54" t="s">
        <v>177</v>
      </c>
      <c r="AG1023" s="63"/>
      <c r="AK1023" s="64"/>
      <c r="AL1023" s="64"/>
      <c r="AM1023" s="65"/>
      <c r="AO1023" s="64"/>
      <c r="AP1023" s="66"/>
      <c r="AQ1023" s="66"/>
      <c r="AS1023" s="67"/>
      <c r="AT1023" s="68"/>
    </row>
    <row r="1024" spans="1:46" x14ac:dyDescent="0.25">
      <c r="A1024" s="60">
        <v>15436.433501326013</v>
      </c>
      <c r="B1024" s="54">
        <f t="shared" si="45"/>
        <v>5</v>
      </c>
      <c r="C1024" s="54">
        <f t="shared" si="46"/>
        <v>1015</v>
      </c>
      <c r="D1024" s="60">
        <v>15436.433501326013</v>
      </c>
      <c r="G1024" s="63"/>
      <c r="I1024" s="64"/>
      <c r="J1024" s="64"/>
      <c r="K1024" s="65"/>
      <c r="M1024" s="64"/>
      <c r="N1024" s="66"/>
      <c r="O1024" s="66"/>
      <c r="Q1024" s="67"/>
      <c r="R1024" s="68"/>
      <c r="S1024" s="63"/>
      <c r="U1024" s="68">
        <v>29946</v>
      </c>
      <c r="V1024" s="64">
        <v>12</v>
      </c>
      <c r="W1024" s="54">
        <f t="shared" si="47"/>
        <v>1015</v>
      </c>
      <c r="X1024" s="68">
        <v>29946</v>
      </c>
      <c r="AC1024" s="63">
        <v>14973.872436744161</v>
      </c>
      <c r="AD1024" s="63"/>
      <c r="AE1024" s="54" t="s">
        <v>176</v>
      </c>
      <c r="AG1024" s="63"/>
      <c r="AK1024" s="64"/>
      <c r="AL1024" s="64"/>
      <c r="AM1024" s="65"/>
      <c r="AO1024" s="64"/>
      <c r="AP1024" s="66"/>
      <c r="AQ1024" s="66"/>
      <c r="AS1024" s="67"/>
      <c r="AT1024" s="68"/>
    </row>
    <row r="1025" spans="1:46" x14ac:dyDescent="0.25">
      <c r="A1025" s="60">
        <v>15451.735779390205</v>
      </c>
      <c r="B1025" s="54">
        <f t="shared" si="45"/>
        <v>6</v>
      </c>
      <c r="C1025" s="54">
        <f t="shared" si="46"/>
        <v>1016</v>
      </c>
      <c r="D1025" s="60">
        <v>15451.735779390205</v>
      </c>
      <c r="G1025" s="63"/>
      <c r="I1025" s="64"/>
      <c r="J1025" s="64"/>
      <c r="K1025" s="65"/>
      <c r="M1025" s="64"/>
      <c r="N1025" s="66"/>
      <c r="O1025" s="66"/>
      <c r="Q1025" s="67"/>
      <c r="R1025" s="68"/>
      <c r="S1025" s="63"/>
      <c r="U1025" s="68">
        <v>29976</v>
      </c>
      <c r="V1025" s="64">
        <v>1</v>
      </c>
      <c r="W1025" s="54">
        <f t="shared" si="47"/>
        <v>1016</v>
      </c>
      <c r="X1025" s="68">
        <v>29976</v>
      </c>
      <c r="AC1025" s="63">
        <v>14989.461437179707</v>
      </c>
      <c r="AD1025" s="63"/>
      <c r="AE1025" s="54" t="s">
        <v>177</v>
      </c>
      <c r="AG1025" s="63"/>
      <c r="AK1025" s="64"/>
      <c r="AL1025" s="64"/>
      <c r="AM1025" s="65"/>
      <c r="AO1025" s="64"/>
      <c r="AP1025" s="66"/>
      <c r="AQ1025" s="66"/>
      <c r="AS1025" s="67"/>
      <c r="AT1025" s="68"/>
    </row>
    <row r="1026" spans="1:46" x14ac:dyDescent="0.25">
      <c r="A1026" s="60">
        <v>15467.171706959605</v>
      </c>
      <c r="B1026" s="54">
        <f t="shared" si="45"/>
        <v>7</v>
      </c>
      <c r="C1026" s="54">
        <f t="shared" si="46"/>
        <v>1017</v>
      </c>
      <c r="D1026" s="60">
        <v>15467.171706959605</v>
      </c>
      <c r="G1026" s="63"/>
      <c r="I1026" s="64"/>
      <c r="J1026" s="64"/>
      <c r="K1026" s="65"/>
      <c r="M1026" s="64"/>
      <c r="N1026" s="66"/>
      <c r="O1026" s="66"/>
      <c r="Q1026" s="67"/>
      <c r="R1026" s="68"/>
      <c r="S1026" s="63"/>
      <c r="U1026" s="68">
        <v>30006</v>
      </c>
      <c r="V1026" s="64">
        <v>2</v>
      </c>
      <c r="W1026" s="54">
        <f t="shared" si="47"/>
        <v>1017</v>
      </c>
      <c r="X1026" s="68">
        <v>30006</v>
      </c>
      <c r="AC1026" s="63">
        <v>15003.460465526208</v>
      </c>
      <c r="AD1026" s="63"/>
      <c r="AE1026" s="54" t="s">
        <v>176</v>
      </c>
      <c r="AG1026" s="63"/>
      <c r="AK1026" s="64"/>
      <c r="AL1026" s="64"/>
      <c r="AM1026" s="65"/>
      <c r="AO1026" s="64"/>
      <c r="AP1026" s="66"/>
      <c r="AQ1026" s="66"/>
      <c r="AS1026" s="67"/>
      <c r="AT1026" s="68"/>
    </row>
    <row r="1027" spans="1:46" x14ac:dyDescent="0.25">
      <c r="A1027" s="60">
        <v>15482.714629000984</v>
      </c>
      <c r="B1027" s="54">
        <f t="shared" si="45"/>
        <v>8</v>
      </c>
      <c r="C1027" s="54">
        <f t="shared" si="46"/>
        <v>1018</v>
      </c>
      <c r="D1027" s="60">
        <v>15482.714629000984</v>
      </c>
      <c r="G1027" s="63"/>
      <c r="I1027" s="64"/>
      <c r="J1027" s="64"/>
      <c r="K1027" s="65"/>
      <c r="M1027" s="64"/>
      <c r="N1027" s="66"/>
      <c r="O1027" s="66"/>
      <c r="Q1027" s="67"/>
      <c r="R1027" s="68"/>
      <c r="S1027" s="63"/>
      <c r="U1027" s="68">
        <v>30035</v>
      </c>
      <c r="V1027" s="64">
        <v>3</v>
      </c>
      <c r="W1027" s="54">
        <f t="shared" si="47"/>
        <v>1018</v>
      </c>
      <c r="X1027" s="68">
        <v>30035</v>
      </c>
      <c r="AC1027" s="63">
        <v>15019.01861688029</v>
      </c>
      <c r="AD1027" s="63"/>
      <c r="AE1027" s="54" t="s">
        <v>177</v>
      </c>
      <c r="AG1027" s="63"/>
      <c r="AK1027" s="64"/>
      <c r="AL1027" s="64"/>
      <c r="AM1027" s="65"/>
      <c r="AO1027" s="64"/>
      <c r="AP1027" s="66"/>
      <c r="AQ1027" s="66"/>
      <c r="AS1027" s="67"/>
      <c r="AT1027" s="68"/>
    </row>
    <row r="1028" spans="1:46" x14ac:dyDescent="0.25">
      <c r="A1028" s="60">
        <v>15498.356219752692</v>
      </c>
      <c r="B1028" s="54">
        <f t="shared" si="45"/>
        <v>9</v>
      </c>
      <c r="C1028" s="54">
        <f t="shared" si="46"/>
        <v>1019</v>
      </c>
      <c r="D1028" s="60">
        <v>15498.356219752692</v>
      </c>
      <c r="G1028" s="63"/>
      <c r="I1028" s="64"/>
      <c r="J1028" s="64"/>
      <c r="K1028" s="65"/>
      <c r="M1028" s="64"/>
      <c r="N1028" s="66"/>
      <c r="O1028" s="66"/>
      <c r="Q1028" s="67"/>
      <c r="R1028" s="68"/>
      <c r="S1028" s="63"/>
      <c r="U1028" s="68">
        <v>30065</v>
      </c>
      <c r="V1028" s="64">
        <v>4</v>
      </c>
      <c r="W1028" s="54">
        <f t="shared" si="47"/>
        <v>1019</v>
      </c>
      <c r="X1028" s="68">
        <v>30065</v>
      </c>
      <c r="AC1028" s="63">
        <v>15033.126600577962</v>
      </c>
      <c r="AD1028" s="63"/>
      <c r="AE1028" s="54" t="s">
        <v>176</v>
      </c>
      <c r="AG1028" s="63"/>
      <c r="AK1028" s="64"/>
      <c r="AL1028" s="64"/>
      <c r="AM1028" s="65"/>
      <c r="AO1028" s="64"/>
      <c r="AP1028" s="66"/>
      <c r="AQ1028" s="66"/>
      <c r="AS1028" s="67"/>
      <c r="AT1028" s="68"/>
    </row>
    <row r="1029" spans="1:46" x14ac:dyDescent="0.25">
      <c r="A1029" s="60">
        <v>15514.053214550018</v>
      </c>
      <c r="B1029" s="54">
        <f t="shared" si="45"/>
        <v>10</v>
      </c>
      <c r="C1029" s="54">
        <f t="shared" si="46"/>
        <v>1020</v>
      </c>
      <c r="D1029" s="60">
        <v>15514.053214550018</v>
      </c>
      <c r="G1029" s="63"/>
      <c r="I1029" s="64"/>
      <c r="J1029" s="64"/>
      <c r="K1029" s="65"/>
      <c r="M1029" s="64"/>
      <c r="N1029" s="66"/>
      <c r="O1029" s="66"/>
      <c r="Q1029" s="67"/>
      <c r="R1029" s="68"/>
      <c r="S1029" s="63"/>
      <c r="U1029" s="68">
        <v>30094</v>
      </c>
      <c r="V1029" s="64">
        <v>4</v>
      </c>
      <c r="W1029" s="54">
        <f t="shared" si="47"/>
        <v>1020</v>
      </c>
      <c r="X1029" s="68">
        <v>30094</v>
      </c>
      <c r="AC1029" s="63">
        <v>15048.491062337533</v>
      </c>
      <c r="AD1029" s="63"/>
      <c r="AE1029" s="54" t="s">
        <v>177</v>
      </c>
      <c r="AG1029" s="63"/>
      <c r="AK1029" s="64"/>
      <c r="AL1029" s="64"/>
      <c r="AM1029" s="65"/>
      <c r="AO1029" s="64"/>
      <c r="AP1029" s="66"/>
      <c r="AQ1029" s="66"/>
      <c r="AS1029" s="67"/>
      <c r="AT1029" s="68"/>
    </row>
    <row r="1030" spans="1:46" x14ac:dyDescent="0.25">
      <c r="A1030" s="60">
        <v>15529.786247892771</v>
      </c>
      <c r="B1030" s="54">
        <f t="shared" si="45"/>
        <v>11</v>
      </c>
      <c r="C1030" s="54">
        <f t="shared" si="46"/>
        <v>1021</v>
      </c>
      <c r="D1030" s="60">
        <v>15529.786247892771</v>
      </c>
      <c r="G1030" s="63"/>
      <c r="I1030" s="64"/>
      <c r="J1030" s="64"/>
      <c r="K1030" s="65"/>
      <c r="M1030" s="64"/>
      <c r="N1030" s="66"/>
      <c r="O1030" s="66"/>
      <c r="Q1030" s="67"/>
      <c r="R1030" s="68"/>
      <c r="S1030" s="63"/>
      <c r="U1030" s="68">
        <v>30123</v>
      </c>
      <c r="V1030" s="64">
        <v>5</v>
      </c>
      <c r="W1030" s="54">
        <f t="shared" si="47"/>
        <v>1021</v>
      </c>
      <c r="X1030" s="68">
        <v>30123</v>
      </c>
      <c r="AC1030" s="63">
        <v>15062.843135564588</v>
      </c>
      <c r="AD1030" s="63"/>
      <c r="AE1030" s="54" t="s">
        <v>176</v>
      </c>
      <c r="AG1030" s="63"/>
      <c r="AK1030" s="64"/>
      <c r="AL1030" s="64"/>
      <c r="AM1030" s="65"/>
      <c r="AO1030" s="64"/>
      <c r="AP1030" s="66"/>
      <c r="AQ1030" s="66"/>
      <c r="AS1030" s="67"/>
      <c r="AT1030" s="68"/>
    </row>
    <row r="1031" spans="1:46" x14ac:dyDescent="0.25">
      <c r="A1031" s="60">
        <v>15545.505424350034</v>
      </c>
      <c r="B1031" s="54">
        <f t="shared" si="45"/>
        <v>12</v>
      </c>
      <c r="C1031" s="54">
        <f t="shared" si="46"/>
        <v>1022</v>
      </c>
      <c r="D1031" s="60">
        <v>15545.505424350034</v>
      </c>
      <c r="G1031" s="63"/>
      <c r="I1031" s="64"/>
      <c r="J1031" s="64"/>
      <c r="K1031" s="65"/>
      <c r="M1031" s="64"/>
      <c r="N1031" s="66"/>
      <c r="O1031" s="66"/>
      <c r="Q1031" s="67"/>
      <c r="R1031" s="68"/>
      <c r="S1031" s="63"/>
      <c r="U1031" s="68">
        <v>30153</v>
      </c>
      <c r="V1031" s="64">
        <v>6</v>
      </c>
      <c r="W1031" s="54">
        <f t="shared" si="47"/>
        <v>1022</v>
      </c>
      <c r="X1031" s="68">
        <v>30153</v>
      </c>
      <c r="AC1031" s="63">
        <v>15077.88569828216</v>
      </c>
      <c r="AD1031" s="63"/>
      <c r="AE1031" s="54" t="s">
        <v>177</v>
      </c>
      <c r="AG1031" s="63"/>
      <c r="AK1031" s="64"/>
      <c r="AL1031" s="64"/>
      <c r="AM1031" s="65"/>
      <c r="AO1031" s="64"/>
      <c r="AP1031" s="66"/>
      <c r="AQ1031" s="66"/>
      <c r="AS1031" s="67"/>
      <c r="AT1031" s="68"/>
    </row>
    <row r="1032" spans="1:46" x14ac:dyDescent="0.25">
      <c r="A1032" s="60">
        <v>15561.187998246867</v>
      </c>
      <c r="B1032" s="54">
        <f t="shared" si="45"/>
        <v>13</v>
      </c>
      <c r="C1032" s="54">
        <f t="shared" si="46"/>
        <v>1023</v>
      </c>
      <c r="D1032" s="60">
        <v>15561.187998246867</v>
      </c>
      <c r="G1032" s="63"/>
      <c r="I1032" s="64"/>
      <c r="J1032" s="64"/>
      <c r="K1032" s="65"/>
      <c r="M1032" s="64"/>
      <c r="N1032" s="66"/>
      <c r="O1032" s="66"/>
      <c r="Q1032" s="67"/>
      <c r="R1032" s="68"/>
      <c r="S1032" s="63"/>
      <c r="U1032" s="68">
        <v>30182</v>
      </c>
      <c r="V1032" s="64">
        <v>7</v>
      </c>
      <c r="W1032" s="54">
        <f t="shared" si="47"/>
        <v>1023</v>
      </c>
      <c r="X1032" s="68">
        <v>30182</v>
      </c>
      <c r="AC1032" s="63">
        <v>15092.558193637058</v>
      </c>
      <c r="AD1032" s="63"/>
      <c r="AE1032" s="54" t="s">
        <v>176</v>
      </c>
      <c r="AG1032" s="63"/>
      <c r="AK1032" s="64"/>
      <c r="AL1032" s="64"/>
      <c r="AM1032" s="65"/>
      <c r="AO1032" s="64"/>
      <c r="AP1032" s="66"/>
      <c r="AQ1032" s="66"/>
      <c r="AS1032" s="67"/>
      <c r="AT1032" s="68"/>
    </row>
    <row r="1033" spans="1:46" x14ac:dyDescent="0.25">
      <c r="A1033" s="60">
        <v>15576.790702796075</v>
      </c>
      <c r="B1033" s="54">
        <f t="shared" si="45"/>
        <v>14</v>
      </c>
      <c r="C1033" s="54">
        <f t="shared" si="46"/>
        <v>1024</v>
      </c>
      <c r="D1033" s="60">
        <v>15576.790702796075</v>
      </c>
      <c r="G1033" s="63"/>
      <c r="I1033" s="64"/>
      <c r="J1033" s="64"/>
      <c r="K1033" s="65"/>
      <c r="M1033" s="64"/>
      <c r="N1033" s="66"/>
      <c r="O1033" s="66"/>
      <c r="Q1033" s="67"/>
      <c r="R1033" s="68"/>
      <c r="S1033" s="63"/>
      <c r="U1033" s="68">
        <v>30211</v>
      </c>
      <c r="V1033" s="64">
        <v>8</v>
      </c>
      <c r="W1033" s="54">
        <f t="shared" si="47"/>
        <v>1024</v>
      </c>
      <c r="X1033" s="68">
        <v>30211</v>
      </c>
      <c r="AC1033" s="63">
        <v>15107.219257829711</v>
      </c>
      <c r="AD1033" s="63"/>
      <c r="AE1033" s="54" t="s">
        <v>177</v>
      </c>
      <c r="AG1033" s="63"/>
      <c r="AK1033" s="64"/>
      <c r="AL1033" s="64"/>
      <c r="AM1033" s="65"/>
      <c r="AO1033" s="64"/>
      <c r="AP1033" s="66"/>
      <c r="AQ1033" s="66"/>
      <c r="AS1033" s="67"/>
      <c r="AT1033" s="68"/>
    </row>
    <row r="1034" spans="1:46" x14ac:dyDescent="0.25">
      <c r="A1034" s="60">
        <v>15592.296211471315</v>
      </c>
      <c r="B1034" s="54">
        <f t="shared" si="45"/>
        <v>15</v>
      </c>
      <c r="C1034" s="54">
        <f t="shared" si="46"/>
        <v>1025</v>
      </c>
      <c r="D1034" s="60">
        <v>15592.296211471315</v>
      </c>
      <c r="G1034" s="63"/>
      <c r="I1034" s="64"/>
      <c r="J1034" s="64"/>
      <c r="K1034" s="65"/>
      <c r="M1034" s="64"/>
      <c r="N1034" s="66"/>
      <c r="O1034" s="66"/>
      <c r="Q1034" s="67"/>
      <c r="R1034" s="68"/>
      <c r="S1034" s="63"/>
      <c r="U1034" s="68">
        <v>30241</v>
      </c>
      <c r="V1034" s="64">
        <v>9</v>
      </c>
      <c r="W1034" s="54">
        <f t="shared" si="47"/>
        <v>1025</v>
      </c>
      <c r="X1034" s="68">
        <v>30241</v>
      </c>
      <c r="AC1034" s="63">
        <v>15122.221372278873</v>
      </c>
      <c r="AD1034" s="63"/>
      <c r="AE1034" s="54" t="s">
        <v>176</v>
      </c>
      <c r="AG1034" s="63"/>
      <c r="AK1034" s="64"/>
      <c r="AL1034" s="64"/>
      <c r="AM1034" s="65"/>
      <c r="AO1034" s="64"/>
      <c r="AP1034" s="66"/>
      <c r="AQ1034" s="66"/>
      <c r="AS1034" s="67"/>
      <c r="AT1034" s="68"/>
    </row>
    <row r="1035" spans="1:46" x14ac:dyDescent="0.25">
      <c r="A1035" s="60">
        <v>15607.678360817488</v>
      </c>
      <c r="B1035" s="54">
        <f t="shared" si="45"/>
        <v>16</v>
      </c>
      <c r="C1035" s="54">
        <f t="shared" si="46"/>
        <v>1026</v>
      </c>
      <c r="D1035" s="60">
        <v>15607.678360817488</v>
      </c>
      <c r="G1035" s="63"/>
      <c r="I1035" s="64"/>
      <c r="J1035" s="64"/>
      <c r="K1035" s="65"/>
      <c r="M1035" s="64"/>
      <c r="N1035" s="66"/>
      <c r="O1035" s="66"/>
      <c r="Q1035" s="67"/>
      <c r="R1035" s="68"/>
      <c r="S1035" s="63"/>
      <c r="U1035" s="68">
        <v>30270</v>
      </c>
      <c r="V1035" s="64">
        <v>10</v>
      </c>
      <c r="W1035" s="54">
        <f t="shared" si="47"/>
        <v>1026</v>
      </c>
      <c r="X1035" s="68">
        <v>30270</v>
      </c>
      <c r="AC1035" s="63">
        <v>15136.523899797816</v>
      </c>
      <c r="AD1035" s="63"/>
      <c r="AE1035" s="54" t="s">
        <v>177</v>
      </c>
      <c r="AG1035" s="63"/>
      <c r="AK1035" s="64"/>
      <c r="AL1035" s="64"/>
      <c r="AM1035" s="65"/>
      <c r="AO1035" s="64"/>
      <c r="AP1035" s="66"/>
      <c r="AQ1035" s="66"/>
      <c r="AS1035" s="67"/>
      <c r="AT1035" s="68"/>
    </row>
    <row r="1036" spans="1:46" x14ac:dyDescent="0.25">
      <c r="A1036" s="60">
        <v>15622.932029695716</v>
      </c>
      <c r="B1036" s="54">
        <f t="shared" ref="B1036:B1099" si="48">IF(B1035=24,1,B1035+1)</f>
        <v>17</v>
      </c>
      <c r="C1036" s="54">
        <f t="shared" ref="C1036:C1099" si="49">C1035+1</f>
        <v>1027</v>
      </c>
      <c r="D1036" s="60">
        <v>15622.932029695716</v>
      </c>
      <c r="G1036" s="63"/>
      <c r="I1036" s="64"/>
      <c r="J1036" s="64"/>
      <c r="K1036" s="65"/>
      <c r="M1036" s="64"/>
      <c r="N1036" s="66"/>
      <c r="O1036" s="66"/>
      <c r="Q1036" s="67"/>
      <c r="R1036" s="68"/>
      <c r="S1036" s="63"/>
      <c r="U1036" s="68">
        <v>30300</v>
      </c>
      <c r="V1036" s="64">
        <v>11</v>
      </c>
      <c r="W1036" s="54">
        <f t="shared" ref="W1036:W1099" si="50">W1035+1</f>
        <v>1027</v>
      </c>
      <c r="X1036" s="68">
        <v>30300</v>
      </c>
      <c r="AC1036" s="63">
        <v>15151.80740187224</v>
      </c>
      <c r="AD1036" s="63"/>
      <c r="AE1036" s="54" t="s">
        <v>176</v>
      </c>
      <c r="AG1036" s="63"/>
      <c r="AK1036" s="64"/>
      <c r="AL1036" s="64"/>
      <c r="AM1036" s="65"/>
      <c r="AO1036" s="64"/>
      <c r="AP1036" s="66"/>
      <c r="AQ1036" s="66"/>
      <c r="AS1036" s="67"/>
      <c r="AT1036" s="68"/>
    </row>
    <row r="1037" spans="1:46" x14ac:dyDescent="0.25">
      <c r="A1037" s="60">
        <v>15638.052477839869</v>
      </c>
      <c r="B1037" s="54">
        <f t="shared" si="48"/>
        <v>18</v>
      </c>
      <c r="C1037" s="54">
        <f t="shared" si="49"/>
        <v>1028</v>
      </c>
      <c r="D1037" s="60">
        <v>15638.052477839869</v>
      </c>
      <c r="G1037" s="63"/>
      <c r="I1037" s="64"/>
      <c r="J1037" s="64"/>
      <c r="K1037" s="65"/>
      <c r="M1037" s="64"/>
      <c r="N1037" s="66"/>
      <c r="O1037" s="66"/>
      <c r="Q1037" s="67"/>
      <c r="R1037" s="68"/>
      <c r="S1037" s="63"/>
      <c r="U1037" s="68">
        <v>30330</v>
      </c>
      <c r="V1037" s="64">
        <v>12</v>
      </c>
      <c r="W1037" s="54">
        <f t="shared" si="50"/>
        <v>1028</v>
      </c>
      <c r="X1037" s="68">
        <v>30330</v>
      </c>
      <c r="AC1037" s="63">
        <v>15165.845660478342</v>
      </c>
      <c r="AD1037" s="63"/>
      <c r="AE1037" s="54" t="s">
        <v>177</v>
      </c>
      <c r="AG1037" s="63"/>
      <c r="AK1037" s="64"/>
      <c r="AL1037" s="64"/>
      <c r="AM1037" s="65"/>
      <c r="AO1037" s="64"/>
      <c r="AP1037" s="66"/>
      <c r="AQ1037" s="66"/>
      <c r="AS1037" s="67"/>
      <c r="AT1037" s="68"/>
    </row>
    <row r="1038" spans="1:46" x14ac:dyDescent="0.25">
      <c r="A1038" s="60">
        <v>15653.049682096578</v>
      </c>
      <c r="B1038" s="54">
        <f t="shared" si="48"/>
        <v>19</v>
      </c>
      <c r="C1038" s="54">
        <f t="shared" si="49"/>
        <v>1029</v>
      </c>
      <c r="D1038" s="60">
        <v>15653.049682096578</v>
      </c>
      <c r="G1038" s="63"/>
      <c r="I1038" s="64"/>
      <c r="J1038" s="64"/>
      <c r="K1038" s="65"/>
      <c r="M1038" s="64"/>
      <c r="N1038" s="66"/>
      <c r="O1038" s="66"/>
      <c r="Q1038" s="67"/>
      <c r="R1038" s="68"/>
      <c r="S1038" s="63"/>
      <c r="U1038" s="68">
        <v>30360</v>
      </c>
      <c r="V1038" s="64">
        <v>1</v>
      </c>
      <c r="W1038" s="54">
        <f t="shared" si="50"/>
        <v>1029</v>
      </c>
      <c r="X1038" s="68">
        <v>30360</v>
      </c>
      <c r="AC1038" s="63">
        <v>15181.318830064964</v>
      </c>
      <c r="AD1038" s="63"/>
      <c r="AE1038" s="54" t="s">
        <v>176</v>
      </c>
      <c r="AG1038" s="63"/>
      <c r="AK1038" s="64"/>
      <c r="AL1038" s="64"/>
      <c r="AM1038" s="65"/>
      <c r="AO1038" s="64"/>
      <c r="AP1038" s="66"/>
      <c r="AQ1038" s="66"/>
      <c r="AS1038" s="67"/>
      <c r="AT1038" s="68"/>
    </row>
    <row r="1039" spans="1:46" x14ac:dyDescent="0.25">
      <c r="A1039" s="60">
        <v>15667.938040676992</v>
      </c>
      <c r="B1039" s="54">
        <f t="shared" si="48"/>
        <v>20</v>
      </c>
      <c r="C1039" s="54">
        <f t="shared" si="49"/>
        <v>1030</v>
      </c>
      <c r="D1039" s="60">
        <v>15667.938040676992</v>
      </c>
      <c r="G1039" s="63"/>
      <c r="I1039" s="64"/>
      <c r="J1039" s="64"/>
      <c r="K1039" s="65"/>
      <c r="M1039" s="64"/>
      <c r="N1039" s="66"/>
      <c r="O1039" s="66"/>
      <c r="Q1039" s="67"/>
      <c r="R1039" s="68"/>
      <c r="S1039" s="63"/>
      <c r="U1039" s="68">
        <v>30390</v>
      </c>
      <c r="V1039" s="64">
        <v>2</v>
      </c>
      <c r="W1039" s="54">
        <f t="shared" si="50"/>
        <v>1030</v>
      </c>
      <c r="X1039" s="68">
        <v>30390</v>
      </c>
      <c r="AC1039" s="63">
        <v>15195.235243810341</v>
      </c>
      <c r="AD1039" s="63"/>
      <c r="AE1039" s="54" t="s">
        <v>177</v>
      </c>
      <c r="AG1039" s="63"/>
      <c r="AK1039" s="64"/>
      <c r="AL1039" s="64"/>
      <c r="AM1039" s="65"/>
      <c r="AO1039" s="64"/>
      <c r="AP1039" s="66"/>
      <c r="AQ1039" s="66"/>
      <c r="AS1039" s="67"/>
      <c r="AT1039" s="68"/>
    </row>
    <row r="1040" spans="1:46" x14ac:dyDescent="0.25">
      <c r="A1040" s="60">
        <v>15682.741114840843</v>
      </c>
      <c r="B1040" s="54">
        <f t="shared" si="48"/>
        <v>21</v>
      </c>
      <c r="C1040" s="54">
        <f t="shared" si="49"/>
        <v>1031</v>
      </c>
      <c r="D1040" s="60">
        <v>15682.741114840843</v>
      </c>
      <c r="G1040" s="63"/>
      <c r="I1040" s="64"/>
      <c r="J1040" s="64"/>
      <c r="K1040" s="65"/>
      <c r="M1040" s="64"/>
      <c r="N1040" s="66"/>
      <c r="O1040" s="66"/>
      <c r="Q1040" s="67"/>
      <c r="R1040" s="68"/>
      <c r="S1040" s="63"/>
      <c r="U1040" s="68">
        <v>30419</v>
      </c>
      <c r="V1040" s="64">
        <v>3</v>
      </c>
      <c r="W1040" s="54">
        <f t="shared" si="50"/>
        <v>1031</v>
      </c>
      <c r="X1040" s="68">
        <v>30419</v>
      </c>
      <c r="AC1040" s="63">
        <v>15210.773839131463</v>
      </c>
      <c r="AD1040" s="63"/>
      <c r="AE1040" s="54" t="s">
        <v>176</v>
      </c>
      <c r="AG1040" s="63"/>
      <c r="AK1040" s="64"/>
      <c r="AL1040" s="64"/>
      <c r="AM1040" s="65"/>
      <c r="AO1040" s="64"/>
      <c r="AP1040" s="66"/>
      <c r="AQ1040" s="66"/>
      <c r="AS1040" s="67"/>
      <c r="AT1040" s="68"/>
    </row>
    <row r="1041" spans="1:46" x14ac:dyDescent="0.25">
      <c r="A1041" s="60">
        <v>15697.486068224534</v>
      </c>
      <c r="B1041" s="54">
        <f t="shared" si="48"/>
        <v>22</v>
      </c>
      <c r="C1041" s="54">
        <f t="shared" si="49"/>
        <v>1032</v>
      </c>
      <c r="D1041" s="60">
        <v>15697.486068224534</v>
      </c>
      <c r="G1041" s="63"/>
      <c r="I1041" s="64"/>
      <c r="J1041" s="64"/>
      <c r="K1041" s="65"/>
      <c r="M1041" s="64"/>
      <c r="N1041" s="66"/>
      <c r="O1041" s="66"/>
      <c r="Q1041" s="67"/>
      <c r="R1041" s="68"/>
      <c r="S1041" s="63"/>
      <c r="U1041" s="68">
        <v>30449</v>
      </c>
      <c r="V1041" s="64">
        <v>4</v>
      </c>
      <c r="W1041" s="54">
        <f t="shared" si="50"/>
        <v>1032</v>
      </c>
      <c r="X1041" s="68">
        <v>30449</v>
      </c>
      <c r="AC1041" s="63">
        <v>15224.73356112279</v>
      </c>
      <c r="AD1041" s="63"/>
      <c r="AE1041" s="54" t="s">
        <v>177</v>
      </c>
      <c r="AG1041" s="63"/>
      <c r="AK1041" s="64"/>
      <c r="AL1041" s="64"/>
      <c r="AM1041" s="65"/>
      <c r="AO1041" s="64"/>
      <c r="AP1041" s="66"/>
      <c r="AQ1041" s="66"/>
      <c r="AS1041" s="67"/>
      <c r="AT1041" s="68"/>
    </row>
    <row r="1042" spans="1:46" x14ac:dyDescent="0.25">
      <c r="A1042" s="60">
        <v>15712.205042586196</v>
      </c>
      <c r="B1042" s="54">
        <f t="shared" si="48"/>
        <v>23</v>
      </c>
      <c r="C1042" s="54">
        <f t="shared" si="49"/>
        <v>1033</v>
      </c>
      <c r="D1042" s="60">
        <v>15712.205042586196</v>
      </c>
      <c r="G1042" s="63"/>
      <c r="I1042" s="64"/>
      <c r="J1042" s="64"/>
      <c r="K1042" s="65"/>
      <c r="M1042" s="64"/>
      <c r="N1042" s="66"/>
      <c r="O1042" s="66"/>
      <c r="Q1042" s="67"/>
      <c r="R1042" s="68"/>
      <c r="S1042" s="63"/>
      <c r="U1042" s="68">
        <v>30478</v>
      </c>
      <c r="V1042" s="64">
        <v>5</v>
      </c>
      <c r="W1042" s="54">
        <f t="shared" si="50"/>
        <v>1033</v>
      </c>
      <c r="X1042" s="68">
        <v>30478</v>
      </c>
      <c r="AC1042" s="63">
        <v>15240.193676981144</v>
      </c>
      <c r="AD1042" s="63"/>
      <c r="AE1042" s="54" t="s">
        <v>176</v>
      </c>
      <c r="AG1042" s="63"/>
      <c r="AK1042" s="64"/>
      <c r="AL1042" s="64"/>
      <c r="AM1042" s="65"/>
      <c r="AO1042" s="64"/>
      <c r="AP1042" s="66"/>
      <c r="AQ1042" s="66"/>
      <c r="AS1042" s="67"/>
      <c r="AT1042" s="68"/>
    </row>
    <row r="1043" spans="1:46" x14ac:dyDescent="0.25">
      <c r="A1043" s="60">
        <v>15726.930055859033</v>
      </c>
      <c r="B1043" s="54">
        <f t="shared" si="48"/>
        <v>24</v>
      </c>
      <c r="C1043" s="54">
        <f t="shared" si="49"/>
        <v>1034</v>
      </c>
      <c r="D1043" s="60">
        <v>15726.930055859033</v>
      </c>
      <c r="G1043" s="63"/>
      <c r="I1043" s="64"/>
      <c r="J1043" s="64"/>
      <c r="K1043" s="65"/>
      <c r="M1043" s="64"/>
      <c r="N1043" s="66"/>
      <c r="O1043" s="66"/>
      <c r="Q1043" s="67"/>
      <c r="R1043" s="68"/>
      <c r="S1043" s="63"/>
      <c r="U1043" s="68">
        <v>30507</v>
      </c>
      <c r="V1043" s="64">
        <v>6</v>
      </c>
      <c r="W1043" s="54">
        <f t="shared" si="50"/>
        <v>1034</v>
      </c>
      <c r="X1043" s="68">
        <v>30507</v>
      </c>
      <c r="AC1043" s="63">
        <v>15254.355948801152</v>
      </c>
      <c r="AD1043" s="63"/>
      <c r="AE1043" s="54" t="s">
        <v>177</v>
      </c>
      <c r="AG1043" s="63"/>
      <c r="AK1043" s="64"/>
      <c r="AL1043" s="64"/>
      <c r="AM1043" s="65"/>
      <c r="AO1043" s="64"/>
      <c r="AP1043" s="66"/>
      <c r="AQ1043" s="66"/>
      <c r="AS1043" s="67"/>
      <c r="AT1043" s="68"/>
    </row>
    <row r="1044" spans="1:46" x14ac:dyDescent="0.25">
      <c r="A1044" s="60">
        <v>15741.694792073686</v>
      </c>
      <c r="B1044" s="54">
        <f t="shared" si="48"/>
        <v>1</v>
      </c>
      <c r="C1044" s="54">
        <f t="shared" si="49"/>
        <v>1035</v>
      </c>
      <c r="D1044" s="60">
        <v>15741.694792073686</v>
      </c>
      <c r="G1044" s="63"/>
      <c r="I1044" s="64"/>
      <c r="J1044" s="64"/>
      <c r="K1044" s="65"/>
      <c r="M1044" s="64"/>
      <c r="N1044" s="66"/>
      <c r="O1044" s="66"/>
      <c r="Q1044" s="67"/>
      <c r="R1044" s="68"/>
      <c r="S1044" s="63"/>
      <c r="U1044" s="68">
        <v>30537</v>
      </c>
      <c r="V1044" s="64">
        <v>7</v>
      </c>
      <c r="W1044" s="54">
        <f t="shared" si="50"/>
        <v>1035</v>
      </c>
      <c r="X1044" s="68">
        <v>30537</v>
      </c>
      <c r="AC1044" s="63">
        <v>15269.597319822758</v>
      </c>
      <c r="AD1044" s="63"/>
      <c r="AE1044" s="54" t="s">
        <v>176</v>
      </c>
      <c r="AG1044" s="63"/>
      <c r="AK1044" s="64"/>
      <c r="AL1044" s="64"/>
      <c r="AM1044" s="65"/>
      <c r="AO1044" s="64"/>
      <c r="AP1044" s="66"/>
      <c r="AQ1044" s="66"/>
      <c r="AS1044" s="67"/>
      <c r="AT1044" s="68"/>
    </row>
    <row r="1045" spans="1:46" x14ac:dyDescent="0.25">
      <c r="A1045" s="60">
        <v>15756.528219244443</v>
      </c>
      <c r="B1045" s="54">
        <f t="shared" si="48"/>
        <v>2</v>
      </c>
      <c r="C1045" s="54">
        <f t="shared" si="49"/>
        <v>1036</v>
      </c>
      <c r="D1045" s="60">
        <v>15756.528219244443</v>
      </c>
      <c r="G1045" s="63"/>
      <c r="I1045" s="64"/>
      <c r="J1045" s="64"/>
      <c r="K1045" s="65"/>
      <c r="M1045" s="64"/>
      <c r="N1045" s="66"/>
      <c r="O1045" s="66"/>
      <c r="Q1045" s="67"/>
      <c r="R1045" s="68"/>
      <c r="S1045" s="63"/>
      <c r="U1045" s="68">
        <v>30566</v>
      </c>
      <c r="V1045" s="64">
        <v>8</v>
      </c>
      <c r="W1045" s="54">
        <f t="shared" si="50"/>
        <v>1036</v>
      </c>
      <c r="X1045" s="68">
        <v>30566</v>
      </c>
      <c r="AC1045" s="63">
        <v>15284.083414140623</v>
      </c>
      <c r="AD1045" s="63"/>
      <c r="AE1045" s="54" t="s">
        <v>177</v>
      </c>
      <c r="AG1045" s="63"/>
      <c r="AK1045" s="64"/>
      <c r="AL1045" s="64"/>
      <c r="AM1045" s="65"/>
      <c r="AO1045" s="64"/>
      <c r="AP1045" s="66"/>
      <c r="AQ1045" s="66"/>
      <c r="AS1045" s="67"/>
      <c r="AT1045" s="68"/>
    </row>
    <row r="1046" spans="1:46" x14ac:dyDescent="0.25">
      <c r="A1046" s="60">
        <v>15771.457607283723</v>
      </c>
      <c r="B1046" s="54">
        <f t="shared" si="48"/>
        <v>3</v>
      </c>
      <c r="C1046" s="54">
        <f t="shared" si="49"/>
        <v>1037</v>
      </c>
      <c r="D1046" s="60">
        <v>15771.457607283723</v>
      </c>
      <c r="G1046" s="63"/>
      <c r="I1046" s="64"/>
      <c r="J1046" s="64"/>
      <c r="K1046" s="65"/>
      <c r="M1046" s="64"/>
      <c r="N1046" s="66"/>
      <c r="O1046" s="66"/>
      <c r="Q1046" s="67"/>
      <c r="R1046" s="68"/>
      <c r="S1046" s="63"/>
      <c r="U1046" s="68">
        <v>30595</v>
      </c>
      <c r="V1046" s="64">
        <v>9</v>
      </c>
      <c r="W1046" s="54">
        <f t="shared" si="50"/>
        <v>1037</v>
      </c>
      <c r="X1046" s="68">
        <v>30595</v>
      </c>
      <c r="AC1046" s="63">
        <v>15299.002769990824</v>
      </c>
      <c r="AD1046" s="63"/>
      <c r="AE1046" s="54" t="s">
        <v>176</v>
      </c>
      <c r="AG1046" s="63"/>
      <c r="AK1046" s="64"/>
      <c r="AL1046" s="64"/>
      <c r="AM1046" s="65"/>
      <c r="AO1046" s="64"/>
      <c r="AP1046" s="66"/>
      <c r="AQ1046" s="66"/>
      <c r="AS1046" s="67"/>
      <c r="AT1046" s="68"/>
    </row>
    <row r="1047" spans="1:46" x14ac:dyDescent="0.25">
      <c r="A1047" s="60">
        <v>15786.502079240046</v>
      </c>
      <c r="B1047" s="54">
        <f t="shared" si="48"/>
        <v>4</v>
      </c>
      <c r="C1047" s="54">
        <f t="shared" si="49"/>
        <v>1038</v>
      </c>
      <c r="D1047" s="60">
        <v>15786.502079240046</v>
      </c>
      <c r="G1047" s="63"/>
      <c r="I1047" s="64"/>
      <c r="J1047" s="64"/>
      <c r="K1047" s="65"/>
      <c r="M1047" s="64"/>
      <c r="N1047" s="66"/>
      <c r="O1047" s="66"/>
      <c r="Q1047" s="67"/>
      <c r="R1047" s="68"/>
      <c r="S1047" s="63"/>
      <c r="U1047" s="68">
        <v>30625</v>
      </c>
      <c r="V1047" s="64">
        <v>10</v>
      </c>
      <c r="W1047" s="54">
        <f t="shared" si="50"/>
        <v>1038</v>
      </c>
      <c r="X1047" s="68">
        <v>30625</v>
      </c>
      <c r="AC1047" s="63">
        <v>15313.86893523857</v>
      </c>
      <c r="AD1047" s="63"/>
      <c r="AE1047" s="54" t="s">
        <v>177</v>
      </c>
      <c r="AG1047" s="63"/>
      <c r="AK1047" s="64"/>
      <c r="AL1047" s="64"/>
      <c r="AM1047" s="65"/>
      <c r="AO1047" s="64"/>
      <c r="AP1047" s="66"/>
      <c r="AQ1047" s="66"/>
      <c r="AS1047" s="67"/>
      <c r="AT1047" s="68"/>
    </row>
    <row r="1048" spans="1:46" x14ac:dyDescent="0.25">
      <c r="A1048" s="60">
        <v>15801.674732945859</v>
      </c>
      <c r="B1048" s="54">
        <f t="shared" si="48"/>
        <v>5</v>
      </c>
      <c r="C1048" s="54">
        <f t="shared" si="49"/>
        <v>1039</v>
      </c>
      <c r="D1048" s="60">
        <v>15801.674732945859</v>
      </c>
      <c r="G1048" s="63"/>
      <c r="I1048" s="64"/>
      <c r="J1048" s="64"/>
      <c r="K1048" s="65"/>
      <c r="M1048" s="64"/>
      <c r="N1048" s="66"/>
      <c r="O1048" s="66"/>
      <c r="Q1048" s="67"/>
      <c r="R1048" s="68"/>
      <c r="S1048" s="63"/>
      <c r="U1048" s="68">
        <v>30654</v>
      </c>
      <c r="V1048" s="64">
        <v>11</v>
      </c>
      <c r="W1048" s="54">
        <f t="shared" si="50"/>
        <v>1039</v>
      </c>
      <c r="X1048" s="68">
        <v>30654</v>
      </c>
      <c r="AC1048" s="63">
        <v>15328.42956005875</v>
      </c>
      <c r="AD1048" s="63"/>
      <c r="AE1048" s="54" t="s">
        <v>176</v>
      </c>
      <c r="AG1048" s="63"/>
      <c r="AK1048" s="64"/>
      <c r="AL1048" s="64"/>
      <c r="AM1048" s="65"/>
      <c r="AO1048" s="64"/>
      <c r="AP1048" s="66"/>
      <c r="AQ1048" s="66"/>
      <c r="AS1048" s="67"/>
      <c r="AT1048" s="68"/>
    </row>
    <row r="1049" spans="1:46" x14ac:dyDescent="0.25">
      <c r="A1049" s="60">
        <v>15816.980483871419</v>
      </c>
      <c r="B1049" s="54">
        <f t="shared" si="48"/>
        <v>6</v>
      </c>
      <c r="C1049" s="54">
        <f t="shared" si="49"/>
        <v>1040</v>
      </c>
      <c r="D1049" s="60">
        <v>15816.980483871419</v>
      </c>
      <c r="G1049" s="63"/>
      <c r="I1049" s="64"/>
      <c r="J1049" s="64"/>
      <c r="K1049" s="65"/>
      <c r="M1049" s="64"/>
      <c r="N1049" s="66"/>
      <c r="O1049" s="66"/>
      <c r="Q1049" s="67"/>
      <c r="R1049" s="68"/>
      <c r="S1049" s="63"/>
      <c r="U1049" s="68">
        <v>30684</v>
      </c>
      <c r="V1049" s="64">
        <v>12</v>
      </c>
      <c r="W1049" s="54">
        <f t="shared" si="50"/>
        <v>1040</v>
      </c>
      <c r="X1049" s="68">
        <v>30684</v>
      </c>
      <c r="AC1049" s="63">
        <v>15343.654233024921</v>
      </c>
      <c r="AD1049" s="63"/>
      <c r="AE1049" s="54" t="s">
        <v>177</v>
      </c>
      <c r="AG1049" s="63"/>
      <c r="AK1049" s="64"/>
      <c r="AL1049" s="64"/>
      <c r="AM1049" s="65"/>
      <c r="AO1049" s="64"/>
      <c r="AP1049" s="66"/>
      <c r="AQ1049" s="66"/>
      <c r="AS1049" s="67"/>
      <c r="AT1049" s="68"/>
    </row>
    <row r="1050" spans="1:46" x14ac:dyDescent="0.25">
      <c r="A1050" s="60">
        <v>15832.412351944949</v>
      </c>
      <c r="B1050" s="54">
        <f t="shared" si="48"/>
        <v>7</v>
      </c>
      <c r="C1050" s="54">
        <f t="shared" si="49"/>
        <v>1041</v>
      </c>
      <c r="D1050" s="60">
        <v>15832.412351944949</v>
      </c>
      <c r="G1050" s="63"/>
      <c r="I1050" s="64"/>
      <c r="J1050" s="64"/>
      <c r="K1050" s="65"/>
      <c r="M1050" s="64"/>
      <c r="N1050" s="66"/>
      <c r="O1050" s="66"/>
      <c r="Q1050" s="67"/>
      <c r="R1050" s="68"/>
      <c r="S1050" s="63"/>
      <c r="U1050" s="68">
        <v>30714</v>
      </c>
      <c r="V1050" s="64">
        <v>1</v>
      </c>
      <c r="W1050" s="54">
        <f t="shared" si="50"/>
        <v>1041</v>
      </c>
      <c r="X1050" s="68">
        <v>30714</v>
      </c>
      <c r="AC1050" s="63">
        <v>15357.897218183149</v>
      </c>
      <c r="AD1050" s="63"/>
      <c r="AE1050" s="54" t="s">
        <v>176</v>
      </c>
      <c r="AG1050" s="63"/>
      <c r="AK1050" s="64"/>
      <c r="AL1050" s="64"/>
      <c r="AM1050" s="65"/>
      <c r="AO1050" s="64"/>
      <c r="AP1050" s="66"/>
      <c r="AQ1050" s="66"/>
      <c r="AS1050" s="67"/>
      <c r="AT1050" s="68"/>
    </row>
    <row r="1051" spans="1:46" x14ac:dyDescent="0.25">
      <c r="A1051" s="60">
        <v>15847.960583087523</v>
      </c>
      <c r="B1051" s="54">
        <f t="shared" si="48"/>
        <v>8</v>
      </c>
      <c r="C1051" s="54">
        <f t="shared" si="49"/>
        <v>1042</v>
      </c>
      <c r="D1051" s="60">
        <v>15847.960583087523</v>
      </c>
      <c r="G1051" s="63"/>
      <c r="I1051" s="64"/>
      <c r="J1051" s="64"/>
      <c r="K1051" s="65"/>
      <c r="M1051" s="64"/>
      <c r="N1051" s="66"/>
      <c r="O1051" s="66"/>
      <c r="Q1051" s="67"/>
      <c r="R1051" s="68"/>
      <c r="S1051" s="63"/>
      <c r="U1051" s="68">
        <v>30744</v>
      </c>
      <c r="V1051" s="64">
        <v>2</v>
      </c>
      <c r="W1051" s="54">
        <f t="shared" si="50"/>
        <v>1042</v>
      </c>
      <c r="X1051" s="68">
        <v>30744</v>
      </c>
      <c r="AC1051" s="63">
        <v>15373.383831574116</v>
      </c>
      <c r="AD1051" s="63"/>
      <c r="AE1051" s="54" t="s">
        <v>177</v>
      </c>
      <c r="AG1051" s="63"/>
      <c r="AK1051" s="64"/>
      <c r="AL1051" s="64"/>
      <c r="AM1051" s="65"/>
      <c r="AO1051" s="64"/>
      <c r="AP1051" s="66"/>
      <c r="AQ1051" s="66"/>
      <c r="AS1051" s="67"/>
      <c r="AT1051" s="68"/>
    </row>
    <row r="1052" spans="1:46" x14ac:dyDescent="0.25">
      <c r="A1052" s="60">
        <v>15863.596795846242</v>
      </c>
      <c r="B1052" s="54">
        <f t="shared" si="48"/>
        <v>9</v>
      </c>
      <c r="C1052" s="54">
        <f t="shared" si="49"/>
        <v>1043</v>
      </c>
      <c r="D1052" s="60">
        <v>15863.596795846242</v>
      </c>
      <c r="G1052" s="63"/>
      <c r="I1052" s="64"/>
      <c r="J1052" s="64"/>
      <c r="K1052" s="65"/>
      <c r="M1052" s="64"/>
      <c r="N1052" s="66"/>
      <c r="O1052" s="66"/>
      <c r="Q1052" s="67"/>
      <c r="R1052" s="68"/>
      <c r="S1052" s="63"/>
      <c r="U1052" s="68">
        <v>30773</v>
      </c>
      <c r="V1052" s="64">
        <v>3</v>
      </c>
      <c r="W1052" s="54">
        <f t="shared" si="50"/>
        <v>1043</v>
      </c>
      <c r="X1052" s="68">
        <v>30773</v>
      </c>
      <c r="AC1052" s="63">
        <v>15387.418686441146</v>
      </c>
      <c r="AD1052" s="63"/>
      <c r="AE1052" s="54" t="s">
        <v>176</v>
      </c>
      <c r="AG1052" s="63"/>
      <c r="AK1052" s="64"/>
      <c r="AL1052" s="64"/>
      <c r="AM1052" s="65"/>
      <c r="AO1052" s="64"/>
      <c r="AP1052" s="66"/>
      <c r="AQ1052" s="66"/>
      <c r="AS1052" s="67"/>
      <c r="AT1052" s="68"/>
    </row>
    <row r="1053" spans="1:46" x14ac:dyDescent="0.25">
      <c r="A1053" s="60">
        <v>15879.300488249864</v>
      </c>
      <c r="B1053" s="54">
        <f t="shared" si="48"/>
        <v>10</v>
      </c>
      <c r="C1053" s="54">
        <f t="shared" si="49"/>
        <v>1044</v>
      </c>
      <c r="D1053" s="60">
        <v>15879.300488249864</v>
      </c>
      <c r="G1053" s="63"/>
      <c r="I1053" s="64"/>
      <c r="J1053" s="64"/>
      <c r="K1053" s="65"/>
      <c r="M1053" s="64"/>
      <c r="N1053" s="66"/>
      <c r="O1053" s="66"/>
      <c r="Q1053" s="67"/>
      <c r="R1053" s="68"/>
      <c r="S1053" s="63"/>
      <c r="U1053" s="68">
        <v>30803</v>
      </c>
      <c r="V1053" s="64">
        <v>4</v>
      </c>
      <c r="W1053" s="54">
        <f t="shared" si="50"/>
        <v>1044</v>
      </c>
      <c r="X1053" s="68">
        <v>30803</v>
      </c>
      <c r="AC1053" s="63">
        <v>15403.014018364716</v>
      </c>
      <c r="AD1053" s="63"/>
      <c r="AE1053" s="54" t="s">
        <v>177</v>
      </c>
      <c r="AG1053" s="63"/>
      <c r="AK1053" s="64"/>
      <c r="AL1053" s="64"/>
      <c r="AM1053" s="65"/>
      <c r="AO1053" s="64"/>
      <c r="AP1053" s="66"/>
      <c r="AQ1053" s="66"/>
      <c r="AS1053" s="67"/>
      <c r="AT1053" s="68"/>
    </row>
    <row r="1054" spans="1:46" x14ac:dyDescent="0.25">
      <c r="A1054" s="60">
        <v>15895.027259110007</v>
      </c>
      <c r="B1054" s="54">
        <f t="shared" si="48"/>
        <v>11</v>
      </c>
      <c r="C1054" s="54">
        <f t="shared" si="49"/>
        <v>1045</v>
      </c>
      <c r="D1054" s="60">
        <v>15895.027259110007</v>
      </c>
      <c r="G1054" s="63"/>
      <c r="I1054" s="64"/>
      <c r="J1054" s="64"/>
      <c r="K1054" s="65"/>
      <c r="M1054" s="64"/>
      <c r="N1054" s="66"/>
      <c r="O1054" s="66"/>
      <c r="Q1054" s="67"/>
      <c r="R1054" s="68"/>
      <c r="S1054" s="63"/>
      <c r="U1054" s="68">
        <v>30833</v>
      </c>
      <c r="V1054" s="64">
        <v>5</v>
      </c>
      <c r="W1054" s="54">
        <f t="shared" si="50"/>
        <v>1045</v>
      </c>
      <c r="X1054" s="68">
        <v>30833</v>
      </c>
      <c r="AC1054" s="63">
        <v>15416.993264884688</v>
      </c>
      <c r="AD1054" s="63"/>
      <c r="AE1054" s="54" t="s">
        <v>176</v>
      </c>
      <c r="AG1054" s="63"/>
      <c r="AK1054" s="64"/>
      <c r="AL1054" s="64"/>
      <c r="AM1054" s="65"/>
      <c r="AO1054" s="64"/>
      <c r="AP1054" s="66"/>
      <c r="AQ1054" s="66"/>
      <c r="AS1054" s="67"/>
      <c r="AT1054" s="68"/>
    </row>
    <row r="1055" spans="1:46" x14ac:dyDescent="0.25">
      <c r="A1055" s="60">
        <v>15910.753420284949</v>
      </c>
      <c r="B1055" s="54">
        <f t="shared" si="48"/>
        <v>12</v>
      </c>
      <c r="C1055" s="54">
        <f t="shared" si="49"/>
        <v>1046</v>
      </c>
      <c r="D1055" s="60">
        <v>15910.753420284949</v>
      </c>
      <c r="G1055" s="63"/>
      <c r="I1055" s="64"/>
      <c r="J1055" s="64"/>
      <c r="K1055" s="65"/>
      <c r="M1055" s="64"/>
      <c r="N1055" s="66"/>
      <c r="O1055" s="66"/>
      <c r="Q1055" s="67"/>
      <c r="R1055" s="68"/>
      <c r="S1055" s="63"/>
      <c r="U1055" s="68">
        <v>30862</v>
      </c>
      <c r="V1055" s="64">
        <v>6</v>
      </c>
      <c r="W1055" s="54">
        <f t="shared" si="50"/>
        <v>1046</v>
      </c>
      <c r="X1055" s="68">
        <v>30862</v>
      </c>
      <c r="AC1055" s="63">
        <v>15432.52266651066</v>
      </c>
      <c r="AD1055" s="63"/>
      <c r="AE1055" s="54" t="s">
        <v>177</v>
      </c>
      <c r="AG1055" s="63"/>
      <c r="AK1055" s="64"/>
      <c r="AL1055" s="64"/>
      <c r="AM1055" s="65"/>
      <c r="AO1055" s="64"/>
      <c r="AP1055" s="66"/>
      <c r="AQ1055" s="66"/>
      <c r="AS1055" s="67"/>
      <c r="AT1055" s="68"/>
    </row>
    <row r="1056" spans="1:46" x14ac:dyDescent="0.25">
      <c r="A1056" s="60">
        <v>15926.429809129797</v>
      </c>
      <c r="B1056" s="54">
        <f t="shared" si="48"/>
        <v>13</v>
      </c>
      <c r="C1056" s="54">
        <f t="shared" si="49"/>
        <v>1047</v>
      </c>
      <c r="D1056" s="60">
        <v>15926.429809129797</v>
      </c>
      <c r="G1056" s="63"/>
      <c r="I1056" s="64"/>
      <c r="J1056" s="64"/>
      <c r="K1056" s="65"/>
      <c r="M1056" s="64"/>
      <c r="N1056" s="66"/>
      <c r="O1056" s="66"/>
      <c r="Q1056" s="67"/>
      <c r="R1056" s="68"/>
      <c r="S1056" s="63"/>
      <c r="U1056" s="68">
        <v>30891</v>
      </c>
      <c r="V1056" s="64">
        <v>7</v>
      </c>
      <c r="W1056" s="54">
        <f t="shared" si="50"/>
        <v>1047</v>
      </c>
      <c r="X1056" s="68">
        <v>30891</v>
      </c>
      <c r="AC1056" s="63">
        <v>15446.606739886105</v>
      </c>
      <c r="AD1056" s="63"/>
      <c r="AE1056" s="54" t="s">
        <v>176</v>
      </c>
      <c r="AG1056" s="63"/>
      <c r="AK1056" s="64"/>
      <c r="AL1056" s="64"/>
      <c r="AM1056" s="65"/>
      <c r="AO1056" s="64"/>
      <c r="AP1056" s="66"/>
      <c r="AQ1056" s="66"/>
      <c r="AS1056" s="67"/>
      <c r="AT1056" s="68"/>
    </row>
    <row r="1057" spans="1:46" x14ac:dyDescent="0.25">
      <c r="A1057" s="60">
        <v>15942.038476150483</v>
      </c>
      <c r="B1057" s="54">
        <f t="shared" si="48"/>
        <v>14</v>
      </c>
      <c r="C1057" s="54">
        <f t="shared" si="49"/>
        <v>1048</v>
      </c>
      <c r="D1057" s="60">
        <v>15942.038476150483</v>
      </c>
      <c r="G1057" s="63"/>
      <c r="I1057" s="64"/>
      <c r="J1057" s="64"/>
      <c r="K1057" s="65"/>
      <c r="M1057" s="64"/>
      <c r="N1057" s="66"/>
      <c r="O1057" s="66"/>
      <c r="Q1057" s="67"/>
      <c r="R1057" s="68"/>
      <c r="S1057" s="63"/>
      <c r="U1057" s="68">
        <v>30921</v>
      </c>
      <c r="V1057" s="64">
        <v>8</v>
      </c>
      <c r="W1057" s="54">
        <f t="shared" si="50"/>
        <v>1048</v>
      </c>
      <c r="X1057" s="68">
        <v>30921</v>
      </c>
      <c r="AC1057" s="63">
        <v>15461.916595984716</v>
      </c>
      <c r="AD1057" s="63"/>
      <c r="AE1057" s="54" t="s">
        <v>177</v>
      </c>
      <c r="AG1057" s="63"/>
      <c r="AK1057" s="64"/>
      <c r="AL1057" s="64"/>
      <c r="AM1057" s="65"/>
      <c r="AO1057" s="64"/>
      <c r="AP1057" s="66"/>
      <c r="AQ1057" s="66"/>
      <c r="AS1057" s="67"/>
      <c r="AT1057" s="68"/>
    </row>
    <row r="1058" spans="1:46" x14ac:dyDescent="0.25">
      <c r="A1058" s="60">
        <v>15957.538592781406</v>
      </c>
      <c r="B1058" s="54">
        <f t="shared" si="48"/>
        <v>15</v>
      </c>
      <c r="C1058" s="54">
        <f t="shared" si="49"/>
        <v>1049</v>
      </c>
      <c r="D1058" s="60">
        <v>15957.538592781406</v>
      </c>
      <c r="G1058" s="63"/>
      <c r="I1058" s="64"/>
      <c r="J1058" s="64"/>
      <c r="K1058" s="65"/>
      <c r="M1058" s="64"/>
      <c r="N1058" s="66"/>
      <c r="O1058" s="66"/>
      <c r="Q1058" s="67"/>
      <c r="R1058" s="68"/>
      <c r="S1058" s="63"/>
      <c r="U1058" s="68">
        <v>30950</v>
      </c>
      <c r="V1058" s="64">
        <v>9</v>
      </c>
      <c r="W1058" s="54">
        <f t="shared" si="50"/>
        <v>1049</v>
      </c>
      <c r="X1058" s="68">
        <v>30950</v>
      </c>
      <c r="AC1058" s="63">
        <v>15476.239932262804</v>
      </c>
      <c r="AD1058" s="63"/>
      <c r="AE1058" s="54" t="s">
        <v>176</v>
      </c>
      <c r="AG1058" s="63"/>
      <c r="AK1058" s="64"/>
      <c r="AL1058" s="64"/>
      <c r="AM1058" s="65"/>
      <c r="AO1058" s="64"/>
      <c r="AP1058" s="66"/>
      <c r="AQ1058" s="66"/>
      <c r="AS1058" s="67"/>
      <c r="AT1058" s="68"/>
    </row>
    <row r="1059" spans="1:46" x14ac:dyDescent="0.25">
      <c r="A1059" s="60">
        <v>15972.925080183428</v>
      </c>
      <c r="B1059" s="54">
        <f t="shared" si="48"/>
        <v>16</v>
      </c>
      <c r="C1059" s="54">
        <f t="shared" si="49"/>
        <v>1050</v>
      </c>
      <c r="D1059" s="60">
        <v>15972.925080183428</v>
      </c>
      <c r="G1059" s="63"/>
      <c r="I1059" s="64"/>
      <c r="J1059" s="64"/>
      <c r="K1059" s="65"/>
      <c r="M1059" s="64"/>
      <c r="N1059" s="66"/>
      <c r="O1059" s="66"/>
      <c r="Q1059" s="67"/>
      <c r="R1059" s="68"/>
      <c r="S1059" s="63"/>
      <c r="U1059" s="68">
        <v>30979</v>
      </c>
      <c r="V1059" s="64">
        <v>10</v>
      </c>
      <c r="W1059" s="54">
        <f t="shared" si="50"/>
        <v>1050</v>
      </c>
      <c r="X1059" s="68">
        <v>30979</v>
      </c>
      <c r="AC1059" s="63">
        <v>15491.228699534666</v>
      </c>
      <c r="AD1059" s="63"/>
      <c r="AE1059" s="54" t="s">
        <v>177</v>
      </c>
      <c r="AG1059" s="63"/>
      <c r="AK1059" s="64"/>
      <c r="AL1059" s="64"/>
      <c r="AM1059" s="65"/>
      <c r="AO1059" s="64"/>
      <c r="AP1059" s="66"/>
      <c r="AQ1059" s="66"/>
      <c r="AS1059" s="67"/>
      <c r="AT1059" s="68"/>
    </row>
    <row r="1060" spans="1:46" x14ac:dyDescent="0.25">
      <c r="A1060" s="60">
        <v>15988.174248028081</v>
      </c>
      <c r="B1060" s="54">
        <f t="shared" si="48"/>
        <v>17</v>
      </c>
      <c r="C1060" s="54">
        <f t="shared" si="49"/>
        <v>1051</v>
      </c>
      <c r="D1060" s="60">
        <v>15988.174248028081</v>
      </c>
      <c r="G1060" s="63"/>
      <c r="I1060" s="64"/>
      <c r="J1060" s="64"/>
      <c r="K1060" s="65"/>
      <c r="M1060" s="64"/>
      <c r="N1060" s="66"/>
      <c r="O1060" s="66"/>
      <c r="Q1060" s="67"/>
      <c r="R1060" s="68"/>
      <c r="S1060" s="63"/>
      <c r="U1060" s="68">
        <v>31009</v>
      </c>
      <c r="V1060" s="64">
        <v>10</v>
      </c>
      <c r="W1060" s="54">
        <f t="shared" si="50"/>
        <v>1051</v>
      </c>
      <c r="X1060" s="68">
        <v>31009</v>
      </c>
      <c r="AC1060" s="63">
        <v>15505.87643833505</v>
      </c>
      <c r="AD1060" s="63"/>
      <c r="AE1060" s="54" t="s">
        <v>176</v>
      </c>
      <c r="AG1060" s="63"/>
      <c r="AK1060" s="64"/>
      <c r="AL1060" s="64"/>
      <c r="AM1060" s="65"/>
      <c r="AO1060" s="64"/>
      <c r="AP1060" s="66"/>
      <c r="AQ1060" s="66"/>
      <c r="AS1060" s="67"/>
      <c r="AT1060" s="68"/>
    </row>
    <row r="1061" spans="1:46" x14ac:dyDescent="0.25">
      <c r="A1061" s="60">
        <v>16003.297695626505</v>
      </c>
      <c r="B1061" s="54">
        <f t="shared" si="48"/>
        <v>18</v>
      </c>
      <c r="C1061" s="54">
        <f t="shared" si="49"/>
        <v>1052</v>
      </c>
      <c r="D1061" s="60">
        <v>16003.297695626505</v>
      </c>
      <c r="G1061" s="63"/>
      <c r="I1061" s="64"/>
      <c r="J1061" s="64"/>
      <c r="K1061" s="65"/>
      <c r="M1061" s="64"/>
      <c r="N1061" s="66"/>
      <c r="O1061" s="66"/>
      <c r="Q1061" s="67"/>
      <c r="R1061" s="68"/>
      <c r="S1061" s="63"/>
      <c r="U1061" s="68">
        <v>31038</v>
      </c>
      <c r="V1061" s="64">
        <v>11</v>
      </c>
      <c r="W1061" s="54">
        <f t="shared" si="50"/>
        <v>1052</v>
      </c>
      <c r="X1061" s="68">
        <v>31038</v>
      </c>
      <c r="AC1061" s="63">
        <v>15520.506756278221</v>
      </c>
      <c r="AD1061" s="63"/>
      <c r="AE1061" s="54" t="s">
        <v>177</v>
      </c>
      <c r="AG1061" s="63"/>
      <c r="AK1061" s="64"/>
      <c r="AL1061" s="64"/>
      <c r="AM1061" s="65"/>
      <c r="AO1061" s="64"/>
      <c r="AP1061" s="66"/>
      <c r="AQ1061" s="66"/>
      <c r="AS1061" s="67"/>
      <c r="AT1061" s="68"/>
    </row>
    <row r="1062" spans="1:46" x14ac:dyDescent="0.25">
      <c r="A1062" s="60">
        <v>16018.291093022097</v>
      </c>
      <c r="B1062" s="54">
        <f t="shared" si="48"/>
        <v>19</v>
      </c>
      <c r="C1062" s="54">
        <f t="shared" si="49"/>
        <v>1053</v>
      </c>
      <c r="D1062" s="60">
        <v>16018.291093022097</v>
      </c>
      <c r="G1062" s="63"/>
      <c r="I1062" s="64"/>
      <c r="J1062" s="64"/>
      <c r="K1062" s="65"/>
      <c r="M1062" s="64"/>
      <c r="N1062" s="66"/>
      <c r="O1062" s="66"/>
      <c r="Q1062" s="67"/>
      <c r="R1062" s="68"/>
      <c r="S1062" s="63"/>
      <c r="U1062" s="68">
        <v>31068</v>
      </c>
      <c r="V1062" s="64">
        <v>1</v>
      </c>
      <c r="W1062" s="54">
        <f t="shared" si="50"/>
        <v>1053</v>
      </c>
      <c r="X1062" s="68">
        <v>31068</v>
      </c>
      <c r="AC1062" s="63">
        <v>15535.502459381707</v>
      </c>
      <c r="AD1062" s="63"/>
      <c r="AE1062" s="54" t="s">
        <v>176</v>
      </c>
      <c r="AG1062" s="63"/>
      <c r="AK1062" s="64"/>
      <c r="AL1062" s="64"/>
      <c r="AM1062" s="65"/>
      <c r="AO1062" s="64"/>
      <c r="AP1062" s="66"/>
      <c r="AQ1062" s="66"/>
      <c r="AS1062" s="67"/>
      <c r="AT1062" s="68"/>
    </row>
    <row r="1063" spans="1:46" x14ac:dyDescent="0.25">
      <c r="A1063" s="60">
        <v>16033.181862711906</v>
      </c>
      <c r="B1063" s="54">
        <f t="shared" si="48"/>
        <v>20</v>
      </c>
      <c r="C1063" s="54">
        <f t="shared" si="49"/>
        <v>1054</v>
      </c>
      <c r="D1063" s="60">
        <v>16033.181862711906</v>
      </c>
      <c r="G1063" s="63"/>
      <c r="I1063" s="64"/>
      <c r="J1063" s="64"/>
      <c r="K1063" s="65"/>
      <c r="M1063" s="64"/>
      <c r="N1063" s="66"/>
      <c r="O1063" s="66"/>
      <c r="Q1063" s="67"/>
      <c r="R1063" s="68"/>
      <c r="S1063" s="63"/>
      <c r="U1063" s="68">
        <v>31098</v>
      </c>
      <c r="V1063" s="64">
        <v>1</v>
      </c>
      <c r="W1063" s="54">
        <f t="shared" si="50"/>
        <v>1054</v>
      </c>
      <c r="X1063" s="68">
        <v>31098</v>
      </c>
      <c r="AC1063" s="63">
        <v>15549.801430356223</v>
      </c>
      <c r="AD1063" s="63"/>
      <c r="AE1063" s="54" t="s">
        <v>177</v>
      </c>
      <c r="AG1063" s="63"/>
      <c r="AK1063" s="64"/>
      <c r="AL1063" s="64"/>
      <c r="AM1063" s="65"/>
      <c r="AO1063" s="64"/>
      <c r="AP1063" s="66"/>
      <c r="AQ1063" s="66"/>
      <c r="AS1063" s="67"/>
      <c r="AT1063" s="68"/>
    </row>
    <row r="1064" spans="1:46" x14ac:dyDescent="0.25">
      <c r="A1064" s="60">
        <v>16047.981443490833</v>
      </c>
      <c r="B1064" s="54">
        <f t="shared" si="48"/>
        <v>21</v>
      </c>
      <c r="C1064" s="54">
        <f t="shared" si="49"/>
        <v>1055</v>
      </c>
      <c r="D1064" s="60">
        <v>16047.981443490833</v>
      </c>
      <c r="G1064" s="63"/>
      <c r="I1064" s="64"/>
      <c r="J1064" s="64"/>
      <c r="K1064" s="65"/>
      <c r="M1064" s="64"/>
      <c r="N1064" s="66"/>
      <c r="O1064" s="66"/>
      <c r="Q1064" s="67"/>
      <c r="R1064" s="68"/>
      <c r="S1064" s="63"/>
      <c r="U1064" s="68">
        <v>31127</v>
      </c>
      <c r="V1064" s="64">
        <v>2</v>
      </c>
      <c r="W1064" s="54">
        <f t="shared" si="50"/>
        <v>1055</v>
      </c>
      <c r="X1064" s="68">
        <v>31127</v>
      </c>
      <c r="AC1064" s="63">
        <v>15565.102832414676</v>
      </c>
      <c r="AD1064" s="63"/>
      <c r="AE1064" s="54" t="s">
        <v>176</v>
      </c>
      <c r="AG1064" s="63"/>
      <c r="AK1064" s="64"/>
      <c r="AL1064" s="64"/>
      <c r="AM1064" s="65"/>
      <c r="AO1064" s="64"/>
      <c r="AP1064" s="66"/>
      <c r="AQ1064" s="66"/>
      <c r="AS1064" s="67"/>
      <c r="AT1064" s="68"/>
    </row>
    <row r="1065" spans="1:46" x14ac:dyDescent="0.25">
      <c r="A1065" s="60">
        <v>16062.728816132527</v>
      </c>
      <c r="B1065" s="54">
        <f t="shared" si="48"/>
        <v>22</v>
      </c>
      <c r="C1065" s="54">
        <f t="shared" si="49"/>
        <v>1056</v>
      </c>
      <c r="D1065" s="60">
        <v>16062.728816132527</v>
      </c>
      <c r="G1065" s="63"/>
      <c r="I1065" s="64"/>
      <c r="J1065" s="64"/>
      <c r="K1065" s="65"/>
      <c r="M1065" s="64"/>
      <c r="N1065" s="66"/>
      <c r="O1065" s="66"/>
      <c r="Q1065" s="67"/>
      <c r="R1065" s="68"/>
      <c r="S1065" s="63"/>
      <c r="U1065" s="68">
        <v>31157</v>
      </c>
      <c r="V1065" s="64">
        <v>3</v>
      </c>
      <c r="W1065" s="54">
        <f t="shared" si="50"/>
        <v>1056</v>
      </c>
      <c r="X1065" s="68">
        <v>31157</v>
      </c>
      <c r="AC1065" s="63">
        <v>15579.15728559019</v>
      </c>
      <c r="AD1065" s="63"/>
      <c r="AE1065" s="54" t="s">
        <v>177</v>
      </c>
      <c r="AG1065" s="63"/>
      <c r="AK1065" s="64"/>
      <c r="AL1065" s="64"/>
      <c r="AM1065" s="65"/>
      <c r="AO1065" s="64"/>
      <c r="AP1065" s="66"/>
      <c r="AQ1065" s="66"/>
      <c r="AS1065" s="67"/>
      <c r="AT1065" s="68"/>
    </row>
    <row r="1066" spans="1:46" x14ac:dyDescent="0.25">
      <c r="A1066" s="60">
        <v>16077.444227868225</v>
      </c>
      <c r="B1066" s="54">
        <f t="shared" si="48"/>
        <v>23</v>
      </c>
      <c r="C1066" s="54">
        <f t="shared" si="49"/>
        <v>1057</v>
      </c>
      <c r="D1066" s="60">
        <v>16077.444227868225</v>
      </c>
      <c r="G1066" s="63"/>
      <c r="I1066" s="64"/>
      <c r="J1066" s="64"/>
      <c r="K1066" s="65"/>
      <c r="M1066" s="64"/>
      <c r="N1066" s="66"/>
      <c r="O1066" s="66"/>
      <c r="Q1066" s="67"/>
      <c r="R1066" s="68"/>
      <c r="S1066" s="63"/>
      <c r="U1066" s="68">
        <v>31187</v>
      </c>
      <c r="V1066" s="64">
        <v>4</v>
      </c>
      <c r="W1066" s="54">
        <f t="shared" si="50"/>
        <v>1057</v>
      </c>
      <c r="X1066" s="68">
        <v>31187</v>
      </c>
      <c r="AC1066" s="63">
        <v>15594.6618757057</v>
      </c>
      <c r="AD1066" s="63"/>
      <c r="AE1066" s="54" t="s">
        <v>176</v>
      </c>
      <c r="AG1066" s="63"/>
      <c r="AK1066" s="64"/>
      <c r="AL1066" s="64"/>
      <c r="AM1066" s="65"/>
      <c r="AO1066" s="64"/>
      <c r="AP1066" s="66"/>
      <c r="AQ1066" s="66"/>
      <c r="AS1066" s="67"/>
      <c r="AT1066" s="68"/>
    </row>
    <row r="1067" spans="1:46" x14ac:dyDescent="0.25">
      <c r="A1067" s="60">
        <v>16092.171883247327</v>
      </c>
      <c r="B1067" s="54">
        <f t="shared" si="48"/>
        <v>24</v>
      </c>
      <c r="C1067" s="54">
        <f t="shared" si="49"/>
        <v>1058</v>
      </c>
      <c r="D1067" s="60">
        <v>16092.171883247327</v>
      </c>
      <c r="G1067" s="63"/>
      <c r="I1067" s="64"/>
      <c r="J1067" s="64"/>
      <c r="K1067" s="65"/>
      <c r="M1067" s="64"/>
      <c r="N1067" s="66"/>
      <c r="O1067" s="66"/>
      <c r="Q1067" s="67"/>
      <c r="R1067" s="68"/>
      <c r="S1067" s="63"/>
      <c r="U1067" s="68">
        <v>31216</v>
      </c>
      <c r="V1067" s="64">
        <v>5</v>
      </c>
      <c r="W1067" s="54">
        <f t="shared" si="50"/>
        <v>1058</v>
      </c>
      <c r="X1067" s="68">
        <v>31216</v>
      </c>
      <c r="AC1067" s="63">
        <v>15608.60731168231</v>
      </c>
      <c r="AD1067" s="63"/>
      <c r="AE1067" s="54" t="s">
        <v>177</v>
      </c>
      <c r="AG1067" s="63"/>
      <c r="AK1067" s="64"/>
      <c r="AL1067" s="64"/>
      <c r="AM1067" s="65"/>
      <c r="AO1067" s="64"/>
      <c r="AP1067" s="66"/>
      <c r="AQ1067" s="66"/>
      <c r="AS1067" s="67"/>
      <c r="AT1067" s="68"/>
    </row>
    <row r="1068" spans="1:46" x14ac:dyDescent="0.25">
      <c r="A1068" s="60">
        <v>16106.932883180212</v>
      </c>
      <c r="B1068" s="54">
        <f t="shared" si="48"/>
        <v>1</v>
      </c>
      <c r="C1068" s="54">
        <f t="shared" si="49"/>
        <v>1059</v>
      </c>
      <c r="D1068" s="60">
        <v>16106.932883180212</v>
      </c>
      <c r="G1068" s="63"/>
      <c r="I1068" s="64"/>
      <c r="J1068" s="64"/>
      <c r="K1068" s="65"/>
      <c r="M1068" s="64"/>
      <c r="N1068" s="66"/>
      <c r="O1068" s="66"/>
      <c r="Q1068" s="67"/>
      <c r="R1068" s="68"/>
      <c r="S1068" s="63"/>
      <c r="U1068" s="68">
        <v>31246</v>
      </c>
      <c r="V1068" s="64">
        <v>6</v>
      </c>
      <c r="W1068" s="54">
        <f t="shared" si="50"/>
        <v>1059</v>
      </c>
      <c r="X1068" s="68">
        <v>31246</v>
      </c>
      <c r="AC1068" s="63">
        <v>15624.171417281497</v>
      </c>
      <c r="AD1068" s="63"/>
      <c r="AE1068" s="54" t="s">
        <v>176</v>
      </c>
      <c r="AG1068" s="63"/>
      <c r="AK1068" s="64"/>
      <c r="AL1068" s="64"/>
      <c r="AM1068" s="65"/>
      <c r="AO1068" s="64"/>
      <c r="AP1068" s="66"/>
      <c r="AQ1068" s="66"/>
      <c r="AS1068" s="67"/>
      <c r="AT1068" s="68"/>
    </row>
    <row r="1069" spans="1:46" x14ac:dyDescent="0.25">
      <c r="A1069" s="60">
        <v>16121.769125535153</v>
      </c>
      <c r="B1069" s="54">
        <f t="shared" si="48"/>
        <v>2</v>
      </c>
      <c r="C1069" s="54">
        <f t="shared" si="49"/>
        <v>1060</v>
      </c>
      <c r="D1069" s="60">
        <v>16121.769125535153</v>
      </c>
      <c r="G1069" s="63"/>
      <c r="I1069" s="64"/>
      <c r="J1069" s="64"/>
      <c r="K1069" s="65"/>
      <c r="M1069" s="64"/>
      <c r="N1069" s="66"/>
      <c r="O1069" s="66"/>
      <c r="Q1069" s="67"/>
      <c r="R1069" s="68"/>
      <c r="S1069" s="63"/>
      <c r="U1069" s="68">
        <v>31275</v>
      </c>
      <c r="V1069" s="64">
        <v>7</v>
      </c>
      <c r="W1069" s="54">
        <f t="shared" si="50"/>
        <v>1060</v>
      </c>
      <c r="X1069" s="68">
        <v>31275</v>
      </c>
      <c r="AC1069" s="63">
        <v>15638.17059883941</v>
      </c>
      <c r="AD1069" s="63"/>
      <c r="AE1069" s="54" t="s">
        <v>177</v>
      </c>
      <c r="AG1069" s="63"/>
      <c r="AK1069" s="64"/>
      <c r="AL1069" s="64"/>
      <c r="AM1069" s="65"/>
      <c r="AO1069" s="64"/>
      <c r="AP1069" s="66"/>
      <c r="AQ1069" s="66"/>
      <c r="AS1069" s="67"/>
      <c r="AT1069" s="68"/>
    </row>
    <row r="1070" spans="1:46" x14ac:dyDescent="0.25">
      <c r="A1070" s="60">
        <v>16136.695042837877</v>
      </c>
      <c r="B1070" s="54">
        <f t="shared" si="48"/>
        <v>3</v>
      </c>
      <c r="C1070" s="54">
        <f t="shared" si="49"/>
        <v>1061</v>
      </c>
      <c r="D1070" s="60">
        <v>16136.695042837877</v>
      </c>
      <c r="G1070" s="63"/>
      <c r="I1070" s="64"/>
      <c r="J1070" s="64"/>
      <c r="K1070" s="65"/>
      <c r="M1070" s="64"/>
      <c r="N1070" s="66"/>
      <c r="O1070" s="66"/>
      <c r="Q1070" s="67"/>
      <c r="R1070" s="68"/>
      <c r="S1070" s="63"/>
      <c r="U1070" s="68">
        <v>31305</v>
      </c>
      <c r="V1070" s="64">
        <v>8</v>
      </c>
      <c r="W1070" s="54">
        <f t="shared" si="50"/>
        <v>1061</v>
      </c>
      <c r="X1070" s="68">
        <v>31305</v>
      </c>
      <c r="AC1070" s="63">
        <v>15653.638485716656</v>
      </c>
      <c r="AD1070" s="63"/>
      <c r="AE1070" s="54" t="s">
        <v>176</v>
      </c>
      <c r="AG1070" s="63"/>
      <c r="AK1070" s="64"/>
      <c r="AL1070" s="64"/>
      <c r="AM1070" s="65"/>
      <c r="AO1070" s="64"/>
      <c r="AP1070" s="66"/>
      <c r="AQ1070" s="66"/>
      <c r="AS1070" s="67"/>
      <c r="AT1070" s="68"/>
    </row>
    <row r="1071" spans="1:46" x14ac:dyDescent="0.25">
      <c r="A1071" s="60">
        <v>16151.742354292423</v>
      </c>
      <c r="B1071" s="54">
        <f t="shared" si="48"/>
        <v>4</v>
      </c>
      <c r="C1071" s="54">
        <f t="shared" si="49"/>
        <v>1062</v>
      </c>
      <c r="D1071" s="60">
        <v>16151.742354292423</v>
      </c>
      <c r="G1071" s="63"/>
      <c r="I1071" s="64"/>
      <c r="J1071" s="64"/>
      <c r="K1071" s="65"/>
      <c r="M1071" s="64"/>
      <c r="N1071" s="66"/>
      <c r="O1071" s="66"/>
      <c r="Q1071" s="67"/>
      <c r="R1071" s="68"/>
      <c r="S1071" s="63"/>
      <c r="U1071" s="68">
        <v>31334</v>
      </c>
      <c r="V1071" s="64">
        <v>9</v>
      </c>
      <c r="W1071" s="54">
        <f t="shared" si="50"/>
        <v>1062</v>
      </c>
      <c r="X1071" s="68">
        <v>31334</v>
      </c>
      <c r="AC1071" s="63">
        <v>15667.850421451032</v>
      </c>
      <c r="AD1071" s="63"/>
      <c r="AE1071" s="54" t="s">
        <v>177</v>
      </c>
      <c r="AG1071" s="63"/>
      <c r="AK1071" s="64"/>
      <c r="AL1071" s="64"/>
      <c r="AM1071" s="65"/>
      <c r="AO1071" s="64"/>
      <c r="AP1071" s="66"/>
      <c r="AQ1071" s="66"/>
      <c r="AS1071" s="67"/>
      <c r="AT1071" s="68"/>
    </row>
    <row r="1072" spans="1:46" x14ac:dyDescent="0.25">
      <c r="A1072" s="60">
        <v>16166.912773524411</v>
      </c>
      <c r="B1072" s="54">
        <f t="shared" si="48"/>
        <v>5</v>
      </c>
      <c r="C1072" s="54">
        <f t="shared" si="49"/>
        <v>1063</v>
      </c>
      <c r="D1072" s="60">
        <v>16166.912773524411</v>
      </c>
      <c r="G1072" s="63"/>
      <c r="I1072" s="64"/>
      <c r="J1072" s="64"/>
      <c r="K1072" s="65"/>
      <c r="M1072" s="64"/>
      <c r="N1072" s="66"/>
      <c r="O1072" s="66"/>
      <c r="Q1072" s="67"/>
      <c r="R1072" s="68"/>
      <c r="S1072" s="63"/>
      <c r="U1072" s="68">
        <v>31363</v>
      </c>
      <c r="V1072" s="64">
        <v>10</v>
      </c>
      <c r="W1072" s="54">
        <f t="shared" si="50"/>
        <v>1063</v>
      </c>
      <c r="X1072" s="68">
        <v>31363</v>
      </c>
      <c r="AC1072" s="63">
        <v>15683.083130700979</v>
      </c>
      <c r="AD1072" s="63"/>
      <c r="AE1072" s="54" t="s">
        <v>176</v>
      </c>
      <c r="AG1072" s="63"/>
      <c r="AK1072" s="64"/>
      <c r="AL1072" s="64"/>
      <c r="AM1072" s="65"/>
      <c r="AO1072" s="64"/>
      <c r="AP1072" s="66"/>
      <c r="AQ1072" s="66"/>
      <c r="AS1072" s="67"/>
      <c r="AT1072" s="68"/>
    </row>
    <row r="1073" spans="1:46" x14ac:dyDescent="0.25">
      <c r="A1073" s="60">
        <v>16182.220971743111</v>
      </c>
      <c r="B1073" s="54">
        <f t="shared" si="48"/>
        <v>6</v>
      </c>
      <c r="C1073" s="54">
        <f t="shared" si="49"/>
        <v>1064</v>
      </c>
      <c r="D1073" s="60">
        <v>16182.220971743111</v>
      </c>
      <c r="G1073" s="63"/>
      <c r="I1073" s="64"/>
      <c r="J1073" s="64"/>
      <c r="K1073" s="65"/>
      <c r="M1073" s="64"/>
      <c r="N1073" s="66"/>
      <c r="O1073" s="66"/>
      <c r="Q1073" s="67"/>
      <c r="R1073" s="68"/>
      <c r="S1073" s="63"/>
      <c r="U1073" s="68">
        <v>31393</v>
      </c>
      <c r="V1073" s="64">
        <v>11</v>
      </c>
      <c r="W1073" s="54">
        <f t="shared" si="50"/>
        <v>1064</v>
      </c>
      <c r="X1073" s="68">
        <v>31393</v>
      </c>
      <c r="AC1073" s="63">
        <v>15697.627483305521</v>
      </c>
      <c r="AD1073" s="63"/>
      <c r="AE1073" s="54" t="s">
        <v>177</v>
      </c>
      <c r="AG1073" s="63"/>
      <c r="AK1073" s="64"/>
      <c r="AL1073" s="64"/>
      <c r="AM1073" s="65"/>
      <c r="AO1073" s="64"/>
      <c r="AP1073" s="66"/>
      <c r="AQ1073" s="66"/>
      <c r="AS1073" s="67"/>
      <c r="AT1073" s="68"/>
    </row>
    <row r="1074" spans="1:46" x14ac:dyDescent="0.25">
      <c r="A1074" s="60">
        <v>16197.652879200876</v>
      </c>
      <c r="B1074" s="54">
        <f t="shared" si="48"/>
        <v>7</v>
      </c>
      <c r="C1074" s="54">
        <f t="shared" si="49"/>
        <v>1065</v>
      </c>
      <c r="D1074" s="60">
        <v>16197.652879200876</v>
      </c>
      <c r="G1074" s="63"/>
      <c r="I1074" s="64"/>
      <c r="J1074" s="64"/>
      <c r="K1074" s="65"/>
      <c r="M1074" s="64"/>
      <c r="N1074" s="66"/>
      <c r="O1074" s="66"/>
      <c r="Q1074" s="67"/>
      <c r="R1074" s="68"/>
      <c r="S1074" s="63"/>
      <c r="U1074" s="68">
        <v>31422</v>
      </c>
      <c r="V1074" s="64">
        <v>12</v>
      </c>
      <c r="W1074" s="54">
        <f t="shared" si="50"/>
        <v>1065</v>
      </c>
      <c r="X1074" s="68">
        <v>31422</v>
      </c>
      <c r="AC1074" s="63">
        <v>15712.526359233074</v>
      </c>
      <c r="AD1074" s="63"/>
      <c r="AE1074" s="54" t="s">
        <v>176</v>
      </c>
      <c r="AG1074" s="63"/>
      <c r="AK1074" s="64"/>
      <c r="AL1074" s="64"/>
      <c r="AM1074" s="65"/>
      <c r="AO1074" s="64"/>
      <c r="AP1074" s="66"/>
      <c r="AQ1074" s="66"/>
      <c r="AS1074" s="67"/>
      <c r="AT1074" s="68"/>
    </row>
    <row r="1075" spans="1:46" x14ac:dyDescent="0.25">
      <c r="A1075" s="60">
        <v>16213.202230407856</v>
      </c>
      <c r="B1075" s="54">
        <f t="shared" si="48"/>
        <v>8</v>
      </c>
      <c r="C1075" s="54">
        <f t="shared" si="49"/>
        <v>1066</v>
      </c>
      <c r="D1075" s="60">
        <v>16213.202230407856</v>
      </c>
      <c r="G1075" s="63"/>
      <c r="I1075" s="64"/>
      <c r="J1075" s="64"/>
      <c r="K1075" s="65"/>
      <c r="M1075" s="64"/>
      <c r="N1075" s="66"/>
      <c r="O1075" s="66"/>
      <c r="Q1075" s="67"/>
      <c r="R1075" s="68"/>
      <c r="S1075" s="63"/>
      <c r="U1075" s="68">
        <v>31452</v>
      </c>
      <c r="V1075" s="64">
        <v>1</v>
      </c>
      <c r="W1075" s="54">
        <f t="shared" si="50"/>
        <v>1066</v>
      </c>
      <c r="X1075" s="68">
        <v>31452</v>
      </c>
      <c r="AC1075" s="63">
        <v>15727.450179800391</v>
      </c>
      <c r="AD1075" s="63"/>
      <c r="AE1075" s="54" t="s">
        <v>177</v>
      </c>
      <c r="AG1075" s="63"/>
      <c r="AK1075" s="64"/>
      <c r="AL1075" s="64"/>
      <c r="AM1075" s="65"/>
      <c r="AO1075" s="64"/>
      <c r="AP1075" s="66"/>
      <c r="AQ1075" s="66"/>
      <c r="AS1075" s="67"/>
      <c r="AT1075" s="68"/>
    </row>
    <row r="1076" spans="1:46" x14ac:dyDescent="0.25">
      <c r="A1076" s="60">
        <v>16228.841187810991</v>
      </c>
      <c r="B1076" s="54">
        <f t="shared" si="48"/>
        <v>9</v>
      </c>
      <c r="C1076" s="54">
        <f t="shared" si="49"/>
        <v>1067</v>
      </c>
      <c r="D1076" s="60">
        <v>16228.841187810991</v>
      </c>
      <c r="G1076" s="63"/>
      <c r="I1076" s="64"/>
      <c r="J1076" s="64"/>
      <c r="K1076" s="65"/>
      <c r="M1076" s="64"/>
      <c r="N1076" s="66"/>
      <c r="O1076" s="66"/>
      <c r="Q1076" s="67"/>
      <c r="R1076" s="68"/>
      <c r="S1076" s="63"/>
      <c r="U1076" s="68">
        <v>31481</v>
      </c>
      <c r="V1076" s="64">
        <v>2</v>
      </c>
      <c r="W1076" s="54">
        <f t="shared" si="50"/>
        <v>1067</v>
      </c>
      <c r="X1076" s="68">
        <v>31481</v>
      </c>
      <c r="AC1076" s="63">
        <v>15741.978707596194</v>
      </c>
      <c r="AD1076" s="63"/>
      <c r="AE1076" s="54" t="s">
        <v>176</v>
      </c>
      <c r="AG1076" s="63"/>
      <c r="AK1076" s="64"/>
      <c r="AL1076" s="64"/>
      <c r="AM1076" s="65"/>
      <c r="AO1076" s="64"/>
      <c r="AP1076" s="66"/>
      <c r="AQ1076" s="66"/>
      <c r="AS1076" s="67"/>
      <c r="AT1076" s="68"/>
    </row>
    <row r="1077" spans="1:46" x14ac:dyDescent="0.25">
      <c r="A1077" s="60">
        <v>16244.543531707022</v>
      </c>
      <c r="B1077" s="54">
        <f t="shared" si="48"/>
        <v>10</v>
      </c>
      <c r="C1077" s="54">
        <f t="shared" si="49"/>
        <v>1068</v>
      </c>
      <c r="D1077" s="60">
        <v>16244.543531707022</v>
      </c>
      <c r="G1077" s="63"/>
      <c r="I1077" s="64"/>
      <c r="J1077" s="64"/>
      <c r="K1077" s="65"/>
      <c r="M1077" s="64"/>
      <c r="N1077" s="66"/>
      <c r="O1077" s="66"/>
      <c r="Q1077" s="67"/>
      <c r="R1077" s="68"/>
      <c r="S1077" s="63"/>
      <c r="U1077" s="68">
        <v>31511</v>
      </c>
      <c r="V1077" s="64">
        <v>3</v>
      </c>
      <c r="W1077" s="54">
        <f t="shared" si="50"/>
        <v>1068</v>
      </c>
      <c r="X1077" s="68">
        <v>31511</v>
      </c>
      <c r="AC1077" s="63">
        <v>15757.239692299627</v>
      </c>
      <c r="AD1077" s="63"/>
      <c r="AE1077" s="54" t="s">
        <v>177</v>
      </c>
      <c r="AG1077" s="63"/>
      <c r="AK1077" s="64"/>
      <c r="AL1077" s="64"/>
      <c r="AM1077" s="65"/>
      <c r="AO1077" s="64"/>
      <c r="AP1077" s="66"/>
      <c r="AQ1077" s="66"/>
      <c r="AS1077" s="67"/>
      <c r="AT1077" s="68"/>
    </row>
    <row r="1078" spans="1:46" x14ac:dyDescent="0.25">
      <c r="A1078" s="60">
        <v>16260.275322483853</v>
      </c>
      <c r="B1078" s="54">
        <f t="shared" si="48"/>
        <v>11</v>
      </c>
      <c r="C1078" s="54">
        <f t="shared" si="49"/>
        <v>1069</v>
      </c>
      <c r="D1078" s="60">
        <v>16260.275322483853</v>
      </c>
      <c r="G1078" s="63"/>
      <c r="I1078" s="64"/>
      <c r="J1078" s="64"/>
      <c r="K1078" s="65"/>
      <c r="M1078" s="64"/>
      <c r="N1078" s="66"/>
      <c r="O1078" s="66"/>
      <c r="Q1078" s="67"/>
      <c r="R1078" s="68"/>
      <c r="S1078" s="63"/>
      <c r="U1078" s="68">
        <v>31541</v>
      </c>
      <c r="V1078" s="64">
        <v>4</v>
      </c>
      <c r="W1078" s="54">
        <f t="shared" si="50"/>
        <v>1069</v>
      </c>
      <c r="X1078" s="68">
        <v>31541</v>
      </c>
      <c r="AC1078" s="63">
        <v>15771.44028103957</v>
      </c>
      <c r="AD1078" s="63"/>
      <c r="AE1078" s="54" t="s">
        <v>176</v>
      </c>
      <c r="AG1078" s="63"/>
      <c r="AK1078" s="64"/>
      <c r="AL1078" s="64"/>
      <c r="AM1078" s="65"/>
      <c r="AO1078" s="64"/>
      <c r="AP1078" s="66"/>
      <c r="AQ1078" s="66"/>
      <c r="AS1078" s="67"/>
      <c r="AT1078" s="68"/>
    </row>
    <row r="1079" spans="1:46" x14ac:dyDescent="0.25">
      <c r="A1079" s="60">
        <v>16275.997408003546</v>
      </c>
      <c r="B1079" s="54">
        <f t="shared" si="48"/>
        <v>12</v>
      </c>
      <c r="C1079" s="54">
        <f t="shared" si="49"/>
        <v>1070</v>
      </c>
      <c r="D1079" s="60">
        <v>16275.997408003546</v>
      </c>
      <c r="G1079" s="63"/>
      <c r="I1079" s="64"/>
      <c r="J1079" s="64"/>
      <c r="K1079" s="65"/>
      <c r="M1079" s="64"/>
      <c r="N1079" s="66"/>
      <c r="O1079" s="66"/>
      <c r="Q1079" s="67"/>
      <c r="R1079" s="68"/>
      <c r="S1079" s="63"/>
      <c r="U1079" s="68">
        <v>31570</v>
      </c>
      <c r="V1079" s="64">
        <v>5</v>
      </c>
      <c r="W1079" s="54">
        <f t="shared" si="50"/>
        <v>1070</v>
      </c>
      <c r="X1079" s="68">
        <v>31570</v>
      </c>
      <c r="AC1079" s="63">
        <v>15786.922488625161</v>
      </c>
      <c r="AD1079" s="63"/>
      <c r="AE1079" s="54" t="s">
        <v>177</v>
      </c>
      <c r="AG1079" s="63"/>
      <c r="AK1079" s="64"/>
      <c r="AL1079" s="64"/>
      <c r="AM1079" s="65"/>
      <c r="AO1079" s="64"/>
      <c r="AP1079" s="66"/>
      <c r="AQ1079" s="66"/>
      <c r="AS1079" s="67"/>
      <c r="AT1079" s="68"/>
    </row>
    <row r="1080" spans="1:46" x14ac:dyDescent="0.25">
      <c r="A1080" s="60">
        <v>16291.680052646436</v>
      </c>
      <c r="B1080" s="54">
        <f t="shared" si="48"/>
        <v>13</v>
      </c>
      <c r="C1080" s="54">
        <f t="shared" si="49"/>
        <v>1071</v>
      </c>
      <c r="D1080" s="60">
        <v>16291.680052646436</v>
      </c>
      <c r="G1080" s="63"/>
      <c r="I1080" s="64"/>
      <c r="J1080" s="64"/>
      <c r="K1080" s="65"/>
      <c r="M1080" s="64"/>
      <c r="N1080" s="66"/>
      <c r="O1080" s="66"/>
      <c r="Q1080" s="67"/>
      <c r="R1080" s="68"/>
      <c r="S1080" s="63"/>
      <c r="U1080" s="68">
        <v>31600</v>
      </c>
      <c r="V1080" s="64">
        <v>6</v>
      </c>
      <c r="W1080" s="54">
        <f t="shared" si="50"/>
        <v>1071</v>
      </c>
      <c r="X1080" s="68">
        <v>31600</v>
      </c>
      <c r="AC1080" s="63">
        <v>15800.911943874788</v>
      </c>
      <c r="AD1080" s="63"/>
      <c r="AE1080" s="54" t="s">
        <v>176</v>
      </c>
      <c r="AG1080" s="63"/>
      <c r="AK1080" s="64"/>
      <c r="AL1080" s="64"/>
      <c r="AM1080" s="65"/>
      <c r="AO1080" s="64"/>
      <c r="AP1080" s="66"/>
      <c r="AQ1080" s="66"/>
      <c r="AS1080" s="67"/>
      <c r="AT1080" s="68"/>
    </row>
    <row r="1081" spans="1:46" x14ac:dyDescent="0.25">
      <c r="A1081" s="60">
        <v>16307.28254853934</v>
      </c>
      <c r="B1081" s="54">
        <f t="shared" si="48"/>
        <v>14</v>
      </c>
      <c r="C1081" s="54">
        <f t="shared" si="49"/>
        <v>1072</v>
      </c>
      <c r="D1081" s="60">
        <v>16307.28254853934</v>
      </c>
      <c r="G1081" s="63"/>
      <c r="I1081" s="64"/>
      <c r="J1081" s="64"/>
      <c r="K1081" s="65"/>
      <c r="M1081" s="64"/>
      <c r="N1081" s="66"/>
      <c r="O1081" s="66"/>
      <c r="Q1081" s="67"/>
      <c r="R1081" s="68"/>
      <c r="S1081" s="63"/>
      <c r="U1081" s="68">
        <v>31630</v>
      </c>
      <c r="V1081" s="64">
        <v>7</v>
      </c>
      <c r="W1081" s="54">
        <f t="shared" si="50"/>
        <v>1072</v>
      </c>
      <c r="X1081" s="68">
        <v>31630</v>
      </c>
      <c r="AC1081" s="63">
        <v>15816.46594534535</v>
      </c>
      <c r="AD1081" s="63"/>
      <c r="AE1081" s="54" t="s">
        <v>177</v>
      </c>
      <c r="AG1081" s="63"/>
      <c r="AK1081" s="64"/>
      <c r="AL1081" s="64"/>
      <c r="AM1081" s="65"/>
      <c r="AO1081" s="64"/>
      <c r="AP1081" s="66"/>
      <c r="AQ1081" s="66"/>
      <c r="AS1081" s="67"/>
      <c r="AT1081" s="68"/>
    </row>
    <row r="1082" spans="1:46" x14ac:dyDescent="0.25">
      <c r="A1082" s="60">
        <v>16322.788862266578</v>
      </c>
      <c r="B1082" s="54">
        <f t="shared" si="48"/>
        <v>15</v>
      </c>
      <c r="C1082" s="54">
        <f t="shared" si="49"/>
        <v>1073</v>
      </c>
      <c r="D1082" s="60">
        <v>16322.788862266578</v>
      </c>
      <c r="G1082" s="63"/>
      <c r="I1082" s="64"/>
      <c r="J1082" s="64"/>
      <c r="K1082" s="65"/>
      <c r="M1082" s="64"/>
      <c r="N1082" s="66"/>
      <c r="O1082" s="66"/>
      <c r="Q1082" s="67"/>
      <c r="R1082" s="68"/>
      <c r="S1082" s="63"/>
      <c r="U1082" s="68">
        <v>31659</v>
      </c>
      <c r="V1082" s="64">
        <v>8</v>
      </c>
      <c r="W1082" s="54">
        <f t="shared" si="50"/>
        <v>1073</v>
      </c>
      <c r="X1082" s="68">
        <v>31659</v>
      </c>
      <c r="AC1082" s="63">
        <v>15830.405262654647</v>
      </c>
      <c r="AD1082" s="63"/>
      <c r="AE1082" s="54" t="s">
        <v>176</v>
      </c>
      <c r="AG1082" s="63"/>
      <c r="AK1082" s="64"/>
      <c r="AL1082" s="64"/>
      <c r="AM1082" s="65"/>
      <c r="AO1082" s="64"/>
      <c r="AP1082" s="66"/>
      <c r="AQ1082" s="66"/>
      <c r="AS1082" s="67"/>
      <c r="AT1082" s="68"/>
    </row>
    <row r="1083" spans="1:46" x14ac:dyDescent="0.25">
      <c r="A1083" s="60">
        <v>16338.168074621353</v>
      </c>
      <c r="B1083" s="54">
        <f t="shared" si="48"/>
        <v>16</v>
      </c>
      <c r="C1083" s="54">
        <f t="shared" si="49"/>
        <v>1074</v>
      </c>
      <c r="D1083" s="60">
        <v>16338.168074621353</v>
      </c>
      <c r="G1083" s="63"/>
      <c r="I1083" s="64"/>
      <c r="J1083" s="64"/>
      <c r="K1083" s="65"/>
      <c r="M1083" s="64"/>
      <c r="N1083" s="66"/>
      <c r="O1083" s="66"/>
      <c r="Q1083" s="67"/>
      <c r="R1083" s="68"/>
      <c r="S1083" s="63"/>
      <c r="U1083" s="68">
        <v>31689</v>
      </c>
      <c r="V1083" s="64">
        <v>9</v>
      </c>
      <c r="W1083" s="54">
        <f t="shared" si="50"/>
        <v>1074</v>
      </c>
      <c r="X1083" s="68">
        <v>31689</v>
      </c>
      <c r="AC1083" s="63">
        <v>15845.884180063847</v>
      </c>
      <c r="AD1083" s="63"/>
      <c r="AE1083" s="54" t="s">
        <v>177</v>
      </c>
      <c r="AG1083" s="63"/>
      <c r="AK1083" s="64"/>
      <c r="AL1083" s="64"/>
      <c r="AM1083" s="65"/>
      <c r="AO1083" s="64"/>
      <c r="AP1083" s="66"/>
      <c r="AQ1083" s="66"/>
      <c r="AS1083" s="67"/>
      <c r="AT1083" s="68"/>
    </row>
    <row r="1084" spans="1:46" x14ac:dyDescent="0.25">
      <c r="A1084" s="60">
        <v>16353.423015183769</v>
      </c>
      <c r="B1084" s="54">
        <f t="shared" si="48"/>
        <v>17</v>
      </c>
      <c r="C1084" s="54">
        <f t="shared" si="49"/>
        <v>1075</v>
      </c>
      <c r="D1084" s="60">
        <v>16353.423015183769</v>
      </c>
      <c r="G1084" s="63"/>
      <c r="I1084" s="64"/>
      <c r="J1084" s="64"/>
      <c r="K1084" s="65"/>
      <c r="M1084" s="64"/>
      <c r="N1084" s="66"/>
      <c r="O1084" s="66"/>
      <c r="Q1084" s="67"/>
      <c r="R1084" s="68"/>
      <c r="S1084" s="63"/>
      <c r="U1084" s="68">
        <v>31718</v>
      </c>
      <c r="V1084" s="64">
        <v>10</v>
      </c>
      <c r="W1084" s="54">
        <f t="shared" si="50"/>
        <v>1075</v>
      </c>
      <c r="X1084" s="68">
        <v>31718</v>
      </c>
      <c r="AC1084" s="63">
        <v>15859.940053917933</v>
      </c>
      <c r="AD1084" s="63"/>
      <c r="AE1084" s="54" t="s">
        <v>176</v>
      </c>
      <c r="AG1084" s="63"/>
      <c r="AK1084" s="64"/>
      <c r="AL1084" s="64"/>
      <c r="AM1084" s="65"/>
      <c r="AO1084" s="64"/>
      <c r="AP1084" s="66"/>
      <c r="AQ1084" s="66"/>
      <c r="AS1084" s="67"/>
      <c r="AT1084" s="68"/>
    </row>
    <row r="1085" spans="1:46" x14ac:dyDescent="0.25">
      <c r="A1085" s="60">
        <v>16368.539162814617</v>
      </c>
      <c r="B1085" s="54">
        <f t="shared" si="48"/>
        <v>18</v>
      </c>
      <c r="C1085" s="54">
        <f t="shared" si="49"/>
        <v>1076</v>
      </c>
      <c r="D1085" s="60">
        <v>16368.539162814617</v>
      </c>
      <c r="G1085" s="63"/>
      <c r="I1085" s="64"/>
      <c r="J1085" s="64"/>
      <c r="K1085" s="65"/>
      <c r="M1085" s="64"/>
      <c r="N1085" s="66"/>
      <c r="O1085" s="66"/>
      <c r="Q1085" s="67"/>
      <c r="R1085" s="68"/>
      <c r="S1085" s="63"/>
      <c r="U1085" s="68">
        <v>31748</v>
      </c>
      <c r="V1085" s="64">
        <v>11</v>
      </c>
      <c r="W1085" s="54">
        <f t="shared" si="50"/>
        <v>1076</v>
      </c>
      <c r="X1085" s="68">
        <v>31748</v>
      </c>
      <c r="AC1085" s="63">
        <v>15875.218378262129</v>
      </c>
      <c r="AD1085" s="63"/>
      <c r="AE1085" s="54" t="s">
        <v>177</v>
      </c>
      <c r="AG1085" s="63"/>
      <c r="AK1085" s="64"/>
      <c r="AL1085" s="64"/>
      <c r="AM1085" s="65"/>
      <c r="AO1085" s="64"/>
      <c r="AP1085" s="66"/>
      <c r="AQ1085" s="66"/>
      <c r="AS1085" s="67"/>
      <c r="AT1085" s="68"/>
    </row>
    <row r="1086" spans="1:46" x14ac:dyDescent="0.25">
      <c r="A1086" s="60">
        <v>16383.53826007247</v>
      </c>
      <c r="B1086" s="54">
        <f t="shared" si="48"/>
        <v>19</v>
      </c>
      <c r="C1086" s="54">
        <f t="shared" si="49"/>
        <v>1077</v>
      </c>
      <c r="D1086" s="60">
        <v>16383.53826007247</v>
      </c>
      <c r="G1086" s="63"/>
      <c r="I1086" s="64"/>
      <c r="J1086" s="64"/>
      <c r="K1086" s="65"/>
      <c r="M1086" s="64"/>
      <c r="N1086" s="66"/>
      <c r="O1086" s="66"/>
      <c r="Q1086" s="67"/>
      <c r="R1086" s="68"/>
      <c r="S1086" s="63"/>
      <c r="U1086" s="68">
        <v>31777</v>
      </c>
      <c r="V1086" s="64">
        <v>12</v>
      </c>
      <c r="W1086" s="54">
        <f t="shared" si="50"/>
        <v>1077</v>
      </c>
      <c r="X1086" s="68">
        <v>31777</v>
      </c>
      <c r="AC1086" s="63">
        <v>15889.530646384228</v>
      </c>
      <c r="AD1086" s="63"/>
      <c r="AE1086" s="54" t="s">
        <v>176</v>
      </c>
      <c r="AG1086" s="63"/>
      <c r="AK1086" s="64"/>
      <c r="AL1086" s="64"/>
      <c r="AM1086" s="65"/>
      <c r="AO1086" s="64"/>
      <c r="AP1086" s="66"/>
      <c r="AQ1086" s="66"/>
      <c r="AS1086" s="67"/>
      <c r="AT1086" s="68"/>
    </row>
    <row r="1087" spans="1:46" x14ac:dyDescent="0.25">
      <c r="A1087" s="60">
        <v>16398.422195920721</v>
      </c>
      <c r="B1087" s="54">
        <f t="shared" si="48"/>
        <v>20</v>
      </c>
      <c r="C1087" s="54">
        <f t="shared" si="49"/>
        <v>1078</v>
      </c>
      <c r="D1087" s="60">
        <v>16398.422195920721</v>
      </c>
      <c r="G1087" s="63"/>
      <c r="I1087" s="64"/>
      <c r="J1087" s="64"/>
      <c r="K1087" s="65"/>
      <c r="M1087" s="64"/>
      <c r="N1087" s="66"/>
      <c r="O1087" s="66"/>
      <c r="Q1087" s="67"/>
      <c r="R1087" s="68"/>
      <c r="S1087" s="63"/>
      <c r="U1087" s="68">
        <v>31806</v>
      </c>
      <c r="V1087" s="64">
        <v>1</v>
      </c>
      <c r="W1087" s="54">
        <f t="shared" si="50"/>
        <v>1078</v>
      </c>
      <c r="X1087" s="68">
        <v>31806</v>
      </c>
      <c r="AC1087" s="63">
        <v>15904.515237757005</v>
      </c>
      <c r="AD1087" s="63"/>
      <c r="AE1087" s="54" t="s">
        <v>177</v>
      </c>
      <c r="AG1087" s="63"/>
      <c r="AK1087" s="64"/>
      <c r="AL1087" s="64"/>
      <c r="AM1087" s="65"/>
      <c r="AO1087" s="64"/>
      <c r="AP1087" s="66"/>
      <c r="AQ1087" s="66"/>
      <c r="AS1087" s="67"/>
      <c r="AT1087" s="68"/>
    </row>
    <row r="1088" spans="1:46" x14ac:dyDescent="0.25">
      <c r="A1088" s="60">
        <v>16413.227841511369</v>
      </c>
      <c r="B1088" s="54">
        <f t="shared" si="48"/>
        <v>21</v>
      </c>
      <c r="C1088" s="54">
        <f t="shared" si="49"/>
        <v>1079</v>
      </c>
      <c r="D1088" s="60">
        <v>16413.227841511369</v>
      </c>
      <c r="G1088" s="63"/>
      <c r="I1088" s="64"/>
      <c r="J1088" s="64"/>
      <c r="K1088" s="65"/>
      <c r="M1088" s="64"/>
      <c r="N1088" s="66"/>
      <c r="O1088" s="66"/>
      <c r="Q1088" s="67"/>
      <c r="R1088" s="68"/>
      <c r="S1088" s="63"/>
      <c r="U1088" s="68">
        <v>31836</v>
      </c>
      <c r="V1088" s="64">
        <v>2</v>
      </c>
      <c r="W1088" s="54">
        <f t="shared" si="50"/>
        <v>1079</v>
      </c>
      <c r="X1088" s="68">
        <v>31836</v>
      </c>
      <c r="AC1088" s="63">
        <v>15919.171309595462</v>
      </c>
      <c r="AD1088" s="63"/>
      <c r="AE1088" s="54" t="s">
        <v>176</v>
      </c>
      <c r="AG1088" s="63"/>
      <c r="AK1088" s="64"/>
      <c r="AL1088" s="64"/>
      <c r="AM1088" s="65"/>
      <c r="AO1088" s="64"/>
      <c r="AP1088" s="66"/>
      <c r="AQ1088" s="66"/>
      <c r="AS1088" s="67"/>
      <c r="AT1088" s="68"/>
    </row>
    <row r="1089" spans="1:46" x14ac:dyDescent="0.25">
      <c r="A1089" s="60">
        <v>16427.968892012723</v>
      </c>
      <c r="B1089" s="54">
        <f t="shared" si="48"/>
        <v>22</v>
      </c>
      <c r="C1089" s="54">
        <f t="shared" si="49"/>
        <v>1080</v>
      </c>
      <c r="D1089" s="60">
        <v>16427.968892012723</v>
      </c>
      <c r="G1089" s="63"/>
      <c r="I1089" s="64"/>
      <c r="J1089" s="64"/>
      <c r="K1089" s="65"/>
      <c r="M1089" s="64"/>
      <c r="N1089" s="66"/>
      <c r="O1089" s="66"/>
      <c r="Q1089" s="67"/>
      <c r="R1089" s="68"/>
      <c r="S1089" s="63"/>
      <c r="U1089" s="68">
        <v>31865</v>
      </c>
      <c r="V1089" s="64">
        <v>3</v>
      </c>
      <c r="W1089" s="54">
        <f t="shared" si="50"/>
        <v>1080</v>
      </c>
      <c r="X1089" s="68">
        <v>31865</v>
      </c>
      <c r="AC1089" s="63">
        <v>15933.815535910428</v>
      </c>
      <c r="AD1089" s="63"/>
      <c r="AE1089" s="54" t="s">
        <v>177</v>
      </c>
      <c r="AG1089" s="63"/>
      <c r="AK1089" s="64"/>
      <c r="AL1089" s="64"/>
      <c r="AM1089" s="65"/>
      <c r="AO1089" s="64"/>
      <c r="AP1089" s="66"/>
      <c r="AQ1089" s="66"/>
      <c r="AS1089" s="67"/>
      <c r="AT1089" s="68"/>
    </row>
    <row r="1090" spans="1:46" x14ac:dyDescent="0.25">
      <c r="A1090" s="60">
        <v>16442.690889219288</v>
      </c>
      <c r="B1090" s="54">
        <f t="shared" si="48"/>
        <v>23</v>
      </c>
      <c r="C1090" s="54">
        <f t="shared" si="49"/>
        <v>1081</v>
      </c>
      <c r="D1090" s="60">
        <v>16442.690889219288</v>
      </c>
      <c r="G1090" s="63"/>
      <c r="I1090" s="64"/>
      <c r="J1090" s="64"/>
      <c r="K1090" s="65"/>
      <c r="M1090" s="64"/>
      <c r="N1090" s="66"/>
      <c r="O1090" s="66"/>
      <c r="Q1090" s="67"/>
      <c r="R1090" s="68"/>
      <c r="S1090" s="63"/>
      <c r="U1090" s="68">
        <v>31895</v>
      </c>
      <c r="V1090" s="64">
        <v>4</v>
      </c>
      <c r="W1090" s="54">
        <f t="shared" si="50"/>
        <v>1081</v>
      </c>
      <c r="X1090" s="68">
        <v>31895</v>
      </c>
      <c r="AC1090" s="63">
        <v>15948.833267202601</v>
      </c>
      <c r="AD1090" s="63"/>
      <c r="AE1090" s="54" t="s">
        <v>176</v>
      </c>
      <c r="AG1090" s="63"/>
      <c r="AK1090" s="64"/>
      <c r="AL1090" s="64"/>
      <c r="AM1090" s="65"/>
      <c r="AO1090" s="64"/>
      <c r="AP1090" s="66"/>
      <c r="AQ1090" s="66"/>
      <c r="AS1090" s="67"/>
      <c r="AT1090" s="68"/>
    </row>
    <row r="1091" spans="1:46" x14ac:dyDescent="0.25">
      <c r="A1091" s="60">
        <v>16457.41252276022</v>
      </c>
      <c r="B1091" s="54">
        <f t="shared" si="48"/>
        <v>24</v>
      </c>
      <c r="C1091" s="54">
        <f t="shared" si="49"/>
        <v>1082</v>
      </c>
      <c r="D1091" s="60">
        <v>16457.41252276022</v>
      </c>
      <c r="G1091" s="63"/>
      <c r="I1091" s="64"/>
      <c r="J1091" s="64"/>
      <c r="K1091" s="65"/>
      <c r="M1091" s="64"/>
      <c r="N1091" s="66"/>
      <c r="O1091" s="66"/>
      <c r="Q1091" s="67"/>
      <c r="R1091" s="68"/>
      <c r="S1091" s="63"/>
      <c r="U1091" s="68">
        <v>31924</v>
      </c>
      <c r="V1091" s="64">
        <v>5</v>
      </c>
      <c r="W1091" s="54">
        <f t="shared" si="50"/>
        <v>1082</v>
      </c>
      <c r="X1091" s="68">
        <v>31924</v>
      </c>
      <c r="AC1091" s="63">
        <v>15963.152806261089</v>
      </c>
      <c r="AD1091" s="63"/>
      <c r="AE1091" s="54" t="s">
        <v>177</v>
      </c>
      <c r="AG1091" s="63"/>
      <c r="AK1091" s="64"/>
      <c r="AL1091" s="64"/>
      <c r="AM1091" s="65"/>
      <c r="AO1091" s="64"/>
      <c r="AP1091" s="66"/>
      <c r="AQ1091" s="66"/>
      <c r="AS1091" s="67"/>
      <c r="AT1091" s="68"/>
    </row>
    <row r="1092" spans="1:46" x14ac:dyDescent="0.25">
      <c r="A1092" s="60">
        <v>16472.18042596383</v>
      </c>
      <c r="B1092" s="54">
        <f t="shared" si="48"/>
        <v>1</v>
      </c>
      <c r="C1092" s="54">
        <f t="shared" si="49"/>
        <v>1083</v>
      </c>
      <c r="D1092" s="60">
        <v>16472.18042596383</v>
      </c>
      <c r="G1092" s="63"/>
      <c r="I1092" s="64"/>
      <c r="J1092" s="64"/>
      <c r="K1092" s="65"/>
      <c r="M1092" s="64"/>
      <c r="N1092" s="66"/>
      <c r="O1092" s="66"/>
      <c r="Q1092" s="67"/>
      <c r="R1092" s="68"/>
      <c r="S1092" s="63"/>
      <c r="U1092" s="68">
        <v>31954</v>
      </c>
      <c r="V1092" s="64">
        <v>6</v>
      </c>
      <c r="W1092" s="54">
        <f t="shared" si="50"/>
        <v>1083</v>
      </c>
      <c r="X1092" s="68">
        <v>31954</v>
      </c>
      <c r="AC1092" s="63">
        <v>15978.478945299052</v>
      </c>
      <c r="AD1092" s="63"/>
      <c r="AE1092" s="54" t="s">
        <v>176</v>
      </c>
      <c r="AG1092" s="63"/>
      <c r="AK1092" s="64"/>
      <c r="AL1092" s="64"/>
      <c r="AM1092" s="65"/>
      <c r="AO1092" s="64"/>
      <c r="AP1092" s="66"/>
      <c r="AQ1092" s="66"/>
      <c r="AS1092" s="67"/>
      <c r="AT1092" s="68"/>
    </row>
    <row r="1093" spans="1:46" x14ac:dyDescent="0.25">
      <c r="A1093" s="60">
        <v>16487.010616491083</v>
      </c>
      <c r="B1093" s="54">
        <f t="shared" si="48"/>
        <v>2</v>
      </c>
      <c r="C1093" s="54">
        <f t="shared" si="49"/>
        <v>1084</v>
      </c>
      <c r="D1093" s="60">
        <v>16487.010616491083</v>
      </c>
      <c r="G1093" s="63"/>
      <c r="I1093" s="64"/>
      <c r="J1093" s="64"/>
      <c r="K1093" s="65"/>
      <c r="M1093" s="64"/>
      <c r="N1093" s="66"/>
      <c r="O1093" s="66"/>
      <c r="Q1093" s="67"/>
      <c r="R1093" s="68"/>
      <c r="S1093" s="63"/>
      <c r="U1093" s="68">
        <v>31984</v>
      </c>
      <c r="V1093" s="64">
        <v>6</v>
      </c>
      <c r="W1093" s="54">
        <f t="shared" si="50"/>
        <v>1084</v>
      </c>
      <c r="X1093" s="68">
        <v>31984</v>
      </c>
      <c r="AC1093" s="63">
        <v>15992.557636924088</v>
      </c>
      <c r="AD1093" s="63"/>
      <c r="AE1093" s="54" t="s">
        <v>177</v>
      </c>
      <c r="AG1093" s="63"/>
      <c r="AK1093" s="64"/>
      <c r="AL1093" s="64"/>
      <c r="AM1093" s="65"/>
      <c r="AO1093" s="64"/>
      <c r="AP1093" s="66"/>
      <c r="AQ1093" s="66"/>
      <c r="AS1093" s="67"/>
      <c r="AT1093" s="68"/>
    </row>
    <row r="1094" spans="1:46" x14ac:dyDescent="0.25">
      <c r="A1094" s="60">
        <v>16501.943366312422</v>
      </c>
      <c r="B1094" s="54">
        <f t="shared" si="48"/>
        <v>3</v>
      </c>
      <c r="C1094" s="54">
        <f t="shared" si="49"/>
        <v>1085</v>
      </c>
      <c r="D1094" s="60">
        <v>16501.943366312422</v>
      </c>
      <c r="G1094" s="63"/>
      <c r="I1094" s="64"/>
      <c r="J1094" s="64"/>
      <c r="K1094" s="65"/>
      <c r="M1094" s="64"/>
      <c r="N1094" s="66"/>
      <c r="O1094" s="66"/>
      <c r="Q1094" s="67"/>
      <c r="R1094" s="68"/>
      <c r="S1094" s="63"/>
      <c r="U1094" s="68">
        <v>32013</v>
      </c>
      <c r="V1094" s="64">
        <v>7</v>
      </c>
      <c r="W1094" s="54">
        <f t="shared" si="50"/>
        <v>1085</v>
      </c>
      <c r="X1094" s="68">
        <v>32013</v>
      </c>
      <c r="AC1094" s="63">
        <v>16008.083042409737</v>
      </c>
      <c r="AD1094" s="63"/>
      <c r="AE1094" s="54" t="s">
        <v>176</v>
      </c>
      <c r="AG1094" s="63"/>
      <c r="AK1094" s="64"/>
      <c r="AL1094" s="64"/>
      <c r="AM1094" s="65"/>
      <c r="AO1094" s="64"/>
      <c r="AP1094" s="66"/>
      <c r="AQ1094" s="66"/>
      <c r="AS1094" s="67"/>
      <c r="AT1094" s="68"/>
    </row>
    <row r="1095" spans="1:46" x14ac:dyDescent="0.25">
      <c r="A1095" s="60">
        <v>16516.984446974006</v>
      </c>
      <c r="B1095" s="54">
        <f t="shared" si="48"/>
        <v>4</v>
      </c>
      <c r="C1095" s="54">
        <f t="shared" si="49"/>
        <v>1086</v>
      </c>
      <c r="D1095" s="60">
        <v>16516.984446974006</v>
      </c>
      <c r="G1095" s="63"/>
      <c r="I1095" s="64"/>
      <c r="J1095" s="64"/>
      <c r="K1095" s="65"/>
      <c r="M1095" s="64"/>
      <c r="N1095" s="66"/>
      <c r="O1095" s="66"/>
      <c r="Q1095" s="67"/>
      <c r="R1095" s="68"/>
      <c r="S1095" s="63"/>
      <c r="U1095" s="68">
        <v>32043</v>
      </c>
      <c r="V1095" s="64">
        <v>8</v>
      </c>
      <c r="W1095" s="54">
        <f t="shared" si="50"/>
        <v>1086</v>
      </c>
      <c r="X1095" s="68">
        <v>32043</v>
      </c>
      <c r="AC1095" s="63">
        <v>16022.060404611751</v>
      </c>
      <c r="AD1095" s="63"/>
      <c r="AE1095" s="54" t="s">
        <v>177</v>
      </c>
      <c r="AG1095" s="63"/>
      <c r="AK1095" s="64"/>
      <c r="AL1095" s="64"/>
      <c r="AM1095" s="65"/>
      <c r="AO1095" s="64"/>
      <c r="AP1095" s="66"/>
      <c r="AQ1095" s="66"/>
      <c r="AS1095" s="67"/>
      <c r="AT1095" s="68"/>
    </row>
    <row r="1096" spans="1:46" x14ac:dyDescent="0.25">
      <c r="A1096" s="60">
        <v>16532.161269462202</v>
      </c>
      <c r="B1096" s="54">
        <f t="shared" si="48"/>
        <v>5</v>
      </c>
      <c r="C1096" s="54">
        <f t="shared" si="49"/>
        <v>1087</v>
      </c>
      <c r="D1096" s="60">
        <v>16532.161269462202</v>
      </c>
      <c r="G1096" s="63"/>
      <c r="I1096" s="64"/>
      <c r="J1096" s="64"/>
      <c r="K1096" s="65"/>
      <c r="M1096" s="64"/>
      <c r="N1096" s="66"/>
      <c r="O1096" s="66"/>
      <c r="Q1096" s="67"/>
      <c r="R1096" s="68"/>
      <c r="S1096" s="63"/>
      <c r="U1096" s="68">
        <v>32073</v>
      </c>
      <c r="V1096" s="64">
        <v>9</v>
      </c>
      <c r="W1096" s="54">
        <f t="shared" si="50"/>
        <v>1087</v>
      </c>
      <c r="X1096" s="68">
        <v>32073</v>
      </c>
      <c r="AC1096" s="63">
        <v>16037.641203404404</v>
      </c>
      <c r="AD1096" s="63"/>
      <c r="AE1096" s="54" t="s">
        <v>176</v>
      </c>
      <c r="AG1096" s="63"/>
      <c r="AK1096" s="64"/>
      <c r="AL1096" s="64"/>
      <c r="AM1096" s="65"/>
      <c r="AO1096" s="64"/>
      <c r="AP1096" s="66"/>
      <c r="AQ1096" s="66"/>
      <c r="AS1096" s="67"/>
      <c r="AT1096" s="68"/>
    </row>
    <row r="1097" spans="1:46" x14ac:dyDescent="0.25">
      <c r="A1097" s="60">
        <v>16547.463397336658</v>
      </c>
      <c r="B1097" s="54">
        <f t="shared" si="48"/>
        <v>6</v>
      </c>
      <c r="C1097" s="54">
        <f t="shared" si="49"/>
        <v>1088</v>
      </c>
      <c r="D1097" s="60">
        <v>16547.463397336658</v>
      </c>
      <c r="G1097" s="63"/>
      <c r="I1097" s="64"/>
      <c r="J1097" s="64"/>
      <c r="K1097" s="65"/>
      <c r="M1097" s="64"/>
      <c r="N1097" s="66"/>
      <c r="O1097" s="66"/>
      <c r="Q1097" s="67"/>
      <c r="R1097" s="68"/>
      <c r="S1097" s="63"/>
      <c r="U1097" s="68">
        <v>32102</v>
      </c>
      <c r="V1097" s="64">
        <v>10</v>
      </c>
      <c r="W1097" s="54">
        <f t="shared" si="50"/>
        <v>1088</v>
      </c>
      <c r="X1097" s="68">
        <v>32102</v>
      </c>
      <c r="AC1097" s="63">
        <v>16051.683930919971</v>
      </c>
      <c r="AD1097" s="63"/>
      <c r="AE1097" s="54" t="s">
        <v>177</v>
      </c>
      <c r="AG1097" s="63"/>
      <c r="AK1097" s="64"/>
      <c r="AL1097" s="64"/>
      <c r="AM1097" s="65"/>
      <c r="AO1097" s="64"/>
      <c r="AP1097" s="66"/>
      <c r="AQ1097" s="66"/>
      <c r="AS1097" s="67"/>
      <c r="AT1097" s="68"/>
    </row>
    <row r="1098" spans="1:46" x14ac:dyDescent="0.25">
      <c r="A1098" s="60">
        <v>16562.900728604756</v>
      </c>
      <c r="B1098" s="54">
        <f t="shared" si="48"/>
        <v>7</v>
      </c>
      <c r="C1098" s="54">
        <f t="shared" si="49"/>
        <v>1089</v>
      </c>
      <c r="D1098" s="60">
        <v>16562.900728604756</v>
      </c>
      <c r="G1098" s="63"/>
      <c r="I1098" s="64"/>
      <c r="J1098" s="64"/>
      <c r="K1098" s="65"/>
      <c r="M1098" s="64"/>
      <c r="N1098" s="66"/>
      <c r="O1098" s="66"/>
      <c r="Q1098" s="67"/>
      <c r="R1098" s="68"/>
      <c r="S1098" s="63"/>
      <c r="U1098" s="68">
        <v>32132</v>
      </c>
      <c r="V1098" s="64">
        <v>11</v>
      </c>
      <c r="W1098" s="54">
        <f t="shared" si="50"/>
        <v>1089</v>
      </c>
      <c r="X1098" s="68">
        <v>32132</v>
      </c>
      <c r="AC1098" s="63">
        <v>16067.160082198679</v>
      </c>
      <c r="AD1098" s="63"/>
      <c r="AE1098" s="54" t="s">
        <v>176</v>
      </c>
      <c r="AG1098" s="63"/>
      <c r="AK1098" s="64"/>
      <c r="AL1098" s="64"/>
      <c r="AM1098" s="65"/>
      <c r="AO1098" s="64"/>
      <c r="AP1098" s="66"/>
      <c r="AQ1098" s="66"/>
      <c r="AS1098" s="67"/>
      <c r="AT1098" s="68"/>
    </row>
    <row r="1099" spans="1:46" x14ac:dyDescent="0.25">
      <c r="A1099" s="60">
        <v>16578.444897658192</v>
      </c>
      <c r="B1099" s="54">
        <f t="shared" si="48"/>
        <v>8</v>
      </c>
      <c r="C1099" s="54">
        <f t="shared" si="49"/>
        <v>1090</v>
      </c>
      <c r="D1099" s="60">
        <v>16578.444897658192</v>
      </c>
      <c r="G1099" s="63"/>
      <c r="I1099" s="64"/>
      <c r="J1099" s="64"/>
      <c r="K1099" s="65"/>
      <c r="M1099" s="64"/>
      <c r="N1099" s="66"/>
      <c r="O1099" s="66"/>
      <c r="Q1099" s="67"/>
      <c r="R1099" s="68"/>
      <c r="S1099" s="63"/>
      <c r="U1099" s="68">
        <v>32161</v>
      </c>
      <c r="V1099" s="64">
        <v>12</v>
      </c>
      <c r="W1099" s="54">
        <f t="shared" si="50"/>
        <v>1090</v>
      </c>
      <c r="X1099" s="68">
        <v>32161</v>
      </c>
      <c r="AC1099" s="63">
        <v>16081.42342345044</v>
      </c>
      <c r="AD1099" s="63"/>
      <c r="AE1099" s="54" t="s">
        <v>177</v>
      </c>
      <c r="AG1099" s="63"/>
      <c r="AK1099" s="64"/>
      <c r="AL1099" s="64"/>
      <c r="AM1099" s="65"/>
      <c r="AO1099" s="64"/>
      <c r="AP1099" s="66"/>
      <c r="AQ1099" s="66"/>
      <c r="AS1099" s="67"/>
      <c r="AT1099" s="68"/>
    </row>
    <row r="1100" spans="1:46" x14ac:dyDescent="0.25">
      <c r="A1100" s="60">
        <v>16594.087393448688</v>
      </c>
      <c r="B1100" s="54">
        <f t="shared" ref="B1100:B1163" si="51">IF(B1099=24,1,B1099+1)</f>
        <v>9</v>
      </c>
      <c r="C1100" s="54">
        <f t="shared" ref="C1100:C1163" si="52">C1099+1</f>
        <v>1091</v>
      </c>
      <c r="D1100" s="60">
        <v>16594.087393448688</v>
      </c>
      <c r="G1100" s="63"/>
      <c r="I1100" s="64"/>
      <c r="J1100" s="64"/>
      <c r="K1100" s="65"/>
      <c r="M1100" s="64"/>
      <c r="N1100" s="66"/>
      <c r="O1100" s="66"/>
      <c r="Q1100" s="67"/>
      <c r="R1100" s="68"/>
      <c r="S1100" s="63"/>
      <c r="U1100" s="68">
        <v>32190</v>
      </c>
      <c r="V1100" s="64">
        <v>1</v>
      </c>
      <c r="W1100" s="54">
        <f t="shared" ref="W1100:W1163" si="53">W1099+1</f>
        <v>1091</v>
      </c>
      <c r="X1100" s="68">
        <v>32190</v>
      </c>
      <c r="AC1100" s="63">
        <v>16096.642097069882</v>
      </c>
      <c r="AD1100" s="63"/>
      <c r="AE1100" s="54" t="s">
        <v>176</v>
      </c>
      <c r="AG1100" s="63"/>
      <c r="AK1100" s="64"/>
      <c r="AL1100" s="64"/>
      <c r="AM1100" s="65"/>
      <c r="AO1100" s="64"/>
      <c r="AP1100" s="66"/>
      <c r="AQ1100" s="66"/>
      <c r="AS1100" s="67"/>
      <c r="AT1100" s="68"/>
    </row>
    <row r="1101" spans="1:46" x14ac:dyDescent="0.25">
      <c r="A1101" s="60">
        <v>16609.786431858316</v>
      </c>
      <c r="B1101" s="54">
        <f t="shared" si="51"/>
        <v>10</v>
      </c>
      <c r="C1101" s="54">
        <f t="shared" si="52"/>
        <v>1092</v>
      </c>
      <c r="D1101" s="60">
        <v>16609.786431858316</v>
      </c>
      <c r="G1101" s="63"/>
      <c r="I1101" s="64"/>
      <c r="J1101" s="64"/>
      <c r="K1101" s="65"/>
      <c r="M1101" s="64"/>
      <c r="N1101" s="66"/>
      <c r="O1101" s="66"/>
      <c r="Q1101" s="67"/>
      <c r="R1101" s="68"/>
      <c r="S1101" s="63"/>
      <c r="U1101" s="68">
        <v>32220</v>
      </c>
      <c r="V1101" s="64">
        <v>2</v>
      </c>
      <c r="W1101" s="54">
        <f t="shared" si="53"/>
        <v>1092</v>
      </c>
      <c r="X1101" s="68">
        <v>32220</v>
      </c>
      <c r="AC1101" s="63">
        <v>16111.229112089146</v>
      </c>
      <c r="AD1101" s="63"/>
      <c r="AE1101" s="54" t="s">
        <v>177</v>
      </c>
      <c r="AG1101" s="63"/>
      <c r="AK1101" s="64"/>
      <c r="AL1101" s="64"/>
      <c r="AM1101" s="65"/>
      <c r="AO1101" s="64"/>
      <c r="AP1101" s="66"/>
      <c r="AQ1101" s="66"/>
      <c r="AS1101" s="67"/>
      <c r="AT1101" s="68"/>
    </row>
    <row r="1102" spans="1:46" x14ac:dyDescent="0.25">
      <c r="A1102" s="60">
        <v>16625.518906927202</v>
      </c>
      <c r="B1102" s="54">
        <f t="shared" si="51"/>
        <v>11</v>
      </c>
      <c r="C1102" s="54">
        <f t="shared" si="52"/>
        <v>1093</v>
      </c>
      <c r="D1102" s="60">
        <v>16625.518906927202</v>
      </c>
      <c r="G1102" s="63"/>
      <c r="I1102" s="64"/>
      <c r="J1102" s="64"/>
      <c r="K1102" s="65"/>
      <c r="M1102" s="64"/>
      <c r="N1102" s="66"/>
      <c r="O1102" s="66"/>
      <c r="Q1102" s="67"/>
      <c r="R1102" s="68"/>
      <c r="S1102" s="63"/>
      <c r="U1102" s="68">
        <v>32249</v>
      </c>
      <c r="V1102" s="64">
        <v>3</v>
      </c>
      <c r="W1102" s="54">
        <f t="shared" si="53"/>
        <v>1093</v>
      </c>
      <c r="X1102" s="68">
        <v>32249</v>
      </c>
      <c r="AC1102" s="63">
        <v>16126.082857665606</v>
      </c>
      <c r="AD1102" s="63"/>
      <c r="AE1102" s="54" t="s">
        <v>176</v>
      </c>
      <c r="AG1102" s="63"/>
      <c r="AK1102" s="64"/>
      <c r="AL1102" s="64"/>
      <c r="AM1102" s="65"/>
      <c r="AO1102" s="64"/>
      <c r="AP1102" s="66"/>
      <c r="AQ1102" s="66"/>
      <c r="AS1102" s="67"/>
      <c r="AT1102" s="68"/>
    </row>
    <row r="1103" spans="1:46" x14ac:dyDescent="0.25">
      <c r="A1103" s="60">
        <v>16641.240161478519</v>
      </c>
      <c r="B1103" s="54">
        <f t="shared" si="51"/>
        <v>12</v>
      </c>
      <c r="C1103" s="54">
        <f t="shared" si="52"/>
        <v>1094</v>
      </c>
      <c r="D1103" s="60">
        <v>16641.240161478519</v>
      </c>
      <c r="G1103" s="63"/>
      <c r="I1103" s="64"/>
      <c r="J1103" s="64"/>
      <c r="K1103" s="65"/>
      <c r="M1103" s="64"/>
      <c r="N1103" s="66"/>
      <c r="O1103" s="66"/>
      <c r="Q1103" s="67"/>
      <c r="R1103" s="68"/>
      <c r="S1103" s="63"/>
      <c r="U1103" s="68">
        <v>32279</v>
      </c>
      <c r="V1103" s="64">
        <v>4</v>
      </c>
      <c r="W1103" s="54">
        <f t="shared" si="53"/>
        <v>1094</v>
      </c>
      <c r="X1103" s="68">
        <v>32279</v>
      </c>
      <c r="AC1103" s="63">
        <v>16141.019479898736</v>
      </c>
      <c r="AD1103" s="63"/>
      <c r="AE1103" s="54" t="s">
        <v>177</v>
      </c>
      <c r="AG1103" s="63"/>
      <c r="AK1103" s="64"/>
      <c r="AL1103" s="64"/>
      <c r="AM1103" s="65"/>
      <c r="AO1103" s="64"/>
      <c r="AP1103" s="66"/>
      <c r="AQ1103" s="66"/>
      <c r="AS1103" s="67"/>
      <c r="AT1103" s="68"/>
    </row>
    <row r="1104" spans="1:46" x14ac:dyDescent="0.25">
      <c r="A1104" s="60">
        <v>16656.920498101972</v>
      </c>
      <c r="B1104" s="54">
        <f t="shared" si="51"/>
        <v>13</v>
      </c>
      <c r="C1104" s="54">
        <f t="shared" si="52"/>
        <v>1095</v>
      </c>
      <c r="D1104" s="60">
        <v>16656.920498101972</v>
      </c>
      <c r="G1104" s="63"/>
      <c r="I1104" s="64"/>
      <c r="J1104" s="64"/>
      <c r="K1104" s="65"/>
      <c r="M1104" s="64"/>
      <c r="N1104" s="66"/>
      <c r="O1104" s="66"/>
      <c r="Q1104" s="67"/>
      <c r="R1104" s="68"/>
      <c r="S1104" s="63"/>
      <c r="U1104" s="68">
        <v>32308</v>
      </c>
      <c r="V1104" s="64">
        <v>5</v>
      </c>
      <c r="W1104" s="54">
        <f t="shared" si="53"/>
        <v>1095</v>
      </c>
      <c r="X1104" s="68">
        <v>32308</v>
      </c>
      <c r="AC1104" s="63">
        <v>16155.483678775374</v>
      </c>
      <c r="AD1104" s="63"/>
      <c r="AE1104" s="54" t="s">
        <v>176</v>
      </c>
      <c r="AG1104" s="63"/>
      <c r="AK1104" s="64"/>
      <c r="AL1104" s="64"/>
      <c r="AM1104" s="65"/>
      <c r="AO1104" s="64"/>
      <c r="AP1104" s="66"/>
      <c r="AQ1104" s="66"/>
      <c r="AS1104" s="67"/>
      <c r="AT1104" s="68"/>
    </row>
    <row r="1105" spans="1:46" x14ac:dyDescent="0.25">
      <c r="A1105" s="60">
        <v>16672.524797721766</v>
      </c>
      <c r="B1105" s="54">
        <f t="shared" si="51"/>
        <v>14</v>
      </c>
      <c r="C1105" s="54">
        <f t="shared" si="52"/>
        <v>1096</v>
      </c>
      <c r="D1105" s="60">
        <v>16672.524797721766</v>
      </c>
      <c r="G1105" s="63"/>
      <c r="I1105" s="64"/>
      <c r="J1105" s="64"/>
      <c r="K1105" s="65"/>
      <c r="M1105" s="64"/>
      <c r="N1105" s="66"/>
      <c r="O1105" s="66"/>
      <c r="Q1105" s="67"/>
      <c r="R1105" s="68"/>
      <c r="S1105" s="63"/>
      <c r="U1105" s="68">
        <v>32338</v>
      </c>
      <c r="V1105" s="64">
        <v>6</v>
      </c>
      <c r="W1105" s="54">
        <f t="shared" si="53"/>
        <v>1096</v>
      </c>
      <c r="X1105" s="68">
        <v>32338</v>
      </c>
      <c r="AC1105" s="63">
        <v>16170.723635070957</v>
      </c>
      <c r="AD1105" s="63"/>
      <c r="AE1105" s="54" t="s">
        <v>177</v>
      </c>
      <c r="AG1105" s="63"/>
      <c r="AK1105" s="64"/>
      <c r="AL1105" s="64"/>
      <c r="AM1105" s="65"/>
      <c r="AO1105" s="64"/>
      <c r="AP1105" s="66"/>
      <c r="AQ1105" s="66"/>
      <c r="AS1105" s="67"/>
      <c r="AT1105" s="68"/>
    </row>
    <row r="1106" spans="1:46" x14ac:dyDescent="0.25">
      <c r="A1106" s="60">
        <v>16688.026792872697</v>
      </c>
      <c r="B1106" s="54">
        <f t="shared" si="51"/>
        <v>15</v>
      </c>
      <c r="C1106" s="54">
        <f t="shared" si="52"/>
        <v>1097</v>
      </c>
      <c r="D1106" s="60">
        <v>16688.026792872697</v>
      </c>
      <c r="G1106" s="63"/>
      <c r="I1106" s="64"/>
      <c r="J1106" s="64"/>
      <c r="K1106" s="65"/>
      <c r="M1106" s="64"/>
      <c r="N1106" s="66"/>
      <c r="O1106" s="66"/>
      <c r="Q1106" s="67"/>
      <c r="R1106" s="68"/>
      <c r="S1106" s="63"/>
      <c r="U1106" s="68">
        <v>32367</v>
      </c>
      <c r="V1106" s="64">
        <v>7</v>
      </c>
      <c r="W1106" s="54">
        <f t="shared" si="53"/>
        <v>1097</v>
      </c>
      <c r="X1106" s="68">
        <v>32367</v>
      </c>
      <c r="AC1106" s="63">
        <v>16184.863769970369</v>
      </c>
      <c r="AD1106" s="63"/>
      <c r="AE1106" s="54" t="s">
        <v>176</v>
      </c>
      <c r="AG1106" s="63"/>
      <c r="AK1106" s="64"/>
      <c r="AL1106" s="64"/>
      <c r="AM1106" s="65"/>
      <c r="AO1106" s="64"/>
      <c r="AP1106" s="66"/>
      <c r="AQ1106" s="66"/>
      <c r="AS1106" s="67"/>
      <c r="AT1106" s="68"/>
    </row>
    <row r="1107" spans="1:46" x14ac:dyDescent="0.25">
      <c r="A1107" s="60">
        <v>16703.409848702606</v>
      </c>
      <c r="B1107" s="54">
        <f t="shared" si="51"/>
        <v>16</v>
      </c>
      <c r="C1107" s="54">
        <f t="shared" si="52"/>
        <v>1098</v>
      </c>
      <c r="D1107" s="60">
        <v>16703.409848702606</v>
      </c>
      <c r="G1107" s="63"/>
      <c r="I1107" s="64"/>
      <c r="J1107" s="64"/>
      <c r="K1107" s="65"/>
      <c r="M1107" s="64"/>
      <c r="N1107" s="66"/>
      <c r="O1107" s="66"/>
      <c r="Q1107" s="67"/>
      <c r="R1107" s="68"/>
      <c r="S1107" s="63"/>
      <c r="U1107" s="68">
        <v>32397</v>
      </c>
      <c r="V1107" s="64">
        <v>8</v>
      </c>
      <c r="W1107" s="54">
        <f t="shared" si="53"/>
        <v>1098</v>
      </c>
      <c r="X1107" s="68">
        <v>32397</v>
      </c>
      <c r="AC1107" s="63">
        <v>16200.311511951964</v>
      </c>
      <c r="AD1107" s="63"/>
      <c r="AE1107" s="54" t="s">
        <v>177</v>
      </c>
      <c r="AG1107" s="63"/>
      <c r="AK1107" s="64"/>
      <c r="AL1107" s="64"/>
      <c r="AM1107" s="65"/>
      <c r="AO1107" s="64"/>
      <c r="AP1107" s="66"/>
      <c r="AQ1107" s="66"/>
      <c r="AS1107" s="67"/>
      <c r="AT1107" s="68"/>
    </row>
    <row r="1108" spans="1:46" x14ac:dyDescent="0.25">
      <c r="A1108" s="60">
        <v>16718.659438445698</v>
      </c>
      <c r="B1108" s="54">
        <f t="shared" si="51"/>
        <v>17</v>
      </c>
      <c r="C1108" s="54">
        <f t="shared" si="52"/>
        <v>1099</v>
      </c>
      <c r="D1108" s="60">
        <v>16718.659438445698</v>
      </c>
      <c r="G1108" s="63"/>
      <c r="I1108" s="64"/>
      <c r="J1108" s="64"/>
      <c r="K1108" s="65"/>
      <c r="M1108" s="64"/>
      <c r="N1108" s="66"/>
      <c r="O1108" s="66"/>
      <c r="Q1108" s="67"/>
      <c r="R1108" s="68"/>
      <c r="S1108" s="63"/>
      <c r="U1108" s="68">
        <v>32427</v>
      </c>
      <c r="V1108" s="64">
        <v>9</v>
      </c>
      <c r="W1108" s="54">
        <f t="shared" si="53"/>
        <v>1099</v>
      </c>
      <c r="X1108" s="68">
        <v>32427</v>
      </c>
      <c r="AC1108" s="63">
        <v>16214.258939095307</v>
      </c>
      <c r="AD1108" s="63"/>
      <c r="AE1108" s="54" t="s">
        <v>176</v>
      </c>
      <c r="AG1108" s="63"/>
      <c r="AK1108" s="64"/>
      <c r="AL1108" s="64"/>
      <c r="AM1108" s="65"/>
      <c r="AO1108" s="64"/>
      <c r="AP1108" s="66"/>
      <c r="AQ1108" s="66"/>
      <c r="AS1108" s="67"/>
      <c r="AT1108" s="68"/>
    </row>
    <row r="1109" spans="1:46" x14ac:dyDescent="0.25">
      <c r="A1109" s="60">
        <v>16733.780561693013</v>
      </c>
      <c r="B1109" s="54">
        <f t="shared" si="51"/>
        <v>18</v>
      </c>
      <c r="C1109" s="54">
        <f t="shared" si="52"/>
        <v>1100</v>
      </c>
      <c r="D1109" s="60">
        <v>16733.780561693013</v>
      </c>
      <c r="G1109" s="63"/>
      <c r="I1109" s="64"/>
      <c r="J1109" s="64"/>
      <c r="K1109" s="65"/>
      <c r="M1109" s="64"/>
      <c r="N1109" s="66"/>
      <c r="O1109" s="66"/>
      <c r="Q1109" s="67"/>
      <c r="R1109" s="68"/>
      <c r="S1109" s="63"/>
      <c r="U1109" s="68">
        <v>32456</v>
      </c>
      <c r="V1109" s="64">
        <v>10</v>
      </c>
      <c r="W1109" s="54">
        <f t="shared" si="53"/>
        <v>1100</v>
      </c>
      <c r="X1109" s="68">
        <v>32456</v>
      </c>
      <c r="AC1109" s="63">
        <v>16229.790285661817</v>
      </c>
      <c r="AD1109" s="63"/>
      <c r="AE1109" s="54" t="s">
        <v>177</v>
      </c>
      <c r="AG1109" s="63"/>
      <c r="AK1109" s="64"/>
      <c r="AL1109" s="64"/>
      <c r="AM1109" s="65"/>
      <c r="AO1109" s="64"/>
      <c r="AP1109" s="66"/>
      <c r="AQ1109" s="66"/>
      <c r="AS1109" s="67"/>
      <c r="AT1109" s="68"/>
    </row>
    <row r="1110" spans="1:46" x14ac:dyDescent="0.25">
      <c r="A1110" s="60">
        <v>16748.774050137494</v>
      </c>
      <c r="B1110" s="54">
        <f t="shared" si="51"/>
        <v>19</v>
      </c>
      <c r="C1110" s="54">
        <f t="shared" si="52"/>
        <v>1101</v>
      </c>
      <c r="D1110" s="60">
        <v>16748.774050137494</v>
      </c>
      <c r="G1110" s="63"/>
      <c r="I1110" s="64"/>
      <c r="J1110" s="64"/>
      <c r="K1110" s="65"/>
      <c r="M1110" s="64"/>
      <c r="N1110" s="66"/>
      <c r="O1110" s="66"/>
      <c r="Q1110" s="67"/>
      <c r="R1110" s="68"/>
      <c r="S1110" s="63"/>
      <c r="U1110" s="68">
        <v>32486</v>
      </c>
      <c r="V1110" s="64">
        <v>11</v>
      </c>
      <c r="W1110" s="54">
        <f t="shared" si="53"/>
        <v>1101</v>
      </c>
      <c r="X1110" s="68">
        <v>32486</v>
      </c>
      <c r="AC1110" s="63">
        <v>16243.708329625893</v>
      </c>
      <c r="AD1110" s="63"/>
      <c r="AE1110" s="54" t="s">
        <v>176</v>
      </c>
      <c r="AG1110" s="63"/>
      <c r="AK1110" s="64"/>
      <c r="AL1110" s="64"/>
      <c r="AM1110" s="65"/>
      <c r="AO1110" s="64"/>
      <c r="AP1110" s="66"/>
      <c r="AQ1110" s="66"/>
      <c r="AS1110" s="67"/>
      <c r="AT1110" s="68"/>
    </row>
    <row r="1111" spans="1:46" x14ac:dyDescent="0.25">
      <c r="A1111" s="60">
        <v>16763.663617442828</v>
      </c>
      <c r="B1111" s="54">
        <f t="shared" si="51"/>
        <v>20</v>
      </c>
      <c r="C1111" s="54">
        <f t="shared" si="52"/>
        <v>1102</v>
      </c>
      <c r="D1111" s="60">
        <v>16763.663617442828</v>
      </c>
      <c r="G1111" s="63"/>
      <c r="I1111" s="64"/>
      <c r="J1111" s="64"/>
      <c r="K1111" s="65"/>
      <c r="M1111" s="64"/>
      <c r="N1111" s="66"/>
      <c r="O1111" s="66"/>
      <c r="Q1111" s="67"/>
      <c r="R1111" s="68"/>
      <c r="S1111" s="63"/>
      <c r="U1111" s="68">
        <v>32516</v>
      </c>
      <c r="V1111" s="64">
        <v>12</v>
      </c>
      <c r="W1111" s="54">
        <f t="shared" si="53"/>
        <v>1102</v>
      </c>
      <c r="X1111" s="68">
        <v>32516</v>
      </c>
      <c r="AC1111" s="63">
        <v>16259.185489041731</v>
      </c>
      <c r="AD1111" s="63"/>
      <c r="AE1111" s="54" t="s">
        <v>177</v>
      </c>
      <c r="AG1111" s="63"/>
      <c r="AK1111" s="64"/>
      <c r="AL1111" s="64"/>
      <c r="AM1111" s="65"/>
      <c r="AO1111" s="64"/>
      <c r="AP1111" s="66"/>
      <c r="AQ1111" s="66"/>
      <c r="AS1111" s="67"/>
      <c r="AT1111" s="68"/>
    </row>
    <row r="1112" spans="1:46" x14ac:dyDescent="0.25">
      <c r="A1112" s="60">
        <v>16778.46396386018</v>
      </c>
      <c r="B1112" s="54">
        <f t="shared" si="51"/>
        <v>21</v>
      </c>
      <c r="C1112" s="54">
        <f t="shared" si="52"/>
        <v>1103</v>
      </c>
      <c r="D1112" s="60">
        <v>16778.46396386018</v>
      </c>
      <c r="G1112" s="63"/>
      <c r="I1112" s="64"/>
      <c r="J1112" s="64"/>
      <c r="K1112" s="65"/>
      <c r="M1112" s="64"/>
      <c r="N1112" s="66"/>
      <c r="O1112" s="66"/>
      <c r="Q1112" s="67"/>
      <c r="R1112" s="68"/>
      <c r="S1112" s="63"/>
      <c r="U1112" s="68">
        <v>32545</v>
      </c>
      <c r="V1112" s="64">
        <v>1</v>
      </c>
      <c r="W1112" s="54">
        <f t="shared" si="53"/>
        <v>1103</v>
      </c>
      <c r="X1112" s="68">
        <v>32545</v>
      </c>
      <c r="AC1112" s="63">
        <v>16273.238089625724</v>
      </c>
      <c r="AD1112" s="63"/>
      <c r="AE1112" s="54" t="s">
        <v>176</v>
      </c>
      <c r="AG1112" s="63"/>
      <c r="AK1112" s="64"/>
      <c r="AL1112" s="64"/>
      <c r="AM1112" s="65"/>
      <c r="AO1112" s="64"/>
      <c r="AP1112" s="66"/>
      <c r="AQ1112" s="66"/>
      <c r="AS1112" s="67"/>
      <c r="AT1112" s="68"/>
    </row>
    <row r="1113" spans="1:46" x14ac:dyDescent="0.25">
      <c r="A1113" s="60">
        <v>16793.211094595958</v>
      </c>
      <c r="B1113" s="54">
        <f t="shared" si="51"/>
        <v>22</v>
      </c>
      <c r="C1113" s="54">
        <f t="shared" si="52"/>
        <v>1104</v>
      </c>
      <c r="D1113" s="60">
        <v>16793.211094595958</v>
      </c>
      <c r="G1113" s="63"/>
      <c r="I1113" s="64"/>
      <c r="J1113" s="64"/>
      <c r="K1113" s="65"/>
      <c r="M1113" s="64"/>
      <c r="N1113" s="66"/>
      <c r="O1113" s="66"/>
      <c r="Q1113" s="67"/>
      <c r="R1113" s="68"/>
      <c r="S1113" s="63"/>
      <c r="U1113" s="68">
        <v>32575</v>
      </c>
      <c r="V1113" s="64">
        <v>2</v>
      </c>
      <c r="W1113" s="54">
        <f t="shared" si="53"/>
        <v>1104</v>
      </c>
      <c r="X1113" s="68">
        <v>32575</v>
      </c>
      <c r="AC1113" s="63">
        <v>16288.527535449713</v>
      </c>
      <c r="AD1113" s="63"/>
      <c r="AE1113" s="54" t="s">
        <v>177</v>
      </c>
      <c r="AG1113" s="63"/>
      <c r="AK1113" s="64"/>
      <c r="AL1113" s="64"/>
      <c r="AM1113" s="65"/>
      <c r="AO1113" s="64"/>
      <c r="AP1113" s="66"/>
      <c r="AQ1113" s="66"/>
      <c r="AS1113" s="67"/>
      <c r="AT1113" s="68"/>
    </row>
    <row r="1114" spans="1:46" x14ac:dyDescent="0.25">
      <c r="A1114" s="60">
        <v>16807.928310063202</v>
      </c>
      <c r="B1114" s="54">
        <f t="shared" si="51"/>
        <v>23</v>
      </c>
      <c r="C1114" s="54">
        <f t="shared" si="52"/>
        <v>1105</v>
      </c>
      <c r="D1114" s="60">
        <v>16807.928310063202</v>
      </c>
      <c r="G1114" s="63"/>
      <c r="I1114" s="64"/>
      <c r="J1114" s="64"/>
      <c r="K1114" s="65"/>
      <c r="M1114" s="64"/>
      <c r="N1114" s="66"/>
      <c r="O1114" s="66"/>
      <c r="Q1114" s="67"/>
      <c r="R1114" s="68"/>
      <c r="S1114" s="63"/>
      <c r="U1114" s="68">
        <v>32604</v>
      </c>
      <c r="V1114" s="64">
        <v>3</v>
      </c>
      <c r="W1114" s="54">
        <f t="shared" si="53"/>
        <v>1105</v>
      </c>
      <c r="X1114" s="68">
        <v>32604</v>
      </c>
      <c r="AC1114" s="63">
        <v>16302.850741849281</v>
      </c>
      <c r="AD1114" s="63"/>
      <c r="AE1114" s="54" t="s">
        <v>176</v>
      </c>
      <c r="AG1114" s="63"/>
      <c r="AK1114" s="64"/>
      <c r="AL1114" s="64"/>
      <c r="AM1114" s="65"/>
      <c r="AO1114" s="64"/>
      <c r="AP1114" s="66"/>
      <c r="AQ1114" s="66"/>
      <c r="AS1114" s="67"/>
      <c r="AT1114" s="68"/>
    </row>
    <row r="1115" spans="1:46" x14ac:dyDescent="0.25">
      <c r="A1115" s="60">
        <v>16822.65627402626</v>
      </c>
      <c r="B1115" s="54">
        <f t="shared" si="51"/>
        <v>24</v>
      </c>
      <c r="C1115" s="54">
        <f t="shared" si="52"/>
        <v>1106</v>
      </c>
      <c r="D1115" s="60">
        <v>16822.65627402626</v>
      </c>
      <c r="G1115" s="63"/>
      <c r="I1115" s="64"/>
      <c r="J1115" s="64"/>
      <c r="K1115" s="65"/>
      <c r="M1115" s="64"/>
      <c r="N1115" s="66"/>
      <c r="O1115" s="66"/>
      <c r="Q1115" s="67"/>
      <c r="R1115" s="68"/>
      <c r="S1115" s="63"/>
      <c r="U1115" s="68">
        <v>32633</v>
      </c>
      <c r="V1115" s="64">
        <v>4</v>
      </c>
      <c r="W1115" s="54">
        <f t="shared" si="53"/>
        <v>1106</v>
      </c>
      <c r="X1115" s="68">
        <v>32633</v>
      </c>
      <c r="AC1115" s="63">
        <v>16317.848182627466</v>
      </c>
      <c r="AD1115" s="63"/>
      <c r="AE1115" s="54" t="s">
        <v>177</v>
      </c>
      <c r="AG1115" s="63"/>
      <c r="AK1115" s="64"/>
      <c r="AL1115" s="64"/>
      <c r="AM1115" s="65"/>
      <c r="AO1115" s="64"/>
      <c r="AP1115" s="66"/>
      <c r="AQ1115" s="66"/>
      <c r="AS1115" s="67"/>
      <c r="AT1115" s="68"/>
    </row>
    <row r="1116" spans="1:46" x14ac:dyDescent="0.25">
      <c r="A1116" s="60">
        <v>16837.419678526931</v>
      </c>
      <c r="B1116" s="54">
        <f t="shared" si="51"/>
        <v>1</v>
      </c>
      <c r="C1116" s="54">
        <f t="shared" si="52"/>
        <v>1107</v>
      </c>
      <c r="D1116" s="60">
        <v>16837.419678526931</v>
      </c>
      <c r="G1116" s="63"/>
      <c r="I1116" s="64"/>
      <c r="J1116" s="64"/>
      <c r="K1116" s="65"/>
      <c r="M1116" s="64"/>
      <c r="N1116" s="66"/>
      <c r="O1116" s="66"/>
      <c r="Q1116" s="67"/>
      <c r="R1116" s="68"/>
      <c r="S1116" s="63"/>
      <c r="U1116" s="68">
        <v>32663</v>
      </c>
      <c r="V1116" s="64">
        <v>5</v>
      </c>
      <c r="W1116" s="54">
        <f t="shared" si="53"/>
        <v>1107</v>
      </c>
      <c r="X1116" s="68">
        <v>32663</v>
      </c>
      <c r="AC1116" s="63">
        <v>16332.52622289164</v>
      </c>
      <c r="AD1116" s="63"/>
      <c r="AE1116" s="54" t="s">
        <v>176</v>
      </c>
      <c r="AG1116" s="63"/>
      <c r="AK1116" s="64"/>
      <c r="AL1116" s="64"/>
      <c r="AM1116" s="65"/>
      <c r="AO1116" s="64"/>
      <c r="AP1116" s="66"/>
      <c r="AQ1116" s="66"/>
      <c r="AS1116" s="67"/>
      <c r="AT1116" s="68"/>
    </row>
    <row r="1117" spans="1:46" x14ac:dyDescent="0.25">
      <c r="A1117" s="60">
        <v>16852.256217225455</v>
      </c>
      <c r="B1117" s="54">
        <f t="shared" si="51"/>
        <v>2</v>
      </c>
      <c r="C1117" s="54">
        <f t="shared" si="52"/>
        <v>1108</v>
      </c>
      <c r="D1117" s="60">
        <v>16852.256217225455</v>
      </c>
      <c r="G1117" s="63"/>
      <c r="I1117" s="64"/>
      <c r="J1117" s="64"/>
      <c r="K1117" s="65"/>
      <c r="M1117" s="64"/>
      <c r="N1117" s="66"/>
      <c r="O1117" s="66"/>
      <c r="Q1117" s="67"/>
      <c r="R1117" s="68"/>
      <c r="S1117" s="63"/>
      <c r="U1117" s="68">
        <v>32692</v>
      </c>
      <c r="V1117" s="64">
        <v>6</v>
      </c>
      <c r="W1117" s="54">
        <f t="shared" si="53"/>
        <v>1108</v>
      </c>
      <c r="X1117" s="68">
        <v>32692</v>
      </c>
      <c r="AC1117" s="63">
        <v>16347.18202322768</v>
      </c>
      <c r="AD1117" s="63"/>
      <c r="AE1117" s="54" t="s">
        <v>177</v>
      </c>
      <c r="AG1117" s="63"/>
      <c r="AK1117" s="64"/>
      <c r="AL1117" s="64"/>
      <c r="AM1117" s="65"/>
      <c r="AO1117" s="64"/>
      <c r="AP1117" s="66"/>
      <c r="AQ1117" s="66"/>
      <c r="AS1117" s="67"/>
      <c r="AT1117" s="68"/>
    </row>
    <row r="1118" spans="1:46" x14ac:dyDescent="0.25">
      <c r="A1118" s="60">
        <v>16867.184082604945</v>
      </c>
      <c r="B1118" s="54">
        <f t="shared" si="51"/>
        <v>3</v>
      </c>
      <c r="C1118" s="54">
        <f t="shared" si="52"/>
        <v>1109</v>
      </c>
      <c r="D1118" s="60">
        <v>16867.184082604945</v>
      </c>
      <c r="G1118" s="63"/>
      <c r="I1118" s="64"/>
      <c r="J1118" s="64"/>
      <c r="K1118" s="65"/>
      <c r="M1118" s="64"/>
      <c r="N1118" s="66"/>
      <c r="O1118" s="66"/>
      <c r="Q1118" s="67"/>
      <c r="R1118" s="68"/>
      <c r="S1118" s="63"/>
      <c r="U1118" s="68">
        <v>32722</v>
      </c>
      <c r="V1118" s="64">
        <v>7</v>
      </c>
      <c r="W1118" s="54">
        <f t="shared" si="53"/>
        <v>1109</v>
      </c>
      <c r="X1118" s="68">
        <v>32722</v>
      </c>
      <c r="AC1118" s="63">
        <v>16362.232768640853</v>
      </c>
      <c r="AD1118" s="63"/>
      <c r="AE1118" s="54" t="s">
        <v>176</v>
      </c>
      <c r="AG1118" s="63"/>
      <c r="AK1118" s="64"/>
      <c r="AL1118" s="64"/>
      <c r="AM1118" s="65"/>
      <c r="AO1118" s="64"/>
      <c r="AP1118" s="66"/>
      <c r="AQ1118" s="66"/>
      <c r="AS1118" s="67"/>
      <c r="AT1118" s="68"/>
    </row>
    <row r="1119" spans="1:46" x14ac:dyDescent="0.25">
      <c r="A1119" s="60">
        <v>16882.231309656519</v>
      </c>
      <c r="B1119" s="54">
        <f t="shared" si="51"/>
        <v>4</v>
      </c>
      <c r="C1119" s="54">
        <f t="shared" si="52"/>
        <v>1110</v>
      </c>
      <c r="D1119" s="60">
        <v>16882.231309656519</v>
      </c>
      <c r="G1119" s="63"/>
      <c r="I1119" s="64"/>
      <c r="J1119" s="64"/>
      <c r="K1119" s="65"/>
      <c r="M1119" s="64"/>
      <c r="N1119" s="66"/>
      <c r="O1119" s="66"/>
      <c r="Q1119" s="67"/>
      <c r="R1119" s="68"/>
      <c r="S1119" s="63"/>
      <c r="U1119" s="68">
        <v>32751</v>
      </c>
      <c r="V1119" s="64">
        <v>8</v>
      </c>
      <c r="W1119" s="54">
        <f t="shared" si="53"/>
        <v>1110</v>
      </c>
      <c r="X1119" s="68">
        <v>32751</v>
      </c>
      <c r="AC1119" s="63">
        <v>16376.566538350191</v>
      </c>
      <c r="AD1119" s="63"/>
      <c r="AE1119" s="54" t="s">
        <v>177</v>
      </c>
      <c r="AG1119" s="63"/>
      <c r="AK1119" s="64"/>
      <c r="AL1119" s="64"/>
      <c r="AM1119" s="65"/>
      <c r="AO1119" s="64"/>
      <c r="AP1119" s="66"/>
      <c r="AQ1119" s="66"/>
      <c r="AS1119" s="67"/>
      <c r="AT1119" s="68"/>
    </row>
    <row r="1120" spans="1:46" x14ac:dyDescent="0.25">
      <c r="A1120" s="60">
        <v>16897.402065171394</v>
      </c>
      <c r="B1120" s="54">
        <f t="shared" si="51"/>
        <v>5</v>
      </c>
      <c r="C1120" s="54">
        <f t="shared" si="52"/>
        <v>1111</v>
      </c>
      <c r="D1120" s="60">
        <v>16897.402065171394</v>
      </c>
      <c r="G1120" s="63"/>
      <c r="I1120" s="64"/>
      <c r="J1120" s="64"/>
      <c r="K1120" s="65"/>
      <c r="M1120" s="64"/>
      <c r="N1120" s="66"/>
      <c r="O1120" s="66"/>
      <c r="Q1120" s="67"/>
      <c r="R1120" s="68"/>
      <c r="S1120" s="63"/>
      <c r="U1120" s="68">
        <v>32781</v>
      </c>
      <c r="V1120" s="64">
        <v>9</v>
      </c>
      <c r="W1120" s="54">
        <f t="shared" si="53"/>
        <v>1111</v>
      </c>
      <c r="X1120" s="68">
        <v>32781</v>
      </c>
      <c r="AC1120" s="63">
        <v>16391.937257608864</v>
      </c>
      <c r="AD1120" s="63"/>
      <c r="AE1120" s="54" t="s">
        <v>176</v>
      </c>
      <c r="AG1120" s="63"/>
      <c r="AK1120" s="64"/>
      <c r="AL1120" s="64"/>
      <c r="AM1120" s="65"/>
      <c r="AO1120" s="64"/>
      <c r="AP1120" s="66"/>
      <c r="AQ1120" s="66"/>
      <c r="AS1120" s="67"/>
      <c r="AT1120" s="68"/>
    </row>
    <row r="1121" spans="1:46" x14ac:dyDescent="0.25">
      <c r="A1121" s="60">
        <v>16912.710132807028</v>
      </c>
      <c r="B1121" s="54">
        <f t="shared" si="51"/>
        <v>6</v>
      </c>
      <c r="C1121" s="54">
        <f t="shared" si="52"/>
        <v>1112</v>
      </c>
      <c r="D1121" s="60">
        <v>16912.710132807028</v>
      </c>
      <c r="G1121" s="63"/>
      <c r="I1121" s="64"/>
      <c r="J1121" s="64"/>
      <c r="K1121" s="65"/>
      <c r="M1121" s="64"/>
      <c r="N1121" s="66"/>
      <c r="O1121" s="66"/>
      <c r="Q1121" s="67"/>
      <c r="R1121" s="68"/>
      <c r="S1121" s="63"/>
      <c r="U1121" s="68">
        <v>32810</v>
      </c>
      <c r="V1121" s="64">
        <v>10</v>
      </c>
      <c r="W1121" s="54">
        <f t="shared" si="53"/>
        <v>1112</v>
      </c>
      <c r="X1121" s="68">
        <v>32810</v>
      </c>
      <c r="AC1121" s="63">
        <v>16406.036229678895</v>
      </c>
      <c r="AD1121" s="63"/>
      <c r="AE1121" s="54" t="s">
        <v>177</v>
      </c>
      <c r="AG1121" s="63"/>
      <c r="AK1121" s="64"/>
      <c r="AL1121" s="64"/>
      <c r="AM1121" s="65"/>
      <c r="AO1121" s="64"/>
      <c r="AP1121" s="66"/>
      <c r="AQ1121" s="66"/>
      <c r="AS1121" s="67"/>
      <c r="AT1121" s="68"/>
    </row>
    <row r="1122" spans="1:46" x14ac:dyDescent="0.25">
      <c r="A1122" s="60">
        <v>16928.140212404076</v>
      </c>
      <c r="B1122" s="54">
        <f t="shared" si="51"/>
        <v>7</v>
      </c>
      <c r="C1122" s="54">
        <f t="shared" si="52"/>
        <v>1113</v>
      </c>
      <c r="D1122" s="60">
        <v>16928.140212404076</v>
      </c>
      <c r="G1122" s="63"/>
      <c r="I1122" s="64"/>
      <c r="J1122" s="64"/>
      <c r="K1122" s="65"/>
      <c r="M1122" s="64"/>
      <c r="N1122" s="66"/>
      <c r="O1122" s="66"/>
      <c r="Q1122" s="67"/>
      <c r="R1122" s="68"/>
      <c r="S1122" s="63"/>
      <c r="U1122" s="68">
        <v>32840</v>
      </c>
      <c r="V1122" s="64">
        <v>11</v>
      </c>
      <c r="W1122" s="54">
        <f t="shared" si="53"/>
        <v>1113</v>
      </c>
      <c r="X1122" s="68">
        <v>32840</v>
      </c>
      <c r="AC1122" s="63">
        <v>16421.607663065195</v>
      </c>
      <c r="AD1122" s="63"/>
      <c r="AE1122" s="54" t="s">
        <v>176</v>
      </c>
      <c r="AG1122" s="63"/>
      <c r="AK1122" s="64"/>
      <c r="AL1122" s="64"/>
      <c r="AM1122" s="65"/>
      <c r="AO1122" s="64"/>
      <c r="AP1122" s="66"/>
      <c r="AQ1122" s="66"/>
      <c r="AS1122" s="67"/>
      <c r="AT1122" s="68"/>
    </row>
    <row r="1123" spans="1:46" x14ac:dyDescent="0.25">
      <c r="A1123" s="60">
        <v>16943.690513717942</v>
      </c>
      <c r="B1123" s="54">
        <f t="shared" si="51"/>
        <v>8</v>
      </c>
      <c r="C1123" s="54">
        <f t="shared" si="52"/>
        <v>1114</v>
      </c>
      <c r="D1123" s="60">
        <v>16943.690513717942</v>
      </c>
      <c r="G1123" s="63"/>
      <c r="I1123" s="64"/>
      <c r="J1123" s="64"/>
      <c r="K1123" s="65"/>
      <c r="M1123" s="64"/>
      <c r="N1123" s="66"/>
      <c r="O1123" s="66"/>
      <c r="Q1123" s="67"/>
      <c r="R1123" s="68"/>
      <c r="S1123" s="63"/>
      <c r="U1123" s="68">
        <v>32870</v>
      </c>
      <c r="V1123" s="64">
        <v>12</v>
      </c>
      <c r="W1123" s="54">
        <f t="shared" si="53"/>
        <v>1114</v>
      </c>
      <c r="X1123" s="68">
        <v>32870</v>
      </c>
      <c r="AC1123" s="63">
        <v>16435.610087625217</v>
      </c>
      <c r="AD1123" s="63"/>
      <c r="AE1123" s="54" t="s">
        <v>177</v>
      </c>
      <c r="AG1123" s="63"/>
      <c r="AK1123" s="64"/>
      <c r="AL1123" s="64"/>
      <c r="AM1123" s="65"/>
      <c r="AO1123" s="64"/>
      <c r="AP1123" s="66"/>
      <c r="AQ1123" s="66"/>
      <c r="AS1123" s="67"/>
      <c r="AT1123" s="68"/>
    </row>
    <row r="1124" spans="1:46" x14ac:dyDescent="0.25">
      <c r="A1124" s="60">
        <v>16959.325796460267</v>
      </c>
      <c r="B1124" s="54">
        <f t="shared" si="51"/>
        <v>9</v>
      </c>
      <c r="C1124" s="54">
        <f t="shared" si="52"/>
        <v>1115</v>
      </c>
      <c r="D1124" s="60">
        <v>16959.325796460267</v>
      </c>
      <c r="G1124" s="63"/>
      <c r="I1124" s="64"/>
      <c r="J1124" s="64"/>
      <c r="K1124" s="65"/>
      <c r="M1124" s="64"/>
      <c r="N1124" s="66"/>
      <c r="O1124" s="66"/>
      <c r="Q1124" s="67"/>
      <c r="R1124" s="68"/>
      <c r="S1124" s="63"/>
      <c r="U1124" s="68">
        <v>32900</v>
      </c>
      <c r="V1124" s="64">
        <v>1</v>
      </c>
      <c r="W1124" s="54">
        <f t="shared" si="53"/>
        <v>1115</v>
      </c>
      <c r="X1124" s="68">
        <v>32900</v>
      </c>
      <c r="AC1124" s="63">
        <v>16451.213202832732</v>
      </c>
      <c r="AD1124" s="63"/>
      <c r="AE1124" s="54" t="s">
        <v>176</v>
      </c>
      <c r="AG1124" s="63"/>
      <c r="AK1124" s="64"/>
      <c r="AL1124" s="64"/>
      <c r="AM1124" s="65"/>
      <c r="AO1124" s="64"/>
      <c r="AP1124" s="66"/>
      <c r="AQ1124" s="66"/>
      <c r="AS1124" s="67"/>
      <c r="AT1124" s="68"/>
    </row>
    <row r="1125" spans="1:46" x14ac:dyDescent="0.25">
      <c r="A1125" s="60">
        <v>16975.031068448443</v>
      </c>
      <c r="B1125" s="54">
        <f t="shared" si="51"/>
        <v>10</v>
      </c>
      <c r="C1125" s="54">
        <f t="shared" si="52"/>
        <v>1116</v>
      </c>
      <c r="D1125" s="60">
        <v>16975.031068448443</v>
      </c>
      <c r="G1125" s="63"/>
      <c r="I1125" s="64"/>
      <c r="J1125" s="64"/>
      <c r="K1125" s="65"/>
      <c r="M1125" s="64"/>
      <c r="N1125" s="66"/>
      <c r="O1125" s="66"/>
      <c r="Q1125" s="67"/>
      <c r="R1125" s="68"/>
      <c r="S1125" s="63"/>
      <c r="U1125" s="68">
        <v>32929</v>
      </c>
      <c r="V1125" s="64">
        <v>2</v>
      </c>
      <c r="W1125" s="54">
        <f t="shared" si="53"/>
        <v>1116</v>
      </c>
      <c r="X1125" s="68">
        <v>32929</v>
      </c>
      <c r="AC1125" s="63">
        <v>16465.278839800041</v>
      </c>
      <c r="AD1125" s="63"/>
      <c r="AE1125" s="54" t="s">
        <v>177</v>
      </c>
      <c r="AG1125" s="63"/>
      <c r="AK1125" s="64"/>
      <c r="AL1125" s="64"/>
      <c r="AM1125" s="65"/>
      <c r="AO1125" s="64"/>
      <c r="AP1125" s="66"/>
      <c r="AQ1125" s="66"/>
      <c r="AS1125" s="67"/>
      <c r="AT1125" s="68"/>
    </row>
    <row r="1126" spans="1:46" x14ac:dyDescent="0.25">
      <c r="A1126" s="60">
        <v>16990.757815682329</v>
      </c>
      <c r="B1126" s="54">
        <f t="shared" si="51"/>
        <v>11</v>
      </c>
      <c r="C1126" s="54">
        <f t="shared" si="52"/>
        <v>1117</v>
      </c>
      <c r="D1126" s="60">
        <v>16990.757815682329</v>
      </c>
      <c r="G1126" s="63"/>
      <c r="I1126" s="64"/>
      <c r="J1126" s="64"/>
      <c r="K1126" s="65"/>
      <c r="M1126" s="64"/>
      <c r="N1126" s="66"/>
      <c r="O1126" s="66"/>
      <c r="Q1126" s="67"/>
      <c r="R1126" s="68"/>
      <c r="S1126" s="63"/>
      <c r="U1126" s="68">
        <v>32959</v>
      </c>
      <c r="V1126" s="64">
        <v>3</v>
      </c>
      <c r="W1126" s="54">
        <f t="shared" si="53"/>
        <v>1117</v>
      </c>
      <c r="X1126" s="68">
        <v>32959</v>
      </c>
      <c r="AC1126" s="63">
        <v>16480.731664918829</v>
      </c>
      <c r="AD1126" s="63"/>
      <c r="AE1126" s="54" t="s">
        <v>176</v>
      </c>
      <c r="AG1126" s="63"/>
      <c r="AK1126" s="64"/>
      <c r="AL1126" s="64"/>
      <c r="AM1126" s="65"/>
      <c r="AO1126" s="64"/>
      <c r="AP1126" s="66"/>
      <c r="AQ1126" s="66"/>
      <c r="AS1126" s="67"/>
      <c r="AT1126" s="68"/>
    </row>
    <row r="1127" spans="1:46" x14ac:dyDescent="0.25">
      <c r="A1127" s="60">
        <v>17006.48434425611</v>
      </c>
      <c r="B1127" s="54">
        <f t="shared" si="51"/>
        <v>12</v>
      </c>
      <c r="C1127" s="54">
        <f t="shared" si="52"/>
        <v>1118</v>
      </c>
      <c r="D1127" s="60">
        <v>17006.48434425611</v>
      </c>
      <c r="G1127" s="63"/>
      <c r="I1127" s="64"/>
      <c r="J1127" s="64"/>
      <c r="K1127" s="65"/>
      <c r="M1127" s="64"/>
      <c r="N1127" s="66"/>
      <c r="O1127" s="66"/>
      <c r="Q1127" s="67"/>
      <c r="R1127" s="68"/>
      <c r="S1127" s="63"/>
      <c r="U1127" s="68">
        <v>32988</v>
      </c>
      <c r="V1127" s="64">
        <v>4</v>
      </c>
      <c r="W1127" s="54">
        <f t="shared" si="53"/>
        <v>1118</v>
      </c>
      <c r="X1127" s="68">
        <v>32988</v>
      </c>
      <c r="AC1127" s="63">
        <v>16495.004990263376</v>
      </c>
      <c r="AD1127" s="63"/>
      <c r="AE1127" s="54" t="s">
        <v>177</v>
      </c>
      <c r="AG1127" s="63"/>
      <c r="AK1127" s="64"/>
      <c r="AL1127" s="64"/>
      <c r="AM1127" s="65"/>
      <c r="AO1127" s="64"/>
      <c r="AP1127" s="66"/>
      <c r="AQ1127" s="66"/>
      <c r="AS1127" s="67"/>
      <c r="AT1127" s="68"/>
    </row>
    <row r="1128" spans="1:46" x14ac:dyDescent="0.25">
      <c r="A1128" s="60">
        <v>17022.161134974565</v>
      </c>
      <c r="B1128" s="54">
        <f t="shared" si="51"/>
        <v>13</v>
      </c>
      <c r="C1128" s="54">
        <f t="shared" si="52"/>
        <v>1119</v>
      </c>
      <c r="D1128" s="60">
        <v>17022.161134974565</v>
      </c>
      <c r="G1128" s="63"/>
      <c r="I1128" s="64"/>
      <c r="J1128" s="64"/>
      <c r="K1128" s="65"/>
      <c r="M1128" s="64"/>
      <c r="N1128" s="66"/>
      <c r="O1128" s="66"/>
      <c r="Q1128" s="67"/>
      <c r="R1128" s="68"/>
      <c r="S1128" s="63"/>
      <c r="U1128" s="68">
        <v>33017</v>
      </c>
      <c r="V1128" s="64">
        <v>5</v>
      </c>
      <c r="W1128" s="54">
        <f t="shared" si="53"/>
        <v>1119</v>
      </c>
      <c r="X1128" s="68">
        <v>33017</v>
      </c>
      <c r="AC1128" s="63">
        <v>16510.160647280049</v>
      </c>
      <c r="AD1128" s="63"/>
      <c r="AE1128" s="54" t="s">
        <v>176</v>
      </c>
      <c r="AG1128" s="63"/>
      <c r="AK1128" s="64"/>
      <c r="AL1128" s="64"/>
      <c r="AM1128" s="65"/>
      <c r="AO1128" s="64"/>
      <c r="AP1128" s="66"/>
      <c r="AQ1128" s="66"/>
      <c r="AS1128" s="67"/>
      <c r="AT1128" s="68"/>
    </row>
    <row r="1129" spans="1:46" x14ac:dyDescent="0.25">
      <c r="A1129" s="60">
        <v>17037.76860307483</v>
      </c>
      <c r="B1129" s="54">
        <f t="shared" si="51"/>
        <v>14</v>
      </c>
      <c r="C1129" s="54">
        <f t="shared" si="52"/>
        <v>1120</v>
      </c>
      <c r="D1129" s="60">
        <v>17037.76860307483</v>
      </c>
      <c r="G1129" s="63"/>
      <c r="I1129" s="64"/>
      <c r="J1129" s="64"/>
      <c r="K1129" s="65"/>
      <c r="M1129" s="64"/>
      <c r="N1129" s="66"/>
      <c r="O1129" s="66"/>
      <c r="Q1129" s="67"/>
      <c r="R1129" s="68"/>
      <c r="S1129" s="63"/>
      <c r="U1129" s="68">
        <v>33047</v>
      </c>
      <c r="V1129" s="64">
        <v>5</v>
      </c>
      <c r="W1129" s="54">
        <f t="shared" si="53"/>
        <v>1120</v>
      </c>
      <c r="X1129" s="68">
        <v>33047</v>
      </c>
      <c r="AC1129" s="63">
        <v>16524.739472399931</v>
      </c>
      <c r="AD1129" s="63"/>
      <c r="AE1129" s="54" t="s">
        <v>177</v>
      </c>
      <c r="AG1129" s="63"/>
      <c r="AK1129" s="64"/>
      <c r="AL1129" s="64"/>
      <c r="AM1129" s="65"/>
      <c r="AO1129" s="64"/>
      <c r="AP1129" s="66"/>
      <c r="AQ1129" s="66"/>
      <c r="AS1129" s="67"/>
      <c r="AT1129" s="68"/>
    </row>
    <row r="1130" spans="1:46" x14ac:dyDescent="0.25">
      <c r="A1130" s="60">
        <v>17053.269352026284</v>
      </c>
      <c r="B1130" s="54">
        <f t="shared" si="51"/>
        <v>15</v>
      </c>
      <c r="C1130" s="54">
        <f t="shared" si="52"/>
        <v>1121</v>
      </c>
      <c r="D1130" s="60">
        <v>17053.269352026284</v>
      </c>
      <c r="G1130" s="63"/>
      <c r="I1130" s="64"/>
      <c r="J1130" s="64"/>
      <c r="K1130" s="65"/>
      <c r="M1130" s="64"/>
      <c r="N1130" s="66"/>
      <c r="O1130" s="66"/>
      <c r="Q1130" s="67"/>
      <c r="R1130" s="68"/>
      <c r="S1130" s="63"/>
      <c r="U1130" s="68">
        <v>33076</v>
      </c>
      <c r="V1130" s="64">
        <v>6</v>
      </c>
      <c r="W1130" s="54">
        <f t="shared" si="53"/>
        <v>1121</v>
      </c>
      <c r="X1130" s="68">
        <v>33076</v>
      </c>
      <c r="AC1130" s="63">
        <v>16539.520819696132</v>
      </c>
      <c r="AD1130" s="63"/>
      <c r="AE1130" s="54" t="s">
        <v>176</v>
      </c>
      <c r="AG1130" s="63"/>
      <c r="AK1130" s="64"/>
      <c r="AL1130" s="64"/>
      <c r="AM1130" s="65"/>
      <c r="AO1130" s="64"/>
      <c r="AP1130" s="66"/>
      <c r="AQ1130" s="66"/>
      <c r="AS1130" s="67"/>
      <c r="AT1130" s="68"/>
    </row>
    <row r="1131" spans="1:46" x14ac:dyDescent="0.25">
      <c r="A1131" s="60">
        <v>17068.653502957895</v>
      </c>
      <c r="B1131" s="54">
        <f t="shared" si="51"/>
        <v>16</v>
      </c>
      <c r="C1131" s="54">
        <f t="shared" si="52"/>
        <v>1122</v>
      </c>
      <c r="D1131" s="60">
        <v>17068.653502957895</v>
      </c>
      <c r="G1131" s="63"/>
      <c r="I1131" s="64"/>
      <c r="J1131" s="64"/>
      <c r="K1131" s="65"/>
      <c r="M1131" s="64"/>
      <c r="N1131" s="66"/>
      <c r="O1131" s="66"/>
      <c r="Q1131" s="67"/>
      <c r="R1131" s="68"/>
      <c r="S1131" s="63"/>
      <c r="U1131" s="68">
        <v>33105</v>
      </c>
      <c r="V1131" s="64">
        <v>7</v>
      </c>
      <c r="W1131" s="54">
        <f t="shared" si="53"/>
        <v>1122</v>
      </c>
      <c r="X1131" s="68">
        <v>33105</v>
      </c>
      <c r="AC1131" s="63">
        <v>16554.439685137942</v>
      </c>
      <c r="AD1131" s="63"/>
      <c r="AE1131" s="54" t="s">
        <v>177</v>
      </c>
      <c r="AG1131" s="63"/>
      <c r="AK1131" s="64"/>
      <c r="AL1131" s="64"/>
      <c r="AM1131" s="65"/>
      <c r="AO1131" s="64"/>
      <c r="AP1131" s="66"/>
      <c r="AQ1131" s="66"/>
      <c r="AS1131" s="67"/>
      <c r="AT1131" s="68"/>
    </row>
    <row r="1132" spans="1:46" x14ac:dyDescent="0.25">
      <c r="A1132" s="60">
        <v>17083.903636202216</v>
      </c>
      <c r="B1132" s="54">
        <f t="shared" si="51"/>
        <v>17</v>
      </c>
      <c r="C1132" s="54">
        <f t="shared" si="52"/>
        <v>1123</v>
      </c>
      <c r="D1132" s="60">
        <v>17083.903636202216</v>
      </c>
      <c r="G1132" s="63"/>
      <c r="I1132" s="64"/>
      <c r="J1132" s="64"/>
      <c r="K1132" s="65"/>
      <c r="M1132" s="64"/>
      <c r="N1132" s="66"/>
      <c r="O1132" s="66"/>
      <c r="Q1132" s="67"/>
      <c r="R1132" s="68"/>
      <c r="S1132" s="63"/>
      <c r="U1132" s="68">
        <v>33135</v>
      </c>
      <c r="V1132" s="64">
        <v>8</v>
      </c>
      <c r="W1132" s="54">
        <f t="shared" si="53"/>
        <v>1123</v>
      </c>
      <c r="X1132" s="68">
        <v>33135</v>
      </c>
      <c r="AC1132" s="63">
        <v>16568.84854328027</v>
      </c>
      <c r="AD1132" s="63"/>
      <c r="AE1132" s="54" t="s">
        <v>176</v>
      </c>
      <c r="AG1132" s="63"/>
      <c r="AK1132" s="64"/>
      <c r="AL1132" s="64"/>
      <c r="AM1132" s="65"/>
      <c r="AO1132" s="64"/>
      <c r="AP1132" s="66"/>
      <c r="AQ1132" s="66"/>
      <c r="AS1132" s="67"/>
      <c r="AT1132" s="68"/>
    </row>
    <row r="1133" spans="1:46" x14ac:dyDescent="0.25">
      <c r="A1133" s="60">
        <v>17099.024394546635</v>
      </c>
      <c r="B1133" s="54">
        <f t="shared" si="51"/>
        <v>18</v>
      </c>
      <c r="C1133" s="54">
        <f t="shared" si="52"/>
        <v>1124</v>
      </c>
      <c r="D1133" s="60">
        <v>17099.024394546635</v>
      </c>
      <c r="G1133" s="63"/>
      <c r="I1133" s="64"/>
      <c r="J1133" s="64"/>
      <c r="K1133" s="65"/>
      <c r="M1133" s="64"/>
      <c r="N1133" s="66"/>
      <c r="O1133" s="66"/>
      <c r="Q1133" s="67"/>
      <c r="R1133" s="68"/>
      <c r="S1133" s="63"/>
      <c r="U1133" s="68">
        <v>33164</v>
      </c>
      <c r="V1133" s="64">
        <v>9</v>
      </c>
      <c r="W1133" s="54">
        <f t="shared" si="53"/>
        <v>1124</v>
      </c>
      <c r="X1133" s="68">
        <v>33164</v>
      </c>
      <c r="AC1133" s="63">
        <v>16584.075885691214</v>
      </c>
      <c r="AD1133" s="63"/>
      <c r="AE1133" s="54" t="s">
        <v>177</v>
      </c>
      <c r="AG1133" s="63"/>
      <c r="AK1133" s="64"/>
      <c r="AL1133" s="64"/>
      <c r="AM1133" s="65"/>
      <c r="AO1133" s="64"/>
      <c r="AP1133" s="66"/>
      <c r="AQ1133" s="66"/>
      <c r="AS1133" s="67"/>
      <c r="AT1133" s="68"/>
    </row>
    <row r="1134" spans="1:46" x14ac:dyDescent="0.25">
      <c r="A1134" s="60">
        <v>17114.019169436302</v>
      </c>
      <c r="B1134" s="54">
        <f t="shared" si="51"/>
        <v>19</v>
      </c>
      <c r="C1134" s="54">
        <f t="shared" si="52"/>
        <v>1125</v>
      </c>
      <c r="D1134" s="60">
        <v>17114.019169436302</v>
      </c>
      <c r="G1134" s="63"/>
      <c r="I1134" s="64"/>
      <c r="J1134" s="64"/>
      <c r="K1134" s="65"/>
      <c r="M1134" s="64"/>
      <c r="N1134" s="66"/>
      <c r="O1134" s="66"/>
      <c r="Q1134" s="67"/>
      <c r="R1134" s="68"/>
      <c r="S1134" s="63"/>
      <c r="U1134" s="68">
        <v>33194</v>
      </c>
      <c r="V1134" s="64">
        <v>10</v>
      </c>
      <c r="W1134" s="54">
        <f t="shared" si="53"/>
        <v>1125</v>
      </c>
      <c r="X1134" s="68">
        <v>33194</v>
      </c>
      <c r="AC1134" s="63">
        <v>16598.184776164126</v>
      </c>
      <c r="AD1134" s="63"/>
      <c r="AE1134" s="54" t="s">
        <v>176</v>
      </c>
      <c r="AG1134" s="63"/>
      <c r="AK1134" s="64"/>
      <c r="AL1134" s="64"/>
      <c r="AM1134" s="65"/>
      <c r="AO1134" s="64"/>
      <c r="AP1134" s="66"/>
      <c r="AQ1134" s="66"/>
      <c r="AS1134" s="67"/>
      <c r="AT1134" s="68"/>
    </row>
    <row r="1135" spans="1:46" x14ac:dyDescent="0.25">
      <c r="A1135" s="60">
        <v>17128.907453641295</v>
      </c>
      <c r="B1135" s="54">
        <f t="shared" si="51"/>
        <v>20</v>
      </c>
      <c r="C1135" s="54">
        <f t="shared" si="52"/>
        <v>1126</v>
      </c>
      <c r="D1135" s="60">
        <v>17128.907453641295</v>
      </c>
      <c r="G1135" s="63"/>
      <c r="I1135" s="64"/>
      <c r="J1135" s="64"/>
      <c r="K1135" s="65"/>
      <c r="M1135" s="64"/>
      <c r="N1135" s="66"/>
      <c r="O1135" s="66"/>
      <c r="Q1135" s="67"/>
      <c r="R1135" s="68"/>
      <c r="S1135" s="63"/>
      <c r="U1135" s="68">
        <v>33224</v>
      </c>
      <c r="V1135" s="64">
        <v>11</v>
      </c>
      <c r="W1135" s="54">
        <f t="shared" si="53"/>
        <v>1126</v>
      </c>
      <c r="X1135" s="68">
        <v>33224</v>
      </c>
      <c r="AC1135" s="63">
        <v>16613.630771658383</v>
      </c>
      <c r="AD1135" s="63"/>
      <c r="AE1135" s="54" t="s">
        <v>177</v>
      </c>
      <c r="AG1135" s="63"/>
      <c r="AK1135" s="64"/>
      <c r="AL1135" s="64"/>
      <c r="AM1135" s="65"/>
      <c r="AO1135" s="64"/>
      <c r="AP1135" s="66"/>
      <c r="AQ1135" s="66"/>
      <c r="AS1135" s="67"/>
      <c r="AT1135" s="68"/>
    </row>
    <row r="1136" spans="1:46" x14ac:dyDescent="0.25">
      <c r="A1136" s="60">
        <v>17143.708783376031</v>
      </c>
      <c r="B1136" s="54">
        <f t="shared" si="51"/>
        <v>21</v>
      </c>
      <c r="C1136" s="54">
        <f t="shared" si="52"/>
        <v>1127</v>
      </c>
      <c r="D1136" s="60">
        <v>17143.708783376031</v>
      </c>
      <c r="G1136" s="63"/>
      <c r="I1136" s="64"/>
      <c r="J1136" s="64"/>
      <c r="K1136" s="65"/>
      <c r="M1136" s="64"/>
      <c r="N1136" s="66"/>
      <c r="O1136" s="66"/>
      <c r="Q1136" s="67"/>
      <c r="R1136" s="68"/>
      <c r="S1136" s="63"/>
      <c r="U1136" s="68">
        <v>33254</v>
      </c>
      <c r="V1136" s="64">
        <v>12</v>
      </c>
      <c r="W1136" s="54">
        <f t="shared" si="53"/>
        <v>1127</v>
      </c>
      <c r="X1136" s="68">
        <v>33254</v>
      </c>
      <c r="AC1136" s="63">
        <v>16627.566445498727</v>
      </c>
      <c r="AD1136" s="63"/>
      <c r="AE1136" s="54" t="s">
        <v>176</v>
      </c>
      <c r="AG1136" s="63"/>
      <c r="AK1136" s="64"/>
      <c r="AL1136" s="64"/>
      <c r="AM1136" s="65"/>
      <c r="AO1136" s="64"/>
      <c r="AP1136" s="66"/>
      <c r="AQ1136" s="66"/>
      <c r="AS1136" s="67"/>
      <c r="AT1136" s="68"/>
    </row>
    <row r="1137" spans="1:46" x14ac:dyDescent="0.25">
      <c r="A1137" s="60">
        <v>17158.453992167953</v>
      </c>
      <c r="B1137" s="54">
        <f t="shared" si="51"/>
        <v>22</v>
      </c>
      <c r="C1137" s="54">
        <f t="shared" si="52"/>
        <v>1128</v>
      </c>
      <c r="D1137" s="60">
        <v>17158.453992167953</v>
      </c>
      <c r="G1137" s="63"/>
      <c r="I1137" s="64"/>
      <c r="J1137" s="64"/>
      <c r="K1137" s="65"/>
      <c r="M1137" s="64"/>
      <c r="N1137" s="66"/>
      <c r="O1137" s="66"/>
      <c r="Q1137" s="67"/>
      <c r="R1137" s="68"/>
      <c r="S1137" s="63"/>
      <c r="U1137" s="68">
        <v>33284</v>
      </c>
      <c r="V1137" s="64">
        <v>1</v>
      </c>
      <c r="W1137" s="54">
        <f t="shared" si="53"/>
        <v>1128</v>
      </c>
      <c r="X1137" s="68">
        <v>33284</v>
      </c>
      <c r="AC1137" s="63">
        <v>16643.101321702357</v>
      </c>
      <c r="AD1137" s="63"/>
      <c r="AE1137" s="54" t="s">
        <v>177</v>
      </c>
      <c r="AG1137" s="63"/>
      <c r="AK1137" s="64"/>
      <c r="AL1137" s="64"/>
      <c r="AM1137" s="65"/>
      <c r="AO1137" s="64"/>
      <c r="AP1137" s="66"/>
      <c r="AQ1137" s="66"/>
      <c r="AS1137" s="67"/>
      <c r="AT1137" s="68"/>
    </row>
    <row r="1138" spans="1:46" x14ac:dyDescent="0.25">
      <c r="A1138" s="60">
        <v>17173.171384680551</v>
      </c>
      <c r="B1138" s="54">
        <f t="shared" si="51"/>
        <v>23</v>
      </c>
      <c r="C1138" s="54">
        <f t="shared" si="52"/>
        <v>1129</v>
      </c>
      <c r="D1138" s="60">
        <v>17173.171384680551</v>
      </c>
      <c r="G1138" s="63"/>
      <c r="I1138" s="64"/>
      <c r="J1138" s="64"/>
      <c r="K1138" s="65"/>
      <c r="M1138" s="64"/>
      <c r="N1138" s="66"/>
      <c r="O1138" s="66"/>
      <c r="Q1138" s="67"/>
      <c r="R1138" s="68"/>
      <c r="S1138" s="63"/>
      <c r="U1138" s="68">
        <v>33313</v>
      </c>
      <c r="V1138" s="64">
        <v>2</v>
      </c>
      <c r="W1138" s="54">
        <f t="shared" si="53"/>
        <v>1129</v>
      </c>
      <c r="X1138" s="68">
        <v>33313</v>
      </c>
      <c r="AC1138" s="63">
        <v>16657.02235007612</v>
      </c>
      <c r="AD1138" s="63"/>
      <c r="AE1138" s="54" t="s">
        <v>176</v>
      </c>
      <c r="AG1138" s="63"/>
      <c r="AK1138" s="64"/>
      <c r="AL1138" s="64"/>
      <c r="AM1138" s="65"/>
      <c r="AO1138" s="64"/>
      <c r="AP1138" s="66"/>
      <c r="AQ1138" s="66"/>
      <c r="AS1138" s="67"/>
      <c r="AT1138" s="68"/>
    </row>
    <row r="1139" spans="1:46" x14ac:dyDescent="0.25">
      <c r="A1139" s="60">
        <v>17187.897189682815</v>
      </c>
      <c r="B1139" s="54">
        <f t="shared" si="51"/>
        <v>24</v>
      </c>
      <c r="C1139" s="54">
        <f t="shared" si="52"/>
        <v>1130</v>
      </c>
      <c r="D1139" s="60">
        <v>17187.897189682815</v>
      </c>
      <c r="G1139" s="63"/>
      <c r="I1139" s="64"/>
      <c r="J1139" s="64"/>
      <c r="K1139" s="65"/>
      <c r="M1139" s="64"/>
      <c r="N1139" s="66"/>
      <c r="O1139" s="66"/>
      <c r="Q1139" s="67"/>
      <c r="R1139" s="68"/>
      <c r="S1139" s="63"/>
      <c r="U1139" s="68">
        <v>33343</v>
      </c>
      <c r="V1139" s="64">
        <v>3</v>
      </c>
      <c r="W1139" s="54">
        <f t="shared" si="53"/>
        <v>1130</v>
      </c>
      <c r="X1139" s="68">
        <v>33343</v>
      </c>
      <c r="AC1139" s="63">
        <v>16672.502291080076</v>
      </c>
      <c r="AD1139" s="63"/>
      <c r="AE1139" s="54" t="s">
        <v>177</v>
      </c>
      <c r="AG1139" s="63"/>
      <c r="AK1139" s="64"/>
      <c r="AL1139" s="64"/>
      <c r="AM1139" s="65"/>
      <c r="AO1139" s="64"/>
      <c r="AP1139" s="66"/>
      <c r="AQ1139" s="66"/>
      <c r="AS1139" s="67"/>
      <c r="AT1139" s="68"/>
    </row>
    <row r="1140" spans="1:46" x14ac:dyDescent="0.25">
      <c r="A1140" s="60">
        <v>17202.660281865858</v>
      </c>
      <c r="B1140" s="54">
        <f t="shared" si="51"/>
        <v>1</v>
      </c>
      <c r="C1140" s="54">
        <f t="shared" si="52"/>
        <v>1131</v>
      </c>
      <c r="D1140" s="60">
        <v>17202.660281865858</v>
      </c>
      <c r="G1140" s="63"/>
      <c r="I1140" s="64"/>
      <c r="J1140" s="64"/>
      <c r="K1140" s="65"/>
      <c r="M1140" s="64"/>
      <c r="N1140" s="66"/>
      <c r="O1140" s="66"/>
      <c r="Q1140" s="67"/>
      <c r="R1140" s="68"/>
      <c r="S1140" s="63"/>
      <c r="U1140" s="68">
        <v>33372</v>
      </c>
      <c r="V1140" s="64">
        <v>4</v>
      </c>
      <c r="W1140" s="54">
        <f t="shared" si="53"/>
        <v>1131</v>
      </c>
      <c r="X1140" s="68">
        <v>33372</v>
      </c>
      <c r="AC1140" s="63">
        <v>16686.572197560687</v>
      </c>
      <c r="AD1140" s="63"/>
      <c r="AE1140" s="54" t="s">
        <v>176</v>
      </c>
      <c r="AG1140" s="63"/>
      <c r="AK1140" s="64"/>
      <c r="AL1140" s="64"/>
      <c r="AM1140" s="65"/>
      <c r="AO1140" s="64"/>
      <c r="AP1140" s="66"/>
      <c r="AQ1140" s="66"/>
      <c r="AS1140" s="67"/>
      <c r="AT1140" s="68"/>
    </row>
    <row r="1141" spans="1:46" x14ac:dyDescent="0.25">
      <c r="A1141" s="60">
        <v>17217.49467708217</v>
      </c>
      <c r="B1141" s="54">
        <f t="shared" si="51"/>
        <v>2</v>
      </c>
      <c r="C1141" s="54">
        <f t="shared" si="52"/>
        <v>1132</v>
      </c>
      <c r="D1141" s="60">
        <v>17217.49467708217</v>
      </c>
      <c r="G1141" s="63"/>
      <c r="I1141" s="64"/>
      <c r="J1141" s="64"/>
      <c r="K1141" s="65"/>
      <c r="M1141" s="64"/>
      <c r="N1141" s="66"/>
      <c r="O1141" s="66"/>
      <c r="Q1141" s="67"/>
      <c r="R1141" s="68"/>
      <c r="S1141" s="63"/>
      <c r="U1141" s="68">
        <v>33401</v>
      </c>
      <c r="V1141" s="64">
        <v>5</v>
      </c>
      <c r="W1141" s="54">
        <f t="shared" si="53"/>
        <v>1132</v>
      </c>
      <c r="X1141" s="68">
        <v>33401</v>
      </c>
      <c r="AC1141" s="63">
        <v>16701.865308012348</v>
      </c>
      <c r="AD1141" s="63"/>
      <c r="AE1141" s="54" t="s">
        <v>177</v>
      </c>
      <c r="AG1141" s="63"/>
      <c r="AK1141" s="64"/>
      <c r="AL1141" s="64"/>
      <c r="AM1141" s="65"/>
      <c r="AO1141" s="64"/>
      <c r="AP1141" s="66"/>
      <c r="AQ1141" s="66"/>
      <c r="AS1141" s="67"/>
      <c r="AT1141" s="68"/>
    </row>
    <row r="1142" spans="1:46" x14ac:dyDescent="0.25">
      <c r="A1142" s="60">
        <v>17232.422494458966</v>
      </c>
      <c r="B1142" s="54">
        <f t="shared" si="51"/>
        <v>3</v>
      </c>
      <c r="C1142" s="54">
        <f t="shared" si="52"/>
        <v>1133</v>
      </c>
      <c r="D1142" s="60">
        <v>17232.422494458966</v>
      </c>
      <c r="G1142" s="63"/>
      <c r="I1142" s="64"/>
      <c r="J1142" s="64"/>
      <c r="K1142" s="65"/>
      <c r="M1142" s="64"/>
      <c r="N1142" s="66"/>
      <c r="O1142" s="66"/>
      <c r="Q1142" s="67"/>
      <c r="R1142" s="68"/>
      <c r="S1142" s="63"/>
      <c r="U1142" s="68">
        <v>33431</v>
      </c>
      <c r="V1142" s="64">
        <v>6</v>
      </c>
      <c r="W1142" s="54">
        <f t="shared" si="53"/>
        <v>1133</v>
      </c>
      <c r="X1142" s="68">
        <v>33431</v>
      </c>
      <c r="AC1142" s="63">
        <v>16716.224108633585</v>
      </c>
      <c r="AD1142" s="63"/>
      <c r="AE1142" s="54" t="s">
        <v>176</v>
      </c>
      <c r="AG1142" s="63"/>
      <c r="AK1142" s="64"/>
      <c r="AL1142" s="64"/>
      <c r="AM1142" s="65"/>
      <c r="AO1142" s="64"/>
      <c r="AP1142" s="66"/>
      <c r="AQ1142" s="66"/>
      <c r="AS1142" s="67"/>
      <c r="AT1142" s="68"/>
    </row>
    <row r="1143" spans="1:46" x14ac:dyDescent="0.25">
      <c r="A1143" s="60">
        <v>17247.467425270472</v>
      </c>
      <c r="B1143" s="54">
        <f t="shared" si="51"/>
        <v>4</v>
      </c>
      <c r="C1143" s="54">
        <f t="shared" si="52"/>
        <v>1134</v>
      </c>
      <c r="D1143" s="60">
        <v>17247.467425270472</v>
      </c>
      <c r="G1143" s="63"/>
      <c r="I1143" s="64"/>
      <c r="J1143" s="64"/>
      <c r="K1143" s="65"/>
      <c r="M1143" s="64"/>
      <c r="N1143" s="66"/>
      <c r="O1143" s="66"/>
      <c r="Q1143" s="67"/>
      <c r="R1143" s="68"/>
      <c r="S1143" s="63"/>
      <c r="U1143" s="68">
        <v>33460</v>
      </c>
      <c r="V1143" s="64">
        <v>7</v>
      </c>
      <c r="W1143" s="54">
        <f t="shared" si="53"/>
        <v>1134</v>
      </c>
      <c r="X1143" s="68">
        <v>33460</v>
      </c>
      <c r="AC1143" s="63">
        <v>16731.230657152366</v>
      </c>
      <c r="AD1143" s="63"/>
      <c r="AE1143" s="54" t="s">
        <v>177</v>
      </c>
      <c r="AG1143" s="63"/>
      <c r="AK1143" s="64"/>
      <c r="AL1143" s="64"/>
      <c r="AM1143" s="65"/>
      <c r="AO1143" s="64"/>
      <c r="AP1143" s="66"/>
      <c r="AQ1143" s="66"/>
      <c r="AS1143" s="67"/>
      <c r="AT1143" s="68"/>
    </row>
    <row r="1144" spans="1:46" x14ac:dyDescent="0.25">
      <c r="A1144" s="60">
        <v>17262.639300369192</v>
      </c>
      <c r="B1144" s="54">
        <f t="shared" si="51"/>
        <v>5</v>
      </c>
      <c r="C1144" s="54">
        <f t="shared" si="52"/>
        <v>1135</v>
      </c>
      <c r="D1144" s="60">
        <v>17262.639300369192</v>
      </c>
      <c r="G1144" s="63"/>
      <c r="I1144" s="64"/>
      <c r="J1144" s="64"/>
      <c r="K1144" s="65"/>
      <c r="M1144" s="64"/>
      <c r="N1144" s="66"/>
      <c r="O1144" s="66"/>
      <c r="Q1144" s="67"/>
      <c r="R1144" s="68"/>
      <c r="S1144" s="63"/>
      <c r="U1144" s="68">
        <v>33489</v>
      </c>
      <c r="V1144" s="64">
        <v>8</v>
      </c>
      <c r="W1144" s="54">
        <f t="shared" si="53"/>
        <v>1135</v>
      </c>
      <c r="X1144" s="68">
        <v>33489</v>
      </c>
      <c r="AC1144" s="63">
        <v>16745.966008342803</v>
      </c>
      <c r="AD1144" s="63"/>
      <c r="AE1144" s="54" t="s">
        <v>176</v>
      </c>
      <c r="AG1144" s="63"/>
      <c r="AK1144" s="64"/>
      <c r="AL1144" s="64"/>
      <c r="AM1144" s="65"/>
      <c r="AO1144" s="64"/>
      <c r="AP1144" s="66"/>
      <c r="AQ1144" s="66"/>
      <c r="AS1144" s="67"/>
      <c r="AT1144" s="68"/>
    </row>
    <row r="1145" spans="1:46" x14ac:dyDescent="0.25">
      <c r="A1145" s="60">
        <v>17277.944325902034</v>
      </c>
      <c r="B1145" s="54">
        <f t="shared" si="51"/>
        <v>6</v>
      </c>
      <c r="C1145" s="54">
        <f t="shared" si="52"/>
        <v>1136</v>
      </c>
      <c r="D1145" s="60">
        <v>17277.944325902034</v>
      </c>
      <c r="G1145" s="63"/>
      <c r="I1145" s="64"/>
      <c r="J1145" s="64"/>
      <c r="K1145" s="65"/>
      <c r="M1145" s="64"/>
      <c r="N1145" s="66"/>
      <c r="O1145" s="66"/>
      <c r="Q1145" s="67"/>
      <c r="R1145" s="68"/>
      <c r="S1145" s="63"/>
      <c r="U1145" s="68">
        <v>33519</v>
      </c>
      <c r="V1145" s="64">
        <v>9</v>
      </c>
      <c r="W1145" s="54">
        <f t="shared" si="53"/>
        <v>1136</v>
      </c>
      <c r="X1145" s="68">
        <v>33519</v>
      </c>
      <c r="AC1145" s="63">
        <v>16760.634221739136</v>
      </c>
      <c r="AD1145" s="63"/>
      <c r="AE1145" s="54" t="s">
        <v>177</v>
      </c>
      <c r="AG1145" s="63"/>
      <c r="AK1145" s="64"/>
      <c r="AL1145" s="64"/>
      <c r="AM1145" s="65"/>
      <c r="AO1145" s="64"/>
      <c r="AP1145" s="66"/>
      <c r="AQ1145" s="66"/>
      <c r="AS1145" s="67"/>
      <c r="AT1145" s="68"/>
    </row>
    <row r="1146" spans="1:46" x14ac:dyDescent="0.25">
      <c r="A1146" s="60">
        <v>17293.377369821537</v>
      </c>
      <c r="B1146" s="54">
        <f t="shared" si="51"/>
        <v>7</v>
      </c>
      <c r="C1146" s="54">
        <f t="shared" si="52"/>
        <v>1137</v>
      </c>
      <c r="D1146" s="60">
        <v>17293.377369821537</v>
      </c>
      <c r="G1146" s="63"/>
      <c r="I1146" s="64"/>
      <c r="J1146" s="64"/>
      <c r="K1146" s="65"/>
      <c r="M1146" s="64"/>
      <c r="N1146" s="66"/>
      <c r="O1146" s="66"/>
      <c r="Q1146" s="67"/>
      <c r="R1146" s="68"/>
      <c r="S1146" s="63"/>
      <c r="U1146" s="68">
        <v>33548</v>
      </c>
      <c r="V1146" s="64">
        <v>10</v>
      </c>
      <c r="W1146" s="54">
        <f t="shared" si="53"/>
        <v>1137</v>
      </c>
      <c r="X1146" s="68">
        <v>33548</v>
      </c>
      <c r="AC1146" s="63">
        <v>16775.754889084492</v>
      </c>
      <c r="AD1146" s="63"/>
      <c r="AE1146" s="54" t="s">
        <v>176</v>
      </c>
      <c r="AG1146" s="63"/>
      <c r="AK1146" s="64"/>
      <c r="AL1146" s="64"/>
      <c r="AM1146" s="65"/>
      <c r="AO1146" s="64"/>
      <c r="AP1146" s="66"/>
      <c r="AQ1146" s="66"/>
      <c r="AS1146" s="67"/>
      <c r="AT1146" s="68"/>
    </row>
    <row r="1147" spans="1:46" x14ac:dyDescent="0.25">
      <c r="A1147" s="60">
        <v>17308.923239909112</v>
      </c>
      <c r="B1147" s="54">
        <f t="shared" si="51"/>
        <v>8</v>
      </c>
      <c r="C1147" s="54">
        <f t="shared" si="52"/>
        <v>1138</v>
      </c>
      <c r="D1147" s="60">
        <v>17308.923239909112</v>
      </c>
      <c r="G1147" s="63"/>
      <c r="I1147" s="64"/>
      <c r="J1147" s="64"/>
      <c r="K1147" s="65"/>
      <c r="M1147" s="64"/>
      <c r="N1147" s="66"/>
      <c r="O1147" s="66"/>
      <c r="Q1147" s="67"/>
      <c r="R1147" s="68"/>
      <c r="S1147" s="63"/>
      <c r="U1147" s="68">
        <v>33578</v>
      </c>
      <c r="V1147" s="64">
        <v>11</v>
      </c>
      <c r="W1147" s="54">
        <f t="shared" si="53"/>
        <v>1138</v>
      </c>
      <c r="X1147" s="68">
        <v>33578</v>
      </c>
      <c r="AC1147" s="63">
        <v>16790.095707009546</v>
      </c>
      <c r="AD1147" s="63"/>
      <c r="AE1147" s="54" t="s">
        <v>177</v>
      </c>
      <c r="AG1147" s="63"/>
      <c r="AK1147" s="64"/>
      <c r="AL1147" s="64"/>
      <c r="AM1147" s="65"/>
      <c r="AO1147" s="64"/>
      <c r="AP1147" s="66"/>
      <c r="AQ1147" s="66"/>
      <c r="AS1147" s="67"/>
      <c r="AT1147" s="68"/>
    </row>
    <row r="1148" spans="1:46" x14ac:dyDescent="0.25">
      <c r="A1148" s="60">
        <v>17324.563648093026</v>
      </c>
      <c r="B1148" s="54">
        <f t="shared" si="51"/>
        <v>9</v>
      </c>
      <c r="C1148" s="54">
        <f t="shared" si="52"/>
        <v>1139</v>
      </c>
      <c r="D1148" s="60">
        <v>17324.563648093026</v>
      </c>
      <c r="G1148" s="63"/>
      <c r="I1148" s="64"/>
      <c r="J1148" s="64"/>
      <c r="K1148" s="65"/>
      <c r="M1148" s="64"/>
      <c r="N1148" s="66"/>
      <c r="O1148" s="66"/>
      <c r="Q1148" s="67"/>
      <c r="R1148" s="68"/>
      <c r="S1148" s="63"/>
      <c r="U1148" s="68">
        <v>33608</v>
      </c>
      <c r="V1148" s="64">
        <v>12</v>
      </c>
      <c r="W1148" s="54">
        <f t="shared" si="53"/>
        <v>1139</v>
      </c>
      <c r="X1148" s="68">
        <v>33608</v>
      </c>
      <c r="AC1148" s="63">
        <v>16805.520894670859</v>
      </c>
      <c r="AD1148" s="63"/>
      <c r="AE1148" s="54" t="s">
        <v>176</v>
      </c>
      <c r="AG1148" s="63"/>
      <c r="AK1148" s="64"/>
      <c r="AL1148" s="64"/>
      <c r="AM1148" s="65"/>
      <c r="AO1148" s="64"/>
      <c r="AP1148" s="66"/>
      <c r="AQ1148" s="66"/>
      <c r="AS1148" s="67"/>
      <c r="AT1148" s="68"/>
    </row>
    <row r="1149" spans="1:46" x14ac:dyDescent="0.25">
      <c r="A1149" s="60">
        <v>17340.263357305899</v>
      </c>
      <c r="B1149" s="54">
        <f t="shared" si="51"/>
        <v>10</v>
      </c>
      <c r="C1149" s="54">
        <f t="shared" si="52"/>
        <v>1140</v>
      </c>
      <c r="D1149" s="60">
        <v>17340.263357305899</v>
      </c>
      <c r="G1149" s="63"/>
      <c r="I1149" s="64"/>
      <c r="J1149" s="64"/>
      <c r="K1149" s="65"/>
      <c r="M1149" s="64"/>
      <c r="N1149" s="66"/>
      <c r="O1149" s="66"/>
      <c r="Q1149" s="67"/>
      <c r="R1149" s="68"/>
      <c r="S1149" s="63"/>
      <c r="U1149" s="68">
        <v>33638</v>
      </c>
      <c r="V1149" s="64">
        <v>1</v>
      </c>
      <c r="W1149" s="54">
        <f t="shared" si="53"/>
        <v>1140</v>
      </c>
      <c r="X1149" s="68">
        <v>33638</v>
      </c>
      <c r="AC1149" s="63">
        <v>16819.615968401544</v>
      </c>
      <c r="AD1149" s="63"/>
      <c r="AE1149" s="54" t="s">
        <v>177</v>
      </c>
      <c r="AG1149" s="63"/>
      <c r="AK1149" s="64"/>
      <c r="AL1149" s="64"/>
      <c r="AM1149" s="65"/>
      <c r="AO1149" s="64"/>
      <c r="AP1149" s="66"/>
      <c r="AQ1149" s="66"/>
      <c r="AS1149" s="67"/>
      <c r="AT1149" s="68"/>
    </row>
    <row r="1150" spans="1:46" x14ac:dyDescent="0.25">
      <c r="A1150" s="60">
        <v>17355.99740966456</v>
      </c>
      <c r="B1150" s="54">
        <f t="shared" si="51"/>
        <v>11</v>
      </c>
      <c r="C1150" s="54">
        <f t="shared" si="52"/>
        <v>1141</v>
      </c>
      <c r="D1150" s="60">
        <v>17355.99740966456</v>
      </c>
      <c r="G1150" s="63"/>
      <c r="I1150" s="64"/>
      <c r="J1150" s="64"/>
      <c r="K1150" s="65"/>
      <c r="M1150" s="64"/>
      <c r="N1150" s="66"/>
      <c r="O1150" s="66"/>
      <c r="Q1150" s="67"/>
      <c r="R1150" s="68"/>
      <c r="S1150" s="63"/>
      <c r="U1150" s="68">
        <v>33667</v>
      </c>
      <c r="V1150" s="64">
        <v>2</v>
      </c>
      <c r="W1150" s="54">
        <f t="shared" si="53"/>
        <v>1141</v>
      </c>
      <c r="X1150" s="68">
        <v>33667</v>
      </c>
      <c r="AC1150" s="63">
        <v>16835.196909307037</v>
      </c>
      <c r="AD1150" s="63"/>
      <c r="AE1150" s="54" t="s">
        <v>176</v>
      </c>
      <c r="AG1150" s="63"/>
      <c r="AK1150" s="64"/>
      <c r="AL1150" s="64"/>
      <c r="AM1150" s="65"/>
      <c r="AO1150" s="64"/>
      <c r="AP1150" s="66"/>
      <c r="AQ1150" s="66"/>
      <c r="AS1150" s="67"/>
      <c r="AT1150" s="68"/>
    </row>
    <row r="1151" spans="1:46" x14ac:dyDescent="0.25">
      <c r="A1151" s="60">
        <v>17371.718485514633</v>
      </c>
      <c r="B1151" s="54">
        <f t="shared" si="51"/>
        <v>12</v>
      </c>
      <c r="C1151" s="54">
        <f t="shared" si="52"/>
        <v>1142</v>
      </c>
      <c r="D1151" s="60">
        <v>17371.718485514633</v>
      </c>
      <c r="G1151" s="63"/>
      <c r="I1151" s="64"/>
      <c r="J1151" s="64"/>
      <c r="K1151" s="65"/>
      <c r="M1151" s="64"/>
      <c r="N1151" s="66"/>
      <c r="O1151" s="66"/>
      <c r="Q1151" s="67"/>
      <c r="R1151" s="68"/>
      <c r="S1151" s="63"/>
      <c r="U1151" s="68">
        <v>33697</v>
      </c>
      <c r="V1151" s="64">
        <v>3</v>
      </c>
      <c r="W1151" s="54">
        <f t="shared" si="53"/>
        <v>1142</v>
      </c>
      <c r="X1151" s="68">
        <v>33697</v>
      </c>
      <c r="AC1151" s="63">
        <v>16849.186297186185</v>
      </c>
      <c r="AD1151" s="63"/>
      <c r="AE1151" s="54" t="s">
        <v>177</v>
      </c>
      <c r="AG1151" s="63"/>
      <c r="AK1151" s="64"/>
      <c r="AL1151" s="64"/>
      <c r="AM1151" s="65"/>
      <c r="AO1151" s="64"/>
      <c r="AP1151" s="66"/>
      <c r="AQ1151" s="66"/>
      <c r="AS1151" s="67"/>
      <c r="AT1151" s="68"/>
    </row>
    <row r="1152" spans="1:46" x14ac:dyDescent="0.25">
      <c r="A1152" s="60">
        <v>17387.403691904154</v>
      </c>
      <c r="B1152" s="54">
        <f t="shared" si="51"/>
        <v>13</v>
      </c>
      <c r="C1152" s="54">
        <f t="shared" si="52"/>
        <v>1143</v>
      </c>
      <c r="D1152" s="60">
        <v>17387.403691904154</v>
      </c>
      <c r="G1152" s="63"/>
      <c r="I1152" s="64"/>
      <c r="J1152" s="64"/>
      <c r="K1152" s="65"/>
      <c r="M1152" s="64"/>
      <c r="N1152" s="66"/>
      <c r="O1152" s="66"/>
      <c r="Q1152" s="67"/>
      <c r="R1152" s="68"/>
      <c r="S1152" s="63"/>
      <c r="U1152" s="68">
        <v>33727</v>
      </c>
      <c r="V1152" s="64">
        <v>4</v>
      </c>
      <c r="W1152" s="54">
        <f t="shared" si="53"/>
        <v>1143</v>
      </c>
      <c r="X1152" s="68">
        <v>33727</v>
      </c>
      <c r="AC1152" s="63">
        <v>16864.75124777481</v>
      </c>
      <c r="AD1152" s="63"/>
      <c r="AE1152" s="54" t="s">
        <v>176</v>
      </c>
      <c r="AG1152" s="63"/>
      <c r="AK1152" s="64"/>
      <c r="AL1152" s="64"/>
      <c r="AM1152" s="65"/>
      <c r="AO1152" s="64"/>
      <c r="AP1152" s="66"/>
      <c r="AQ1152" s="66"/>
      <c r="AS1152" s="67"/>
      <c r="AT1152" s="68"/>
    </row>
    <row r="1153" spans="1:46" x14ac:dyDescent="0.25">
      <c r="A1153" s="60">
        <v>17403.006531966385</v>
      </c>
      <c r="B1153" s="54">
        <f t="shared" si="51"/>
        <v>14</v>
      </c>
      <c r="C1153" s="54">
        <f t="shared" si="52"/>
        <v>1144</v>
      </c>
      <c r="D1153" s="60">
        <v>17403.006531966385</v>
      </c>
      <c r="G1153" s="63"/>
      <c r="I1153" s="64"/>
      <c r="J1153" s="64"/>
      <c r="K1153" s="65"/>
      <c r="M1153" s="64"/>
      <c r="N1153" s="66"/>
      <c r="O1153" s="66"/>
      <c r="Q1153" s="67"/>
      <c r="R1153" s="68"/>
      <c r="S1153" s="63"/>
      <c r="U1153" s="68">
        <v>33756</v>
      </c>
      <c r="V1153" s="64">
        <v>5</v>
      </c>
      <c r="W1153" s="54">
        <f t="shared" si="53"/>
        <v>1144</v>
      </c>
      <c r="X1153" s="68">
        <v>33756</v>
      </c>
      <c r="AC1153" s="63">
        <v>16878.799593018834</v>
      </c>
      <c r="AD1153" s="63"/>
      <c r="AE1153" s="54" t="s">
        <v>177</v>
      </c>
      <c r="AG1153" s="63"/>
      <c r="AK1153" s="64"/>
      <c r="AL1153" s="64"/>
      <c r="AM1153" s="65"/>
      <c r="AO1153" s="64"/>
      <c r="AP1153" s="66"/>
      <c r="AQ1153" s="66"/>
      <c r="AS1153" s="67"/>
      <c r="AT1153" s="68"/>
    </row>
    <row r="1154" spans="1:46" x14ac:dyDescent="0.25">
      <c r="A1154" s="60">
        <v>17418.514957401901</v>
      </c>
      <c r="B1154" s="54">
        <f t="shared" si="51"/>
        <v>15</v>
      </c>
      <c r="C1154" s="54">
        <f t="shared" si="52"/>
        <v>1145</v>
      </c>
      <c r="D1154" s="60">
        <v>17418.514957401901</v>
      </c>
      <c r="G1154" s="63"/>
      <c r="I1154" s="64"/>
      <c r="J1154" s="64"/>
      <c r="K1154" s="65"/>
      <c r="M1154" s="64"/>
      <c r="N1154" s="66"/>
      <c r="O1154" s="66"/>
      <c r="Q1154" s="67"/>
      <c r="R1154" s="68"/>
      <c r="S1154" s="63"/>
      <c r="U1154" s="68">
        <v>33785</v>
      </c>
      <c r="V1154" s="64">
        <v>6</v>
      </c>
      <c r="W1154" s="54">
        <f t="shared" si="53"/>
        <v>1145</v>
      </c>
      <c r="X1154" s="68">
        <v>33785</v>
      </c>
      <c r="AC1154" s="63">
        <v>16894.192830939312</v>
      </c>
      <c r="AD1154" s="63"/>
      <c r="AE1154" s="54" t="s">
        <v>176</v>
      </c>
      <c r="AG1154" s="63"/>
      <c r="AK1154" s="64"/>
      <c r="AL1154" s="64"/>
      <c r="AM1154" s="65"/>
      <c r="AO1154" s="64"/>
      <c r="AP1154" s="66"/>
      <c r="AQ1154" s="66"/>
      <c r="AS1154" s="67"/>
      <c r="AT1154" s="68"/>
    </row>
    <row r="1155" spans="1:46" x14ac:dyDescent="0.25">
      <c r="A1155" s="60">
        <v>17433.895168176387</v>
      </c>
      <c r="B1155" s="54">
        <f t="shared" si="51"/>
        <v>16</v>
      </c>
      <c r="C1155" s="54">
        <f t="shared" si="52"/>
        <v>1146</v>
      </c>
      <c r="D1155" s="60">
        <v>17433.895168176387</v>
      </c>
      <c r="G1155" s="63"/>
      <c r="I1155" s="64"/>
      <c r="J1155" s="64"/>
      <c r="K1155" s="65"/>
      <c r="M1155" s="64"/>
      <c r="N1155" s="66"/>
      <c r="O1155" s="66"/>
      <c r="Q1155" s="67"/>
      <c r="R1155" s="68"/>
      <c r="S1155" s="63"/>
      <c r="U1155" s="68">
        <v>33815</v>
      </c>
      <c r="V1155" s="64">
        <v>7</v>
      </c>
      <c r="W1155" s="54">
        <f t="shared" si="53"/>
        <v>1146</v>
      </c>
      <c r="X1155" s="68">
        <v>33815</v>
      </c>
      <c r="AC1155" s="63">
        <v>16908.449632495642</v>
      </c>
      <c r="AD1155" s="63"/>
      <c r="AE1155" s="54" t="s">
        <v>177</v>
      </c>
      <c r="AG1155" s="63"/>
      <c r="AK1155" s="64"/>
      <c r="AL1155" s="64"/>
      <c r="AM1155" s="65"/>
      <c r="AO1155" s="64"/>
      <c r="AP1155" s="66"/>
      <c r="AQ1155" s="66"/>
      <c r="AS1155" s="67"/>
      <c r="AT1155" s="68"/>
    </row>
    <row r="1156" spans="1:46" x14ac:dyDescent="0.25">
      <c r="A1156" s="60">
        <v>17449.151221457869</v>
      </c>
      <c r="B1156" s="54">
        <f t="shared" si="51"/>
        <v>17</v>
      </c>
      <c r="C1156" s="54">
        <f t="shared" si="52"/>
        <v>1147</v>
      </c>
      <c r="D1156" s="60">
        <v>17449.151221457869</v>
      </c>
      <c r="G1156" s="63"/>
      <c r="I1156" s="64"/>
      <c r="J1156" s="64"/>
      <c r="K1156" s="65"/>
      <c r="M1156" s="64"/>
      <c r="N1156" s="66"/>
      <c r="O1156" s="66"/>
      <c r="Q1156" s="67"/>
      <c r="R1156" s="68"/>
      <c r="S1156" s="63"/>
      <c r="U1156" s="68">
        <v>33844</v>
      </c>
      <c r="V1156" s="64">
        <v>8</v>
      </c>
      <c r="W1156" s="54">
        <f t="shared" si="53"/>
        <v>1147</v>
      </c>
      <c r="X1156" s="68">
        <v>33844</v>
      </c>
      <c r="AC1156" s="63">
        <v>16923.553083848674</v>
      </c>
      <c r="AD1156" s="63"/>
      <c r="AE1156" s="54" t="s">
        <v>176</v>
      </c>
      <c r="AG1156" s="63"/>
      <c r="AK1156" s="64"/>
      <c r="AL1156" s="64"/>
      <c r="AM1156" s="65"/>
      <c r="AO1156" s="64"/>
      <c r="AP1156" s="66"/>
      <c r="AQ1156" s="66"/>
      <c r="AS1156" s="67"/>
      <c r="AT1156" s="68"/>
    </row>
    <row r="1157" spans="1:46" x14ac:dyDescent="0.25">
      <c r="A1157" s="60">
        <v>17464.26825437462</v>
      </c>
      <c r="B1157" s="54">
        <f t="shared" si="51"/>
        <v>18</v>
      </c>
      <c r="C1157" s="54">
        <f t="shared" si="52"/>
        <v>1148</v>
      </c>
      <c r="D1157" s="60">
        <v>17464.26825437462</v>
      </c>
      <c r="G1157" s="63"/>
      <c r="I1157" s="64"/>
      <c r="J1157" s="64"/>
      <c r="K1157" s="65"/>
      <c r="M1157" s="64"/>
      <c r="N1157" s="66"/>
      <c r="O1157" s="66"/>
      <c r="Q1157" s="67"/>
      <c r="R1157" s="68"/>
      <c r="S1157" s="63"/>
      <c r="U1157" s="68">
        <v>33873</v>
      </c>
      <c r="V1157" s="64">
        <v>9</v>
      </c>
      <c r="W1157" s="54">
        <f t="shared" si="53"/>
        <v>1148</v>
      </c>
      <c r="X1157" s="68">
        <v>33873</v>
      </c>
      <c r="AC1157" s="63">
        <v>16938.12008096464</v>
      </c>
      <c r="AD1157" s="63"/>
      <c r="AE1157" s="54" t="s">
        <v>177</v>
      </c>
      <c r="AG1157" s="63"/>
      <c r="AK1157" s="64"/>
      <c r="AL1157" s="64"/>
      <c r="AM1157" s="65"/>
      <c r="AO1157" s="64"/>
      <c r="AP1157" s="66"/>
      <c r="AQ1157" s="66"/>
      <c r="AS1157" s="67"/>
      <c r="AT1157" s="68"/>
    </row>
    <row r="1158" spans="1:46" x14ac:dyDescent="0.25">
      <c r="A1158" s="60">
        <v>17479.267252123915</v>
      </c>
      <c r="B1158" s="54">
        <f t="shared" si="51"/>
        <v>19</v>
      </c>
      <c r="C1158" s="54">
        <f t="shared" si="52"/>
        <v>1149</v>
      </c>
      <c r="D1158" s="60">
        <v>17479.267252123915</v>
      </c>
      <c r="G1158" s="63"/>
      <c r="I1158" s="64"/>
      <c r="J1158" s="64"/>
      <c r="K1158" s="65"/>
      <c r="M1158" s="64"/>
      <c r="N1158" s="66"/>
      <c r="O1158" s="66"/>
      <c r="Q1158" s="67"/>
      <c r="R1158" s="68"/>
      <c r="S1158" s="63"/>
      <c r="U1158" s="68">
        <v>33903</v>
      </c>
      <c r="V1158" s="64">
        <v>10</v>
      </c>
      <c r="W1158" s="54">
        <f t="shared" si="53"/>
        <v>1149</v>
      </c>
      <c r="X1158" s="68">
        <v>33903</v>
      </c>
      <c r="AC1158" s="63">
        <v>16952.867905484047</v>
      </c>
      <c r="AD1158" s="63"/>
      <c r="AE1158" s="54" t="s">
        <v>176</v>
      </c>
      <c r="AG1158" s="63"/>
      <c r="AK1158" s="64"/>
      <c r="AL1158" s="64"/>
      <c r="AM1158" s="65"/>
      <c r="AO1158" s="64"/>
      <c r="AP1158" s="66"/>
      <c r="AQ1158" s="66"/>
      <c r="AS1158" s="67"/>
      <c r="AT1158" s="68"/>
    </row>
    <row r="1159" spans="1:46" x14ac:dyDescent="0.25">
      <c r="A1159" s="60">
        <v>17494.151437513065</v>
      </c>
      <c r="B1159" s="54">
        <f t="shared" si="51"/>
        <v>20</v>
      </c>
      <c r="C1159" s="54">
        <f t="shared" si="52"/>
        <v>1150</v>
      </c>
      <c r="D1159" s="60">
        <v>17494.151437513065</v>
      </c>
      <c r="G1159" s="63"/>
      <c r="I1159" s="64"/>
      <c r="J1159" s="64"/>
      <c r="K1159" s="65"/>
      <c r="M1159" s="64"/>
      <c r="N1159" s="66"/>
      <c r="O1159" s="66"/>
      <c r="Q1159" s="67"/>
      <c r="R1159" s="68"/>
      <c r="S1159" s="63"/>
      <c r="U1159" s="68">
        <v>33932</v>
      </c>
      <c r="V1159" s="64">
        <v>11</v>
      </c>
      <c r="W1159" s="54">
        <f t="shared" si="53"/>
        <v>1150</v>
      </c>
      <c r="X1159" s="68">
        <v>33932</v>
      </c>
      <c r="AC1159" s="63">
        <v>16967.779203693848</v>
      </c>
      <c r="AD1159" s="63"/>
      <c r="AE1159" s="54" t="s">
        <v>177</v>
      </c>
      <c r="AG1159" s="63"/>
      <c r="AK1159" s="64"/>
      <c r="AL1159" s="64"/>
      <c r="AM1159" s="65"/>
      <c r="AO1159" s="64"/>
      <c r="AP1159" s="66"/>
      <c r="AQ1159" s="66"/>
      <c r="AS1159" s="67"/>
      <c r="AT1159" s="68"/>
    </row>
    <row r="1160" spans="1:46" x14ac:dyDescent="0.25">
      <c r="A1160" s="60">
        <v>17508.956013256218</v>
      </c>
      <c r="B1160" s="54">
        <f t="shared" si="51"/>
        <v>21</v>
      </c>
      <c r="C1160" s="54">
        <f t="shared" si="52"/>
        <v>1151</v>
      </c>
      <c r="D1160" s="60">
        <v>17508.956013256218</v>
      </c>
      <c r="G1160" s="63"/>
      <c r="I1160" s="64"/>
      <c r="J1160" s="64"/>
      <c r="K1160" s="65"/>
      <c r="M1160" s="64"/>
      <c r="N1160" s="66"/>
      <c r="O1160" s="66"/>
      <c r="Q1160" s="67"/>
      <c r="R1160" s="68"/>
      <c r="S1160" s="63"/>
      <c r="U1160" s="68">
        <v>33962</v>
      </c>
      <c r="V1160" s="64">
        <v>12</v>
      </c>
      <c r="W1160" s="54">
        <f t="shared" si="53"/>
        <v>1151</v>
      </c>
      <c r="X1160" s="68">
        <v>33962</v>
      </c>
      <c r="AC1160" s="63">
        <v>16982.170940774959</v>
      </c>
      <c r="AD1160" s="63"/>
      <c r="AE1160" s="54" t="s">
        <v>176</v>
      </c>
      <c r="AG1160" s="63"/>
      <c r="AK1160" s="64"/>
      <c r="AL1160" s="64"/>
      <c r="AM1160" s="65"/>
      <c r="AO1160" s="64"/>
      <c r="AP1160" s="66"/>
      <c r="AQ1160" s="66"/>
      <c r="AS1160" s="67"/>
      <c r="AT1160" s="68"/>
    </row>
    <row r="1161" spans="1:46" x14ac:dyDescent="0.25">
      <c r="A1161" s="60">
        <v>17523.69666359853</v>
      </c>
      <c r="B1161" s="54">
        <f t="shared" si="51"/>
        <v>22</v>
      </c>
      <c r="C1161" s="54">
        <f t="shared" si="52"/>
        <v>1152</v>
      </c>
      <c r="D1161" s="60">
        <v>17523.69666359853</v>
      </c>
      <c r="G1161" s="63"/>
      <c r="I1161" s="64"/>
      <c r="J1161" s="64"/>
      <c r="K1161" s="65"/>
      <c r="M1161" s="64"/>
      <c r="N1161" s="66"/>
      <c r="O1161" s="66"/>
      <c r="Q1161" s="67"/>
      <c r="R1161" s="68"/>
      <c r="S1161" s="63"/>
      <c r="U1161" s="68">
        <v>33992</v>
      </c>
      <c r="V1161" s="64">
        <v>1</v>
      </c>
      <c r="W1161" s="54">
        <f t="shared" si="53"/>
        <v>1152</v>
      </c>
      <c r="X1161" s="68">
        <v>33992</v>
      </c>
      <c r="AC1161" s="63">
        <v>16997.390990492888</v>
      </c>
      <c r="AD1161" s="63"/>
      <c r="AE1161" s="54" t="s">
        <v>177</v>
      </c>
      <c r="AG1161" s="63"/>
      <c r="AK1161" s="64"/>
      <c r="AL1161" s="64"/>
      <c r="AM1161" s="65"/>
      <c r="AO1161" s="64"/>
      <c r="AP1161" s="66"/>
      <c r="AQ1161" s="66"/>
      <c r="AS1161" s="67"/>
      <c r="AT1161" s="68"/>
    </row>
    <row r="1162" spans="1:46" x14ac:dyDescent="0.25">
      <c r="A1162" s="60">
        <v>17538.417146303691</v>
      </c>
      <c r="B1162" s="54">
        <f t="shared" si="51"/>
        <v>23</v>
      </c>
      <c r="C1162" s="54">
        <f t="shared" si="52"/>
        <v>1153</v>
      </c>
      <c r="D1162" s="60">
        <v>17538.417146303691</v>
      </c>
      <c r="G1162" s="63"/>
      <c r="I1162" s="64"/>
      <c r="J1162" s="64"/>
      <c r="K1162" s="65"/>
      <c r="M1162" s="64"/>
      <c r="N1162" s="66"/>
      <c r="O1162" s="66"/>
      <c r="Q1162" s="67"/>
      <c r="R1162" s="68"/>
      <c r="S1162" s="63"/>
      <c r="U1162" s="68">
        <v>34021</v>
      </c>
      <c r="V1162" s="64">
        <v>2</v>
      </c>
      <c r="W1162" s="54">
        <f t="shared" si="53"/>
        <v>1153</v>
      </c>
      <c r="X1162" s="68">
        <v>34021</v>
      </c>
      <c r="AC1162" s="63">
        <v>17011.495828993153</v>
      </c>
      <c r="AD1162" s="63"/>
      <c r="AE1162" s="54" t="s">
        <v>176</v>
      </c>
      <c r="AG1162" s="63"/>
      <c r="AK1162" s="64"/>
      <c r="AL1162" s="64"/>
      <c r="AM1162" s="65"/>
      <c r="AO1162" s="64"/>
      <c r="AP1162" s="66"/>
      <c r="AQ1162" s="66"/>
      <c r="AS1162" s="67"/>
      <c r="AT1162" s="68"/>
    </row>
    <row r="1163" spans="1:46" x14ac:dyDescent="0.25">
      <c r="A1163" s="60">
        <v>17553.138085598126</v>
      </c>
      <c r="B1163" s="54">
        <f t="shared" si="51"/>
        <v>24</v>
      </c>
      <c r="C1163" s="54">
        <f t="shared" si="52"/>
        <v>1154</v>
      </c>
      <c r="D1163" s="60">
        <v>17553.138085598126</v>
      </c>
      <c r="G1163" s="63"/>
      <c r="I1163" s="64"/>
      <c r="J1163" s="64"/>
      <c r="K1163" s="65"/>
      <c r="M1163" s="64"/>
      <c r="N1163" s="66"/>
      <c r="O1163" s="66"/>
      <c r="Q1163" s="67"/>
      <c r="R1163" s="68"/>
      <c r="S1163" s="63"/>
      <c r="U1163" s="68">
        <v>34051</v>
      </c>
      <c r="V1163" s="64">
        <v>3</v>
      </c>
      <c r="W1163" s="54">
        <f t="shared" si="53"/>
        <v>1154</v>
      </c>
      <c r="X1163" s="68">
        <v>34051</v>
      </c>
      <c r="AC1163" s="63">
        <v>17026.934896077961</v>
      </c>
      <c r="AD1163" s="63"/>
      <c r="AE1163" s="54" t="s">
        <v>177</v>
      </c>
      <c r="AG1163" s="63"/>
      <c r="AK1163" s="64"/>
      <c r="AL1163" s="64"/>
      <c r="AM1163" s="65"/>
      <c r="AO1163" s="64"/>
      <c r="AP1163" s="66"/>
      <c r="AQ1163" s="66"/>
      <c r="AS1163" s="67"/>
      <c r="AT1163" s="68"/>
    </row>
    <row r="1164" spans="1:46" x14ac:dyDescent="0.25">
      <c r="A1164" s="60">
        <v>17567.904493412003</v>
      </c>
      <c r="B1164" s="54">
        <f t="shared" ref="B1164:B1227" si="54">IF(B1163=24,1,B1163+1)</f>
        <v>1</v>
      </c>
      <c r="C1164" s="54">
        <f t="shared" ref="C1164:C1227" si="55">C1163+1</f>
        <v>1155</v>
      </c>
      <c r="D1164" s="60">
        <v>17567.904493412003</v>
      </c>
      <c r="G1164" s="63"/>
      <c r="I1164" s="64"/>
      <c r="J1164" s="64"/>
      <c r="K1164" s="65"/>
      <c r="M1164" s="64"/>
      <c r="N1164" s="66"/>
      <c r="O1164" s="66"/>
      <c r="Q1164" s="67"/>
      <c r="R1164" s="68"/>
      <c r="S1164" s="63"/>
      <c r="U1164" s="68">
        <v>34081</v>
      </c>
      <c r="V1164" s="64">
        <v>3</v>
      </c>
      <c r="W1164" s="54">
        <f t="shared" ref="W1164:W1227" si="56">W1163+1</f>
        <v>1155</v>
      </c>
      <c r="X1164" s="68">
        <v>34081</v>
      </c>
      <c r="AC1164" s="63">
        <v>17040.880353230983</v>
      </c>
      <c r="AD1164" s="63"/>
      <c r="AE1164" s="54" t="s">
        <v>176</v>
      </c>
      <c r="AG1164" s="63"/>
      <c r="AK1164" s="64"/>
      <c r="AL1164" s="64"/>
      <c r="AM1164" s="65"/>
      <c r="AO1164" s="64"/>
      <c r="AP1164" s="66"/>
      <c r="AQ1164" s="66"/>
      <c r="AS1164" s="67"/>
      <c r="AT1164" s="68"/>
    </row>
    <row r="1165" spans="1:46" x14ac:dyDescent="0.25">
      <c r="A1165" s="60">
        <v>17582.734113130718</v>
      </c>
      <c r="B1165" s="54">
        <f t="shared" si="54"/>
        <v>2</v>
      </c>
      <c r="C1165" s="54">
        <f t="shared" si="55"/>
        <v>1156</v>
      </c>
      <c r="D1165" s="60">
        <v>17582.734113130718</v>
      </c>
      <c r="G1165" s="63"/>
      <c r="I1165" s="64"/>
      <c r="J1165" s="64"/>
      <c r="K1165" s="65"/>
      <c r="M1165" s="64"/>
      <c r="N1165" s="66"/>
      <c r="O1165" s="66"/>
      <c r="Q1165" s="67"/>
      <c r="R1165" s="68"/>
      <c r="S1165" s="63"/>
      <c r="U1165" s="68">
        <v>34110</v>
      </c>
      <c r="V1165" s="64">
        <v>4</v>
      </c>
      <c r="W1165" s="54">
        <f t="shared" si="56"/>
        <v>1156</v>
      </c>
      <c r="X1165" s="68">
        <v>34110</v>
      </c>
      <c r="AC1165" s="63">
        <v>17056.416589855682</v>
      </c>
      <c r="AD1165" s="63"/>
      <c r="AE1165" s="54" t="s">
        <v>177</v>
      </c>
      <c r="AG1165" s="63"/>
      <c r="AK1165" s="64"/>
      <c r="AL1165" s="64"/>
      <c r="AM1165" s="65"/>
      <c r="AO1165" s="64"/>
      <c r="AP1165" s="66"/>
      <c r="AQ1165" s="66"/>
      <c r="AS1165" s="67"/>
      <c r="AT1165" s="68"/>
    </row>
    <row r="1166" spans="1:46" x14ac:dyDescent="0.25">
      <c r="A1166" s="60">
        <v>17597.665517694782</v>
      </c>
      <c r="B1166" s="54">
        <f t="shared" si="54"/>
        <v>3</v>
      </c>
      <c r="C1166" s="54">
        <f t="shared" si="55"/>
        <v>1157</v>
      </c>
      <c r="D1166" s="60">
        <v>17597.665517694782</v>
      </c>
      <c r="G1166" s="63"/>
      <c r="I1166" s="64"/>
      <c r="J1166" s="64"/>
      <c r="K1166" s="65"/>
      <c r="M1166" s="64"/>
      <c r="N1166" s="66"/>
      <c r="O1166" s="66"/>
      <c r="Q1166" s="67"/>
      <c r="R1166" s="68"/>
      <c r="S1166" s="63"/>
      <c r="U1166" s="68">
        <v>34140</v>
      </c>
      <c r="V1166" s="64">
        <v>5</v>
      </c>
      <c r="W1166" s="54">
        <f t="shared" si="56"/>
        <v>1157</v>
      </c>
      <c r="X1166" s="68">
        <v>34140</v>
      </c>
      <c r="AC1166" s="63">
        <v>17070.365075445734</v>
      </c>
      <c r="AD1166" s="63"/>
      <c r="AE1166" s="54" t="s">
        <v>176</v>
      </c>
      <c r="AG1166" s="63"/>
      <c r="AK1166" s="64"/>
      <c r="AL1166" s="64"/>
      <c r="AM1166" s="65"/>
      <c r="AO1166" s="64"/>
      <c r="AP1166" s="66"/>
      <c r="AQ1166" s="66"/>
      <c r="AS1166" s="67"/>
      <c r="AT1166" s="68"/>
    </row>
    <row r="1167" spans="1:46" x14ac:dyDescent="0.25">
      <c r="A1167" s="60">
        <v>17612.706391906366</v>
      </c>
      <c r="B1167" s="54">
        <f t="shared" si="54"/>
        <v>4</v>
      </c>
      <c r="C1167" s="54">
        <f t="shared" si="55"/>
        <v>1158</v>
      </c>
      <c r="D1167" s="60">
        <v>17612.706391906366</v>
      </c>
      <c r="G1167" s="63"/>
      <c r="I1167" s="64"/>
      <c r="J1167" s="64"/>
      <c r="K1167" s="65"/>
      <c r="M1167" s="64"/>
      <c r="N1167" s="66"/>
      <c r="O1167" s="66"/>
      <c r="Q1167" s="67"/>
      <c r="R1167" s="68"/>
      <c r="S1167" s="63"/>
      <c r="U1167" s="68">
        <v>34169</v>
      </c>
      <c r="V1167" s="64">
        <v>6</v>
      </c>
      <c r="W1167" s="54">
        <f t="shared" si="56"/>
        <v>1158</v>
      </c>
      <c r="X1167" s="68">
        <v>34169</v>
      </c>
      <c r="AC1167" s="63">
        <v>17085.86174435867</v>
      </c>
      <c r="AD1167" s="63"/>
      <c r="AE1167" s="54" t="s">
        <v>177</v>
      </c>
      <c r="AG1167" s="63"/>
      <c r="AK1167" s="64"/>
      <c r="AL1167" s="64"/>
      <c r="AM1167" s="65"/>
      <c r="AO1167" s="64"/>
      <c r="AP1167" s="66"/>
      <c r="AQ1167" s="66"/>
      <c r="AS1167" s="67"/>
      <c r="AT1167" s="68"/>
    </row>
    <row r="1168" spans="1:46" x14ac:dyDescent="0.25">
      <c r="A1168" s="60">
        <v>17627.881799241062</v>
      </c>
      <c r="B1168" s="54">
        <f t="shared" si="54"/>
        <v>5</v>
      </c>
      <c r="C1168" s="54">
        <f t="shared" si="55"/>
        <v>1159</v>
      </c>
      <c r="D1168" s="60">
        <v>17627.881799241062</v>
      </c>
      <c r="G1168" s="63"/>
      <c r="I1168" s="64"/>
      <c r="J1168" s="64"/>
      <c r="K1168" s="65"/>
      <c r="M1168" s="64"/>
      <c r="N1168" s="66"/>
      <c r="O1168" s="66"/>
      <c r="Q1168" s="67"/>
      <c r="R1168" s="68"/>
      <c r="S1168" s="63"/>
      <c r="U1168" s="68">
        <v>34199</v>
      </c>
      <c r="V1168" s="64">
        <v>7</v>
      </c>
      <c r="W1168" s="54">
        <f t="shared" si="56"/>
        <v>1159</v>
      </c>
      <c r="X1168" s="68">
        <v>34199</v>
      </c>
      <c r="AC1168" s="63">
        <v>17099.980742615182</v>
      </c>
      <c r="AD1168" s="63"/>
      <c r="AE1168" s="54" t="s">
        <v>176</v>
      </c>
      <c r="AG1168" s="63"/>
      <c r="AK1168" s="64"/>
      <c r="AL1168" s="64"/>
      <c r="AM1168" s="65"/>
      <c r="AO1168" s="64"/>
      <c r="AP1168" s="66"/>
      <c r="AQ1168" s="66"/>
      <c r="AS1168" s="67"/>
      <c r="AT1168" s="68"/>
    </row>
    <row r="1169" spans="1:46" x14ac:dyDescent="0.25">
      <c r="A1169" s="60">
        <v>17643.184236751404</v>
      </c>
      <c r="B1169" s="54">
        <f t="shared" si="54"/>
        <v>6</v>
      </c>
      <c r="C1169" s="54">
        <f t="shared" si="55"/>
        <v>1160</v>
      </c>
      <c r="D1169" s="60">
        <v>17643.184236751404</v>
      </c>
      <c r="G1169" s="63"/>
      <c r="I1169" s="64"/>
      <c r="J1169" s="64"/>
      <c r="K1169" s="65"/>
      <c r="M1169" s="64"/>
      <c r="N1169" s="66"/>
      <c r="O1169" s="66"/>
      <c r="Q1169" s="67"/>
      <c r="R1169" s="68"/>
      <c r="S1169" s="63"/>
      <c r="U1169" s="68">
        <v>34228</v>
      </c>
      <c r="V1169" s="64">
        <v>8</v>
      </c>
      <c r="W1169" s="54">
        <f t="shared" si="56"/>
        <v>1160</v>
      </c>
      <c r="X1169" s="68">
        <v>34228</v>
      </c>
      <c r="AC1169" s="63">
        <v>17115.299075884745</v>
      </c>
      <c r="AD1169" s="63"/>
      <c r="AE1169" s="54" t="s">
        <v>177</v>
      </c>
      <c r="AG1169" s="63"/>
      <c r="AK1169" s="64"/>
      <c r="AL1169" s="64"/>
      <c r="AM1169" s="65"/>
      <c r="AO1169" s="64"/>
      <c r="AP1169" s="66"/>
      <c r="AQ1169" s="66"/>
      <c r="AS1169" s="67"/>
      <c r="AT1169" s="68"/>
    </row>
    <row r="1170" spans="1:46" x14ac:dyDescent="0.25">
      <c r="A1170" s="60">
        <v>17658.619920669124</v>
      </c>
      <c r="B1170" s="54">
        <f t="shared" si="54"/>
        <v>7</v>
      </c>
      <c r="C1170" s="54">
        <f t="shared" si="55"/>
        <v>1161</v>
      </c>
      <c r="D1170" s="60">
        <v>17658.619920669124</v>
      </c>
      <c r="G1170" s="63"/>
      <c r="I1170" s="64"/>
      <c r="J1170" s="64"/>
      <c r="K1170" s="65"/>
      <c r="M1170" s="64"/>
      <c r="N1170" s="66"/>
      <c r="O1170" s="66"/>
      <c r="Q1170" s="67"/>
      <c r="R1170" s="68"/>
      <c r="S1170" s="63"/>
      <c r="U1170" s="68">
        <v>34257</v>
      </c>
      <c r="V1170" s="64">
        <v>9</v>
      </c>
      <c r="W1170" s="54">
        <f t="shared" si="56"/>
        <v>1161</v>
      </c>
      <c r="X1170" s="68">
        <v>34257</v>
      </c>
      <c r="AC1170" s="63">
        <v>17129.725160509348</v>
      </c>
      <c r="AD1170" s="63"/>
      <c r="AE1170" s="54" t="s">
        <v>176</v>
      </c>
      <c r="AG1170" s="63"/>
      <c r="AK1170" s="64"/>
      <c r="AL1170" s="64"/>
      <c r="AM1170" s="65"/>
      <c r="AO1170" s="64"/>
      <c r="AP1170" s="66"/>
      <c r="AQ1170" s="66"/>
      <c r="AS1170" s="67"/>
      <c r="AT1170" s="68"/>
    </row>
    <row r="1171" spans="1:46" x14ac:dyDescent="0.25">
      <c r="A1171" s="60">
        <v>17674.16531741526</v>
      </c>
      <c r="B1171" s="54">
        <f t="shared" si="54"/>
        <v>8</v>
      </c>
      <c r="C1171" s="54">
        <f t="shared" si="55"/>
        <v>1162</v>
      </c>
      <c r="D1171" s="60">
        <v>17674.16531741526</v>
      </c>
      <c r="G1171" s="63"/>
      <c r="I1171" s="64"/>
      <c r="J1171" s="64"/>
      <c r="K1171" s="65"/>
      <c r="M1171" s="64"/>
      <c r="N1171" s="66"/>
      <c r="O1171" s="66"/>
      <c r="Q1171" s="67"/>
      <c r="R1171" s="68"/>
      <c r="S1171" s="63"/>
      <c r="U1171" s="68">
        <v>34287</v>
      </c>
      <c r="V1171" s="64">
        <v>10</v>
      </c>
      <c r="W1171" s="54">
        <f t="shared" si="56"/>
        <v>1162</v>
      </c>
      <c r="X1171" s="68">
        <v>34287</v>
      </c>
      <c r="AC1171" s="63">
        <v>17144.744736900087</v>
      </c>
      <c r="AD1171" s="63"/>
      <c r="AE1171" s="54" t="s">
        <v>177</v>
      </c>
      <c r="AG1171" s="63"/>
      <c r="AK1171" s="64"/>
      <c r="AL1171" s="64"/>
      <c r="AM1171" s="65"/>
      <c r="AO1171" s="64"/>
      <c r="AP1171" s="66"/>
      <c r="AQ1171" s="66"/>
      <c r="AS1171" s="67"/>
      <c r="AT1171" s="68"/>
    </row>
    <row r="1172" spans="1:46" x14ac:dyDescent="0.25">
      <c r="A1172" s="60">
        <v>17689.806115785614</v>
      </c>
      <c r="B1172" s="54">
        <f t="shared" si="54"/>
        <v>9</v>
      </c>
      <c r="C1172" s="54">
        <f t="shared" si="55"/>
        <v>1163</v>
      </c>
      <c r="D1172" s="60">
        <v>17689.806115785614</v>
      </c>
      <c r="G1172" s="63"/>
      <c r="I1172" s="64"/>
      <c r="J1172" s="64"/>
      <c r="K1172" s="65"/>
      <c r="M1172" s="64"/>
      <c r="N1172" s="66"/>
      <c r="O1172" s="66"/>
      <c r="Q1172" s="67"/>
      <c r="R1172" s="68"/>
      <c r="S1172" s="63"/>
      <c r="U1172" s="68">
        <v>34316</v>
      </c>
      <c r="V1172" s="64">
        <v>11</v>
      </c>
      <c r="W1172" s="54">
        <f t="shared" si="56"/>
        <v>1163</v>
      </c>
      <c r="X1172" s="68">
        <v>34316</v>
      </c>
      <c r="AC1172" s="63">
        <v>17159.546166533604</v>
      </c>
      <c r="AD1172" s="63"/>
      <c r="AE1172" s="54" t="s">
        <v>176</v>
      </c>
      <c r="AG1172" s="63"/>
      <c r="AK1172" s="64"/>
      <c r="AL1172" s="64"/>
      <c r="AM1172" s="65"/>
      <c r="AO1172" s="64"/>
      <c r="AP1172" s="66"/>
      <c r="AQ1172" s="66"/>
      <c r="AS1172" s="67"/>
      <c r="AT1172" s="68"/>
    </row>
    <row r="1173" spans="1:46" x14ac:dyDescent="0.25">
      <c r="A1173" s="60">
        <v>17705.507646001875</v>
      </c>
      <c r="B1173" s="54">
        <f t="shared" si="54"/>
        <v>10</v>
      </c>
      <c r="C1173" s="54">
        <f t="shared" si="55"/>
        <v>1164</v>
      </c>
      <c r="D1173" s="60">
        <v>17705.507646001875</v>
      </c>
      <c r="G1173" s="63"/>
      <c r="I1173" s="64"/>
      <c r="J1173" s="64"/>
      <c r="K1173" s="65"/>
      <c r="M1173" s="64"/>
      <c r="N1173" s="66"/>
      <c r="O1173" s="66"/>
      <c r="Q1173" s="67"/>
      <c r="R1173" s="68"/>
      <c r="S1173" s="63"/>
      <c r="U1173" s="68">
        <v>34346</v>
      </c>
      <c r="V1173" s="64">
        <v>12</v>
      </c>
      <c r="W1173" s="54">
        <f t="shared" si="56"/>
        <v>1164</v>
      </c>
      <c r="X1173" s="68">
        <v>34346</v>
      </c>
      <c r="AC1173" s="63">
        <v>17174.199385470245</v>
      </c>
      <c r="AD1173" s="63"/>
      <c r="AE1173" s="54" t="s">
        <v>177</v>
      </c>
      <c r="AG1173" s="63"/>
      <c r="AK1173" s="64"/>
      <c r="AL1173" s="64"/>
      <c r="AM1173" s="65"/>
      <c r="AO1173" s="64"/>
      <c r="AP1173" s="66"/>
      <c r="AQ1173" s="66"/>
      <c r="AS1173" s="67"/>
      <c r="AT1173" s="68"/>
    </row>
    <row r="1174" spans="1:46" x14ac:dyDescent="0.25">
      <c r="A1174" s="60">
        <v>17721.238864517305</v>
      </c>
      <c r="B1174" s="54">
        <f t="shared" si="54"/>
        <v>11</v>
      </c>
      <c r="C1174" s="54">
        <f t="shared" si="55"/>
        <v>1165</v>
      </c>
      <c r="D1174" s="60">
        <v>17721.238864517305</v>
      </c>
      <c r="G1174" s="63"/>
      <c r="I1174" s="64"/>
      <c r="J1174" s="64"/>
      <c r="K1174" s="65"/>
      <c r="M1174" s="64"/>
      <c r="N1174" s="66"/>
      <c r="O1174" s="66"/>
      <c r="Q1174" s="67"/>
      <c r="R1174" s="68"/>
      <c r="S1174" s="63"/>
      <c r="U1174" s="68">
        <v>34375</v>
      </c>
      <c r="V1174" s="64">
        <v>1</v>
      </c>
      <c r="W1174" s="54">
        <f t="shared" si="56"/>
        <v>1165</v>
      </c>
      <c r="X1174" s="68">
        <v>34375</v>
      </c>
      <c r="AC1174" s="63">
        <v>17189.357456600759</v>
      </c>
      <c r="AD1174" s="63"/>
      <c r="AE1174" s="54" t="s">
        <v>176</v>
      </c>
      <c r="AG1174" s="63"/>
      <c r="AK1174" s="64"/>
      <c r="AL1174" s="64"/>
      <c r="AM1174" s="65"/>
      <c r="AO1174" s="64"/>
      <c r="AP1174" s="66"/>
      <c r="AQ1174" s="66"/>
      <c r="AS1174" s="67"/>
      <c r="AT1174" s="68"/>
    </row>
    <row r="1175" spans="1:46" x14ac:dyDescent="0.25">
      <c r="A1175" s="60">
        <v>17736.963860804215</v>
      </c>
      <c r="B1175" s="54">
        <f t="shared" si="54"/>
        <v>12</v>
      </c>
      <c r="C1175" s="54">
        <f t="shared" si="55"/>
        <v>1166</v>
      </c>
      <c r="D1175" s="60">
        <v>17736.963860804215</v>
      </c>
      <c r="G1175" s="63"/>
      <c r="I1175" s="64"/>
      <c r="J1175" s="64"/>
      <c r="K1175" s="65"/>
      <c r="M1175" s="64"/>
      <c r="N1175" s="66"/>
      <c r="O1175" s="66"/>
      <c r="Q1175" s="67"/>
      <c r="R1175" s="68"/>
      <c r="S1175" s="63"/>
      <c r="U1175" s="68">
        <v>34405</v>
      </c>
      <c r="V1175" s="64">
        <v>2</v>
      </c>
      <c r="W1175" s="54">
        <f t="shared" si="56"/>
        <v>1166</v>
      </c>
      <c r="X1175" s="68">
        <v>34405</v>
      </c>
      <c r="AC1175" s="63">
        <v>17203.660340910777</v>
      </c>
      <c r="AD1175" s="63"/>
      <c r="AE1175" s="54" t="s">
        <v>177</v>
      </c>
      <c r="AG1175" s="63"/>
      <c r="AK1175" s="64"/>
      <c r="AL1175" s="64"/>
      <c r="AM1175" s="65"/>
      <c r="AO1175" s="64"/>
      <c r="AP1175" s="66"/>
      <c r="AQ1175" s="66"/>
      <c r="AS1175" s="67"/>
      <c r="AT1175" s="68"/>
    </row>
    <row r="1176" spans="1:46" x14ac:dyDescent="0.25">
      <c r="A1176" s="60">
        <v>17752.643596081063</v>
      </c>
      <c r="B1176" s="54">
        <f t="shared" si="54"/>
        <v>13</v>
      </c>
      <c r="C1176" s="54">
        <f t="shared" si="55"/>
        <v>1167</v>
      </c>
      <c r="D1176" s="60">
        <v>17752.643596081063</v>
      </c>
      <c r="G1176" s="63"/>
      <c r="I1176" s="64"/>
      <c r="J1176" s="64"/>
      <c r="K1176" s="65"/>
      <c r="M1176" s="64"/>
      <c r="N1176" s="66"/>
      <c r="O1176" s="66"/>
      <c r="Q1176" s="67"/>
      <c r="R1176" s="68"/>
      <c r="S1176" s="63"/>
      <c r="U1176" s="68">
        <v>34435</v>
      </c>
      <c r="V1176" s="64">
        <v>3</v>
      </c>
      <c r="W1176" s="54">
        <f t="shared" si="56"/>
        <v>1167</v>
      </c>
      <c r="X1176" s="68">
        <v>34435</v>
      </c>
      <c r="AC1176" s="63">
        <v>17219.08365133265</v>
      </c>
      <c r="AD1176" s="63"/>
      <c r="AE1176" s="54" t="s">
        <v>176</v>
      </c>
      <c r="AG1176" s="63"/>
      <c r="AK1176" s="64"/>
      <c r="AL1176" s="64"/>
      <c r="AM1176" s="65"/>
      <c r="AO1176" s="64"/>
      <c r="AP1176" s="66"/>
      <c r="AQ1176" s="66"/>
      <c r="AS1176" s="67"/>
      <c r="AT1176" s="68"/>
    </row>
    <row r="1177" spans="1:46" x14ac:dyDescent="0.25">
      <c r="A1177" s="60">
        <v>17768.252069801558</v>
      </c>
      <c r="B1177" s="54">
        <f t="shared" si="54"/>
        <v>14</v>
      </c>
      <c r="C1177" s="54">
        <f t="shared" si="55"/>
        <v>1168</v>
      </c>
      <c r="D1177" s="60">
        <v>17768.252069801558</v>
      </c>
      <c r="G1177" s="63"/>
      <c r="I1177" s="64"/>
      <c r="J1177" s="64"/>
      <c r="K1177" s="65"/>
      <c r="M1177" s="64"/>
      <c r="N1177" s="66"/>
      <c r="O1177" s="66"/>
      <c r="Q1177" s="67"/>
      <c r="R1177" s="68"/>
      <c r="S1177" s="63"/>
      <c r="U1177" s="68">
        <v>34465</v>
      </c>
      <c r="V1177" s="64">
        <v>4</v>
      </c>
      <c r="W1177" s="54">
        <f t="shared" si="56"/>
        <v>1168</v>
      </c>
      <c r="X1177" s="68">
        <v>34465</v>
      </c>
      <c r="AC1177" s="63">
        <v>17233.135796362534</v>
      </c>
      <c r="AD1177" s="63"/>
      <c r="AE1177" s="54" t="s">
        <v>177</v>
      </c>
      <c r="AG1177" s="63"/>
      <c r="AK1177" s="64"/>
      <c r="AL1177" s="64"/>
      <c r="AM1177" s="65"/>
      <c r="AO1177" s="64"/>
      <c r="AP1177" s="66"/>
      <c r="AQ1177" s="66"/>
      <c r="AS1177" s="67"/>
      <c r="AT1177" s="68"/>
    </row>
    <row r="1178" spans="1:46" x14ac:dyDescent="0.25">
      <c r="A1178" s="60">
        <v>17783.753782806918</v>
      </c>
      <c r="B1178" s="54">
        <f t="shared" si="54"/>
        <v>15</v>
      </c>
      <c r="C1178" s="54">
        <f t="shared" si="55"/>
        <v>1169</v>
      </c>
      <c r="D1178" s="60">
        <v>17783.753782806918</v>
      </c>
      <c r="G1178" s="63"/>
      <c r="I1178" s="64"/>
      <c r="J1178" s="64"/>
      <c r="K1178" s="65"/>
      <c r="M1178" s="64"/>
      <c r="N1178" s="66"/>
      <c r="O1178" s="66"/>
      <c r="Q1178" s="67"/>
      <c r="R1178" s="68"/>
      <c r="S1178" s="63"/>
      <c r="U1178" s="68">
        <v>34494</v>
      </c>
      <c r="V1178" s="64">
        <v>5</v>
      </c>
      <c r="W1178" s="54">
        <f t="shared" si="56"/>
        <v>1169</v>
      </c>
      <c r="X1178" s="68">
        <v>34494</v>
      </c>
      <c r="AC1178" s="63">
        <v>17248.690643027425</v>
      </c>
      <c r="AD1178" s="63"/>
      <c r="AE1178" s="54" t="s">
        <v>176</v>
      </c>
      <c r="AG1178" s="63"/>
      <c r="AK1178" s="64"/>
      <c r="AL1178" s="64"/>
      <c r="AM1178" s="65"/>
      <c r="AO1178" s="64"/>
      <c r="AP1178" s="66"/>
      <c r="AQ1178" s="66"/>
      <c r="AS1178" s="67"/>
      <c r="AT1178" s="68"/>
    </row>
    <row r="1179" spans="1:46" x14ac:dyDescent="0.25">
      <c r="A1179" s="60">
        <v>17799.140365251806</v>
      </c>
      <c r="B1179" s="54">
        <f t="shared" si="54"/>
        <v>16</v>
      </c>
      <c r="C1179" s="54">
        <f t="shared" si="55"/>
        <v>1170</v>
      </c>
      <c r="D1179" s="60">
        <v>17799.140365251806</v>
      </c>
      <c r="G1179" s="63"/>
      <c r="I1179" s="64"/>
      <c r="J1179" s="64"/>
      <c r="K1179" s="65"/>
      <c r="M1179" s="64"/>
      <c r="N1179" s="66"/>
      <c r="O1179" s="66"/>
      <c r="Q1179" s="67"/>
      <c r="R1179" s="68"/>
      <c r="S1179" s="63"/>
      <c r="U1179" s="68">
        <v>34524</v>
      </c>
      <c r="V1179" s="64">
        <v>6</v>
      </c>
      <c r="W1179" s="54">
        <f t="shared" si="56"/>
        <v>1170</v>
      </c>
      <c r="X1179" s="68">
        <v>34524</v>
      </c>
      <c r="AC1179" s="63">
        <v>17262.645016207825</v>
      </c>
      <c r="AD1179" s="63"/>
      <c r="AE1179" s="54" t="s">
        <v>177</v>
      </c>
      <c r="AG1179" s="63"/>
      <c r="AK1179" s="64"/>
      <c r="AL1179" s="64"/>
      <c r="AM1179" s="65"/>
      <c r="AO1179" s="64"/>
      <c r="AP1179" s="66"/>
      <c r="AQ1179" s="66"/>
      <c r="AS1179" s="67"/>
      <c r="AT1179" s="68"/>
    </row>
    <row r="1180" spans="1:46" x14ac:dyDescent="0.25">
      <c r="A1180" s="60">
        <v>17814.389390658122</v>
      </c>
      <c r="B1180" s="54">
        <f t="shared" si="54"/>
        <v>17</v>
      </c>
      <c r="C1180" s="54">
        <f t="shared" si="55"/>
        <v>1171</v>
      </c>
      <c r="D1180" s="60">
        <v>17814.389390658122</v>
      </c>
      <c r="G1180" s="63"/>
      <c r="I1180" s="64"/>
      <c r="J1180" s="64"/>
      <c r="K1180" s="65"/>
      <c r="M1180" s="64"/>
      <c r="N1180" s="66"/>
      <c r="O1180" s="66"/>
      <c r="Q1180" s="67"/>
      <c r="R1180" s="68"/>
      <c r="S1180" s="63"/>
      <c r="U1180" s="68">
        <v>34553</v>
      </c>
      <c r="V1180" s="64">
        <v>7</v>
      </c>
      <c r="W1180" s="54">
        <f t="shared" si="56"/>
        <v>1171</v>
      </c>
      <c r="X1180" s="68">
        <v>34553</v>
      </c>
      <c r="AC1180" s="63">
        <v>17278.180359355174</v>
      </c>
      <c r="AD1180" s="63"/>
      <c r="AE1180" s="54" t="s">
        <v>176</v>
      </c>
      <c r="AG1180" s="63"/>
      <c r="AK1180" s="64"/>
      <c r="AL1180" s="64"/>
      <c r="AM1180" s="65"/>
      <c r="AO1180" s="64"/>
      <c r="AP1180" s="66"/>
      <c r="AQ1180" s="66"/>
      <c r="AS1180" s="67"/>
      <c r="AT1180" s="68"/>
    </row>
    <row r="1181" spans="1:46" x14ac:dyDescent="0.25">
      <c r="A1181" s="60">
        <v>17829.512799638323</v>
      </c>
      <c r="B1181" s="54">
        <f t="shared" si="54"/>
        <v>18</v>
      </c>
      <c r="C1181" s="54">
        <f t="shared" si="55"/>
        <v>1172</v>
      </c>
      <c r="D1181" s="60">
        <v>17829.512799638323</v>
      </c>
      <c r="G1181" s="63"/>
      <c r="I1181" s="64"/>
      <c r="J1181" s="64"/>
      <c r="K1181" s="65"/>
      <c r="M1181" s="64"/>
      <c r="N1181" s="66"/>
      <c r="O1181" s="66"/>
      <c r="Q1181" s="67"/>
      <c r="R1181" s="68"/>
      <c r="S1181" s="63"/>
      <c r="U1181" s="68">
        <v>34583</v>
      </c>
      <c r="V1181" s="64">
        <v>8</v>
      </c>
      <c r="W1181" s="54">
        <f t="shared" si="56"/>
        <v>1172</v>
      </c>
      <c r="X1181" s="68">
        <v>34583</v>
      </c>
      <c r="AC1181" s="63">
        <v>17292.203947347589</v>
      </c>
      <c r="AD1181" s="63"/>
      <c r="AE1181" s="54" t="s">
        <v>177</v>
      </c>
      <c r="AG1181" s="63"/>
      <c r="AK1181" s="64"/>
      <c r="AL1181" s="64"/>
      <c r="AM1181" s="65"/>
      <c r="AO1181" s="64"/>
      <c r="AP1181" s="66"/>
      <c r="AQ1181" s="66"/>
      <c r="AS1181" s="67"/>
      <c r="AT1181" s="68"/>
    </row>
    <row r="1182" spans="1:46" x14ac:dyDescent="0.25">
      <c r="A1182" s="60">
        <v>17844.504865154158</v>
      </c>
      <c r="B1182" s="54">
        <f t="shared" si="54"/>
        <v>19</v>
      </c>
      <c r="C1182" s="54">
        <f t="shared" si="55"/>
        <v>1173</v>
      </c>
      <c r="D1182" s="60">
        <v>17844.504865154158</v>
      </c>
      <c r="G1182" s="63"/>
      <c r="I1182" s="64"/>
      <c r="J1182" s="64"/>
      <c r="K1182" s="65"/>
      <c r="M1182" s="64"/>
      <c r="N1182" s="66"/>
      <c r="O1182" s="66"/>
      <c r="Q1182" s="67"/>
      <c r="R1182" s="68"/>
      <c r="S1182" s="63"/>
      <c r="U1182" s="68">
        <v>34612</v>
      </c>
      <c r="V1182" s="64">
        <v>9</v>
      </c>
      <c r="W1182" s="54">
        <f t="shared" si="56"/>
        <v>1173</v>
      </c>
      <c r="X1182" s="68">
        <v>34612</v>
      </c>
      <c r="AC1182" s="63">
        <v>17307.572309460957</v>
      </c>
      <c r="AD1182" s="63"/>
      <c r="AE1182" s="54" t="s">
        <v>176</v>
      </c>
      <c r="AG1182" s="63"/>
      <c r="AK1182" s="64"/>
      <c r="AL1182" s="64"/>
      <c r="AM1182" s="65"/>
      <c r="AO1182" s="64"/>
      <c r="AP1182" s="66"/>
      <c r="AQ1182" s="66"/>
      <c r="AS1182" s="67"/>
      <c r="AT1182" s="68"/>
    </row>
    <row r="1183" spans="1:46" x14ac:dyDescent="0.25">
      <c r="A1183" s="60">
        <v>17859.395326312166</v>
      </c>
      <c r="B1183" s="54">
        <f t="shared" si="54"/>
        <v>20</v>
      </c>
      <c r="C1183" s="54">
        <f t="shared" si="55"/>
        <v>1174</v>
      </c>
      <c r="D1183" s="60">
        <v>17859.395326312166</v>
      </c>
      <c r="G1183" s="63"/>
      <c r="I1183" s="64"/>
      <c r="J1183" s="64"/>
      <c r="K1183" s="65"/>
      <c r="M1183" s="64"/>
      <c r="N1183" s="66"/>
      <c r="O1183" s="66"/>
      <c r="Q1183" s="67"/>
      <c r="R1183" s="68"/>
      <c r="S1183" s="63"/>
      <c r="U1183" s="68">
        <v>34641</v>
      </c>
      <c r="V1183" s="64">
        <v>10</v>
      </c>
      <c r="W1183" s="54">
        <f t="shared" si="56"/>
        <v>1174</v>
      </c>
      <c r="X1183" s="68">
        <v>34641</v>
      </c>
      <c r="AC1183" s="63">
        <v>17321.810538650956</v>
      </c>
      <c r="AD1183" s="63"/>
      <c r="AE1183" s="54" t="s">
        <v>177</v>
      </c>
      <c r="AG1183" s="63"/>
      <c r="AK1183" s="64"/>
      <c r="AL1183" s="64"/>
      <c r="AM1183" s="65"/>
      <c r="AO1183" s="64"/>
      <c r="AP1183" s="66"/>
      <c r="AQ1183" s="66"/>
      <c r="AS1183" s="67"/>
      <c r="AT1183" s="68"/>
    </row>
    <row r="1184" spans="1:46" x14ac:dyDescent="0.25">
      <c r="A1184" s="60">
        <v>17874.193127896637</v>
      </c>
      <c r="B1184" s="54">
        <f t="shared" si="54"/>
        <v>21</v>
      </c>
      <c r="C1184" s="54">
        <f t="shared" si="55"/>
        <v>1175</v>
      </c>
      <c r="D1184" s="60">
        <v>17874.193127896637</v>
      </c>
      <c r="G1184" s="63"/>
      <c r="I1184" s="64"/>
      <c r="J1184" s="64"/>
      <c r="K1184" s="65"/>
      <c r="M1184" s="64"/>
      <c r="N1184" s="66"/>
      <c r="O1184" s="66"/>
      <c r="Q1184" s="67"/>
      <c r="R1184" s="68"/>
      <c r="S1184" s="63"/>
      <c r="U1184" s="68">
        <v>34671</v>
      </c>
      <c r="V1184" s="64">
        <v>11</v>
      </c>
      <c r="W1184" s="54">
        <f t="shared" si="56"/>
        <v>1175</v>
      </c>
      <c r="X1184" s="68">
        <v>34671</v>
      </c>
      <c r="AC1184" s="63">
        <v>17336.893431448843</v>
      </c>
      <c r="AD1184" s="63"/>
      <c r="AE1184" s="54" t="s">
        <v>176</v>
      </c>
      <c r="AG1184" s="63"/>
      <c r="AK1184" s="64"/>
      <c r="AL1184" s="64"/>
      <c r="AM1184" s="65"/>
      <c r="AO1184" s="64"/>
      <c r="AP1184" s="66"/>
      <c r="AQ1184" s="66"/>
      <c r="AS1184" s="67"/>
      <c r="AT1184" s="68"/>
    </row>
    <row r="1185" spans="1:46" x14ac:dyDescent="0.25">
      <c r="A1185" s="60">
        <v>17888.94007047778</v>
      </c>
      <c r="B1185" s="54">
        <f t="shared" si="54"/>
        <v>22</v>
      </c>
      <c r="C1185" s="54">
        <f t="shared" si="55"/>
        <v>1176</v>
      </c>
      <c r="D1185" s="60">
        <v>17888.94007047778</v>
      </c>
      <c r="G1185" s="63"/>
      <c r="I1185" s="64"/>
      <c r="J1185" s="64"/>
      <c r="K1185" s="65"/>
      <c r="M1185" s="64"/>
      <c r="N1185" s="66"/>
      <c r="O1185" s="66"/>
      <c r="Q1185" s="67"/>
      <c r="R1185" s="68"/>
      <c r="S1185" s="63"/>
      <c r="U1185" s="68">
        <v>34700</v>
      </c>
      <c r="V1185" s="64">
        <v>12</v>
      </c>
      <c r="W1185" s="54">
        <f t="shared" si="56"/>
        <v>1176</v>
      </c>
      <c r="X1185" s="68">
        <v>34700</v>
      </c>
      <c r="AC1185" s="63">
        <v>17351.443746249191</v>
      </c>
      <c r="AD1185" s="63"/>
      <c r="AE1185" s="54" t="s">
        <v>177</v>
      </c>
      <c r="AG1185" s="63"/>
      <c r="AK1185" s="64"/>
      <c r="AL1185" s="64"/>
      <c r="AM1185" s="65"/>
      <c r="AO1185" s="64"/>
      <c r="AP1185" s="66"/>
      <c r="AQ1185" s="66"/>
      <c r="AS1185" s="67"/>
      <c r="AT1185" s="68"/>
    </row>
    <row r="1186" spans="1:46" x14ac:dyDescent="0.25">
      <c r="A1186" s="60">
        <v>17903.653903288767</v>
      </c>
      <c r="B1186" s="54">
        <f t="shared" si="54"/>
        <v>23</v>
      </c>
      <c r="C1186" s="54">
        <f t="shared" si="55"/>
        <v>1177</v>
      </c>
      <c r="D1186" s="60">
        <v>17903.653903288767</v>
      </c>
      <c r="G1186" s="63"/>
      <c r="I1186" s="64"/>
      <c r="J1186" s="64"/>
      <c r="K1186" s="65"/>
      <c r="M1186" s="64"/>
      <c r="N1186" s="66"/>
      <c r="O1186" s="66"/>
      <c r="Q1186" s="67"/>
      <c r="R1186" s="68"/>
      <c r="S1186" s="63"/>
      <c r="U1186" s="68">
        <v>34730</v>
      </c>
      <c r="V1186" s="64">
        <v>1</v>
      </c>
      <c r="W1186" s="54">
        <f t="shared" si="56"/>
        <v>1177</v>
      </c>
      <c r="X1186" s="68">
        <v>34730</v>
      </c>
      <c r="AC1186" s="63">
        <v>17366.17759400839</v>
      </c>
      <c r="AD1186" s="63"/>
      <c r="AE1186" s="54" t="s">
        <v>176</v>
      </c>
      <c r="AG1186" s="63"/>
      <c r="AK1186" s="64"/>
      <c r="AL1186" s="64"/>
      <c r="AM1186" s="65"/>
      <c r="AO1186" s="64"/>
      <c r="AP1186" s="66"/>
      <c r="AQ1186" s="66"/>
      <c r="AS1186" s="67"/>
      <c r="AT1186" s="68"/>
    </row>
    <row r="1187" spans="1:46" x14ac:dyDescent="0.25">
      <c r="A1187" s="60">
        <v>17918.381263984833</v>
      </c>
      <c r="B1187" s="54">
        <f t="shared" si="54"/>
        <v>24</v>
      </c>
      <c r="C1187" s="54">
        <f t="shared" si="55"/>
        <v>1178</v>
      </c>
      <c r="D1187" s="60">
        <v>17918.381263984833</v>
      </c>
      <c r="G1187" s="63"/>
      <c r="I1187" s="64"/>
      <c r="J1187" s="64"/>
      <c r="K1187" s="65"/>
      <c r="M1187" s="64"/>
      <c r="N1187" s="66"/>
      <c r="O1187" s="66"/>
      <c r="Q1187" s="67"/>
      <c r="R1187" s="68"/>
      <c r="S1187" s="63"/>
      <c r="U1187" s="68">
        <v>34759</v>
      </c>
      <c r="V1187" s="64">
        <v>2</v>
      </c>
      <c r="W1187" s="54">
        <f t="shared" si="56"/>
        <v>1178</v>
      </c>
      <c r="X1187" s="68">
        <v>34759</v>
      </c>
      <c r="AC1187" s="63">
        <v>17381.076654213946</v>
      </c>
      <c r="AD1187" s="63"/>
      <c r="AE1187" s="54" t="s">
        <v>177</v>
      </c>
      <c r="AG1187" s="63"/>
      <c r="AK1187" s="64"/>
      <c r="AL1187" s="64"/>
      <c r="AM1187" s="65"/>
      <c r="AO1187" s="64"/>
      <c r="AP1187" s="66"/>
      <c r="AQ1187" s="66"/>
      <c r="AS1187" s="67"/>
      <c r="AT1187" s="68"/>
    </row>
    <row r="1188" spans="1:46" x14ac:dyDescent="0.25">
      <c r="A1188" s="60">
        <v>17933.141189880203</v>
      </c>
      <c r="B1188" s="54">
        <f t="shared" si="54"/>
        <v>1</v>
      </c>
      <c r="C1188" s="54">
        <f t="shared" si="55"/>
        <v>1179</v>
      </c>
      <c r="D1188" s="60">
        <v>17933.141189880203</v>
      </c>
      <c r="G1188" s="63"/>
      <c r="I1188" s="64"/>
      <c r="J1188" s="64"/>
      <c r="K1188" s="65"/>
      <c r="M1188" s="64"/>
      <c r="N1188" s="66"/>
      <c r="O1188" s="66"/>
      <c r="Q1188" s="67"/>
      <c r="R1188" s="68"/>
      <c r="S1188" s="63"/>
      <c r="U1188" s="68">
        <v>34789</v>
      </c>
      <c r="V1188" s="64">
        <v>3</v>
      </c>
      <c r="W1188" s="54">
        <f t="shared" si="56"/>
        <v>1179</v>
      </c>
      <c r="X1188" s="68">
        <v>34789</v>
      </c>
      <c r="AC1188" s="63">
        <v>17395.467264424544</v>
      </c>
      <c r="AD1188" s="63"/>
      <c r="AE1188" s="54" t="s">
        <v>176</v>
      </c>
      <c r="AG1188" s="63"/>
      <c r="AK1188" s="64"/>
      <c r="AL1188" s="64"/>
      <c r="AM1188" s="65"/>
      <c r="AO1188" s="64"/>
      <c r="AP1188" s="66"/>
      <c r="AQ1188" s="66"/>
      <c r="AS1188" s="67"/>
      <c r="AT1188" s="68"/>
    </row>
    <row r="1189" spans="1:46" x14ac:dyDescent="0.25">
      <c r="A1189" s="60">
        <v>17947.977443752345</v>
      </c>
      <c r="B1189" s="54">
        <f t="shared" si="54"/>
        <v>2</v>
      </c>
      <c r="C1189" s="54">
        <f t="shared" si="55"/>
        <v>1180</v>
      </c>
      <c r="D1189" s="60">
        <v>17947.977443752345</v>
      </c>
      <c r="G1189" s="63"/>
      <c r="I1189" s="64"/>
      <c r="J1189" s="64"/>
      <c r="K1189" s="65"/>
      <c r="M1189" s="64"/>
      <c r="N1189" s="66"/>
      <c r="O1189" s="66"/>
      <c r="Q1189" s="67"/>
      <c r="R1189" s="68"/>
      <c r="S1189" s="63"/>
      <c r="U1189" s="68">
        <v>34819</v>
      </c>
      <c r="V1189" s="64">
        <v>4</v>
      </c>
      <c r="W1189" s="54">
        <f t="shared" si="56"/>
        <v>1180</v>
      </c>
      <c r="X1189" s="68">
        <v>34819</v>
      </c>
      <c r="AC1189" s="63">
        <v>17410.690629649442</v>
      </c>
      <c r="AD1189" s="63"/>
      <c r="AE1189" s="54" t="s">
        <v>177</v>
      </c>
      <c r="AG1189" s="63"/>
      <c r="AK1189" s="64"/>
      <c r="AL1189" s="64"/>
      <c r="AM1189" s="65"/>
      <c r="AO1189" s="64"/>
      <c r="AP1189" s="66"/>
      <c r="AQ1189" s="66"/>
      <c r="AS1189" s="67"/>
      <c r="AT1189" s="68"/>
    </row>
    <row r="1190" spans="1:46" x14ac:dyDescent="0.25">
      <c r="A1190" s="60">
        <v>17962.902608070988</v>
      </c>
      <c r="B1190" s="54">
        <f t="shared" si="54"/>
        <v>3</v>
      </c>
      <c r="C1190" s="54">
        <f t="shared" si="55"/>
        <v>1181</v>
      </c>
      <c r="D1190" s="60">
        <v>17962.902608070988</v>
      </c>
      <c r="G1190" s="63"/>
      <c r="I1190" s="64"/>
      <c r="J1190" s="64"/>
      <c r="K1190" s="65"/>
      <c r="M1190" s="64"/>
      <c r="N1190" s="66"/>
      <c r="O1190" s="66"/>
      <c r="Q1190" s="67"/>
      <c r="R1190" s="68"/>
      <c r="S1190" s="63"/>
      <c r="U1190" s="68">
        <v>34848</v>
      </c>
      <c r="V1190" s="64">
        <v>5</v>
      </c>
      <c r="W1190" s="54">
        <f t="shared" si="56"/>
        <v>1181</v>
      </c>
      <c r="X1190" s="68">
        <v>34848</v>
      </c>
      <c r="AC1190" s="63">
        <v>17424.811488537118</v>
      </c>
      <c r="AD1190" s="63"/>
      <c r="AE1190" s="54" t="s">
        <v>176</v>
      </c>
      <c r="AG1190" s="63"/>
      <c r="AK1190" s="64"/>
      <c r="AL1190" s="64"/>
      <c r="AM1190" s="65"/>
      <c r="AO1190" s="64"/>
      <c r="AP1190" s="66"/>
      <c r="AQ1190" s="66"/>
      <c r="AS1190" s="67"/>
      <c r="AT1190" s="68"/>
    </row>
    <row r="1191" spans="1:46" x14ac:dyDescent="0.25">
      <c r="A1191" s="60">
        <v>17977.950325054582</v>
      </c>
      <c r="B1191" s="54">
        <f t="shared" si="54"/>
        <v>4</v>
      </c>
      <c r="C1191" s="54">
        <f t="shared" si="55"/>
        <v>1182</v>
      </c>
      <c r="D1191" s="60">
        <v>17977.950325054582</v>
      </c>
      <c r="G1191" s="63"/>
      <c r="I1191" s="64"/>
      <c r="J1191" s="64"/>
      <c r="K1191" s="65"/>
      <c r="M1191" s="64"/>
      <c r="N1191" s="66"/>
      <c r="O1191" s="66"/>
      <c r="Q1191" s="67"/>
      <c r="R1191" s="68"/>
      <c r="S1191" s="63"/>
      <c r="U1191" s="68">
        <v>34878</v>
      </c>
      <c r="V1191" s="64">
        <v>6</v>
      </c>
      <c r="W1191" s="54">
        <f t="shared" si="56"/>
        <v>1182</v>
      </c>
      <c r="X1191" s="68">
        <v>34878</v>
      </c>
      <c r="AC1191" s="63">
        <v>17440.278634794988</v>
      </c>
      <c r="AD1191" s="63"/>
      <c r="AE1191" s="54" t="s">
        <v>177</v>
      </c>
      <c r="AG1191" s="63"/>
      <c r="AK1191" s="64"/>
      <c r="AL1191" s="64"/>
      <c r="AM1191" s="65"/>
      <c r="AO1191" s="64"/>
      <c r="AP1191" s="66"/>
      <c r="AQ1191" s="66"/>
      <c r="AS1191" s="67"/>
      <c r="AT1191" s="68"/>
    </row>
    <row r="1192" spans="1:46" x14ac:dyDescent="0.25">
      <c r="A1192" s="60">
        <v>17993.119740620721</v>
      </c>
      <c r="B1192" s="54">
        <f t="shared" si="54"/>
        <v>5</v>
      </c>
      <c r="C1192" s="54">
        <f t="shared" si="55"/>
        <v>1183</v>
      </c>
      <c r="D1192" s="60">
        <v>17993.119740620721</v>
      </c>
      <c r="G1192" s="63"/>
      <c r="I1192" s="64"/>
      <c r="J1192" s="64"/>
      <c r="K1192" s="65"/>
      <c r="M1192" s="64"/>
      <c r="N1192" s="66"/>
      <c r="O1192" s="66"/>
      <c r="Q1192" s="67"/>
      <c r="R1192" s="68"/>
      <c r="S1192" s="63"/>
      <c r="U1192" s="68">
        <v>34907</v>
      </c>
      <c r="V1192" s="64">
        <v>7</v>
      </c>
      <c r="W1192" s="54">
        <f t="shared" si="56"/>
        <v>1183</v>
      </c>
      <c r="X1192" s="68">
        <v>34907</v>
      </c>
      <c r="AC1192" s="63">
        <v>17454.257341708057</v>
      </c>
      <c r="AD1192" s="63"/>
      <c r="AE1192" s="54" t="s">
        <v>176</v>
      </c>
      <c r="AG1192" s="63"/>
      <c r="AK1192" s="64"/>
      <c r="AL1192" s="64"/>
      <c r="AM1192" s="65"/>
      <c r="AO1192" s="64"/>
      <c r="AP1192" s="66"/>
      <c r="AQ1192" s="66"/>
      <c r="AS1192" s="67"/>
      <c r="AT1192" s="68"/>
    </row>
    <row r="1193" spans="1:46" x14ac:dyDescent="0.25">
      <c r="A1193" s="60">
        <v>18008.428961471654</v>
      </c>
      <c r="B1193" s="54">
        <f t="shared" si="54"/>
        <v>6</v>
      </c>
      <c r="C1193" s="54">
        <f t="shared" si="55"/>
        <v>1184</v>
      </c>
      <c r="D1193" s="60">
        <v>18008.428961471654</v>
      </c>
      <c r="G1193" s="63"/>
      <c r="I1193" s="64"/>
      <c r="J1193" s="64"/>
      <c r="K1193" s="65"/>
      <c r="M1193" s="64"/>
      <c r="N1193" s="66"/>
      <c r="O1193" s="66"/>
      <c r="Q1193" s="67"/>
      <c r="R1193" s="68"/>
      <c r="S1193" s="63"/>
      <c r="U1193" s="68">
        <v>34937</v>
      </c>
      <c r="V1193" s="64">
        <v>8</v>
      </c>
      <c r="W1193" s="54">
        <f t="shared" si="56"/>
        <v>1184</v>
      </c>
      <c r="X1193" s="68">
        <v>34937</v>
      </c>
      <c r="AC1193" s="63">
        <v>17469.838375142775</v>
      </c>
      <c r="AD1193" s="63"/>
      <c r="AE1193" s="54" t="s">
        <v>177</v>
      </c>
      <c r="AG1193" s="63"/>
      <c r="AK1193" s="64"/>
      <c r="AL1193" s="64"/>
      <c r="AM1193" s="65"/>
      <c r="AO1193" s="64"/>
      <c r="AP1193" s="66"/>
      <c r="AQ1193" s="66"/>
      <c r="AS1193" s="67"/>
      <c r="AT1193" s="68"/>
    </row>
    <row r="1194" spans="1:46" x14ac:dyDescent="0.25">
      <c r="A1194" s="60">
        <v>18023.859068199061</v>
      </c>
      <c r="B1194" s="54">
        <f t="shared" si="54"/>
        <v>7</v>
      </c>
      <c r="C1194" s="54">
        <f t="shared" si="55"/>
        <v>1185</v>
      </c>
      <c r="D1194" s="60">
        <v>18023.859068199061</v>
      </c>
      <c r="G1194" s="63"/>
      <c r="I1194" s="64"/>
      <c r="J1194" s="64"/>
      <c r="K1194" s="65"/>
      <c r="M1194" s="64"/>
      <c r="N1194" s="66"/>
      <c r="O1194" s="66"/>
      <c r="Q1194" s="67"/>
      <c r="R1194" s="68"/>
      <c r="S1194" s="63"/>
      <c r="U1194" s="68">
        <v>34967</v>
      </c>
      <c r="V1194" s="64">
        <v>8</v>
      </c>
      <c r="W1194" s="54">
        <f t="shared" si="56"/>
        <v>1185</v>
      </c>
      <c r="X1194" s="68">
        <v>34967</v>
      </c>
      <c r="AC1194" s="63">
        <v>17483.834295410197</v>
      </c>
      <c r="AD1194" s="63"/>
      <c r="AE1194" s="54" t="s">
        <v>176</v>
      </c>
      <c r="AG1194" s="63"/>
      <c r="AK1194" s="64"/>
      <c r="AL1194" s="64"/>
      <c r="AM1194" s="65"/>
      <c r="AO1194" s="64"/>
      <c r="AP1194" s="66"/>
      <c r="AQ1194" s="66"/>
      <c r="AS1194" s="67"/>
      <c r="AT1194" s="68"/>
    </row>
    <row r="1195" spans="1:46" x14ac:dyDescent="0.25">
      <c r="A1195" s="60">
        <v>18039.410488410387</v>
      </c>
      <c r="B1195" s="54">
        <f t="shared" si="54"/>
        <v>8</v>
      </c>
      <c r="C1195" s="54">
        <f t="shared" si="55"/>
        <v>1186</v>
      </c>
      <c r="D1195" s="60">
        <v>18039.410488410387</v>
      </c>
      <c r="G1195" s="63"/>
      <c r="I1195" s="64"/>
      <c r="J1195" s="64"/>
      <c r="K1195" s="65"/>
      <c r="M1195" s="64"/>
      <c r="N1195" s="66"/>
      <c r="O1195" s="66"/>
      <c r="Q1195" s="67"/>
      <c r="R1195" s="68"/>
      <c r="S1195" s="63"/>
      <c r="U1195" s="68">
        <v>34996</v>
      </c>
      <c r="V1195" s="64">
        <v>9</v>
      </c>
      <c r="W1195" s="54">
        <f t="shared" si="56"/>
        <v>1186</v>
      </c>
      <c r="X1195" s="68">
        <v>34996</v>
      </c>
      <c r="AC1195" s="63">
        <v>17499.365063135512</v>
      </c>
      <c r="AD1195" s="63"/>
      <c r="AE1195" s="54" t="s">
        <v>177</v>
      </c>
      <c r="AG1195" s="63"/>
      <c r="AK1195" s="64"/>
      <c r="AL1195" s="64"/>
      <c r="AM1195" s="65"/>
      <c r="AO1195" s="64"/>
      <c r="AP1195" s="66"/>
      <c r="AQ1195" s="66"/>
      <c r="AS1195" s="67"/>
      <c r="AT1195" s="68"/>
    </row>
    <row r="1196" spans="1:46" x14ac:dyDescent="0.25">
      <c r="A1196" s="60">
        <v>18055.046727659646</v>
      </c>
      <c r="B1196" s="54">
        <f t="shared" si="54"/>
        <v>9</v>
      </c>
      <c r="C1196" s="54">
        <f t="shared" si="55"/>
        <v>1187</v>
      </c>
      <c r="D1196" s="60">
        <v>18055.046727659646</v>
      </c>
      <c r="G1196" s="63"/>
      <c r="I1196" s="64"/>
      <c r="J1196" s="64"/>
      <c r="K1196" s="65"/>
      <c r="M1196" s="64"/>
      <c r="N1196" s="66"/>
      <c r="O1196" s="66"/>
      <c r="Q1196" s="67"/>
      <c r="R1196" s="68"/>
      <c r="S1196" s="63"/>
      <c r="U1196" s="68">
        <v>35025</v>
      </c>
      <c r="V1196" s="64">
        <v>10</v>
      </c>
      <c r="W1196" s="54">
        <f t="shared" si="56"/>
        <v>1187</v>
      </c>
      <c r="X1196" s="68">
        <v>35025</v>
      </c>
      <c r="AC1196" s="63">
        <v>17513.537296479568</v>
      </c>
      <c r="AD1196" s="63"/>
      <c r="AE1196" s="54" t="s">
        <v>176</v>
      </c>
      <c r="AG1196" s="63"/>
      <c r="AK1196" s="64"/>
      <c r="AL1196" s="64"/>
      <c r="AM1196" s="65"/>
      <c r="AO1196" s="64"/>
      <c r="AP1196" s="66"/>
      <c r="AQ1196" s="66"/>
      <c r="AS1196" s="67"/>
      <c r="AT1196" s="68"/>
    </row>
    <row r="1197" spans="1:46" x14ac:dyDescent="0.25">
      <c r="A1197" s="60">
        <v>18070.752217747737</v>
      </c>
      <c r="B1197" s="54">
        <f t="shared" si="54"/>
        <v>10</v>
      </c>
      <c r="C1197" s="54">
        <f t="shared" si="55"/>
        <v>1188</v>
      </c>
      <c r="D1197" s="60">
        <v>18070.752217747737</v>
      </c>
      <c r="G1197" s="63"/>
      <c r="I1197" s="64"/>
      <c r="J1197" s="64"/>
      <c r="K1197" s="65"/>
      <c r="M1197" s="64"/>
      <c r="N1197" s="66"/>
      <c r="O1197" s="66"/>
      <c r="Q1197" s="67"/>
      <c r="R1197" s="68"/>
      <c r="S1197" s="63"/>
      <c r="U1197" s="68">
        <v>35055</v>
      </c>
      <c r="V1197" s="64">
        <v>11</v>
      </c>
      <c r="W1197" s="54">
        <f t="shared" si="56"/>
        <v>1188</v>
      </c>
      <c r="X1197" s="68">
        <v>35055</v>
      </c>
      <c r="AC1197" s="63">
        <v>17528.852312834933</v>
      </c>
      <c r="AD1197" s="63"/>
      <c r="AE1197" s="54" t="s">
        <v>177</v>
      </c>
      <c r="AG1197" s="63"/>
      <c r="AK1197" s="64"/>
      <c r="AL1197" s="64"/>
      <c r="AM1197" s="65"/>
      <c r="AO1197" s="64"/>
      <c r="AP1197" s="66"/>
      <c r="AQ1197" s="66"/>
      <c r="AS1197" s="67"/>
      <c r="AT1197" s="68"/>
    </row>
    <row r="1198" spans="1:46" x14ac:dyDescent="0.25">
      <c r="A1198" s="60">
        <v>18086.480595727917</v>
      </c>
      <c r="B1198" s="54">
        <f t="shared" si="54"/>
        <v>11</v>
      </c>
      <c r="C1198" s="54">
        <f t="shared" si="55"/>
        <v>1189</v>
      </c>
      <c r="D1198" s="60">
        <v>18086.480595727917</v>
      </c>
      <c r="G1198" s="63"/>
      <c r="I1198" s="64"/>
      <c r="J1198" s="64"/>
      <c r="K1198" s="65"/>
      <c r="M1198" s="64"/>
      <c r="N1198" s="66"/>
      <c r="O1198" s="66"/>
      <c r="Q1198" s="67"/>
      <c r="R1198" s="68"/>
      <c r="S1198" s="63"/>
      <c r="U1198" s="68">
        <v>35084</v>
      </c>
      <c r="V1198" s="64">
        <v>12</v>
      </c>
      <c r="W1198" s="54">
        <f t="shared" si="56"/>
        <v>1189</v>
      </c>
      <c r="X1198" s="68">
        <v>35084</v>
      </c>
      <c r="AC1198" s="63">
        <v>17543.322952301241</v>
      </c>
      <c r="AD1198" s="63"/>
      <c r="AE1198" s="54" t="s">
        <v>176</v>
      </c>
      <c r="AG1198" s="63"/>
      <c r="AK1198" s="64"/>
      <c r="AL1198" s="64"/>
      <c r="AM1198" s="65"/>
      <c r="AO1198" s="64"/>
      <c r="AP1198" s="66"/>
      <c r="AQ1198" s="66"/>
      <c r="AS1198" s="67"/>
      <c r="AT1198" s="68"/>
    </row>
    <row r="1199" spans="1:46" x14ac:dyDescent="0.25">
      <c r="A1199" s="60">
        <v>18102.206350960303</v>
      </c>
      <c r="B1199" s="54">
        <f t="shared" si="54"/>
        <v>12</v>
      </c>
      <c r="C1199" s="54">
        <f t="shared" si="55"/>
        <v>1190</v>
      </c>
      <c r="D1199" s="60">
        <v>18102.206350960303</v>
      </c>
      <c r="G1199" s="63"/>
      <c r="I1199" s="64"/>
      <c r="J1199" s="64"/>
      <c r="K1199" s="65"/>
      <c r="M1199" s="64"/>
      <c r="N1199" s="66"/>
      <c r="O1199" s="66"/>
      <c r="Q1199" s="67"/>
      <c r="R1199" s="68"/>
      <c r="S1199" s="63"/>
      <c r="U1199" s="68">
        <v>35114</v>
      </c>
      <c r="V1199" s="64">
        <v>1</v>
      </c>
      <c r="W1199" s="54">
        <f t="shared" si="56"/>
        <v>1190</v>
      </c>
      <c r="X1199" s="68">
        <v>35114</v>
      </c>
      <c r="AC1199" s="63">
        <v>17558.299930581357</v>
      </c>
      <c r="AD1199" s="63"/>
      <c r="AE1199" s="54" t="s">
        <v>177</v>
      </c>
      <c r="AG1199" s="63"/>
      <c r="AK1199" s="64"/>
      <c r="AL1199" s="64"/>
      <c r="AM1199" s="65"/>
      <c r="AO1199" s="64"/>
      <c r="AP1199" s="66"/>
      <c r="AQ1199" s="66"/>
      <c r="AS1199" s="67"/>
      <c r="AT1199" s="68"/>
    </row>
    <row r="1200" spans="1:46" x14ac:dyDescent="0.25">
      <c r="A1200" s="60">
        <v>18117.885711079929</v>
      </c>
      <c r="B1200" s="54">
        <f t="shared" si="54"/>
        <v>13</v>
      </c>
      <c r="C1200" s="54">
        <f t="shared" si="55"/>
        <v>1191</v>
      </c>
      <c r="D1200" s="60">
        <v>18117.885711079929</v>
      </c>
      <c r="G1200" s="63"/>
      <c r="I1200" s="64"/>
      <c r="J1200" s="64"/>
      <c r="K1200" s="65"/>
      <c r="M1200" s="64"/>
      <c r="N1200" s="66"/>
      <c r="O1200" s="66"/>
      <c r="Q1200" s="67"/>
      <c r="R1200" s="68"/>
      <c r="S1200" s="63"/>
      <c r="U1200" s="68">
        <v>35143</v>
      </c>
      <c r="V1200" s="64">
        <v>2</v>
      </c>
      <c r="W1200" s="54">
        <f t="shared" si="56"/>
        <v>1191</v>
      </c>
      <c r="X1200" s="68">
        <v>35143</v>
      </c>
      <c r="AC1200" s="63">
        <v>17573.126559865661</v>
      </c>
      <c r="AD1200" s="63"/>
      <c r="AE1200" s="54" t="s">
        <v>176</v>
      </c>
      <c r="AG1200" s="63"/>
      <c r="AK1200" s="64"/>
      <c r="AL1200" s="64"/>
      <c r="AM1200" s="65"/>
      <c r="AO1200" s="64"/>
      <c r="AP1200" s="66"/>
      <c r="AQ1200" s="66"/>
      <c r="AS1200" s="67"/>
      <c r="AT1200" s="68"/>
    </row>
    <row r="1201" spans="1:46" x14ac:dyDescent="0.25">
      <c r="A1201" s="60">
        <v>18133.492138097994</v>
      </c>
      <c r="B1201" s="54">
        <f t="shared" si="54"/>
        <v>14</v>
      </c>
      <c r="C1201" s="54">
        <f t="shared" si="55"/>
        <v>1192</v>
      </c>
      <c r="D1201" s="60">
        <v>18133.492138097994</v>
      </c>
      <c r="G1201" s="63"/>
      <c r="I1201" s="64"/>
      <c r="J1201" s="64"/>
      <c r="K1201" s="65"/>
      <c r="M1201" s="64"/>
      <c r="N1201" s="66"/>
      <c r="O1201" s="66"/>
      <c r="Q1201" s="67"/>
      <c r="R1201" s="68"/>
      <c r="S1201" s="63"/>
      <c r="U1201" s="68">
        <v>35173</v>
      </c>
      <c r="V1201" s="64">
        <v>3</v>
      </c>
      <c r="W1201" s="54">
        <f t="shared" si="56"/>
        <v>1192</v>
      </c>
      <c r="X1201" s="68">
        <v>35173</v>
      </c>
      <c r="AC1201" s="63">
        <v>17587.719536399934</v>
      </c>
      <c r="AD1201" s="63"/>
      <c r="AE1201" s="54" t="s">
        <v>177</v>
      </c>
      <c r="AG1201" s="63"/>
      <c r="AK1201" s="64"/>
      <c r="AL1201" s="64"/>
      <c r="AM1201" s="65"/>
      <c r="AO1201" s="64"/>
      <c r="AP1201" s="66"/>
      <c r="AQ1201" s="66"/>
      <c r="AS1201" s="67"/>
      <c r="AT1201" s="68"/>
    </row>
    <row r="1202" spans="1:46" x14ac:dyDescent="0.25">
      <c r="A1202" s="60">
        <v>18148.996273914352</v>
      </c>
      <c r="B1202" s="54">
        <f t="shared" si="54"/>
        <v>15</v>
      </c>
      <c r="C1202" s="54">
        <f t="shared" si="55"/>
        <v>1193</v>
      </c>
      <c r="D1202" s="60">
        <v>18148.996273914352</v>
      </c>
      <c r="G1202" s="63"/>
      <c r="I1202" s="64"/>
      <c r="J1202" s="64"/>
      <c r="K1202" s="65"/>
      <c r="M1202" s="64"/>
      <c r="N1202" s="66"/>
      <c r="O1202" s="66"/>
      <c r="Q1202" s="67"/>
      <c r="R1202" s="68"/>
      <c r="S1202" s="63"/>
      <c r="U1202" s="68">
        <v>35202</v>
      </c>
      <c r="V1202" s="64">
        <v>4</v>
      </c>
      <c r="W1202" s="54">
        <f t="shared" si="56"/>
        <v>1193</v>
      </c>
      <c r="X1202" s="68">
        <v>35202</v>
      </c>
      <c r="AC1202" s="63">
        <v>17602.885649018921</v>
      </c>
      <c r="AD1202" s="63"/>
      <c r="AE1202" s="54" t="s">
        <v>176</v>
      </c>
      <c r="AG1202" s="63"/>
      <c r="AK1202" s="64"/>
      <c r="AL1202" s="64"/>
      <c r="AM1202" s="65"/>
      <c r="AO1202" s="64"/>
      <c r="AP1202" s="66"/>
      <c r="AQ1202" s="66"/>
      <c r="AS1202" s="67"/>
      <c r="AT1202" s="68"/>
    </row>
    <row r="1203" spans="1:46" x14ac:dyDescent="0.25">
      <c r="A1203" s="60">
        <v>18164.379356840625</v>
      </c>
      <c r="B1203" s="54">
        <f t="shared" si="54"/>
        <v>16</v>
      </c>
      <c r="C1203" s="54">
        <f t="shared" si="55"/>
        <v>1194</v>
      </c>
      <c r="D1203" s="60">
        <v>18164.379356840625</v>
      </c>
      <c r="G1203" s="63"/>
      <c r="I1203" s="64"/>
      <c r="J1203" s="64"/>
      <c r="K1203" s="65"/>
      <c r="M1203" s="64"/>
      <c r="N1203" s="66"/>
      <c r="O1203" s="66"/>
      <c r="Q1203" s="67"/>
      <c r="R1203" s="68"/>
      <c r="S1203" s="63"/>
      <c r="U1203" s="68">
        <v>35232</v>
      </c>
      <c r="V1203" s="64">
        <v>5</v>
      </c>
      <c r="W1203" s="54">
        <f t="shared" si="56"/>
        <v>1194</v>
      </c>
      <c r="X1203" s="68">
        <v>35232</v>
      </c>
      <c r="AC1203" s="63">
        <v>17617.132352858782</v>
      </c>
      <c r="AD1203" s="63"/>
      <c r="AE1203" s="54" t="s">
        <v>177</v>
      </c>
      <c r="AG1203" s="63"/>
      <c r="AK1203" s="64"/>
      <c r="AL1203" s="64"/>
      <c r="AM1203" s="65"/>
      <c r="AO1203" s="64"/>
      <c r="AP1203" s="66"/>
      <c r="AQ1203" s="66"/>
      <c r="AS1203" s="67"/>
      <c r="AT1203" s="68"/>
    </row>
    <row r="1204" spans="1:46" x14ac:dyDescent="0.25">
      <c r="A1204" s="60">
        <v>18179.632993728388</v>
      </c>
      <c r="B1204" s="54">
        <f t="shared" si="54"/>
        <v>17</v>
      </c>
      <c r="C1204" s="54">
        <f t="shared" si="55"/>
        <v>1195</v>
      </c>
      <c r="D1204" s="60">
        <v>18179.632993728388</v>
      </c>
      <c r="G1204" s="63"/>
      <c r="I1204" s="64"/>
      <c r="J1204" s="64"/>
      <c r="K1204" s="65"/>
      <c r="M1204" s="64"/>
      <c r="N1204" s="66"/>
      <c r="O1204" s="66"/>
      <c r="Q1204" s="67"/>
      <c r="R1204" s="68"/>
      <c r="S1204" s="63"/>
      <c r="U1204" s="68">
        <v>35262</v>
      </c>
      <c r="V1204" s="64">
        <v>6</v>
      </c>
      <c r="W1204" s="54">
        <f t="shared" si="56"/>
        <v>1195</v>
      </c>
      <c r="X1204" s="68">
        <v>35262</v>
      </c>
      <c r="AC1204" s="63">
        <v>17632.553470282815</v>
      </c>
      <c r="AD1204" s="63"/>
      <c r="AE1204" s="54" t="s">
        <v>176</v>
      </c>
      <c r="AG1204" s="63"/>
      <c r="AK1204" s="64"/>
      <c r="AL1204" s="64"/>
      <c r="AM1204" s="65"/>
      <c r="AO1204" s="64"/>
      <c r="AP1204" s="66"/>
      <c r="AQ1204" s="66"/>
      <c r="AS1204" s="67"/>
      <c r="AT1204" s="68"/>
    </row>
    <row r="1205" spans="1:46" x14ac:dyDescent="0.25">
      <c r="A1205" s="60">
        <v>18194.752375931013</v>
      </c>
      <c r="B1205" s="54">
        <f t="shared" si="54"/>
        <v>18</v>
      </c>
      <c r="C1205" s="54">
        <f t="shared" si="55"/>
        <v>1196</v>
      </c>
      <c r="D1205" s="60">
        <v>18194.752375931013</v>
      </c>
      <c r="G1205" s="63"/>
      <c r="I1205" s="64"/>
      <c r="J1205" s="64"/>
      <c r="K1205" s="65"/>
      <c r="M1205" s="64"/>
      <c r="N1205" s="66"/>
      <c r="O1205" s="66"/>
      <c r="Q1205" s="67"/>
      <c r="R1205" s="68"/>
      <c r="S1205" s="63"/>
      <c r="U1205" s="68">
        <v>35291</v>
      </c>
      <c r="V1205" s="64">
        <v>7</v>
      </c>
      <c r="W1205" s="54">
        <f t="shared" si="56"/>
        <v>1196</v>
      </c>
      <c r="X1205" s="68">
        <v>35291</v>
      </c>
      <c r="AC1205" s="63">
        <v>17646.561637884006</v>
      </c>
      <c r="AD1205" s="63"/>
      <c r="AE1205" s="54" t="s">
        <v>177</v>
      </c>
      <c r="AG1205" s="63"/>
      <c r="AK1205" s="64"/>
      <c r="AL1205" s="64"/>
      <c r="AM1205" s="65"/>
      <c r="AO1205" s="64"/>
      <c r="AP1205" s="66"/>
      <c r="AQ1205" s="66"/>
      <c r="AS1205" s="67"/>
      <c r="AT1205" s="68"/>
    </row>
    <row r="1206" spans="1:46" x14ac:dyDescent="0.25">
      <c r="A1206" s="60">
        <v>18209.75017006509</v>
      </c>
      <c r="B1206" s="54">
        <f t="shared" si="54"/>
        <v>19</v>
      </c>
      <c r="C1206" s="54">
        <f t="shared" si="55"/>
        <v>1197</v>
      </c>
      <c r="D1206" s="60">
        <v>18209.75017006509</v>
      </c>
      <c r="G1206" s="63"/>
      <c r="I1206" s="64"/>
      <c r="J1206" s="64"/>
      <c r="K1206" s="65"/>
      <c r="M1206" s="64"/>
      <c r="N1206" s="66"/>
      <c r="O1206" s="66"/>
      <c r="Q1206" s="67"/>
      <c r="R1206" s="68"/>
      <c r="S1206" s="63"/>
      <c r="U1206" s="68">
        <v>35321</v>
      </c>
      <c r="V1206" s="64">
        <v>8</v>
      </c>
      <c r="W1206" s="54">
        <f t="shared" si="56"/>
        <v>1197</v>
      </c>
      <c r="X1206" s="68">
        <v>35321</v>
      </c>
      <c r="AC1206" s="63">
        <v>17662.104579931591</v>
      </c>
      <c r="AD1206" s="63"/>
      <c r="AE1206" s="54" t="s">
        <v>176</v>
      </c>
      <c r="AG1206" s="63"/>
      <c r="AK1206" s="64"/>
      <c r="AL1206" s="64"/>
      <c r="AM1206" s="65"/>
      <c r="AO1206" s="64"/>
      <c r="AP1206" s="66"/>
      <c r="AQ1206" s="66"/>
      <c r="AS1206" s="67"/>
      <c r="AT1206" s="68"/>
    </row>
    <row r="1207" spans="1:46" x14ac:dyDescent="0.25">
      <c r="A1207" s="60">
        <v>18224.636462671217</v>
      </c>
      <c r="B1207" s="54">
        <f t="shared" si="54"/>
        <v>20</v>
      </c>
      <c r="C1207" s="54">
        <f t="shared" si="55"/>
        <v>1198</v>
      </c>
      <c r="D1207" s="60">
        <v>18224.636462671217</v>
      </c>
      <c r="G1207" s="63"/>
      <c r="I1207" s="64"/>
      <c r="J1207" s="64"/>
      <c r="K1207" s="65"/>
      <c r="M1207" s="64"/>
      <c r="N1207" s="66"/>
      <c r="O1207" s="66"/>
      <c r="Q1207" s="67"/>
      <c r="R1207" s="68"/>
      <c r="S1207" s="63"/>
      <c r="U1207" s="68">
        <v>35350</v>
      </c>
      <c r="V1207" s="64">
        <v>9</v>
      </c>
      <c r="W1207" s="54">
        <f t="shared" si="56"/>
        <v>1198</v>
      </c>
      <c r="X1207" s="68">
        <v>35350</v>
      </c>
      <c r="AC1207" s="63">
        <v>17676.026003626175</v>
      </c>
      <c r="AD1207" s="63"/>
      <c r="AE1207" s="54" t="s">
        <v>177</v>
      </c>
      <c r="AG1207" s="63"/>
      <c r="AK1207" s="64"/>
      <c r="AL1207" s="64"/>
      <c r="AM1207" s="65"/>
      <c r="AO1207" s="64"/>
      <c r="AP1207" s="66"/>
      <c r="AQ1207" s="66"/>
      <c r="AS1207" s="67"/>
      <c r="AT1207" s="68"/>
    </row>
    <row r="1208" spans="1:46" x14ac:dyDescent="0.25">
      <c r="A1208" s="60">
        <v>18239.440197055228</v>
      </c>
      <c r="B1208" s="54">
        <f t="shared" si="54"/>
        <v>21</v>
      </c>
      <c r="C1208" s="54">
        <f t="shared" si="55"/>
        <v>1199</v>
      </c>
      <c r="D1208" s="60">
        <v>18239.440197055228</v>
      </c>
      <c r="G1208" s="63"/>
      <c r="I1208" s="64"/>
      <c r="J1208" s="64"/>
      <c r="K1208" s="65"/>
      <c r="M1208" s="64"/>
      <c r="N1208" s="66"/>
      <c r="O1208" s="66"/>
      <c r="Q1208" s="67"/>
      <c r="R1208" s="68"/>
      <c r="S1208" s="63"/>
      <c r="U1208" s="68">
        <v>35380</v>
      </c>
      <c r="V1208" s="64">
        <v>10</v>
      </c>
      <c r="W1208" s="54">
        <f t="shared" si="56"/>
        <v>1199</v>
      </c>
      <c r="X1208" s="68">
        <v>35380</v>
      </c>
      <c r="AC1208" s="63">
        <v>17691.53882897459</v>
      </c>
      <c r="AD1208" s="63"/>
      <c r="AE1208" s="54" t="s">
        <v>176</v>
      </c>
      <c r="AG1208" s="63"/>
      <c r="AK1208" s="64"/>
      <c r="AL1208" s="64"/>
      <c r="AM1208" s="65"/>
      <c r="AO1208" s="64"/>
      <c r="AP1208" s="66"/>
      <c r="AQ1208" s="66"/>
      <c r="AS1208" s="67"/>
      <c r="AT1208" s="68"/>
    </row>
    <row r="1209" spans="1:46" x14ac:dyDescent="0.25">
      <c r="A1209" s="60">
        <v>18254.182865995448</v>
      </c>
      <c r="B1209" s="54">
        <f t="shared" si="54"/>
        <v>22</v>
      </c>
      <c r="C1209" s="54">
        <f t="shared" si="55"/>
        <v>1200</v>
      </c>
      <c r="D1209" s="60">
        <v>18254.182865995448</v>
      </c>
      <c r="G1209" s="63"/>
      <c r="I1209" s="64"/>
      <c r="J1209" s="64"/>
      <c r="K1209" s="65"/>
      <c r="M1209" s="64"/>
      <c r="N1209" s="66"/>
      <c r="O1209" s="66"/>
      <c r="Q1209" s="67"/>
      <c r="R1209" s="68"/>
      <c r="S1209" s="63"/>
      <c r="U1209" s="68">
        <v>35410</v>
      </c>
      <c r="V1209" s="64">
        <v>11</v>
      </c>
      <c r="W1209" s="54">
        <f t="shared" si="56"/>
        <v>1200</v>
      </c>
      <c r="X1209" s="68">
        <v>35410</v>
      </c>
      <c r="AC1209" s="63">
        <v>17705.537861083169</v>
      </c>
      <c r="AD1209" s="63"/>
      <c r="AE1209" s="54" t="s">
        <v>177</v>
      </c>
      <c r="AG1209" s="63"/>
      <c r="AK1209" s="64"/>
      <c r="AL1209" s="64"/>
      <c r="AM1209" s="65"/>
      <c r="AO1209" s="64"/>
      <c r="AP1209" s="66"/>
      <c r="AQ1209" s="66"/>
      <c r="AS1209" s="67"/>
      <c r="AT1209" s="68"/>
    </row>
    <row r="1210" spans="1:46" x14ac:dyDescent="0.25">
      <c r="A1210" s="60">
        <v>18268.902216679417</v>
      </c>
      <c r="B1210" s="54">
        <f t="shared" si="54"/>
        <v>23</v>
      </c>
      <c r="C1210" s="54">
        <f t="shared" si="55"/>
        <v>1201</v>
      </c>
      <c r="D1210" s="60">
        <v>18268.902216679417</v>
      </c>
      <c r="G1210" s="63"/>
      <c r="I1210" s="64"/>
      <c r="J1210" s="64"/>
      <c r="K1210" s="65"/>
      <c r="M1210" s="64"/>
      <c r="N1210" s="66"/>
      <c r="O1210" s="66"/>
      <c r="Q1210" s="67"/>
      <c r="R1210" s="68"/>
      <c r="S1210" s="63"/>
      <c r="U1210" s="68">
        <v>35439</v>
      </c>
      <c r="V1210" s="64">
        <v>12</v>
      </c>
      <c r="W1210" s="54">
        <f t="shared" si="56"/>
        <v>1201</v>
      </c>
      <c r="X1210" s="68">
        <v>35439</v>
      </c>
      <c r="AC1210" s="63">
        <v>17720.881366631482</v>
      </c>
      <c r="AD1210" s="63"/>
      <c r="AE1210" s="54" t="s">
        <v>176</v>
      </c>
      <c r="AG1210" s="63"/>
      <c r="AK1210" s="64"/>
      <c r="AL1210" s="64"/>
      <c r="AM1210" s="65"/>
      <c r="AO1210" s="64"/>
      <c r="AP1210" s="66"/>
      <c r="AQ1210" s="66"/>
      <c r="AS1210" s="67"/>
      <c r="AT1210" s="68"/>
    </row>
    <row r="1211" spans="1:46" x14ac:dyDescent="0.25">
      <c r="A1211" s="60">
        <v>18283.625045256689</v>
      </c>
      <c r="B1211" s="54">
        <f t="shared" si="54"/>
        <v>24</v>
      </c>
      <c r="C1211" s="54">
        <f t="shared" si="55"/>
        <v>1202</v>
      </c>
      <c r="D1211" s="60">
        <v>18283.625045256689</v>
      </c>
      <c r="G1211" s="63"/>
      <c r="I1211" s="64"/>
      <c r="J1211" s="64"/>
      <c r="K1211" s="65"/>
      <c r="M1211" s="64"/>
      <c r="N1211" s="66"/>
      <c r="O1211" s="66"/>
      <c r="Q1211" s="67"/>
      <c r="R1211" s="68"/>
      <c r="S1211" s="63"/>
      <c r="U1211" s="68">
        <v>35468</v>
      </c>
      <c r="V1211" s="64">
        <v>1</v>
      </c>
      <c r="W1211" s="54">
        <f t="shared" si="56"/>
        <v>1202</v>
      </c>
      <c r="X1211" s="68">
        <v>35468</v>
      </c>
      <c r="AC1211" s="63">
        <v>17735.105211038608</v>
      </c>
      <c r="AD1211" s="63"/>
      <c r="AE1211" s="54" t="s">
        <v>177</v>
      </c>
      <c r="AG1211" s="63"/>
      <c r="AK1211" s="64"/>
      <c r="AL1211" s="64"/>
      <c r="AM1211" s="65"/>
      <c r="AO1211" s="64"/>
      <c r="AP1211" s="66"/>
      <c r="AQ1211" s="66"/>
      <c r="AS1211" s="67"/>
      <c r="AT1211" s="68"/>
    </row>
    <row r="1212" spans="1:46" x14ac:dyDescent="0.25">
      <c r="A1212" s="60">
        <v>18298.389751686715</v>
      </c>
      <c r="B1212" s="54">
        <f t="shared" si="54"/>
        <v>1</v>
      </c>
      <c r="C1212" s="54">
        <f t="shared" si="55"/>
        <v>1203</v>
      </c>
      <c r="D1212" s="60">
        <v>18298.389751686715</v>
      </c>
      <c r="G1212" s="63"/>
      <c r="I1212" s="64"/>
      <c r="J1212" s="64"/>
      <c r="K1212" s="65"/>
      <c r="M1212" s="64"/>
      <c r="N1212" s="66"/>
      <c r="O1212" s="66"/>
      <c r="Q1212" s="67"/>
      <c r="R1212" s="68"/>
      <c r="S1212" s="63"/>
      <c r="U1212" s="68">
        <v>35498</v>
      </c>
      <c r="V1212" s="64">
        <v>2</v>
      </c>
      <c r="W1212" s="54">
        <f t="shared" si="56"/>
        <v>1203</v>
      </c>
      <c r="X1212" s="68">
        <v>35498</v>
      </c>
      <c r="AC1212" s="63">
        <v>17750.175840105861</v>
      </c>
      <c r="AD1212" s="63"/>
      <c r="AE1212" s="54" t="s">
        <v>176</v>
      </c>
      <c r="AG1212" s="63"/>
      <c r="AK1212" s="64"/>
      <c r="AL1212" s="64"/>
      <c r="AM1212" s="65"/>
      <c r="AO1212" s="64"/>
      <c r="AP1212" s="66"/>
      <c r="AQ1212" s="66"/>
      <c r="AS1212" s="67"/>
      <c r="AT1212" s="68"/>
    </row>
    <row r="1213" spans="1:46" x14ac:dyDescent="0.25">
      <c r="A1213" s="60">
        <v>18313.220814181492</v>
      </c>
      <c r="B1213" s="54">
        <f t="shared" si="54"/>
        <v>2</v>
      </c>
      <c r="C1213" s="54">
        <f t="shared" si="55"/>
        <v>1204</v>
      </c>
      <c r="D1213" s="60">
        <v>18313.220814181492</v>
      </c>
      <c r="G1213" s="63"/>
      <c r="I1213" s="64"/>
      <c r="J1213" s="64"/>
      <c r="K1213" s="65"/>
      <c r="M1213" s="64"/>
      <c r="N1213" s="66"/>
      <c r="O1213" s="66"/>
      <c r="Q1213" s="67"/>
      <c r="R1213" s="68"/>
      <c r="S1213" s="63"/>
      <c r="U1213" s="68">
        <v>35527</v>
      </c>
      <c r="V1213" s="64">
        <v>3</v>
      </c>
      <c r="W1213" s="54">
        <f t="shared" si="56"/>
        <v>1204</v>
      </c>
      <c r="X1213" s="68">
        <v>35527</v>
      </c>
      <c r="AC1213" s="63">
        <v>17764.730724630877</v>
      </c>
      <c r="AD1213" s="63"/>
      <c r="AE1213" s="54" t="s">
        <v>177</v>
      </c>
      <c r="AG1213" s="63"/>
      <c r="AK1213" s="64"/>
      <c r="AL1213" s="64"/>
      <c r="AM1213" s="65"/>
      <c r="AO1213" s="64"/>
      <c r="AP1213" s="66"/>
      <c r="AQ1213" s="66"/>
      <c r="AS1213" s="67"/>
      <c r="AT1213" s="68"/>
    </row>
    <row r="1214" spans="1:46" x14ac:dyDescent="0.25">
      <c r="A1214" s="60">
        <v>18328.14993921807</v>
      </c>
      <c r="B1214" s="54">
        <f t="shared" si="54"/>
        <v>3</v>
      </c>
      <c r="C1214" s="54">
        <f t="shared" si="55"/>
        <v>1205</v>
      </c>
      <c r="D1214" s="60">
        <v>18328.14993921807</v>
      </c>
      <c r="G1214" s="63"/>
      <c r="I1214" s="64"/>
      <c r="J1214" s="64"/>
      <c r="K1214" s="65"/>
      <c r="M1214" s="64"/>
      <c r="N1214" s="66"/>
      <c r="O1214" s="66"/>
      <c r="Q1214" s="67"/>
      <c r="R1214" s="68"/>
      <c r="S1214" s="63"/>
      <c r="U1214" s="68">
        <v>35557</v>
      </c>
      <c r="V1214" s="64">
        <v>4</v>
      </c>
      <c r="W1214" s="54">
        <f t="shared" si="56"/>
        <v>1205</v>
      </c>
      <c r="X1214" s="68">
        <v>35557</v>
      </c>
      <c r="AC1214" s="63">
        <v>17779.47336984938</v>
      </c>
      <c r="AD1214" s="63"/>
      <c r="AE1214" s="54" t="s">
        <v>176</v>
      </c>
      <c r="AG1214" s="63"/>
      <c r="AK1214" s="64"/>
      <c r="AL1214" s="64"/>
      <c r="AM1214" s="65"/>
      <c r="AO1214" s="64"/>
      <c r="AP1214" s="66"/>
      <c r="AQ1214" s="66"/>
      <c r="AS1214" s="67"/>
      <c r="AT1214" s="68"/>
    </row>
    <row r="1215" spans="1:46" x14ac:dyDescent="0.25">
      <c r="A1215" s="60">
        <v>18343.191383430269</v>
      </c>
      <c r="B1215" s="54">
        <f t="shared" si="54"/>
        <v>4</v>
      </c>
      <c r="C1215" s="54">
        <f t="shared" si="55"/>
        <v>1206</v>
      </c>
      <c r="D1215" s="60">
        <v>18343.191383430269</v>
      </c>
      <c r="G1215" s="63"/>
      <c r="I1215" s="64"/>
      <c r="J1215" s="64"/>
      <c r="K1215" s="65"/>
      <c r="M1215" s="64"/>
      <c r="N1215" s="66"/>
      <c r="O1215" s="66"/>
      <c r="Q1215" s="67"/>
      <c r="R1215" s="68"/>
      <c r="S1215" s="63"/>
      <c r="U1215" s="68">
        <v>35586</v>
      </c>
      <c r="V1215" s="64">
        <v>5</v>
      </c>
      <c r="W1215" s="54">
        <f t="shared" si="56"/>
        <v>1206</v>
      </c>
      <c r="X1215" s="68">
        <v>35586</v>
      </c>
      <c r="AC1215" s="63">
        <v>17794.405068247113</v>
      </c>
      <c r="AD1215" s="63"/>
      <c r="AE1215" s="54" t="s">
        <v>177</v>
      </c>
      <c r="AG1215" s="63"/>
      <c r="AK1215" s="64"/>
      <c r="AL1215" s="64"/>
      <c r="AM1215" s="65"/>
      <c r="AO1215" s="64"/>
      <c r="AP1215" s="66"/>
      <c r="AQ1215" s="66"/>
      <c r="AS1215" s="67"/>
      <c r="AT1215" s="68"/>
    </row>
    <row r="1216" spans="1:46" x14ac:dyDescent="0.25">
      <c r="A1216" s="60">
        <v>18358.364525940269</v>
      </c>
      <c r="B1216" s="54">
        <f t="shared" si="54"/>
        <v>5</v>
      </c>
      <c r="C1216" s="54">
        <f t="shared" si="55"/>
        <v>1207</v>
      </c>
      <c r="D1216" s="60">
        <v>18358.364525940269</v>
      </c>
      <c r="G1216" s="63"/>
      <c r="I1216" s="64"/>
      <c r="J1216" s="64"/>
      <c r="K1216" s="65"/>
      <c r="M1216" s="64"/>
      <c r="N1216" s="66"/>
      <c r="O1216" s="66"/>
      <c r="Q1216" s="67"/>
      <c r="R1216" s="68"/>
      <c r="S1216" s="63"/>
      <c r="U1216" s="68">
        <v>35616</v>
      </c>
      <c r="V1216" s="64">
        <v>6</v>
      </c>
      <c r="W1216" s="54">
        <f t="shared" si="56"/>
        <v>1207</v>
      </c>
      <c r="X1216" s="68">
        <v>35616</v>
      </c>
      <c r="AC1216" s="63">
        <v>17808.821019303054</v>
      </c>
      <c r="AD1216" s="63"/>
      <c r="AE1216" s="54" t="s">
        <v>176</v>
      </c>
      <c r="AG1216" s="63"/>
      <c r="AK1216" s="64"/>
      <c r="AL1216" s="64"/>
      <c r="AM1216" s="65"/>
      <c r="AO1216" s="64"/>
      <c r="AP1216" s="66"/>
      <c r="AQ1216" s="66"/>
      <c r="AS1216" s="67"/>
      <c r="AT1216" s="68"/>
    </row>
    <row r="1217" spans="1:46" x14ac:dyDescent="0.25">
      <c r="A1217" s="60">
        <v>18373.666372905485</v>
      </c>
      <c r="B1217" s="54">
        <f t="shared" si="54"/>
        <v>6</v>
      </c>
      <c r="C1217" s="54">
        <f t="shared" si="55"/>
        <v>1208</v>
      </c>
      <c r="D1217" s="60">
        <v>18373.666372905485</v>
      </c>
      <c r="G1217" s="63"/>
      <c r="I1217" s="64"/>
      <c r="J1217" s="64"/>
      <c r="K1217" s="65"/>
      <c r="M1217" s="64"/>
      <c r="N1217" s="66"/>
      <c r="O1217" s="66"/>
      <c r="Q1217" s="67"/>
      <c r="R1217" s="68"/>
      <c r="S1217" s="63"/>
      <c r="U1217" s="68">
        <v>35645</v>
      </c>
      <c r="V1217" s="64">
        <v>7</v>
      </c>
      <c r="W1217" s="54">
        <f t="shared" si="56"/>
        <v>1208</v>
      </c>
      <c r="X1217" s="68">
        <v>35645</v>
      </c>
      <c r="AC1217" s="63">
        <v>17824.099914674181</v>
      </c>
      <c r="AD1217" s="63"/>
      <c r="AE1217" s="54" t="s">
        <v>177</v>
      </c>
      <c r="AG1217" s="63"/>
      <c r="AK1217" s="64"/>
      <c r="AL1217" s="64"/>
      <c r="AM1217" s="65"/>
      <c r="AO1217" s="64"/>
      <c r="AP1217" s="66"/>
      <c r="AQ1217" s="66"/>
      <c r="AS1217" s="67"/>
      <c r="AT1217" s="68"/>
    </row>
    <row r="1218" spans="1:46" x14ac:dyDescent="0.25">
      <c r="A1218" s="60">
        <v>18389.100790508557</v>
      </c>
      <c r="B1218" s="54">
        <f t="shared" si="54"/>
        <v>7</v>
      </c>
      <c r="C1218" s="54">
        <f t="shared" si="55"/>
        <v>1209</v>
      </c>
      <c r="D1218" s="60">
        <v>18389.100790508557</v>
      </c>
      <c r="G1218" s="63"/>
      <c r="I1218" s="64"/>
      <c r="J1218" s="64"/>
      <c r="K1218" s="65"/>
      <c r="M1218" s="64"/>
      <c r="N1218" s="66"/>
      <c r="O1218" s="66"/>
      <c r="Q1218" s="67"/>
      <c r="R1218" s="68"/>
      <c r="S1218" s="63"/>
      <c r="U1218" s="68">
        <v>35675</v>
      </c>
      <c r="V1218" s="64">
        <v>8</v>
      </c>
      <c r="W1218" s="54">
        <f t="shared" si="56"/>
        <v>1209</v>
      </c>
      <c r="X1218" s="68">
        <v>35675</v>
      </c>
      <c r="AC1218" s="63">
        <v>17838.252096482553</v>
      </c>
      <c r="AD1218" s="63"/>
      <c r="AE1218" s="54" t="s">
        <v>176</v>
      </c>
      <c r="AG1218" s="63"/>
      <c r="AK1218" s="64"/>
      <c r="AL1218" s="64"/>
      <c r="AM1218" s="65"/>
      <c r="AO1218" s="64"/>
      <c r="AP1218" s="66"/>
      <c r="AQ1218" s="66"/>
      <c r="AS1218" s="67"/>
      <c r="AT1218" s="68"/>
    </row>
    <row r="1219" spans="1:46" x14ac:dyDescent="0.25">
      <c r="A1219" s="60">
        <v>18404.644173348323</v>
      </c>
      <c r="B1219" s="54">
        <f t="shared" si="54"/>
        <v>8</v>
      </c>
      <c r="C1219" s="54">
        <f t="shared" si="55"/>
        <v>1210</v>
      </c>
      <c r="D1219" s="60">
        <v>18404.644173348323</v>
      </c>
      <c r="G1219" s="63"/>
      <c r="I1219" s="64"/>
      <c r="J1219" s="64"/>
      <c r="K1219" s="65"/>
      <c r="M1219" s="64"/>
      <c r="N1219" s="66"/>
      <c r="O1219" s="66"/>
      <c r="Q1219" s="67"/>
      <c r="R1219" s="68"/>
      <c r="S1219" s="63"/>
      <c r="U1219" s="68">
        <v>35705</v>
      </c>
      <c r="V1219" s="64">
        <v>9</v>
      </c>
      <c r="W1219" s="54">
        <f t="shared" si="56"/>
        <v>1210</v>
      </c>
      <c r="X1219" s="68">
        <v>35705</v>
      </c>
      <c r="AC1219" s="63">
        <v>17853.772112668492</v>
      </c>
      <c r="AD1219" s="63"/>
      <c r="AE1219" s="54" t="s">
        <v>177</v>
      </c>
      <c r="AG1219" s="63"/>
      <c r="AK1219" s="64"/>
      <c r="AL1219" s="64"/>
      <c r="AM1219" s="65"/>
      <c r="AO1219" s="64"/>
      <c r="AP1219" s="66"/>
      <c r="AQ1219" s="66"/>
      <c r="AS1219" s="67"/>
      <c r="AT1219" s="68"/>
    </row>
    <row r="1220" spans="1:46" x14ac:dyDescent="0.25">
      <c r="A1220" s="60">
        <v>18420.285742966458</v>
      </c>
      <c r="B1220" s="54">
        <f t="shared" si="54"/>
        <v>9</v>
      </c>
      <c r="C1220" s="54">
        <f t="shared" si="55"/>
        <v>1211</v>
      </c>
      <c r="D1220" s="60">
        <v>18420.285742966458</v>
      </c>
      <c r="G1220" s="63"/>
      <c r="I1220" s="64"/>
      <c r="J1220" s="64"/>
      <c r="K1220" s="65"/>
      <c r="M1220" s="64"/>
      <c r="N1220" s="66"/>
      <c r="O1220" s="66"/>
      <c r="Q1220" s="67"/>
      <c r="R1220" s="68"/>
      <c r="S1220" s="63"/>
      <c r="U1220" s="68">
        <v>35734</v>
      </c>
      <c r="V1220" s="64">
        <v>10</v>
      </c>
      <c r="W1220" s="54">
        <f t="shared" si="56"/>
        <v>1211</v>
      </c>
      <c r="X1220" s="68">
        <v>35734</v>
      </c>
      <c r="AC1220" s="63">
        <v>17867.78120257007</v>
      </c>
      <c r="AD1220" s="63"/>
      <c r="AE1220" s="54" t="s">
        <v>176</v>
      </c>
      <c r="AG1220" s="63"/>
      <c r="AK1220" s="64"/>
      <c r="AL1220" s="64"/>
      <c r="AM1220" s="65"/>
      <c r="AO1220" s="64"/>
      <c r="AP1220" s="66"/>
      <c r="AQ1220" s="66"/>
      <c r="AS1220" s="67"/>
      <c r="AT1220" s="68"/>
    </row>
    <row r="1221" spans="1:46" x14ac:dyDescent="0.25">
      <c r="A1221" s="60">
        <v>18435.98366758367</v>
      </c>
      <c r="B1221" s="54">
        <f t="shared" si="54"/>
        <v>10</v>
      </c>
      <c r="C1221" s="54">
        <f t="shared" si="55"/>
        <v>1212</v>
      </c>
      <c r="D1221" s="60">
        <v>18435.98366758367</v>
      </c>
      <c r="G1221" s="63"/>
      <c r="I1221" s="64"/>
      <c r="J1221" s="64"/>
      <c r="K1221" s="65"/>
      <c r="M1221" s="64"/>
      <c r="N1221" s="66"/>
      <c r="O1221" s="66"/>
      <c r="Q1221" s="67"/>
      <c r="R1221" s="68"/>
      <c r="S1221" s="63"/>
      <c r="U1221" s="68">
        <v>35764</v>
      </c>
      <c r="V1221" s="64">
        <v>11</v>
      </c>
      <c r="W1221" s="54">
        <f t="shared" si="56"/>
        <v>1212</v>
      </c>
      <c r="X1221" s="68">
        <v>35764</v>
      </c>
      <c r="AC1221" s="63">
        <v>17883.382909408305</v>
      </c>
      <c r="AD1221" s="63"/>
      <c r="AE1221" s="54" t="s">
        <v>177</v>
      </c>
      <c r="AG1221" s="63"/>
      <c r="AK1221" s="64"/>
      <c r="AL1221" s="64"/>
      <c r="AM1221" s="65"/>
      <c r="AO1221" s="64"/>
      <c r="AP1221" s="66"/>
      <c r="AQ1221" s="66"/>
      <c r="AS1221" s="67"/>
      <c r="AT1221" s="68"/>
    </row>
    <row r="1222" spans="1:46" x14ac:dyDescent="0.25">
      <c r="A1222" s="60">
        <v>18451.71789292898</v>
      </c>
      <c r="B1222" s="54">
        <f t="shared" si="54"/>
        <v>11</v>
      </c>
      <c r="C1222" s="54">
        <f t="shared" si="55"/>
        <v>1213</v>
      </c>
      <c r="D1222" s="60">
        <v>18451.71789292898</v>
      </c>
      <c r="G1222" s="63"/>
      <c r="I1222" s="64"/>
      <c r="J1222" s="64"/>
      <c r="K1222" s="65"/>
      <c r="M1222" s="64"/>
      <c r="N1222" s="66"/>
      <c r="O1222" s="66"/>
      <c r="Q1222" s="67"/>
      <c r="R1222" s="68"/>
      <c r="S1222" s="63"/>
      <c r="U1222" s="68">
        <v>35794</v>
      </c>
      <c r="V1222" s="64">
        <v>12</v>
      </c>
      <c r="W1222" s="54">
        <f t="shared" si="56"/>
        <v>1213</v>
      </c>
      <c r="X1222" s="68">
        <v>35794</v>
      </c>
      <c r="AC1222" s="63">
        <v>17897.406300833449</v>
      </c>
      <c r="AD1222" s="63"/>
      <c r="AE1222" s="54" t="s">
        <v>176</v>
      </c>
      <c r="AG1222" s="63"/>
      <c r="AK1222" s="64"/>
      <c r="AL1222" s="64"/>
      <c r="AM1222" s="65"/>
      <c r="AO1222" s="64"/>
      <c r="AP1222" s="66"/>
      <c r="AQ1222" s="66"/>
      <c r="AS1222" s="67"/>
      <c r="AT1222" s="68"/>
    </row>
    <row r="1223" spans="1:46" x14ac:dyDescent="0.25">
      <c r="A1223" s="60">
        <v>18467.43775992142</v>
      </c>
      <c r="B1223" s="54">
        <f t="shared" si="54"/>
        <v>12</v>
      </c>
      <c r="C1223" s="54">
        <f t="shared" si="55"/>
        <v>1214</v>
      </c>
      <c r="D1223" s="60">
        <v>18467.43775992142</v>
      </c>
      <c r="G1223" s="63"/>
      <c r="I1223" s="64"/>
      <c r="J1223" s="64"/>
      <c r="K1223" s="65"/>
      <c r="M1223" s="64"/>
      <c r="N1223" s="66"/>
      <c r="O1223" s="66"/>
      <c r="Q1223" s="67"/>
      <c r="R1223" s="68"/>
      <c r="S1223" s="63"/>
      <c r="U1223" s="68">
        <v>35823</v>
      </c>
      <c r="V1223" s="64">
        <v>1</v>
      </c>
      <c r="W1223" s="54">
        <f t="shared" si="56"/>
        <v>1214</v>
      </c>
      <c r="X1223" s="68">
        <v>35823</v>
      </c>
      <c r="AC1223" s="63">
        <v>17912.916633864399</v>
      </c>
      <c r="AD1223" s="63"/>
      <c r="AE1223" s="54" t="s">
        <v>177</v>
      </c>
      <c r="AG1223" s="63"/>
      <c r="AK1223" s="64"/>
      <c r="AL1223" s="64"/>
      <c r="AM1223" s="65"/>
      <c r="AO1223" s="64"/>
      <c r="AP1223" s="66"/>
      <c r="AQ1223" s="66"/>
      <c r="AS1223" s="67"/>
      <c r="AT1223" s="68"/>
    </row>
    <row r="1224" spans="1:46" x14ac:dyDescent="0.25">
      <c r="A1224" s="60">
        <v>18483.121998311952</v>
      </c>
      <c r="B1224" s="54">
        <f t="shared" si="54"/>
        <v>13</v>
      </c>
      <c r="C1224" s="54">
        <f t="shared" si="55"/>
        <v>1215</v>
      </c>
      <c r="D1224" s="60">
        <v>18483.121998311952</v>
      </c>
      <c r="G1224" s="63"/>
      <c r="I1224" s="64"/>
      <c r="J1224" s="64"/>
      <c r="K1224" s="65"/>
      <c r="M1224" s="64"/>
      <c r="N1224" s="66"/>
      <c r="O1224" s="66"/>
      <c r="Q1224" s="67"/>
      <c r="R1224" s="68"/>
      <c r="S1224" s="63"/>
      <c r="U1224" s="68">
        <v>35853</v>
      </c>
      <c r="V1224" s="64">
        <v>2</v>
      </c>
      <c r="W1224" s="54">
        <f t="shared" si="56"/>
        <v>1215</v>
      </c>
      <c r="X1224" s="68">
        <v>35853</v>
      </c>
      <c r="AC1224" s="63">
        <v>17927.112930316012</v>
      </c>
      <c r="AD1224" s="63"/>
      <c r="AE1224" s="54" t="s">
        <v>176</v>
      </c>
      <c r="AG1224" s="63"/>
      <c r="AK1224" s="64"/>
      <c r="AL1224" s="64"/>
      <c r="AM1224" s="65"/>
      <c r="AO1224" s="64"/>
      <c r="AP1224" s="66"/>
      <c r="AQ1224" s="66"/>
      <c r="AS1224" s="67"/>
      <c r="AT1224" s="68"/>
    </row>
    <row r="1225" spans="1:46" x14ac:dyDescent="0.25">
      <c r="A1225" s="60">
        <v>18498.724750947673</v>
      </c>
      <c r="B1225" s="54">
        <f t="shared" si="54"/>
        <v>14</v>
      </c>
      <c r="C1225" s="54">
        <f t="shared" si="55"/>
        <v>1216</v>
      </c>
      <c r="D1225" s="60">
        <v>18498.724750947673</v>
      </c>
      <c r="G1225" s="63"/>
      <c r="I1225" s="64"/>
      <c r="J1225" s="64"/>
      <c r="K1225" s="65"/>
      <c r="M1225" s="64"/>
      <c r="N1225" s="66"/>
      <c r="O1225" s="66"/>
      <c r="Q1225" s="67"/>
      <c r="R1225" s="68"/>
      <c r="S1225" s="63"/>
      <c r="U1225" s="68">
        <v>35882</v>
      </c>
      <c r="V1225" s="64">
        <v>3</v>
      </c>
      <c r="W1225" s="54">
        <f t="shared" si="56"/>
        <v>1216</v>
      </c>
      <c r="X1225" s="68">
        <v>35882</v>
      </c>
      <c r="AC1225" s="63">
        <v>17942.381059532519</v>
      </c>
      <c r="AD1225" s="63"/>
      <c r="AE1225" s="54" t="s">
        <v>177</v>
      </c>
      <c r="AG1225" s="63"/>
      <c r="AK1225" s="64"/>
      <c r="AL1225" s="64"/>
      <c r="AM1225" s="65"/>
      <c r="AO1225" s="64"/>
      <c r="AP1225" s="66"/>
      <c r="AQ1225" s="66"/>
      <c r="AS1225" s="67"/>
      <c r="AT1225" s="68"/>
    </row>
    <row r="1226" spans="1:46" x14ac:dyDescent="0.25">
      <c r="A1226" s="60">
        <v>18514.232044827193</v>
      </c>
      <c r="B1226" s="54">
        <f t="shared" si="54"/>
        <v>15</v>
      </c>
      <c r="C1226" s="54">
        <f t="shared" si="55"/>
        <v>1217</v>
      </c>
      <c r="D1226" s="60">
        <v>18514.232044827193</v>
      </c>
      <c r="G1226" s="63"/>
      <c r="I1226" s="64"/>
      <c r="J1226" s="64"/>
      <c r="K1226" s="65"/>
      <c r="M1226" s="64"/>
      <c r="N1226" s="66"/>
      <c r="O1226" s="66"/>
      <c r="Q1226" s="67"/>
      <c r="R1226" s="68"/>
      <c r="S1226" s="63"/>
      <c r="U1226" s="68">
        <v>35911</v>
      </c>
      <c r="V1226" s="64">
        <v>4</v>
      </c>
      <c r="W1226" s="54">
        <f t="shared" si="56"/>
        <v>1217</v>
      </c>
      <c r="X1226" s="68">
        <v>35911</v>
      </c>
      <c r="AC1226" s="63">
        <v>17956.871654658578</v>
      </c>
      <c r="AD1226" s="63"/>
      <c r="AE1226" s="54" t="s">
        <v>176</v>
      </c>
      <c r="AG1226" s="63"/>
      <c r="AK1226" s="64"/>
      <c r="AL1226" s="64"/>
      <c r="AM1226" s="65"/>
      <c r="AO1226" s="64"/>
      <c r="AP1226" s="66"/>
      <c r="AQ1226" s="66"/>
      <c r="AS1226" s="67"/>
      <c r="AT1226" s="68"/>
    </row>
    <row r="1227" spans="1:46" x14ac:dyDescent="0.25">
      <c r="A1227" s="60">
        <v>18529.61389722582</v>
      </c>
      <c r="B1227" s="54">
        <f t="shared" si="54"/>
        <v>16</v>
      </c>
      <c r="C1227" s="54">
        <f t="shared" si="55"/>
        <v>1218</v>
      </c>
      <c r="D1227" s="60">
        <v>18529.61389722582</v>
      </c>
      <c r="G1227" s="63"/>
      <c r="I1227" s="64"/>
      <c r="J1227" s="64"/>
      <c r="K1227" s="65"/>
      <c r="M1227" s="64"/>
      <c r="N1227" s="66"/>
      <c r="O1227" s="66"/>
      <c r="Q1227" s="67"/>
      <c r="R1227" s="68"/>
      <c r="S1227" s="63"/>
      <c r="U1227" s="68">
        <v>35941</v>
      </c>
      <c r="V1227" s="64">
        <v>5</v>
      </c>
      <c r="W1227" s="54">
        <f t="shared" si="56"/>
        <v>1218</v>
      </c>
      <c r="X1227" s="68">
        <v>35941</v>
      </c>
      <c r="AC1227" s="63">
        <v>17971.793952389155</v>
      </c>
      <c r="AD1227" s="63"/>
      <c r="AE1227" s="54" t="s">
        <v>177</v>
      </c>
      <c r="AG1227" s="63"/>
      <c r="AK1227" s="64"/>
      <c r="AL1227" s="64"/>
      <c r="AM1227" s="65"/>
      <c r="AO1227" s="64"/>
      <c r="AP1227" s="66"/>
      <c r="AQ1227" s="66"/>
      <c r="AS1227" s="67"/>
      <c r="AT1227" s="68"/>
    </row>
    <row r="1228" spans="1:46" x14ac:dyDescent="0.25">
      <c r="A1228" s="60">
        <v>18544.869536551647</v>
      </c>
      <c r="B1228" s="54">
        <f t="shared" ref="B1228:B1291" si="57">IF(B1227=24,1,B1227+1)</f>
        <v>17</v>
      </c>
      <c r="C1228" s="54">
        <f t="shared" ref="C1228:C1291" si="58">C1227+1</f>
        <v>1219</v>
      </c>
      <c r="D1228" s="60">
        <v>18544.869536551647</v>
      </c>
      <c r="G1228" s="63"/>
      <c r="I1228" s="64"/>
      <c r="J1228" s="64"/>
      <c r="K1228" s="65"/>
      <c r="M1228" s="64"/>
      <c r="N1228" s="66"/>
      <c r="O1228" s="66"/>
      <c r="Q1228" s="67"/>
      <c r="R1228" s="68"/>
      <c r="S1228" s="63"/>
      <c r="U1228" s="68">
        <v>35970</v>
      </c>
      <c r="V1228" s="64">
        <v>5</v>
      </c>
      <c r="W1228" s="54">
        <f t="shared" ref="W1228:W1291" si="59">W1227+1</f>
        <v>1219</v>
      </c>
      <c r="X1228" s="68">
        <v>35970</v>
      </c>
      <c r="AC1228" s="63">
        <v>17986.632708728313</v>
      </c>
      <c r="AD1228" s="63"/>
      <c r="AE1228" s="54" t="s">
        <v>176</v>
      </c>
      <c r="AG1228" s="63"/>
      <c r="AK1228" s="64"/>
      <c r="AL1228" s="64"/>
      <c r="AM1228" s="65"/>
      <c r="AO1228" s="64"/>
      <c r="AP1228" s="66"/>
      <c r="AQ1228" s="66"/>
      <c r="AS1228" s="67"/>
      <c r="AT1228" s="68"/>
    </row>
    <row r="1229" spans="1:46" x14ac:dyDescent="0.25">
      <c r="A1229" s="60">
        <v>18559.989715692122</v>
      </c>
      <c r="B1229" s="54">
        <f t="shared" si="57"/>
        <v>18</v>
      </c>
      <c r="C1229" s="54">
        <f t="shared" si="58"/>
        <v>1220</v>
      </c>
      <c r="D1229" s="60">
        <v>18559.989715692122</v>
      </c>
      <c r="G1229" s="63"/>
      <c r="I1229" s="64"/>
      <c r="J1229" s="64"/>
      <c r="K1229" s="65"/>
      <c r="M1229" s="64"/>
      <c r="N1229" s="66"/>
      <c r="O1229" s="66"/>
      <c r="Q1229" s="67"/>
      <c r="R1229" s="68"/>
      <c r="S1229" s="63"/>
      <c r="U1229" s="68">
        <v>35999</v>
      </c>
      <c r="V1229" s="64">
        <v>6</v>
      </c>
      <c r="W1229" s="54">
        <f t="shared" si="59"/>
        <v>1220</v>
      </c>
      <c r="X1229" s="68">
        <v>35999</v>
      </c>
      <c r="AC1229" s="63">
        <v>18001.172836593352</v>
      </c>
      <c r="AD1229" s="63"/>
      <c r="AE1229" s="54" t="s">
        <v>177</v>
      </c>
      <c r="AG1229" s="63"/>
      <c r="AK1229" s="64"/>
      <c r="AL1229" s="64"/>
      <c r="AM1229" s="65"/>
      <c r="AO1229" s="64"/>
      <c r="AP1229" s="66"/>
      <c r="AQ1229" s="66"/>
      <c r="AS1229" s="67"/>
      <c r="AT1229" s="68"/>
    </row>
    <row r="1230" spans="1:46" x14ac:dyDescent="0.25">
      <c r="A1230" s="60">
        <v>18574.989029452205</v>
      </c>
      <c r="B1230" s="54">
        <f t="shared" si="57"/>
        <v>19</v>
      </c>
      <c r="C1230" s="54">
        <f t="shared" si="58"/>
        <v>1221</v>
      </c>
      <c r="D1230" s="60">
        <v>18574.989029452205</v>
      </c>
      <c r="G1230" s="63"/>
      <c r="I1230" s="64"/>
      <c r="J1230" s="64"/>
      <c r="K1230" s="65"/>
      <c r="M1230" s="64"/>
      <c r="N1230" s="66"/>
      <c r="O1230" s="66"/>
      <c r="Q1230" s="67"/>
      <c r="R1230" s="68"/>
      <c r="S1230" s="63"/>
      <c r="U1230" s="68">
        <v>36029</v>
      </c>
      <c r="V1230" s="64">
        <v>7</v>
      </c>
      <c r="W1230" s="54">
        <f t="shared" si="59"/>
        <v>1221</v>
      </c>
      <c r="X1230" s="68">
        <v>36029</v>
      </c>
      <c r="AC1230" s="63">
        <v>18016.335205221549</v>
      </c>
      <c r="AD1230" s="63"/>
      <c r="AE1230" s="54" t="s">
        <v>176</v>
      </c>
      <c r="AG1230" s="63"/>
      <c r="AK1230" s="64"/>
      <c r="AL1230" s="64"/>
      <c r="AM1230" s="65"/>
      <c r="AO1230" s="64"/>
      <c r="AP1230" s="66"/>
      <c r="AQ1230" s="66"/>
      <c r="AS1230" s="67"/>
      <c r="AT1230" s="68"/>
    </row>
    <row r="1231" spans="1:46" x14ac:dyDescent="0.25">
      <c r="A1231" s="60">
        <v>18589.877058035694</v>
      </c>
      <c r="B1231" s="54">
        <f t="shared" si="57"/>
        <v>20</v>
      </c>
      <c r="C1231" s="54">
        <f t="shared" si="58"/>
        <v>1222</v>
      </c>
      <c r="D1231" s="60">
        <v>18589.877058035694</v>
      </c>
      <c r="G1231" s="63"/>
      <c r="I1231" s="64"/>
      <c r="J1231" s="64"/>
      <c r="K1231" s="65"/>
      <c r="M1231" s="64"/>
      <c r="N1231" s="66"/>
      <c r="O1231" s="66"/>
      <c r="Q1231" s="67"/>
      <c r="R1231" s="68"/>
      <c r="S1231" s="63"/>
      <c r="U1231" s="68">
        <v>36059</v>
      </c>
      <c r="V1231" s="64">
        <v>8</v>
      </c>
      <c r="W1231" s="54">
        <f t="shared" si="59"/>
        <v>1222</v>
      </c>
      <c r="X1231" s="68">
        <v>36059</v>
      </c>
      <c r="AC1231" s="63">
        <v>18030.53558189515</v>
      </c>
      <c r="AD1231" s="63"/>
      <c r="AE1231" s="54" t="s">
        <v>177</v>
      </c>
      <c r="AG1231" s="63"/>
      <c r="AK1231" s="64"/>
      <c r="AL1231" s="64"/>
      <c r="AM1231" s="65"/>
      <c r="AO1231" s="64"/>
      <c r="AP1231" s="66"/>
      <c r="AQ1231" s="66"/>
      <c r="AS1231" s="67"/>
      <c r="AT1231" s="68"/>
    </row>
    <row r="1232" spans="1:46" x14ac:dyDescent="0.25">
      <c r="A1232" s="60">
        <v>18604.682053836994</v>
      </c>
      <c r="B1232" s="54">
        <f t="shared" si="57"/>
        <v>21</v>
      </c>
      <c r="C1232" s="54">
        <f t="shared" si="58"/>
        <v>1223</v>
      </c>
      <c r="D1232" s="60">
        <v>18604.682053836994</v>
      </c>
      <c r="G1232" s="63"/>
      <c r="I1232" s="64"/>
      <c r="J1232" s="64"/>
      <c r="K1232" s="65"/>
      <c r="M1232" s="64"/>
      <c r="N1232" s="66"/>
      <c r="O1232" s="66"/>
      <c r="Q1232" s="67"/>
      <c r="R1232" s="68"/>
      <c r="S1232" s="63"/>
      <c r="U1232" s="68">
        <v>36088</v>
      </c>
      <c r="V1232" s="64">
        <v>9</v>
      </c>
      <c r="W1232" s="54">
        <f t="shared" si="59"/>
        <v>1223</v>
      </c>
      <c r="X1232" s="68">
        <v>36088</v>
      </c>
      <c r="AC1232" s="63">
        <v>18045.933546939865</v>
      </c>
      <c r="AD1232" s="63"/>
      <c r="AE1232" s="54" t="s">
        <v>176</v>
      </c>
      <c r="AG1232" s="63"/>
      <c r="AK1232" s="64"/>
      <c r="AL1232" s="64"/>
      <c r="AM1232" s="65"/>
      <c r="AO1232" s="64"/>
      <c r="AP1232" s="66"/>
      <c r="AQ1232" s="66"/>
      <c r="AS1232" s="67"/>
      <c r="AT1232" s="68"/>
    </row>
    <row r="1233" spans="1:46" x14ac:dyDescent="0.25">
      <c r="A1233" s="60">
        <v>18619.426239575725</v>
      </c>
      <c r="B1233" s="54">
        <f t="shared" si="57"/>
        <v>22</v>
      </c>
      <c r="C1233" s="54">
        <f t="shared" si="58"/>
        <v>1224</v>
      </c>
      <c r="D1233" s="60">
        <v>18619.426239575725</v>
      </c>
      <c r="G1233" s="63"/>
      <c r="I1233" s="64"/>
      <c r="J1233" s="64"/>
      <c r="K1233" s="65"/>
      <c r="M1233" s="64"/>
      <c r="N1233" s="66"/>
      <c r="O1233" s="66"/>
      <c r="Q1233" s="67"/>
      <c r="R1233" s="68"/>
      <c r="S1233" s="63"/>
      <c r="U1233" s="68">
        <v>36118</v>
      </c>
      <c r="V1233" s="64">
        <v>10</v>
      </c>
      <c r="W1233" s="54">
        <f t="shared" si="59"/>
        <v>1224</v>
      </c>
      <c r="X1233" s="68">
        <v>36118</v>
      </c>
      <c r="AC1233" s="63">
        <v>18059.906741522718</v>
      </c>
      <c r="AD1233" s="63"/>
      <c r="AE1233" s="54" t="s">
        <v>177</v>
      </c>
      <c r="AG1233" s="63"/>
      <c r="AK1233" s="64"/>
      <c r="AL1233" s="64"/>
      <c r="AM1233" s="65"/>
      <c r="AO1233" s="64"/>
      <c r="AP1233" s="66"/>
      <c r="AQ1233" s="66"/>
      <c r="AS1233" s="67"/>
      <c r="AT1233" s="68"/>
    </row>
    <row r="1234" spans="1:46" x14ac:dyDescent="0.25">
      <c r="A1234" s="60">
        <v>18634.146441236604</v>
      </c>
      <c r="B1234" s="54">
        <f t="shared" si="57"/>
        <v>23</v>
      </c>
      <c r="C1234" s="54">
        <f t="shared" si="58"/>
        <v>1225</v>
      </c>
      <c r="D1234" s="60">
        <v>18634.146441236604</v>
      </c>
      <c r="G1234" s="63"/>
      <c r="I1234" s="64"/>
      <c r="J1234" s="64"/>
      <c r="K1234" s="65"/>
      <c r="M1234" s="64"/>
      <c r="N1234" s="66"/>
      <c r="O1234" s="66"/>
      <c r="Q1234" s="67"/>
      <c r="R1234" s="68"/>
      <c r="S1234" s="63"/>
      <c r="U1234" s="68">
        <v>36148</v>
      </c>
      <c r="V1234" s="64">
        <v>11</v>
      </c>
      <c r="W1234" s="54">
        <f t="shared" si="59"/>
        <v>1225</v>
      </c>
      <c r="X1234" s="68">
        <v>36148</v>
      </c>
      <c r="AC1234" s="63">
        <v>18075.418362398632</v>
      </c>
      <c r="AD1234" s="63"/>
      <c r="AE1234" s="54" t="s">
        <v>176</v>
      </c>
      <c r="AG1234" s="63"/>
      <c r="AK1234" s="64"/>
      <c r="AL1234" s="64"/>
      <c r="AM1234" s="65"/>
      <c r="AO1234" s="64"/>
      <c r="AP1234" s="66"/>
      <c r="AQ1234" s="66"/>
      <c r="AS1234" s="67"/>
      <c r="AT1234" s="68"/>
    </row>
    <row r="1235" spans="1:46" x14ac:dyDescent="0.25">
      <c r="A1235" s="60">
        <v>18648.869807112496</v>
      </c>
      <c r="B1235" s="54">
        <f t="shared" si="57"/>
        <v>24</v>
      </c>
      <c r="C1235" s="54">
        <f t="shared" si="58"/>
        <v>1226</v>
      </c>
      <c r="D1235" s="60">
        <v>18648.869807112496</v>
      </c>
      <c r="G1235" s="63"/>
      <c r="I1235" s="64"/>
      <c r="J1235" s="64"/>
      <c r="K1235" s="65"/>
      <c r="M1235" s="64"/>
      <c r="N1235" s="66"/>
      <c r="O1235" s="66"/>
      <c r="Q1235" s="67"/>
      <c r="R1235" s="68"/>
      <c r="S1235" s="63"/>
      <c r="U1235" s="68">
        <v>36177</v>
      </c>
      <c r="V1235" s="64">
        <v>12</v>
      </c>
      <c r="W1235" s="54">
        <f t="shared" si="59"/>
        <v>1226</v>
      </c>
      <c r="X1235" s="68">
        <v>36177</v>
      </c>
      <c r="AC1235" s="63">
        <v>18089.320577222854</v>
      </c>
      <c r="AD1235" s="63"/>
      <c r="AE1235" s="54" t="s">
        <v>177</v>
      </c>
      <c r="AG1235" s="63"/>
      <c r="AK1235" s="64"/>
      <c r="AL1235" s="64"/>
      <c r="AM1235" s="65"/>
      <c r="AO1235" s="64"/>
      <c r="AP1235" s="66"/>
      <c r="AQ1235" s="66"/>
      <c r="AS1235" s="67"/>
      <c r="AT1235" s="68"/>
    </row>
    <row r="1236" spans="1:46" x14ac:dyDescent="0.25">
      <c r="A1236" s="60">
        <v>18663.634673075285</v>
      </c>
      <c r="B1236" s="54">
        <f t="shared" si="57"/>
        <v>1</v>
      </c>
      <c r="C1236" s="54">
        <f t="shared" si="58"/>
        <v>1227</v>
      </c>
      <c r="D1236" s="60">
        <v>18663.634673075285</v>
      </c>
      <c r="G1236" s="63"/>
      <c r="I1236" s="64"/>
      <c r="J1236" s="64"/>
      <c r="K1236" s="65"/>
      <c r="M1236" s="64"/>
      <c r="N1236" s="66"/>
      <c r="O1236" s="66"/>
      <c r="Q1236" s="67"/>
      <c r="R1236" s="68"/>
      <c r="S1236" s="63"/>
      <c r="U1236" s="68">
        <v>36207</v>
      </c>
      <c r="V1236" s="64">
        <v>1</v>
      </c>
      <c r="W1236" s="54">
        <f t="shared" si="59"/>
        <v>1227</v>
      </c>
      <c r="X1236" s="68">
        <v>36207</v>
      </c>
      <c r="AC1236" s="63">
        <v>18104.814956941176</v>
      </c>
      <c r="AD1236" s="63"/>
      <c r="AE1236" s="54" t="s">
        <v>176</v>
      </c>
      <c r="AG1236" s="63"/>
      <c r="AK1236" s="64"/>
      <c r="AL1236" s="64"/>
      <c r="AM1236" s="65"/>
      <c r="AO1236" s="64"/>
      <c r="AP1236" s="66"/>
      <c r="AQ1236" s="66"/>
      <c r="AS1236" s="67"/>
      <c r="AT1236" s="68"/>
    </row>
    <row r="1237" spans="1:46" x14ac:dyDescent="0.25">
      <c r="A1237" s="60">
        <v>18678.465359936468</v>
      </c>
      <c r="B1237" s="54">
        <f t="shared" si="57"/>
        <v>2</v>
      </c>
      <c r="C1237" s="54">
        <f t="shared" si="58"/>
        <v>1228</v>
      </c>
      <c r="D1237" s="60">
        <v>18678.465359936468</v>
      </c>
      <c r="G1237" s="63"/>
      <c r="I1237" s="64"/>
      <c r="J1237" s="64"/>
      <c r="K1237" s="65"/>
      <c r="M1237" s="64"/>
      <c r="N1237" s="66"/>
      <c r="O1237" s="66"/>
      <c r="Q1237" s="67"/>
      <c r="R1237" s="68"/>
      <c r="S1237" s="63"/>
      <c r="U1237" s="68">
        <v>36237</v>
      </c>
      <c r="V1237" s="64">
        <v>2</v>
      </c>
      <c r="W1237" s="54">
        <f t="shared" si="59"/>
        <v>1228</v>
      </c>
      <c r="X1237" s="68">
        <v>36237</v>
      </c>
      <c r="AC1237" s="63">
        <v>18118.815090397373</v>
      </c>
      <c r="AD1237" s="63"/>
      <c r="AE1237" s="54" t="s">
        <v>177</v>
      </c>
      <c r="AG1237" s="63"/>
      <c r="AK1237" s="64"/>
      <c r="AL1237" s="64"/>
      <c r="AM1237" s="65"/>
      <c r="AO1237" s="64"/>
      <c r="AP1237" s="66"/>
      <c r="AQ1237" s="66"/>
      <c r="AS1237" s="67"/>
      <c r="AT1237" s="68"/>
    </row>
    <row r="1238" spans="1:46" x14ac:dyDescent="0.25">
      <c r="A1238" s="60">
        <v>18693.393864962272</v>
      </c>
      <c r="B1238" s="54">
        <f t="shared" si="57"/>
        <v>3</v>
      </c>
      <c r="C1238" s="54">
        <f t="shared" si="58"/>
        <v>1229</v>
      </c>
      <c r="D1238" s="60">
        <v>18693.393864962272</v>
      </c>
      <c r="G1238" s="63"/>
      <c r="I1238" s="64"/>
      <c r="J1238" s="64"/>
      <c r="K1238" s="65"/>
      <c r="M1238" s="64"/>
      <c r="N1238" s="66"/>
      <c r="O1238" s="66"/>
      <c r="Q1238" s="67"/>
      <c r="R1238" s="68"/>
      <c r="S1238" s="63"/>
      <c r="U1238" s="68">
        <v>36266</v>
      </c>
      <c r="V1238" s="64">
        <v>3</v>
      </c>
      <c r="W1238" s="54">
        <f t="shared" si="59"/>
        <v>1229</v>
      </c>
      <c r="X1238" s="68">
        <v>36266</v>
      </c>
      <c r="AC1238" s="63">
        <v>18134.166316272691</v>
      </c>
      <c r="AD1238" s="63"/>
      <c r="AE1238" s="54" t="s">
        <v>176</v>
      </c>
      <c r="AG1238" s="63"/>
      <c r="AK1238" s="64"/>
      <c r="AL1238" s="64"/>
      <c r="AM1238" s="65"/>
      <c r="AO1238" s="64"/>
      <c r="AP1238" s="66"/>
      <c r="AQ1238" s="66"/>
      <c r="AS1238" s="67"/>
      <c r="AT1238" s="68"/>
    </row>
    <row r="1239" spans="1:46" x14ac:dyDescent="0.25">
      <c r="A1239" s="60">
        <v>18708.434837315697</v>
      </c>
      <c r="B1239" s="54">
        <f t="shared" si="57"/>
        <v>4</v>
      </c>
      <c r="C1239" s="54">
        <f t="shared" si="58"/>
        <v>1230</v>
      </c>
      <c r="D1239" s="60">
        <v>18708.434837315697</v>
      </c>
      <c r="G1239" s="63"/>
      <c r="I1239" s="64"/>
      <c r="J1239" s="64"/>
      <c r="K1239" s="65"/>
      <c r="M1239" s="64"/>
      <c r="N1239" s="66"/>
      <c r="O1239" s="66"/>
      <c r="Q1239" s="67"/>
      <c r="R1239" s="68"/>
      <c r="S1239" s="63"/>
      <c r="U1239" s="68">
        <v>36295</v>
      </c>
      <c r="V1239" s="64">
        <v>4</v>
      </c>
      <c r="W1239" s="54">
        <f t="shared" si="59"/>
        <v>1230</v>
      </c>
      <c r="X1239" s="68">
        <v>36295</v>
      </c>
      <c r="AC1239" s="63">
        <v>18148.4165589693</v>
      </c>
      <c r="AD1239" s="63"/>
      <c r="AE1239" s="54" t="s">
        <v>177</v>
      </c>
      <c r="AG1239" s="63"/>
      <c r="AK1239" s="64"/>
      <c r="AL1239" s="64"/>
      <c r="AM1239" s="65"/>
      <c r="AO1239" s="64"/>
      <c r="AP1239" s="66"/>
      <c r="AQ1239" s="66"/>
      <c r="AS1239" s="67"/>
      <c r="AT1239" s="68"/>
    </row>
    <row r="1240" spans="1:46" x14ac:dyDescent="0.25">
      <c r="A1240" s="60">
        <v>18723.60633573588</v>
      </c>
      <c r="B1240" s="54">
        <f t="shared" si="57"/>
        <v>5</v>
      </c>
      <c r="C1240" s="54">
        <f t="shared" si="58"/>
        <v>1231</v>
      </c>
      <c r="D1240" s="60">
        <v>18723.60633573588</v>
      </c>
      <c r="G1240" s="63"/>
      <c r="I1240" s="64"/>
      <c r="J1240" s="64"/>
      <c r="K1240" s="65"/>
      <c r="M1240" s="64"/>
      <c r="N1240" s="66"/>
      <c r="O1240" s="66"/>
      <c r="Q1240" s="67"/>
      <c r="R1240" s="68"/>
      <c r="S1240" s="63"/>
      <c r="U1240" s="68">
        <v>36325</v>
      </c>
      <c r="V1240" s="64">
        <v>5</v>
      </c>
      <c r="W1240" s="54">
        <f t="shared" si="59"/>
        <v>1231</v>
      </c>
      <c r="X1240" s="68">
        <v>36325</v>
      </c>
      <c r="AC1240" s="63">
        <v>18163.514890728518</v>
      </c>
      <c r="AD1240" s="63"/>
      <c r="AE1240" s="54" t="s">
        <v>176</v>
      </c>
      <c r="AG1240" s="63"/>
      <c r="AK1240" s="64"/>
      <c r="AL1240" s="64"/>
      <c r="AM1240" s="65"/>
      <c r="AO1240" s="64"/>
      <c r="AP1240" s="66"/>
      <c r="AQ1240" s="66"/>
      <c r="AS1240" s="67"/>
      <c r="AT1240" s="68"/>
    </row>
    <row r="1241" spans="1:46" x14ac:dyDescent="0.25">
      <c r="A1241" s="60">
        <v>18738.90869367402</v>
      </c>
      <c r="B1241" s="54">
        <f t="shared" si="57"/>
        <v>6</v>
      </c>
      <c r="C1241" s="54">
        <f t="shared" si="58"/>
        <v>1232</v>
      </c>
      <c r="D1241" s="60">
        <v>18738.90869367402</v>
      </c>
      <c r="G1241" s="63"/>
      <c r="I1241" s="64"/>
      <c r="J1241" s="64"/>
      <c r="K1241" s="65"/>
      <c r="M1241" s="64"/>
      <c r="N1241" s="66"/>
      <c r="O1241" s="66"/>
      <c r="Q1241" s="67"/>
      <c r="R1241" s="68"/>
      <c r="S1241" s="63"/>
      <c r="U1241" s="68">
        <v>36354</v>
      </c>
      <c r="V1241" s="64">
        <v>6</v>
      </c>
      <c r="W1241" s="54">
        <f t="shared" si="59"/>
        <v>1232</v>
      </c>
      <c r="X1241" s="68">
        <v>36354</v>
      </c>
      <c r="AC1241" s="63">
        <v>18178.120169273112</v>
      </c>
      <c r="AD1241" s="63"/>
      <c r="AE1241" s="54" t="s">
        <v>177</v>
      </c>
      <c r="AG1241" s="63"/>
      <c r="AK1241" s="64"/>
      <c r="AL1241" s="64"/>
      <c r="AM1241" s="65"/>
      <c r="AO1241" s="64"/>
      <c r="AP1241" s="66"/>
      <c r="AQ1241" s="66"/>
      <c r="AS1241" s="67"/>
      <c r="AT1241" s="68"/>
    </row>
    <row r="1242" spans="1:46" x14ac:dyDescent="0.25">
      <c r="A1242" s="60">
        <v>18754.340092245955</v>
      </c>
      <c r="B1242" s="54">
        <f t="shared" si="57"/>
        <v>7</v>
      </c>
      <c r="C1242" s="54">
        <f t="shared" si="58"/>
        <v>1233</v>
      </c>
      <c r="D1242" s="60">
        <v>18754.340092245955</v>
      </c>
      <c r="G1242" s="63"/>
      <c r="I1242" s="64"/>
      <c r="J1242" s="64"/>
      <c r="K1242" s="65"/>
      <c r="M1242" s="64"/>
      <c r="N1242" s="66"/>
      <c r="O1242" s="66"/>
      <c r="Q1242" s="67"/>
      <c r="R1242" s="68"/>
      <c r="S1242" s="63"/>
      <c r="U1242" s="68">
        <v>36383</v>
      </c>
      <c r="V1242" s="64">
        <v>7</v>
      </c>
      <c r="W1242" s="54">
        <f t="shared" si="59"/>
        <v>1233</v>
      </c>
      <c r="X1242" s="68">
        <v>36383</v>
      </c>
      <c r="AC1242" s="63">
        <v>18192.891160564031</v>
      </c>
      <c r="AD1242" s="63"/>
      <c r="AE1242" s="54" t="s">
        <v>176</v>
      </c>
      <c r="AG1242" s="63"/>
      <c r="AK1242" s="64"/>
      <c r="AL1242" s="64"/>
      <c r="AM1242" s="65"/>
      <c r="AO1242" s="64"/>
      <c r="AP1242" s="66"/>
      <c r="AQ1242" s="66"/>
      <c r="AS1242" s="67"/>
      <c r="AT1242" s="68"/>
    </row>
    <row r="1243" spans="1:46" x14ac:dyDescent="0.25">
      <c r="A1243" s="60">
        <v>18769.885998087004</v>
      </c>
      <c r="B1243" s="54">
        <f t="shared" si="57"/>
        <v>8</v>
      </c>
      <c r="C1243" s="54">
        <f t="shared" si="58"/>
        <v>1234</v>
      </c>
      <c r="D1243" s="60">
        <v>18769.885998087004</v>
      </c>
      <c r="G1243" s="63"/>
      <c r="I1243" s="64"/>
      <c r="J1243" s="64"/>
      <c r="K1243" s="65"/>
      <c r="M1243" s="64"/>
      <c r="N1243" s="66"/>
      <c r="O1243" s="66"/>
      <c r="Q1243" s="67"/>
      <c r="R1243" s="68"/>
      <c r="S1243" s="63"/>
      <c r="U1243" s="68">
        <v>36413</v>
      </c>
      <c r="V1243" s="64">
        <v>8</v>
      </c>
      <c r="W1243" s="54">
        <f t="shared" si="59"/>
        <v>1234</v>
      </c>
      <c r="X1243" s="68">
        <v>36413</v>
      </c>
      <c r="AC1243" s="63">
        <v>18207.881590143312</v>
      </c>
      <c r="AD1243" s="63"/>
      <c r="AE1243" s="54" t="s">
        <v>177</v>
      </c>
      <c r="AG1243" s="63"/>
      <c r="AK1243" s="64"/>
      <c r="AL1243" s="64"/>
      <c r="AM1243" s="65"/>
      <c r="AO1243" s="64"/>
      <c r="AP1243" s="66"/>
      <c r="AQ1243" s="66"/>
      <c r="AS1243" s="67"/>
      <c r="AT1243" s="68"/>
    </row>
    <row r="1244" spans="1:46" x14ac:dyDescent="0.25">
      <c r="A1244" s="60">
        <v>18785.522934767418</v>
      </c>
      <c r="B1244" s="54">
        <f t="shared" si="57"/>
        <v>9</v>
      </c>
      <c r="C1244" s="54">
        <f t="shared" si="58"/>
        <v>1235</v>
      </c>
      <c r="D1244" s="60">
        <v>18785.522934767418</v>
      </c>
      <c r="G1244" s="63"/>
      <c r="I1244" s="64"/>
      <c r="J1244" s="64"/>
      <c r="K1244" s="65"/>
      <c r="M1244" s="64"/>
      <c r="N1244" s="66"/>
      <c r="O1244" s="66"/>
      <c r="Q1244" s="67"/>
      <c r="R1244" s="68"/>
      <c r="S1244" s="63"/>
      <c r="U1244" s="68">
        <v>36442</v>
      </c>
      <c r="V1244" s="64">
        <v>9</v>
      </c>
      <c r="W1244" s="54">
        <f t="shared" si="59"/>
        <v>1235</v>
      </c>
      <c r="X1244" s="68">
        <v>36442</v>
      </c>
      <c r="AC1244" s="63">
        <v>18222.312194120139</v>
      </c>
      <c r="AD1244" s="63"/>
      <c r="AE1244" s="54" t="s">
        <v>176</v>
      </c>
      <c r="AG1244" s="63"/>
      <c r="AK1244" s="64"/>
      <c r="AL1244" s="64"/>
      <c r="AM1244" s="65"/>
      <c r="AO1244" s="64"/>
      <c r="AP1244" s="66"/>
      <c r="AQ1244" s="66"/>
      <c r="AS1244" s="67"/>
      <c r="AT1244" s="68"/>
    </row>
    <row r="1245" spans="1:46" x14ac:dyDescent="0.25">
      <c r="A1245" s="60">
        <v>18801.225886339787</v>
      </c>
      <c r="B1245" s="54">
        <f t="shared" si="57"/>
        <v>10</v>
      </c>
      <c r="C1245" s="54">
        <f t="shared" si="58"/>
        <v>1236</v>
      </c>
      <c r="D1245" s="60">
        <v>18801.225886339787</v>
      </c>
      <c r="G1245" s="63"/>
      <c r="I1245" s="64"/>
      <c r="J1245" s="64"/>
      <c r="K1245" s="65"/>
      <c r="M1245" s="64"/>
      <c r="N1245" s="66"/>
      <c r="O1245" s="66"/>
      <c r="Q1245" s="67"/>
      <c r="R1245" s="68"/>
      <c r="S1245" s="63"/>
      <c r="U1245" s="68">
        <v>36472</v>
      </c>
      <c r="V1245" s="64">
        <v>10</v>
      </c>
      <c r="W1245" s="54">
        <f t="shared" si="59"/>
        <v>1236</v>
      </c>
      <c r="X1245" s="68">
        <v>36472</v>
      </c>
      <c r="AC1245" s="63">
        <v>18237.63469459163</v>
      </c>
      <c r="AD1245" s="63"/>
      <c r="AE1245" s="54" t="s">
        <v>177</v>
      </c>
      <c r="AG1245" s="63"/>
      <c r="AK1245" s="64"/>
      <c r="AL1245" s="64"/>
      <c r="AM1245" s="65"/>
      <c r="AO1245" s="64"/>
      <c r="AP1245" s="66"/>
      <c r="AQ1245" s="66"/>
      <c r="AS1245" s="67"/>
      <c r="AT1245" s="68"/>
    </row>
    <row r="1246" spans="1:46" x14ac:dyDescent="0.25">
      <c r="A1246" s="60">
        <v>18816.954401365947</v>
      </c>
      <c r="B1246" s="54">
        <f t="shared" si="57"/>
        <v>11</v>
      </c>
      <c r="C1246" s="54">
        <f t="shared" si="58"/>
        <v>1237</v>
      </c>
      <c r="D1246" s="60">
        <v>18816.954401365947</v>
      </c>
      <c r="G1246" s="63"/>
      <c r="I1246" s="64"/>
      <c r="J1246" s="64"/>
      <c r="K1246" s="65"/>
      <c r="M1246" s="64"/>
      <c r="N1246" s="66"/>
      <c r="O1246" s="66"/>
      <c r="Q1246" s="67"/>
      <c r="R1246" s="68"/>
      <c r="S1246" s="63"/>
      <c r="U1246" s="68">
        <v>36502</v>
      </c>
      <c r="V1246" s="64">
        <v>11</v>
      </c>
      <c r="W1246" s="54">
        <f t="shared" si="59"/>
        <v>1237</v>
      </c>
      <c r="X1246" s="68">
        <v>36502</v>
      </c>
      <c r="AC1246" s="63">
        <v>18251.788940696511</v>
      </c>
      <c r="AD1246" s="63"/>
      <c r="AE1246" s="54" t="s">
        <v>176</v>
      </c>
      <c r="AG1246" s="63"/>
      <c r="AK1246" s="64"/>
      <c r="AL1246" s="64"/>
      <c r="AM1246" s="65"/>
      <c r="AO1246" s="64"/>
      <c r="AP1246" s="66"/>
      <c r="AQ1246" s="66"/>
      <c r="AS1246" s="67"/>
      <c r="AT1246" s="68"/>
    </row>
    <row r="1247" spans="1:46" x14ac:dyDescent="0.25">
      <c r="A1247" s="60">
        <v>18832.681327511556</v>
      </c>
      <c r="B1247" s="54">
        <f t="shared" si="57"/>
        <v>12</v>
      </c>
      <c r="C1247" s="54">
        <f t="shared" si="58"/>
        <v>1238</v>
      </c>
      <c r="D1247" s="60">
        <v>18832.681327511556</v>
      </c>
      <c r="G1247" s="63"/>
      <c r="I1247" s="64"/>
      <c r="J1247" s="64"/>
      <c r="K1247" s="65"/>
      <c r="M1247" s="64"/>
      <c r="N1247" s="66"/>
      <c r="O1247" s="66"/>
      <c r="Q1247" s="67"/>
      <c r="R1247" s="68"/>
      <c r="S1247" s="63"/>
      <c r="U1247" s="68">
        <v>36532</v>
      </c>
      <c r="V1247" s="64">
        <v>12</v>
      </c>
      <c r="W1247" s="54">
        <f t="shared" si="59"/>
        <v>1238</v>
      </c>
      <c r="X1247" s="68">
        <v>36532</v>
      </c>
      <c r="AC1247" s="63">
        <v>18267.325173900928</v>
      </c>
      <c r="AD1247" s="63"/>
      <c r="AE1247" s="54" t="s">
        <v>177</v>
      </c>
      <c r="AG1247" s="63"/>
      <c r="AK1247" s="64"/>
      <c r="AL1247" s="64"/>
      <c r="AM1247" s="65"/>
      <c r="AO1247" s="64"/>
      <c r="AP1247" s="66"/>
      <c r="AQ1247" s="66"/>
      <c r="AS1247" s="67"/>
      <c r="AT1247" s="68"/>
    </row>
    <row r="1248" spans="1:46" x14ac:dyDescent="0.25">
      <c r="A1248" s="60">
        <v>18848.359671199229</v>
      </c>
      <c r="B1248" s="54">
        <f t="shared" si="57"/>
        <v>13</v>
      </c>
      <c r="C1248" s="54">
        <f t="shared" si="58"/>
        <v>1239</v>
      </c>
      <c r="D1248" s="60">
        <v>18848.359671199229</v>
      </c>
      <c r="G1248" s="63"/>
      <c r="I1248" s="64"/>
      <c r="J1248" s="64"/>
      <c r="K1248" s="65"/>
      <c r="M1248" s="64"/>
      <c r="N1248" s="66"/>
      <c r="O1248" s="66"/>
      <c r="Q1248" s="67"/>
      <c r="R1248" s="68"/>
      <c r="S1248" s="63"/>
      <c r="U1248" s="68">
        <v>36561</v>
      </c>
      <c r="V1248" s="64">
        <v>1</v>
      </c>
      <c r="W1248" s="54">
        <f t="shared" si="59"/>
        <v>1239</v>
      </c>
      <c r="X1248" s="68">
        <v>36561</v>
      </c>
      <c r="AC1248" s="63">
        <v>18281.333329293411</v>
      </c>
      <c r="AD1248" s="63"/>
      <c r="AE1248" s="54" t="s">
        <v>176</v>
      </c>
      <c r="AG1248" s="63"/>
      <c r="AK1248" s="64"/>
      <c r="AL1248" s="64"/>
      <c r="AM1248" s="65"/>
      <c r="AO1248" s="64"/>
      <c r="AP1248" s="66"/>
      <c r="AQ1248" s="66"/>
      <c r="AS1248" s="67"/>
      <c r="AT1248" s="68"/>
    </row>
    <row r="1249" spans="1:46" x14ac:dyDescent="0.25">
      <c r="A1249" s="60">
        <v>18863.969839464407</v>
      </c>
      <c r="B1249" s="54">
        <f t="shared" si="57"/>
        <v>14</v>
      </c>
      <c r="C1249" s="54">
        <f t="shared" si="58"/>
        <v>1240</v>
      </c>
      <c r="D1249" s="60">
        <v>18863.969839464407</v>
      </c>
      <c r="G1249" s="63"/>
      <c r="I1249" s="64"/>
      <c r="J1249" s="64"/>
      <c r="K1249" s="65"/>
      <c r="M1249" s="64"/>
      <c r="N1249" s="66"/>
      <c r="O1249" s="66"/>
      <c r="Q1249" s="67"/>
      <c r="R1249" s="68"/>
      <c r="S1249" s="63"/>
      <c r="U1249" s="68">
        <v>36591</v>
      </c>
      <c r="V1249" s="64">
        <v>2</v>
      </c>
      <c r="W1249" s="54">
        <f t="shared" si="59"/>
        <v>1240</v>
      </c>
      <c r="X1249" s="68">
        <v>36591</v>
      </c>
      <c r="AC1249" s="63">
        <v>18296.928189631552</v>
      </c>
      <c r="AD1249" s="63"/>
      <c r="AE1249" s="54" t="s">
        <v>177</v>
      </c>
      <c r="AG1249" s="63"/>
      <c r="AK1249" s="64"/>
      <c r="AL1249" s="64"/>
      <c r="AM1249" s="65"/>
      <c r="AO1249" s="64"/>
      <c r="AP1249" s="66"/>
      <c r="AQ1249" s="66"/>
      <c r="AS1249" s="67"/>
      <c r="AT1249" s="68"/>
    </row>
    <row r="1250" spans="1:46" x14ac:dyDescent="0.25">
      <c r="A1250" s="60">
        <v>18879.471294524614</v>
      </c>
      <c r="B1250" s="54">
        <f t="shared" si="57"/>
        <v>15</v>
      </c>
      <c r="C1250" s="54">
        <f t="shared" si="58"/>
        <v>1241</v>
      </c>
      <c r="D1250" s="60">
        <v>18879.471294524614</v>
      </c>
      <c r="G1250" s="63"/>
      <c r="I1250" s="64"/>
      <c r="J1250" s="64"/>
      <c r="K1250" s="65"/>
      <c r="M1250" s="64"/>
      <c r="N1250" s="66"/>
      <c r="O1250" s="66"/>
      <c r="Q1250" s="67"/>
      <c r="R1250" s="68"/>
      <c r="S1250" s="63"/>
      <c r="U1250" s="68">
        <v>36621</v>
      </c>
      <c r="V1250" s="64">
        <v>3</v>
      </c>
      <c r="W1250" s="54">
        <f t="shared" si="59"/>
        <v>1241</v>
      </c>
      <c r="X1250" s="68">
        <v>36621</v>
      </c>
      <c r="AC1250" s="63">
        <v>18310.953718485311</v>
      </c>
      <c r="AD1250" s="63"/>
      <c r="AE1250" s="54" t="s">
        <v>176</v>
      </c>
      <c r="AG1250" s="63"/>
      <c r="AK1250" s="64"/>
      <c r="AL1250" s="64"/>
      <c r="AM1250" s="65"/>
      <c r="AO1250" s="64"/>
      <c r="AP1250" s="66"/>
      <c r="AQ1250" s="66"/>
      <c r="AS1250" s="67"/>
      <c r="AT1250" s="68"/>
    </row>
    <row r="1251" spans="1:46" x14ac:dyDescent="0.25">
      <c r="A1251" s="60">
        <v>18894.859239388257</v>
      </c>
      <c r="B1251" s="54">
        <f t="shared" si="57"/>
        <v>16</v>
      </c>
      <c r="C1251" s="54">
        <f t="shared" si="58"/>
        <v>1242</v>
      </c>
      <c r="D1251" s="60">
        <v>18894.859239388257</v>
      </c>
      <c r="G1251" s="63"/>
      <c r="I1251" s="64"/>
      <c r="J1251" s="64"/>
      <c r="K1251" s="65"/>
      <c r="M1251" s="64"/>
      <c r="N1251" s="66"/>
      <c r="O1251" s="66"/>
      <c r="Q1251" s="67"/>
      <c r="R1251" s="68"/>
      <c r="S1251" s="63"/>
      <c r="U1251" s="68">
        <v>36650</v>
      </c>
      <c r="V1251" s="64">
        <v>4</v>
      </c>
      <c r="W1251" s="54">
        <f t="shared" si="59"/>
        <v>1242</v>
      </c>
      <c r="X1251" s="68">
        <v>36650</v>
      </c>
      <c r="AC1251" s="63">
        <v>18326.440477733966</v>
      </c>
      <c r="AD1251" s="63"/>
      <c r="AE1251" s="54" t="s">
        <v>177</v>
      </c>
      <c r="AG1251" s="63"/>
      <c r="AK1251" s="64"/>
      <c r="AL1251" s="64"/>
      <c r="AM1251" s="65"/>
      <c r="AO1251" s="64"/>
      <c r="AP1251" s="66"/>
      <c r="AQ1251" s="66"/>
      <c r="AS1251" s="67"/>
      <c r="AT1251" s="68"/>
    </row>
    <row r="1252" spans="1:46" x14ac:dyDescent="0.25">
      <c r="A1252" s="60">
        <v>18910.108934006654</v>
      </c>
      <c r="B1252" s="54">
        <f t="shared" si="57"/>
        <v>17</v>
      </c>
      <c r="C1252" s="54">
        <f t="shared" si="58"/>
        <v>1243</v>
      </c>
      <c r="D1252" s="60">
        <v>18910.108934006654</v>
      </c>
      <c r="G1252" s="63"/>
      <c r="I1252" s="64"/>
      <c r="J1252" s="64"/>
      <c r="K1252" s="65"/>
      <c r="M1252" s="64"/>
      <c r="N1252" s="66"/>
      <c r="O1252" s="66"/>
      <c r="Q1252" s="67"/>
      <c r="R1252" s="68"/>
      <c r="S1252" s="63"/>
      <c r="U1252" s="68">
        <v>36679</v>
      </c>
      <c r="V1252" s="64">
        <v>5</v>
      </c>
      <c r="W1252" s="54">
        <f t="shared" si="59"/>
        <v>1243</v>
      </c>
      <c r="X1252" s="68">
        <v>36679</v>
      </c>
      <c r="AC1252" s="63">
        <v>18340.63923737593</v>
      </c>
      <c r="AD1252" s="63"/>
      <c r="AE1252" s="54" t="s">
        <v>176</v>
      </c>
      <c r="AG1252" s="63"/>
      <c r="AK1252" s="64"/>
      <c r="AL1252" s="64"/>
      <c r="AM1252" s="65"/>
      <c r="AO1252" s="64"/>
      <c r="AP1252" s="66"/>
      <c r="AQ1252" s="66"/>
      <c r="AS1252" s="67"/>
      <c r="AT1252" s="68"/>
    </row>
    <row r="1253" spans="1:46" x14ac:dyDescent="0.25">
      <c r="A1253" s="60">
        <v>18925.233670498244</v>
      </c>
      <c r="B1253" s="54">
        <f t="shared" si="57"/>
        <v>18</v>
      </c>
      <c r="C1253" s="54">
        <f t="shared" si="58"/>
        <v>1244</v>
      </c>
      <c r="D1253" s="60">
        <v>18925.233670498244</v>
      </c>
      <c r="G1253" s="63"/>
      <c r="I1253" s="64"/>
      <c r="J1253" s="64"/>
      <c r="K1253" s="65"/>
      <c r="M1253" s="64"/>
      <c r="N1253" s="66"/>
      <c r="O1253" s="66"/>
      <c r="Q1253" s="67"/>
      <c r="R1253" s="68"/>
      <c r="S1253" s="63"/>
      <c r="U1253" s="68">
        <v>36709</v>
      </c>
      <c r="V1253" s="64">
        <v>6</v>
      </c>
      <c r="W1253" s="54">
        <f t="shared" si="59"/>
        <v>1244</v>
      </c>
      <c r="X1253" s="68">
        <v>36709</v>
      </c>
      <c r="AC1253" s="63">
        <v>18355.86755217053</v>
      </c>
      <c r="AD1253" s="63"/>
      <c r="AE1253" s="54" t="s">
        <v>177</v>
      </c>
      <c r="AG1253" s="63"/>
      <c r="AK1253" s="64"/>
      <c r="AL1253" s="64"/>
      <c r="AM1253" s="65"/>
      <c r="AO1253" s="64"/>
      <c r="AP1253" s="66"/>
      <c r="AQ1253" s="66"/>
      <c r="AS1253" s="67"/>
      <c r="AT1253" s="68"/>
    </row>
    <row r="1254" spans="1:46" x14ac:dyDescent="0.25">
      <c r="A1254" s="60">
        <v>18940.227144326083</v>
      </c>
      <c r="B1254" s="54">
        <f t="shared" si="57"/>
        <v>19</v>
      </c>
      <c r="C1254" s="54">
        <f t="shared" si="58"/>
        <v>1245</v>
      </c>
      <c r="D1254" s="60">
        <v>18940.227144326083</v>
      </c>
      <c r="G1254" s="63"/>
      <c r="I1254" s="64"/>
      <c r="J1254" s="64"/>
      <c r="K1254" s="65"/>
      <c r="M1254" s="64"/>
      <c r="N1254" s="66"/>
      <c r="O1254" s="66"/>
      <c r="Q1254" s="67"/>
      <c r="R1254" s="68"/>
      <c r="S1254" s="63"/>
      <c r="U1254" s="68">
        <v>36738</v>
      </c>
      <c r="V1254" s="64">
        <v>7</v>
      </c>
      <c r="W1254" s="54">
        <f t="shared" si="59"/>
        <v>1245</v>
      </c>
      <c r="X1254" s="68">
        <v>36738</v>
      </c>
      <c r="AC1254" s="63">
        <v>18370.351234250236</v>
      </c>
      <c r="AD1254" s="63"/>
      <c r="AE1254" s="54" t="s">
        <v>176</v>
      </c>
      <c r="AG1254" s="63"/>
      <c r="AK1254" s="64"/>
      <c r="AL1254" s="64"/>
      <c r="AM1254" s="65"/>
      <c r="AO1254" s="64"/>
      <c r="AP1254" s="66"/>
      <c r="AQ1254" s="66"/>
      <c r="AS1254" s="67"/>
      <c r="AT1254" s="68"/>
    </row>
    <row r="1255" spans="1:46" x14ac:dyDescent="0.25">
      <c r="A1255" s="60">
        <v>18955.119125380181</v>
      </c>
      <c r="B1255" s="54">
        <f t="shared" si="57"/>
        <v>20</v>
      </c>
      <c r="C1255" s="54">
        <f t="shared" si="58"/>
        <v>1246</v>
      </c>
      <c r="D1255" s="60">
        <v>18955.119125380181</v>
      </c>
      <c r="G1255" s="63"/>
      <c r="I1255" s="64"/>
      <c r="J1255" s="64"/>
      <c r="K1255" s="65"/>
      <c r="M1255" s="64"/>
      <c r="N1255" s="66"/>
      <c r="O1255" s="66"/>
      <c r="Q1255" s="67"/>
      <c r="R1255" s="68"/>
      <c r="S1255" s="63"/>
      <c r="U1255" s="68">
        <v>36767</v>
      </c>
      <c r="V1255" s="64">
        <v>8</v>
      </c>
      <c r="W1255" s="54">
        <f t="shared" si="59"/>
        <v>1246</v>
      </c>
      <c r="X1255" s="68">
        <v>36767</v>
      </c>
      <c r="AC1255" s="63">
        <v>18385.222206224687</v>
      </c>
      <c r="AD1255" s="63"/>
      <c r="AE1255" s="54" t="s">
        <v>177</v>
      </c>
      <c r="AG1255" s="63"/>
      <c r="AK1255" s="64"/>
      <c r="AL1255" s="64"/>
      <c r="AM1255" s="65"/>
      <c r="AO1255" s="64"/>
      <c r="AP1255" s="66"/>
      <c r="AQ1255" s="66"/>
      <c r="AS1255" s="67"/>
      <c r="AT1255" s="68"/>
    </row>
    <row r="1256" spans="1:46" x14ac:dyDescent="0.25">
      <c r="A1256" s="60">
        <v>18969.918613570277</v>
      </c>
      <c r="B1256" s="54">
        <f t="shared" si="57"/>
        <v>21</v>
      </c>
      <c r="C1256" s="54">
        <f t="shared" si="58"/>
        <v>1247</v>
      </c>
      <c r="D1256" s="60">
        <v>18969.918613570277</v>
      </c>
      <c r="G1256" s="63"/>
      <c r="I1256" s="64"/>
      <c r="J1256" s="64"/>
      <c r="K1256" s="65"/>
      <c r="M1256" s="64"/>
      <c r="N1256" s="66"/>
      <c r="O1256" s="66"/>
      <c r="Q1256" s="67"/>
      <c r="R1256" s="68"/>
      <c r="S1256" s="63"/>
      <c r="U1256" s="68">
        <v>36797</v>
      </c>
      <c r="V1256" s="64">
        <v>9</v>
      </c>
      <c r="W1256" s="54">
        <f t="shared" si="59"/>
        <v>1247</v>
      </c>
      <c r="X1256" s="68">
        <v>36797</v>
      </c>
      <c r="AC1256" s="63">
        <v>18400.038092569914</v>
      </c>
      <c r="AD1256" s="63"/>
      <c r="AE1256" s="54" t="s">
        <v>176</v>
      </c>
      <c r="AG1256" s="63"/>
      <c r="AK1256" s="64"/>
      <c r="AL1256" s="64"/>
      <c r="AM1256" s="65"/>
      <c r="AO1256" s="64"/>
      <c r="AP1256" s="66"/>
      <c r="AQ1256" s="66"/>
      <c r="AS1256" s="67"/>
      <c r="AT1256" s="68"/>
    </row>
    <row r="1257" spans="1:46" x14ac:dyDescent="0.25">
      <c r="A1257" s="60">
        <v>18984.667028052267</v>
      </c>
      <c r="B1257" s="54">
        <f t="shared" si="57"/>
        <v>22</v>
      </c>
      <c r="C1257" s="54">
        <f t="shared" si="58"/>
        <v>1248</v>
      </c>
      <c r="D1257" s="60">
        <v>18984.667028052267</v>
      </c>
      <c r="G1257" s="63"/>
      <c r="I1257" s="64"/>
      <c r="J1257" s="64"/>
      <c r="K1257" s="65"/>
      <c r="M1257" s="64"/>
      <c r="N1257" s="66"/>
      <c r="O1257" s="66"/>
      <c r="Q1257" s="67"/>
      <c r="R1257" s="68"/>
      <c r="S1257" s="63"/>
      <c r="U1257" s="68">
        <v>36826</v>
      </c>
      <c r="V1257" s="64">
        <v>10</v>
      </c>
      <c r="W1257" s="54">
        <f t="shared" si="59"/>
        <v>1248</v>
      </c>
      <c r="X1257" s="68">
        <v>36826</v>
      </c>
      <c r="AC1257" s="63">
        <v>18414.53019486228</v>
      </c>
      <c r="AD1257" s="63"/>
      <c r="AE1257" s="54" t="s">
        <v>177</v>
      </c>
      <c r="AG1257" s="63"/>
      <c r="AK1257" s="64"/>
      <c r="AL1257" s="64"/>
      <c r="AM1257" s="65"/>
      <c r="AO1257" s="64"/>
      <c r="AP1257" s="66"/>
      <c r="AQ1257" s="66"/>
      <c r="AS1257" s="67"/>
      <c r="AT1257" s="68"/>
    </row>
    <row r="1258" spans="1:46" x14ac:dyDescent="0.25">
      <c r="A1258" s="60">
        <v>18999.382102758624</v>
      </c>
      <c r="B1258" s="54">
        <f t="shared" si="57"/>
        <v>23</v>
      </c>
      <c r="C1258" s="54">
        <f t="shared" si="58"/>
        <v>1249</v>
      </c>
      <c r="D1258" s="60">
        <v>18999.382102758624</v>
      </c>
      <c r="G1258" s="63"/>
      <c r="I1258" s="64"/>
      <c r="J1258" s="64"/>
      <c r="K1258" s="65"/>
      <c r="M1258" s="64"/>
      <c r="N1258" s="66"/>
      <c r="O1258" s="66"/>
      <c r="Q1258" s="67"/>
      <c r="R1258" s="68"/>
      <c r="S1258" s="63"/>
      <c r="U1258" s="68">
        <v>36856</v>
      </c>
      <c r="V1258" s="64">
        <v>11</v>
      </c>
      <c r="W1258" s="54">
        <f t="shared" si="59"/>
        <v>1249</v>
      </c>
      <c r="X1258" s="68">
        <v>36856</v>
      </c>
      <c r="AC1258" s="63">
        <v>18429.661986536812</v>
      </c>
      <c r="AD1258" s="63"/>
      <c r="AE1258" s="54" t="s">
        <v>176</v>
      </c>
      <c r="AG1258" s="63"/>
      <c r="AK1258" s="64"/>
      <c r="AL1258" s="64"/>
      <c r="AM1258" s="65"/>
      <c r="AO1258" s="64"/>
      <c r="AP1258" s="66"/>
      <c r="AQ1258" s="66"/>
      <c r="AS1258" s="67"/>
      <c r="AT1258" s="68"/>
    </row>
    <row r="1259" spans="1:46" x14ac:dyDescent="0.25">
      <c r="A1259" s="60">
        <v>19014.110327466857</v>
      </c>
      <c r="B1259" s="54">
        <f t="shared" si="57"/>
        <v>24</v>
      </c>
      <c r="C1259" s="54">
        <f t="shared" si="58"/>
        <v>1250</v>
      </c>
      <c r="D1259" s="60">
        <v>19014.110327466857</v>
      </c>
      <c r="G1259" s="63"/>
      <c r="I1259" s="64"/>
      <c r="J1259" s="64"/>
      <c r="K1259" s="65"/>
      <c r="M1259" s="64"/>
      <c r="N1259" s="66"/>
      <c r="O1259" s="66"/>
      <c r="Q1259" s="67"/>
      <c r="R1259" s="68"/>
      <c r="S1259" s="63"/>
      <c r="U1259" s="68">
        <v>36886</v>
      </c>
      <c r="V1259" s="64">
        <v>12</v>
      </c>
      <c r="W1259" s="54">
        <f t="shared" si="59"/>
        <v>1250</v>
      </c>
      <c r="X1259" s="68">
        <v>36886</v>
      </c>
      <c r="AC1259" s="63">
        <v>18443.832369495183</v>
      </c>
      <c r="AD1259" s="63"/>
      <c r="AE1259" s="54" t="s">
        <v>177</v>
      </c>
      <c r="AG1259" s="63"/>
      <c r="AK1259" s="64"/>
      <c r="AL1259" s="64"/>
      <c r="AM1259" s="65"/>
      <c r="AO1259" s="64"/>
      <c r="AP1259" s="66"/>
      <c r="AQ1259" s="66"/>
      <c r="AS1259" s="67"/>
      <c r="AT1259" s="68"/>
    </row>
    <row r="1260" spans="1:46" x14ac:dyDescent="0.25">
      <c r="A1260" s="60">
        <v>19028.870398697443</v>
      </c>
      <c r="B1260" s="54">
        <f t="shared" si="57"/>
        <v>1</v>
      </c>
      <c r="C1260" s="54">
        <f t="shared" si="58"/>
        <v>1251</v>
      </c>
      <c r="D1260" s="60">
        <v>19028.870398697443</v>
      </c>
      <c r="G1260" s="63"/>
      <c r="I1260" s="64"/>
      <c r="J1260" s="64"/>
      <c r="K1260" s="65"/>
      <c r="M1260" s="64"/>
      <c r="N1260" s="66"/>
      <c r="O1260" s="66"/>
      <c r="Q1260" s="67"/>
      <c r="R1260" s="68"/>
      <c r="S1260" s="63"/>
      <c r="U1260" s="68">
        <v>36915</v>
      </c>
      <c r="V1260" s="64">
        <v>1</v>
      </c>
      <c r="W1260" s="54">
        <f t="shared" si="59"/>
        <v>1251</v>
      </c>
      <c r="X1260" s="68">
        <v>36915</v>
      </c>
      <c r="AC1260" s="63">
        <v>18459.212457757443</v>
      </c>
      <c r="AD1260" s="63"/>
      <c r="AE1260" s="54" t="s">
        <v>176</v>
      </c>
      <c r="AG1260" s="63"/>
      <c r="AK1260" s="64"/>
      <c r="AL1260" s="64"/>
      <c r="AM1260" s="65"/>
      <c r="AO1260" s="64"/>
      <c r="AP1260" s="66"/>
      <c r="AQ1260" s="66"/>
      <c r="AS1260" s="67"/>
      <c r="AT1260" s="68"/>
    </row>
    <row r="1261" spans="1:46" x14ac:dyDescent="0.25">
      <c r="A1261" s="60">
        <v>19043.706375629175</v>
      </c>
      <c r="B1261" s="54">
        <f t="shared" si="57"/>
        <v>2</v>
      </c>
      <c r="C1261" s="54">
        <f t="shared" si="58"/>
        <v>1252</v>
      </c>
      <c r="D1261" s="60">
        <v>19043.706375629175</v>
      </c>
      <c r="G1261" s="63"/>
      <c r="I1261" s="64"/>
      <c r="J1261" s="64"/>
      <c r="K1261" s="65"/>
      <c r="M1261" s="64"/>
      <c r="N1261" s="66"/>
      <c r="O1261" s="66"/>
      <c r="Q1261" s="67"/>
      <c r="R1261" s="68"/>
      <c r="S1261" s="63"/>
      <c r="U1261" s="68">
        <v>36945</v>
      </c>
      <c r="V1261" s="64">
        <v>2</v>
      </c>
      <c r="W1261" s="54">
        <f t="shared" si="59"/>
        <v>1252</v>
      </c>
      <c r="X1261" s="68">
        <v>36945</v>
      </c>
      <c r="AC1261" s="63">
        <v>18473.179223679937</v>
      </c>
      <c r="AD1261" s="63"/>
      <c r="AE1261" s="54" t="s">
        <v>177</v>
      </c>
      <c r="AG1261" s="63"/>
      <c r="AK1261" s="64"/>
      <c r="AL1261" s="64"/>
      <c r="AM1261" s="65"/>
      <c r="AO1261" s="64"/>
      <c r="AP1261" s="66"/>
      <c r="AQ1261" s="66"/>
      <c r="AS1261" s="67"/>
      <c r="AT1261" s="68"/>
    </row>
    <row r="1262" spans="1:46" x14ac:dyDescent="0.25">
      <c r="A1262" s="60">
        <v>19058.630404415075</v>
      </c>
      <c r="B1262" s="54">
        <f t="shared" si="57"/>
        <v>3</v>
      </c>
      <c r="C1262" s="54">
        <f t="shared" si="58"/>
        <v>1253</v>
      </c>
      <c r="D1262" s="60">
        <v>19058.630404415075</v>
      </c>
      <c r="G1262" s="63"/>
      <c r="I1262" s="64"/>
      <c r="J1262" s="64"/>
      <c r="K1262" s="65"/>
      <c r="M1262" s="64"/>
      <c r="N1262" s="66"/>
      <c r="O1262" s="66"/>
      <c r="Q1262" s="67"/>
      <c r="R1262" s="68"/>
      <c r="S1262" s="63"/>
      <c r="U1262" s="68">
        <v>36975</v>
      </c>
      <c r="V1262" s="64">
        <v>3</v>
      </c>
      <c r="W1262" s="54">
        <f t="shared" si="59"/>
        <v>1253</v>
      </c>
      <c r="X1262" s="68">
        <v>36975</v>
      </c>
      <c r="AC1262" s="63">
        <v>18488.700528651476</v>
      </c>
      <c r="AD1262" s="63"/>
      <c r="AE1262" s="54" t="s">
        <v>176</v>
      </c>
      <c r="AG1262" s="63"/>
      <c r="AK1262" s="64"/>
      <c r="AL1262" s="64"/>
      <c r="AM1262" s="65"/>
      <c r="AO1262" s="64"/>
      <c r="AP1262" s="66"/>
      <c r="AQ1262" s="66"/>
      <c r="AS1262" s="67"/>
      <c r="AT1262" s="68"/>
    </row>
    <row r="1263" spans="1:46" x14ac:dyDescent="0.25">
      <c r="A1263" s="60">
        <v>19073.676535630133</v>
      </c>
      <c r="B1263" s="54">
        <f t="shared" si="57"/>
        <v>4</v>
      </c>
      <c r="C1263" s="54">
        <f t="shared" si="58"/>
        <v>1254</v>
      </c>
      <c r="D1263" s="60">
        <v>19073.676535630133</v>
      </c>
      <c r="G1263" s="63"/>
      <c r="I1263" s="64"/>
      <c r="J1263" s="64"/>
      <c r="K1263" s="65"/>
      <c r="M1263" s="64"/>
      <c r="N1263" s="66"/>
      <c r="O1263" s="66"/>
      <c r="Q1263" s="67"/>
      <c r="R1263" s="68"/>
      <c r="S1263" s="63"/>
      <c r="U1263" s="68">
        <v>37004</v>
      </c>
      <c r="V1263" s="64">
        <v>4</v>
      </c>
      <c r="W1263" s="54">
        <f t="shared" si="59"/>
        <v>1254</v>
      </c>
      <c r="X1263" s="68">
        <v>37004</v>
      </c>
      <c r="AC1263" s="63">
        <v>18502.619016678538</v>
      </c>
      <c r="AD1263" s="63"/>
      <c r="AE1263" s="54" t="s">
        <v>177</v>
      </c>
      <c r="AG1263" s="63"/>
      <c r="AK1263" s="64"/>
      <c r="AL1263" s="64"/>
      <c r="AM1263" s="65"/>
      <c r="AO1263" s="64"/>
      <c r="AP1263" s="66"/>
      <c r="AQ1263" s="66"/>
      <c r="AS1263" s="67"/>
      <c r="AT1263" s="68"/>
    </row>
    <row r="1264" spans="1:46" x14ac:dyDescent="0.25">
      <c r="A1264" s="60">
        <v>19088.844112581573</v>
      </c>
      <c r="B1264" s="54">
        <f t="shared" si="57"/>
        <v>5</v>
      </c>
      <c r="C1264" s="54">
        <f t="shared" si="58"/>
        <v>1255</v>
      </c>
      <c r="D1264" s="60">
        <v>19088.844112581573</v>
      </c>
      <c r="G1264" s="63"/>
      <c r="I1264" s="64"/>
      <c r="J1264" s="64"/>
      <c r="K1264" s="65"/>
      <c r="M1264" s="64"/>
      <c r="N1264" s="66"/>
      <c r="O1264" s="66"/>
      <c r="Q1264" s="67"/>
      <c r="R1264" s="68"/>
      <c r="S1264" s="63"/>
      <c r="U1264" s="68">
        <v>37034</v>
      </c>
      <c r="V1264" s="64">
        <v>4</v>
      </c>
      <c r="W1264" s="54">
        <f t="shared" si="59"/>
        <v>1255</v>
      </c>
      <c r="X1264" s="68">
        <v>37034</v>
      </c>
      <c r="AC1264" s="63">
        <v>18518.145393937826</v>
      </c>
      <c r="AD1264" s="63"/>
      <c r="AE1264" s="54" t="s">
        <v>176</v>
      </c>
      <c r="AG1264" s="63"/>
      <c r="AK1264" s="64"/>
      <c r="AL1264" s="64"/>
      <c r="AM1264" s="65"/>
      <c r="AO1264" s="64"/>
      <c r="AP1264" s="66"/>
      <c r="AQ1264" s="66"/>
      <c r="AS1264" s="67"/>
      <c r="AT1264" s="68"/>
    </row>
    <row r="1265" spans="1:46" x14ac:dyDescent="0.25">
      <c r="A1265" s="60">
        <v>19104.150770510547</v>
      </c>
      <c r="B1265" s="54">
        <f t="shared" si="57"/>
        <v>6</v>
      </c>
      <c r="C1265" s="54">
        <f t="shared" si="58"/>
        <v>1256</v>
      </c>
      <c r="D1265" s="60">
        <v>19104.150770510547</v>
      </c>
      <c r="G1265" s="63"/>
      <c r="I1265" s="64"/>
      <c r="J1265" s="64"/>
      <c r="K1265" s="65"/>
      <c r="M1265" s="64"/>
      <c r="N1265" s="66"/>
      <c r="O1265" s="66"/>
      <c r="Q1265" s="67"/>
      <c r="R1265" s="68"/>
      <c r="S1265" s="63"/>
      <c r="U1265" s="68">
        <v>37063</v>
      </c>
      <c r="V1265" s="64">
        <v>5</v>
      </c>
      <c r="W1265" s="54">
        <f t="shared" si="59"/>
        <v>1256</v>
      </c>
      <c r="X1265" s="68">
        <v>37063</v>
      </c>
      <c r="AC1265" s="63">
        <v>18532.181889622938</v>
      </c>
      <c r="AD1265" s="63"/>
      <c r="AE1265" s="54" t="s">
        <v>177</v>
      </c>
      <c r="AG1265" s="63"/>
      <c r="AK1265" s="64"/>
      <c r="AL1265" s="64"/>
      <c r="AM1265" s="65"/>
      <c r="AO1265" s="64"/>
      <c r="AP1265" s="66"/>
      <c r="AQ1265" s="66"/>
      <c r="AS1265" s="67"/>
      <c r="AT1265" s="68"/>
    </row>
    <row r="1266" spans="1:46" x14ac:dyDescent="0.25">
      <c r="A1266" s="60">
        <v>19119.579515436664</v>
      </c>
      <c r="B1266" s="54">
        <f t="shared" si="57"/>
        <v>7</v>
      </c>
      <c r="C1266" s="54">
        <f t="shared" si="58"/>
        <v>1257</v>
      </c>
      <c r="D1266" s="60">
        <v>19119.579515436664</v>
      </c>
      <c r="G1266" s="63"/>
      <c r="I1266" s="64"/>
      <c r="J1266" s="64"/>
      <c r="K1266" s="65"/>
      <c r="M1266" s="64"/>
      <c r="N1266" s="66"/>
      <c r="O1266" s="66"/>
      <c r="Q1266" s="67"/>
      <c r="R1266" s="68"/>
      <c r="S1266" s="63"/>
      <c r="U1266" s="68">
        <v>37093</v>
      </c>
      <c r="V1266" s="64">
        <v>6</v>
      </c>
      <c r="W1266" s="54">
        <f t="shared" si="59"/>
        <v>1257</v>
      </c>
      <c r="X1266" s="68">
        <v>37093</v>
      </c>
      <c r="AC1266" s="63">
        <v>18547.565322267823</v>
      </c>
      <c r="AD1266" s="63"/>
      <c r="AE1266" s="54" t="s">
        <v>176</v>
      </c>
      <c r="AG1266" s="63"/>
      <c r="AK1266" s="64"/>
      <c r="AL1266" s="64"/>
      <c r="AM1266" s="65"/>
      <c r="AO1266" s="64"/>
      <c r="AP1266" s="66"/>
      <c r="AQ1266" s="66"/>
      <c r="AS1266" s="67"/>
      <c r="AT1266" s="68"/>
    </row>
    <row r="1267" spans="1:46" x14ac:dyDescent="0.25">
      <c r="A1267" s="60">
        <v>19135.127997928765</v>
      </c>
      <c r="B1267" s="54">
        <f t="shared" si="57"/>
        <v>8</v>
      </c>
      <c r="C1267" s="54">
        <f t="shared" si="58"/>
        <v>1258</v>
      </c>
      <c r="D1267" s="60">
        <v>19135.127997928765</v>
      </c>
      <c r="G1267" s="63"/>
      <c r="I1267" s="64"/>
      <c r="J1267" s="64"/>
      <c r="K1267" s="65"/>
      <c r="M1267" s="64"/>
      <c r="N1267" s="66"/>
      <c r="O1267" s="66"/>
      <c r="Q1267" s="67"/>
      <c r="R1267" s="68"/>
      <c r="S1267" s="63"/>
      <c r="U1267" s="68">
        <v>37122</v>
      </c>
      <c r="V1267" s="64">
        <v>7</v>
      </c>
      <c r="W1267" s="54">
        <f t="shared" si="59"/>
        <v>1258</v>
      </c>
      <c r="X1267" s="68">
        <v>37122</v>
      </c>
      <c r="AC1267" s="63">
        <v>18561.865905302577</v>
      </c>
      <c r="AD1267" s="63"/>
      <c r="AE1267" s="54" t="s">
        <v>177</v>
      </c>
      <c r="AG1267" s="63"/>
      <c r="AK1267" s="64"/>
      <c r="AL1267" s="64"/>
      <c r="AM1267" s="65"/>
      <c r="AO1267" s="64"/>
      <c r="AP1267" s="66"/>
      <c r="AQ1267" s="66"/>
      <c r="AS1267" s="67"/>
      <c r="AT1267" s="68"/>
    </row>
    <row r="1268" spans="1:46" x14ac:dyDescent="0.25">
      <c r="A1268" s="60">
        <v>19150.764445441775</v>
      </c>
      <c r="B1268" s="54">
        <f t="shared" si="57"/>
        <v>9</v>
      </c>
      <c r="C1268" s="54">
        <f t="shared" si="58"/>
        <v>1259</v>
      </c>
      <c r="D1268" s="60">
        <v>19150.764445441775</v>
      </c>
      <c r="G1268" s="63"/>
      <c r="I1268" s="64"/>
      <c r="J1268" s="64"/>
      <c r="K1268" s="65"/>
      <c r="M1268" s="64"/>
      <c r="N1268" s="66"/>
      <c r="O1268" s="66"/>
      <c r="Q1268" s="67"/>
      <c r="R1268" s="68"/>
      <c r="S1268" s="63"/>
      <c r="U1268" s="68">
        <v>37151</v>
      </c>
      <c r="V1268" s="64">
        <v>8</v>
      </c>
      <c r="W1268" s="54">
        <f t="shared" si="59"/>
        <v>1259</v>
      </c>
      <c r="X1268" s="68">
        <v>37151</v>
      </c>
      <c r="AC1268" s="63">
        <v>18576.976322323084</v>
      </c>
      <c r="AD1268" s="63"/>
      <c r="AE1268" s="54" t="s">
        <v>176</v>
      </c>
      <c r="AG1268" s="63"/>
      <c r="AK1268" s="64"/>
      <c r="AL1268" s="64"/>
      <c r="AM1268" s="65"/>
      <c r="AO1268" s="64"/>
      <c r="AP1268" s="66"/>
      <c r="AQ1268" s="66"/>
      <c r="AS1268" s="67"/>
      <c r="AT1268" s="68"/>
    </row>
    <row r="1269" spans="1:46" x14ac:dyDescent="0.25">
      <c r="A1269" s="60">
        <v>19166.467363249511</v>
      </c>
      <c r="B1269" s="54">
        <f t="shared" si="57"/>
        <v>10</v>
      </c>
      <c r="C1269" s="54">
        <f t="shared" si="58"/>
        <v>1260</v>
      </c>
      <c r="D1269" s="60">
        <v>19166.467363249511</v>
      </c>
      <c r="G1269" s="63"/>
      <c r="I1269" s="64"/>
      <c r="J1269" s="64"/>
      <c r="K1269" s="65"/>
      <c r="M1269" s="64"/>
      <c r="N1269" s="66"/>
      <c r="O1269" s="66"/>
      <c r="Q1269" s="67"/>
      <c r="R1269" s="68"/>
      <c r="S1269" s="63"/>
      <c r="U1269" s="68">
        <v>37181</v>
      </c>
      <c r="V1269" s="64">
        <v>9</v>
      </c>
      <c r="W1269" s="54">
        <f t="shared" si="59"/>
        <v>1260</v>
      </c>
      <c r="X1269" s="68">
        <v>37181</v>
      </c>
      <c r="AC1269" s="63">
        <v>18591.635107047856</v>
      </c>
      <c r="AD1269" s="63"/>
      <c r="AE1269" s="54" t="s">
        <v>177</v>
      </c>
      <c r="AG1269" s="63"/>
      <c r="AK1269" s="64"/>
      <c r="AL1269" s="64"/>
      <c r="AM1269" s="65"/>
      <c r="AO1269" s="64"/>
      <c r="AP1269" s="66"/>
      <c r="AQ1269" s="66"/>
      <c r="AS1269" s="67"/>
      <c r="AT1269" s="68"/>
    </row>
    <row r="1270" spans="1:46" x14ac:dyDescent="0.25">
      <c r="A1270" s="60">
        <v>19182.198016333859</v>
      </c>
      <c r="B1270" s="54">
        <f t="shared" si="57"/>
        <v>11</v>
      </c>
      <c r="C1270" s="54">
        <f t="shared" si="58"/>
        <v>1261</v>
      </c>
      <c r="D1270" s="60">
        <v>19182.198016333859</v>
      </c>
      <c r="G1270" s="63"/>
      <c r="I1270" s="64"/>
      <c r="J1270" s="64"/>
      <c r="K1270" s="65"/>
      <c r="M1270" s="64"/>
      <c r="N1270" s="66"/>
      <c r="O1270" s="66"/>
      <c r="Q1270" s="67"/>
      <c r="R1270" s="68"/>
      <c r="S1270" s="63"/>
      <c r="U1270" s="68">
        <v>37210</v>
      </c>
      <c r="V1270" s="64">
        <v>10</v>
      </c>
      <c r="W1270" s="54">
        <f t="shared" si="59"/>
        <v>1261</v>
      </c>
      <c r="X1270" s="68">
        <v>37210</v>
      </c>
      <c r="AC1270" s="63">
        <v>18606.395152890589</v>
      </c>
      <c r="AD1270" s="63"/>
      <c r="AE1270" s="54" t="s">
        <v>176</v>
      </c>
      <c r="AG1270" s="63"/>
      <c r="AK1270" s="64"/>
      <c r="AL1270" s="64"/>
      <c r="AM1270" s="65"/>
      <c r="AO1270" s="64"/>
      <c r="AP1270" s="66"/>
      <c r="AQ1270" s="66"/>
      <c r="AS1270" s="67"/>
      <c r="AT1270" s="68"/>
    </row>
    <row r="1271" spans="1:46" x14ac:dyDescent="0.25">
      <c r="A1271" s="60">
        <v>19197.922176681925</v>
      </c>
      <c r="B1271" s="54">
        <f t="shared" si="57"/>
        <v>12</v>
      </c>
      <c r="C1271" s="54">
        <f t="shared" si="58"/>
        <v>1262</v>
      </c>
      <c r="D1271" s="60">
        <v>19197.922176681925</v>
      </c>
      <c r="G1271" s="63"/>
      <c r="I1271" s="64"/>
      <c r="J1271" s="64"/>
      <c r="K1271" s="65"/>
      <c r="M1271" s="64"/>
      <c r="N1271" s="66"/>
      <c r="O1271" s="66"/>
      <c r="Q1271" s="67"/>
      <c r="R1271" s="68"/>
      <c r="S1271" s="63"/>
      <c r="U1271" s="68">
        <v>37240</v>
      </c>
      <c r="V1271" s="64">
        <v>11</v>
      </c>
      <c r="W1271" s="54">
        <f t="shared" si="59"/>
        <v>1262</v>
      </c>
      <c r="X1271" s="68">
        <v>37240</v>
      </c>
      <c r="AC1271" s="63">
        <v>18621.432921367697</v>
      </c>
      <c r="AD1271" s="63"/>
      <c r="AE1271" s="54" t="s">
        <v>177</v>
      </c>
      <c r="AG1271" s="63"/>
      <c r="AK1271" s="64"/>
      <c r="AL1271" s="64"/>
      <c r="AM1271" s="65"/>
      <c r="AO1271" s="64"/>
      <c r="AP1271" s="66"/>
      <c r="AQ1271" s="66"/>
      <c r="AS1271" s="67"/>
      <c r="AT1271" s="68"/>
    </row>
    <row r="1272" spans="1:46" x14ac:dyDescent="0.25">
      <c r="A1272" s="60">
        <v>19213.605184860993</v>
      </c>
      <c r="B1272" s="54">
        <f t="shared" si="57"/>
        <v>13</v>
      </c>
      <c r="C1272" s="54">
        <f t="shared" si="58"/>
        <v>1263</v>
      </c>
      <c r="D1272" s="60">
        <v>19213.605184860993</v>
      </c>
      <c r="G1272" s="63"/>
      <c r="I1272" s="64"/>
      <c r="J1272" s="64"/>
      <c r="K1272" s="65"/>
      <c r="M1272" s="64"/>
      <c r="N1272" s="66"/>
      <c r="O1272" s="66"/>
      <c r="Q1272" s="67"/>
      <c r="R1272" s="68"/>
      <c r="S1272" s="63"/>
      <c r="U1272" s="68">
        <v>37269</v>
      </c>
      <c r="V1272" s="64">
        <v>12</v>
      </c>
      <c r="W1272" s="54">
        <f t="shared" si="59"/>
        <v>1263</v>
      </c>
      <c r="X1272" s="68">
        <v>37269</v>
      </c>
      <c r="AC1272" s="63">
        <v>18635.840564511251</v>
      </c>
      <c r="AD1272" s="63"/>
      <c r="AE1272" s="54" t="s">
        <v>176</v>
      </c>
      <c r="AG1272" s="63"/>
      <c r="AK1272" s="64"/>
      <c r="AL1272" s="64"/>
      <c r="AM1272" s="65"/>
      <c r="AO1272" s="64"/>
      <c r="AP1272" s="66"/>
      <c r="AQ1272" s="66"/>
      <c r="AS1272" s="67"/>
      <c r="AT1272" s="68"/>
    </row>
    <row r="1273" spans="1:46" x14ac:dyDescent="0.25">
      <c r="A1273" s="60">
        <v>19229.210611806717</v>
      </c>
      <c r="B1273" s="54">
        <f t="shared" si="57"/>
        <v>14</v>
      </c>
      <c r="C1273" s="54">
        <f t="shared" si="58"/>
        <v>1264</v>
      </c>
      <c r="D1273" s="60">
        <v>19229.210611806717</v>
      </c>
      <c r="G1273" s="63"/>
      <c r="I1273" s="64"/>
      <c r="J1273" s="64"/>
      <c r="K1273" s="65"/>
      <c r="M1273" s="64"/>
      <c r="N1273" s="66"/>
      <c r="O1273" s="66"/>
      <c r="Q1273" s="67"/>
      <c r="R1273" s="68"/>
      <c r="S1273" s="63"/>
      <c r="U1273" s="68">
        <v>37299</v>
      </c>
      <c r="V1273" s="64">
        <v>1</v>
      </c>
      <c r="W1273" s="54">
        <f t="shared" si="59"/>
        <v>1264</v>
      </c>
      <c r="X1273" s="68">
        <v>37299</v>
      </c>
      <c r="AC1273" s="63">
        <v>18651.199624129571</v>
      </c>
      <c r="AD1273" s="63"/>
      <c r="AE1273" s="54" t="s">
        <v>177</v>
      </c>
      <c r="AG1273" s="63"/>
      <c r="AK1273" s="64"/>
      <c r="AL1273" s="64"/>
      <c r="AM1273" s="65"/>
      <c r="AO1273" s="64"/>
      <c r="AP1273" s="66"/>
      <c r="AQ1273" s="66"/>
      <c r="AS1273" s="67"/>
      <c r="AT1273" s="68"/>
    </row>
    <row r="1274" spans="1:46" x14ac:dyDescent="0.25">
      <c r="A1274" s="60">
        <v>19244.718173529021</v>
      </c>
      <c r="B1274" s="54">
        <f t="shared" si="57"/>
        <v>15</v>
      </c>
      <c r="C1274" s="54">
        <f t="shared" si="58"/>
        <v>1265</v>
      </c>
      <c r="D1274" s="60">
        <v>19244.718173529021</v>
      </c>
      <c r="G1274" s="63"/>
      <c r="I1274" s="64"/>
      <c r="J1274" s="64"/>
      <c r="K1274" s="65"/>
      <c r="M1274" s="64"/>
      <c r="N1274" s="66"/>
      <c r="O1274" s="66"/>
      <c r="Q1274" s="67"/>
      <c r="R1274" s="68"/>
      <c r="S1274" s="63"/>
      <c r="U1274" s="68">
        <v>37329</v>
      </c>
      <c r="V1274" s="64">
        <v>2</v>
      </c>
      <c r="W1274" s="54">
        <f t="shared" si="59"/>
        <v>1265</v>
      </c>
      <c r="X1274" s="68">
        <v>37329</v>
      </c>
      <c r="AC1274" s="63">
        <v>18665.329306304455</v>
      </c>
      <c r="AD1274" s="63"/>
      <c r="AE1274" s="54" t="s">
        <v>176</v>
      </c>
      <c r="AG1274" s="63"/>
      <c r="AK1274" s="64"/>
      <c r="AL1274" s="64"/>
      <c r="AM1274" s="65"/>
      <c r="AO1274" s="64"/>
      <c r="AP1274" s="66"/>
      <c r="AQ1274" s="66"/>
      <c r="AS1274" s="67"/>
      <c r="AT1274" s="68"/>
    </row>
    <row r="1275" spans="1:46" x14ac:dyDescent="0.25">
      <c r="A1275" s="60">
        <v>19260.100092523731</v>
      </c>
      <c r="B1275" s="54">
        <f t="shared" si="57"/>
        <v>16</v>
      </c>
      <c r="C1275" s="54">
        <f t="shared" si="58"/>
        <v>1266</v>
      </c>
      <c r="D1275" s="60">
        <v>19260.100092523731</v>
      </c>
      <c r="G1275" s="63"/>
      <c r="I1275" s="64"/>
      <c r="J1275" s="64"/>
      <c r="K1275" s="65"/>
      <c r="M1275" s="64"/>
      <c r="N1275" s="66"/>
      <c r="O1275" s="66"/>
      <c r="Q1275" s="67"/>
      <c r="R1275" s="68"/>
      <c r="S1275" s="63"/>
      <c r="U1275" s="68">
        <v>37359</v>
      </c>
      <c r="V1275" s="64">
        <v>3</v>
      </c>
      <c r="W1275" s="54">
        <f t="shared" si="59"/>
        <v>1266</v>
      </c>
      <c r="X1275" s="68">
        <v>37359</v>
      </c>
      <c r="AC1275" s="63">
        <v>18680.8837963962</v>
      </c>
      <c r="AD1275" s="63"/>
      <c r="AE1275" s="54" t="s">
        <v>177</v>
      </c>
      <c r="AG1275" s="63"/>
      <c r="AK1275" s="64"/>
      <c r="AL1275" s="64"/>
      <c r="AM1275" s="65"/>
      <c r="AO1275" s="64"/>
      <c r="AP1275" s="66"/>
      <c r="AQ1275" s="66"/>
      <c r="AS1275" s="67"/>
      <c r="AT1275" s="68"/>
    </row>
    <row r="1276" spans="1:46" x14ac:dyDescent="0.25">
      <c r="A1276" s="60">
        <v>19275.356170688756</v>
      </c>
      <c r="B1276" s="54">
        <f t="shared" si="57"/>
        <v>17</v>
      </c>
      <c r="C1276" s="54">
        <f t="shared" si="58"/>
        <v>1267</v>
      </c>
      <c r="D1276" s="60">
        <v>19275.356170688756</v>
      </c>
      <c r="G1276" s="63"/>
      <c r="I1276" s="64"/>
      <c r="J1276" s="64"/>
      <c r="K1276" s="65"/>
      <c r="M1276" s="64"/>
      <c r="N1276" s="66"/>
      <c r="O1276" s="66"/>
      <c r="Q1276" s="67"/>
      <c r="R1276" s="68"/>
      <c r="S1276" s="63"/>
      <c r="U1276" s="68">
        <v>37388</v>
      </c>
      <c r="V1276" s="64">
        <v>4</v>
      </c>
      <c r="W1276" s="54">
        <f t="shared" si="59"/>
        <v>1267</v>
      </c>
      <c r="X1276" s="68">
        <v>37388</v>
      </c>
      <c r="AC1276" s="63">
        <v>18694.868754582014</v>
      </c>
      <c r="AD1276" s="63"/>
      <c r="AE1276" s="54" t="s">
        <v>176</v>
      </c>
      <c r="AG1276" s="63"/>
      <c r="AK1276" s="64"/>
      <c r="AL1276" s="64"/>
      <c r="AM1276" s="65"/>
      <c r="AO1276" s="64"/>
      <c r="AP1276" s="66"/>
      <c r="AQ1276" s="66"/>
      <c r="AS1276" s="67"/>
      <c r="AT1276" s="68"/>
    </row>
    <row r="1277" spans="1:46" x14ac:dyDescent="0.25">
      <c r="A1277" s="60">
        <v>19290.474078001454</v>
      </c>
      <c r="B1277" s="54">
        <f t="shared" si="57"/>
        <v>18</v>
      </c>
      <c r="C1277" s="54">
        <f t="shared" si="58"/>
        <v>1268</v>
      </c>
      <c r="D1277" s="60">
        <v>19290.474078001454</v>
      </c>
      <c r="G1277" s="63"/>
      <c r="I1277" s="64"/>
      <c r="J1277" s="64"/>
      <c r="K1277" s="65"/>
      <c r="M1277" s="64"/>
      <c r="N1277" s="66"/>
      <c r="O1277" s="66"/>
      <c r="Q1277" s="67"/>
      <c r="R1277" s="68"/>
      <c r="S1277" s="63"/>
      <c r="U1277" s="68">
        <v>37418</v>
      </c>
      <c r="V1277" s="64">
        <v>5</v>
      </c>
      <c r="W1277" s="54">
        <f t="shared" si="59"/>
        <v>1268</v>
      </c>
      <c r="X1277" s="68">
        <v>37418</v>
      </c>
      <c r="AC1277" s="63">
        <v>18710.451579068322</v>
      </c>
      <c r="AD1277" s="63"/>
      <c r="AE1277" s="54" t="s">
        <v>177</v>
      </c>
      <c r="AG1277" s="63"/>
      <c r="AK1277" s="64"/>
      <c r="AL1277" s="64"/>
      <c r="AM1277" s="65"/>
      <c r="AO1277" s="64"/>
      <c r="AP1277" s="66"/>
      <c r="AQ1277" s="66"/>
      <c r="AS1277" s="67"/>
      <c r="AT1277" s="68"/>
    </row>
    <row r="1278" spans="1:46" x14ac:dyDescent="0.25">
      <c r="A1278" s="60">
        <v>19305.473653031047</v>
      </c>
      <c r="B1278" s="54">
        <f t="shared" si="57"/>
        <v>19</v>
      </c>
      <c r="C1278" s="54">
        <f t="shared" si="58"/>
        <v>1269</v>
      </c>
      <c r="D1278" s="60">
        <v>19305.473653031047</v>
      </c>
      <c r="G1278" s="63"/>
      <c r="I1278" s="64"/>
      <c r="J1278" s="64"/>
      <c r="K1278" s="65"/>
      <c r="M1278" s="64"/>
      <c r="N1278" s="66"/>
      <c r="O1278" s="66"/>
      <c r="Q1278" s="67"/>
      <c r="R1278" s="68"/>
      <c r="S1278" s="63"/>
      <c r="U1278" s="68">
        <v>37447</v>
      </c>
      <c r="V1278" s="64">
        <v>6</v>
      </c>
      <c r="W1278" s="54">
        <f t="shared" si="59"/>
        <v>1269</v>
      </c>
      <c r="X1278" s="68">
        <v>37447</v>
      </c>
      <c r="AC1278" s="63">
        <v>18724.452859019395</v>
      </c>
      <c r="AD1278" s="63"/>
      <c r="AE1278" s="54" t="s">
        <v>176</v>
      </c>
      <c r="AG1278" s="63"/>
      <c r="AK1278" s="64"/>
      <c r="AL1278" s="64"/>
      <c r="AM1278" s="65"/>
      <c r="AO1278" s="64"/>
      <c r="AP1278" s="66"/>
      <c r="AQ1278" s="66"/>
      <c r="AS1278" s="67"/>
      <c r="AT1278" s="68"/>
    </row>
    <row r="1279" spans="1:46" x14ac:dyDescent="0.25">
      <c r="A1279" s="60">
        <v>19320.358415075112</v>
      </c>
      <c r="B1279" s="54">
        <f t="shared" si="57"/>
        <v>20</v>
      </c>
      <c r="C1279" s="54">
        <f t="shared" si="58"/>
        <v>1270</v>
      </c>
      <c r="D1279" s="60">
        <v>19320.358415075112</v>
      </c>
      <c r="G1279" s="63"/>
      <c r="I1279" s="64"/>
      <c r="J1279" s="64"/>
      <c r="K1279" s="65"/>
      <c r="M1279" s="64"/>
      <c r="N1279" s="66"/>
      <c r="O1279" s="66"/>
      <c r="Q1279" s="67"/>
      <c r="R1279" s="68"/>
      <c r="S1279" s="63"/>
      <c r="U1279" s="68">
        <v>37477</v>
      </c>
      <c r="V1279" s="64">
        <v>7</v>
      </c>
      <c r="W1279" s="54">
        <f t="shared" si="59"/>
        <v>1270</v>
      </c>
      <c r="X1279" s="68">
        <v>37477</v>
      </c>
      <c r="AC1279" s="63">
        <v>18739.896128483117</v>
      </c>
      <c r="AD1279" s="63"/>
      <c r="AE1279" s="54" t="s">
        <v>177</v>
      </c>
      <c r="AG1279" s="63"/>
      <c r="AK1279" s="64"/>
      <c r="AL1279" s="64"/>
      <c r="AM1279" s="65"/>
      <c r="AO1279" s="64"/>
      <c r="AP1279" s="66"/>
      <c r="AQ1279" s="66"/>
      <c r="AS1279" s="67"/>
      <c r="AT1279" s="68"/>
    </row>
    <row r="1280" spans="1:46" x14ac:dyDescent="0.25">
      <c r="A1280" s="60">
        <v>19335.163924932946</v>
      </c>
      <c r="B1280" s="54">
        <f t="shared" si="57"/>
        <v>21</v>
      </c>
      <c r="C1280" s="54">
        <f t="shared" si="58"/>
        <v>1271</v>
      </c>
      <c r="D1280" s="60">
        <v>19335.163924932946</v>
      </c>
      <c r="G1280" s="63"/>
      <c r="I1280" s="64"/>
      <c r="J1280" s="64"/>
      <c r="K1280" s="65"/>
      <c r="M1280" s="64"/>
      <c r="N1280" s="66"/>
      <c r="O1280" s="66"/>
      <c r="Q1280" s="67"/>
      <c r="R1280" s="68"/>
      <c r="S1280" s="63"/>
      <c r="U1280" s="68">
        <v>37506</v>
      </c>
      <c r="V1280" s="64">
        <v>8</v>
      </c>
      <c r="W1280" s="54">
        <f t="shared" si="59"/>
        <v>1271</v>
      </c>
      <c r="X1280" s="68">
        <v>37506</v>
      </c>
      <c r="AC1280" s="63">
        <v>18754.066697299946</v>
      </c>
      <c r="AD1280" s="63"/>
      <c r="AE1280" s="54" t="s">
        <v>176</v>
      </c>
      <c r="AG1280" s="63"/>
      <c r="AK1280" s="64"/>
      <c r="AL1280" s="64"/>
      <c r="AM1280" s="65"/>
      <c r="AO1280" s="64"/>
      <c r="AP1280" s="66"/>
      <c r="AQ1280" s="66"/>
      <c r="AS1280" s="67"/>
      <c r="AT1280" s="68"/>
    </row>
    <row r="1281" spans="1:46" x14ac:dyDescent="0.25">
      <c r="A1281" s="60">
        <v>19349.90528519731</v>
      </c>
      <c r="B1281" s="54">
        <f t="shared" si="57"/>
        <v>22</v>
      </c>
      <c r="C1281" s="54">
        <f t="shared" si="58"/>
        <v>1272</v>
      </c>
      <c r="D1281" s="60">
        <v>19349.90528519731</v>
      </c>
      <c r="G1281" s="63"/>
      <c r="I1281" s="64"/>
      <c r="J1281" s="64"/>
      <c r="K1281" s="65"/>
      <c r="M1281" s="64"/>
      <c r="N1281" s="66"/>
      <c r="O1281" s="66"/>
      <c r="Q1281" s="67"/>
      <c r="R1281" s="68"/>
      <c r="S1281" s="63"/>
      <c r="U1281" s="68">
        <v>37535</v>
      </c>
      <c r="V1281" s="64">
        <v>9</v>
      </c>
      <c r="W1281" s="54">
        <f t="shared" si="59"/>
        <v>1272</v>
      </c>
      <c r="X1281" s="68">
        <v>37535</v>
      </c>
      <c r="AC1281" s="63">
        <v>18769.239697339013</v>
      </c>
      <c r="AD1281" s="63"/>
      <c r="AE1281" s="54" t="s">
        <v>177</v>
      </c>
      <c r="AG1281" s="63"/>
      <c r="AK1281" s="64"/>
      <c r="AL1281" s="64"/>
      <c r="AM1281" s="65"/>
      <c r="AO1281" s="64"/>
      <c r="AP1281" s="66"/>
      <c r="AQ1281" s="66"/>
      <c r="AS1281" s="67"/>
      <c r="AT1281" s="68"/>
    </row>
    <row r="1282" spans="1:46" x14ac:dyDescent="0.25">
      <c r="A1282" s="60">
        <v>19364.626759935636</v>
      </c>
      <c r="B1282" s="54">
        <f t="shared" si="57"/>
        <v>23</v>
      </c>
      <c r="C1282" s="54">
        <f t="shared" si="58"/>
        <v>1273</v>
      </c>
      <c r="D1282" s="60">
        <v>19364.626759935636</v>
      </c>
      <c r="G1282" s="63"/>
      <c r="I1282" s="64"/>
      <c r="J1282" s="64"/>
      <c r="K1282" s="65"/>
      <c r="M1282" s="64"/>
      <c r="N1282" s="66"/>
      <c r="O1282" s="66"/>
      <c r="Q1282" s="67"/>
      <c r="R1282" s="68"/>
      <c r="S1282" s="63"/>
      <c r="U1282" s="68">
        <v>37565</v>
      </c>
      <c r="V1282" s="64">
        <v>10</v>
      </c>
      <c r="W1282" s="54">
        <f t="shared" si="59"/>
        <v>1273</v>
      </c>
      <c r="X1282" s="68">
        <v>37565</v>
      </c>
      <c r="AC1282" s="63">
        <v>18783.695017667022</v>
      </c>
      <c r="AD1282" s="63"/>
      <c r="AE1282" s="54" t="s">
        <v>176</v>
      </c>
      <c r="AG1282" s="63"/>
      <c r="AK1282" s="64"/>
      <c r="AL1282" s="64"/>
      <c r="AM1282" s="65"/>
      <c r="AO1282" s="64"/>
      <c r="AP1282" s="66"/>
      <c r="AQ1282" s="66"/>
      <c r="AS1282" s="67"/>
      <c r="AT1282" s="68"/>
    </row>
    <row r="1283" spans="1:46" x14ac:dyDescent="0.25">
      <c r="A1283" s="60">
        <v>19379.348475449253</v>
      </c>
      <c r="B1283" s="54">
        <f t="shared" si="57"/>
        <v>24</v>
      </c>
      <c r="C1283" s="54">
        <f t="shared" si="58"/>
        <v>1274</v>
      </c>
      <c r="D1283" s="60">
        <v>19379.348475449253</v>
      </c>
      <c r="G1283" s="63"/>
      <c r="I1283" s="64"/>
      <c r="J1283" s="64"/>
      <c r="K1283" s="65"/>
      <c r="M1283" s="64"/>
      <c r="N1283" s="66"/>
      <c r="O1283" s="66"/>
      <c r="Q1283" s="67"/>
      <c r="R1283" s="68"/>
      <c r="S1283" s="63"/>
      <c r="U1283" s="68">
        <v>37594</v>
      </c>
      <c r="V1283" s="64">
        <v>11</v>
      </c>
      <c r="W1283" s="54">
        <f t="shared" si="59"/>
        <v>1274</v>
      </c>
      <c r="X1283" s="68">
        <v>37594</v>
      </c>
      <c r="AC1283" s="63">
        <v>18798.525267890655</v>
      </c>
      <c r="AD1283" s="63"/>
      <c r="AE1283" s="54" t="s">
        <v>177</v>
      </c>
      <c r="AG1283" s="63"/>
      <c r="AK1283" s="64"/>
      <c r="AL1283" s="64"/>
      <c r="AM1283" s="65"/>
      <c r="AO1283" s="64"/>
      <c r="AP1283" s="66"/>
      <c r="AQ1283" s="66"/>
      <c r="AS1283" s="67"/>
      <c r="AT1283" s="68"/>
    </row>
    <row r="1284" spans="1:46" x14ac:dyDescent="0.25">
      <c r="A1284" s="60">
        <v>19394.11554068746</v>
      </c>
      <c r="B1284" s="54">
        <f t="shared" si="57"/>
        <v>1</v>
      </c>
      <c r="C1284" s="54">
        <f t="shared" si="58"/>
        <v>1275</v>
      </c>
      <c r="D1284" s="60">
        <v>19394.11554068746</v>
      </c>
      <c r="G1284" s="63"/>
      <c r="I1284" s="64"/>
      <c r="J1284" s="64"/>
      <c r="K1284" s="65"/>
      <c r="M1284" s="64"/>
      <c r="N1284" s="66"/>
      <c r="O1284" s="66"/>
      <c r="Q1284" s="67"/>
      <c r="R1284" s="68"/>
      <c r="S1284" s="63"/>
      <c r="U1284" s="68">
        <v>37624</v>
      </c>
      <c r="V1284" s="64">
        <v>12</v>
      </c>
      <c r="W1284" s="54">
        <f t="shared" si="59"/>
        <v>1275</v>
      </c>
      <c r="X1284" s="68">
        <v>37624</v>
      </c>
      <c r="AC1284" s="63">
        <v>18813.325324855279</v>
      </c>
      <c r="AD1284" s="63"/>
      <c r="AE1284" s="54" t="s">
        <v>176</v>
      </c>
      <c r="AG1284" s="63"/>
      <c r="AK1284" s="64"/>
      <c r="AL1284" s="64"/>
      <c r="AM1284" s="65"/>
      <c r="AO1284" s="64"/>
      <c r="AP1284" s="66"/>
      <c r="AQ1284" s="66"/>
      <c r="AS1284" s="67"/>
      <c r="AT1284" s="68"/>
    </row>
    <row r="1285" spans="1:46" x14ac:dyDescent="0.25">
      <c r="A1285" s="60">
        <v>19408.945534337778</v>
      </c>
      <c r="B1285" s="54">
        <f t="shared" si="57"/>
        <v>2</v>
      </c>
      <c r="C1285" s="54">
        <f t="shared" si="58"/>
        <v>1276</v>
      </c>
      <c r="D1285" s="60">
        <v>19408.945534337778</v>
      </c>
      <c r="G1285" s="63"/>
      <c r="I1285" s="64"/>
      <c r="J1285" s="64"/>
      <c r="K1285" s="65"/>
      <c r="M1285" s="64"/>
      <c r="N1285" s="66"/>
      <c r="O1285" s="66"/>
      <c r="Q1285" s="67"/>
      <c r="R1285" s="68"/>
      <c r="S1285" s="63"/>
      <c r="U1285" s="68">
        <v>37653</v>
      </c>
      <c r="V1285" s="64">
        <v>1</v>
      </c>
      <c r="W1285" s="54">
        <f t="shared" si="59"/>
        <v>1276</v>
      </c>
      <c r="X1285" s="68">
        <v>37653</v>
      </c>
      <c r="AC1285" s="63">
        <v>18827.804075980093</v>
      </c>
      <c r="AD1285" s="63"/>
      <c r="AE1285" s="54" t="s">
        <v>177</v>
      </c>
      <c r="AG1285" s="63"/>
      <c r="AK1285" s="64"/>
      <c r="AL1285" s="64"/>
      <c r="AM1285" s="65"/>
      <c r="AO1285" s="64"/>
      <c r="AP1285" s="66"/>
      <c r="AQ1285" s="66"/>
      <c r="AS1285" s="67"/>
      <c r="AT1285" s="68"/>
    </row>
    <row r="1286" spans="1:46" x14ac:dyDescent="0.25">
      <c r="A1286" s="60">
        <v>19423.877040027641</v>
      </c>
      <c r="B1286" s="54">
        <f t="shared" si="57"/>
        <v>3</v>
      </c>
      <c r="C1286" s="54">
        <f t="shared" si="58"/>
        <v>1277</v>
      </c>
      <c r="D1286" s="60">
        <v>19423.877040027641</v>
      </c>
      <c r="G1286" s="63"/>
      <c r="I1286" s="64"/>
      <c r="J1286" s="64"/>
      <c r="K1286" s="65"/>
      <c r="M1286" s="64"/>
      <c r="N1286" s="66"/>
      <c r="O1286" s="66"/>
      <c r="Q1286" s="67"/>
      <c r="R1286" s="68"/>
      <c r="S1286" s="63"/>
      <c r="U1286" s="68">
        <v>37683</v>
      </c>
      <c r="V1286" s="64">
        <v>2</v>
      </c>
      <c r="W1286" s="54">
        <f t="shared" si="59"/>
        <v>1277</v>
      </c>
      <c r="X1286" s="68">
        <v>37683</v>
      </c>
      <c r="AC1286" s="63">
        <v>18842.944237700198</v>
      </c>
      <c r="AD1286" s="63"/>
      <c r="AE1286" s="54" t="s">
        <v>176</v>
      </c>
      <c r="AG1286" s="63"/>
      <c r="AK1286" s="64"/>
      <c r="AL1286" s="64"/>
      <c r="AM1286" s="65"/>
      <c r="AO1286" s="64"/>
      <c r="AP1286" s="66"/>
      <c r="AQ1286" s="66"/>
      <c r="AS1286" s="67"/>
      <c r="AT1286" s="68"/>
    </row>
    <row r="1287" spans="1:46" x14ac:dyDescent="0.25">
      <c r="A1287" s="60">
        <v>19438.91733486671</v>
      </c>
      <c r="B1287" s="54">
        <f t="shared" si="57"/>
        <v>4</v>
      </c>
      <c r="C1287" s="54">
        <f t="shared" si="58"/>
        <v>1278</v>
      </c>
      <c r="D1287" s="60">
        <v>19438.91733486671</v>
      </c>
      <c r="G1287" s="63"/>
      <c r="I1287" s="64"/>
      <c r="J1287" s="64"/>
      <c r="K1287" s="65"/>
      <c r="M1287" s="64"/>
      <c r="N1287" s="66"/>
      <c r="O1287" s="66"/>
      <c r="Q1287" s="67"/>
      <c r="R1287" s="68"/>
      <c r="S1287" s="63"/>
      <c r="U1287" s="68">
        <v>37713</v>
      </c>
      <c r="V1287" s="64">
        <v>3</v>
      </c>
      <c r="W1287" s="54">
        <f t="shared" si="59"/>
        <v>1278</v>
      </c>
      <c r="X1287" s="68">
        <v>37713</v>
      </c>
      <c r="AC1287" s="63">
        <v>18857.124945395626</v>
      </c>
      <c r="AD1287" s="63"/>
      <c r="AE1287" s="54" t="s">
        <v>177</v>
      </c>
      <c r="AG1287" s="63"/>
      <c r="AK1287" s="64"/>
      <c r="AL1287" s="64"/>
      <c r="AM1287" s="65"/>
      <c r="AO1287" s="64"/>
      <c r="AP1287" s="66"/>
      <c r="AQ1287" s="66"/>
      <c r="AS1287" s="67"/>
      <c r="AT1287" s="68"/>
    </row>
    <row r="1288" spans="1:46" x14ac:dyDescent="0.25">
      <c r="A1288" s="60">
        <v>19454.092436212115</v>
      </c>
      <c r="B1288" s="54">
        <f t="shared" si="57"/>
        <v>5</v>
      </c>
      <c r="C1288" s="54">
        <f t="shared" si="58"/>
        <v>1279</v>
      </c>
      <c r="D1288" s="60">
        <v>19454.092436212115</v>
      </c>
      <c r="G1288" s="63"/>
      <c r="I1288" s="64"/>
      <c r="J1288" s="64"/>
      <c r="K1288" s="65"/>
      <c r="M1288" s="64"/>
      <c r="N1288" s="66"/>
      <c r="O1288" s="66"/>
      <c r="Q1288" s="67"/>
      <c r="R1288" s="68"/>
      <c r="S1288" s="63"/>
      <c r="U1288" s="68">
        <v>37742</v>
      </c>
      <c r="V1288" s="64">
        <v>4</v>
      </c>
      <c r="W1288" s="54">
        <f t="shared" si="59"/>
        <v>1279</v>
      </c>
      <c r="X1288" s="68">
        <v>37742</v>
      </c>
      <c r="AC1288" s="63">
        <v>18872.534772214014</v>
      </c>
      <c r="AD1288" s="63"/>
      <c r="AE1288" s="54" t="s">
        <v>176</v>
      </c>
      <c r="AG1288" s="63"/>
      <c r="AK1288" s="64"/>
      <c r="AL1288" s="64"/>
      <c r="AM1288" s="65"/>
      <c r="AO1288" s="64"/>
      <c r="AP1288" s="66"/>
      <c r="AQ1288" s="66"/>
      <c r="AS1288" s="67"/>
      <c r="AT1288" s="68"/>
    </row>
    <row r="1289" spans="1:46" x14ac:dyDescent="0.25">
      <c r="A1289" s="60">
        <v>19469.392943356186</v>
      </c>
      <c r="B1289" s="54">
        <f t="shared" si="57"/>
        <v>6</v>
      </c>
      <c r="C1289" s="54">
        <f t="shared" si="58"/>
        <v>1280</v>
      </c>
      <c r="D1289" s="60">
        <v>19469.392943356186</v>
      </c>
      <c r="G1289" s="63"/>
      <c r="I1289" s="64"/>
      <c r="J1289" s="64"/>
      <c r="K1289" s="65"/>
      <c r="M1289" s="64"/>
      <c r="N1289" s="66"/>
      <c r="O1289" s="66"/>
      <c r="Q1289" s="67"/>
      <c r="R1289" s="68"/>
      <c r="S1289" s="63"/>
      <c r="U1289" s="68">
        <v>37772</v>
      </c>
      <c r="V1289" s="64">
        <v>5</v>
      </c>
      <c r="W1289" s="54">
        <f t="shared" si="59"/>
        <v>1280</v>
      </c>
      <c r="X1289" s="68">
        <v>37772</v>
      </c>
      <c r="AC1289" s="63">
        <v>18886.526979268529</v>
      </c>
      <c r="AD1289" s="63"/>
      <c r="AE1289" s="54" t="s">
        <v>177</v>
      </c>
      <c r="AG1289" s="63"/>
      <c r="AK1289" s="64"/>
      <c r="AL1289" s="64"/>
      <c r="AM1289" s="65"/>
      <c r="AO1289" s="64"/>
      <c r="AP1289" s="66"/>
      <c r="AQ1289" s="66"/>
      <c r="AS1289" s="67"/>
      <c r="AT1289" s="68"/>
    </row>
    <row r="1290" spans="1:46" x14ac:dyDescent="0.25">
      <c r="A1290" s="60">
        <v>19484.828342988621</v>
      </c>
      <c r="B1290" s="54">
        <f t="shared" si="57"/>
        <v>7</v>
      </c>
      <c r="C1290" s="54">
        <f t="shared" si="58"/>
        <v>1281</v>
      </c>
      <c r="D1290" s="60">
        <v>19484.828342988621</v>
      </c>
      <c r="G1290" s="63"/>
      <c r="I1290" s="64"/>
      <c r="J1290" s="64"/>
      <c r="K1290" s="65"/>
      <c r="M1290" s="64"/>
      <c r="N1290" s="66"/>
      <c r="O1290" s="66"/>
      <c r="Q1290" s="67"/>
      <c r="R1290" s="68"/>
      <c r="S1290" s="63"/>
      <c r="U1290" s="68">
        <v>37802</v>
      </c>
      <c r="V1290" s="64">
        <v>6</v>
      </c>
      <c r="W1290" s="54">
        <f t="shared" si="59"/>
        <v>1281</v>
      </c>
      <c r="X1290" s="68">
        <v>37802</v>
      </c>
      <c r="AC1290" s="63">
        <v>18902.0813532467</v>
      </c>
      <c r="AD1290" s="63"/>
      <c r="AE1290" s="54" t="s">
        <v>176</v>
      </c>
      <c r="AG1290" s="63"/>
      <c r="AK1290" s="64"/>
      <c r="AL1290" s="64"/>
      <c r="AM1290" s="65"/>
      <c r="AO1290" s="64"/>
      <c r="AP1290" s="66"/>
      <c r="AQ1290" s="66"/>
      <c r="AS1290" s="67"/>
      <c r="AT1290" s="68"/>
    </row>
    <row r="1291" spans="1:46" x14ac:dyDescent="0.25">
      <c r="A1291" s="60">
        <v>19500.370331816375</v>
      </c>
      <c r="B1291" s="54">
        <f t="shared" si="57"/>
        <v>8</v>
      </c>
      <c r="C1291" s="54">
        <f t="shared" si="58"/>
        <v>1282</v>
      </c>
      <c r="D1291" s="60">
        <v>19500.370331816375</v>
      </c>
      <c r="G1291" s="63"/>
      <c r="I1291" s="64"/>
      <c r="J1291" s="64"/>
      <c r="K1291" s="65"/>
      <c r="M1291" s="64"/>
      <c r="N1291" s="66"/>
      <c r="O1291" s="66"/>
      <c r="Q1291" s="67"/>
      <c r="R1291" s="68"/>
      <c r="S1291" s="63"/>
      <c r="U1291" s="68">
        <v>37831</v>
      </c>
      <c r="V1291" s="64">
        <v>7</v>
      </c>
      <c r="W1291" s="54">
        <f t="shared" si="59"/>
        <v>1282</v>
      </c>
      <c r="X1291" s="68">
        <v>37831</v>
      </c>
      <c r="AC1291" s="63">
        <v>18916.035678484477</v>
      </c>
      <c r="AD1291" s="63"/>
      <c r="AE1291" s="54" t="s">
        <v>177</v>
      </c>
      <c r="AG1291" s="63"/>
      <c r="AK1291" s="64"/>
      <c r="AL1291" s="64"/>
      <c r="AM1291" s="65"/>
      <c r="AO1291" s="64"/>
      <c r="AP1291" s="66"/>
      <c r="AQ1291" s="66"/>
      <c r="AS1291" s="67"/>
      <c r="AT1291" s="68"/>
    </row>
    <row r="1292" spans="1:46" x14ac:dyDescent="0.25">
      <c r="A1292" s="60">
        <v>19516.011519374792</v>
      </c>
      <c r="B1292" s="54">
        <f t="shared" ref="B1292:B1355" si="60">IF(B1291=24,1,B1291+1)</f>
        <v>9</v>
      </c>
      <c r="C1292" s="54">
        <f t="shared" ref="C1292:C1355" si="61">C1291+1</f>
        <v>1283</v>
      </c>
      <c r="D1292" s="60">
        <v>19516.011519374792</v>
      </c>
      <c r="G1292" s="63"/>
      <c r="I1292" s="64"/>
      <c r="J1292" s="64"/>
      <c r="K1292" s="65"/>
      <c r="M1292" s="64"/>
      <c r="N1292" s="66"/>
      <c r="O1292" s="66"/>
      <c r="Q1292" s="67"/>
      <c r="R1292" s="68"/>
      <c r="S1292" s="63"/>
      <c r="U1292" s="68">
        <v>37861</v>
      </c>
      <c r="V1292" s="64">
        <v>8</v>
      </c>
      <c r="W1292" s="54">
        <f t="shared" ref="W1292:W1355" si="62">W1291+1</f>
        <v>1283</v>
      </c>
      <c r="X1292" s="68">
        <v>37861</v>
      </c>
      <c r="AC1292" s="63">
        <v>18931.579875363037</v>
      </c>
      <c r="AD1292" s="63"/>
      <c r="AE1292" s="54" t="s">
        <v>176</v>
      </c>
      <c r="AG1292" s="63"/>
      <c r="AK1292" s="64"/>
      <c r="AL1292" s="64"/>
      <c r="AM1292" s="65"/>
      <c r="AO1292" s="64"/>
      <c r="AP1292" s="66"/>
      <c r="AQ1292" s="66"/>
      <c r="AS1292" s="67"/>
      <c r="AT1292" s="68"/>
    </row>
    <row r="1293" spans="1:46" x14ac:dyDescent="0.25">
      <c r="A1293" s="60">
        <v>19531.708614052739</v>
      </c>
      <c r="B1293" s="54">
        <f t="shared" si="60"/>
        <v>10</v>
      </c>
      <c r="C1293" s="54">
        <f t="shared" si="61"/>
        <v>1284</v>
      </c>
      <c r="D1293" s="60">
        <v>19531.708614052739</v>
      </c>
      <c r="G1293" s="63"/>
      <c r="I1293" s="64"/>
      <c r="J1293" s="64"/>
      <c r="K1293" s="65"/>
      <c r="M1293" s="64"/>
      <c r="N1293" s="66"/>
      <c r="O1293" s="66"/>
      <c r="Q1293" s="67"/>
      <c r="R1293" s="68"/>
      <c r="S1293" s="63"/>
      <c r="U1293" s="68">
        <v>37890</v>
      </c>
      <c r="V1293" s="64">
        <v>9</v>
      </c>
      <c r="W1293" s="54">
        <f t="shared" si="62"/>
        <v>1284</v>
      </c>
      <c r="X1293" s="68">
        <v>37890</v>
      </c>
      <c r="AC1293" s="63">
        <v>18945.661503940355</v>
      </c>
      <c r="AD1293" s="63"/>
      <c r="AE1293" s="54" t="s">
        <v>177</v>
      </c>
      <c r="AG1293" s="63"/>
      <c r="AK1293" s="64"/>
      <c r="AL1293" s="64"/>
      <c r="AM1293" s="65"/>
      <c r="AO1293" s="64"/>
      <c r="AP1293" s="66"/>
      <c r="AQ1293" s="66"/>
      <c r="AS1293" s="67"/>
      <c r="AT1293" s="68"/>
    </row>
    <row r="1294" spans="1:46" x14ac:dyDescent="0.25">
      <c r="A1294" s="60">
        <v>19547.441260781605</v>
      </c>
      <c r="B1294" s="54">
        <f t="shared" si="60"/>
        <v>11</v>
      </c>
      <c r="C1294" s="54">
        <f t="shared" si="61"/>
        <v>1285</v>
      </c>
      <c r="D1294" s="60">
        <v>19547.441260781605</v>
      </c>
      <c r="G1294" s="63"/>
      <c r="I1294" s="64"/>
      <c r="J1294" s="64"/>
      <c r="K1294" s="65"/>
      <c r="M1294" s="64"/>
      <c r="N1294" s="66"/>
      <c r="O1294" s="66"/>
      <c r="Q1294" s="67"/>
      <c r="R1294" s="68"/>
      <c r="S1294" s="63"/>
      <c r="U1294" s="68">
        <v>37919</v>
      </c>
      <c r="V1294" s="64">
        <v>10</v>
      </c>
      <c r="W1294" s="54">
        <f t="shared" si="62"/>
        <v>1285</v>
      </c>
      <c r="X1294" s="68">
        <v>37919</v>
      </c>
      <c r="AC1294" s="63">
        <v>18961.042208293453</v>
      </c>
      <c r="AD1294" s="63"/>
      <c r="AE1294" s="54" t="s">
        <v>176</v>
      </c>
      <c r="AG1294" s="63"/>
      <c r="AK1294" s="64"/>
      <c r="AL1294" s="64"/>
      <c r="AM1294" s="65"/>
      <c r="AO1294" s="64"/>
      <c r="AP1294" s="66"/>
      <c r="AQ1294" s="66"/>
      <c r="AS1294" s="67"/>
      <c r="AT1294" s="68"/>
    </row>
    <row r="1295" spans="1:46" x14ac:dyDescent="0.25">
      <c r="A1295" s="60">
        <v>19563.161549753044</v>
      </c>
      <c r="B1295" s="54">
        <f t="shared" si="60"/>
        <v>12</v>
      </c>
      <c r="C1295" s="54">
        <f t="shared" si="61"/>
        <v>1286</v>
      </c>
      <c r="D1295" s="60">
        <v>19563.161549753044</v>
      </c>
      <c r="G1295" s="63"/>
      <c r="I1295" s="64"/>
      <c r="J1295" s="64"/>
      <c r="K1295" s="65"/>
      <c r="M1295" s="64"/>
      <c r="N1295" s="66"/>
      <c r="O1295" s="66"/>
      <c r="Q1295" s="67"/>
      <c r="R1295" s="68"/>
      <c r="S1295" s="63"/>
      <c r="U1295" s="68">
        <v>37949</v>
      </c>
      <c r="V1295" s="64">
        <v>11</v>
      </c>
      <c r="W1295" s="54">
        <f t="shared" si="62"/>
        <v>1286</v>
      </c>
      <c r="X1295" s="68">
        <v>37949</v>
      </c>
      <c r="AC1295" s="63">
        <v>18975.396486063022</v>
      </c>
      <c r="AD1295" s="63"/>
      <c r="AE1295" s="54" t="s">
        <v>177</v>
      </c>
      <c r="AG1295" s="63"/>
      <c r="AK1295" s="64"/>
      <c r="AL1295" s="64"/>
      <c r="AM1295" s="65"/>
      <c r="AO1295" s="64"/>
      <c r="AP1295" s="66"/>
      <c r="AQ1295" s="66"/>
      <c r="AS1295" s="67"/>
      <c r="AT1295" s="68"/>
    </row>
    <row r="1296" spans="1:46" x14ac:dyDescent="0.25">
      <c r="A1296" s="60">
        <v>19578.843815290369</v>
      </c>
      <c r="B1296" s="54">
        <f t="shared" si="60"/>
        <v>13</v>
      </c>
      <c r="C1296" s="54">
        <f t="shared" si="61"/>
        <v>1287</v>
      </c>
      <c r="D1296" s="60">
        <v>19578.843815290369</v>
      </c>
      <c r="G1296" s="63"/>
      <c r="I1296" s="64"/>
      <c r="J1296" s="64"/>
      <c r="K1296" s="65"/>
      <c r="M1296" s="64"/>
      <c r="N1296" s="66"/>
      <c r="O1296" s="66"/>
      <c r="Q1296" s="67"/>
      <c r="R1296" s="68"/>
      <c r="S1296" s="63"/>
      <c r="U1296" s="68">
        <v>37978</v>
      </c>
      <c r="V1296" s="64">
        <v>12</v>
      </c>
      <c r="W1296" s="54">
        <f t="shared" si="62"/>
        <v>1287</v>
      </c>
      <c r="X1296" s="68">
        <v>37978</v>
      </c>
      <c r="AC1296" s="63">
        <v>18990.488771484699</v>
      </c>
      <c r="AD1296" s="63"/>
      <c r="AE1296" s="54" t="s">
        <v>176</v>
      </c>
      <c r="AG1296" s="63"/>
      <c r="AK1296" s="64"/>
      <c r="AL1296" s="64"/>
      <c r="AM1296" s="65"/>
      <c r="AO1296" s="64"/>
      <c r="AP1296" s="66"/>
      <c r="AQ1296" s="66"/>
      <c r="AS1296" s="67"/>
      <c r="AT1296" s="68"/>
    </row>
    <row r="1297" spans="1:46" x14ac:dyDescent="0.25">
      <c r="A1297" s="60">
        <v>19594.448368340265</v>
      </c>
      <c r="B1297" s="54">
        <f t="shared" si="60"/>
        <v>14</v>
      </c>
      <c r="C1297" s="54">
        <f t="shared" si="61"/>
        <v>1288</v>
      </c>
      <c r="D1297" s="60">
        <v>19594.448368340265</v>
      </c>
      <c r="G1297" s="63"/>
      <c r="I1297" s="64"/>
      <c r="J1297" s="64"/>
      <c r="K1297" s="65"/>
      <c r="M1297" s="64"/>
      <c r="N1297" s="66"/>
      <c r="O1297" s="66"/>
      <c r="Q1297" s="67"/>
      <c r="R1297" s="68"/>
      <c r="S1297" s="63"/>
      <c r="U1297" s="68">
        <v>38008</v>
      </c>
      <c r="V1297" s="64">
        <v>1</v>
      </c>
      <c r="W1297" s="54">
        <f t="shared" si="62"/>
        <v>1288</v>
      </c>
      <c r="X1297" s="68">
        <v>38008</v>
      </c>
      <c r="AC1297" s="63">
        <v>19005.205189379863</v>
      </c>
      <c r="AD1297" s="63"/>
      <c r="AE1297" s="54" t="s">
        <v>177</v>
      </c>
      <c r="AG1297" s="63"/>
      <c r="AK1297" s="64"/>
      <c r="AL1297" s="64"/>
      <c r="AM1297" s="65"/>
      <c r="AO1297" s="64"/>
      <c r="AP1297" s="66"/>
      <c r="AQ1297" s="66"/>
      <c r="AS1297" s="67"/>
      <c r="AT1297" s="68"/>
    </row>
    <row r="1298" spans="1:46" x14ac:dyDescent="0.25">
      <c r="A1298" s="60">
        <v>19609.953626052011</v>
      </c>
      <c r="B1298" s="54">
        <f t="shared" si="60"/>
        <v>15</v>
      </c>
      <c r="C1298" s="54">
        <f t="shared" si="61"/>
        <v>1289</v>
      </c>
      <c r="D1298" s="60">
        <v>19609.953626052011</v>
      </c>
      <c r="G1298" s="63"/>
      <c r="I1298" s="64"/>
      <c r="J1298" s="64"/>
      <c r="K1298" s="65"/>
      <c r="M1298" s="64"/>
      <c r="N1298" s="66"/>
      <c r="O1298" s="66"/>
      <c r="Q1298" s="67"/>
      <c r="R1298" s="68"/>
      <c r="S1298" s="63"/>
      <c r="U1298" s="68">
        <v>38037</v>
      </c>
      <c r="V1298" s="64">
        <v>2</v>
      </c>
      <c r="W1298" s="54">
        <f t="shared" si="62"/>
        <v>1289</v>
      </c>
      <c r="X1298" s="68">
        <v>38037</v>
      </c>
      <c r="AC1298" s="63">
        <v>19019.935284264386</v>
      </c>
      <c r="AD1298" s="63"/>
      <c r="AE1298" s="54" t="s">
        <v>176</v>
      </c>
      <c r="AG1298" s="63"/>
      <c r="AK1298" s="64"/>
      <c r="AL1298" s="64"/>
      <c r="AM1298" s="65"/>
      <c r="AO1298" s="64"/>
      <c r="AP1298" s="66"/>
      <c r="AQ1298" s="66"/>
      <c r="AS1298" s="67"/>
      <c r="AT1298" s="68"/>
    </row>
    <row r="1299" spans="1:46" x14ac:dyDescent="0.25">
      <c r="A1299" s="60">
        <v>19625.337748471648</v>
      </c>
      <c r="B1299" s="54">
        <f t="shared" si="60"/>
        <v>16</v>
      </c>
      <c r="C1299" s="54">
        <f t="shared" si="61"/>
        <v>1290</v>
      </c>
      <c r="D1299" s="60">
        <v>19625.337748471648</v>
      </c>
      <c r="G1299" s="63"/>
      <c r="I1299" s="64"/>
      <c r="J1299" s="64"/>
      <c r="K1299" s="65"/>
      <c r="M1299" s="64"/>
      <c r="N1299" s="66"/>
      <c r="O1299" s="66"/>
      <c r="Q1299" s="67"/>
      <c r="R1299" s="68"/>
      <c r="S1299" s="63"/>
      <c r="U1299" s="68">
        <v>38067</v>
      </c>
      <c r="V1299" s="64">
        <v>2</v>
      </c>
      <c r="W1299" s="54">
        <f t="shared" si="62"/>
        <v>1290</v>
      </c>
      <c r="X1299" s="68">
        <v>38067</v>
      </c>
      <c r="AC1299" s="63">
        <v>19035.019910566974</v>
      </c>
      <c r="AD1299" s="63"/>
      <c r="AE1299" s="54" t="s">
        <v>177</v>
      </c>
      <c r="AG1299" s="63"/>
      <c r="AK1299" s="64"/>
      <c r="AL1299" s="64"/>
      <c r="AM1299" s="65"/>
      <c r="AO1299" s="64"/>
      <c r="AP1299" s="66"/>
      <c r="AQ1299" s="66"/>
      <c r="AS1299" s="67"/>
      <c r="AT1299" s="68"/>
    </row>
    <row r="1300" spans="1:46" x14ac:dyDescent="0.25">
      <c r="A1300" s="60">
        <v>19640.590905740857</v>
      </c>
      <c r="B1300" s="54">
        <f t="shared" si="60"/>
        <v>17</v>
      </c>
      <c r="C1300" s="54">
        <f t="shared" si="61"/>
        <v>1291</v>
      </c>
      <c r="D1300" s="60">
        <v>19640.590905740857</v>
      </c>
      <c r="G1300" s="63"/>
      <c r="I1300" s="64"/>
      <c r="J1300" s="64"/>
      <c r="K1300" s="65"/>
      <c r="M1300" s="64"/>
      <c r="N1300" s="66"/>
      <c r="O1300" s="66"/>
      <c r="Q1300" s="67"/>
      <c r="R1300" s="68"/>
      <c r="S1300" s="63"/>
      <c r="U1300" s="68">
        <v>38096</v>
      </c>
      <c r="V1300" s="64">
        <v>3</v>
      </c>
      <c r="W1300" s="54">
        <f t="shared" si="62"/>
        <v>1291</v>
      </c>
      <c r="X1300" s="68">
        <v>38096</v>
      </c>
      <c r="AC1300" s="63">
        <v>19049.38642379269</v>
      </c>
      <c r="AD1300" s="63"/>
      <c r="AE1300" s="54" t="s">
        <v>176</v>
      </c>
      <c r="AG1300" s="63"/>
      <c r="AK1300" s="64"/>
      <c r="AL1300" s="64"/>
      <c r="AM1300" s="65"/>
      <c r="AO1300" s="64"/>
      <c r="AP1300" s="66"/>
      <c r="AQ1300" s="66"/>
      <c r="AS1300" s="67"/>
      <c r="AT1300" s="68"/>
    </row>
    <row r="1301" spans="1:46" x14ac:dyDescent="0.25">
      <c r="A1301" s="60">
        <v>19655.713000790682</v>
      </c>
      <c r="B1301" s="54">
        <f t="shared" si="60"/>
        <v>18</v>
      </c>
      <c r="C1301" s="54">
        <f t="shared" si="61"/>
        <v>1292</v>
      </c>
      <c r="D1301" s="60">
        <v>19655.713000790682</v>
      </c>
      <c r="G1301" s="63"/>
      <c r="I1301" s="64"/>
      <c r="J1301" s="64"/>
      <c r="K1301" s="65"/>
      <c r="M1301" s="64"/>
      <c r="N1301" s="66"/>
      <c r="O1301" s="66"/>
      <c r="Q1301" s="67"/>
      <c r="R1301" s="68"/>
      <c r="S1301" s="63"/>
      <c r="U1301" s="68">
        <v>38126</v>
      </c>
      <c r="V1301" s="64">
        <v>4</v>
      </c>
      <c r="W1301" s="54">
        <f t="shared" si="62"/>
        <v>1292</v>
      </c>
      <c r="X1301" s="68">
        <v>38126</v>
      </c>
      <c r="AC1301" s="63">
        <v>19064.760020674672</v>
      </c>
      <c r="AD1301" s="63"/>
      <c r="AE1301" s="54" t="s">
        <v>177</v>
      </c>
      <c r="AG1301" s="63"/>
      <c r="AK1301" s="64"/>
      <c r="AL1301" s="64"/>
      <c r="AM1301" s="65"/>
      <c r="AO1301" s="64"/>
      <c r="AP1301" s="66"/>
      <c r="AQ1301" s="66"/>
      <c r="AS1301" s="67"/>
      <c r="AT1301" s="68"/>
    </row>
    <row r="1302" spans="1:46" x14ac:dyDescent="0.25">
      <c r="A1302" s="60">
        <v>19670.709337662905</v>
      </c>
      <c r="B1302" s="54">
        <f t="shared" si="60"/>
        <v>19</v>
      </c>
      <c r="C1302" s="54">
        <f t="shared" si="61"/>
        <v>1293</v>
      </c>
      <c r="D1302" s="60">
        <v>19670.709337662905</v>
      </c>
      <c r="G1302" s="63"/>
      <c r="I1302" s="64"/>
      <c r="J1302" s="64"/>
      <c r="K1302" s="65"/>
      <c r="M1302" s="64"/>
      <c r="N1302" s="66"/>
      <c r="O1302" s="66"/>
      <c r="Q1302" s="67"/>
      <c r="R1302" s="68"/>
      <c r="S1302" s="63"/>
      <c r="U1302" s="68">
        <v>38156</v>
      </c>
      <c r="V1302" s="64">
        <v>5</v>
      </c>
      <c r="W1302" s="54">
        <f t="shared" si="62"/>
        <v>1293</v>
      </c>
      <c r="X1302" s="68">
        <v>38156</v>
      </c>
      <c r="AC1302" s="63">
        <v>19078.842411339283</v>
      </c>
      <c r="AD1302" s="63"/>
      <c r="AE1302" s="54" t="s">
        <v>176</v>
      </c>
      <c r="AG1302" s="63"/>
      <c r="AK1302" s="64"/>
      <c r="AL1302" s="64"/>
      <c r="AM1302" s="65"/>
      <c r="AO1302" s="64"/>
      <c r="AP1302" s="66"/>
      <c r="AQ1302" s="66"/>
      <c r="AS1302" s="67"/>
      <c r="AT1302" s="68"/>
    </row>
    <row r="1303" spans="1:46" x14ac:dyDescent="0.25">
      <c r="A1303" s="60">
        <v>19685.598987507634</v>
      </c>
      <c r="B1303" s="54">
        <f t="shared" si="60"/>
        <v>20</v>
      </c>
      <c r="C1303" s="54">
        <f t="shared" si="61"/>
        <v>1294</v>
      </c>
      <c r="D1303" s="60">
        <v>19685.598987507634</v>
      </c>
      <c r="G1303" s="63"/>
      <c r="I1303" s="64"/>
      <c r="J1303" s="64"/>
      <c r="K1303" s="65"/>
      <c r="M1303" s="64"/>
      <c r="N1303" s="66"/>
      <c r="O1303" s="66"/>
      <c r="Q1303" s="67"/>
      <c r="R1303" s="68"/>
      <c r="S1303" s="63"/>
      <c r="U1303" s="68">
        <v>38185</v>
      </c>
      <c r="V1303" s="64">
        <v>6</v>
      </c>
      <c r="W1303" s="54">
        <f t="shared" si="62"/>
        <v>1294</v>
      </c>
      <c r="X1303" s="68">
        <v>38185</v>
      </c>
      <c r="AC1303" s="63">
        <v>19094.370581049006</v>
      </c>
      <c r="AD1303" s="63"/>
      <c r="AE1303" s="54" t="s">
        <v>177</v>
      </c>
      <c r="AG1303" s="63"/>
      <c r="AK1303" s="64"/>
      <c r="AL1303" s="64"/>
      <c r="AM1303" s="65"/>
      <c r="AO1303" s="64"/>
      <c r="AP1303" s="66"/>
      <c r="AQ1303" s="66"/>
      <c r="AS1303" s="67"/>
      <c r="AT1303" s="68"/>
    </row>
    <row r="1304" spans="1:46" x14ac:dyDescent="0.25">
      <c r="A1304" s="60">
        <v>19700.401031558868</v>
      </c>
      <c r="B1304" s="54">
        <f t="shared" si="60"/>
        <v>21</v>
      </c>
      <c r="C1304" s="54">
        <f t="shared" si="61"/>
        <v>1295</v>
      </c>
      <c r="D1304" s="60">
        <v>19700.401031558868</v>
      </c>
      <c r="G1304" s="63"/>
      <c r="I1304" s="64"/>
      <c r="J1304" s="64"/>
      <c r="K1304" s="65"/>
      <c r="M1304" s="64"/>
      <c r="N1304" s="66"/>
      <c r="O1304" s="66"/>
      <c r="Q1304" s="67"/>
      <c r="R1304" s="68"/>
      <c r="S1304" s="63"/>
      <c r="U1304" s="68">
        <v>38215</v>
      </c>
      <c r="V1304" s="64">
        <v>7</v>
      </c>
      <c r="W1304" s="54">
        <f t="shared" si="62"/>
        <v>1295</v>
      </c>
      <c r="X1304" s="68">
        <v>38215</v>
      </c>
      <c r="AC1304" s="63">
        <v>19108.310973126441</v>
      </c>
      <c r="AD1304" s="63"/>
      <c r="AE1304" s="54" t="s">
        <v>176</v>
      </c>
      <c r="AG1304" s="63"/>
      <c r="AK1304" s="64"/>
      <c r="AL1304" s="64"/>
      <c r="AM1304" s="65"/>
      <c r="AO1304" s="64"/>
      <c r="AP1304" s="66"/>
      <c r="AQ1304" s="66"/>
      <c r="AS1304" s="67"/>
      <c r="AT1304" s="68"/>
    </row>
    <row r="1305" spans="1:46" x14ac:dyDescent="0.25">
      <c r="A1305" s="60">
        <v>19715.147166772746</v>
      </c>
      <c r="B1305" s="54">
        <f t="shared" si="60"/>
        <v>22</v>
      </c>
      <c r="C1305" s="54">
        <f t="shared" si="61"/>
        <v>1296</v>
      </c>
      <c r="D1305" s="60">
        <v>19715.147166772746</v>
      </c>
      <c r="G1305" s="63"/>
      <c r="I1305" s="64"/>
      <c r="J1305" s="64"/>
      <c r="K1305" s="65"/>
      <c r="M1305" s="64"/>
      <c r="N1305" s="66"/>
      <c r="O1305" s="66"/>
      <c r="Q1305" s="67"/>
      <c r="R1305" s="68"/>
      <c r="S1305" s="63"/>
      <c r="U1305" s="68">
        <v>38244</v>
      </c>
      <c r="V1305" s="64">
        <v>8</v>
      </c>
      <c r="W1305" s="54">
        <f t="shared" si="62"/>
        <v>1296</v>
      </c>
      <c r="X1305" s="68">
        <v>38244</v>
      </c>
      <c r="AC1305" s="63">
        <v>19123.844630945008</v>
      </c>
      <c r="AD1305" s="63"/>
      <c r="AE1305" s="54" t="s">
        <v>177</v>
      </c>
      <c r="AG1305" s="63"/>
      <c r="AK1305" s="64"/>
      <c r="AL1305" s="64"/>
      <c r="AM1305" s="65"/>
      <c r="AO1305" s="64"/>
      <c r="AP1305" s="66"/>
      <c r="AQ1305" s="66"/>
      <c r="AS1305" s="67"/>
      <c r="AT1305" s="68"/>
    </row>
    <row r="1306" spans="1:46" x14ac:dyDescent="0.25">
      <c r="A1306" s="60">
        <v>19729.865130817518</v>
      </c>
      <c r="B1306" s="54">
        <f t="shared" si="60"/>
        <v>23</v>
      </c>
      <c r="C1306" s="54">
        <f t="shared" si="61"/>
        <v>1297</v>
      </c>
      <c r="D1306" s="60">
        <v>19729.865130817518</v>
      </c>
      <c r="G1306" s="63"/>
      <c r="I1306" s="64"/>
      <c r="J1306" s="64"/>
      <c r="K1306" s="65"/>
      <c r="M1306" s="64"/>
      <c r="N1306" s="66"/>
      <c r="O1306" s="66"/>
      <c r="Q1306" s="67"/>
      <c r="R1306" s="68"/>
      <c r="S1306" s="63"/>
      <c r="U1306" s="68">
        <v>38274</v>
      </c>
      <c r="V1306" s="64">
        <v>9</v>
      </c>
      <c r="W1306" s="54">
        <f t="shared" si="62"/>
        <v>1297</v>
      </c>
      <c r="X1306" s="68">
        <v>38274</v>
      </c>
      <c r="AC1306" s="63">
        <v>19137.811306218151</v>
      </c>
      <c r="AD1306" s="63"/>
      <c r="AE1306" s="54" t="s">
        <v>176</v>
      </c>
      <c r="AG1306" s="63"/>
      <c r="AK1306" s="64"/>
      <c r="AL1306" s="64"/>
      <c r="AM1306" s="65"/>
      <c r="AO1306" s="64"/>
      <c r="AP1306" s="66"/>
      <c r="AQ1306" s="66"/>
      <c r="AS1306" s="67"/>
      <c r="AT1306" s="68"/>
    </row>
    <row r="1307" spans="1:46" x14ac:dyDescent="0.25">
      <c r="A1307" s="60">
        <v>19744.591337983496</v>
      </c>
      <c r="B1307" s="54">
        <f t="shared" si="60"/>
        <v>24</v>
      </c>
      <c r="C1307" s="54">
        <f t="shared" si="61"/>
        <v>1298</v>
      </c>
      <c r="D1307" s="60">
        <v>19744.591337983496</v>
      </c>
      <c r="G1307" s="63"/>
      <c r="I1307" s="64"/>
      <c r="J1307" s="64"/>
      <c r="K1307" s="65"/>
      <c r="M1307" s="64"/>
      <c r="N1307" s="66"/>
      <c r="O1307" s="66"/>
      <c r="Q1307" s="67"/>
      <c r="R1307" s="68"/>
      <c r="S1307" s="63"/>
      <c r="U1307" s="68">
        <v>38303</v>
      </c>
      <c r="V1307" s="64">
        <v>10</v>
      </c>
      <c r="W1307" s="54">
        <f t="shared" si="62"/>
        <v>1298</v>
      </c>
      <c r="X1307" s="68">
        <v>38303</v>
      </c>
      <c r="AC1307" s="63">
        <v>19153.213448183611</v>
      </c>
      <c r="AD1307" s="63"/>
      <c r="AE1307" s="54" t="s">
        <v>177</v>
      </c>
      <c r="AG1307" s="63"/>
      <c r="AK1307" s="64"/>
      <c r="AL1307" s="64"/>
      <c r="AM1307" s="65"/>
      <c r="AO1307" s="64"/>
      <c r="AP1307" s="66"/>
      <c r="AQ1307" s="66"/>
      <c r="AS1307" s="67"/>
      <c r="AT1307" s="68"/>
    </row>
    <row r="1308" spans="1:46" x14ac:dyDescent="0.25">
      <c r="A1308" s="60">
        <v>19759.354999255855</v>
      </c>
      <c r="B1308" s="54">
        <f t="shared" si="60"/>
        <v>1</v>
      </c>
      <c r="C1308" s="54">
        <f t="shared" si="61"/>
        <v>1299</v>
      </c>
      <c r="D1308" s="60">
        <v>19759.354999255855</v>
      </c>
      <c r="G1308" s="63"/>
      <c r="I1308" s="64"/>
      <c r="J1308" s="64"/>
      <c r="K1308" s="65"/>
      <c r="M1308" s="64"/>
      <c r="N1308" s="66"/>
      <c r="O1308" s="66"/>
      <c r="Q1308" s="67"/>
      <c r="R1308" s="68"/>
      <c r="S1308" s="63"/>
      <c r="U1308" s="68">
        <v>38333</v>
      </c>
      <c r="V1308" s="64">
        <v>11</v>
      </c>
      <c r="W1308" s="54">
        <f t="shared" si="62"/>
        <v>1299</v>
      </c>
      <c r="X1308" s="68">
        <v>38333</v>
      </c>
      <c r="AC1308" s="63">
        <v>19167.364962354768</v>
      </c>
      <c r="AD1308" s="63"/>
      <c r="AE1308" s="54" t="s">
        <v>176</v>
      </c>
      <c r="AG1308" s="63"/>
      <c r="AK1308" s="64"/>
      <c r="AL1308" s="64"/>
      <c r="AM1308" s="65"/>
      <c r="AO1308" s="64"/>
      <c r="AP1308" s="66"/>
      <c r="AQ1308" s="66"/>
      <c r="AS1308" s="67"/>
      <c r="AT1308" s="68"/>
    </row>
    <row r="1309" spans="1:46" x14ac:dyDescent="0.25">
      <c r="A1309" s="60">
        <v>19774.189440271817</v>
      </c>
      <c r="B1309" s="54">
        <f t="shared" si="60"/>
        <v>2</v>
      </c>
      <c r="C1309" s="54">
        <f t="shared" si="61"/>
        <v>1300</v>
      </c>
      <c r="D1309" s="60">
        <v>19774.189440271817</v>
      </c>
      <c r="G1309" s="63"/>
      <c r="I1309" s="64"/>
      <c r="J1309" s="64"/>
      <c r="K1309" s="65"/>
      <c r="M1309" s="64"/>
      <c r="N1309" s="66"/>
      <c r="O1309" s="66"/>
      <c r="Q1309" s="67"/>
      <c r="R1309" s="68"/>
      <c r="S1309" s="63"/>
      <c r="U1309" s="68">
        <v>38362</v>
      </c>
      <c r="V1309" s="64">
        <v>12</v>
      </c>
      <c r="W1309" s="54">
        <f t="shared" si="62"/>
        <v>1300</v>
      </c>
      <c r="X1309" s="68">
        <v>38362</v>
      </c>
      <c r="AC1309" s="63">
        <v>19182.523582182825</v>
      </c>
      <c r="AD1309" s="63"/>
      <c r="AE1309" s="54" t="s">
        <v>177</v>
      </c>
      <c r="AG1309" s="63"/>
      <c r="AK1309" s="64"/>
      <c r="AL1309" s="64"/>
      <c r="AM1309" s="65"/>
      <c r="AO1309" s="64"/>
      <c r="AP1309" s="66"/>
      <c r="AQ1309" s="66"/>
      <c r="AS1309" s="67"/>
      <c r="AT1309" s="68"/>
    </row>
    <row r="1310" spans="1:46" x14ac:dyDescent="0.25">
      <c r="A1310" s="60">
        <v>19789.117383780424</v>
      </c>
      <c r="B1310" s="54">
        <f t="shared" si="60"/>
        <v>3</v>
      </c>
      <c r="C1310" s="54">
        <f t="shared" si="61"/>
        <v>1301</v>
      </c>
      <c r="D1310" s="60">
        <v>19789.117383780424</v>
      </c>
      <c r="G1310" s="63"/>
      <c r="I1310" s="64"/>
      <c r="J1310" s="64"/>
      <c r="K1310" s="65"/>
      <c r="M1310" s="64"/>
      <c r="N1310" s="66"/>
      <c r="O1310" s="66"/>
      <c r="Q1310" s="67"/>
      <c r="R1310" s="68"/>
      <c r="S1310" s="63"/>
      <c r="U1310" s="68">
        <v>38392</v>
      </c>
      <c r="V1310" s="64">
        <v>1</v>
      </c>
      <c r="W1310" s="54">
        <f t="shared" si="62"/>
        <v>1301</v>
      </c>
      <c r="X1310" s="68">
        <v>38392</v>
      </c>
      <c r="AC1310" s="63">
        <v>19196.97990237968</v>
      </c>
      <c r="AD1310" s="63"/>
      <c r="AE1310" s="54" t="s">
        <v>176</v>
      </c>
      <c r="AG1310" s="63"/>
      <c r="AK1310" s="64"/>
      <c r="AL1310" s="64"/>
      <c r="AM1310" s="65"/>
      <c r="AO1310" s="64"/>
      <c r="AP1310" s="66"/>
      <c r="AQ1310" s="66"/>
      <c r="AS1310" s="67"/>
      <c r="AT1310" s="68"/>
    </row>
    <row r="1311" spans="1:46" x14ac:dyDescent="0.25">
      <c r="A1311" s="60">
        <v>19804.162416031584</v>
      </c>
      <c r="B1311" s="54">
        <f t="shared" si="60"/>
        <v>4</v>
      </c>
      <c r="C1311" s="54">
        <f t="shared" si="61"/>
        <v>1302</v>
      </c>
      <c r="D1311" s="60">
        <v>19804.162416031584</v>
      </c>
      <c r="G1311" s="63"/>
      <c r="I1311" s="64"/>
      <c r="J1311" s="64"/>
      <c r="K1311" s="65"/>
      <c r="M1311" s="64"/>
      <c r="N1311" s="66"/>
      <c r="O1311" s="66"/>
      <c r="Q1311" s="67"/>
      <c r="R1311" s="68"/>
      <c r="S1311" s="63"/>
      <c r="U1311" s="68">
        <v>38421</v>
      </c>
      <c r="V1311" s="64">
        <v>2</v>
      </c>
      <c r="W1311" s="54">
        <f t="shared" si="62"/>
        <v>1302</v>
      </c>
      <c r="X1311" s="68">
        <v>38421</v>
      </c>
      <c r="AC1311" s="63">
        <v>19211.819785787258</v>
      </c>
      <c r="AD1311" s="63"/>
      <c r="AE1311" s="54" t="s">
        <v>177</v>
      </c>
      <c r="AG1311" s="63"/>
      <c r="AK1311" s="64"/>
      <c r="AL1311" s="64"/>
      <c r="AM1311" s="65"/>
      <c r="AO1311" s="64"/>
      <c r="AP1311" s="66"/>
      <c r="AQ1311" s="66"/>
      <c r="AS1311" s="67"/>
      <c r="AT1311" s="68"/>
    </row>
    <row r="1312" spans="1:46" x14ac:dyDescent="0.25">
      <c r="A1312" s="60">
        <v>19819.333089152351</v>
      </c>
      <c r="B1312" s="54">
        <f t="shared" si="60"/>
        <v>5</v>
      </c>
      <c r="C1312" s="54">
        <f t="shared" si="61"/>
        <v>1303</v>
      </c>
      <c r="D1312" s="60">
        <v>19819.333089152351</v>
      </c>
      <c r="G1312" s="63"/>
      <c r="I1312" s="64"/>
      <c r="J1312" s="64"/>
      <c r="K1312" s="65"/>
      <c r="M1312" s="64"/>
      <c r="N1312" s="66"/>
      <c r="O1312" s="66"/>
      <c r="Q1312" s="67"/>
      <c r="R1312" s="68"/>
      <c r="S1312" s="63"/>
      <c r="U1312" s="68">
        <v>38451</v>
      </c>
      <c r="V1312" s="64">
        <v>3</v>
      </c>
      <c r="W1312" s="54">
        <f t="shared" si="62"/>
        <v>1303</v>
      </c>
      <c r="X1312" s="68">
        <v>38451</v>
      </c>
      <c r="AC1312" s="63">
        <v>19226.639468374196</v>
      </c>
      <c r="AD1312" s="63"/>
      <c r="AE1312" s="54" t="s">
        <v>176</v>
      </c>
      <c r="AG1312" s="63"/>
      <c r="AK1312" s="64"/>
      <c r="AL1312" s="64"/>
      <c r="AM1312" s="65"/>
      <c r="AO1312" s="64"/>
      <c r="AP1312" s="66"/>
      <c r="AQ1312" s="66"/>
      <c r="AS1312" s="67"/>
      <c r="AT1312" s="68"/>
    </row>
    <row r="1313" spans="1:46" x14ac:dyDescent="0.25">
      <c r="A1313" s="60">
        <v>19834.638899285346</v>
      </c>
      <c r="B1313" s="54">
        <f t="shared" si="60"/>
        <v>6</v>
      </c>
      <c r="C1313" s="54">
        <f t="shared" si="61"/>
        <v>1304</v>
      </c>
      <c r="D1313" s="60">
        <v>19834.638899285346</v>
      </c>
      <c r="G1313" s="63"/>
      <c r="I1313" s="64"/>
      <c r="J1313" s="64"/>
      <c r="K1313" s="65"/>
      <c r="M1313" s="64"/>
      <c r="N1313" s="66"/>
      <c r="O1313" s="66"/>
      <c r="Q1313" s="67"/>
      <c r="R1313" s="68"/>
      <c r="S1313" s="63"/>
      <c r="U1313" s="68">
        <v>38480</v>
      </c>
      <c r="V1313" s="64">
        <v>4</v>
      </c>
      <c r="W1313" s="54">
        <f t="shared" si="62"/>
        <v>1304</v>
      </c>
      <c r="X1313" s="68">
        <v>38480</v>
      </c>
      <c r="AC1313" s="63">
        <v>19241.138713850174</v>
      </c>
      <c r="AD1313" s="63"/>
      <c r="AE1313" s="54" t="s">
        <v>177</v>
      </c>
      <c r="AG1313" s="63"/>
      <c r="AK1313" s="64"/>
      <c r="AL1313" s="64"/>
      <c r="AM1313" s="65"/>
      <c r="AO1313" s="64"/>
      <c r="AP1313" s="66"/>
      <c r="AQ1313" s="66"/>
      <c r="AS1313" s="67"/>
      <c r="AT1313" s="68"/>
    </row>
    <row r="1314" spans="1:46" x14ac:dyDescent="0.25">
      <c r="A1314" s="60">
        <v>19850.068500739988</v>
      </c>
      <c r="B1314" s="54">
        <f t="shared" si="60"/>
        <v>7</v>
      </c>
      <c r="C1314" s="54">
        <f t="shared" si="61"/>
        <v>1305</v>
      </c>
      <c r="D1314" s="60">
        <v>19850.068500739988</v>
      </c>
      <c r="G1314" s="63"/>
      <c r="I1314" s="64"/>
      <c r="J1314" s="64"/>
      <c r="K1314" s="65"/>
      <c r="M1314" s="64"/>
      <c r="N1314" s="66"/>
      <c r="O1314" s="66"/>
      <c r="Q1314" s="67"/>
      <c r="R1314" s="68"/>
      <c r="S1314" s="63"/>
      <c r="U1314" s="68">
        <v>38510</v>
      </c>
      <c r="V1314" s="64">
        <v>5</v>
      </c>
      <c r="W1314" s="54">
        <f t="shared" si="62"/>
        <v>1305</v>
      </c>
      <c r="X1314" s="68">
        <v>38510</v>
      </c>
      <c r="AC1314" s="63">
        <v>19256.307114031166</v>
      </c>
      <c r="AD1314" s="63"/>
      <c r="AE1314" s="54" t="s">
        <v>176</v>
      </c>
      <c r="AG1314" s="63"/>
      <c r="AK1314" s="64"/>
      <c r="AL1314" s="64"/>
      <c r="AM1314" s="65"/>
      <c r="AO1314" s="64"/>
      <c r="AP1314" s="66"/>
      <c r="AQ1314" s="66"/>
      <c r="AS1314" s="67"/>
      <c r="AT1314" s="68"/>
    </row>
    <row r="1315" spans="1:46" x14ac:dyDescent="0.25">
      <c r="A1315" s="60">
        <v>19865.616580244154</v>
      </c>
      <c r="B1315" s="54">
        <f t="shared" si="60"/>
        <v>8</v>
      </c>
      <c r="C1315" s="54">
        <f t="shared" si="61"/>
        <v>1306</v>
      </c>
      <c r="D1315" s="60">
        <v>19865.616580244154</v>
      </c>
      <c r="G1315" s="63"/>
      <c r="I1315" s="64"/>
      <c r="J1315" s="64"/>
      <c r="K1315" s="65"/>
      <c r="M1315" s="64"/>
      <c r="N1315" s="66"/>
      <c r="O1315" s="66"/>
      <c r="Q1315" s="67"/>
      <c r="R1315" s="68"/>
      <c r="S1315" s="63"/>
      <c r="U1315" s="68">
        <v>38539</v>
      </c>
      <c r="V1315" s="64">
        <v>6</v>
      </c>
      <c r="W1315" s="54">
        <f t="shared" si="62"/>
        <v>1306</v>
      </c>
      <c r="X1315" s="68">
        <v>38539</v>
      </c>
      <c r="AC1315" s="63">
        <v>19270.510896153282</v>
      </c>
      <c r="AD1315" s="63"/>
      <c r="AE1315" s="54" t="s">
        <v>177</v>
      </c>
      <c r="AG1315" s="63"/>
      <c r="AK1315" s="64"/>
      <c r="AL1315" s="64"/>
      <c r="AM1315" s="65"/>
      <c r="AO1315" s="64"/>
      <c r="AP1315" s="66"/>
      <c r="AQ1315" s="66"/>
      <c r="AS1315" s="67"/>
      <c r="AT1315" s="68"/>
    </row>
    <row r="1316" spans="1:46" x14ac:dyDescent="0.25">
      <c r="A1316" s="60">
        <v>19881.250917260535</v>
      </c>
      <c r="B1316" s="54">
        <f t="shared" si="60"/>
        <v>9</v>
      </c>
      <c r="C1316" s="54">
        <f t="shared" si="61"/>
        <v>1307</v>
      </c>
      <c r="D1316" s="60">
        <v>19881.250917260535</v>
      </c>
      <c r="G1316" s="63"/>
      <c r="I1316" s="64"/>
      <c r="J1316" s="64"/>
      <c r="K1316" s="65"/>
      <c r="M1316" s="64"/>
      <c r="N1316" s="66"/>
      <c r="O1316" s="66"/>
      <c r="Q1316" s="67"/>
      <c r="R1316" s="68"/>
      <c r="S1316" s="63"/>
      <c r="U1316" s="68">
        <v>38569</v>
      </c>
      <c r="V1316" s="64">
        <v>7</v>
      </c>
      <c r="W1316" s="54">
        <f t="shared" si="62"/>
        <v>1307</v>
      </c>
      <c r="X1316" s="68">
        <v>38569</v>
      </c>
      <c r="AC1316" s="63">
        <v>19285.946362707298</v>
      </c>
      <c r="AD1316" s="63"/>
      <c r="AE1316" s="54" t="s">
        <v>176</v>
      </c>
      <c r="AG1316" s="63"/>
      <c r="AK1316" s="64"/>
      <c r="AL1316" s="64"/>
      <c r="AM1316" s="65"/>
      <c r="AO1316" s="64"/>
      <c r="AP1316" s="66"/>
      <c r="AQ1316" s="66"/>
      <c r="AS1316" s="67"/>
      <c r="AT1316" s="68"/>
    </row>
    <row r="1317" spans="1:46" x14ac:dyDescent="0.25">
      <c r="A1317" s="60">
        <v>19896.954519582912</v>
      </c>
      <c r="B1317" s="54">
        <f t="shared" si="60"/>
        <v>10</v>
      </c>
      <c r="C1317" s="54">
        <f t="shared" si="61"/>
        <v>1308</v>
      </c>
      <c r="D1317" s="60">
        <v>19896.954519582912</v>
      </c>
      <c r="G1317" s="63"/>
      <c r="I1317" s="64"/>
      <c r="J1317" s="64"/>
      <c r="K1317" s="65"/>
      <c r="M1317" s="64"/>
      <c r="N1317" s="66"/>
      <c r="O1317" s="66"/>
      <c r="Q1317" s="67"/>
      <c r="R1317" s="68"/>
      <c r="S1317" s="63"/>
      <c r="U1317" s="68">
        <v>38599</v>
      </c>
      <c r="V1317" s="64">
        <v>8</v>
      </c>
      <c r="W1317" s="54">
        <f t="shared" si="62"/>
        <v>1308</v>
      </c>
      <c r="X1317" s="68">
        <v>38599</v>
      </c>
      <c r="AC1317" s="63">
        <v>19299.965430286247</v>
      </c>
      <c r="AD1317" s="63"/>
      <c r="AE1317" s="54" t="s">
        <v>177</v>
      </c>
      <c r="AG1317" s="63"/>
      <c r="AK1317" s="64"/>
      <c r="AL1317" s="64"/>
      <c r="AM1317" s="65"/>
      <c r="AO1317" s="64"/>
      <c r="AP1317" s="66"/>
      <c r="AQ1317" s="66"/>
      <c r="AS1317" s="67"/>
      <c r="AT1317" s="68"/>
    </row>
    <row r="1318" spans="1:46" x14ac:dyDescent="0.25">
      <c r="A1318" s="60">
        <v>19912.68033607956</v>
      </c>
      <c r="B1318" s="54">
        <f t="shared" si="60"/>
        <v>11</v>
      </c>
      <c r="C1318" s="54">
        <f t="shared" si="61"/>
        <v>1309</v>
      </c>
      <c r="D1318" s="60">
        <v>19912.68033607956</v>
      </c>
      <c r="G1318" s="63"/>
      <c r="I1318" s="64"/>
      <c r="J1318" s="64"/>
      <c r="K1318" s="65"/>
      <c r="M1318" s="64"/>
      <c r="N1318" s="66"/>
      <c r="O1318" s="66"/>
      <c r="Q1318" s="67"/>
      <c r="R1318" s="68"/>
      <c r="S1318" s="63"/>
      <c r="U1318" s="68">
        <v>38628</v>
      </c>
      <c r="V1318" s="64">
        <v>9</v>
      </c>
      <c r="W1318" s="54">
        <f t="shared" si="62"/>
        <v>1309</v>
      </c>
      <c r="X1318" s="68">
        <v>38628</v>
      </c>
      <c r="AC1318" s="63">
        <v>19315.539045736194</v>
      </c>
      <c r="AD1318" s="63"/>
      <c r="AE1318" s="54" t="s">
        <v>176</v>
      </c>
      <c r="AG1318" s="63"/>
      <c r="AK1318" s="64"/>
      <c r="AL1318" s="64"/>
      <c r="AM1318" s="65"/>
      <c r="AO1318" s="64"/>
      <c r="AP1318" s="66"/>
      <c r="AQ1318" s="66"/>
      <c r="AS1318" s="67"/>
      <c r="AT1318" s="68"/>
    </row>
    <row r="1319" spans="1:46" x14ac:dyDescent="0.25">
      <c r="A1319" s="60">
        <v>19928.406532209832</v>
      </c>
      <c r="B1319" s="54">
        <f t="shared" si="60"/>
        <v>12</v>
      </c>
      <c r="C1319" s="54">
        <f t="shared" si="61"/>
        <v>1310</v>
      </c>
      <c r="D1319" s="60">
        <v>19928.406532209832</v>
      </c>
      <c r="G1319" s="63"/>
      <c r="I1319" s="64"/>
      <c r="J1319" s="64"/>
      <c r="K1319" s="65"/>
      <c r="M1319" s="64"/>
      <c r="N1319" s="66"/>
      <c r="O1319" s="66"/>
      <c r="Q1319" s="67"/>
      <c r="R1319" s="68"/>
      <c r="S1319" s="63"/>
      <c r="U1319" s="68">
        <v>38658</v>
      </c>
      <c r="V1319" s="64">
        <v>10</v>
      </c>
      <c r="W1319" s="54">
        <f t="shared" si="62"/>
        <v>1310</v>
      </c>
      <c r="X1319" s="68">
        <v>38658</v>
      </c>
      <c r="AC1319" s="63">
        <v>19329.52907176083</v>
      </c>
      <c r="AD1319" s="63"/>
      <c r="AE1319" s="54" t="s">
        <v>177</v>
      </c>
      <c r="AG1319" s="63"/>
      <c r="AK1319" s="64"/>
      <c r="AL1319" s="64"/>
      <c r="AM1319" s="65"/>
      <c r="AO1319" s="64"/>
      <c r="AP1319" s="66"/>
      <c r="AQ1319" s="66"/>
      <c r="AS1319" s="67"/>
      <c r="AT1319" s="68"/>
    </row>
    <row r="1320" spans="1:46" x14ac:dyDescent="0.25">
      <c r="A1320" s="60">
        <v>19944.083036338445</v>
      </c>
      <c r="B1320" s="54">
        <f t="shared" si="60"/>
        <v>13</v>
      </c>
      <c r="C1320" s="54">
        <f t="shared" si="61"/>
        <v>1311</v>
      </c>
      <c r="D1320" s="60">
        <v>19944.083036338445</v>
      </c>
      <c r="G1320" s="63"/>
      <c r="I1320" s="64"/>
      <c r="J1320" s="64"/>
      <c r="K1320" s="65"/>
      <c r="M1320" s="64"/>
      <c r="N1320" s="66"/>
      <c r="O1320" s="66"/>
      <c r="Q1320" s="67"/>
      <c r="R1320" s="68"/>
      <c r="S1320" s="63"/>
      <c r="U1320" s="68">
        <v>38687</v>
      </c>
      <c r="V1320" s="64">
        <v>11</v>
      </c>
      <c r="W1320" s="54">
        <f t="shared" si="62"/>
        <v>1311</v>
      </c>
      <c r="X1320" s="68">
        <v>38687</v>
      </c>
      <c r="AC1320" s="63">
        <v>19345.08536186954</v>
      </c>
      <c r="AD1320" s="63"/>
      <c r="AE1320" s="54" t="s">
        <v>176</v>
      </c>
      <c r="AG1320" s="63"/>
      <c r="AK1320" s="64"/>
      <c r="AL1320" s="64"/>
      <c r="AM1320" s="65"/>
      <c r="AO1320" s="64"/>
      <c r="AP1320" s="66"/>
      <c r="AQ1320" s="66"/>
      <c r="AS1320" s="67"/>
      <c r="AT1320" s="68"/>
    </row>
    <row r="1321" spans="1:46" x14ac:dyDescent="0.25">
      <c r="A1321" s="60">
        <v>19959.691927091684</v>
      </c>
      <c r="B1321" s="54">
        <f t="shared" si="60"/>
        <v>14</v>
      </c>
      <c r="C1321" s="54">
        <f t="shared" si="61"/>
        <v>1312</v>
      </c>
      <c r="D1321" s="60">
        <v>19959.691927091684</v>
      </c>
      <c r="G1321" s="63"/>
      <c r="I1321" s="64"/>
      <c r="J1321" s="64"/>
      <c r="K1321" s="65"/>
      <c r="M1321" s="64"/>
      <c r="N1321" s="66"/>
      <c r="O1321" s="66"/>
      <c r="Q1321" s="67"/>
      <c r="R1321" s="68"/>
      <c r="S1321" s="63"/>
      <c r="U1321" s="68">
        <v>38717</v>
      </c>
      <c r="V1321" s="64">
        <v>12</v>
      </c>
      <c r="W1321" s="54">
        <f t="shared" si="62"/>
        <v>1312</v>
      </c>
      <c r="X1321" s="68">
        <v>38717</v>
      </c>
      <c r="AC1321" s="63">
        <v>19359.212573116645</v>
      </c>
      <c r="AD1321" s="63"/>
      <c r="AE1321" s="54" t="s">
        <v>177</v>
      </c>
      <c r="AG1321" s="63"/>
      <c r="AK1321" s="64"/>
      <c r="AL1321" s="64"/>
      <c r="AM1321" s="65"/>
      <c r="AO1321" s="64"/>
      <c r="AP1321" s="66"/>
      <c r="AQ1321" s="66"/>
      <c r="AS1321" s="67"/>
      <c r="AT1321" s="68"/>
    </row>
    <row r="1322" spans="1:46" x14ac:dyDescent="0.25">
      <c r="A1322" s="60">
        <v>19975.193308231421</v>
      </c>
      <c r="B1322" s="54">
        <f t="shared" si="60"/>
        <v>15</v>
      </c>
      <c r="C1322" s="54">
        <f t="shared" si="61"/>
        <v>1313</v>
      </c>
      <c r="D1322" s="60">
        <v>19975.193308231421</v>
      </c>
      <c r="G1322" s="63"/>
      <c r="I1322" s="64"/>
      <c r="J1322" s="64"/>
      <c r="K1322" s="65"/>
      <c r="M1322" s="64"/>
      <c r="N1322" s="66"/>
      <c r="O1322" s="66"/>
      <c r="Q1322" s="67"/>
      <c r="R1322" s="68"/>
      <c r="S1322" s="63"/>
      <c r="U1322" s="68">
        <v>38746</v>
      </c>
      <c r="V1322" s="64">
        <v>1</v>
      </c>
      <c r="W1322" s="54">
        <f t="shared" si="62"/>
        <v>1313</v>
      </c>
      <c r="X1322" s="68">
        <v>38746</v>
      </c>
      <c r="AC1322" s="63">
        <v>19374.589433838613</v>
      </c>
      <c r="AD1322" s="63"/>
      <c r="AE1322" s="54" t="s">
        <v>176</v>
      </c>
      <c r="AG1322" s="63"/>
      <c r="AK1322" s="64"/>
      <c r="AL1322" s="64"/>
      <c r="AM1322" s="65"/>
      <c r="AO1322" s="64"/>
      <c r="AP1322" s="66"/>
      <c r="AQ1322" s="66"/>
      <c r="AS1322" s="67"/>
      <c r="AT1322" s="68"/>
    </row>
    <row r="1323" spans="1:46" x14ac:dyDescent="0.25">
      <c r="A1323" s="60">
        <v>19990.580372601282</v>
      </c>
      <c r="B1323" s="54">
        <f t="shared" si="60"/>
        <v>16</v>
      </c>
      <c r="C1323" s="54">
        <f t="shared" si="61"/>
        <v>1314</v>
      </c>
      <c r="D1323" s="60">
        <v>19990.580372601282</v>
      </c>
      <c r="G1323" s="63"/>
      <c r="I1323" s="64"/>
      <c r="J1323" s="64"/>
      <c r="K1323" s="65"/>
      <c r="M1323" s="64"/>
      <c r="N1323" s="66"/>
      <c r="O1323" s="66"/>
      <c r="Q1323" s="67"/>
      <c r="R1323" s="68"/>
      <c r="S1323" s="63"/>
      <c r="U1323" s="68">
        <v>38776</v>
      </c>
      <c r="V1323" s="64">
        <v>2</v>
      </c>
      <c r="W1323" s="54">
        <f t="shared" si="62"/>
        <v>1314</v>
      </c>
      <c r="X1323" s="68">
        <v>38776</v>
      </c>
      <c r="AC1323" s="63">
        <v>19388.989360208623</v>
      </c>
      <c r="AD1323" s="63"/>
      <c r="AE1323" s="54" t="s">
        <v>177</v>
      </c>
      <c r="AG1323" s="63"/>
      <c r="AK1323" s="64"/>
      <c r="AL1323" s="64"/>
      <c r="AM1323" s="65"/>
      <c r="AO1323" s="64"/>
      <c r="AP1323" s="66"/>
      <c r="AQ1323" s="66"/>
      <c r="AS1323" s="67"/>
      <c r="AT1323" s="68"/>
    </row>
    <row r="1324" spans="1:46" x14ac:dyDescent="0.25">
      <c r="A1324" s="60">
        <v>20005.831801993772</v>
      </c>
      <c r="B1324" s="54">
        <f t="shared" si="60"/>
        <v>17</v>
      </c>
      <c r="C1324" s="54">
        <f t="shared" si="61"/>
        <v>1315</v>
      </c>
      <c r="D1324" s="60">
        <v>20005.831801993772</v>
      </c>
      <c r="G1324" s="63"/>
      <c r="I1324" s="64"/>
      <c r="J1324" s="64"/>
      <c r="K1324" s="65"/>
      <c r="M1324" s="64"/>
      <c r="N1324" s="66"/>
      <c r="O1324" s="66"/>
      <c r="Q1324" s="67"/>
      <c r="R1324" s="68"/>
      <c r="S1324" s="63"/>
      <c r="U1324" s="68">
        <v>38805</v>
      </c>
      <c r="V1324" s="64">
        <v>3</v>
      </c>
      <c r="W1324" s="54">
        <f t="shared" si="62"/>
        <v>1315</v>
      </c>
      <c r="X1324" s="68">
        <v>38805</v>
      </c>
      <c r="AC1324" s="63">
        <v>19404.04913646169</v>
      </c>
      <c r="AD1324" s="63"/>
      <c r="AE1324" s="54" t="s">
        <v>176</v>
      </c>
      <c r="AG1324" s="63"/>
      <c r="AK1324" s="64"/>
      <c r="AL1324" s="64"/>
      <c r="AM1324" s="65"/>
      <c r="AO1324" s="64"/>
      <c r="AP1324" s="66"/>
      <c r="AQ1324" s="66"/>
      <c r="AS1324" s="67"/>
      <c r="AT1324" s="68"/>
    </row>
    <row r="1325" spans="1:46" x14ac:dyDescent="0.25">
      <c r="A1325" s="60">
        <v>20020.95612770319</v>
      </c>
      <c r="B1325" s="54">
        <f t="shared" si="60"/>
        <v>18</v>
      </c>
      <c r="C1325" s="54">
        <f t="shared" si="61"/>
        <v>1316</v>
      </c>
      <c r="D1325" s="60">
        <v>20020.95612770319</v>
      </c>
      <c r="G1325" s="63"/>
      <c r="I1325" s="64"/>
      <c r="J1325" s="64"/>
      <c r="K1325" s="65"/>
      <c r="M1325" s="64"/>
      <c r="N1325" s="66"/>
      <c r="O1325" s="66"/>
      <c r="Q1325" s="67"/>
      <c r="R1325" s="68"/>
      <c r="S1325" s="63"/>
      <c r="U1325" s="68">
        <v>38835</v>
      </c>
      <c r="V1325" s="64">
        <v>4</v>
      </c>
      <c r="W1325" s="54">
        <f t="shared" si="62"/>
        <v>1316</v>
      </c>
      <c r="X1325" s="68">
        <v>38835</v>
      </c>
      <c r="AC1325" s="63">
        <v>19418.791115479544</v>
      </c>
      <c r="AD1325" s="63"/>
      <c r="AE1325" s="54" t="s">
        <v>177</v>
      </c>
      <c r="AG1325" s="63"/>
      <c r="AK1325" s="64"/>
      <c r="AL1325" s="64"/>
      <c r="AM1325" s="65"/>
      <c r="AO1325" s="64"/>
      <c r="AP1325" s="66"/>
      <c r="AQ1325" s="66"/>
      <c r="AS1325" s="67"/>
      <c r="AT1325" s="68"/>
    </row>
    <row r="1326" spans="1:46" x14ac:dyDescent="0.25">
      <c r="A1326" s="60">
        <v>20035.952119454741</v>
      </c>
      <c r="B1326" s="54">
        <f t="shared" si="60"/>
        <v>19</v>
      </c>
      <c r="C1326" s="54">
        <f t="shared" si="61"/>
        <v>1317</v>
      </c>
      <c r="D1326" s="60">
        <v>20035.952119454741</v>
      </c>
      <c r="G1326" s="63"/>
      <c r="I1326" s="64"/>
      <c r="J1326" s="64"/>
      <c r="K1326" s="65"/>
      <c r="M1326" s="64"/>
      <c r="N1326" s="66"/>
      <c r="O1326" s="66"/>
      <c r="Q1326" s="67"/>
      <c r="R1326" s="68"/>
      <c r="S1326" s="63"/>
      <c r="U1326" s="68">
        <v>38864</v>
      </c>
      <c r="V1326" s="64">
        <v>5</v>
      </c>
      <c r="W1326" s="54">
        <f t="shared" si="62"/>
        <v>1317</v>
      </c>
      <c r="X1326" s="68">
        <v>38864</v>
      </c>
      <c r="AC1326" s="63">
        <v>19433.462138906121</v>
      </c>
      <c r="AD1326" s="63"/>
      <c r="AE1326" s="54" t="s">
        <v>176</v>
      </c>
      <c r="AG1326" s="63"/>
      <c r="AK1326" s="64"/>
      <c r="AL1326" s="64"/>
      <c r="AM1326" s="65"/>
      <c r="AO1326" s="64"/>
      <c r="AP1326" s="66"/>
      <c r="AQ1326" s="66"/>
      <c r="AS1326" s="67"/>
      <c r="AT1326" s="68"/>
    </row>
    <row r="1327" spans="1:46" x14ac:dyDescent="0.25">
      <c r="A1327" s="60">
        <v>20050.843523614109</v>
      </c>
      <c r="B1327" s="54">
        <f t="shared" si="60"/>
        <v>20</v>
      </c>
      <c r="C1327" s="54">
        <f t="shared" si="61"/>
        <v>1318</v>
      </c>
      <c r="D1327" s="60">
        <v>20050.843523614109</v>
      </c>
      <c r="G1327" s="63"/>
      <c r="I1327" s="64"/>
      <c r="J1327" s="64"/>
      <c r="K1327" s="65"/>
      <c r="M1327" s="64"/>
      <c r="N1327" s="66"/>
      <c r="O1327" s="66"/>
      <c r="Q1327" s="67"/>
      <c r="R1327" s="68"/>
      <c r="S1327" s="63"/>
      <c r="U1327" s="68">
        <v>38894</v>
      </c>
      <c r="V1327" s="64">
        <v>6</v>
      </c>
      <c r="W1327" s="54">
        <f t="shared" si="62"/>
        <v>1318</v>
      </c>
      <c r="X1327" s="68">
        <v>38894</v>
      </c>
      <c r="AC1327" s="63">
        <v>19448.538444116712</v>
      </c>
      <c r="AD1327" s="63"/>
      <c r="AE1327" s="54" t="s">
        <v>177</v>
      </c>
      <c r="AG1327" s="63"/>
      <c r="AK1327" s="64"/>
      <c r="AL1327" s="64"/>
      <c r="AM1327" s="65"/>
      <c r="AO1327" s="64"/>
      <c r="AP1327" s="66"/>
      <c r="AQ1327" s="66"/>
      <c r="AS1327" s="67"/>
      <c r="AT1327" s="68"/>
    </row>
    <row r="1328" spans="1:46" x14ac:dyDescent="0.25">
      <c r="A1328" s="60">
        <v>20065.645141519606</v>
      </c>
      <c r="B1328" s="54">
        <f t="shared" si="60"/>
        <v>21</v>
      </c>
      <c r="C1328" s="54">
        <f t="shared" si="61"/>
        <v>1319</v>
      </c>
      <c r="D1328" s="60">
        <v>20065.645141519606</v>
      </c>
      <c r="G1328" s="63"/>
      <c r="I1328" s="64"/>
      <c r="J1328" s="64"/>
      <c r="K1328" s="65"/>
      <c r="M1328" s="64"/>
      <c r="N1328" s="66"/>
      <c r="O1328" s="66"/>
      <c r="Q1328" s="67"/>
      <c r="R1328" s="68"/>
      <c r="S1328" s="63"/>
      <c r="U1328" s="68">
        <v>38923</v>
      </c>
      <c r="V1328" s="64">
        <v>7</v>
      </c>
      <c r="W1328" s="54">
        <f t="shared" si="62"/>
        <v>1319</v>
      </c>
      <c r="X1328" s="68">
        <v>38923</v>
      </c>
      <c r="AC1328" s="63">
        <v>19462.83982317429</v>
      </c>
      <c r="AD1328" s="63"/>
      <c r="AE1328" s="54" t="s">
        <v>176</v>
      </c>
      <c r="AG1328" s="63"/>
      <c r="AK1328" s="64"/>
      <c r="AL1328" s="64"/>
      <c r="AM1328" s="65"/>
      <c r="AO1328" s="64"/>
      <c r="AP1328" s="66"/>
      <c r="AQ1328" s="66"/>
      <c r="AS1328" s="67"/>
      <c r="AT1328" s="68"/>
    </row>
    <row r="1329" spans="1:46" x14ac:dyDescent="0.25">
      <c r="A1329" s="60">
        <v>20080.39223697735</v>
      </c>
      <c r="B1329" s="54">
        <f t="shared" si="60"/>
        <v>22</v>
      </c>
      <c r="C1329" s="54">
        <f t="shared" si="61"/>
        <v>1320</v>
      </c>
      <c r="D1329" s="60">
        <v>20080.39223697735</v>
      </c>
      <c r="G1329" s="63"/>
      <c r="I1329" s="64"/>
      <c r="J1329" s="64"/>
      <c r="K1329" s="65"/>
      <c r="M1329" s="64"/>
      <c r="N1329" s="66"/>
      <c r="O1329" s="66"/>
      <c r="Q1329" s="67"/>
      <c r="R1329" s="68"/>
      <c r="S1329" s="63"/>
      <c r="U1329" s="68">
        <v>38953</v>
      </c>
      <c r="V1329" s="64">
        <v>7</v>
      </c>
      <c r="W1329" s="54">
        <f t="shared" si="62"/>
        <v>1320</v>
      </c>
      <c r="X1329" s="68">
        <v>38953</v>
      </c>
      <c r="AC1329" s="63">
        <v>19478.181192539632</v>
      </c>
      <c r="AD1329" s="63"/>
      <c r="AE1329" s="54" t="s">
        <v>177</v>
      </c>
      <c r="AG1329" s="63"/>
      <c r="AK1329" s="64"/>
      <c r="AL1329" s="64"/>
      <c r="AM1329" s="65"/>
      <c r="AO1329" s="64"/>
      <c r="AP1329" s="66"/>
      <c r="AQ1329" s="66"/>
      <c r="AS1329" s="67"/>
      <c r="AT1329" s="68"/>
    </row>
    <row r="1330" spans="1:46" x14ac:dyDescent="0.25">
      <c r="A1330" s="60">
        <v>20095.108594400808</v>
      </c>
      <c r="B1330" s="54">
        <f t="shared" si="60"/>
        <v>23</v>
      </c>
      <c r="C1330" s="54">
        <f t="shared" si="61"/>
        <v>1321</v>
      </c>
      <c r="D1330" s="60">
        <v>20095.108594400808</v>
      </c>
      <c r="G1330" s="63"/>
      <c r="I1330" s="64"/>
      <c r="J1330" s="64"/>
      <c r="K1330" s="65"/>
      <c r="M1330" s="64"/>
      <c r="N1330" s="66"/>
      <c r="O1330" s="66"/>
      <c r="Q1330" s="67"/>
      <c r="R1330" s="68"/>
      <c r="S1330" s="63"/>
      <c r="U1330" s="68">
        <v>38982</v>
      </c>
      <c r="V1330" s="64">
        <v>8</v>
      </c>
      <c r="W1330" s="54">
        <f t="shared" si="62"/>
        <v>1321</v>
      </c>
      <c r="X1330" s="68">
        <v>38982</v>
      </c>
      <c r="AC1330" s="63">
        <v>19492.212618002202</v>
      </c>
      <c r="AD1330" s="63"/>
      <c r="AE1330" s="54" t="s">
        <v>176</v>
      </c>
      <c r="AG1330" s="63"/>
      <c r="AK1330" s="64"/>
      <c r="AL1330" s="64"/>
      <c r="AM1330" s="65"/>
      <c r="AO1330" s="64"/>
      <c r="AP1330" s="66"/>
      <c r="AQ1330" s="66"/>
      <c r="AS1330" s="67"/>
      <c r="AT1330" s="68"/>
    </row>
    <row r="1331" spans="1:46" x14ac:dyDescent="0.25">
      <c r="A1331" s="60">
        <v>20109.834962781984</v>
      </c>
      <c r="B1331" s="54">
        <f t="shared" si="60"/>
        <v>24</v>
      </c>
      <c r="C1331" s="54">
        <f t="shared" si="61"/>
        <v>1322</v>
      </c>
      <c r="D1331" s="60">
        <v>20109.834962781984</v>
      </c>
      <c r="G1331" s="63"/>
      <c r="I1331" s="64"/>
      <c r="J1331" s="64"/>
      <c r="K1331" s="65"/>
      <c r="M1331" s="64"/>
      <c r="N1331" s="66"/>
      <c r="O1331" s="66"/>
      <c r="Q1331" s="67"/>
      <c r="R1331" s="68"/>
      <c r="S1331" s="63"/>
      <c r="U1331" s="68">
        <v>39012</v>
      </c>
      <c r="V1331" s="64">
        <v>9</v>
      </c>
      <c r="W1331" s="54">
        <f t="shared" si="62"/>
        <v>1322</v>
      </c>
      <c r="X1331" s="68">
        <v>39012</v>
      </c>
      <c r="AC1331" s="63">
        <v>19507.710724316072</v>
      </c>
      <c r="AD1331" s="63"/>
      <c r="AE1331" s="54" t="s">
        <v>177</v>
      </c>
      <c r="AG1331" s="63"/>
      <c r="AK1331" s="64"/>
      <c r="AL1331" s="64"/>
      <c r="AM1331" s="65"/>
      <c r="AO1331" s="64"/>
      <c r="AP1331" s="66"/>
      <c r="AQ1331" s="66"/>
      <c r="AS1331" s="67"/>
      <c r="AT1331" s="68"/>
    </row>
    <row r="1332" spans="1:46" x14ac:dyDescent="0.25">
      <c r="A1332" s="60">
        <v>20124.595909312833</v>
      </c>
      <c r="B1332" s="54">
        <f t="shared" si="60"/>
        <v>1</v>
      </c>
      <c r="C1332" s="54">
        <f t="shared" si="61"/>
        <v>1323</v>
      </c>
      <c r="D1332" s="60">
        <v>20124.595909312833</v>
      </c>
      <c r="G1332" s="63"/>
      <c r="I1332" s="64"/>
      <c r="J1332" s="64"/>
      <c r="K1332" s="65"/>
      <c r="M1332" s="64"/>
      <c r="N1332" s="66"/>
      <c r="O1332" s="66"/>
      <c r="Q1332" s="67"/>
      <c r="R1332" s="68"/>
      <c r="S1332" s="63"/>
      <c r="U1332" s="68">
        <v>39042</v>
      </c>
      <c r="V1332" s="64">
        <v>10</v>
      </c>
      <c r="W1332" s="54">
        <f t="shared" si="62"/>
        <v>1323</v>
      </c>
      <c r="X1332" s="68">
        <v>39042</v>
      </c>
      <c r="AC1332" s="63">
        <v>19521.621678583324</v>
      </c>
      <c r="AD1332" s="63"/>
      <c r="AE1332" s="54" t="s">
        <v>176</v>
      </c>
      <c r="AG1332" s="63"/>
      <c r="AK1332" s="64"/>
      <c r="AL1332" s="64"/>
      <c r="AM1332" s="65"/>
      <c r="AO1332" s="64"/>
      <c r="AP1332" s="66"/>
      <c r="AQ1332" s="66"/>
      <c r="AS1332" s="67"/>
      <c r="AT1332" s="68"/>
    </row>
    <row r="1333" spans="1:46" x14ac:dyDescent="0.25">
      <c r="A1333" s="60">
        <v>20139.430035751779</v>
      </c>
      <c r="B1333" s="54">
        <f t="shared" si="60"/>
        <v>2</v>
      </c>
      <c r="C1333" s="54">
        <f t="shared" si="61"/>
        <v>1324</v>
      </c>
      <c r="D1333" s="60">
        <v>20139.430035751779</v>
      </c>
      <c r="G1333" s="63"/>
      <c r="I1333" s="64"/>
      <c r="J1333" s="64"/>
      <c r="K1333" s="65"/>
      <c r="M1333" s="64"/>
      <c r="N1333" s="66"/>
      <c r="O1333" s="66"/>
      <c r="Q1333" s="67"/>
      <c r="R1333" s="68"/>
      <c r="S1333" s="63"/>
      <c r="U1333" s="68">
        <v>39071</v>
      </c>
      <c r="V1333" s="64">
        <v>11</v>
      </c>
      <c r="W1333" s="54">
        <f t="shared" si="62"/>
        <v>1324</v>
      </c>
      <c r="X1333" s="68">
        <v>39071</v>
      </c>
      <c r="AC1333" s="63">
        <v>19537.145673641004</v>
      </c>
      <c r="AD1333" s="63"/>
      <c r="AE1333" s="54" t="s">
        <v>177</v>
      </c>
      <c r="AG1333" s="63"/>
      <c r="AK1333" s="64"/>
      <c r="AL1333" s="64"/>
      <c r="AM1333" s="65"/>
      <c r="AO1333" s="64"/>
      <c r="AP1333" s="66"/>
      <c r="AQ1333" s="66"/>
      <c r="AS1333" s="67"/>
      <c r="AT1333" s="68"/>
    </row>
    <row r="1334" spans="1:46" x14ac:dyDescent="0.25">
      <c r="A1334" s="60">
        <v>20154.35518027842</v>
      </c>
      <c r="B1334" s="54">
        <f t="shared" si="60"/>
        <v>3</v>
      </c>
      <c r="C1334" s="54">
        <f t="shared" si="61"/>
        <v>1325</v>
      </c>
      <c r="D1334" s="60">
        <v>20154.35518027842</v>
      </c>
      <c r="G1334" s="63"/>
      <c r="I1334" s="64"/>
      <c r="J1334" s="64"/>
      <c r="K1334" s="65"/>
      <c r="M1334" s="64"/>
      <c r="N1334" s="66"/>
      <c r="O1334" s="66"/>
      <c r="Q1334" s="67"/>
      <c r="R1334" s="68"/>
      <c r="S1334" s="63"/>
      <c r="U1334" s="68">
        <v>39101</v>
      </c>
      <c r="V1334" s="64">
        <v>12</v>
      </c>
      <c r="W1334" s="54">
        <f t="shared" si="62"/>
        <v>1325</v>
      </c>
      <c r="X1334" s="68">
        <v>39101</v>
      </c>
      <c r="AC1334" s="63">
        <v>19551.103211639449</v>
      </c>
      <c r="AD1334" s="63"/>
      <c r="AE1334" s="54" t="s">
        <v>176</v>
      </c>
      <c r="AG1334" s="63"/>
      <c r="AK1334" s="64"/>
      <c r="AL1334" s="64"/>
      <c r="AM1334" s="65"/>
      <c r="AO1334" s="64"/>
      <c r="AP1334" s="66"/>
      <c r="AQ1334" s="66"/>
      <c r="AS1334" s="67"/>
      <c r="AT1334" s="68"/>
    </row>
    <row r="1335" spans="1:46" x14ac:dyDescent="0.25">
      <c r="A1335" s="60">
        <v>20169.399700025562</v>
      </c>
      <c r="B1335" s="54">
        <f t="shared" si="60"/>
        <v>4</v>
      </c>
      <c r="C1335" s="54">
        <f t="shared" si="61"/>
        <v>1326</v>
      </c>
      <c r="D1335" s="60">
        <v>20169.399700025562</v>
      </c>
      <c r="G1335" s="63"/>
      <c r="I1335" s="64"/>
      <c r="J1335" s="64"/>
      <c r="K1335" s="65"/>
      <c r="M1335" s="64"/>
      <c r="N1335" s="66"/>
      <c r="O1335" s="66"/>
      <c r="Q1335" s="67"/>
      <c r="R1335" s="68"/>
      <c r="S1335" s="63"/>
      <c r="U1335" s="68">
        <v>39131</v>
      </c>
      <c r="V1335" s="64">
        <v>1</v>
      </c>
      <c r="W1335" s="54">
        <f t="shared" si="62"/>
        <v>1326</v>
      </c>
      <c r="X1335" s="68">
        <v>39131</v>
      </c>
      <c r="AC1335" s="63">
        <v>19566.5146481595</v>
      </c>
      <c r="AD1335" s="63"/>
      <c r="AE1335" s="54" t="s">
        <v>177</v>
      </c>
      <c r="AG1335" s="63"/>
      <c r="AK1335" s="64"/>
      <c r="AL1335" s="64"/>
      <c r="AM1335" s="65"/>
      <c r="AO1335" s="64"/>
      <c r="AP1335" s="66"/>
      <c r="AQ1335" s="66"/>
      <c r="AS1335" s="67"/>
      <c r="AT1335" s="68"/>
    </row>
    <row r="1336" spans="1:46" x14ac:dyDescent="0.25">
      <c r="A1336" s="60">
        <v>20184.568916321732</v>
      </c>
      <c r="B1336" s="54">
        <f t="shared" si="60"/>
        <v>5</v>
      </c>
      <c r="C1336" s="54">
        <f t="shared" si="61"/>
        <v>1327</v>
      </c>
      <c r="D1336" s="60">
        <v>20184.568916321732</v>
      </c>
      <c r="G1336" s="63"/>
      <c r="I1336" s="64"/>
      <c r="J1336" s="64"/>
      <c r="K1336" s="65"/>
      <c r="M1336" s="64"/>
      <c r="N1336" s="66"/>
      <c r="O1336" s="66"/>
      <c r="Q1336" s="67"/>
      <c r="R1336" s="68"/>
      <c r="S1336" s="63"/>
      <c r="U1336" s="68">
        <v>39160</v>
      </c>
      <c r="V1336" s="64">
        <v>2</v>
      </c>
      <c r="W1336" s="54">
        <f t="shared" si="62"/>
        <v>1327</v>
      </c>
      <c r="X1336" s="68">
        <v>39160</v>
      </c>
      <c r="AC1336" s="63">
        <v>19580.673914656509</v>
      </c>
      <c r="AD1336" s="63"/>
      <c r="AE1336" s="54" t="s">
        <v>176</v>
      </c>
      <c r="AG1336" s="63"/>
      <c r="AK1336" s="64"/>
      <c r="AL1336" s="64"/>
      <c r="AM1336" s="65"/>
      <c r="AO1336" s="64"/>
      <c r="AP1336" s="66"/>
      <c r="AQ1336" s="66"/>
      <c r="AS1336" s="67"/>
      <c r="AT1336" s="68"/>
    </row>
    <row r="1337" spans="1:46" x14ac:dyDescent="0.25">
      <c r="A1337" s="60">
        <v>20199.873841448687</v>
      </c>
      <c r="B1337" s="54">
        <f t="shared" si="60"/>
        <v>6</v>
      </c>
      <c r="C1337" s="54">
        <f t="shared" si="61"/>
        <v>1328</v>
      </c>
      <c r="D1337" s="60">
        <v>20199.873841448687</v>
      </c>
      <c r="G1337" s="63"/>
      <c r="I1337" s="64"/>
      <c r="J1337" s="64"/>
      <c r="K1337" s="65"/>
      <c r="M1337" s="64"/>
      <c r="N1337" s="66"/>
      <c r="O1337" s="66"/>
      <c r="Q1337" s="67"/>
      <c r="R1337" s="68"/>
      <c r="S1337" s="63"/>
      <c r="U1337" s="68">
        <v>39189</v>
      </c>
      <c r="V1337" s="64">
        <v>3</v>
      </c>
      <c r="W1337" s="54">
        <f t="shared" si="62"/>
        <v>1328</v>
      </c>
      <c r="X1337" s="68">
        <v>39189</v>
      </c>
      <c r="AC1337" s="63">
        <v>19595.848058738746</v>
      </c>
      <c r="AD1337" s="63"/>
      <c r="AE1337" s="54" t="s">
        <v>177</v>
      </c>
      <c r="AG1337" s="63"/>
      <c r="AK1337" s="64"/>
      <c r="AL1337" s="64"/>
      <c r="AM1337" s="65"/>
      <c r="AO1337" s="64"/>
      <c r="AP1337" s="66"/>
      <c r="AQ1337" s="66"/>
      <c r="AS1337" s="67"/>
      <c r="AT1337" s="68"/>
    </row>
    <row r="1338" spans="1:46" x14ac:dyDescent="0.25">
      <c r="A1338" s="60">
        <v>20215.304496790748</v>
      </c>
      <c r="B1338" s="54">
        <f t="shared" si="60"/>
        <v>7</v>
      </c>
      <c r="C1338" s="54">
        <f t="shared" si="61"/>
        <v>1329</v>
      </c>
      <c r="D1338" s="60">
        <v>20215.304496790748</v>
      </c>
      <c r="G1338" s="63"/>
      <c r="I1338" s="64"/>
      <c r="J1338" s="64"/>
      <c r="K1338" s="65"/>
      <c r="M1338" s="64"/>
      <c r="N1338" s="66"/>
      <c r="O1338" s="66"/>
      <c r="Q1338" s="67"/>
      <c r="R1338" s="68"/>
      <c r="S1338" s="63"/>
      <c r="U1338" s="68">
        <v>39219</v>
      </c>
      <c r="V1338" s="64">
        <v>4</v>
      </c>
      <c r="W1338" s="54">
        <f t="shared" si="62"/>
        <v>1329</v>
      </c>
      <c r="X1338" s="68">
        <v>39219</v>
      </c>
      <c r="AC1338" s="63">
        <v>19610.325042564422</v>
      </c>
      <c r="AD1338" s="63"/>
      <c r="AE1338" s="54" t="s">
        <v>176</v>
      </c>
      <c r="AG1338" s="63"/>
      <c r="AK1338" s="64"/>
      <c r="AL1338" s="64"/>
      <c r="AM1338" s="65"/>
      <c r="AO1338" s="64"/>
      <c r="AP1338" s="66"/>
      <c r="AQ1338" s="66"/>
      <c r="AS1338" s="67"/>
      <c r="AT1338" s="68"/>
    </row>
    <row r="1339" spans="1:46" x14ac:dyDescent="0.25">
      <c r="A1339" s="60">
        <v>20230.850577760022</v>
      </c>
      <c r="B1339" s="54">
        <f t="shared" si="60"/>
        <v>8</v>
      </c>
      <c r="C1339" s="54">
        <f t="shared" si="61"/>
        <v>1330</v>
      </c>
      <c r="D1339" s="60">
        <v>20230.850577760022</v>
      </c>
      <c r="G1339" s="63"/>
      <c r="I1339" s="64"/>
      <c r="J1339" s="64"/>
      <c r="K1339" s="65"/>
      <c r="M1339" s="64"/>
      <c r="N1339" s="66"/>
      <c r="O1339" s="66"/>
      <c r="Q1339" s="67"/>
      <c r="R1339" s="68"/>
      <c r="S1339" s="63"/>
      <c r="U1339" s="68">
        <v>39248</v>
      </c>
      <c r="V1339" s="64">
        <v>5</v>
      </c>
      <c r="W1339" s="54">
        <f t="shared" si="62"/>
        <v>1330</v>
      </c>
      <c r="X1339" s="68">
        <v>39248</v>
      </c>
      <c r="AC1339" s="63">
        <v>19625.177862691693</v>
      </c>
      <c r="AD1339" s="63"/>
      <c r="AE1339" s="54" t="s">
        <v>177</v>
      </c>
      <c r="AG1339" s="63"/>
      <c r="AK1339" s="64"/>
      <c r="AL1339" s="64"/>
      <c r="AM1339" s="65"/>
      <c r="AO1339" s="64"/>
      <c r="AP1339" s="66"/>
      <c r="AQ1339" s="66"/>
      <c r="AS1339" s="67"/>
      <c r="AT1339" s="68"/>
    </row>
    <row r="1340" spans="1:46" x14ac:dyDescent="0.25">
      <c r="A1340" s="60">
        <v>20246.48884324776</v>
      </c>
      <c r="B1340" s="54">
        <f t="shared" si="60"/>
        <v>9</v>
      </c>
      <c r="C1340" s="54">
        <f t="shared" si="61"/>
        <v>1331</v>
      </c>
      <c r="D1340" s="60">
        <v>20246.48884324776</v>
      </c>
      <c r="G1340" s="63"/>
      <c r="I1340" s="64"/>
      <c r="J1340" s="64"/>
      <c r="K1340" s="65"/>
      <c r="M1340" s="64"/>
      <c r="N1340" s="66"/>
      <c r="O1340" s="66"/>
      <c r="Q1340" s="67"/>
      <c r="R1340" s="68"/>
      <c r="S1340" s="63"/>
      <c r="U1340" s="68">
        <v>39277</v>
      </c>
      <c r="V1340" s="64">
        <v>6</v>
      </c>
      <c r="W1340" s="54">
        <f t="shared" si="62"/>
        <v>1331</v>
      </c>
      <c r="X1340" s="68">
        <v>39277</v>
      </c>
      <c r="AC1340" s="63">
        <v>19640.028476543725</v>
      </c>
      <c r="AD1340" s="63"/>
      <c r="AE1340" s="54" t="s">
        <v>176</v>
      </c>
      <c r="AG1340" s="63"/>
      <c r="AK1340" s="64"/>
      <c r="AL1340" s="64"/>
      <c r="AM1340" s="65"/>
      <c r="AO1340" s="64"/>
      <c r="AP1340" s="66"/>
      <c r="AQ1340" s="66"/>
      <c r="AS1340" s="67"/>
      <c r="AT1340" s="68"/>
    </row>
    <row r="1341" spans="1:46" x14ac:dyDescent="0.25">
      <c r="A1341" s="60">
        <v>20262.188782676123</v>
      </c>
      <c r="B1341" s="54">
        <f t="shared" si="60"/>
        <v>10</v>
      </c>
      <c r="C1341" s="54">
        <f t="shared" si="61"/>
        <v>1332</v>
      </c>
      <c r="D1341" s="60">
        <v>20262.188782676123</v>
      </c>
      <c r="G1341" s="63"/>
      <c r="I1341" s="64"/>
      <c r="J1341" s="64"/>
      <c r="K1341" s="65"/>
      <c r="M1341" s="64"/>
      <c r="N1341" s="66"/>
      <c r="O1341" s="66"/>
      <c r="Q1341" s="67"/>
      <c r="R1341" s="68"/>
      <c r="S1341" s="63"/>
      <c r="U1341" s="68">
        <v>39307</v>
      </c>
      <c r="V1341" s="64">
        <v>7</v>
      </c>
      <c r="W1341" s="54">
        <f t="shared" si="62"/>
        <v>1332</v>
      </c>
      <c r="X1341" s="68">
        <v>39307</v>
      </c>
      <c r="AC1341" s="63">
        <v>19654.539037094917</v>
      </c>
      <c r="AD1341" s="63"/>
      <c r="AE1341" s="54" t="s">
        <v>177</v>
      </c>
      <c r="AG1341" s="63"/>
      <c r="AK1341" s="64"/>
      <c r="AL1341" s="64"/>
      <c r="AM1341" s="65"/>
      <c r="AO1341" s="64"/>
      <c r="AP1341" s="66"/>
      <c r="AQ1341" s="66"/>
      <c r="AS1341" s="67"/>
      <c r="AT1341" s="68"/>
    </row>
    <row r="1342" spans="1:46" x14ac:dyDescent="0.25">
      <c r="A1342" s="60">
        <v>20277.921092972625</v>
      </c>
      <c r="B1342" s="54">
        <f t="shared" si="60"/>
        <v>11</v>
      </c>
      <c r="C1342" s="54">
        <f t="shared" si="61"/>
        <v>1333</v>
      </c>
      <c r="D1342" s="60">
        <v>20277.921092972625</v>
      </c>
      <c r="G1342" s="63"/>
      <c r="I1342" s="64"/>
      <c r="J1342" s="64"/>
      <c r="K1342" s="65"/>
      <c r="M1342" s="64"/>
      <c r="N1342" s="66"/>
      <c r="O1342" s="66"/>
      <c r="Q1342" s="67"/>
      <c r="R1342" s="68"/>
      <c r="S1342" s="63"/>
      <c r="U1342" s="68">
        <v>39336</v>
      </c>
      <c r="V1342" s="64">
        <v>8</v>
      </c>
      <c r="W1342" s="54">
        <f t="shared" si="62"/>
        <v>1333</v>
      </c>
      <c r="X1342" s="68">
        <v>39336</v>
      </c>
      <c r="AC1342" s="63">
        <v>19669.748754301108</v>
      </c>
      <c r="AD1342" s="63"/>
      <c r="AE1342" s="54" t="s">
        <v>176</v>
      </c>
      <c r="AG1342" s="63"/>
      <c r="AK1342" s="64"/>
      <c r="AL1342" s="64"/>
      <c r="AM1342" s="65"/>
      <c r="AO1342" s="64"/>
      <c r="AP1342" s="66"/>
      <c r="AQ1342" s="66"/>
      <c r="AS1342" s="67"/>
      <c r="AT1342" s="68"/>
    </row>
    <row r="1343" spans="1:46" x14ac:dyDescent="0.25">
      <c r="A1343" s="60">
        <v>20293.642381574027</v>
      </c>
      <c r="B1343" s="54">
        <f t="shared" si="60"/>
        <v>12</v>
      </c>
      <c r="C1343" s="54">
        <f t="shared" si="61"/>
        <v>1334</v>
      </c>
      <c r="D1343" s="60">
        <v>20293.642381574027</v>
      </c>
      <c r="G1343" s="63"/>
      <c r="I1343" s="64"/>
      <c r="J1343" s="64"/>
      <c r="K1343" s="65"/>
      <c r="M1343" s="64"/>
      <c r="N1343" s="66"/>
      <c r="O1343" s="66"/>
      <c r="Q1343" s="67"/>
      <c r="R1343" s="68"/>
      <c r="S1343" s="63"/>
      <c r="U1343" s="68">
        <v>39366</v>
      </c>
      <c r="V1343" s="64">
        <v>9</v>
      </c>
      <c r="W1343" s="54">
        <f t="shared" si="62"/>
        <v>1334</v>
      </c>
      <c r="X1343" s="68">
        <v>39366</v>
      </c>
      <c r="AC1343" s="63">
        <v>19683.967094990425</v>
      </c>
      <c r="AD1343" s="63"/>
      <c r="AE1343" s="54" t="s">
        <v>177</v>
      </c>
      <c r="AG1343" s="63"/>
      <c r="AK1343" s="64"/>
      <c r="AL1343" s="64"/>
      <c r="AM1343" s="65"/>
      <c r="AO1343" s="64"/>
      <c r="AP1343" s="66"/>
      <c r="AQ1343" s="66"/>
      <c r="AS1343" s="67"/>
      <c r="AT1343" s="68"/>
    </row>
    <row r="1344" spans="1:46" x14ac:dyDescent="0.25">
      <c r="A1344" s="60">
        <v>20309.3267730386</v>
      </c>
      <c r="B1344" s="54">
        <f t="shared" si="60"/>
        <v>13</v>
      </c>
      <c r="C1344" s="54">
        <f t="shared" si="61"/>
        <v>1335</v>
      </c>
      <c r="D1344" s="60">
        <v>20309.3267730386</v>
      </c>
      <c r="G1344" s="63"/>
      <c r="I1344" s="64"/>
      <c r="J1344" s="64"/>
      <c r="K1344" s="65"/>
      <c r="M1344" s="64"/>
      <c r="N1344" s="66"/>
      <c r="O1344" s="66"/>
      <c r="Q1344" s="67"/>
      <c r="R1344" s="68"/>
      <c r="S1344" s="63"/>
      <c r="U1344" s="68">
        <v>39396</v>
      </c>
      <c r="V1344" s="64">
        <v>10</v>
      </c>
      <c r="W1344" s="54">
        <f t="shared" si="62"/>
        <v>1335</v>
      </c>
      <c r="X1344" s="68">
        <v>39396</v>
      </c>
      <c r="AC1344" s="63">
        <v>19699.45031491993</v>
      </c>
      <c r="AD1344" s="63"/>
      <c r="AE1344" s="54" t="s">
        <v>176</v>
      </c>
      <c r="AG1344" s="63"/>
      <c r="AK1344" s="64"/>
      <c r="AL1344" s="64"/>
      <c r="AM1344" s="65"/>
      <c r="AO1344" s="64"/>
      <c r="AP1344" s="66"/>
      <c r="AQ1344" s="66"/>
      <c r="AS1344" s="67"/>
      <c r="AT1344" s="68"/>
    </row>
    <row r="1345" spans="1:46" x14ac:dyDescent="0.25">
      <c r="A1345" s="60">
        <v>20324.930141950957</v>
      </c>
      <c r="B1345" s="54">
        <f t="shared" si="60"/>
        <v>14</v>
      </c>
      <c r="C1345" s="54">
        <f t="shared" si="61"/>
        <v>1336</v>
      </c>
      <c r="D1345" s="60">
        <v>20324.930141950957</v>
      </c>
      <c r="G1345" s="63"/>
      <c r="I1345" s="64"/>
      <c r="J1345" s="64"/>
      <c r="K1345" s="65"/>
      <c r="M1345" s="64"/>
      <c r="N1345" s="66"/>
      <c r="O1345" s="66"/>
      <c r="Q1345" s="67"/>
      <c r="R1345" s="68"/>
      <c r="S1345" s="63"/>
      <c r="U1345" s="68">
        <v>39426</v>
      </c>
      <c r="V1345" s="64">
        <v>11</v>
      </c>
      <c r="W1345" s="54">
        <f t="shared" si="62"/>
        <v>1336</v>
      </c>
      <c r="X1345" s="68">
        <v>39426</v>
      </c>
      <c r="AC1345" s="63">
        <v>19713.488875110634</v>
      </c>
      <c r="AD1345" s="63"/>
      <c r="AE1345" s="54" t="s">
        <v>177</v>
      </c>
      <c r="AG1345" s="63"/>
      <c r="AK1345" s="64"/>
      <c r="AL1345" s="64"/>
      <c r="AM1345" s="65"/>
      <c r="AO1345" s="64"/>
      <c r="AP1345" s="66"/>
      <c r="AQ1345" s="66"/>
      <c r="AS1345" s="67"/>
      <c r="AT1345" s="68"/>
    </row>
    <row r="1346" spans="1:46" x14ac:dyDescent="0.25">
      <c r="A1346" s="60">
        <v>20340.43907758873</v>
      </c>
      <c r="B1346" s="54">
        <f t="shared" si="60"/>
        <v>15</v>
      </c>
      <c r="C1346" s="54">
        <f t="shared" si="61"/>
        <v>1337</v>
      </c>
      <c r="D1346" s="60">
        <v>20340.43907758873</v>
      </c>
      <c r="G1346" s="63"/>
      <c r="I1346" s="64"/>
      <c r="J1346" s="64"/>
      <c r="K1346" s="65"/>
      <c r="M1346" s="64"/>
      <c r="N1346" s="66"/>
      <c r="O1346" s="66"/>
      <c r="Q1346" s="67"/>
      <c r="R1346" s="68"/>
      <c r="S1346" s="63"/>
      <c r="U1346" s="68">
        <v>39455</v>
      </c>
      <c r="V1346" s="64">
        <v>12</v>
      </c>
      <c r="W1346" s="54">
        <f t="shared" si="62"/>
        <v>1337</v>
      </c>
      <c r="X1346" s="68">
        <v>39455</v>
      </c>
      <c r="AC1346" s="63">
        <v>19729.098498251755</v>
      </c>
      <c r="AD1346" s="63"/>
      <c r="AE1346" s="54" t="s">
        <v>176</v>
      </c>
      <c r="AG1346" s="63"/>
      <c r="AK1346" s="64"/>
      <c r="AL1346" s="64"/>
      <c r="AM1346" s="65"/>
      <c r="AO1346" s="64"/>
      <c r="AP1346" s="66"/>
      <c r="AQ1346" s="66"/>
      <c r="AS1346" s="67"/>
      <c r="AT1346" s="68"/>
    </row>
    <row r="1347" spans="1:46" x14ac:dyDescent="0.25">
      <c r="A1347" s="60">
        <v>20355.820390217938</v>
      </c>
      <c r="B1347" s="54">
        <f t="shared" si="60"/>
        <v>16</v>
      </c>
      <c r="C1347" s="54">
        <f t="shared" si="61"/>
        <v>1338</v>
      </c>
      <c r="D1347" s="60">
        <v>20355.820390217938</v>
      </c>
      <c r="G1347" s="63"/>
      <c r="I1347" s="64"/>
      <c r="J1347" s="64"/>
      <c r="K1347" s="65"/>
      <c r="M1347" s="64"/>
      <c r="N1347" s="66"/>
      <c r="O1347" s="66"/>
      <c r="Q1347" s="67"/>
      <c r="R1347" s="68"/>
      <c r="S1347" s="63"/>
      <c r="U1347" s="68">
        <v>39485</v>
      </c>
      <c r="V1347" s="64">
        <v>1</v>
      </c>
      <c r="W1347" s="54">
        <f t="shared" si="62"/>
        <v>1338</v>
      </c>
      <c r="X1347" s="68">
        <v>39485</v>
      </c>
      <c r="AC1347" s="63">
        <v>19743.109216955956</v>
      </c>
      <c r="AD1347" s="63"/>
      <c r="AE1347" s="54" t="s">
        <v>177</v>
      </c>
      <c r="AG1347" s="63"/>
      <c r="AK1347" s="64"/>
      <c r="AL1347" s="64"/>
      <c r="AM1347" s="65"/>
      <c r="AO1347" s="64"/>
      <c r="AP1347" s="66"/>
      <c r="AQ1347" s="66"/>
      <c r="AS1347" s="67"/>
      <c r="AT1347" s="68"/>
    </row>
    <row r="1348" spans="1:46" x14ac:dyDescent="0.25">
      <c r="A1348" s="60">
        <v>20371.078228333034</v>
      </c>
      <c r="B1348" s="54">
        <f t="shared" si="60"/>
        <v>17</v>
      </c>
      <c r="C1348" s="54">
        <f t="shared" si="61"/>
        <v>1339</v>
      </c>
      <c r="D1348" s="60">
        <v>20371.078228333034</v>
      </c>
      <c r="G1348" s="63"/>
      <c r="I1348" s="64"/>
      <c r="J1348" s="64"/>
      <c r="K1348" s="65"/>
      <c r="M1348" s="64"/>
      <c r="N1348" s="66"/>
      <c r="O1348" s="66"/>
      <c r="Q1348" s="67"/>
      <c r="R1348" s="68"/>
      <c r="S1348" s="63"/>
      <c r="U1348" s="68">
        <v>39515</v>
      </c>
      <c r="V1348" s="64">
        <v>2</v>
      </c>
      <c r="W1348" s="54">
        <f t="shared" si="62"/>
        <v>1339</v>
      </c>
      <c r="X1348" s="68">
        <v>39515</v>
      </c>
      <c r="AC1348" s="63">
        <v>19758.663815939333</v>
      </c>
      <c r="AD1348" s="63"/>
      <c r="AE1348" s="54" t="s">
        <v>176</v>
      </c>
      <c r="AG1348" s="63"/>
      <c r="AK1348" s="64"/>
      <c r="AL1348" s="64"/>
      <c r="AM1348" s="65"/>
      <c r="AO1348" s="64"/>
      <c r="AP1348" s="66"/>
      <c r="AQ1348" s="66"/>
      <c r="AS1348" s="67"/>
      <c r="AT1348" s="68"/>
    </row>
    <row r="1349" spans="1:46" x14ac:dyDescent="0.25">
      <c r="A1349" s="60">
        <v>20386.196893578861</v>
      </c>
      <c r="B1349" s="54">
        <f t="shared" si="60"/>
        <v>18</v>
      </c>
      <c r="C1349" s="54">
        <f t="shared" si="61"/>
        <v>1340</v>
      </c>
      <c r="D1349" s="60">
        <v>20386.196893578861</v>
      </c>
      <c r="G1349" s="63"/>
      <c r="I1349" s="64"/>
      <c r="J1349" s="64"/>
      <c r="K1349" s="65"/>
      <c r="M1349" s="64"/>
      <c r="N1349" s="66"/>
      <c r="O1349" s="66"/>
      <c r="Q1349" s="67"/>
      <c r="R1349" s="68"/>
      <c r="S1349" s="63"/>
      <c r="U1349" s="68">
        <v>39544</v>
      </c>
      <c r="V1349" s="64">
        <v>3</v>
      </c>
      <c r="W1349" s="54">
        <f t="shared" si="62"/>
        <v>1340</v>
      </c>
      <c r="X1349" s="68">
        <v>39544</v>
      </c>
      <c r="AC1349" s="63">
        <v>19772.804034922738</v>
      </c>
      <c r="AD1349" s="63"/>
      <c r="AE1349" s="54" t="s">
        <v>177</v>
      </c>
      <c r="AG1349" s="63"/>
      <c r="AK1349" s="64"/>
      <c r="AL1349" s="64"/>
      <c r="AM1349" s="65"/>
      <c r="AO1349" s="64"/>
      <c r="AP1349" s="66"/>
      <c r="AQ1349" s="66"/>
      <c r="AS1349" s="67"/>
      <c r="AT1349" s="68"/>
    </row>
    <row r="1350" spans="1:46" x14ac:dyDescent="0.25">
      <c r="A1350" s="60">
        <v>20401.198386008386</v>
      </c>
      <c r="B1350" s="54">
        <f t="shared" si="60"/>
        <v>19</v>
      </c>
      <c r="C1350" s="54">
        <f t="shared" si="61"/>
        <v>1341</v>
      </c>
      <c r="D1350" s="60">
        <v>20401.198386008386</v>
      </c>
      <c r="G1350" s="63"/>
      <c r="I1350" s="64"/>
      <c r="J1350" s="64"/>
      <c r="K1350" s="65"/>
      <c r="M1350" s="64"/>
      <c r="N1350" s="66"/>
      <c r="O1350" s="66"/>
      <c r="Q1350" s="67"/>
      <c r="R1350" s="68"/>
      <c r="S1350" s="63"/>
      <c r="U1350" s="68">
        <v>39573</v>
      </c>
      <c r="V1350" s="64">
        <v>4</v>
      </c>
      <c r="W1350" s="54">
        <f t="shared" si="62"/>
        <v>1341</v>
      </c>
      <c r="X1350" s="68">
        <v>39573</v>
      </c>
      <c r="AC1350" s="63">
        <v>19788.133167299442</v>
      </c>
      <c r="AD1350" s="63"/>
      <c r="AE1350" s="54" t="s">
        <v>176</v>
      </c>
      <c r="AG1350" s="63"/>
      <c r="AK1350" s="64"/>
      <c r="AL1350" s="64"/>
      <c r="AM1350" s="65"/>
      <c r="AO1350" s="64"/>
      <c r="AP1350" s="66"/>
      <c r="AQ1350" s="66"/>
      <c r="AS1350" s="67"/>
      <c r="AT1350" s="68"/>
    </row>
    <row r="1351" spans="1:46" x14ac:dyDescent="0.25">
      <c r="A1351" s="60">
        <v>20416.084282322321</v>
      </c>
      <c r="B1351" s="54">
        <f t="shared" si="60"/>
        <v>20</v>
      </c>
      <c r="C1351" s="54">
        <f t="shared" si="61"/>
        <v>1342</v>
      </c>
      <c r="D1351" s="60">
        <v>20416.084282322321</v>
      </c>
      <c r="G1351" s="63"/>
      <c r="I1351" s="64"/>
      <c r="J1351" s="64"/>
      <c r="K1351" s="65"/>
      <c r="M1351" s="64"/>
      <c r="N1351" s="66"/>
      <c r="O1351" s="66"/>
      <c r="Q1351" s="67"/>
      <c r="R1351" s="68"/>
      <c r="S1351" s="63"/>
      <c r="U1351" s="68">
        <v>39603</v>
      </c>
      <c r="V1351" s="64">
        <v>5</v>
      </c>
      <c r="W1351" s="54">
        <f t="shared" si="62"/>
        <v>1342</v>
      </c>
      <c r="X1351" s="68">
        <v>39603</v>
      </c>
      <c r="AC1351" s="63">
        <v>19802.529806129634</v>
      </c>
      <c r="AD1351" s="63"/>
      <c r="AE1351" s="54" t="s">
        <v>177</v>
      </c>
      <c r="AG1351" s="63"/>
      <c r="AK1351" s="64"/>
      <c r="AL1351" s="64"/>
      <c r="AM1351" s="65"/>
      <c r="AO1351" s="64"/>
      <c r="AP1351" s="66"/>
      <c r="AQ1351" s="66"/>
      <c r="AS1351" s="67"/>
      <c r="AT1351" s="68"/>
    </row>
    <row r="1352" spans="1:46" x14ac:dyDescent="0.25">
      <c r="A1352" s="60">
        <v>20430.89117716765</v>
      </c>
      <c r="B1352" s="54">
        <f t="shared" si="60"/>
        <v>21</v>
      </c>
      <c r="C1352" s="54">
        <f t="shared" si="61"/>
        <v>1343</v>
      </c>
      <c r="D1352" s="60">
        <v>20430.89117716765</v>
      </c>
      <c r="G1352" s="63"/>
      <c r="I1352" s="64"/>
      <c r="J1352" s="64"/>
      <c r="K1352" s="65"/>
      <c r="M1352" s="64"/>
      <c r="N1352" s="66"/>
      <c r="O1352" s="66"/>
      <c r="Q1352" s="67"/>
      <c r="R1352" s="68"/>
      <c r="S1352" s="63"/>
      <c r="U1352" s="68">
        <v>39632</v>
      </c>
      <c r="V1352" s="64">
        <v>6</v>
      </c>
      <c r="W1352" s="54">
        <f t="shared" si="62"/>
        <v>1343</v>
      </c>
      <c r="X1352" s="68">
        <v>39632</v>
      </c>
      <c r="AC1352" s="63">
        <v>19817.517695262097</v>
      </c>
      <c r="AD1352" s="63"/>
      <c r="AE1352" s="54" t="s">
        <v>176</v>
      </c>
      <c r="AG1352" s="63"/>
      <c r="AK1352" s="64"/>
      <c r="AL1352" s="64"/>
      <c r="AM1352" s="65"/>
      <c r="AO1352" s="64"/>
      <c r="AP1352" s="66"/>
      <c r="AQ1352" s="66"/>
      <c r="AS1352" s="67"/>
      <c r="AT1352" s="68"/>
    </row>
    <row r="1353" spans="1:46" x14ac:dyDescent="0.25">
      <c r="A1353" s="60">
        <v>20445.632904838305</v>
      </c>
      <c r="B1353" s="54">
        <f t="shared" si="60"/>
        <v>22</v>
      </c>
      <c r="C1353" s="54">
        <f t="shared" si="61"/>
        <v>1344</v>
      </c>
      <c r="D1353" s="60">
        <v>20445.632904838305</v>
      </c>
      <c r="G1353" s="63"/>
      <c r="I1353" s="64"/>
      <c r="J1353" s="64"/>
      <c r="K1353" s="65"/>
      <c r="M1353" s="64"/>
      <c r="N1353" s="66"/>
      <c r="O1353" s="66"/>
      <c r="Q1353" s="67"/>
      <c r="R1353" s="68"/>
      <c r="S1353" s="63"/>
      <c r="U1353" s="68">
        <v>39661</v>
      </c>
      <c r="V1353" s="64">
        <v>7</v>
      </c>
      <c r="W1353" s="54">
        <f t="shared" si="62"/>
        <v>1344</v>
      </c>
      <c r="X1353" s="68">
        <v>39661</v>
      </c>
      <c r="AC1353" s="63">
        <v>19832.242334309965</v>
      </c>
      <c r="AD1353" s="63"/>
      <c r="AE1353" s="54" t="s">
        <v>177</v>
      </c>
      <c r="AG1353" s="63"/>
      <c r="AK1353" s="64"/>
      <c r="AL1353" s="64"/>
      <c r="AM1353" s="65"/>
      <c r="AO1353" s="64"/>
      <c r="AP1353" s="66"/>
      <c r="AQ1353" s="66"/>
      <c r="AS1353" s="67"/>
      <c r="AT1353" s="68"/>
    </row>
    <row r="1354" spans="1:46" x14ac:dyDescent="0.25">
      <c r="A1354" s="60">
        <v>20460.354719305411</v>
      </c>
      <c r="B1354" s="54">
        <f t="shared" si="60"/>
        <v>23</v>
      </c>
      <c r="C1354" s="54">
        <f t="shared" si="61"/>
        <v>1345</v>
      </c>
      <c r="D1354" s="60">
        <v>20460.354719305411</v>
      </c>
      <c r="G1354" s="63"/>
      <c r="I1354" s="64"/>
      <c r="J1354" s="64"/>
      <c r="K1354" s="65"/>
      <c r="M1354" s="64"/>
      <c r="N1354" s="66"/>
      <c r="O1354" s="66"/>
      <c r="Q1354" s="67"/>
      <c r="R1354" s="68"/>
      <c r="S1354" s="63"/>
      <c r="U1354" s="68">
        <v>39691</v>
      </c>
      <c r="V1354" s="64">
        <v>8</v>
      </c>
      <c r="W1354" s="54">
        <f t="shared" si="62"/>
        <v>1345</v>
      </c>
      <c r="X1354" s="68">
        <v>39691</v>
      </c>
      <c r="AC1354" s="63">
        <v>19846.849135786295</v>
      </c>
      <c r="AD1354" s="63"/>
      <c r="AE1354" s="54" t="s">
        <v>176</v>
      </c>
      <c r="AG1354" s="63"/>
      <c r="AK1354" s="64"/>
      <c r="AL1354" s="64"/>
      <c r="AM1354" s="65"/>
      <c r="AO1354" s="64"/>
      <c r="AP1354" s="66"/>
      <c r="AQ1354" s="66"/>
      <c r="AS1354" s="67"/>
      <c r="AT1354" s="68"/>
    </row>
    <row r="1355" spans="1:46" x14ac:dyDescent="0.25">
      <c r="A1355" s="60">
        <v>20475.07555020228</v>
      </c>
      <c r="B1355" s="54">
        <f t="shared" si="60"/>
        <v>24</v>
      </c>
      <c r="C1355" s="54">
        <f t="shared" si="61"/>
        <v>1346</v>
      </c>
      <c r="D1355" s="60">
        <v>20475.07555020228</v>
      </c>
      <c r="G1355" s="63"/>
      <c r="I1355" s="64"/>
      <c r="J1355" s="64"/>
      <c r="K1355" s="65"/>
      <c r="M1355" s="64"/>
      <c r="N1355" s="66"/>
      <c r="O1355" s="66"/>
      <c r="Q1355" s="67"/>
      <c r="R1355" s="68"/>
      <c r="S1355" s="63"/>
      <c r="U1355" s="68">
        <v>39720</v>
      </c>
      <c r="V1355" s="64">
        <v>9</v>
      </c>
      <c r="W1355" s="54">
        <f t="shared" si="62"/>
        <v>1346</v>
      </c>
      <c r="X1355" s="68">
        <v>39720</v>
      </c>
      <c r="AC1355" s="63">
        <v>19861.907937657554</v>
      </c>
      <c r="AD1355" s="63"/>
      <c r="AE1355" s="54" t="s">
        <v>177</v>
      </c>
      <c r="AG1355" s="63"/>
      <c r="AK1355" s="64"/>
      <c r="AL1355" s="64"/>
      <c r="AM1355" s="65"/>
      <c r="AO1355" s="64"/>
      <c r="AP1355" s="66"/>
      <c r="AQ1355" s="66"/>
      <c r="AS1355" s="67"/>
      <c r="AT1355" s="68"/>
    </row>
    <row r="1356" spans="1:46" x14ac:dyDescent="0.25">
      <c r="A1356" s="60">
        <v>20489.841965881176</v>
      </c>
      <c r="B1356" s="54">
        <f t="shared" ref="B1356:B1419" si="63">IF(B1355=24,1,B1355+1)</f>
        <v>1</v>
      </c>
      <c r="C1356" s="54">
        <f t="shared" ref="C1356:C1419" si="64">C1355+1</f>
        <v>1347</v>
      </c>
      <c r="D1356" s="60">
        <v>20489.841965881176</v>
      </c>
      <c r="G1356" s="63"/>
      <c r="I1356" s="64"/>
      <c r="J1356" s="64"/>
      <c r="K1356" s="65"/>
      <c r="M1356" s="64"/>
      <c r="N1356" s="66"/>
      <c r="O1356" s="66"/>
      <c r="Q1356" s="67"/>
      <c r="R1356" s="68"/>
      <c r="S1356" s="63"/>
      <c r="U1356" s="68">
        <v>39750</v>
      </c>
      <c r="V1356" s="64">
        <v>10</v>
      </c>
      <c r="W1356" s="54">
        <f t="shared" ref="W1356:W1419" si="65">W1355+1</f>
        <v>1347</v>
      </c>
      <c r="X1356" s="68">
        <v>39750</v>
      </c>
      <c r="AC1356" s="63">
        <v>19876.168998213951</v>
      </c>
      <c r="AD1356" s="63"/>
      <c r="AE1356" s="54" t="s">
        <v>176</v>
      </c>
      <c r="AG1356" s="63"/>
      <c r="AK1356" s="64"/>
      <c r="AL1356" s="64"/>
      <c r="AM1356" s="65"/>
      <c r="AO1356" s="64"/>
      <c r="AP1356" s="66"/>
      <c r="AQ1356" s="66"/>
      <c r="AS1356" s="67"/>
      <c r="AT1356" s="68"/>
    </row>
    <row r="1357" spans="1:46" x14ac:dyDescent="0.25">
      <c r="A1357" s="60">
        <v>20504.670242315624</v>
      </c>
      <c r="B1357" s="54">
        <f t="shared" si="63"/>
        <v>2</v>
      </c>
      <c r="C1357" s="54">
        <f t="shared" si="64"/>
        <v>1348</v>
      </c>
      <c r="D1357" s="60">
        <v>20504.670242315624</v>
      </c>
      <c r="G1357" s="63"/>
      <c r="I1357" s="64"/>
      <c r="J1357" s="64"/>
      <c r="K1357" s="65"/>
      <c r="M1357" s="64"/>
      <c r="N1357" s="66"/>
      <c r="O1357" s="66"/>
      <c r="Q1357" s="67"/>
      <c r="R1357" s="68"/>
      <c r="S1357" s="63"/>
      <c r="U1357" s="68">
        <v>39780</v>
      </c>
      <c r="V1357" s="64">
        <v>11</v>
      </c>
      <c r="W1357" s="54">
        <f t="shared" si="65"/>
        <v>1348</v>
      </c>
      <c r="X1357" s="68">
        <v>39780</v>
      </c>
      <c r="AC1357" s="63">
        <v>19891.504298535176</v>
      </c>
      <c r="AD1357" s="63"/>
      <c r="AE1357" s="54" t="s">
        <v>177</v>
      </c>
      <c r="AG1357" s="63"/>
      <c r="AK1357" s="64"/>
      <c r="AL1357" s="64"/>
      <c r="AM1357" s="65"/>
      <c r="AO1357" s="64"/>
      <c r="AP1357" s="66"/>
      <c r="AQ1357" s="66"/>
      <c r="AS1357" s="67"/>
      <c r="AT1357" s="68"/>
    </row>
    <row r="1358" spans="1:46" x14ac:dyDescent="0.25">
      <c r="A1358" s="60">
        <v>20519.600668478291</v>
      </c>
      <c r="B1358" s="54">
        <f t="shared" si="63"/>
        <v>3</v>
      </c>
      <c r="C1358" s="54">
        <f t="shared" si="64"/>
        <v>1349</v>
      </c>
      <c r="D1358" s="60">
        <v>20519.600668478291</v>
      </c>
      <c r="G1358" s="63"/>
      <c r="I1358" s="64"/>
      <c r="J1358" s="64"/>
      <c r="K1358" s="65"/>
      <c r="M1358" s="64"/>
      <c r="N1358" s="66"/>
      <c r="O1358" s="66"/>
      <c r="Q1358" s="67"/>
      <c r="R1358" s="68"/>
      <c r="S1358" s="63"/>
      <c r="U1358" s="68">
        <v>39809</v>
      </c>
      <c r="V1358" s="64">
        <v>12</v>
      </c>
      <c r="W1358" s="54">
        <f t="shared" si="65"/>
        <v>1349</v>
      </c>
      <c r="X1358" s="68">
        <v>39809</v>
      </c>
      <c r="AC1358" s="63">
        <v>19905.518187988084</v>
      </c>
      <c r="AD1358" s="63"/>
      <c r="AE1358" s="54" t="s">
        <v>176</v>
      </c>
      <c r="AG1358" s="63"/>
      <c r="AK1358" s="64"/>
      <c r="AL1358" s="64"/>
      <c r="AM1358" s="65"/>
      <c r="AO1358" s="64"/>
      <c r="AP1358" s="66"/>
      <c r="AQ1358" s="66"/>
      <c r="AS1358" s="67"/>
      <c r="AT1358" s="68"/>
    </row>
    <row r="1359" spans="1:46" x14ac:dyDescent="0.25">
      <c r="A1359" s="60">
        <v>20534.639424954541</v>
      </c>
      <c r="B1359" s="54">
        <f t="shared" si="63"/>
        <v>4</v>
      </c>
      <c r="C1359" s="54">
        <f t="shared" si="64"/>
        <v>1350</v>
      </c>
      <c r="D1359" s="60">
        <v>20534.639424954541</v>
      </c>
      <c r="G1359" s="63"/>
      <c r="I1359" s="64"/>
      <c r="J1359" s="64"/>
      <c r="K1359" s="65"/>
      <c r="M1359" s="64"/>
      <c r="N1359" s="66"/>
      <c r="O1359" s="66"/>
      <c r="Q1359" s="67"/>
      <c r="R1359" s="68"/>
      <c r="S1359" s="63"/>
      <c r="U1359" s="68">
        <v>39839</v>
      </c>
      <c r="V1359" s="64">
        <v>1</v>
      </c>
      <c r="W1359" s="54">
        <f t="shared" si="65"/>
        <v>1350</v>
      </c>
      <c r="X1359" s="68">
        <v>39839</v>
      </c>
      <c r="AC1359" s="63">
        <v>19921.020508141257</v>
      </c>
      <c r="AD1359" s="63"/>
      <c r="AE1359" s="54" t="s">
        <v>177</v>
      </c>
      <c r="AG1359" s="63"/>
      <c r="AK1359" s="64"/>
      <c r="AL1359" s="64"/>
      <c r="AM1359" s="65"/>
      <c r="AO1359" s="64"/>
      <c r="AP1359" s="66"/>
      <c r="AQ1359" s="66"/>
      <c r="AS1359" s="67"/>
      <c r="AT1359" s="68"/>
    </row>
    <row r="1360" spans="1:46" x14ac:dyDescent="0.25">
      <c r="A1360" s="60">
        <v>20549.813654533122</v>
      </c>
      <c r="B1360" s="54">
        <f t="shared" si="63"/>
        <v>5</v>
      </c>
      <c r="C1360" s="54">
        <f t="shared" si="64"/>
        <v>1351</v>
      </c>
      <c r="D1360" s="60">
        <v>20549.813654533122</v>
      </c>
      <c r="G1360" s="63"/>
      <c r="I1360" s="64"/>
      <c r="J1360" s="64"/>
      <c r="K1360" s="65"/>
      <c r="M1360" s="64"/>
      <c r="N1360" s="66"/>
      <c r="O1360" s="66"/>
      <c r="Q1360" s="67"/>
      <c r="R1360" s="68"/>
      <c r="S1360" s="63"/>
      <c r="U1360" s="68">
        <v>39869</v>
      </c>
      <c r="V1360" s="64">
        <v>2</v>
      </c>
      <c r="W1360" s="54">
        <f t="shared" si="65"/>
        <v>1351</v>
      </c>
      <c r="X1360" s="68">
        <v>39869</v>
      </c>
      <c r="AC1360" s="63">
        <v>19934.930707769468</v>
      </c>
      <c r="AD1360" s="63"/>
      <c r="AE1360" s="54" t="s">
        <v>176</v>
      </c>
      <c r="AG1360" s="63"/>
      <c r="AK1360" s="64"/>
      <c r="AL1360" s="64"/>
      <c r="AM1360" s="65"/>
      <c r="AO1360" s="64"/>
      <c r="AP1360" s="66"/>
      <c r="AQ1360" s="66"/>
      <c r="AS1360" s="67"/>
      <c r="AT1360" s="68"/>
    </row>
    <row r="1361" spans="1:46" x14ac:dyDescent="0.25">
      <c r="A1361" s="60">
        <v>20565.113843044732</v>
      </c>
      <c r="B1361" s="54">
        <f t="shared" si="63"/>
        <v>6</v>
      </c>
      <c r="C1361" s="54">
        <f t="shared" si="64"/>
        <v>1352</v>
      </c>
      <c r="D1361" s="60">
        <v>20565.113843044732</v>
      </c>
      <c r="G1361" s="63"/>
      <c r="I1361" s="64"/>
      <c r="J1361" s="64"/>
      <c r="K1361" s="65"/>
      <c r="M1361" s="64"/>
      <c r="N1361" s="66"/>
      <c r="O1361" s="66"/>
      <c r="Q1361" s="67"/>
      <c r="R1361" s="68"/>
      <c r="S1361" s="63"/>
      <c r="U1361" s="68">
        <v>39899</v>
      </c>
      <c r="V1361" s="64">
        <v>3</v>
      </c>
      <c r="W1361" s="54">
        <f t="shared" si="65"/>
        <v>1352</v>
      </c>
      <c r="X1361" s="68">
        <v>39899</v>
      </c>
      <c r="AC1361" s="63">
        <v>19950.460789148696</v>
      </c>
      <c r="AD1361" s="63"/>
      <c r="AE1361" s="54" t="s">
        <v>177</v>
      </c>
      <c r="AG1361" s="63"/>
      <c r="AK1361" s="64"/>
      <c r="AL1361" s="64"/>
      <c r="AM1361" s="65"/>
      <c r="AO1361" s="64"/>
      <c r="AP1361" s="66"/>
      <c r="AQ1361" s="66"/>
      <c r="AS1361" s="67"/>
      <c r="AT1361" s="68"/>
    </row>
    <row r="1362" spans="1:46" x14ac:dyDescent="0.25">
      <c r="A1362" s="60">
        <v>20580.548938502092</v>
      </c>
      <c r="B1362" s="54">
        <f t="shared" si="63"/>
        <v>7</v>
      </c>
      <c r="C1362" s="54">
        <f t="shared" si="64"/>
        <v>1353</v>
      </c>
      <c r="D1362" s="60">
        <v>20580.548938502092</v>
      </c>
      <c r="G1362" s="63"/>
      <c r="I1362" s="64"/>
      <c r="J1362" s="64"/>
      <c r="K1362" s="65"/>
      <c r="M1362" s="64"/>
      <c r="N1362" s="66"/>
      <c r="O1362" s="66"/>
      <c r="Q1362" s="67"/>
      <c r="R1362" s="68"/>
      <c r="S1362" s="63"/>
      <c r="U1362" s="68">
        <v>39928</v>
      </c>
      <c r="V1362" s="64">
        <v>4</v>
      </c>
      <c r="W1362" s="54">
        <f t="shared" si="65"/>
        <v>1353</v>
      </c>
      <c r="X1362" s="68">
        <v>39928</v>
      </c>
      <c r="AC1362" s="63">
        <v>19964.431500970852</v>
      </c>
      <c r="AD1362" s="63"/>
      <c r="AE1362" s="54" t="s">
        <v>176</v>
      </c>
      <c r="AG1362" s="63"/>
      <c r="AK1362" s="64"/>
      <c r="AL1362" s="64"/>
      <c r="AM1362" s="65"/>
      <c r="AO1362" s="64"/>
      <c r="AP1362" s="66"/>
      <c r="AQ1362" s="66"/>
      <c r="AS1362" s="67"/>
      <c r="AT1362" s="68"/>
    </row>
    <row r="1363" spans="1:46" x14ac:dyDescent="0.25">
      <c r="A1363" s="60">
        <v>20596.092402574141</v>
      </c>
      <c r="B1363" s="54">
        <f t="shared" si="63"/>
        <v>8</v>
      </c>
      <c r="C1363" s="54">
        <f t="shared" si="64"/>
        <v>1354</v>
      </c>
      <c r="D1363" s="60">
        <v>20596.092402574141</v>
      </c>
      <c r="G1363" s="63"/>
      <c r="I1363" s="64"/>
      <c r="J1363" s="64"/>
      <c r="K1363" s="65"/>
      <c r="M1363" s="64"/>
      <c r="N1363" s="66"/>
      <c r="O1363" s="66"/>
      <c r="Q1363" s="67"/>
      <c r="R1363" s="68"/>
      <c r="S1363" s="63"/>
      <c r="U1363" s="68">
        <v>39957</v>
      </c>
      <c r="V1363" s="64">
        <v>5</v>
      </c>
      <c r="W1363" s="54">
        <f t="shared" si="65"/>
        <v>1354</v>
      </c>
      <c r="X1363" s="68">
        <v>39957</v>
      </c>
      <c r="AC1363" s="63">
        <v>19979.847184787039</v>
      </c>
      <c r="AD1363" s="63"/>
      <c r="AE1363" s="54" t="s">
        <v>177</v>
      </c>
      <c r="AG1363" s="63"/>
      <c r="AK1363" s="64"/>
      <c r="AL1363" s="64"/>
      <c r="AM1363" s="65"/>
      <c r="AO1363" s="64"/>
      <c r="AP1363" s="66"/>
      <c r="AQ1363" s="66"/>
      <c r="AS1363" s="67"/>
      <c r="AT1363" s="68"/>
    </row>
    <row r="1364" spans="1:46" x14ac:dyDescent="0.25">
      <c r="A1364" s="60">
        <v>20611.73355294764</v>
      </c>
      <c r="B1364" s="54">
        <f t="shared" si="63"/>
        <v>9</v>
      </c>
      <c r="C1364" s="54">
        <f t="shared" si="64"/>
        <v>1355</v>
      </c>
      <c r="D1364" s="60">
        <v>20611.73355294764</v>
      </c>
      <c r="G1364" s="63"/>
      <c r="I1364" s="64"/>
      <c r="J1364" s="64"/>
      <c r="K1364" s="65"/>
      <c r="M1364" s="64"/>
      <c r="N1364" s="66"/>
      <c r="O1364" s="66"/>
      <c r="Q1364" s="67"/>
      <c r="R1364" s="68"/>
      <c r="S1364" s="63"/>
      <c r="U1364" s="68">
        <v>39987</v>
      </c>
      <c r="V1364" s="64">
        <v>5</v>
      </c>
      <c r="W1364" s="54">
        <f t="shared" si="65"/>
        <v>1355</v>
      </c>
      <c r="X1364" s="68">
        <v>39987</v>
      </c>
      <c r="AC1364" s="63">
        <v>19994.035329035018</v>
      </c>
      <c r="AD1364" s="63"/>
      <c r="AE1364" s="54" t="s">
        <v>176</v>
      </c>
      <c r="AG1364" s="63"/>
      <c r="AK1364" s="64"/>
      <c r="AL1364" s="64"/>
      <c r="AM1364" s="65"/>
      <c r="AO1364" s="64"/>
      <c r="AP1364" s="66"/>
      <c r="AQ1364" s="66"/>
      <c r="AS1364" s="67"/>
      <c r="AT1364" s="68"/>
    </row>
    <row r="1365" spans="1:46" x14ac:dyDescent="0.25">
      <c r="A1365" s="60">
        <v>20627.433487948496</v>
      </c>
      <c r="B1365" s="54">
        <f t="shared" si="63"/>
        <v>10</v>
      </c>
      <c r="C1365" s="54">
        <f t="shared" si="64"/>
        <v>1356</v>
      </c>
      <c r="D1365" s="60">
        <v>20627.433487948496</v>
      </c>
      <c r="G1365" s="63"/>
      <c r="I1365" s="64"/>
      <c r="J1365" s="64"/>
      <c r="K1365" s="65"/>
      <c r="M1365" s="64"/>
      <c r="N1365" s="66"/>
      <c r="O1365" s="66"/>
      <c r="Q1365" s="67"/>
      <c r="R1365" s="68"/>
      <c r="S1365" s="63"/>
      <c r="U1365" s="68">
        <v>40016</v>
      </c>
      <c r="V1365" s="64">
        <v>6</v>
      </c>
      <c r="W1365" s="54">
        <f t="shared" si="65"/>
        <v>1356</v>
      </c>
      <c r="X1365" s="68">
        <v>40016</v>
      </c>
      <c r="AC1365" s="63">
        <v>20009.215465378016</v>
      </c>
      <c r="AD1365" s="63"/>
      <c r="AE1365" s="54" t="s">
        <v>177</v>
      </c>
      <c r="AG1365" s="63"/>
      <c r="AK1365" s="64"/>
      <c r="AL1365" s="64"/>
      <c r="AM1365" s="65"/>
      <c r="AO1365" s="64"/>
      <c r="AP1365" s="66"/>
      <c r="AQ1365" s="66"/>
      <c r="AS1365" s="67"/>
      <c r="AT1365" s="68"/>
    </row>
    <row r="1366" spans="1:46" x14ac:dyDescent="0.25">
      <c r="A1366" s="60">
        <v>20643.165651125833</v>
      </c>
      <c r="B1366" s="54">
        <f t="shared" si="63"/>
        <v>11</v>
      </c>
      <c r="C1366" s="54">
        <f t="shared" si="64"/>
        <v>1357</v>
      </c>
      <c r="D1366" s="60">
        <v>20643.165651125833</v>
      </c>
      <c r="G1366" s="63"/>
      <c r="I1366" s="64"/>
      <c r="J1366" s="64"/>
      <c r="K1366" s="65"/>
      <c r="M1366" s="64"/>
      <c r="N1366" s="66"/>
      <c r="O1366" s="66"/>
      <c r="Q1366" s="67"/>
      <c r="R1366" s="68"/>
      <c r="S1366" s="63"/>
      <c r="U1366" s="68">
        <v>40045</v>
      </c>
      <c r="V1366" s="64">
        <v>7</v>
      </c>
      <c r="W1366" s="54">
        <f t="shared" si="65"/>
        <v>1357</v>
      </c>
      <c r="X1366" s="68">
        <v>40045</v>
      </c>
      <c r="AC1366" s="63">
        <v>20023.741286345758</v>
      </c>
      <c r="AD1366" s="63"/>
      <c r="AE1366" s="54" t="s">
        <v>176</v>
      </c>
      <c r="AG1366" s="63"/>
      <c r="AK1366" s="64"/>
      <c r="AL1366" s="64"/>
      <c r="AM1366" s="65"/>
      <c r="AO1366" s="64"/>
      <c r="AP1366" s="66"/>
      <c r="AQ1366" s="66"/>
      <c r="AS1366" s="67"/>
      <c r="AT1366" s="68"/>
    </row>
    <row r="1367" spans="1:46" x14ac:dyDescent="0.25">
      <c r="A1367" s="60">
        <v>20658.88916520495</v>
      </c>
      <c r="B1367" s="54">
        <f t="shared" si="63"/>
        <v>12</v>
      </c>
      <c r="C1367" s="54">
        <f t="shared" si="64"/>
        <v>1358</v>
      </c>
      <c r="D1367" s="60">
        <v>20658.88916520495</v>
      </c>
      <c r="G1367" s="63"/>
      <c r="I1367" s="64"/>
      <c r="J1367" s="64"/>
      <c r="K1367" s="65"/>
      <c r="M1367" s="64"/>
      <c r="N1367" s="66"/>
      <c r="O1367" s="66"/>
      <c r="Q1367" s="67"/>
      <c r="R1367" s="68"/>
      <c r="S1367" s="63"/>
      <c r="U1367" s="68">
        <v>40075</v>
      </c>
      <c r="V1367" s="64">
        <v>8</v>
      </c>
      <c r="W1367" s="54">
        <f t="shared" si="65"/>
        <v>1358</v>
      </c>
      <c r="X1367" s="68">
        <v>40075</v>
      </c>
      <c r="AC1367" s="63">
        <v>20038.603885497432</v>
      </c>
      <c r="AD1367" s="63"/>
      <c r="AE1367" s="54" t="s">
        <v>177</v>
      </c>
      <c r="AG1367" s="63"/>
      <c r="AK1367" s="64"/>
      <c r="AL1367" s="64"/>
      <c r="AM1367" s="65"/>
      <c r="AO1367" s="64"/>
      <c r="AP1367" s="66"/>
      <c r="AQ1367" s="66"/>
      <c r="AS1367" s="67"/>
      <c r="AT1367" s="68"/>
    </row>
    <row r="1368" spans="1:46" x14ac:dyDescent="0.25">
      <c r="A1368" s="60">
        <v>20674.569958703592</v>
      </c>
      <c r="B1368" s="54">
        <f t="shared" si="63"/>
        <v>13</v>
      </c>
      <c r="C1368" s="54">
        <f t="shared" si="64"/>
        <v>1359</v>
      </c>
      <c r="D1368" s="60">
        <v>20674.569958703592</v>
      </c>
      <c r="G1368" s="63"/>
      <c r="I1368" s="64"/>
      <c r="J1368" s="64"/>
      <c r="K1368" s="65"/>
      <c r="M1368" s="64"/>
      <c r="N1368" s="66"/>
      <c r="O1368" s="66"/>
      <c r="Q1368" s="67"/>
      <c r="R1368" s="68"/>
      <c r="S1368" s="63"/>
      <c r="U1368" s="68">
        <v>40104</v>
      </c>
      <c r="V1368" s="64">
        <v>9</v>
      </c>
      <c r="W1368" s="54">
        <f t="shared" si="65"/>
        <v>1359</v>
      </c>
      <c r="X1368" s="68">
        <v>40104</v>
      </c>
      <c r="AC1368" s="63">
        <v>20053.521444879938</v>
      </c>
      <c r="AD1368" s="63"/>
      <c r="AE1368" s="54" t="s">
        <v>176</v>
      </c>
      <c r="AG1368" s="63"/>
      <c r="AK1368" s="64"/>
      <c r="AL1368" s="64"/>
      <c r="AM1368" s="65"/>
      <c r="AO1368" s="64"/>
      <c r="AP1368" s="66"/>
      <c r="AQ1368" s="66"/>
      <c r="AS1368" s="67"/>
      <c r="AT1368" s="68"/>
    </row>
    <row r="1369" spans="1:46" x14ac:dyDescent="0.25">
      <c r="A1369" s="60">
        <v>20690.177279678639</v>
      </c>
      <c r="B1369" s="54">
        <f t="shared" si="63"/>
        <v>14</v>
      </c>
      <c r="C1369" s="54">
        <f t="shared" si="64"/>
        <v>1360</v>
      </c>
      <c r="D1369" s="60">
        <v>20690.177279678639</v>
      </c>
      <c r="G1369" s="63"/>
      <c r="I1369" s="64"/>
      <c r="J1369" s="64"/>
      <c r="K1369" s="65"/>
      <c r="M1369" s="64"/>
      <c r="N1369" s="66"/>
      <c r="O1369" s="66"/>
      <c r="Q1369" s="67"/>
      <c r="R1369" s="68"/>
      <c r="S1369" s="63"/>
      <c r="U1369" s="68">
        <v>40134</v>
      </c>
      <c r="V1369" s="64">
        <v>10</v>
      </c>
      <c r="W1369" s="54">
        <f t="shared" si="65"/>
        <v>1360</v>
      </c>
      <c r="X1369" s="68">
        <v>40134</v>
      </c>
      <c r="AC1369" s="63">
        <v>20068.039639038034</v>
      </c>
      <c r="AD1369" s="63"/>
      <c r="AE1369" s="54" t="s">
        <v>177</v>
      </c>
      <c r="AG1369" s="63"/>
      <c r="AK1369" s="64"/>
      <c r="AL1369" s="64"/>
      <c r="AM1369" s="65"/>
      <c r="AO1369" s="64"/>
      <c r="AP1369" s="66"/>
      <c r="AQ1369" s="66"/>
      <c r="AS1369" s="67"/>
      <c r="AT1369" s="68"/>
    </row>
    <row r="1370" spans="1:46" x14ac:dyDescent="0.25">
      <c r="A1370" s="60">
        <v>20705.680174618959</v>
      </c>
      <c r="B1370" s="54">
        <f t="shared" si="63"/>
        <v>15</v>
      </c>
      <c r="C1370" s="54">
        <f t="shared" si="64"/>
        <v>1361</v>
      </c>
      <c r="D1370" s="60">
        <v>20705.680174618959</v>
      </c>
      <c r="G1370" s="63"/>
      <c r="I1370" s="64"/>
      <c r="J1370" s="64"/>
      <c r="K1370" s="65"/>
      <c r="M1370" s="64"/>
      <c r="N1370" s="66"/>
      <c r="O1370" s="66"/>
      <c r="Q1370" s="67"/>
      <c r="R1370" s="68"/>
      <c r="S1370" s="63"/>
      <c r="U1370" s="68">
        <v>40163</v>
      </c>
      <c r="V1370" s="64">
        <v>11</v>
      </c>
      <c r="W1370" s="54">
        <f t="shared" si="65"/>
        <v>1361</v>
      </c>
      <c r="X1370" s="68">
        <v>40163</v>
      </c>
      <c r="AC1370" s="63">
        <v>20083.315040739253</v>
      </c>
      <c r="AD1370" s="63"/>
      <c r="AE1370" s="54" t="s">
        <v>176</v>
      </c>
      <c r="AG1370" s="63"/>
      <c r="AK1370" s="64"/>
      <c r="AL1370" s="64"/>
      <c r="AM1370" s="65"/>
      <c r="AO1370" s="64"/>
      <c r="AP1370" s="66"/>
      <c r="AQ1370" s="66"/>
      <c r="AS1370" s="67"/>
      <c r="AT1370" s="68"/>
    </row>
    <row r="1371" spans="1:46" x14ac:dyDescent="0.25">
      <c r="A1371" s="60">
        <v>20721.066343849525</v>
      </c>
      <c r="B1371" s="54">
        <f t="shared" si="63"/>
        <v>16</v>
      </c>
      <c r="C1371" s="54">
        <f t="shared" si="64"/>
        <v>1362</v>
      </c>
      <c r="D1371" s="60">
        <v>20721.066343849525</v>
      </c>
      <c r="G1371" s="63"/>
      <c r="I1371" s="64"/>
      <c r="J1371" s="64"/>
      <c r="K1371" s="65"/>
      <c r="M1371" s="64"/>
      <c r="N1371" s="66"/>
      <c r="O1371" s="66"/>
      <c r="Q1371" s="67"/>
      <c r="R1371" s="68"/>
      <c r="S1371" s="63"/>
      <c r="U1371" s="68">
        <v>40193</v>
      </c>
      <c r="V1371" s="64">
        <v>12</v>
      </c>
      <c r="W1371" s="54">
        <f t="shared" si="65"/>
        <v>1362</v>
      </c>
      <c r="X1371" s="68">
        <v>40193</v>
      </c>
      <c r="AC1371" s="63">
        <v>20097.530975429341</v>
      </c>
      <c r="AD1371" s="63"/>
      <c r="AE1371" s="54" t="s">
        <v>177</v>
      </c>
      <c r="AG1371" s="63"/>
      <c r="AK1371" s="64"/>
      <c r="AL1371" s="64"/>
      <c r="AM1371" s="65"/>
      <c r="AO1371" s="64"/>
      <c r="AP1371" s="66"/>
      <c r="AQ1371" s="66"/>
      <c r="AS1371" s="67"/>
      <c r="AT1371" s="68"/>
    </row>
    <row r="1372" spans="1:46" x14ac:dyDescent="0.25">
      <c r="A1372" s="60">
        <v>20736.316945260856</v>
      </c>
      <c r="B1372" s="54">
        <f t="shared" si="63"/>
        <v>17</v>
      </c>
      <c r="C1372" s="54">
        <f t="shared" si="64"/>
        <v>1363</v>
      </c>
      <c r="D1372" s="60">
        <v>20736.316945260856</v>
      </c>
      <c r="G1372" s="63"/>
      <c r="I1372" s="64"/>
      <c r="J1372" s="64"/>
      <c r="K1372" s="65"/>
      <c r="M1372" s="64"/>
      <c r="N1372" s="66"/>
      <c r="O1372" s="66"/>
      <c r="Q1372" s="67"/>
      <c r="R1372" s="68"/>
      <c r="S1372" s="63"/>
      <c r="U1372" s="68">
        <v>40223</v>
      </c>
      <c r="V1372" s="64">
        <v>1</v>
      </c>
      <c r="W1372" s="54">
        <f t="shared" si="65"/>
        <v>1363</v>
      </c>
      <c r="X1372" s="68">
        <v>40223</v>
      </c>
      <c r="AC1372" s="63">
        <v>20113.046615261119</v>
      </c>
      <c r="AD1372" s="63"/>
      <c r="AE1372" s="54" t="s">
        <v>176</v>
      </c>
      <c r="AG1372" s="63"/>
      <c r="AK1372" s="64"/>
      <c r="AL1372" s="64"/>
      <c r="AM1372" s="65"/>
      <c r="AO1372" s="64"/>
      <c r="AP1372" s="66"/>
      <c r="AQ1372" s="66"/>
      <c r="AS1372" s="67"/>
      <c r="AT1372" s="68"/>
    </row>
    <row r="1373" spans="1:46" x14ac:dyDescent="0.25">
      <c r="A1373" s="60">
        <v>20751.440849818289</v>
      </c>
      <c r="B1373" s="54">
        <f t="shared" si="63"/>
        <v>18</v>
      </c>
      <c r="C1373" s="54">
        <f t="shared" si="64"/>
        <v>1364</v>
      </c>
      <c r="D1373" s="60">
        <v>20751.440849818289</v>
      </c>
      <c r="G1373" s="63"/>
      <c r="I1373" s="64"/>
      <c r="J1373" s="64"/>
      <c r="K1373" s="65"/>
      <c r="M1373" s="64"/>
      <c r="N1373" s="66"/>
      <c r="O1373" s="66"/>
      <c r="Q1373" s="67"/>
      <c r="R1373" s="68"/>
      <c r="S1373" s="63"/>
      <c r="U1373" s="68">
        <v>40253</v>
      </c>
      <c r="V1373" s="64">
        <v>2</v>
      </c>
      <c r="W1373" s="54">
        <f t="shared" si="65"/>
        <v>1364</v>
      </c>
      <c r="X1373" s="68">
        <v>40253</v>
      </c>
      <c r="AC1373" s="63">
        <v>20127.071700797882</v>
      </c>
      <c r="AD1373" s="63"/>
      <c r="AE1373" s="54" t="s">
        <v>177</v>
      </c>
      <c r="AG1373" s="63"/>
      <c r="AK1373" s="64"/>
      <c r="AL1373" s="64"/>
      <c r="AM1373" s="65"/>
      <c r="AO1373" s="64"/>
      <c r="AP1373" s="66"/>
      <c r="AQ1373" s="66"/>
      <c r="AS1373" s="67"/>
      <c r="AT1373" s="68"/>
    </row>
    <row r="1374" spans="1:46" x14ac:dyDescent="0.25">
      <c r="A1374" s="60">
        <v>20766.435011658352</v>
      </c>
      <c r="B1374" s="54">
        <f t="shared" si="63"/>
        <v>19</v>
      </c>
      <c r="C1374" s="54">
        <f t="shared" si="64"/>
        <v>1365</v>
      </c>
      <c r="D1374" s="60">
        <v>20766.435011658352</v>
      </c>
      <c r="G1374" s="63"/>
      <c r="I1374" s="64"/>
      <c r="J1374" s="64"/>
      <c r="K1374" s="65"/>
      <c r="M1374" s="64"/>
      <c r="N1374" s="66"/>
      <c r="O1374" s="66"/>
      <c r="Q1374" s="67"/>
      <c r="R1374" s="68"/>
      <c r="S1374" s="63"/>
      <c r="U1374" s="68">
        <v>40282</v>
      </c>
      <c r="V1374" s="64">
        <v>3</v>
      </c>
      <c r="W1374" s="54">
        <f t="shared" si="65"/>
        <v>1365</v>
      </c>
      <c r="X1374" s="68">
        <v>40282</v>
      </c>
      <c r="AC1374" s="63">
        <v>20142.66304874979</v>
      </c>
      <c r="AD1374" s="63"/>
      <c r="AE1374" s="54" t="s">
        <v>176</v>
      </c>
      <c r="AG1374" s="63"/>
      <c r="AK1374" s="64"/>
      <c r="AL1374" s="64"/>
      <c r="AM1374" s="65"/>
      <c r="AO1374" s="64"/>
      <c r="AP1374" s="66"/>
      <c r="AQ1374" s="66"/>
      <c r="AS1374" s="67"/>
      <c r="AT1374" s="68"/>
    </row>
    <row r="1375" spans="1:46" x14ac:dyDescent="0.25">
      <c r="A1375" s="60">
        <v>20781.326633234974</v>
      </c>
      <c r="B1375" s="54">
        <f t="shared" si="63"/>
        <v>20</v>
      </c>
      <c r="C1375" s="54">
        <f t="shared" si="64"/>
        <v>1366</v>
      </c>
      <c r="D1375" s="60">
        <v>20781.326633234974</v>
      </c>
      <c r="G1375" s="63"/>
      <c r="I1375" s="64"/>
      <c r="J1375" s="64"/>
      <c r="K1375" s="65"/>
      <c r="M1375" s="64"/>
      <c r="N1375" s="66"/>
      <c r="O1375" s="66"/>
      <c r="Q1375" s="67"/>
      <c r="R1375" s="68"/>
      <c r="S1375" s="63"/>
      <c r="U1375" s="68">
        <v>40312</v>
      </c>
      <c r="V1375" s="64">
        <v>4</v>
      </c>
      <c r="W1375" s="54">
        <f t="shared" si="65"/>
        <v>1366</v>
      </c>
      <c r="X1375" s="68">
        <v>40312</v>
      </c>
      <c r="AC1375" s="63">
        <v>20156.653985193931</v>
      </c>
      <c r="AD1375" s="63"/>
      <c r="AE1375" s="54" t="s">
        <v>177</v>
      </c>
      <c r="AG1375" s="63"/>
      <c r="AK1375" s="64"/>
      <c r="AL1375" s="64"/>
      <c r="AM1375" s="65"/>
      <c r="AO1375" s="64"/>
      <c r="AP1375" s="66"/>
      <c r="AQ1375" s="66"/>
      <c r="AS1375" s="67"/>
      <c r="AT1375" s="68"/>
    </row>
    <row r="1376" spans="1:46" x14ac:dyDescent="0.25">
      <c r="A1376" s="60">
        <v>20796.126822112594</v>
      </c>
      <c r="B1376" s="54">
        <f t="shared" si="63"/>
        <v>21</v>
      </c>
      <c r="C1376" s="54">
        <f t="shared" si="64"/>
        <v>1367</v>
      </c>
      <c r="D1376" s="60">
        <v>20796.126822112594</v>
      </c>
      <c r="G1376" s="63"/>
      <c r="I1376" s="64"/>
      <c r="J1376" s="64"/>
      <c r="K1376" s="65"/>
      <c r="M1376" s="64"/>
      <c r="N1376" s="66"/>
      <c r="O1376" s="66"/>
      <c r="Q1376" s="67"/>
      <c r="R1376" s="68"/>
      <c r="S1376" s="63"/>
      <c r="U1376" s="68">
        <v>40341</v>
      </c>
      <c r="V1376" s="64">
        <v>5</v>
      </c>
      <c r="W1376" s="54">
        <f t="shared" si="65"/>
        <v>1367</v>
      </c>
      <c r="X1376" s="68">
        <v>40341</v>
      </c>
      <c r="AC1376" s="63">
        <v>20172.154839020222</v>
      </c>
      <c r="AD1376" s="63"/>
      <c r="AE1376" s="54" t="s">
        <v>176</v>
      </c>
      <c r="AG1376" s="63"/>
      <c r="AK1376" s="64"/>
      <c r="AL1376" s="64"/>
      <c r="AM1376" s="65"/>
      <c r="AO1376" s="64"/>
      <c r="AP1376" s="66"/>
      <c r="AQ1376" s="66"/>
      <c r="AS1376" s="67"/>
      <c r="AT1376" s="68"/>
    </row>
    <row r="1377" spans="1:46" x14ac:dyDescent="0.25">
      <c r="A1377" s="60">
        <v>20810.874978162348</v>
      </c>
      <c r="B1377" s="54">
        <f t="shared" si="63"/>
        <v>22</v>
      </c>
      <c r="C1377" s="54">
        <f t="shared" si="64"/>
        <v>1368</v>
      </c>
      <c r="D1377" s="60">
        <v>20810.874978162348</v>
      </c>
      <c r="G1377" s="63"/>
      <c r="I1377" s="64"/>
      <c r="J1377" s="64"/>
      <c r="K1377" s="65"/>
      <c r="M1377" s="64"/>
      <c r="N1377" s="66"/>
      <c r="O1377" s="66"/>
      <c r="Q1377" s="67"/>
      <c r="R1377" s="68"/>
      <c r="S1377" s="63"/>
      <c r="U1377" s="68">
        <v>40371</v>
      </c>
      <c r="V1377" s="64">
        <v>6</v>
      </c>
      <c r="W1377" s="54">
        <f t="shared" si="65"/>
        <v>1368</v>
      </c>
      <c r="X1377" s="68">
        <v>40371</v>
      </c>
      <c r="AC1377" s="63">
        <v>20186.274543739855</v>
      </c>
      <c r="AD1377" s="63"/>
      <c r="AE1377" s="54" t="s">
        <v>177</v>
      </c>
      <c r="AG1377" s="63"/>
      <c r="AK1377" s="64"/>
      <c r="AL1377" s="64"/>
      <c r="AM1377" s="65"/>
      <c r="AO1377" s="64"/>
      <c r="AP1377" s="66"/>
      <c r="AQ1377" s="66"/>
      <c r="AS1377" s="67"/>
      <c r="AT1377" s="68"/>
    </row>
    <row r="1378" spans="1:46" x14ac:dyDescent="0.25">
      <c r="A1378" s="60">
        <v>20825.590927688405</v>
      </c>
      <c r="B1378" s="54">
        <f t="shared" si="63"/>
        <v>23</v>
      </c>
      <c r="C1378" s="54">
        <f t="shared" si="64"/>
        <v>1369</v>
      </c>
      <c r="D1378" s="60">
        <v>20825.590927688405</v>
      </c>
      <c r="G1378" s="63"/>
      <c r="I1378" s="64"/>
      <c r="J1378" s="64"/>
      <c r="K1378" s="65"/>
      <c r="M1378" s="64"/>
      <c r="N1378" s="66"/>
      <c r="O1378" s="66"/>
      <c r="Q1378" s="67"/>
      <c r="R1378" s="68"/>
      <c r="S1378" s="63"/>
      <c r="U1378" s="68">
        <v>40400</v>
      </c>
      <c r="V1378" s="64">
        <v>7</v>
      </c>
      <c r="W1378" s="54">
        <f t="shared" si="65"/>
        <v>1369</v>
      </c>
      <c r="X1378" s="68">
        <v>40400</v>
      </c>
      <c r="AC1378" s="63">
        <v>20201.546304799151</v>
      </c>
      <c r="AD1378" s="63"/>
      <c r="AE1378" s="54" t="s">
        <v>176</v>
      </c>
      <c r="AG1378" s="63"/>
      <c r="AK1378" s="64"/>
      <c r="AL1378" s="64"/>
      <c r="AM1378" s="65"/>
      <c r="AO1378" s="64"/>
      <c r="AP1378" s="66"/>
      <c r="AQ1378" s="66"/>
      <c r="AS1378" s="67"/>
      <c r="AT1378" s="68"/>
    </row>
    <row r="1379" spans="1:46" x14ac:dyDescent="0.25">
      <c r="A1379" s="60">
        <v>20840.318828137126</v>
      </c>
      <c r="B1379" s="54">
        <f t="shared" si="63"/>
        <v>24</v>
      </c>
      <c r="C1379" s="54">
        <f t="shared" si="64"/>
        <v>1370</v>
      </c>
      <c r="D1379" s="60">
        <v>20840.318828137126</v>
      </c>
      <c r="G1379" s="63"/>
      <c r="I1379" s="64"/>
      <c r="J1379" s="64"/>
      <c r="K1379" s="65"/>
      <c r="M1379" s="64"/>
      <c r="N1379" s="66"/>
      <c r="O1379" s="66"/>
      <c r="Q1379" s="67"/>
      <c r="R1379" s="68"/>
      <c r="S1379" s="63"/>
      <c r="U1379" s="68">
        <v>40429</v>
      </c>
      <c r="V1379" s="64">
        <v>8</v>
      </c>
      <c r="W1379" s="54">
        <f t="shared" si="65"/>
        <v>1370</v>
      </c>
      <c r="X1379" s="68">
        <v>40429</v>
      </c>
      <c r="AC1379" s="63">
        <v>20215.926763937343</v>
      </c>
      <c r="AD1379" s="63"/>
      <c r="AE1379" s="54" t="s">
        <v>177</v>
      </c>
      <c r="AG1379" s="63"/>
      <c r="AK1379" s="64"/>
      <c r="AL1379" s="64"/>
      <c r="AM1379" s="65"/>
      <c r="AO1379" s="64"/>
      <c r="AP1379" s="66"/>
      <c r="AQ1379" s="66"/>
      <c r="AS1379" s="67"/>
      <c r="AT1379" s="68"/>
    </row>
    <row r="1380" spans="1:46" x14ac:dyDescent="0.25">
      <c r="A1380" s="60">
        <v>20855.079958886374</v>
      </c>
      <c r="B1380" s="54">
        <f t="shared" si="63"/>
        <v>1</v>
      </c>
      <c r="C1380" s="54">
        <f t="shared" si="64"/>
        <v>1371</v>
      </c>
      <c r="D1380" s="60">
        <v>20855.079958886374</v>
      </c>
      <c r="G1380" s="63"/>
      <c r="I1380" s="64"/>
      <c r="J1380" s="64"/>
      <c r="K1380" s="65"/>
      <c r="M1380" s="64"/>
      <c r="N1380" s="66"/>
      <c r="O1380" s="66"/>
      <c r="Q1380" s="67"/>
      <c r="R1380" s="68"/>
      <c r="S1380" s="63"/>
      <c r="U1380" s="68">
        <v>40459</v>
      </c>
      <c r="V1380" s="64">
        <v>9</v>
      </c>
      <c r="W1380" s="54">
        <f t="shared" si="65"/>
        <v>1371</v>
      </c>
      <c r="X1380" s="68">
        <v>40459</v>
      </c>
      <c r="AC1380" s="63">
        <v>20230.874330894556</v>
      </c>
      <c r="AD1380" s="63"/>
      <c r="AE1380" s="54" t="s">
        <v>176</v>
      </c>
      <c r="AG1380" s="63"/>
      <c r="AK1380" s="64"/>
      <c r="AL1380" s="64"/>
      <c r="AM1380" s="65"/>
      <c r="AO1380" s="64"/>
      <c r="AP1380" s="66"/>
      <c r="AQ1380" s="66"/>
      <c r="AS1380" s="67"/>
      <c r="AT1380" s="68"/>
    </row>
    <row r="1381" spans="1:46" x14ac:dyDescent="0.25">
      <c r="A1381" s="60">
        <v>20869.915611421689</v>
      </c>
      <c r="B1381" s="54">
        <f t="shared" si="63"/>
        <v>2</v>
      </c>
      <c r="C1381" s="54">
        <f t="shared" si="64"/>
        <v>1372</v>
      </c>
      <c r="D1381" s="60">
        <v>20869.915611421689</v>
      </c>
      <c r="G1381" s="63"/>
      <c r="I1381" s="64"/>
      <c r="J1381" s="64"/>
      <c r="K1381" s="65"/>
      <c r="M1381" s="64"/>
      <c r="N1381" s="66"/>
      <c r="O1381" s="66"/>
      <c r="Q1381" s="67"/>
      <c r="R1381" s="68"/>
      <c r="S1381" s="63"/>
      <c r="U1381" s="68">
        <v>40488</v>
      </c>
      <c r="V1381" s="64">
        <v>10</v>
      </c>
      <c r="W1381" s="54">
        <f t="shared" si="65"/>
        <v>1372</v>
      </c>
      <c r="X1381" s="68">
        <v>40488</v>
      </c>
      <c r="AC1381" s="63">
        <v>20245.589517673478</v>
      </c>
      <c r="AD1381" s="63"/>
      <c r="AE1381" s="54" t="s">
        <v>177</v>
      </c>
      <c r="AG1381" s="63"/>
      <c r="AK1381" s="64"/>
      <c r="AL1381" s="64"/>
      <c r="AM1381" s="65"/>
      <c r="AO1381" s="64"/>
      <c r="AP1381" s="66"/>
      <c r="AQ1381" s="66"/>
      <c r="AS1381" s="67"/>
      <c r="AT1381" s="68"/>
    </row>
    <row r="1382" spans="1:46" x14ac:dyDescent="0.25">
      <c r="A1382" s="60">
        <v>20884.840716188308</v>
      </c>
      <c r="B1382" s="54">
        <f t="shared" si="63"/>
        <v>3</v>
      </c>
      <c r="C1382" s="54">
        <f t="shared" si="64"/>
        <v>1373</v>
      </c>
      <c r="D1382" s="60">
        <v>20884.840716188308</v>
      </c>
      <c r="G1382" s="63"/>
      <c r="I1382" s="64"/>
      <c r="J1382" s="64"/>
      <c r="K1382" s="65"/>
      <c r="M1382" s="64"/>
      <c r="N1382" s="66"/>
      <c r="O1382" s="66"/>
      <c r="Q1382" s="67"/>
      <c r="R1382" s="68"/>
      <c r="S1382" s="63"/>
      <c r="U1382" s="68">
        <v>40518</v>
      </c>
      <c r="V1382" s="64">
        <v>11</v>
      </c>
      <c r="W1382" s="54">
        <f t="shared" si="65"/>
        <v>1373</v>
      </c>
      <c r="X1382" s="68">
        <v>40518</v>
      </c>
      <c r="AC1382" s="63">
        <v>20260.175178646576</v>
      </c>
      <c r="AD1382" s="63"/>
      <c r="AE1382" s="54" t="s">
        <v>176</v>
      </c>
      <c r="AG1382" s="63"/>
      <c r="AK1382" s="64"/>
      <c r="AL1382" s="64"/>
      <c r="AM1382" s="65"/>
      <c r="AO1382" s="64"/>
      <c r="AP1382" s="66"/>
      <c r="AQ1382" s="66"/>
      <c r="AS1382" s="67"/>
      <c r="AT1382" s="68"/>
    </row>
    <row r="1383" spans="1:46" x14ac:dyDescent="0.25">
      <c r="A1383" s="60">
        <v>20899.88678321382</v>
      </c>
      <c r="B1383" s="54">
        <f t="shared" si="63"/>
        <v>4</v>
      </c>
      <c r="C1383" s="54">
        <f t="shared" si="64"/>
        <v>1374</v>
      </c>
      <c r="D1383" s="60">
        <v>20899.88678321382</v>
      </c>
      <c r="G1383" s="63"/>
      <c r="I1383" s="64"/>
      <c r="J1383" s="64"/>
      <c r="K1383" s="65"/>
      <c r="M1383" s="64"/>
      <c r="N1383" s="66"/>
      <c r="O1383" s="66"/>
      <c r="Q1383" s="67"/>
      <c r="R1383" s="68"/>
      <c r="S1383" s="63"/>
      <c r="U1383" s="68">
        <v>40547</v>
      </c>
      <c r="V1383" s="64">
        <v>12</v>
      </c>
      <c r="W1383" s="54">
        <f t="shared" si="65"/>
        <v>1374</v>
      </c>
      <c r="X1383" s="68">
        <v>40547</v>
      </c>
      <c r="AC1383" s="63">
        <v>20275.228521228302</v>
      </c>
      <c r="AD1383" s="63"/>
      <c r="AE1383" s="54" t="s">
        <v>177</v>
      </c>
      <c r="AG1383" s="63"/>
      <c r="AK1383" s="64"/>
      <c r="AL1383" s="64"/>
      <c r="AM1383" s="65"/>
      <c r="AO1383" s="64"/>
      <c r="AP1383" s="66"/>
      <c r="AQ1383" s="66"/>
      <c r="AS1383" s="67"/>
      <c r="AT1383" s="68"/>
    </row>
    <row r="1384" spans="1:46" x14ac:dyDescent="0.25">
      <c r="A1384" s="60">
        <v>20915.055091457441</v>
      </c>
      <c r="B1384" s="54">
        <f t="shared" si="63"/>
        <v>5</v>
      </c>
      <c r="C1384" s="54">
        <f t="shared" si="64"/>
        <v>1375</v>
      </c>
      <c r="D1384" s="60">
        <v>20915.055091457441</v>
      </c>
      <c r="G1384" s="63"/>
      <c r="I1384" s="64"/>
      <c r="J1384" s="64"/>
      <c r="K1384" s="65"/>
      <c r="M1384" s="64"/>
      <c r="N1384" s="66"/>
      <c r="O1384" s="66"/>
      <c r="Q1384" s="67"/>
      <c r="R1384" s="68"/>
      <c r="S1384" s="63"/>
      <c r="U1384" s="68">
        <v>40577</v>
      </c>
      <c r="V1384" s="64">
        <v>1</v>
      </c>
      <c r="W1384" s="54">
        <f t="shared" si="65"/>
        <v>1375</v>
      </c>
      <c r="X1384" s="68">
        <v>40577</v>
      </c>
      <c r="AC1384" s="63">
        <v>20289.482672563754</v>
      </c>
      <c r="AD1384" s="63"/>
      <c r="AE1384" s="54" t="s">
        <v>176</v>
      </c>
      <c r="AG1384" s="63"/>
      <c r="AK1384" s="64"/>
      <c r="AL1384" s="64"/>
      <c r="AM1384" s="65"/>
      <c r="AO1384" s="64"/>
      <c r="AP1384" s="66"/>
      <c r="AQ1384" s="66"/>
      <c r="AS1384" s="67"/>
      <c r="AT1384" s="68"/>
    </row>
    <row r="1385" spans="1:46" x14ac:dyDescent="0.25">
      <c r="A1385" s="60">
        <v>20930.362297919579</v>
      </c>
      <c r="B1385" s="54">
        <f t="shared" si="63"/>
        <v>6</v>
      </c>
      <c r="C1385" s="54">
        <f t="shared" si="64"/>
        <v>1376</v>
      </c>
      <c r="D1385" s="60">
        <v>20930.362297919579</v>
      </c>
      <c r="G1385" s="63"/>
      <c r="I1385" s="64"/>
      <c r="J1385" s="64"/>
      <c r="K1385" s="65"/>
      <c r="M1385" s="64"/>
      <c r="N1385" s="66"/>
      <c r="O1385" s="66"/>
      <c r="Q1385" s="67"/>
      <c r="R1385" s="68"/>
      <c r="S1385" s="63"/>
      <c r="U1385" s="68">
        <v>40607</v>
      </c>
      <c r="V1385" s="64">
        <v>2</v>
      </c>
      <c r="W1385" s="54">
        <f t="shared" si="65"/>
        <v>1376</v>
      </c>
      <c r="X1385" s="68">
        <v>40607</v>
      </c>
      <c r="AC1385" s="63">
        <v>20304.812962270342</v>
      </c>
      <c r="AD1385" s="63"/>
      <c r="AE1385" s="54" t="s">
        <v>177</v>
      </c>
      <c r="AG1385" s="63"/>
      <c r="AK1385" s="64"/>
      <c r="AL1385" s="64"/>
      <c r="AM1385" s="65"/>
      <c r="AO1385" s="64"/>
      <c r="AP1385" s="66"/>
      <c r="AQ1385" s="66"/>
      <c r="AS1385" s="67"/>
      <c r="AT1385" s="68"/>
    </row>
    <row r="1386" spans="1:46" x14ac:dyDescent="0.25">
      <c r="A1386" s="60">
        <v>20945.790899584536</v>
      </c>
      <c r="B1386" s="54">
        <f t="shared" si="63"/>
        <v>7</v>
      </c>
      <c r="C1386" s="54">
        <f t="shared" si="64"/>
        <v>1377</v>
      </c>
      <c r="D1386" s="60">
        <v>20945.790899584536</v>
      </c>
      <c r="G1386" s="63"/>
      <c r="I1386" s="64"/>
      <c r="J1386" s="64"/>
      <c r="K1386" s="65"/>
      <c r="M1386" s="64"/>
      <c r="N1386" s="66"/>
      <c r="O1386" s="66"/>
      <c r="Q1386" s="67"/>
      <c r="R1386" s="68"/>
      <c r="S1386" s="63"/>
      <c r="U1386" s="68">
        <v>40636</v>
      </c>
      <c r="V1386" s="64">
        <v>3</v>
      </c>
      <c r="W1386" s="54">
        <f t="shared" si="65"/>
        <v>1377</v>
      </c>
      <c r="X1386" s="68">
        <v>40636</v>
      </c>
      <c r="AC1386" s="63">
        <v>20318.832301042508</v>
      </c>
      <c r="AD1386" s="63"/>
      <c r="AE1386" s="54" t="s">
        <v>176</v>
      </c>
      <c r="AG1386" s="63"/>
      <c r="AK1386" s="64"/>
      <c r="AL1386" s="64"/>
      <c r="AM1386" s="65"/>
      <c r="AO1386" s="64"/>
      <c r="AP1386" s="66"/>
      <c r="AQ1386" s="66"/>
      <c r="AS1386" s="67"/>
      <c r="AT1386" s="68"/>
    </row>
    <row r="1387" spans="1:46" x14ac:dyDescent="0.25">
      <c r="A1387" s="60">
        <v>20961.340905373916</v>
      </c>
      <c r="B1387" s="54">
        <f t="shared" si="63"/>
        <v>8</v>
      </c>
      <c r="C1387" s="54">
        <f t="shared" si="64"/>
        <v>1378</v>
      </c>
      <c r="D1387" s="60">
        <v>20961.340905373916</v>
      </c>
      <c r="G1387" s="63"/>
      <c r="I1387" s="64"/>
      <c r="J1387" s="64"/>
      <c r="K1387" s="65"/>
      <c r="M1387" s="64"/>
      <c r="N1387" s="66"/>
      <c r="O1387" s="66"/>
      <c r="Q1387" s="67"/>
      <c r="R1387" s="68"/>
      <c r="S1387" s="63"/>
      <c r="U1387" s="68">
        <v>40666</v>
      </c>
      <c r="V1387" s="64">
        <v>4</v>
      </c>
      <c r="W1387" s="54">
        <f t="shared" si="65"/>
        <v>1378</v>
      </c>
      <c r="X1387" s="68">
        <v>40666</v>
      </c>
      <c r="AC1387" s="63">
        <v>20334.333182594739</v>
      </c>
      <c r="AD1387" s="63"/>
      <c r="AE1387" s="54" t="s">
        <v>177</v>
      </c>
      <c r="AG1387" s="63"/>
      <c r="AK1387" s="64"/>
      <c r="AL1387" s="64"/>
      <c r="AM1387" s="65"/>
      <c r="AO1387" s="64"/>
      <c r="AP1387" s="66"/>
      <c r="AQ1387" s="66"/>
      <c r="AS1387" s="67"/>
      <c r="AT1387" s="68"/>
    </row>
    <row r="1388" spans="1:46" x14ac:dyDescent="0.25">
      <c r="A1388" s="60">
        <v>20976.975874050986</v>
      </c>
      <c r="B1388" s="54">
        <f t="shared" si="63"/>
        <v>9</v>
      </c>
      <c r="C1388" s="54">
        <f t="shared" si="64"/>
        <v>1379</v>
      </c>
      <c r="D1388" s="60">
        <v>20976.975874050986</v>
      </c>
      <c r="G1388" s="63"/>
      <c r="I1388" s="64"/>
      <c r="J1388" s="64"/>
      <c r="K1388" s="65"/>
      <c r="M1388" s="64"/>
      <c r="N1388" s="66"/>
      <c r="O1388" s="66"/>
      <c r="Q1388" s="67"/>
      <c r="R1388" s="68"/>
      <c r="S1388" s="63"/>
      <c r="U1388" s="68">
        <v>40696</v>
      </c>
      <c r="V1388" s="64">
        <v>5</v>
      </c>
      <c r="W1388" s="54">
        <f t="shared" si="65"/>
        <v>1379</v>
      </c>
      <c r="X1388" s="68">
        <v>40696</v>
      </c>
      <c r="AC1388" s="63">
        <v>20348.263706950471</v>
      </c>
      <c r="AD1388" s="63"/>
      <c r="AE1388" s="54" t="s">
        <v>176</v>
      </c>
      <c r="AG1388" s="63"/>
      <c r="AK1388" s="64"/>
      <c r="AL1388" s="64"/>
      <c r="AM1388" s="65"/>
      <c r="AO1388" s="64"/>
      <c r="AP1388" s="66"/>
      <c r="AQ1388" s="66"/>
      <c r="AS1388" s="67"/>
      <c r="AT1388" s="68"/>
    </row>
    <row r="1389" spans="1:46" x14ac:dyDescent="0.25">
      <c r="A1389" s="60">
        <v>20992.681258338969</v>
      </c>
      <c r="B1389" s="54">
        <f t="shared" si="63"/>
        <v>10</v>
      </c>
      <c r="C1389" s="54">
        <f t="shared" si="64"/>
        <v>1380</v>
      </c>
      <c r="D1389" s="60">
        <v>20992.681258338969</v>
      </c>
      <c r="G1389" s="63"/>
      <c r="I1389" s="64"/>
      <c r="J1389" s="64"/>
      <c r="K1389" s="65"/>
      <c r="M1389" s="64"/>
      <c r="N1389" s="66"/>
      <c r="O1389" s="66"/>
      <c r="Q1389" s="67"/>
      <c r="R1389" s="68"/>
      <c r="S1389" s="63"/>
      <c r="U1389" s="68">
        <v>40725</v>
      </c>
      <c r="V1389" s="64">
        <v>6</v>
      </c>
      <c r="W1389" s="54">
        <f t="shared" si="65"/>
        <v>1380</v>
      </c>
      <c r="X1389" s="68">
        <v>40725</v>
      </c>
      <c r="AC1389" s="63">
        <v>20363.804108467419</v>
      </c>
      <c r="AD1389" s="63"/>
      <c r="AE1389" s="54" t="s">
        <v>177</v>
      </c>
      <c r="AG1389" s="63"/>
      <c r="AK1389" s="64"/>
      <c r="AL1389" s="64"/>
      <c r="AM1389" s="65"/>
      <c r="AO1389" s="64"/>
      <c r="AP1389" s="66"/>
      <c r="AQ1389" s="66"/>
      <c r="AS1389" s="67"/>
      <c r="AT1389" s="68"/>
    </row>
    <row r="1390" spans="1:46" x14ac:dyDescent="0.25">
      <c r="A1390" s="60">
        <v>21008.408815114759</v>
      </c>
      <c r="B1390" s="54">
        <f t="shared" si="63"/>
        <v>11</v>
      </c>
      <c r="C1390" s="54">
        <f t="shared" si="64"/>
        <v>1381</v>
      </c>
      <c r="D1390" s="60">
        <v>21008.408815114759</v>
      </c>
      <c r="G1390" s="63"/>
      <c r="I1390" s="64"/>
      <c r="J1390" s="64"/>
      <c r="K1390" s="65"/>
      <c r="M1390" s="64"/>
      <c r="N1390" s="66"/>
      <c r="O1390" s="66"/>
      <c r="Q1390" s="67"/>
      <c r="R1390" s="68"/>
      <c r="S1390" s="63"/>
      <c r="U1390" s="68">
        <v>40755</v>
      </c>
      <c r="V1390" s="64">
        <v>7</v>
      </c>
      <c r="W1390" s="54">
        <f t="shared" si="65"/>
        <v>1381</v>
      </c>
      <c r="X1390" s="68">
        <v>40755</v>
      </c>
      <c r="AC1390" s="63">
        <v>20377.814471347723</v>
      </c>
      <c r="AD1390" s="63"/>
      <c r="AE1390" s="54" t="s">
        <v>176</v>
      </c>
      <c r="AG1390" s="63"/>
      <c r="AK1390" s="64"/>
      <c r="AL1390" s="64"/>
      <c r="AM1390" s="65"/>
      <c r="AO1390" s="64"/>
      <c r="AP1390" s="66"/>
      <c r="AQ1390" s="66"/>
      <c r="AS1390" s="67"/>
      <c r="AT1390" s="68"/>
    </row>
    <row r="1391" spans="1:46" x14ac:dyDescent="0.25">
      <c r="A1391" s="60">
        <v>21024.13565944694</v>
      </c>
      <c r="B1391" s="54">
        <f t="shared" si="63"/>
        <v>12</v>
      </c>
      <c r="C1391" s="54">
        <f t="shared" si="64"/>
        <v>1382</v>
      </c>
      <c r="D1391" s="60">
        <v>21024.13565944694</v>
      </c>
      <c r="G1391" s="63"/>
      <c r="I1391" s="64"/>
      <c r="J1391" s="64"/>
      <c r="K1391" s="65"/>
      <c r="M1391" s="64"/>
      <c r="N1391" s="66"/>
      <c r="O1391" s="66"/>
      <c r="Q1391" s="67"/>
      <c r="R1391" s="68"/>
      <c r="S1391" s="63"/>
      <c r="U1391" s="68">
        <v>40784</v>
      </c>
      <c r="V1391" s="64">
        <v>8</v>
      </c>
      <c r="W1391" s="54">
        <f t="shared" si="65"/>
        <v>1382</v>
      </c>
      <c r="X1391" s="68">
        <v>40784</v>
      </c>
      <c r="AC1391" s="63">
        <v>20393.253007980995</v>
      </c>
      <c r="AD1391" s="63"/>
      <c r="AE1391" s="54" t="s">
        <v>177</v>
      </c>
      <c r="AG1391" s="63"/>
      <c r="AK1391" s="64"/>
      <c r="AL1391" s="64"/>
      <c r="AM1391" s="65"/>
      <c r="AO1391" s="64"/>
      <c r="AP1391" s="66"/>
      <c r="AQ1391" s="66"/>
      <c r="AS1391" s="67"/>
      <c r="AT1391" s="68"/>
    </row>
    <row r="1392" spans="1:46" x14ac:dyDescent="0.25">
      <c r="A1392" s="60">
        <v>21039.814292087685</v>
      </c>
      <c r="B1392" s="54">
        <f t="shared" si="63"/>
        <v>13</v>
      </c>
      <c r="C1392" s="54">
        <f t="shared" si="64"/>
        <v>1383</v>
      </c>
      <c r="D1392" s="60">
        <v>21039.814292087685</v>
      </c>
      <c r="G1392" s="63"/>
      <c r="I1392" s="64"/>
      <c r="J1392" s="64"/>
      <c r="K1392" s="65"/>
      <c r="M1392" s="64"/>
      <c r="N1392" s="66"/>
      <c r="O1392" s="66"/>
      <c r="Q1392" s="67"/>
      <c r="R1392" s="68"/>
      <c r="S1392" s="63"/>
      <c r="U1392" s="68">
        <v>40813</v>
      </c>
      <c r="V1392" s="64">
        <v>9</v>
      </c>
      <c r="W1392" s="54">
        <f t="shared" si="65"/>
        <v>1383</v>
      </c>
      <c r="X1392" s="68">
        <v>40813</v>
      </c>
      <c r="AC1392" s="63">
        <v>20407.501399223227</v>
      </c>
      <c r="AD1392" s="63"/>
      <c r="AE1392" s="54" t="s">
        <v>176</v>
      </c>
      <c r="AG1392" s="63"/>
      <c r="AK1392" s="64"/>
      <c r="AL1392" s="64"/>
      <c r="AM1392" s="65"/>
      <c r="AO1392" s="64"/>
      <c r="AP1392" s="66"/>
      <c r="AQ1392" s="66"/>
      <c r="AS1392" s="67"/>
      <c r="AT1392" s="68"/>
    </row>
    <row r="1393" spans="1:46" x14ac:dyDescent="0.25">
      <c r="A1393" s="60">
        <v>21055.42226557713</v>
      </c>
      <c r="B1393" s="54">
        <f t="shared" si="63"/>
        <v>14</v>
      </c>
      <c r="C1393" s="54">
        <f t="shared" si="64"/>
        <v>1384</v>
      </c>
      <c r="D1393" s="60">
        <v>21055.42226557713</v>
      </c>
      <c r="G1393" s="63"/>
      <c r="I1393" s="64"/>
      <c r="J1393" s="64"/>
      <c r="K1393" s="65"/>
      <c r="M1393" s="64"/>
      <c r="N1393" s="66"/>
      <c r="O1393" s="66"/>
      <c r="Q1393" s="67"/>
      <c r="R1393" s="68"/>
      <c r="S1393" s="63"/>
      <c r="U1393" s="68">
        <v>40843</v>
      </c>
      <c r="V1393" s="64">
        <v>10</v>
      </c>
      <c r="W1393" s="54">
        <f t="shared" si="65"/>
        <v>1384</v>
      </c>
      <c r="X1393" s="68">
        <v>40843</v>
      </c>
      <c r="AC1393" s="63">
        <v>20422.701620215084</v>
      </c>
      <c r="AD1393" s="63"/>
      <c r="AE1393" s="54" t="s">
        <v>177</v>
      </c>
      <c r="AG1393" s="63"/>
      <c r="AK1393" s="64"/>
      <c r="AL1393" s="64"/>
      <c r="AM1393" s="65"/>
      <c r="AO1393" s="64"/>
      <c r="AP1393" s="66"/>
      <c r="AQ1393" s="66"/>
      <c r="AS1393" s="67"/>
      <c r="AT1393" s="68"/>
    </row>
    <row r="1394" spans="1:46" x14ac:dyDescent="0.25">
      <c r="A1394" s="60">
        <v>21070.925496172626</v>
      </c>
      <c r="B1394" s="54">
        <f t="shared" si="63"/>
        <v>15</v>
      </c>
      <c r="C1394" s="54">
        <f t="shared" si="64"/>
        <v>1385</v>
      </c>
      <c r="D1394" s="60">
        <v>21070.925496172626</v>
      </c>
      <c r="G1394" s="63"/>
      <c r="I1394" s="64"/>
      <c r="J1394" s="64"/>
      <c r="K1394" s="65"/>
      <c r="M1394" s="64"/>
      <c r="N1394" s="66"/>
      <c r="O1394" s="66"/>
      <c r="Q1394" s="67"/>
      <c r="R1394" s="68"/>
      <c r="S1394" s="63"/>
      <c r="U1394" s="68">
        <v>40872</v>
      </c>
      <c r="V1394" s="64">
        <v>11</v>
      </c>
      <c r="W1394" s="54">
        <f t="shared" si="65"/>
        <v>1385</v>
      </c>
      <c r="X1394" s="68">
        <v>40872</v>
      </c>
      <c r="AC1394" s="63">
        <v>20437.296922168229</v>
      </c>
      <c r="AD1394" s="63"/>
      <c r="AE1394" s="54" t="s">
        <v>176</v>
      </c>
      <c r="AG1394" s="63"/>
      <c r="AK1394" s="64"/>
      <c r="AL1394" s="64"/>
      <c r="AM1394" s="65"/>
      <c r="AO1394" s="64"/>
      <c r="AP1394" s="66"/>
      <c r="AQ1394" s="66"/>
      <c r="AS1394" s="67"/>
      <c r="AT1394" s="68"/>
    </row>
    <row r="1395" spans="1:46" x14ac:dyDescent="0.25">
      <c r="A1395" s="60">
        <v>21086.310117302928</v>
      </c>
      <c r="B1395" s="54">
        <f t="shared" si="63"/>
        <v>16</v>
      </c>
      <c r="C1395" s="54">
        <f t="shared" si="64"/>
        <v>1386</v>
      </c>
      <c r="D1395" s="60">
        <v>21086.310117302928</v>
      </c>
      <c r="G1395" s="63"/>
      <c r="I1395" s="64"/>
      <c r="J1395" s="64"/>
      <c r="K1395" s="65"/>
      <c r="M1395" s="64"/>
      <c r="N1395" s="66"/>
      <c r="O1395" s="66"/>
      <c r="Q1395" s="67"/>
      <c r="R1395" s="68"/>
      <c r="S1395" s="63"/>
      <c r="U1395" s="68">
        <v>40902</v>
      </c>
      <c r="V1395" s="64">
        <v>12</v>
      </c>
      <c r="W1395" s="54">
        <f t="shared" si="65"/>
        <v>1386</v>
      </c>
      <c r="X1395" s="68">
        <v>40902</v>
      </c>
      <c r="AC1395" s="63">
        <v>20452.155862741638</v>
      </c>
      <c r="AD1395" s="63"/>
      <c r="AE1395" s="54" t="s">
        <v>177</v>
      </c>
      <c r="AG1395" s="63"/>
      <c r="AK1395" s="64"/>
      <c r="AL1395" s="64"/>
      <c r="AM1395" s="65"/>
      <c r="AO1395" s="64"/>
      <c r="AP1395" s="66"/>
      <c r="AQ1395" s="66"/>
      <c r="AS1395" s="67"/>
      <c r="AT1395" s="68"/>
    </row>
    <row r="1396" spans="1:46" x14ac:dyDescent="0.25">
      <c r="A1396" s="60">
        <v>21101.562840139028</v>
      </c>
      <c r="B1396" s="54">
        <f t="shared" si="63"/>
        <v>17</v>
      </c>
      <c r="C1396" s="54">
        <f t="shared" si="64"/>
        <v>1387</v>
      </c>
      <c r="D1396" s="60">
        <v>21101.562840139028</v>
      </c>
      <c r="G1396" s="63"/>
      <c r="I1396" s="64"/>
      <c r="J1396" s="64"/>
      <c r="K1396" s="65"/>
      <c r="M1396" s="64"/>
      <c r="N1396" s="66"/>
      <c r="O1396" s="66"/>
      <c r="Q1396" s="67"/>
      <c r="R1396" s="68"/>
      <c r="S1396" s="63"/>
      <c r="U1396" s="68">
        <v>40931</v>
      </c>
      <c r="V1396" s="64">
        <v>1</v>
      </c>
      <c r="W1396" s="54">
        <f t="shared" si="65"/>
        <v>1387</v>
      </c>
      <c r="X1396" s="68">
        <v>40931</v>
      </c>
      <c r="AC1396" s="63">
        <v>20467.126075422391</v>
      </c>
      <c r="AD1396" s="63"/>
      <c r="AE1396" s="54" t="s">
        <v>176</v>
      </c>
      <c r="AG1396" s="63"/>
      <c r="AK1396" s="64"/>
      <c r="AL1396" s="64"/>
      <c r="AM1396" s="65"/>
      <c r="AO1396" s="64"/>
      <c r="AP1396" s="66"/>
      <c r="AQ1396" s="66"/>
      <c r="AS1396" s="67"/>
      <c r="AT1396" s="68"/>
    </row>
    <row r="1397" spans="1:46" x14ac:dyDescent="0.25">
      <c r="A1397" s="60">
        <v>21116.683827426285</v>
      </c>
      <c r="B1397" s="54">
        <f t="shared" si="63"/>
        <v>18</v>
      </c>
      <c r="C1397" s="54">
        <f t="shared" si="64"/>
        <v>1388</v>
      </c>
      <c r="D1397" s="60">
        <v>21116.683827426285</v>
      </c>
      <c r="G1397" s="63"/>
      <c r="I1397" s="64"/>
      <c r="J1397" s="64"/>
      <c r="K1397" s="65"/>
      <c r="M1397" s="64"/>
      <c r="N1397" s="66"/>
      <c r="O1397" s="66"/>
      <c r="Q1397" s="67"/>
      <c r="R1397" s="68"/>
      <c r="S1397" s="63"/>
      <c r="U1397" s="68">
        <v>40961</v>
      </c>
      <c r="V1397" s="64">
        <v>2</v>
      </c>
      <c r="W1397" s="54">
        <f t="shared" si="65"/>
        <v>1388</v>
      </c>
      <c r="X1397" s="68">
        <v>40961</v>
      </c>
      <c r="AC1397" s="63">
        <v>20481.61166927591</v>
      </c>
      <c r="AD1397" s="63"/>
      <c r="AE1397" s="54" t="s">
        <v>177</v>
      </c>
      <c r="AG1397" s="63"/>
      <c r="AK1397" s="64"/>
      <c r="AL1397" s="64"/>
      <c r="AM1397" s="65"/>
      <c r="AO1397" s="64"/>
      <c r="AP1397" s="66"/>
      <c r="AQ1397" s="66"/>
      <c r="AS1397" s="67"/>
      <c r="AT1397" s="68"/>
    </row>
    <row r="1398" spans="1:46" x14ac:dyDescent="0.25">
      <c r="A1398" s="60">
        <v>21131.680941722356</v>
      </c>
      <c r="B1398" s="54">
        <f t="shared" si="63"/>
        <v>19</v>
      </c>
      <c r="C1398" s="54">
        <f t="shared" si="64"/>
        <v>1389</v>
      </c>
      <c r="D1398" s="60">
        <v>21131.680941722356</v>
      </c>
      <c r="G1398" s="63"/>
      <c r="I1398" s="64"/>
      <c r="J1398" s="64"/>
      <c r="K1398" s="65"/>
      <c r="M1398" s="64"/>
      <c r="N1398" s="66"/>
      <c r="O1398" s="66"/>
      <c r="Q1398" s="67"/>
      <c r="R1398" s="68"/>
      <c r="S1398" s="63"/>
      <c r="U1398" s="68">
        <v>40990</v>
      </c>
      <c r="V1398" s="64">
        <v>3</v>
      </c>
      <c r="W1398" s="54">
        <f t="shared" si="65"/>
        <v>1389</v>
      </c>
      <c r="X1398" s="68">
        <v>40990</v>
      </c>
      <c r="AC1398" s="63">
        <v>20496.901554909069</v>
      </c>
      <c r="AD1398" s="63"/>
      <c r="AE1398" s="54" t="s">
        <v>176</v>
      </c>
      <c r="AG1398" s="63"/>
      <c r="AK1398" s="64"/>
      <c r="AL1398" s="64"/>
      <c r="AM1398" s="65"/>
      <c r="AO1398" s="64"/>
      <c r="AP1398" s="66"/>
      <c r="AQ1398" s="66"/>
      <c r="AS1398" s="67"/>
      <c r="AT1398" s="68"/>
    </row>
    <row r="1399" spans="1:46" x14ac:dyDescent="0.25">
      <c r="A1399" s="60">
        <v>21146.5691297343</v>
      </c>
      <c r="B1399" s="54">
        <f t="shared" si="63"/>
        <v>20</v>
      </c>
      <c r="C1399" s="54">
        <f t="shared" si="64"/>
        <v>1390</v>
      </c>
      <c r="D1399" s="60">
        <v>21146.5691297343</v>
      </c>
      <c r="G1399" s="63"/>
      <c r="I1399" s="64"/>
      <c r="J1399" s="64"/>
      <c r="K1399" s="65"/>
      <c r="M1399" s="64"/>
      <c r="N1399" s="66"/>
      <c r="O1399" s="66"/>
      <c r="Q1399" s="67"/>
      <c r="R1399" s="68"/>
      <c r="S1399" s="63"/>
      <c r="U1399" s="68">
        <v>41020</v>
      </c>
      <c r="V1399" s="64">
        <v>4</v>
      </c>
      <c r="W1399" s="54">
        <f t="shared" si="65"/>
        <v>1390</v>
      </c>
      <c r="X1399" s="68">
        <v>41020</v>
      </c>
      <c r="AC1399" s="63">
        <v>20511.07091227686</v>
      </c>
      <c r="AD1399" s="63"/>
      <c r="AE1399" s="54" t="s">
        <v>177</v>
      </c>
      <c r="AG1399" s="63"/>
      <c r="AK1399" s="64"/>
      <c r="AL1399" s="64"/>
      <c r="AM1399" s="65"/>
      <c r="AO1399" s="64"/>
      <c r="AP1399" s="66"/>
      <c r="AQ1399" s="66"/>
      <c r="AS1399" s="67"/>
      <c r="AT1399" s="68"/>
    </row>
    <row r="1400" spans="1:46" x14ac:dyDescent="0.25">
      <c r="A1400" s="60">
        <v>21161.372550760861</v>
      </c>
      <c r="B1400" s="54">
        <f t="shared" si="63"/>
        <v>21</v>
      </c>
      <c r="C1400" s="54">
        <f t="shared" si="64"/>
        <v>1391</v>
      </c>
      <c r="D1400" s="60">
        <v>21161.372550760861</v>
      </c>
      <c r="G1400" s="63"/>
      <c r="I1400" s="64"/>
      <c r="J1400" s="64"/>
      <c r="K1400" s="65"/>
      <c r="M1400" s="64"/>
      <c r="N1400" s="66"/>
      <c r="O1400" s="66"/>
      <c r="Q1400" s="67"/>
      <c r="R1400" s="68"/>
      <c r="S1400" s="63"/>
      <c r="U1400" s="68">
        <v>41050</v>
      </c>
      <c r="V1400" s="64">
        <v>4</v>
      </c>
      <c r="W1400" s="54">
        <f t="shared" si="65"/>
        <v>1391</v>
      </c>
      <c r="X1400" s="68">
        <v>41050</v>
      </c>
      <c r="AC1400" s="63">
        <v>20526.567434899975</v>
      </c>
      <c r="AD1400" s="63"/>
      <c r="AE1400" s="54" t="s">
        <v>176</v>
      </c>
      <c r="AG1400" s="63"/>
      <c r="AK1400" s="64"/>
      <c r="AL1400" s="64"/>
      <c r="AM1400" s="65"/>
      <c r="AO1400" s="64"/>
      <c r="AP1400" s="66"/>
      <c r="AQ1400" s="66"/>
      <c r="AS1400" s="67"/>
      <c r="AT1400" s="68"/>
    </row>
    <row r="1401" spans="1:46" x14ac:dyDescent="0.25">
      <c r="A1401" s="60">
        <v>21176.117443621624</v>
      </c>
      <c r="B1401" s="54">
        <f t="shared" si="63"/>
        <v>22</v>
      </c>
      <c r="C1401" s="54">
        <f t="shared" si="64"/>
        <v>1392</v>
      </c>
      <c r="D1401" s="60">
        <v>21176.117443621624</v>
      </c>
      <c r="G1401" s="63"/>
      <c r="I1401" s="64"/>
      <c r="J1401" s="64"/>
      <c r="K1401" s="65"/>
      <c r="M1401" s="64"/>
      <c r="N1401" s="66"/>
      <c r="O1401" s="66"/>
      <c r="Q1401" s="67"/>
      <c r="R1401" s="68"/>
      <c r="S1401" s="63"/>
      <c r="U1401" s="68">
        <v>41079</v>
      </c>
      <c r="V1401" s="64">
        <v>5</v>
      </c>
      <c r="W1401" s="54">
        <f t="shared" si="65"/>
        <v>1392</v>
      </c>
      <c r="X1401" s="68">
        <v>41079</v>
      </c>
      <c r="AC1401" s="63">
        <v>20540.549750162754</v>
      </c>
      <c r="AD1401" s="63"/>
      <c r="AE1401" s="54" t="s">
        <v>177</v>
      </c>
      <c r="AG1401" s="63"/>
      <c r="AK1401" s="64"/>
      <c r="AL1401" s="64"/>
      <c r="AM1401" s="65"/>
      <c r="AO1401" s="64"/>
      <c r="AP1401" s="66"/>
      <c r="AQ1401" s="66"/>
      <c r="AS1401" s="67"/>
      <c r="AT1401" s="68"/>
    </row>
    <row r="1402" spans="1:46" x14ac:dyDescent="0.25">
      <c r="A1402" s="60">
        <v>21190.83670471143</v>
      </c>
      <c r="B1402" s="54">
        <f t="shared" si="63"/>
        <v>23</v>
      </c>
      <c r="C1402" s="54">
        <f t="shared" si="64"/>
        <v>1393</v>
      </c>
      <c r="D1402" s="60">
        <v>21190.83670471143</v>
      </c>
      <c r="G1402" s="63"/>
      <c r="I1402" s="64"/>
      <c r="J1402" s="64"/>
      <c r="K1402" s="65"/>
      <c r="M1402" s="64"/>
      <c r="N1402" s="66"/>
      <c r="O1402" s="66"/>
      <c r="Q1402" s="67"/>
      <c r="R1402" s="68"/>
      <c r="S1402" s="63"/>
      <c r="U1402" s="68">
        <v>41109</v>
      </c>
      <c r="V1402" s="64">
        <v>6</v>
      </c>
      <c r="W1402" s="54">
        <f t="shared" si="65"/>
        <v>1393</v>
      </c>
      <c r="X1402" s="68">
        <v>41109</v>
      </c>
      <c r="AC1402" s="63">
        <v>20556.110642072745</v>
      </c>
      <c r="AD1402" s="63"/>
      <c r="AE1402" s="54" t="s">
        <v>176</v>
      </c>
      <c r="AG1402" s="63"/>
      <c r="AK1402" s="64"/>
      <c r="AL1402" s="64"/>
      <c r="AM1402" s="65"/>
      <c r="AO1402" s="64"/>
      <c r="AP1402" s="66"/>
      <c r="AQ1402" s="66"/>
      <c r="AS1402" s="67"/>
      <c r="AT1402" s="68"/>
    </row>
    <row r="1403" spans="1:46" x14ac:dyDescent="0.25">
      <c r="A1403" s="60">
        <v>21205.561793569941</v>
      </c>
      <c r="B1403" s="54">
        <f t="shared" si="63"/>
        <v>24</v>
      </c>
      <c r="C1403" s="54">
        <f t="shared" si="64"/>
        <v>1394</v>
      </c>
      <c r="D1403" s="60">
        <v>21205.561793569941</v>
      </c>
      <c r="G1403" s="63"/>
      <c r="I1403" s="64"/>
      <c r="J1403" s="64"/>
      <c r="K1403" s="65"/>
      <c r="M1403" s="64"/>
      <c r="N1403" s="66"/>
      <c r="O1403" s="66"/>
      <c r="Q1403" s="67"/>
      <c r="R1403" s="68"/>
      <c r="S1403" s="63"/>
      <c r="U1403" s="68">
        <v>41138</v>
      </c>
      <c r="V1403" s="64">
        <v>7</v>
      </c>
      <c r="W1403" s="54">
        <f t="shared" si="65"/>
        <v>1394</v>
      </c>
      <c r="X1403" s="68">
        <v>41138</v>
      </c>
      <c r="AC1403" s="63">
        <v>20570.070185465273</v>
      </c>
      <c r="AD1403" s="63"/>
      <c r="AE1403" s="54" t="s">
        <v>177</v>
      </c>
      <c r="AG1403" s="63"/>
      <c r="AK1403" s="64"/>
      <c r="AL1403" s="64"/>
      <c r="AM1403" s="65"/>
      <c r="AO1403" s="64"/>
      <c r="AP1403" s="66"/>
      <c r="AQ1403" s="66"/>
      <c r="AS1403" s="67"/>
      <c r="AT1403" s="68"/>
    </row>
    <row r="1404" spans="1:46" x14ac:dyDescent="0.25">
      <c r="A1404" s="60">
        <v>21220.326184822712</v>
      </c>
      <c r="B1404" s="54">
        <f t="shared" si="63"/>
        <v>1</v>
      </c>
      <c r="C1404" s="54">
        <f t="shared" si="64"/>
        <v>1395</v>
      </c>
      <c r="D1404" s="60">
        <v>21220.326184822712</v>
      </c>
      <c r="G1404" s="63"/>
      <c r="I1404" s="64"/>
      <c r="J1404" s="64"/>
      <c r="K1404" s="65"/>
      <c r="M1404" s="64"/>
      <c r="N1404" s="66"/>
      <c r="O1404" s="66"/>
      <c r="Q1404" s="67"/>
      <c r="R1404" s="68"/>
      <c r="S1404" s="63"/>
      <c r="U1404" s="68">
        <v>41168</v>
      </c>
      <c r="V1404" s="64">
        <v>8</v>
      </c>
      <c r="W1404" s="54">
        <f t="shared" si="65"/>
        <v>1395</v>
      </c>
      <c r="X1404" s="68">
        <v>41168</v>
      </c>
      <c r="AC1404" s="63">
        <v>20585.545061862096</v>
      </c>
      <c r="AD1404" s="63"/>
      <c r="AE1404" s="54" t="s">
        <v>176</v>
      </c>
      <c r="AG1404" s="63"/>
      <c r="AK1404" s="64"/>
      <c r="AL1404" s="64"/>
      <c r="AM1404" s="65"/>
      <c r="AO1404" s="64"/>
      <c r="AP1404" s="66"/>
      <c r="AQ1404" s="66"/>
      <c r="AS1404" s="67"/>
      <c r="AT1404" s="68"/>
    </row>
    <row r="1405" spans="1:46" x14ac:dyDescent="0.25">
      <c r="A1405" s="60">
        <v>21235.159002381377</v>
      </c>
      <c r="B1405" s="54">
        <f t="shared" si="63"/>
        <v>2</v>
      </c>
      <c r="C1405" s="54">
        <f t="shared" si="64"/>
        <v>1396</v>
      </c>
      <c r="D1405" s="60">
        <v>21235.159002381377</v>
      </c>
      <c r="G1405" s="63"/>
      <c r="I1405" s="64"/>
      <c r="J1405" s="64"/>
      <c r="K1405" s="65"/>
      <c r="M1405" s="64"/>
      <c r="N1405" s="66"/>
      <c r="O1405" s="66"/>
      <c r="Q1405" s="67"/>
      <c r="R1405" s="68"/>
      <c r="S1405" s="63"/>
      <c r="U1405" s="68">
        <v>41197</v>
      </c>
      <c r="V1405" s="64">
        <v>9</v>
      </c>
      <c r="W1405" s="54">
        <f t="shared" si="65"/>
        <v>1396</v>
      </c>
      <c r="X1405" s="68">
        <v>41197</v>
      </c>
      <c r="AC1405" s="63">
        <v>20599.64330670191</v>
      </c>
      <c r="AD1405" s="63"/>
      <c r="AE1405" s="54" t="s">
        <v>177</v>
      </c>
      <c r="AG1405" s="63"/>
      <c r="AK1405" s="64"/>
      <c r="AL1405" s="64"/>
      <c r="AM1405" s="65"/>
      <c r="AO1405" s="64"/>
      <c r="AP1405" s="66"/>
      <c r="AQ1405" s="66"/>
      <c r="AS1405" s="67"/>
      <c r="AT1405" s="68"/>
    </row>
    <row r="1406" spans="1:46" x14ac:dyDescent="0.25">
      <c r="A1406" s="60">
        <v>21250.08707783604</v>
      </c>
      <c r="B1406" s="54">
        <f t="shared" si="63"/>
        <v>3</v>
      </c>
      <c r="C1406" s="54">
        <f t="shared" si="64"/>
        <v>1397</v>
      </c>
      <c r="D1406" s="60">
        <v>21250.08707783604</v>
      </c>
      <c r="G1406" s="63"/>
      <c r="I1406" s="64"/>
      <c r="J1406" s="64"/>
      <c r="K1406" s="65"/>
      <c r="M1406" s="64"/>
      <c r="N1406" s="66"/>
      <c r="O1406" s="66"/>
      <c r="Q1406" s="67"/>
      <c r="R1406" s="68"/>
      <c r="S1406" s="63"/>
      <c r="U1406" s="68">
        <v>41227</v>
      </c>
      <c r="V1406" s="64">
        <v>10</v>
      </c>
      <c r="W1406" s="54">
        <f t="shared" si="65"/>
        <v>1397</v>
      </c>
      <c r="X1406" s="68">
        <v>41227</v>
      </c>
      <c r="AC1406" s="63">
        <v>20614.895589139778</v>
      </c>
      <c r="AD1406" s="63"/>
      <c r="AE1406" s="54" t="s">
        <v>176</v>
      </c>
      <c r="AG1406" s="63"/>
      <c r="AK1406" s="64"/>
      <c r="AL1406" s="64"/>
      <c r="AM1406" s="65"/>
      <c r="AO1406" s="64"/>
      <c r="AP1406" s="66"/>
      <c r="AQ1406" s="66"/>
      <c r="AS1406" s="67"/>
      <c r="AT1406" s="68"/>
    </row>
    <row r="1407" spans="1:46" x14ac:dyDescent="0.25">
      <c r="A1407" s="60">
        <v>21265.129379633814</v>
      </c>
      <c r="B1407" s="54">
        <f t="shared" si="63"/>
        <v>4</v>
      </c>
      <c r="C1407" s="54">
        <f t="shared" si="64"/>
        <v>1398</v>
      </c>
      <c r="D1407" s="60">
        <v>21265.129379633814</v>
      </c>
      <c r="G1407" s="63"/>
      <c r="I1407" s="64"/>
      <c r="J1407" s="64"/>
      <c r="K1407" s="65"/>
      <c r="M1407" s="64"/>
      <c r="N1407" s="66"/>
      <c r="O1407" s="66"/>
      <c r="Q1407" s="67"/>
      <c r="R1407" s="68"/>
      <c r="S1407" s="63"/>
      <c r="U1407" s="68">
        <v>41256</v>
      </c>
      <c r="V1407" s="64">
        <v>11</v>
      </c>
      <c r="W1407" s="54">
        <f t="shared" si="65"/>
        <v>1398</v>
      </c>
      <c r="X1407" s="68">
        <v>41256</v>
      </c>
      <c r="AC1407" s="63">
        <v>20629.259742910508</v>
      </c>
      <c r="AD1407" s="63"/>
      <c r="AE1407" s="54" t="s">
        <v>177</v>
      </c>
      <c r="AG1407" s="63"/>
      <c r="AK1407" s="64"/>
      <c r="AL1407" s="64"/>
      <c r="AM1407" s="65"/>
      <c r="AO1407" s="64"/>
      <c r="AP1407" s="66"/>
      <c r="AQ1407" s="66"/>
      <c r="AS1407" s="67"/>
      <c r="AT1407" s="68"/>
    </row>
    <row r="1408" spans="1:46" x14ac:dyDescent="0.25">
      <c r="A1408" s="60">
        <v>21280.300601664465</v>
      </c>
      <c r="B1408" s="54">
        <f t="shared" si="63"/>
        <v>5</v>
      </c>
      <c r="C1408" s="54">
        <f t="shared" si="64"/>
        <v>1399</v>
      </c>
      <c r="D1408" s="60">
        <v>21280.300601664465</v>
      </c>
      <c r="G1408" s="63"/>
      <c r="I1408" s="64"/>
      <c r="J1408" s="64"/>
      <c r="K1408" s="65"/>
      <c r="M1408" s="64"/>
      <c r="N1408" s="66"/>
      <c r="O1408" s="66"/>
      <c r="Q1408" s="67"/>
      <c r="R1408" s="68"/>
      <c r="S1408" s="63"/>
      <c r="U1408" s="68">
        <v>41286</v>
      </c>
      <c r="V1408" s="64">
        <v>12</v>
      </c>
      <c r="W1408" s="54">
        <f t="shared" si="65"/>
        <v>1399</v>
      </c>
      <c r="X1408" s="68">
        <v>41286</v>
      </c>
      <c r="AC1408" s="63">
        <v>20644.193152713589</v>
      </c>
      <c r="AD1408" s="63"/>
      <c r="AE1408" s="54" t="s">
        <v>176</v>
      </c>
      <c r="AG1408" s="63"/>
      <c r="AK1408" s="64"/>
      <c r="AL1408" s="64"/>
      <c r="AM1408" s="65"/>
      <c r="AO1408" s="64"/>
      <c r="AP1408" s="66"/>
      <c r="AQ1408" s="66"/>
      <c r="AS1408" s="67"/>
      <c r="AT1408" s="68"/>
    </row>
    <row r="1409" spans="1:46" x14ac:dyDescent="0.25">
      <c r="A1409" s="60">
        <v>21295.602422547992</v>
      </c>
      <c r="B1409" s="54">
        <f t="shared" si="63"/>
        <v>6</v>
      </c>
      <c r="C1409" s="54">
        <f t="shared" si="64"/>
        <v>1400</v>
      </c>
      <c r="D1409" s="60">
        <v>21295.602422547992</v>
      </c>
      <c r="G1409" s="63"/>
      <c r="I1409" s="64"/>
      <c r="J1409" s="64"/>
      <c r="K1409" s="65"/>
      <c r="M1409" s="64"/>
      <c r="N1409" s="66"/>
      <c r="O1409" s="66"/>
      <c r="Q1409" s="67"/>
      <c r="R1409" s="68"/>
      <c r="S1409" s="63"/>
      <c r="U1409" s="68">
        <v>41315</v>
      </c>
      <c r="V1409" s="64">
        <v>1</v>
      </c>
      <c r="W1409" s="54">
        <f t="shared" si="65"/>
        <v>1400</v>
      </c>
      <c r="X1409" s="68">
        <v>41315</v>
      </c>
      <c r="AC1409" s="63">
        <v>20658.895489833318</v>
      </c>
      <c r="AD1409" s="63"/>
      <c r="AE1409" s="54" t="s">
        <v>177</v>
      </c>
      <c r="AG1409" s="63"/>
      <c r="AK1409" s="64"/>
      <c r="AL1409" s="64"/>
      <c r="AM1409" s="65"/>
      <c r="AO1409" s="64"/>
      <c r="AP1409" s="66"/>
      <c r="AQ1409" s="66"/>
      <c r="AS1409" s="67"/>
      <c r="AT1409" s="68"/>
    </row>
    <row r="1410" spans="1:46" x14ac:dyDescent="0.25">
      <c r="A1410" s="60">
        <v>21311.034516116604</v>
      </c>
      <c r="B1410" s="54">
        <f t="shared" si="63"/>
        <v>7</v>
      </c>
      <c r="C1410" s="54">
        <f t="shared" si="64"/>
        <v>1401</v>
      </c>
      <c r="D1410" s="60">
        <v>21311.034516116604</v>
      </c>
      <c r="G1410" s="63"/>
      <c r="I1410" s="64"/>
      <c r="J1410" s="64"/>
      <c r="K1410" s="65"/>
      <c r="M1410" s="64"/>
      <c r="N1410" s="66"/>
      <c r="O1410" s="66"/>
      <c r="Q1410" s="67"/>
      <c r="R1410" s="68"/>
      <c r="S1410" s="63"/>
      <c r="U1410" s="68">
        <v>41345</v>
      </c>
      <c r="V1410" s="64">
        <v>2</v>
      </c>
      <c r="W1410" s="54">
        <f t="shared" si="65"/>
        <v>1401</v>
      </c>
      <c r="X1410" s="68">
        <v>41345</v>
      </c>
      <c r="AC1410" s="63">
        <v>20673.476001108531</v>
      </c>
      <c r="AD1410" s="63"/>
      <c r="AE1410" s="54" t="s">
        <v>176</v>
      </c>
      <c r="AG1410" s="63"/>
      <c r="AK1410" s="64"/>
      <c r="AL1410" s="64"/>
      <c r="AM1410" s="65"/>
      <c r="AO1410" s="64"/>
      <c r="AP1410" s="66"/>
      <c r="AQ1410" s="66"/>
      <c r="AS1410" s="67"/>
      <c r="AT1410" s="68"/>
    </row>
    <row r="1411" spans="1:46" x14ac:dyDescent="0.25">
      <c r="A1411" s="60">
        <v>21326.577459716704</v>
      </c>
      <c r="B1411" s="54">
        <f t="shared" si="63"/>
        <v>8</v>
      </c>
      <c r="C1411" s="54">
        <f t="shared" si="64"/>
        <v>1402</v>
      </c>
      <c r="D1411" s="60">
        <v>21326.577459716704</v>
      </c>
      <c r="G1411" s="63"/>
      <c r="I1411" s="64"/>
      <c r="J1411" s="64"/>
      <c r="K1411" s="65"/>
      <c r="M1411" s="64"/>
      <c r="N1411" s="66"/>
      <c r="O1411" s="66"/>
      <c r="Q1411" s="67"/>
      <c r="R1411" s="68"/>
      <c r="S1411" s="63"/>
      <c r="U1411" s="68">
        <v>41374</v>
      </c>
      <c r="V1411" s="64">
        <v>3</v>
      </c>
      <c r="W1411" s="54">
        <f t="shared" si="65"/>
        <v>1402</v>
      </c>
      <c r="X1411" s="68">
        <v>41374</v>
      </c>
      <c r="AC1411" s="63">
        <v>20688.526590846479</v>
      </c>
      <c r="AD1411" s="63"/>
      <c r="AE1411" s="54" t="s">
        <v>177</v>
      </c>
      <c r="AG1411" s="63"/>
      <c r="AK1411" s="64"/>
      <c r="AL1411" s="64"/>
      <c r="AM1411" s="65"/>
      <c r="AO1411" s="64"/>
      <c r="AP1411" s="66"/>
      <c r="AQ1411" s="66"/>
      <c r="AS1411" s="67"/>
      <c r="AT1411" s="68"/>
    </row>
    <row r="1412" spans="1:46" x14ac:dyDescent="0.25">
      <c r="A1412" s="60">
        <v>21342.217167838011</v>
      </c>
      <c r="B1412" s="54">
        <f t="shared" si="63"/>
        <v>9</v>
      </c>
      <c r="C1412" s="54">
        <f t="shared" si="64"/>
        <v>1403</v>
      </c>
      <c r="D1412" s="60">
        <v>21342.217167838011</v>
      </c>
      <c r="G1412" s="63"/>
      <c r="I1412" s="64"/>
      <c r="J1412" s="64"/>
      <c r="K1412" s="65"/>
      <c r="M1412" s="64"/>
      <c r="N1412" s="66"/>
      <c r="O1412" s="66"/>
      <c r="Q1412" s="67"/>
      <c r="R1412" s="68"/>
      <c r="S1412" s="63"/>
      <c r="U1412" s="68">
        <v>41404</v>
      </c>
      <c r="V1412" s="64">
        <v>4</v>
      </c>
      <c r="W1412" s="54">
        <f t="shared" si="65"/>
        <v>1403</v>
      </c>
      <c r="X1412" s="68">
        <v>41404</v>
      </c>
      <c r="AC1412" s="63">
        <v>20702.79006808484</v>
      </c>
      <c r="AD1412" s="63"/>
      <c r="AE1412" s="54" t="s">
        <v>176</v>
      </c>
      <c r="AG1412" s="63"/>
      <c r="AK1412" s="64"/>
      <c r="AL1412" s="64"/>
      <c r="AM1412" s="65"/>
      <c r="AO1412" s="64"/>
      <c r="AP1412" s="66"/>
      <c r="AQ1412" s="66"/>
      <c r="AS1412" s="67"/>
      <c r="AT1412" s="68"/>
    </row>
    <row r="1413" spans="1:46" x14ac:dyDescent="0.25">
      <c r="A1413" s="60">
        <v>21357.914862466976</v>
      </c>
      <c r="B1413" s="54">
        <f t="shared" si="63"/>
        <v>10</v>
      </c>
      <c r="C1413" s="54">
        <f t="shared" si="64"/>
        <v>1404</v>
      </c>
      <c r="D1413" s="60">
        <v>21357.914862466976</v>
      </c>
      <c r="G1413" s="63"/>
      <c r="I1413" s="64"/>
      <c r="J1413" s="64"/>
      <c r="K1413" s="65"/>
      <c r="M1413" s="64"/>
      <c r="N1413" s="66"/>
      <c r="O1413" s="66"/>
      <c r="Q1413" s="67"/>
      <c r="R1413" s="68"/>
      <c r="S1413" s="63"/>
      <c r="U1413" s="68">
        <v>41433</v>
      </c>
      <c r="V1413" s="64">
        <v>5</v>
      </c>
      <c r="W1413" s="54">
        <f t="shared" si="65"/>
        <v>1404</v>
      </c>
      <c r="X1413" s="68">
        <v>41433</v>
      </c>
      <c r="AC1413" s="63">
        <v>20718.13881229423</v>
      </c>
      <c r="AD1413" s="63"/>
      <c r="AE1413" s="54" t="s">
        <v>177</v>
      </c>
      <c r="AG1413" s="63"/>
      <c r="AK1413" s="64"/>
      <c r="AL1413" s="64"/>
      <c r="AM1413" s="65"/>
      <c r="AO1413" s="64"/>
      <c r="AP1413" s="66"/>
      <c r="AQ1413" s="66"/>
      <c r="AS1413" s="67"/>
      <c r="AT1413" s="68"/>
    </row>
    <row r="1414" spans="1:46" x14ac:dyDescent="0.25">
      <c r="A1414" s="60">
        <v>21373.648575630039</v>
      </c>
      <c r="B1414" s="54">
        <f t="shared" si="63"/>
        <v>11</v>
      </c>
      <c r="C1414" s="54">
        <f t="shared" si="64"/>
        <v>1405</v>
      </c>
      <c r="D1414" s="60">
        <v>21373.648575630039</v>
      </c>
      <c r="G1414" s="63"/>
      <c r="I1414" s="64"/>
      <c r="J1414" s="64"/>
      <c r="K1414" s="65"/>
      <c r="M1414" s="64"/>
      <c r="N1414" s="66"/>
      <c r="O1414" s="66"/>
      <c r="Q1414" s="67"/>
      <c r="R1414" s="68"/>
      <c r="S1414" s="63"/>
      <c r="U1414" s="68">
        <v>41463</v>
      </c>
      <c r="V1414" s="64">
        <v>6</v>
      </c>
      <c r="W1414" s="54">
        <f t="shared" si="65"/>
        <v>1405</v>
      </c>
      <c r="X1414" s="68">
        <v>41463</v>
      </c>
      <c r="AC1414" s="63">
        <v>20732.184064320289</v>
      </c>
      <c r="AD1414" s="63"/>
      <c r="AE1414" s="54" t="s">
        <v>176</v>
      </c>
      <c r="AG1414" s="63"/>
      <c r="AK1414" s="64"/>
      <c r="AL1414" s="64"/>
      <c r="AM1414" s="65"/>
      <c r="AO1414" s="64"/>
      <c r="AP1414" s="66"/>
      <c r="AQ1414" s="66"/>
      <c r="AS1414" s="67"/>
      <c r="AT1414" s="68"/>
    </row>
    <row r="1415" spans="1:46" x14ac:dyDescent="0.25">
      <c r="A1415" s="60">
        <v>21389.36872848263</v>
      </c>
      <c r="B1415" s="54">
        <f t="shared" si="63"/>
        <v>12</v>
      </c>
      <c r="C1415" s="54">
        <f t="shared" si="64"/>
        <v>1406</v>
      </c>
      <c r="D1415" s="60">
        <v>21389.36872848263</v>
      </c>
      <c r="G1415" s="63"/>
      <c r="I1415" s="64"/>
      <c r="J1415" s="64"/>
      <c r="K1415" s="65"/>
      <c r="M1415" s="64"/>
      <c r="N1415" s="66"/>
      <c r="O1415" s="66"/>
      <c r="Q1415" s="67"/>
      <c r="R1415" s="68"/>
      <c r="S1415" s="63"/>
      <c r="U1415" s="68">
        <v>41493</v>
      </c>
      <c r="V1415" s="64">
        <v>7</v>
      </c>
      <c r="W1415" s="54">
        <f t="shared" si="65"/>
        <v>1406</v>
      </c>
      <c r="X1415" s="68">
        <v>41493</v>
      </c>
      <c r="AC1415" s="63">
        <v>20747.725792536512</v>
      </c>
      <c r="AD1415" s="63"/>
      <c r="AE1415" s="54" t="s">
        <v>177</v>
      </c>
      <c r="AG1415" s="63"/>
      <c r="AK1415" s="64"/>
      <c r="AL1415" s="64"/>
      <c r="AM1415" s="65"/>
      <c r="AO1415" s="64"/>
      <c r="AP1415" s="66"/>
      <c r="AQ1415" s="66"/>
      <c r="AS1415" s="67"/>
      <c r="AT1415" s="68"/>
    </row>
    <row r="1416" spans="1:46" x14ac:dyDescent="0.25">
      <c r="A1416" s="60">
        <v>21405.053961340338</v>
      </c>
      <c r="B1416" s="54">
        <f t="shared" si="63"/>
        <v>13</v>
      </c>
      <c r="C1416" s="54">
        <f t="shared" si="64"/>
        <v>1407</v>
      </c>
      <c r="D1416" s="60">
        <v>21405.053961340338</v>
      </c>
      <c r="G1416" s="63"/>
      <c r="I1416" s="64"/>
      <c r="J1416" s="64"/>
      <c r="K1416" s="65"/>
      <c r="M1416" s="64"/>
      <c r="N1416" s="66"/>
      <c r="O1416" s="66"/>
      <c r="Q1416" s="67"/>
      <c r="R1416" s="68"/>
      <c r="S1416" s="63"/>
      <c r="U1416" s="68">
        <v>41522</v>
      </c>
      <c r="V1416" s="64">
        <v>8</v>
      </c>
      <c r="W1416" s="54">
        <f t="shared" si="65"/>
        <v>1407</v>
      </c>
      <c r="X1416" s="68">
        <v>41522</v>
      </c>
      <c r="AC1416" s="63">
        <v>20761.697331808042</v>
      </c>
      <c r="AD1416" s="63"/>
      <c r="AE1416" s="54" t="s">
        <v>176</v>
      </c>
      <c r="AG1416" s="63"/>
      <c r="AK1416" s="64"/>
      <c r="AL1416" s="64"/>
      <c r="AM1416" s="65"/>
      <c r="AO1416" s="64"/>
      <c r="AP1416" s="66"/>
      <c r="AQ1416" s="66"/>
      <c r="AS1416" s="67"/>
      <c r="AT1416" s="68"/>
    </row>
    <row r="1417" spans="1:46" x14ac:dyDescent="0.25">
      <c r="A1417" s="60">
        <v>21420.657231019344</v>
      </c>
      <c r="B1417" s="54">
        <f t="shared" si="63"/>
        <v>14</v>
      </c>
      <c r="C1417" s="54">
        <f t="shared" si="64"/>
        <v>1408</v>
      </c>
      <c r="D1417" s="60">
        <v>21420.657231019344</v>
      </c>
      <c r="G1417" s="63"/>
      <c r="I1417" s="64"/>
      <c r="J1417" s="64"/>
      <c r="K1417" s="65"/>
      <c r="M1417" s="64"/>
      <c r="N1417" s="66"/>
      <c r="O1417" s="66"/>
      <c r="Q1417" s="67"/>
      <c r="R1417" s="68"/>
      <c r="S1417" s="63"/>
      <c r="U1417" s="68">
        <v>41552</v>
      </c>
      <c r="V1417" s="64">
        <v>9</v>
      </c>
      <c r="W1417" s="54">
        <f t="shared" si="65"/>
        <v>1408</v>
      </c>
      <c r="X1417" s="68">
        <v>41552</v>
      </c>
      <c r="AC1417" s="63">
        <v>20777.281331973616</v>
      </c>
      <c r="AD1417" s="63"/>
      <c r="AE1417" s="54" t="s">
        <v>177</v>
      </c>
      <c r="AG1417" s="63"/>
      <c r="AK1417" s="64"/>
      <c r="AL1417" s="64"/>
      <c r="AM1417" s="65"/>
      <c r="AO1417" s="64"/>
      <c r="AP1417" s="66"/>
      <c r="AQ1417" s="66"/>
      <c r="AS1417" s="67"/>
      <c r="AT1417" s="68"/>
    </row>
    <row r="1418" spans="1:46" x14ac:dyDescent="0.25">
      <c r="A1418" s="60">
        <v>21436.16621746961</v>
      </c>
      <c r="B1418" s="54">
        <f t="shared" si="63"/>
        <v>15</v>
      </c>
      <c r="C1418" s="54">
        <f t="shared" si="64"/>
        <v>1409</v>
      </c>
      <c r="D1418" s="60">
        <v>21436.16621746961</v>
      </c>
      <c r="G1418" s="63"/>
      <c r="I1418" s="64"/>
      <c r="J1418" s="64"/>
      <c r="K1418" s="65"/>
      <c r="M1418" s="64"/>
      <c r="N1418" s="66"/>
      <c r="O1418" s="66"/>
      <c r="Q1418" s="67"/>
      <c r="R1418" s="68"/>
      <c r="S1418" s="63"/>
      <c r="U1418" s="68">
        <v>41581</v>
      </c>
      <c r="V1418" s="64">
        <v>10</v>
      </c>
      <c r="W1418" s="54">
        <f t="shared" si="65"/>
        <v>1409</v>
      </c>
      <c r="X1418" s="68">
        <v>41581</v>
      </c>
      <c r="AC1418" s="63">
        <v>20791.342387879733</v>
      </c>
      <c r="AD1418" s="63"/>
      <c r="AE1418" s="54" t="s">
        <v>176</v>
      </c>
      <c r="AG1418" s="63"/>
      <c r="AK1418" s="64"/>
      <c r="AL1418" s="64"/>
      <c r="AM1418" s="65"/>
      <c r="AO1418" s="64"/>
      <c r="AP1418" s="66"/>
      <c r="AQ1418" s="66"/>
      <c r="AS1418" s="67"/>
      <c r="AT1418" s="68"/>
    </row>
    <row r="1419" spans="1:46" x14ac:dyDescent="0.25">
      <c r="A1419" s="60">
        <v>21451.548157106154</v>
      </c>
      <c r="B1419" s="54">
        <f t="shared" si="63"/>
        <v>16</v>
      </c>
      <c r="C1419" s="54">
        <f t="shared" si="64"/>
        <v>1410</v>
      </c>
      <c r="D1419" s="60">
        <v>21451.548157106154</v>
      </c>
      <c r="G1419" s="63"/>
      <c r="I1419" s="64"/>
      <c r="J1419" s="64"/>
      <c r="K1419" s="65"/>
      <c r="M1419" s="64"/>
      <c r="N1419" s="66"/>
      <c r="O1419" s="66"/>
      <c r="Q1419" s="67"/>
      <c r="R1419" s="68"/>
      <c r="S1419" s="63"/>
      <c r="U1419" s="68">
        <v>41611</v>
      </c>
      <c r="V1419" s="64">
        <v>11</v>
      </c>
      <c r="W1419" s="54">
        <f t="shared" si="65"/>
        <v>1410</v>
      </c>
      <c r="X1419" s="68">
        <v>41611</v>
      </c>
      <c r="AC1419" s="63">
        <v>20806.796421004925</v>
      </c>
      <c r="AD1419" s="63"/>
      <c r="AE1419" s="54" t="s">
        <v>177</v>
      </c>
      <c r="AG1419" s="63"/>
      <c r="AK1419" s="64"/>
      <c r="AL1419" s="64"/>
      <c r="AM1419" s="65"/>
      <c r="AO1419" s="64"/>
      <c r="AP1419" s="66"/>
      <c r="AQ1419" s="66"/>
      <c r="AS1419" s="67"/>
      <c r="AT1419" s="68"/>
    </row>
    <row r="1420" spans="1:46" x14ac:dyDescent="0.25">
      <c r="A1420" s="60">
        <v>21466.805334403645</v>
      </c>
      <c r="B1420" s="54">
        <f t="shared" ref="B1420:B1483" si="66">IF(B1419=24,1,B1419+1)</f>
        <v>17</v>
      </c>
      <c r="C1420" s="54">
        <f t="shared" ref="C1420:C1483" si="67">C1419+1</f>
        <v>1411</v>
      </c>
      <c r="D1420" s="60">
        <v>21466.805334403645</v>
      </c>
      <c r="G1420" s="63"/>
      <c r="I1420" s="64"/>
      <c r="J1420" s="64"/>
      <c r="K1420" s="65"/>
      <c r="M1420" s="64"/>
      <c r="N1420" s="66"/>
      <c r="O1420" s="66"/>
      <c r="Q1420" s="67"/>
      <c r="R1420" s="68"/>
      <c r="S1420" s="63"/>
      <c r="U1420" s="68">
        <v>41640</v>
      </c>
      <c r="V1420" s="64">
        <v>12</v>
      </c>
      <c r="W1420" s="54">
        <f t="shared" ref="W1420:W1483" si="68">W1419+1</f>
        <v>1411</v>
      </c>
      <c r="X1420" s="68">
        <v>41640</v>
      </c>
      <c r="AC1420" s="63">
        <v>20821.093116812408</v>
      </c>
      <c r="AD1420" s="63"/>
      <c r="AE1420" s="54" t="s">
        <v>176</v>
      </c>
      <c r="AG1420" s="63"/>
      <c r="AK1420" s="64"/>
      <c r="AL1420" s="64"/>
      <c r="AM1420" s="65"/>
      <c r="AO1420" s="64"/>
      <c r="AP1420" s="66"/>
      <c r="AQ1420" s="66"/>
      <c r="AS1420" s="67"/>
      <c r="AT1420" s="68"/>
    </row>
    <row r="1421" spans="1:46" x14ac:dyDescent="0.25">
      <c r="A1421" s="60">
        <v>21481.924895010889</v>
      </c>
      <c r="B1421" s="54">
        <f t="shared" si="66"/>
        <v>18</v>
      </c>
      <c r="C1421" s="54">
        <f t="shared" si="67"/>
        <v>1412</v>
      </c>
      <c r="D1421" s="60">
        <v>21481.924895010889</v>
      </c>
      <c r="G1421" s="63"/>
      <c r="I1421" s="64"/>
      <c r="J1421" s="64"/>
      <c r="K1421" s="65"/>
      <c r="M1421" s="64"/>
      <c r="N1421" s="66"/>
      <c r="O1421" s="66"/>
      <c r="Q1421" s="67"/>
      <c r="R1421" s="68"/>
      <c r="S1421" s="63"/>
      <c r="U1421" s="68">
        <v>41670</v>
      </c>
      <c r="V1421" s="64">
        <v>1</v>
      </c>
      <c r="W1421" s="54">
        <f t="shared" si="68"/>
        <v>1412</v>
      </c>
      <c r="X1421" s="68">
        <v>41670</v>
      </c>
      <c r="AC1421" s="63">
        <v>20836.265234540217</v>
      </c>
      <c r="AD1421" s="63"/>
      <c r="AE1421" s="54" t="s">
        <v>177</v>
      </c>
      <c r="AG1421" s="63"/>
      <c r="AK1421" s="64"/>
      <c r="AL1421" s="64"/>
      <c r="AM1421" s="65"/>
      <c r="AO1421" s="64"/>
      <c r="AP1421" s="66"/>
      <c r="AQ1421" s="66"/>
      <c r="AS1421" s="67"/>
      <c r="AT1421" s="68"/>
    </row>
    <row r="1422" spans="1:46" x14ac:dyDescent="0.25">
      <c r="A1422" s="60">
        <v>21496.925303375348</v>
      </c>
      <c r="B1422" s="54">
        <f t="shared" si="66"/>
        <v>19</v>
      </c>
      <c r="C1422" s="54">
        <f t="shared" si="67"/>
        <v>1413</v>
      </c>
      <c r="D1422" s="60">
        <v>21496.925303375348</v>
      </c>
      <c r="G1422" s="63"/>
      <c r="I1422" s="64"/>
      <c r="J1422" s="64"/>
      <c r="K1422" s="65"/>
      <c r="M1422" s="64"/>
      <c r="N1422" s="66"/>
      <c r="O1422" s="66"/>
      <c r="Q1422" s="67"/>
      <c r="R1422" s="68"/>
      <c r="S1422" s="63"/>
      <c r="U1422" s="68">
        <v>41699</v>
      </c>
      <c r="V1422" s="64">
        <v>2</v>
      </c>
      <c r="W1422" s="54">
        <f t="shared" si="68"/>
        <v>1413</v>
      </c>
      <c r="X1422" s="68">
        <v>41699</v>
      </c>
      <c r="AC1422" s="63">
        <v>20850.892469614744</v>
      </c>
      <c r="AD1422" s="63"/>
      <c r="AE1422" s="54" t="s">
        <v>176</v>
      </c>
      <c r="AG1422" s="63"/>
      <c r="AK1422" s="64"/>
      <c r="AL1422" s="64"/>
      <c r="AM1422" s="65"/>
      <c r="AO1422" s="64"/>
      <c r="AP1422" s="66"/>
      <c r="AQ1422" s="66"/>
      <c r="AS1422" s="67"/>
      <c r="AT1422" s="68"/>
    </row>
    <row r="1423" spans="1:46" x14ac:dyDescent="0.25">
      <c r="A1423" s="60">
        <v>21511.812256039586</v>
      </c>
      <c r="B1423" s="54">
        <f t="shared" si="66"/>
        <v>20</v>
      </c>
      <c r="C1423" s="54">
        <f t="shared" si="67"/>
        <v>1414</v>
      </c>
      <c r="D1423" s="60">
        <v>21511.812256039586</v>
      </c>
      <c r="G1423" s="63"/>
      <c r="I1423" s="64"/>
      <c r="J1423" s="64"/>
      <c r="K1423" s="65"/>
      <c r="M1423" s="64"/>
      <c r="N1423" s="66"/>
      <c r="O1423" s="66"/>
      <c r="Q1423" s="67"/>
      <c r="R1423" s="68"/>
      <c r="S1423" s="63"/>
      <c r="U1423" s="68">
        <v>41729</v>
      </c>
      <c r="V1423" s="64">
        <v>3</v>
      </c>
      <c r="W1423" s="54">
        <f t="shared" si="68"/>
        <v>1414</v>
      </c>
      <c r="X1423" s="68">
        <v>41729</v>
      </c>
      <c r="AC1423" s="63">
        <v>20865.693279410712</v>
      </c>
      <c r="AD1423" s="63"/>
      <c r="AE1423" s="54" t="s">
        <v>177</v>
      </c>
      <c r="AG1423" s="63"/>
      <c r="AK1423" s="64"/>
      <c r="AL1423" s="64"/>
      <c r="AM1423" s="65"/>
      <c r="AO1423" s="64"/>
      <c r="AP1423" s="66"/>
      <c r="AQ1423" s="66"/>
      <c r="AS1423" s="67"/>
      <c r="AT1423" s="68"/>
    </row>
    <row r="1424" spans="1:46" x14ac:dyDescent="0.25">
      <c r="A1424" s="60">
        <v>21526.618156141136</v>
      </c>
      <c r="B1424" s="54">
        <f t="shared" si="66"/>
        <v>21</v>
      </c>
      <c r="C1424" s="54">
        <f t="shared" si="67"/>
        <v>1415</v>
      </c>
      <c r="D1424" s="60">
        <v>21526.618156141136</v>
      </c>
      <c r="G1424" s="63"/>
      <c r="I1424" s="64"/>
      <c r="J1424" s="64"/>
      <c r="K1424" s="65"/>
      <c r="M1424" s="64"/>
      <c r="N1424" s="66"/>
      <c r="O1424" s="66"/>
      <c r="Q1424" s="67"/>
      <c r="R1424" s="68"/>
      <c r="S1424" s="63"/>
      <c r="U1424" s="68">
        <v>41758</v>
      </c>
      <c r="V1424" s="64">
        <v>4</v>
      </c>
      <c r="W1424" s="54">
        <f t="shared" si="68"/>
        <v>1415</v>
      </c>
      <c r="X1424" s="68">
        <v>41758</v>
      </c>
      <c r="AC1424" s="63">
        <v>20880.67557605356</v>
      </c>
      <c r="AD1424" s="63"/>
      <c r="AE1424" s="54" t="s">
        <v>176</v>
      </c>
      <c r="AG1424" s="63"/>
      <c r="AK1424" s="64"/>
      <c r="AL1424" s="64"/>
      <c r="AM1424" s="65"/>
      <c r="AO1424" s="64"/>
      <c r="AP1424" s="66"/>
      <c r="AQ1424" s="66"/>
      <c r="AS1424" s="67"/>
      <c r="AT1424" s="68"/>
    </row>
    <row r="1425" spans="1:46" x14ac:dyDescent="0.25">
      <c r="A1425" s="60">
        <v>21541.361257142853</v>
      </c>
      <c r="B1425" s="54">
        <f t="shared" si="66"/>
        <v>22</v>
      </c>
      <c r="C1425" s="54">
        <f t="shared" si="67"/>
        <v>1416</v>
      </c>
      <c r="D1425" s="60">
        <v>21541.361257142853</v>
      </c>
      <c r="G1425" s="63"/>
      <c r="I1425" s="64"/>
      <c r="J1425" s="64"/>
      <c r="K1425" s="65"/>
      <c r="M1425" s="64"/>
      <c r="N1425" s="66"/>
      <c r="O1425" s="66"/>
      <c r="Q1425" s="67"/>
      <c r="R1425" s="68"/>
      <c r="S1425" s="63"/>
      <c r="U1425" s="68">
        <v>41788</v>
      </c>
      <c r="V1425" s="64">
        <v>5</v>
      </c>
      <c r="W1425" s="54">
        <f t="shared" si="68"/>
        <v>1416</v>
      </c>
      <c r="X1425" s="68">
        <v>41788</v>
      </c>
      <c r="AC1425" s="63">
        <v>20895.098834997509</v>
      </c>
      <c r="AD1425" s="63"/>
      <c r="AE1425" s="54" t="s">
        <v>177</v>
      </c>
      <c r="AG1425" s="63"/>
      <c r="AK1425" s="64"/>
      <c r="AL1425" s="64"/>
      <c r="AM1425" s="65"/>
      <c r="AO1425" s="64"/>
      <c r="AP1425" s="66"/>
      <c r="AQ1425" s="66"/>
      <c r="AS1425" s="67"/>
      <c r="AT1425" s="68"/>
    </row>
    <row r="1426" spans="1:46" x14ac:dyDescent="0.25">
      <c r="A1426" s="60">
        <v>21556.082535705063</v>
      </c>
      <c r="B1426" s="54">
        <f t="shared" si="66"/>
        <v>23</v>
      </c>
      <c r="C1426" s="54">
        <f t="shared" si="67"/>
        <v>1417</v>
      </c>
      <c r="D1426" s="60">
        <v>21556.082535705063</v>
      </c>
      <c r="G1426" s="63"/>
      <c r="I1426" s="64"/>
      <c r="J1426" s="64"/>
      <c r="K1426" s="65"/>
      <c r="M1426" s="64"/>
      <c r="N1426" s="66"/>
      <c r="O1426" s="66"/>
      <c r="Q1426" s="67"/>
      <c r="R1426" s="68"/>
      <c r="S1426" s="63"/>
      <c r="U1426" s="68">
        <v>41817</v>
      </c>
      <c r="V1426" s="64">
        <v>6</v>
      </c>
      <c r="W1426" s="54">
        <f t="shared" si="68"/>
        <v>1417</v>
      </c>
      <c r="X1426" s="68">
        <v>41817</v>
      </c>
      <c r="AC1426" s="63">
        <v>20910.388515519444</v>
      </c>
      <c r="AD1426" s="63"/>
      <c r="AE1426" s="54" t="s">
        <v>176</v>
      </c>
      <c r="AG1426" s="63"/>
      <c r="AK1426" s="64"/>
      <c r="AL1426" s="64"/>
      <c r="AM1426" s="65"/>
      <c r="AO1426" s="64"/>
      <c r="AP1426" s="66"/>
      <c r="AQ1426" s="66"/>
      <c r="AS1426" s="67"/>
      <c r="AT1426" s="68"/>
    </row>
    <row r="1427" spans="1:46" x14ac:dyDescent="0.25">
      <c r="A1427" s="60">
        <v>21570.805112449452</v>
      </c>
      <c r="B1427" s="54">
        <f t="shared" si="66"/>
        <v>24</v>
      </c>
      <c r="C1427" s="54">
        <f t="shared" si="67"/>
        <v>1418</v>
      </c>
      <c r="D1427" s="60">
        <v>21570.805112449452</v>
      </c>
      <c r="G1427" s="63"/>
      <c r="I1427" s="64"/>
      <c r="J1427" s="64"/>
      <c r="K1427" s="65"/>
      <c r="M1427" s="64"/>
      <c r="N1427" s="66"/>
      <c r="O1427" s="66"/>
      <c r="Q1427" s="67"/>
      <c r="R1427" s="68"/>
      <c r="S1427" s="63"/>
      <c r="U1427" s="68">
        <v>41847</v>
      </c>
      <c r="V1427" s="64">
        <v>7</v>
      </c>
      <c r="W1427" s="54">
        <f t="shared" si="68"/>
        <v>1418</v>
      </c>
      <c r="X1427" s="68">
        <v>41847</v>
      </c>
      <c r="AC1427" s="63">
        <v>20924.506849416066</v>
      </c>
      <c r="AD1427" s="63"/>
      <c r="AE1427" s="54" t="s">
        <v>177</v>
      </c>
      <c r="AG1427" s="63"/>
      <c r="AK1427" s="64"/>
      <c r="AL1427" s="64"/>
      <c r="AM1427" s="65"/>
      <c r="AO1427" s="64"/>
      <c r="AP1427" s="66"/>
      <c r="AQ1427" s="66"/>
      <c r="AS1427" s="67"/>
      <c r="AT1427" s="68"/>
    </row>
    <row r="1428" spans="1:46" x14ac:dyDescent="0.25">
      <c r="A1428" s="60">
        <v>21585.571328971535</v>
      </c>
      <c r="B1428" s="54">
        <f t="shared" si="66"/>
        <v>1</v>
      </c>
      <c r="C1428" s="54">
        <f t="shared" si="67"/>
        <v>1419</v>
      </c>
      <c r="D1428" s="60">
        <v>21585.571328971535</v>
      </c>
      <c r="G1428" s="63"/>
      <c r="I1428" s="64"/>
      <c r="J1428" s="64"/>
      <c r="K1428" s="65"/>
      <c r="M1428" s="64"/>
      <c r="N1428" s="66"/>
      <c r="O1428" s="66"/>
      <c r="Q1428" s="67"/>
      <c r="R1428" s="68"/>
      <c r="S1428" s="63"/>
      <c r="U1428" s="68">
        <v>41876</v>
      </c>
      <c r="V1428" s="64">
        <v>8</v>
      </c>
      <c r="W1428" s="54">
        <f t="shared" si="68"/>
        <v>1419</v>
      </c>
      <c r="X1428" s="68">
        <v>41876</v>
      </c>
      <c r="AC1428" s="63">
        <v>20939.996042871848</v>
      </c>
      <c r="AD1428" s="63"/>
      <c r="AE1428" s="54" t="s">
        <v>176</v>
      </c>
      <c r="AG1428" s="63"/>
      <c r="AK1428" s="64"/>
      <c r="AL1428" s="64"/>
      <c r="AM1428" s="65"/>
      <c r="AO1428" s="64"/>
      <c r="AP1428" s="66"/>
      <c r="AQ1428" s="66"/>
      <c r="AS1428" s="67"/>
      <c r="AT1428" s="68"/>
    </row>
    <row r="1429" spans="1:46" x14ac:dyDescent="0.25">
      <c r="A1429" s="60">
        <v>21600.401444763411</v>
      </c>
      <c r="B1429" s="54">
        <f t="shared" si="66"/>
        <v>2</v>
      </c>
      <c r="C1429" s="54">
        <f t="shared" si="67"/>
        <v>1420</v>
      </c>
      <c r="D1429" s="60">
        <v>21600.401444763411</v>
      </c>
      <c r="G1429" s="63"/>
      <c r="I1429" s="64"/>
      <c r="J1429" s="64"/>
      <c r="K1429" s="65"/>
      <c r="M1429" s="64"/>
      <c r="N1429" s="66"/>
      <c r="O1429" s="66"/>
      <c r="Q1429" s="67"/>
      <c r="R1429" s="68"/>
      <c r="S1429" s="63"/>
      <c r="U1429" s="68">
        <v>41906</v>
      </c>
      <c r="V1429" s="64">
        <v>9</v>
      </c>
      <c r="W1429" s="54">
        <f t="shared" si="68"/>
        <v>1420</v>
      </c>
      <c r="X1429" s="68">
        <v>41906</v>
      </c>
      <c r="AC1429" s="63">
        <v>20953.94081923319</v>
      </c>
      <c r="AD1429" s="63"/>
      <c r="AE1429" s="54" t="s">
        <v>177</v>
      </c>
      <c r="AG1429" s="63"/>
      <c r="AK1429" s="64"/>
      <c r="AL1429" s="64"/>
      <c r="AM1429" s="65"/>
      <c r="AO1429" s="64"/>
      <c r="AP1429" s="66"/>
      <c r="AQ1429" s="66"/>
      <c r="AS1429" s="67"/>
      <c r="AT1429" s="68"/>
    </row>
    <row r="1430" spans="1:46" x14ac:dyDescent="0.25">
      <c r="A1430" s="60">
        <v>21615.331350530498</v>
      </c>
      <c r="B1430" s="54">
        <f t="shared" si="66"/>
        <v>3</v>
      </c>
      <c r="C1430" s="54">
        <f t="shared" si="67"/>
        <v>1421</v>
      </c>
      <c r="D1430" s="60">
        <v>21615.331350530498</v>
      </c>
      <c r="G1430" s="63"/>
      <c r="I1430" s="64"/>
      <c r="J1430" s="64"/>
      <c r="K1430" s="65"/>
      <c r="M1430" s="64"/>
      <c r="N1430" s="66"/>
      <c r="O1430" s="66"/>
      <c r="Q1430" s="67"/>
      <c r="R1430" s="68"/>
      <c r="S1430" s="63"/>
      <c r="U1430" s="68">
        <v>41936</v>
      </c>
      <c r="V1430" s="64">
        <v>9</v>
      </c>
      <c r="W1430" s="54">
        <f t="shared" si="68"/>
        <v>1421</v>
      </c>
      <c r="X1430" s="68">
        <v>41936</v>
      </c>
      <c r="AC1430" s="63">
        <v>20969.485783943906</v>
      </c>
      <c r="AD1430" s="63"/>
      <c r="AE1430" s="54" t="s">
        <v>176</v>
      </c>
      <c r="AG1430" s="63"/>
      <c r="AK1430" s="64"/>
      <c r="AL1430" s="64"/>
      <c r="AM1430" s="65"/>
      <c r="AO1430" s="64"/>
      <c r="AP1430" s="66"/>
      <c r="AQ1430" s="66"/>
      <c r="AS1430" s="67"/>
      <c r="AT1430" s="68"/>
    </row>
    <row r="1431" spans="1:46" x14ac:dyDescent="0.25">
      <c r="A1431" s="60">
        <v>21630.371549574193</v>
      </c>
      <c r="B1431" s="54">
        <f t="shared" si="66"/>
        <v>4</v>
      </c>
      <c r="C1431" s="54">
        <f t="shared" si="67"/>
        <v>1422</v>
      </c>
      <c r="D1431" s="60">
        <v>21630.371549574193</v>
      </c>
      <c r="G1431" s="63"/>
      <c r="I1431" s="64"/>
      <c r="J1431" s="64"/>
      <c r="K1431" s="65"/>
      <c r="M1431" s="64"/>
      <c r="N1431" s="66"/>
      <c r="O1431" s="66"/>
      <c r="Q1431" s="67"/>
      <c r="R1431" s="68"/>
      <c r="S1431" s="63"/>
      <c r="U1431" s="68">
        <v>41965</v>
      </c>
      <c r="V1431" s="64">
        <v>10</v>
      </c>
      <c r="W1431" s="54">
        <f t="shared" si="68"/>
        <v>1422</v>
      </c>
      <c r="X1431" s="68">
        <v>41965</v>
      </c>
      <c r="AC1431" s="63">
        <v>20983.418346811552</v>
      </c>
      <c r="AD1431" s="63"/>
      <c r="AE1431" s="54" t="s">
        <v>177</v>
      </c>
      <c r="AG1431" s="63"/>
      <c r="AK1431" s="64"/>
      <c r="AL1431" s="64"/>
      <c r="AM1431" s="65"/>
      <c r="AO1431" s="64"/>
      <c r="AP1431" s="66"/>
      <c r="AQ1431" s="66"/>
      <c r="AS1431" s="67"/>
      <c r="AT1431" s="68"/>
    </row>
    <row r="1432" spans="1:46" x14ac:dyDescent="0.25">
      <c r="A1432" s="60">
        <v>21645.544161882252</v>
      </c>
      <c r="B1432" s="54">
        <f t="shared" si="66"/>
        <v>5</v>
      </c>
      <c r="C1432" s="54">
        <f t="shared" si="67"/>
        <v>1423</v>
      </c>
      <c r="D1432" s="60">
        <v>21645.544161882252</v>
      </c>
      <c r="G1432" s="63"/>
      <c r="I1432" s="64"/>
      <c r="J1432" s="64"/>
      <c r="K1432" s="65"/>
      <c r="M1432" s="64"/>
      <c r="N1432" s="66"/>
      <c r="O1432" s="66"/>
      <c r="Q1432" s="67"/>
      <c r="R1432" s="68"/>
      <c r="S1432" s="63"/>
      <c r="U1432" s="68">
        <v>41995</v>
      </c>
      <c r="V1432" s="64">
        <v>11</v>
      </c>
      <c r="W1432" s="54">
        <f t="shared" si="68"/>
        <v>1423</v>
      </c>
      <c r="X1432" s="68">
        <v>41995</v>
      </c>
      <c r="AC1432" s="63">
        <v>20998.870824186131</v>
      </c>
      <c r="AD1432" s="63"/>
      <c r="AE1432" s="54" t="s">
        <v>176</v>
      </c>
      <c r="AG1432" s="63"/>
      <c r="AK1432" s="64"/>
      <c r="AL1432" s="64"/>
      <c r="AM1432" s="65"/>
      <c r="AO1432" s="64"/>
      <c r="AP1432" s="66"/>
      <c r="AQ1432" s="66"/>
      <c r="AS1432" s="67"/>
      <c r="AT1432" s="68"/>
    </row>
    <row r="1433" spans="1:46" x14ac:dyDescent="0.25">
      <c r="A1433" s="60">
        <v>21660.845136023592</v>
      </c>
      <c r="B1433" s="54">
        <f t="shared" si="66"/>
        <v>6</v>
      </c>
      <c r="C1433" s="54">
        <f t="shared" si="67"/>
        <v>1424</v>
      </c>
      <c r="D1433" s="60">
        <v>21660.845136023592</v>
      </c>
      <c r="G1433" s="63"/>
      <c r="I1433" s="64"/>
      <c r="J1433" s="64"/>
      <c r="K1433" s="65"/>
      <c r="M1433" s="64"/>
      <c r="N1433" s="66"/>
      <c r="O1433" s="66"/>
      <c r="Q1433" s="67"/>
      <c r="R1433" s="68"/>
      <c r="S1433" s="63"/>
      <c r="U1433" s="68">
        <v>42024</v>
      </c>
      <c r="V1433" s="64">
        <v>12</v>
      </c>
      <c r="W1433" s="54">
        <f t="shared" si="68"/>
        <v>1424</v>
      </c>
      <c r="X1433" s="68">
        <v>42024</v>
      </c>
      <c r="AC1433" s="63">
        <v>21012.951543356758</v>
      </c>
      <c r="AD1433" s="63"/>
      <c r="AE1433" s="54" t="s">
        <v>177</v>
      </c>
      <c r="AG1433" s="63"/>
      <c r="AK1433" s="64"/>
      <c r="AL1433" s="64"/>
      <c r="AM1433" s="65"/>
      <c r="AO1433" s="64"/>
      <c r="AP1433" s="66"/>
      <c r="AQ1433" s="66"/>
      <c r="AS1433" s="67"/>
      <c r="AT1433" s="68"/>
    </row>
    <row r="1434" spans="1:46" x14ac:dyDescent="0.25">
      <c r="A1434" s="60">
        <v>21676.277268208098</v>
      </c>
      <c r="B1434" s="54">
        <f t="shared" si="66"/>
        <v>7</v>
      </c>
      <c r="C1434" s="54">
        <f t="shared" si="67"/>
        <v>1425</v>
      </c>
      <c r="D1434" s="60">
        <v>21676.277268208098</v>
      </c>
      <c r="G1434" s="63"/>
      <c r="I1434" s="64"/>
      <c r="J1434" s="64"/>
      <c r="K1434" s="65"/>
      <c r="M1434" s="64"/>
      <c r="N1434" s="66"/>
      <c r="O1434" s="66"/>
      <c r="Q1434" s="67"/>
      <c r="R1434" s="68"/>
      <c r="S1434" s="63"/>
      <c r="U1434" s="68">
        <v>42054</v>
      </c>
      <c r="V1434" s="64">
        <v>1</v>
      </c>
      <c r="W1434" s="54">
        <f t="shared" si="68"/>
        <v>1425</v>
      </c>
      <c r="X1434" s="68">
        <v>42054</v>
      </c>
      <c r="AC1434" s="63">
        <v>21028.186527954414</v>
      </c>
      <c r="AD1434" s="63"/>
      <c r="AE1434" s="54" t="s">
        <v>176</v>
      </c>
      <c r="AG1434" s="63"/>
      <c r="AK1434" s="64"/>
      <c r="AL1434" s="64"/>
      <c r="AM1434" s="65"/>
      <c r="AO1434" s="64"/>
      <c r="AP1434" s="66"/>
      <c r="AQ1434" s="66"/>
      <c r="AS1434" s="67"/>
      <c r="AT1434" s="68"/>
    </row>
    <row r="1435" spans="1:46" x14ac:dyDescent="0.25">
      <c r="A1435" s="60">
        <v>21691.821266594343</v>
      </c>
      <c r="B1435" s="54">
        <f t="shared" si="66"/>
        <v>8</v>
      </c>
      <c r="C1435" s="54">
        <f t="shared" si="67"/>
        <v>1426</v>
      </c>
      <c r="D1435" s="60">
        <v>21691.821266594343</v>
      </c>
      <c r="G1435" s="63"/>
      <c r="I1435" s="64"/>
      <c r="J1435" s="64"/>
      <c r="K1435" s="65"/>
      <c r="M1435" s="64"/>
      <c r="N1435" s="66"/>
      <c r="O1435" s="66"/>
      <c r="Q1435" s="67"/>
      <c r="R1435" s="68"/>
      <c r="S1435" s="63"/>
      <c r="U1435" s="68">
        <v>42083</v>
      </c>
      <c r="V1435" s="64">
        <v>2</v>
      </c>
      <c r="W1435" s="54">
        <f t="shared" si="68"/>
        <v>1426</v>
      </c>
      <c r="X1435" s="68">
        <v>42083</v>
      </c>
      <c r="AC1435" s="63">
        <v>21042.547763766255</v>
      </c>
      <c r="AD1435" s="63"/>
      <c r="AE1435" s="54" t="s">
        <v>177</v>
      </c>
      <c r="AG1435" s="63"/>
      <c r="AK1435" s="64"/>
      <c r="AL1435" s="64"/>
      <c r="AM1435" s="65"/>
      <c r="AO1435" s="64"/>
      <c r="AP1435" s="66"/>
      <c r="AQ1435" s="66"/>
      <c r="AS1435" s="67"/>
      <c r="AT1435" s="68"/>
    </row>
    <row r="1436" spans="1:46" x14ac:dyDescent="0.25">
      <c r="A1436" s="60">
        <v>21707.458755942527</v>
      </c>
      <c r="B1436" s="54">
        <f t="shared" si="66"/>
        <v>9</v>
      </c>
      <c r="C1436" s="54">
        <f t="shared" si="67"/>
        <v>1427</v>
      </c>
      <c r="D1436" s="60">
        <v>21707.458755942527</v>
      </c>
      <c r="G1436" s="63"/>
      <c r="I1436" s="64"/>
      <c r="J1436" s="64"/>
      <c r="K1436" s="65"/>
      <c r="M1436" s="64"/>
      <c r="N1436" s="66"/>
      <c r="O1436" s="66"/>
      <c r="Q1436" s="67"/>
      <c r="R1436" s="68"/>
      <c r="S1436" s="63"/>
      <c r="U1436" s="68">
        <v>42113</v>
      </c>
      <c r="V1436" s="64">
        <v>3</v>
      </c>
      <c r="W1436" s="54">
        <f t="shared" si="68"/>
        <v>1427</v>
      </c>
      <c r="X1436" s="68">
        <v>42113</v>
      </c>
      <c r="AC1436" s="63">
        <v>21057.481297861319</v>
      </c>
      <c r="AD1436" s="63"/>
      <c r="AE1436" s="54" t="s">
        <v>176</v>
      </c>
      <c r="AG1436" s="63"/>
      <c r="AK1436" s="64"/>
      <c r="AL1436" s="64"/>
      <c r="AM1436" s="65"/>
      <c r="AO1436" s="64"/>
      <c r="AP1436" s="66"/>
      <c r="AQ1436" s="66"/>
      <c r="AS1436" s="67"/>
      <c r="AT1436" s="68"/>
    </row>
    <row r="1437" spans="1:46" x14ac:dyDescent="0.25">
      <c r="A1437" s="60">
        <v>21723.159915308468</v>
      </c>
      <c r="B1437" s="54">
        <f t="shared" si="66"/>
        <v>10</v>
      </c>
      <c r="C1437" s="54">
        <f t="shared" si="67"/>
        <v>1428</v>
      </c>
      <c r="D1437" s="60">
        <v>21723.159915308468</v>
      </c>
      <c r="G1437" s="63"/>
      <c r="I1437" s="64"/>
      <c r="J1437" s="64"/>
      <c r="K1437" s="65"/>
      <c r="M1437" s="64"/>
      <c r="N1437" s="66"/>
      <c r="O1437" s="66"/>
      <c r="Q1437" s="67"/>
      <c r="R1437" s="68"/>
      <c r="S1437" s="63"/>
      <c r="U1437" s="68">
        <v>42142</v>
      </c>
      <c r="V1437" s="64">
        <v>4</v>
      </c>
      <c r="W1437" s="54">
        <f t="shared" si="68"/>
        <v>1428</v>
      </c>
      <c r="X1437" s="68">
        <v>42142</v>
      </c>
      <c r="AC1437" s="63">
        <v>21072.205281456467</v>
      </c>
      <c r="AD1437" s="63"/>
      <c r="AE1437" s="54" t="s">
        <v>177</v>
      </c>
      <c r="AG1437" s="63"/>
      <c r="AK1437" s="64"/>
      <c r="AL1437" s="64"/>
      <c r="AM1437" s="65"/>
      <c r="AO1437" s="64"/>
      <c r="AP1437" s="66"/>
      <c r="AQ1437" s="66"/>
      <c r="AS1437" s="67"/>
      <c r="AT1437" s="68"/>
    </row>
    <row r="1438" spans="1:46" x14ac:dyDescent="0.25">
      <c r="A1438" s="60">
        <v>21738.889173758216</v>
      </c>
      <c r="B1438" s="54">
        <f t="shared" si="66"/>
        <v>11</v>
      </c>
      <c r="C1438" s="54">
        <f t="shared" si="67"/>
        <v>1429</v>
      </c>
      <c r="D1438" s="60">
        <v>21738.889173758216</v>
      </c>
      <c r="G1438" s="63"/>
      <c r="I1438" s="64"/>
      <c r="J1438" s="64"/>
      <c r="K1438" s="65"/>
      <c r="M1438" s="64"/>
      <c r="N1438" s="66"/>
      <c r="O1438" s="66"/>
      <c r="Q1438" s="67"/>
      <c r="R1438" s="68"/>
      <c r="S1438" s="63"/>
      <c r="U1438" s="68">
        <v>42171</v>
      </c>
      <c r="V1438" s="64">
        <v>5</v>
      </c>
      <c r="W1438" s="54">
        <f t="shared" si="68"/>
        <v>1429</v>
      </c>
      <c r="X1438" s="68">
        <v>42171</v>
      </c>
      <c r="AC1438" s="63">
        <v>21086.804863591678</v>
      </c>
      <c r="AD1438" s="63"/>
      <c r="AE1438" s="54" t="s">
        <v>176</v>
      </c>
      <c r="AG1438" s="63"/>
      <c r="AK1438" s="64"/>
      <c r="AL1438" s="64"/>
      <c r="AM1438" s="65"/>
      <c r="AO1438" s="64"/>
      <c r="AP1438" s="66"/>
      <c r="AQ1438" s="66"/>
      <c r="AS1438" s="67"/>
      <c r="AT1438" s="68"/>
    </row>
    <row r="1439" spans="1:46" x14ac:dyDescent="0.25">
      <c r="A1439" s="60">
        <v>21754.615253000055</v>
      </c>
      <c r="B1439" s="54">
        <f t="shared" si="66"/>
        <v>12</v>
      </c>
      <c r="C1439" s="54">
        <f t="shared" si="67"/>
        <v>1430</v>
      </c>
      <c r="D1439" s="60">
        <v>21754.615253000055</v>
      </c>
      <c r="G1439" s="63"/>
      <c r="I1439" s="64"/>
      <c r="J1439" s="64"/>
      <c r="K1439" s="65"/>
      <c r="M1439" s="64"/>
      <c r="N1439" s="66"/>
      <c r="O1439" s="66"/>
      <c r="Q1439" s="67"/>
      <c r="R1439" s="68"/>
      <c r="S1439" s="63"/>
      <c r="U1439" s="68">
        <v>42201</v>
      </c>
      <c r="V1439" s="64">
        <v>6</v>
      </c>
      <c r="W1439" s="54">
        <f t="shared" si="68"/>
        <v>1430</v>
      </c>
      <c r="X1439" s="68">
        <v>42201</v>
      </c>
      <c r="AC1439" s="63">
        <v>21101.904698390514</v>
      </c>
      <c r="AD1439" s="63"/>
      <c r="AE1439" s="54" t="s">
        <v>177</v>
      </c>
      <c r="AG1439" s="63"/>
      <c r="AK1439" s="64"/>
      <c r="AL1439" s="64"/>
      <c r="AM1439" s="65"/>
      <c r="AO1439" s="64"/>
      <c r="AP1439" s="66"/>
      <c r="AQ1439" s="66"/>
      <c r="AS1439" s="67"/>
      <c r="AT1439" s="68"/>
    </row>
    <row r="1440" spans="1:46" x14ac:dyDescent="0.25">
      <c r="A1440" s="60">
        <v>21770.294871228281</v>
      </c>
      <c r="B1440" s="54">
        <f t="shared" si="66"/>
        <v>13</v>
      </c>
      <c r="C1440" s="54">
        <f t="shared" si="67"/>
        <v>1431</v>
      </c>
      <c r="D1440" s="60">
        <v>21770.294871228281</v>
      </c>
      <c r="G1440" s="63"/>
      <c r="I1440" s="64"/>
      <c r="J1440" s="64"/>
      <c r="K1440" s="65"/>
      <c r="M1440" s="64"/>
      <c r="N1440" s="66"/>
      <c r="O1440" s="66"/>
      <c r="Q1440" s="67"/>
      <c r="R1440" s="68"/>
      <c r="S1440" s="63"/>
      <c r="U1440" s="68">
        <v>42230</v>
      </c>
      <c r="V1440" s="64">
        <v>7</v>
      </c>
      <c r="W1440" s="54">
        <f t="shared" si="68"/>
        <v>1431</v>
      </c>
      <c r="X1440" s="68">
        <v>42230</v>
      </c>
      <c r="AC1440" s="63">
        <v>21116.197134639602</v>
      </c>
      <c r="AD1440" s="63"/>
      <c r="AE1440" s="54" t="s">
        <v>176</v>
      </c>
      <c r="AG1440" s="63"/>
      <c r="AK1440" s="64"/>
      <c r="AL1440" s="64"/>
      <c r="AM1440" s="65"/>
      <c r="AO1440" s="64"/>
      <c r="AP1440" s="66"/>
      <c r="AQ1440" s="66"/>
      <c r="AS1440" s="67"/>
      <c r="AT1440" s="68"/>
    </row>
    <row r="1441" spans="1:46" x14ac:dyDescent="0.25">
      <c r="A1441" s="60">
        <v>21785.905577442143</v>
      </c>
      <c r="B1441" s="54">
        <f t="shared" si="66"/>
        <v>14</v>
      </c>
      <c r="C1441" s="54">
        <f t="shared" si="67"/>
        <v>1432</v>
      </c>
      <c r="D1441" s="60">
        <v>21785.905577442143</v>
      </c>
      <c r="G1441" s="63"/>
      <c r="I1441" s="64"/>
      <c r="J1441" s="64"/>
      <c r="K1441" s="65"/>
      <c r="M1441" s="64"/>
      <c r="N1441" s="66"/>
      <c r="O1441" s="66"/>
      <c r="Q1441" s="67"/>
      <c r="R1441" s="68"/>
      <c r="S1441" s="63"/>
      <c r="U1441" s="68">
        <v>42260</v>
      </c>
      <c r="V1441" s="64">
        <v>8</v>
      </c>
      <c r="W1441" s="54">
        <f t="shared" si="68"/>
        <v>1432</v>
      </c>
      <c r="X1441" s="68">
        <v>42260</v>
      </c>
      <c r="AC1441" s="63">
        <v>21131.605909439269</v>
      </c>
      <c r="AD1441" s="63"/>
      <c r="AE1441" s="54" t="s">
        <v>177</v>
      </c>
      <c r="AG1441" s="63"/>
      <c r="AK1441" s="64"/>
      <c r="AL1441" s="64"/>
      <c r="AM1441" s="65"/>
      <c r="AO1441" s="64"/>
      <c r="AP1441" s="66"/>
      <c r="AQ1441" s="66"/>
      <c r="AS1441" s="67"/>
      <c r="AT1441" s="68"/>
    </row>
    <row r="1442" spans="1:46" x14ac:dyDescent="0.25">
      <c r="A1442" s="60">
        <v>21801.408637168817</v>
      </c>
      <c r="B1442" s="54">
        <f t="shared" si="66"/>
        <v>15</v>
      </c>
      <c r="C1442" s="54">
        <f t="shared" si="67"/>
        <v>1433</v>
      </c>
      <c r="D1442" s="60">
        <v>21801.408637168817</v>
      </c>
      <c r="G1442" s="63"/>
      <c r="I1442" s="64"/>
      <c r="J1442" s="64"/>
      <c r="K1442" s="65"/>
      <c r="M1442" s="64"/>
      <c r="N1442" s="66"/>
      <c r="O1442" s="66"/>
      <c r="Q1442" s="67"/>
      <c r="R1442" s="68"/>
      <c r="S1442" s="63"/>
      <c r="U1442" s="68">
        <v>42290</v>
      </c>
      <c r="V1442" s="64">
        <v>9</v>
      </c>
      <c r="W1442" s="54">
        <f t="shared" si="68"/>
        <v>1433</v>
      </c>
      <c r="X1442" s="68">
        <v>42290</v>
      </c>
      <c r="AC1442" s="63">
        <v>21145.680410162546</v>
      </c>
      <c r="AD1442" s="63"/>
      <c r="AE1442" s="54" t="s">
        <v>176</v>
      </c>
      <c r="AG1442" s="63"/>
      <c r="AK1442" s="64"/>
      <c r="AL1442" s="64"/>
      <c r="AM1442" s="65"/>
      <c r="AO1442" s="64"/>
      <c r="AP1442" s="66"/>
      <c r="AQ1442" s="66"/>
      <c r="AS1442" s="67"/>
      <c r="AT1442" s="68"/>
    </row>
    <row r="1443" spans="1:46" x14ac:dyDescent="0.25">
      <c r="A1443" s="60">
        <v>21816.79788451083</v>
      </c>
      <c r="B1443" s="54">
        <f t="shared" si="66"/>
        <v>16</v>
      </c>
      <c r="C1443" s="54">
        <f t="shared" si="67"/>
        <v>1434</v>
      </c>
      <c r="D1443" s="60">
        <v>21816.79788451083</v>
      </c>
      <c r="G1443" s="63"/>
      <c r="I1443" s="64"/>
      <c r="J1443" s="64"/>
      <c r="K1443" s="65"/>
      <c r="M1443" s="64"/>
      <c r="N1443" s="66"/>
      <c r="O1443" s="66"/>
      <c r="Q1443" s="67"/>
      <c r="R1443" s="68"/>
      <c r="S1443" s="63"/>
      <c r="U1443" s="68">
        <v>42320</v>
      </c>
      <c r="V1443" s="64">
        <v>10</v>
      </c>
      <c r="W1443" s="54">
        <f t="shared" si="68"/>
        <v>1434</v>
      </c>
      <c r="X1443" s="68">
        <v>42320</v>
      </c>
      <c r="AC1443" s="63">
        <v>21161.261412844528</v>
      </c>
      <c r="AD1443" s="63"/>
      <c r="AE1443" s="54" t="s">
        <v>177</v>
      </c>
      <c r="AG1443" s="63"/>
      <c r="AK1443" s="64"/>
      <c r="AL1443" s="64"/>
      <c r="AM1443" s="65"/>
      <c r="AO1443" s="64"/>
      <c r="AP1443" s="66"/>
      <c r="AQ1443" s="66"/>
      <c r="AS1443" s="67"/>
      <c r="AT1443" s="68"/>
    </row>
    <row r="1444" spans="1:46" x14ac:dyDescent="0.25">
      <c r="A1444" s="60">
        <v>21832.04884890141</v>
      </c>
      <c r="B1444" s="54">
        <f t="shared" si="66"/>
        <v>17</v>
      </c>
      <c r="C1444" s="54">
        <f t="shared" si="67"/>
        <v>1435</v>
      </c>
      <c r="D1444" s="60">
        <v>21832.04884890141</v>
      </c>
      <c r="G1444" s="63"/>
      <c r="I1444" s="64"/>
      <c r="J1444" s="64"/>
      <c r="K1444" s="65"/>
      <c r="M1444" s="64"/>
      <c r="N1444" s="66"/>
      <c r="O1444" s="66"/>
      <c r="Q1444" s="67"/>
      <c r="R1444" s="68"/>
      <c r="S1444" s="63"/>
      <c r="U1444" s="68">
        <v>42349</v>
      </c>
      <c r="V1444" s="64">
        <v>11</v>
      </c>
      <c r="W1444" s="54">
        <f t="shared" si="68"/>
        <v>1435</v>
      </c>
      <c r="X1444" s="68">
        <v>42349</v>
      </c>
      <c r="AC1444" s="63">
        <v>21175.258580234367</v>
      </c>
      <c r="AD1444" s="63"/>
      <c r="AE1444" s="54" t="s">
        <v>176</v>
      </c>
      <c r="AG1444" s="63"/>
      <c r="AK1444" s="64"/>
      <c r="AL1444" s="64"/>
      <c r="AM1444" s="65"/>
      <c r="AO1444" s="64"/>
      <c r="AP1444" s="66"/>
      <c r="AQ1444" s="66"/>
      <c r="AS1444" s="67"/>
      <c r="AT1444" s="68"/>
    </row>
    <row r="1445" spans="1:46" x14ac:dyDescent="0.25">
      <c r="A1445" s="60">
        <v>21847.174665350001</v>
      </c>
      <c r="B1445" s="54">
        <f t="shared" si="66"/>
        <v>18</v>
      </c>
      <c r="C1445" s="54">
        <f t="shared" si="67"/>
        <v>1436</v>
      </c>
      <c r="D1445" s="60">
        <v>21847.174665350001</v>
      </c>
      <c r="G1445" s="63"/>
      <c r="I1445" s="64"/>
      <c r="J1445" s="64"/>
      <c r="K1445" s="65"/>
      <c r="M1445" s="64"/>
      <c r="N1445" s="66"/>
      <c r="O1445" s="66"/>
      <c r="Q1445" s="67"/>
      <c r="R1445" s="68"/>
      <c r="S1445" s="63"/>
      <c r="U1445" s="68">
        <v>42379</v>
      </c>
      <c r="V1445" s="64">
        <v>12</v>
      </c>
      <c r="W1445" s="54">
        <f t="shared" si="68"/>
        <v>1436</v>
      </c>
      <c r="X1445" s="68">
        <v>42379</v>
      </c>
      <c r="AC1445" s="63">
        <v>21190.839833247941</v>
      </c>
      <c r="AD1445" s="63"/>
      <c r="AE1445" s="54" t="s">
        <v>177</v>
      </c>
      <c r="AG1445" s="63"/>
      <c r="AK1445" s="64"/>
      <c r="AL1445" s="64"/>
      <c r="AM1445" s="65"/>
      <c r="AO1445" s="64"/>
      <c r="AP1445" s="66"/>
      <c r="AQ1445" s="66"/>
      <c r="AS1445" s="67"/>
      <c r="AT1445" s="68"/>
    </row>
    <row r="1446" spans="1:46" x14ac:dyDescent="0.25">
      <c r="A1446" s="60">
        <v>21862.1684839339</v>
      </c>
      <c r="B1446" s="54">
        <f t="shared" si="66"/>
        <v>19</v>
      </c>
      <c r="C1446" s="54">
        <f t="shared" si="67"/>
        <v>1437</v>
      </c>
      <c r="D1446" s="60">
        <v>21862.1684839339</v>
      </c>
      <c r="G1446" s="63"/>
      <c r="I1446" s="64"/>
      <c r="J1446" s="64"/>
      <c r="K1446" s="65"/>
      <c r="M1446" s="64"/>
      <c r="N1446" s="66"/>
      <c r="O1446" s="66"/>
      <c r="Q1446" s="67"/>
      <c r="R1446" s="68"/>
      <c r="S1446" s="63"/>
      <c r="U1446" s="68">
        <v>42408</v>
      </c>
      <c r="V1446" s="64">
        <v>1</v>
      </c>
      <c r="W1446" s="54">
        <f t="shared" si="68"/>
        <v>1437</v>
      </c>
      <c r="X1446" s="68">
        <v>42408</v>
      </c>
      <c r="AC1446" s="63">
        <v>21204.922445577104</v>
      </c>
      <c r="AD1446" s="63"/>
      <c r="AE1446" s="54" t="s">
        <v>176</v>
      </c>
      <c r="AG1446" s="63"/>
      <c r="AK1446" s="64"/>
      <c r="AL1446" s="64"/>
      <c r="AM1446" s="65"/>
      <c r="AO1446" s="64"/>
      <c r="AP1446" s="66"/>
      <c r="AQ1446" s="66"/>
      <c r="AS1446" s="67"/>
      <c r="AT1446" s="68"/>
    </row>
    <row r="1447" spans="1:46" x14ac:dyDescent="0.25">
      <c r="A1447" s="60">
        <v>21877.060733828228</v>
      </c>
      <c r="B1447" s="54">
        <f t="shared" si="66"/>
        <v>20</v>
      </c>
      <c r="C1447" s="54">
        <f t="shared" si="67"/>
        <v>1438</v>
      </c>
      <c r="D1447" s="60">
        <v>21877.060733828228</v>
      </c>
      <c r="G1447" s="63"/>
      <c r="I1447" s="64"/>
      <c r="J1447" s="64"/>
      <c r="K1447" s="65"/>
      <c r="M1447" s="64"/>
      <c r="N1447" s="66"/>
      <c r="O1447" s="66"/>
      <c r="Q1447" s="67"/>
      <c r="R1447" s="68"/>
      <c r="S1447" s="63"/>
      <c r="U1447" s="68">
        <v>42438</v>
      </c>
      <c r="V1447" s="64">
        <v>2</v>
      </c>
      <c r="W1447" s="54">
        <f t="shared" si="68"/>
        <v>1438</v>
      </c>
      <c r="X1447" s="68">
        <v>42438</v>
      </c>
      <c r="AC1447" s="63">
        <v>21220.337510081939</v>
      </c>
      <c r="AD1447" s="63"/>
      <c r="AE1447" s="54" t="s">
        <v>177</v>
      </c>
      <c r="AG1447" s="63"/>
      <c r="AK1447" s="64"/>
      <c r="AL1447" s="64"/>
      <c r="AM1447" s="65"/>
      <c r="AO1447" s="64"/>
      <c r="AP1447" s="66"/>
      <c r="AQ1447" s="66"/>
      <c r="AS1447" s="67"/>
      <c r="AT1447" s="68"/>
    </row>
    <row r="1448" spans="1:46" x14ac:dyDescent="0.25">
      <c r="A1448" s="60">
        <v>21891.859607232735</v>
      </c>
      <c r="B1448" s="54">
        <f t="shared" si="66"/>
        <v>21</v>
      </c>
      <c r="C1448" s="54">
        <f t="shared" si="67"/>
        <v>1439</v>
      </c>
      <c r="D1448" s="60">
        <v>21891.859607232735</v>
      </c>
      <c r="G1448" s="63"/>
      <c r="I1448" s="64"/>
      <c r="J1448" s="64"/>
      <c r="K1448" s="65"/>
      <c r="M1448" s="64"/>
      <c r="N1448" s="66"/>
      <c r="O1448" s="66"/>
      <c r="Q1448" s="67"/>
      <c r="R1448" s="68"/>
      <c r="S1448" s="63"/>
      <c r="U1448" s="68">
        <v>42467</v>
      </c>
      <c r="V1448" s="64">
        <v>3</v>
      </c>
      <c r="W1448" s="54">
        <f t="shared" si="68"/>
        <v>1439</v>
      </c>
      <c r="X1448" s="68">
        <v>42467</v>
      </c>
      <c r="AC1448" s="63">
        <v>21234.651879019104</v>
      </c>
      <c r="AD1448" s="63"/>
      <c r="AE1448" s="54" t="s">
        <v>176</v>
      </c>
      <c r="AG1448" s="63"/>
      <c r="AK1448" s="64"/>
      <c r="AL1448" s="64"/>
      <c r="AM1448" s="65"/>
      <c r="AO1448" s="64"/>
      <c r="AP1448" s="66"/>
      <c r="AQ1448" s="66"/>
      <c r="AS1448" s="67"/>
      <c r="AT1448" s="68"/>
    </row>
    <row r="1449" spans="1:46" x14ac:dyDescent="0.25">
      <c r="A1449" s="60">
        <v>21906.607530910522</v>
      </c>
      <c r="B1449" s="54">
        <f t="shared" si="66"/>
        <v>22</v>
      </c>
      <c r="C1449" s="54">
        <f t="shared" si="67"/>
        <v>1440</v>
      </c>
      <c r="D1449" s="60">
        <v>21906.607530910522</v>
      </c>
      <c r="G1449" s="63"/>
      <c r="I1449" s="64"/>
      <c r="J1449" s="64"/>
      <c r="K1449" s="65"/>
      <c r="M1449" s="64"/>
      <c r="N1449" s="66"/>
      <c r="O1449" s="66"/>
      <c r="Q1449" s="67"/>
      <c r="R1449" s="68"/>
      <c r="S1449" s="63"/>
      <c r="U1449" s="68">
        <v>42497</v>
      </c>
      <c r="V1449" s="64">
        <v>4</v>
      </c>
      <c r="W1449" s="54">
        <f t="shared" si="68"/>
        <v>1440</v>
      </c>
      <c r="X1449" s="68">
        <v>42497</v>
      </c>
      <c r="AC1449" s="63">
        <v>21249.769759192597</v>
      </c>
      <c r="AD1449" s="63"/>
      <c r="AE1449" s="54" t="s">
        <v>177</v>
      </c>
      <c r="AG1449" s="63"/>
      <c r="AK1449" s="64"/>
      <c r="AL1449" s="64"/>
      <c r="AM1449" s="65"/>
      <c r="AO1449" s="64"/>
      <c r="AP1449" s="66"/>
      <c r="AQ1449" s="66"/>
      <c r="AS1449" s="67"/>
      <c r="AT1449" s="68"/>
    </row>
    <row r="1450" spans="1:46" x14ac:dyDescent="0.25">
      <c r="A1450" s="60">
        <v>21921.321525881533</v>
      </c>
      <c r="B1450" s="54">
        <f t="shared" si="66"/>
        <v>23</v>
      </c>
      <c r="C1450" s="54">
        <f t="shared" si="67"/>
        <v>1441</v>
      </c>
      <c r="D1450" s="60">
        <v>21921.321525881533</v>
      </c>
      <c r="G1450" s="63"/>
      <c r="I1450" s="64"/>
      <c r="J1450" s="64"/>
      <c r="K1450" s="65"/>
      <c r="M1450" s="64"/>
      <c r="N1450" s="66"/>
      <c r="O1450" s="66"/>
      <c r="Q1450" s="67"/>
      <c r="R1450" s="68"/>
      <c r="S1450" s="63"/>
      <c r="U1450" s="68">
        <v>42526</v>
      </c>
      <c r="V1450" s="64">
        <v>5</v>
      </c>
      <c r="W1450" s="54">
        <f t="shared" si="68"/>
        <v>1441</v>
      </c>
      <c r="X1450" s="68">
        <v>42526</v>
      </c>
      <c r="AC1450" s="63">
        <v>21264.409921440762</v>
      </c>
      <c r="AD1450" s="63"/>
      <c r="AE1450" s="54" t="s">
        <v>176</v>
      </c>
      <c r="AG1450" s="63"/>
      <c r="AK1450" s="64"/>
      <c r="AL1450" s="64"/>
      <c r="AM1450" s="65"/>
      <c r="AO1450" s="64"/>
      <c r="AP1450" s="66"/>
      <c r="AQ1450" s="66"/>
      <c r="AS1450" s="67"/>
      <c r="AT1450" s="68"/>
    </row>
    <row r="1451" spans="1:46" x14ac:dyDescent="0.25">
      <c r="A1451" s="60">
        <v>21936.048993579578</v>
      </c>
      <c r="B1451" s="54">
        <f t="shared" si="66"/>
        <v>24</v>
      </c>
      <c r="C1451" s="54">
        <f t="shared" si="67"/>
        <v>1442</v>
      </c>
      <c r="D1451" s="60">
        <v>21936.048993579578</v>
      </c>
      <c r="G1451" s="63"/>
      <c r="I1451" s="64"/>
      <c r="J1451" s="64"/>
      <c r="K1451" s="65"/>
      <c r="M1451" s="64"/>
      <c r="N1451" s="66"/>
      <c r="O1451" s="66"/>
      <c r="Q1451" s="67"/>
      <c r="R1451" s="68"/>
      <c r="S1451" s="63"/>
      <c r="U1451" s="68">
        <v>42555</v>
      </c>
      <c r="V1451" s="64">
        <v>6</v>
      </c>
      <c r="W1451" s="54">
        <f t="shared" si="68"/>
        <v>1442</v>
      </c>
      <c r="X1451" s="68">
        <v>42555</v>
      </c>
      <c r="AC1451" s="63">
        <v>21279.156458986457</v>
      </c>
      <c r="AD1451" s="63"/>
      <c r="AE1451" s="54" t="s">
        <v>177</v>
      </c>
      <c r="AG1451" s="63"/>
      <c r="AK1451" s="64"/>
      <c r="AL1451" s="64"/>
      <c r="AM1451" s="65"/>
      <c r="AO1451" s="64"/>
      <c r="AP1451" s="66"/>
      <c r="AQ1451" s="66"/>
      <c r="AS1451" s="67"/>
      <c r="AT1451" s="68"/>
    </row>
    <row r="1452" spans="1:46" x14ac:dyDescent="0.25">
      <c r="A1452" s="60">
        <v>21950.80811411608</v>
      </c>
      <c r="B1452" s="54">
        <f t="shared" si="66"/>
        <v>1</v>
      </c>
      <c r="C1452" s="54">
        <f t="shared" si="67"/>
        <v>1443</v>
      </c>
      <c r="D1452" s="60">
        <v>21950.80811411608</v>
      </c>
      <c r="G1452" s="63"/>
      <c r="I1452" s="64"/>
      <c r="J1452" s="64"/>
      <c r="K1452" s="65"/>
      <c r="M1452" s="64"/>
      <c r="N1452" s="66"/>
      <c r="O1452" s="66"/>
      <c r="Q1452" s="67"/>
      <c r="R1452" s="68"/>
      <c r="S1452" s="63"/>
      <c r="U1452" s="68">
        <v>42585</v>
      </c>
      <c r="V1452" s="64">
        <v>7</v>
      </c>
      <c r="W1452" s="54">
        <f t="shared" si="68"/>
        <v>1443</v>
      </c>
      <c r="X1452" s="68">
        <v>42585</v>
      </c>
      <c r="AC1452" s="63">
        <v>21294.141662890092</v>
      </c>
      <c r="AD1452" s="63"/>
      <c r="AE1452" s="54" t="s">
        <v>176</v>
      </c>
      <c r="AG1452" s="63"/>
      <c r="AK1452" s="64"/>
      <c r="AL1452" s="64"/>
      <c r="AM1452" s="65"/>
      <c r="AO1452" s="64"/>
      <c r="AP1452" s="66"/>
      <c r="AQ1452" s="66"/>
      <c r="AS1452" s="67"/>
      <c r="AT1452" s="68"/>
    </row>
    <row r="1453" spans="1:46" x14ac:dyDescent="0.25">
      <c r="A1453" s="60">
        <v>21965.643616457935</v>
      </c>
      <c r="B1453" s="54">
        <f t="shared" si="66"/>
        <v>2</v>
      </c>
      <c r="C1453" s="54">
        <f t="shared" si="67"/>
        <v>1444</v>
      </c>
      <c r="D1453" s="60">
        <v>21965.643616457935</v>
      </c>
      <c r="G1453" s="63"/>
      <c r="I1453" s="64"/>
      <c r="J1453" s="64"/>
      <c r="K1453" s="65"/>
      <c r="M1453" s="64"/>
      <c r="N1453" s="66"/>
      <c r="O1453" s="66"/>
      <c r="Q1453" s="67"/>
      <c r="R1453" s="68"/>
      <c r="S1453" s="63"/>
      <c r="U1453" s="68">
        <v>42614</v>
      </c>
      <c r="V1453" s="64">
        <v>8</v>
      </c>
      <c r="W1453" s="54">
        <f t="shared" si="68"/>
        <v>1444</v>
      </c>
      <c r="X1453" s="68">
        <v>42614</v>
      </c>
      <c r="AC1453" s="63">
        <v>21308.51652257517</v>
      </c>
      <c r="AD1453" s="63"/>
      <c r="AE1453" s="54" t="s">
        <v>177</v>
      </c>
      <c r="AG1453" s="63"/>
      <c r="AK1453" s="64"/>
      <c r="AL1453" s="64"/>
      <c r="AM1453" s="65"/>
      <c r="AO1453" s="64"/>
      <c r="AP1453" s="66"/>
      <c r="AQ1453" s="66"/>
      <c r="AS1453" s="67"/>
      <c r="AT1453" s="68"/>
    </row>
    <row r="1454" spans="1:46" x14ac:dyDescent="0.25">
      <c r="A1454" s="60">
        <v>21980.567118038889</v>
      </c>
      <c r="B1454" s="54">
        <f t="shared" si="66"/>
        <v>3</v>
      </c>
      <c r="C1454" s="54">
        <f t="shared" si="67"/>
        <v>1445</v>
      </c>
      <c r="D1454" s="60">
        <v>21980.567118038889</v>
      </c>
      <c r="G1454" s="63"/>
      <c r="I1454" s="64"/>
      <c r="J1454" s="64"/>
      <c r="K1454" s="65"/>
      <c r="M1454" s="64"/>
      <c r="N1454" s="66"/>
      <c r="O1454" s="66"/>
      <c r="Q1454" s="67"/>
      <c r="R1454" s="68"/>
      <c r="S1454" s="63"/>
      <c r="U1454" s="68">
        <v>42644</v>
      </c>
      <c r="V1454" s="64">
        <v>9</v>
      </c>
      <c r="W1454" s="54">
        <f t="shared" si="68"/>
        <v>1445</v>
      </c>
      <c r="X1454" s="68">
        <v>42644</v>
      </c>
      <c r="AC1454" s="63">
        <v>21323.792278643698</v>
      </c>
      <c r="AD1454" s="63"/>
      <c r="AE1454" s="54" t="s">
        <v>176</v>
      </c>
      <c r="AG1454" s="63"/>
      <c r="AK1454" s="64"/>
      <c r="AL1454" s="64"/>
      <c r="AM1454" s="65"/>
      <c r="AO1454" s="64"/>
      <c r="AP1454" s="66"/>
      <c r="AQ1454" s="66"/>
      <c r="AS1454" s="67"/>
      <c r="AT1454" s="68"/>
    </row>
    <row r="1455" spans="1:46" x14ac:dyDescent="0.25">
      <c r="A1455" s="60">
        <v>21995.613318734337</v>
      </c>
      <c r="B1455" s="54">
        <f t="shared" si="66"/>
        <v>4</v>
      </c>
      <c r="C1455" s="54">
        <f t="shared" si="67"/>
        <v>1446</v>
      </c>
      <c r="D1455" s="60">
        <v>21995.613318734337</v>
      </c>
      <c r="G1455" s="63"/>
      <c r="I1455" s="64"/>
      <c r="J1455" s="64"/>
      <c r="K1455" s="65"/>
      <c r="M1455" s="64"/>
      <c r="N1455" s="66"/>
      <c r="O1455" s="66"/>
      <c r="Q1455" s="67"/>
      <c r="R1455" s="68"/>
      <c r="S1455" s="63"/>
      <c r="U1455" s="68">
        <v>42674</v>
      </c>
      <c r="V1455" s="64">
        <v>10</v>
      </c>
      <c r="W1455" s="54">
        <f t="shared" si="68"/>
        <v>1446</v>
      </c>
      <c r="X1455" s="68">
        <v>42674</v>
      </c>
      <c r="AC1455" s="63">
        <v>21337.871969622094</v>
      </c>
      <c r="AD1455" s="63"/>
      <c r="AE1455" s="54" t="s">
        <v>177</v>
      </c>
      <c r="AG1455" s="63"/>
      <c r="AK1455" s="64"/>
      <c r="AL1455" s="64"/>
      <c r="AM1455" s="65"/>
      <c r="AO1455" s="64"/>
      <c r="AP1455" s="66"/>
      <c r="AQ1455" s="66"/>
      <c r="AS1455" s="67"/>
      <c r="AT1455" s="68"/>
    </row>
    <row r="1456" spans="1:46" x14ac:dyDescent="0.25">
      <c r="A1456" s="60">
        <v>22010.78062195424</v>
      </c>
      <c r="B1456" s="54">
        <f t="shared" si="66"/>
        <v>5</v>
      </c>
      <c r="C1456" s="54">
        <f t="shared" si="67"/>
        <v>1447</v>
      </c>
      <c r="D1456" s="60">
        <v>22010.78062195424</v>
      </c>
      <c r="G1456" s="63"/>
      <c r="I1456" s="64"/>
      <c r="J1456" s="64"/>
      <c r="K1456" s="65"/>
      <c r="M1456" s="64"/>
      <c r="N1456" s="66"/>
      <c r="O1456" s="66"/>
      <c r="Q1456" s="67"/>
      <c r="R1456" s="68"/>
      <c r="S1456" s="63"/>
      <c r="U1456" s="68">
        <v>42703</v>
      </c>
      <c r="V1456" s="64">
        <v>11</v>
      </c>
      <c r="W1456" s="54">
        <f t="shared" si="68"/>
        <v>1447</v>
      </c>
      <c r="X1456" s="68">
        <v>42703</v>
      </c>
      <c r="AC1456" s="63">
        <v>21353.333342196885</v>
      </c>
      <c r="AD1456" s="63"/>
      <c r="AE1456" s="54" t="s">
        <v>176</v>
      </c>
      <c r="AG1456" s="63"/>
      <c r="AK1456" s="64"/>
      <c r="AL1456" s="64"/>
      <c r="AM1456" s="65"/>
      <c r="AO1456" s="64"/>
      <c r="AP1456" s="66"/>
      <c r="AQ1456" s="66"/>
      <c r="AS1456" s="67"/>
      <c r="AT1456" s="68"/>
    </row>
    <row r="1457" spans="1:46" x14ac:dyDescent="0.25">
      <c r="A1457" s="60">
        <v>22026.087786818855</v>
      </c>
      <c r="B1457" s="54">
        <f t="shared" si="66"/>
        <v>6</v>
      </c>
      <c r="C1457" s="54">
        <f t="shared" si="67"/>
        <v>1448</v>
      </c>
      <c r="D1457" s="60">
        <v>22026.087786818855</v>
      </c>
      <c r="G1457" s="63"/>
      <c r="I1457" s="64"/>
      <c r="J1457" s="64"/>
      <c r="K1457" s="65"/>
      <c r="M1457" s="64"/>
      <c r="N1457" s="66"/>
      <c r="O1457" s="66"/>
      <c r="Q1457" s="67"/>
      <c r="R1457" s="68"/>
      <c r="S1457" s="63"/>
      <c r="U1457" s="68">
        <v>42733</v>
      </c>
      <c r="V1457" s="64">
        <v>12</v>
      </c>
      <c r="W1457" s="54">
        <f t="shared" si="68"/>
        <v>1448</v>
      </c>
      <c r="X1457" s="68">
        <v>42733</v>
      </c>
      <c r="AC1457" s="63">
        <v>21367.253490930423</v>
      </c>
      <c r="AD1457" s="63"/>
      <c r="AE1457" s="54" t="s">
        <v>177</v>
      </c>
      <c r="AG1457" s="63"/>
      <c r="AK1457" s="64"/>
      <c r="AL1457" s="64"/>
      <c r="AM1457" s="65"/>
      <c r="AO1457" s="64"/>
      <c r="AP1457" s="66"/>
      <c r="AQ1457" s="66"/>
      <c r="AS1457" s="67"/>
      <c r="AT1457" s="68"/>
    </row>
    <row r="1458" spans="1:46" x14ac:dyDescent="0.25">
      <c r="A1458" s="60">
        <v>22041.516046260949</v>
      </c>
      <c r="B1458" s="54">
        <f t="shared" si="66"/>
        <v>7</v>
      </c>
      <c r="C1458" s="54">
        <f t="shared" si="67"/>
        <v>1449</v>
      </c>
      <c r="D1458" s="60">
        <v>22041.516046260949</v>
      </c>
      <c r="G1458" s="63"/>
      <c r="I1458" s="64"/>
      <c r="J1458" s="64"/>
      <c r="K1458" s="65"/>
      <c r="M1458" s="64"/>
      <c r="N1458" s="66"/>
      <c r="O1458" s="66"/>
      <c r="Q1458" s="67"/>
      <c r="R1458" s="68"/>
      <c r="S1458" s="63"/>
      <c r="U1458" s="68">
        <v>42763</v>
      </c>
      <c r="V1458" s="64">
        <v>1</v>
      </c>
      <c r="W1458" s="54">
        <f t="shared" si="68"/>
        <v>1449</v>
      </c>
      <c r="X1458" s="68">
        <v>42763</v>
      </c>
      <c r="AC1458" s="63">
        <v>21382.773541962728</v>
      </c>
      <c r="AD1458" s="63"/>
      <c r="AE1458" s="54" t="s">
        <v>176</v>
      </c>
      <c r="AG1458" s="63"/>
      <c r="AK1458" s="64"/>
      <c r="AL1458" s="64"/>
      <c r="AM1458" s="65"/>
      <c r="AO1458" s="64"/>
      <c r="AP1458" s="66"/>
      <c r="AQ1458" s="66"/>
      <c r="AS1458" s="67"/>
      <c r="AT1458" s="68"/>
    </row>
    <row r="1459" spans="1:46" x14ac:dyDescent="0.25">
      <c r="A1459" s="60">
        <v>22057.06530478783</v>
      </c>
      <c r="B1459" s="54">
        <f t="shared" si="66"/>
        <v>8</v>
      </c>
      <c r="C1459" s="54">
        <f t="shared" si="67"/>
        <v>1450</v>
      </c>
      <c r="D1459" s="60">
        <v>22057.06530478783</v>
      </c>
      <c r="G1459" s="63"/>
      <c r="I1459" s="64"/>
      <c r="J1459" s="64"/>
      <c r="K1459" s="65"/>
      <c r="M1459" s="64"/>
      <c r="N1459" s="66"/>
      <c r="O1459" s="66"/>
      <c r="Q1459" s="67"/>
      <c r="R1459" s="68"/>
      <c r="S1459" s="63"/>
      <c r="U1459" s="68">
        <v>42792</v>
      </c>
      <c r="V1459" s="64">
        <v>2</v>
      </c>
      <c r="W1459" s="54">
        <f t="shared" si="68"/>
        <v>1450</v>
      </c>
      <c r="X1459" s="68">
        <v>42792</v>
      </c>
      <c r="AC1459" s="63">
        <v>21396.699584804475</v>
      </c>
      <c r="AD1459" s="63"/>
      <c r="AE1459" s="54" t="s">
        <v>177</v>
      </c>
      <c r="AG1459" s="63"/>
      <c r="AK1459" s="64"/>
      <c r="AL1459" s="64"/>
      <c r="AM1459" s="65"/>
      <c r="AO1459" s="64"/>
      <c r="AP1459" s="66"/>
      <c r="AQ1459" s="66"/>
      <c r="AS1459" s="67"/>
      <c r="AT1459" s="68"/>
    </row>
    <row r="1460" spans="1:46" x14ac:dyDescent="0.25">
      <c r="A1460" s="60">
        <v>22072.700770281721</v>
      </c>
      <c r="B1460" s="54">
        <f t="shared" si="66"/>
        <v>9</v>
      </c>
      <c r="C1460" s="54">
        <f t="shared" si="67"/>
        <v>1451</v>
      </c>
      <c r="D1460" s="60">
        <v>22072.700770281721</v>
      </c>
      <c r="G1460" s="63"/>
      <c r="I1460" s="64"/>
      <c r="J1460" s="64"/>
      <c r="K1460" s="65"/>
      <c r="M1460" s="64"/>
      <c r="N1460" s="66"/>
      <c r="O1460" s="66"/>
      <c r="Q1460" s="67"/>
      <c r="R1460" s="68"/>
      <c r="S1460" s="63"/>
      <c r="U1460" s="68">
        <v>42822</v>
      </c>
      <c r="V1460" s="64">
        <v>3</v>
      </c>
      <c r="W1460" s="54">
        <f t="shared" si="68"/>
        <v>1451</v>
      </c>
      <c r="X1460" s="68">
        <v>42822</v>
      </c>
      <c r="AC1460" s="63">
        <v>21412.148461782373</v>
      </c>
      <c r="AD1460" s="63"/>
      <c r="AE1460" s="54" t="s">
        <v>176</v>
      </c>
      <c r="AG1460" s="63"/>
      <c r="AK1460" s="64"/>
      <c r="AL1460" s="64"/>
      <c r="AM1460" s="65"/>
      <c r="AO1460" s="64"/>
      <c r="AP1460" s="66"/>
      <c r="AQ1460" s="66"/>
      <c r="AS1460" s="67"/>
      <c r="AT1460" s="68"/>
    </row>
    <row r="1461" spans="1:46" x14ac:dyDescent="0.25">
      <c r="A1461" s="60">
        <v>22088.40472965315</v>
      </c>
      <c r="B1461" s="54">
        <f t="shared" si="66"/>
        <v>10</v>
      </c>
      <c r="C1461" s="54">
        <f t="shared" si="67"/>
        <v>1452</v>
      </c>
      <c r="D1461" s="60">
        <v>22088.40472965315</v>
      </c>
      <c r="G1461" s="63"/>
      <c r="I1461" s="64"/>
      <c r="J1461" s="64"/>
      <c r="K1461" s="65"/>
      <c r="M1461" s="64"/>
      <c r="N1461" s="66"/>
      <c r="O1461" s="66"/>
      <c r="Q1461" s="67"/>
      <c r="R1461" s="68"/>
      <c r="S1461" s="63"/>
      <c r="U1461" s="68">
        <v>42851</v>
      </c>
      <c r="V1461" s="64">
        <v>4</v>
      </c>
      <c r="W1461" s="54">
        <f t="shared" si="68"/>
        <v>1452</v>
      </c>
      <c r="X1461" s="68">
        <v>42851</v>
      </c>
      <c r="AC1461" s="63">
        <v>21426.245798773598</v>
      </c>
      <c r="AD1461" s="63"/>
      <c r="AE1461" s="54" t="s">
        <v>177</v>
      </c>
      <c r="AG1461" s="63"/>
      <c r="AK1461" s="64"/>
      <c r="AL1461" s="64"/>
      <c r="AM1461" s="65"/>
      <c r="AO1461" s="64"/>
      <c r="AP1461" s="66"/>
      <c r="AQ1461" s="66"/>
      <c r="AS1461" s="67"/>
      <c r="AT1461" s="68"/>
    </row>
    <row r="1462" spans="1:46" x14ac:dyDescent="0.25">
      <c r="A1462" s="60">
        <v>22104.134165173862</v>
      </c>
      <c r="B1462" s="54">
        <f t="shared" si="66"/>
        <v>11</v>
      </c>
      <c r="C1462" s="54">
        <f t="shared" si="67"/>
        <v>1453</v>
      </c>
      <c r="D1462" s="60">
        <v>22104.134165173862</v>
      </c>
      <c r="G1462" s="63"/>
      <c r="I1462" s="64"/>
      <c r="J1462" s="64"/>
      <c r="K1462" s="65"/>
      <c r="M1462" s="64"/>
      <c r="N1462" s="66"/>
      <c r="O1462" s="66"/>
      <c r="Q1462" s="67"/>
      <c r="R1462" s="68"/>
      <c r="S1462" s="63"/>
      <c r="U1462" s="68">
        <v>42881</v>
      </c>
      <c r="V1462" s="64">
        <v>5</v>
      </c>
      <c r="W1462" s="54">
        <f t="shared" si="68"/>
        <v>1453</v>
      </c>
      <c r="X1462" s="68">
        <v>42881</v>
      </c>
      <c r="AC1462" s="63">
        <v>21441.501829291694</v>
      </c>
      <c r="AD1462" s="63"/>
      <c r="AE1462" s="54" t="s">
        <v>176</v>
      </c>
      <c r="AG1462" s="63"/>
      <c r="AK1462" s="64"/>
      <c r="AL1462" s="64"/>
      <c r="AM1462" s="65"/>
      <c r="AO1462" s="64"/>
      <c r="AP1462" s="66"/>
      <c r="AQ1462" s="66"/>
      <c r="AS1462" s="67"/>
      <c r="AT1462" s="68"/>
    </row>
    <row r="1463" spans="1:46" x14ac:dyDescent="0.25">
      <c r="A1463" s="60">
        <v>22119.859701118432</v>
      </c>
      <c r="B1463" s="54">
        <f t="shared" si="66"/>
        <v>12</v>
      </c>
      <c r="C1463" s="54">
        <f t="shared" si="67"/>
        <v>1454</v>
      </c>
      <c r="D1463" s="60">
        <v>22119.859701118432</v>
      </c>
      <c r="G1463" s="63"/>
      <c r="I1463" s="64"/>
      <c r="J1463" s="64"/>
      <c r="K1463" s="65"/>
      <c r="M1463" s="64"/>
      <c r="N1463" s="66"/>
      <c r="O1463" s="66"/>
      <c r="Q1463" s="67"/>
      <c r="R1463" s="68"/>
      <c r="S1463" s="63"/>
      <c r="U1463" s="68">
        <v>42910</v>
      </c>
      <c r="V1463" s="64">
        <v>6</v>
      </c>
      <c r="W1463" s="54">
        <f t="shared" si="68"/>
        <v>1454</v>
      </c>
      <c r="X1463" s="68">
        <v>42910</v>
      </c>
      <c r="AC1463" s="63">
        <v>21455.905736550689</v>
      </c>
      <c r="AD1463" s="63"/>
      <c r="AE1463" s="54" t="s">
        <v>177</v>
      </c>
      <c r="AG1463" s="63"/>
      <c r="AK1463" s="64"/>
      <c r="AL1463" s="64"/>
      <c r="AM1463" s="65"/>
      <c r="AO1463" s="64"/>
      <c r="AP1463" s="66"/>
      <c r="AQ1463" s="66"/>
      <c r="AS1463" s="67"/>
      <c r="AT1463" s="68"/>
    </row>
    <row r="1464" spans="1:46" x14ac:dyDescent="0.25">
      <c r="A1464" s="60">
        <v>22135.541871275753</v>
      </c>
      <c r="B1464" s="54">
        <f t="shared" si="66"/>
        <v>13</v>
      </c>
      <c r="C1464" s="54">
        <f t="shared" si="67"/>
        <v>1455</v>
      </c>
      <c r="D1464" s="60">
        <v>22135.541871275753</v>
      </c>
      <c r="G1464" s="63"/>
      <c r="I1464" s="64"/>
      <c r="J1464" s="64"/>
      <c r="K1464" s="65"/>
      <c r="M1464" s="64"/>
      <c r="N1464" s="66"/>
      <c r="O1464" s="66"/>
      <c r="Q1464" s="67"/>
      <c r="R1464" s="68"/>
      <c r="S1464" s="63"/>
      <c r="U1464" s="68">
        <v>42939</v>
      </c>
      <c r="V1464" s="64">
        <v>6</v>
      </c>
      <c r="W1464" s="54">
        <f t="shared" si="68"/>
        <v>1455</v>
      </c>
      <c r="X1464" s="68">
        <v>42939</v>
      </c>
      <c r="AC1464" s="63">
        <v>21470.86976253055</v>
      </c>
      <c r="AD1464" s="63"/>
      <c r="AE1464" s="54" t="s">
        <v>176</v>
      </c>
      <c r="AG1464" s="63"/>
      <c r="AK1464" s="64"/>
      <c r="AL1464" s="64"/>
      <c r="AM1464" s="65"/>
      <c r="AO1464" s="64"/>
      <c r="AP1464" s="66"/>
      <c r="AQ1464" s="66"/>
      <c r="AS1464" s="67"/>
      <c r="AT1464" s="68"/>
    </row>
    <row r="1465" spans="1:46" x14ac:dyDescent="0.25">
      <c r="A1465" s="60">
        <v>22151.149252341129</v>
      </c>
      <c r="B1465" s="54">
        <f t="shared" si="66"/>
        <v>14</v>
      </c>
      <c r="C1465" s="54">
        <f t="shared" si="67"/>
        <v>1456</v>
      </c>
      <c r="D1465" s="60">
        <v>22151.149252341129</v>
      </c>
      <c r="G1465" s="63"/>
      <c r="I1465" s="64"/>
      <c r="J1465" s="64"/>
      <c r="K1465" s="65"/>
      <c r="M1465" s="64"/>
      <c r="N1465" s="66"/>
      <c r="O1465" s="66"/>
      <c r="Q1465" s="67"/>
      <c r="R1465" s="68"/>
      <c r="S1465" s="63"/>
      <c r="U1465" s="68">
        <v>42969</v>
      </c>
      <c r="V1465" s="64">
        <v>7</v>
      </c>
      <c r="W1465" s="54">
        <f t="shared" si="68"/>
        <v>1456</v>
      </c>
      <c r="X1465" s="68">
        <v>42969</v>
      </c>
      <c r="AC1465" s="63">
        <v>21485.653835966717</v>
      </c>
      <c r="AD1465" s="63"/>
      <c r="AE1465" s="54" t="s">
        <v>177</v>
      </c>
      <c r="AG1465" s="63"/>
      <c r="AK1465" s="64"/>
      <c r="AL1465" s="64"/>
      <c r="AM1465" s="65"/>
      <c r="AO1465" s="64"/>
      <c r="AP1465" s="66"/>
      <c r="AQ1465" s="66"/>
      <c r="AS1465" s="67"/>
      <c r="AT1465" s="68"/>
    </row>
    <row r="1466" spans="1:46" x14ac:dyDescent="0.25">
      <c r="A1466" s="60">
        <v>22166.656888838857</v>
      </c>
      <c r="B1466" s="54">
        <f t="shared" si="66"/>
        <v>15</v>
      </c>
      <c r="C1466" s="54">
        <f t="shared" si="67"/>
        <v>1457</v>
      </c>
      <c r="D1466" s="60">
        <v>22166.656888838857</v>
      </c>
      <c r="G1466" s="63"/>
      <c r="I1466" s="64"/>
      <c r="J1466" s="64"/>
      <c r="K1466" s="65"/>
      <c r="M1466" s="64"/>
      <c r="N1466" s="66"/>
      <c r="O1466" s="66"/>
      <c r="Q1466" s="67"/>
      <c r="R1466" s="68"/>
      <c r="S1466" s="63"/>
      <c r="U1466" s="68">
        <v>42998</v>
      </c>
      <c r="V1466" s="64">
        <v>8</v>
      </c>
      <c r="W1466" s="54">
        <f t="shared" si="68"/>
        <v>1457</v>
      </c>
      <c r="X1466" s="68">
        <v>42998</v>
      </c>
      <c r="AC1466" s="63">
        <v>21500.273813702632</v>
      </c>
      <c r="AD1466" s="63"/>
      <c r="AE1466" s="54" t="s">
        <v>176</v>
      </c>
      <c r="AG1466" s="63"/>
      <c r="AK1466" s="64"/>
      <c r="AL1466" s="64"/>
      <c r="AM1466" s="65"/>
      <c r="AO1466" s="64"/>
      <c r="AP1466" s="66"/>
      <c r="AQ1466" s="66"/>
      <c r="AS1466" s="67"/>
      <c r="AT1466" s="68"/>
    </row>
    <row r="1467" spans="1:46" x14ac:dyDescent="0.25">
      <c r="A1467" s="60">
        <v>22182.041236723773</v>
      </c>
      <c r="B1467" s="54">
        <f t="shared" si="66"/>
        <v>16</v>
      </c>
      <c r="C1467" s="54">
        <f t="shared" si="67"/>
        <v>1458</v>
      </c>
      <c r="D1467" s="60">
        <v>22182.041236723773</v>
      </c>
      <c r="G1467" s="63"/>
      <c r="I1467" s="64"/>
      <c r="J1467" s="64"/>
      <c r="K1467" s="65"/>
      <c r="M1467" s="64"/>
      <c r="N1467" s="66"/>
      <c r="O1467" s="66"/>
      <c r="Q1467" s="67"/>
      <c r="R1467" s="68"/>
      <c r="S1467" s="63"/>
      <c r="U1467" s="68">
        <v>43028</v>
      </c>
      <c r="V1467" s="64">
        <v>9</v>
      </c>
      <c r="W1467" s="54">
        <f t="shared" si="68"/>
        <v>1458</v>
      </c>
      <c r="X1467" s="68">
        <v>43028</v>
      </c>
      <c r="AC1467" s="63">
        <v>21515.428633278701</v>
      </c>
      <c r="AD1467" s="63"/>
      <c r="AE1467" s="54" t="s">
        <v>177</v>
      </c>
      <c r="AG1467" s="63"/>
      <c r="AK1467" s="64"/>
      <c r="AL1467" s="64"/>
      <c r="AM1467" s="65"/>
      <c r="AO1467" s="64"/>
      <c r="AP1467" s="66"/>
      <c r="AQ1467" s="66"/>
      <c r="AS1467" s="67"/>
      <c r="AT1467" s="68"/>
    </row>
    <row r="1468" spans="1:46" x14ac:dyDescent="0.25">
      <c r="A1468" s="60">
        <v>22197.298065854236</v>
      </c>
      <c r="B1468" s="54">
        <f t="shared" si="66"/>
        <v>17</v>
      </c>
      <c r="C1468" s="54">
        <f t="shared" si="67"/>
        <v>1459</v>
      </c>
      <c r="D1468" s="60">
        <v>22197.298065854236</v>
      </c>
      <c r="G1468" s="63"/>
      <c r="I1468" s="64"/>
      <c r="J1468" s="64"/>
      <c r="K1468" s="65"/>
      <c r="M1468" s="64"/>
      <c r="N1468" s="66"/>
      <c r="O1468" s="66"/>
      <c r="Q1468" s="67"/>
      <c r="R1468" s="68"/>
      <c r="S1468" s="63"/>
      <c r="U1468" s="68">
        <v>43057</v>
      </c>
      <c r="V1468" s="64">
        <v>10</v>
      </c>
      <c r="W1468" s="54">
        <f t="shared" si="68"/>
        <v>1459</v>
      </c>
      <c r="X1468" s="68">
        <v>43057</v>
      </c>
      <c r="AC1468" s="63">
        <v>21529.724762667436</v>
      </c>
      <c r="AD1468" s="63"/>
      <c r="AE1468" s="54" t="s">
        <v>176</v>
      </c>
      <c r="AG1468" s="63"/>
      <c r="AK1468" s="64"/>
      <c r="AL1468" s="64"/>
      <c r="AM1468" s="65"/>
      <c r="AO1468" s="64"/>
      <c r="AP1468" s="66"/>
      <c r="AQ1468" s="66"/>
      <c r="AS1468" s="67"/>
      <c r="AT1468" s="68"/>
    </row>
    <row r="1469" spans="1:46" x14ac:dyDescent="0.25">
      <c r="A1469" s="60">
        <v>22212.41831485508</v>
      </c>
      <c r="B1469" s="54">
        <f t="shared" si="66"/>
        <v>18</v>
      </c>
      <c r="C1469" s="54">
        <f t="shared" si="67"/>
        <v>1460</v>
      </c>
      <c r="D1469" s="60">
        <v>22212.41831485508</v>
      </c>
      <c r="G1469" s="63"/>
      <c r="I1469" s="64"/>
      <c r="J1469" s="64"/>
      <c r="K1469" s="65"/>
      <c r="M1469" s="64"/>
      <c r="N1469" s="66"/>
      <c r="O1469" s="66"/>
      <c r="Q1469" s="67"/>
      <c r="R1469" s="68"/>
      <c r="S1469" s="63"/>
      <c r="U1469" s="68">
        <v>43087</v>
      </c>
      <c r="V1469" s="64">
        <v>11</v>
      </c>
      <c r="W1469" s="54">
        <f t="shared" si="68"/>
        <v>1460</v>
      </c>
      <c r="X1469" s="68">
        <v>43087</v>
      </c>
      <c r="AC1469" s="63">
        <v>21545.162923299707</v>
      </c>
      <c r="AD1469" s="63"/>
      <c r="AE1469" s="54" t="s">
        <v>177</v>
      </c>
      <c r="AG1469" s="63"/>
      <c r="AK1469" s="64"/>
      <c r="AL1469" s="64"/>
      <c r="AM1469" s="65"/>
      <c r="AO1469" s="64"/>
      <c r="AP1469" s="66"/>
      <c r="AQ1469" s="66"/>
      <c r="AS1469" s="67"/>
      <c r="AT1469" s="68"/>
    </row>
    <row r="1470" spans="1:46" x14ac:dyDescent="0.25">
      <c r="A1470" s="60">
        <v>22227.418462310918</v>
      </c>
      <c r="B1470" s="54">
        <f t="shared" si="66"/>
        <v>19</v>
      </c>
      <c r="C1470" s="54">
        <f t="shared" si="67"/>
        <v>1461</v>
      </c>
      <c r="D1470" s="60">
        <v>22227.418462310918</v>
      </c>
      <c r="G1470" s="63"/>
      <c r="I1470" s="64"/>
      <c r="J1470" s="64"/>
      <c r="K1470" s="65"/>
      <c r="M1470" s="64"/>
      <c r="N1470" s="66"/>
      <c r="O1470" s="66"/>
      <c r="Q1470" s="67"/>
      <c r="R1470" s="68"/>
      <c r="S1470" s="63"/>
      <c r="U1470" s="68">
        <v>43117</v>
      </c>
      <c r="V1470" s="64">
        <v>12</v>
      </c>
      <c r="W1470" s="54">
        <f t="shared" si="68"/>
        <v>1461</v>
      </c>
      <c r="X1470" s="68">
        <v>43117</v>
      </c>
      <c r="AC1470" s="63">
        <v>21559.232162034139</v>
      </c>
      <c r="AD1470" s="63"/>
      <c r="AE1470" s="54" t="s">
        <v>176</v>
      </c>
      <c r="AG1470" s="63"/>
      <c r="AK1470" s="64"/>
      <c r="AL1470" s="64"/>
      <c r="AM1470" s="65"/>
      <c r="AO1470" s="64"/>
      <c r="AP1470" s="66"/>
      <c r="AQ1470" s="66"/>
      <c r="AS1470" s="67"/>
      <c r="AT1470" s="68"/>
    </row>
    <row r="1471" spans="1:46" x14ac:dyDescent="0.25">
      <c r="A1471" s="60">
        <v>22242.30479827011</v>
      </c>
      <c r="B1471" s="54">
        <f t="shared" si="66"/>
        <v>20</v>
      </c>
      <c r="C1471" s="54">
        <f t="shared" si="67"/>
        <v>1462</v>
      </c>
      <c r="D1471" s="60">
        <v>22242.30479827011</v>
      </c>
      <c r="G1471" s="63"/>
      <c r="I1471" s="64"/>
      <c r="J1471" s="64"/>
      <c r="K1471" s="65"/>
      <c r="M1471" s="64"/>
      <c r="N1471" s="66"/>
      <c r="O1471" s="66"/>
      <c r="Q1471" s="67"/>
      <c r="R1471" s="68"/>
      <c r="S1471" s="63"/>
      <c r="U1471" s="68">
        <v>43147</v>
      </c>
      <c r="V1471" s="64">
        <v>1</v>
      </c>
      <c r="W1471" s="54">
        <f t="shared" si="68"/>
        <v>1462</v>
      </c>
      <c r="X1471" s="68">
        <v>43147</v>
      </c>
      <c r="AC1471" s="63">
        <v>21574.814627424814</v>
      </c>
      <c r="AD1471" s="63"/>
      <c r="AE1471" s="54" t="s">
        <v>177</v>
      </c>
      <c r="AG1471" s="63"/>
      <c r="AK1471" s="64"/>
      <c r="AL1471" s="64"/>
      <c r="AM1471" s="65"/>
      <c r="AO1471" s="64"/>
      <c r="AP1471" s="66"/>
      <c r="AQ1471" s="66"/>
      <c r="AS1471" s="67"/>
      <c r="AT1471" s="68"/>
    </row>
    <row r="1472" spans="1:46" x14ac:dyDescent="0.25">
      <c r="A1472" s="60">
        <v>22257.109930396546</v>
      </c>
      <c r="B1472" s="54">
        <f t="shared" si="66"/>
        <v>21</v>
      </c>
      <c r="C1472" s="54">
        <f t="shared" si="67"/>
        <v>1463</v>
      </c>
      <c r="D1472" s="60">
        <v>22257.109930396546</v>
      </c>
      <c r="G1472" s="63"/>
      <c r="I1472" s="64"/>
      <c r="J1472" s="64"/>
      <c r="K1472" s="65"/>
      <c r="M1472" s="64"/>
      <c r="N1472" s="66"/>
      <c r="O1472" s="66"/>
      <c r="Q1472" s="67"/>
      <c r="R1472" s="68"/>
      <c r="S1472" s="63"/>
      <c r="U1472" s="68">
        <v>43176</v>
      </c>
      <c r="V1472" s="64">
        <v>2</v>
      </c>
      <c r="W1472" s="54">
        <f t="shared" si="68"/>
        <v>1463</v>
      </c>
      <c r="X1472" s="68">
        <v>43176</v>
      </c>
      <c r="AC1472" s="63">
        <v>21588.807367968839</v>
      </c>
      <c r="AD1472" s="63"/>
      <c r="AE1472" s="54" t="s">
        <v>176</v>
      </c>
      <c r="AG1472" s="63"/>
      <c r="AK1472" s="64"/>
      <c r="AL1472" s="64"/>
      <c r="AM1472" s="65"/>
      <c r="AO1472" s="64"/>
      <c r="AP1472" s="66"/>
      <c r="AQ1472" s="66"/>
      <c r="AS1472" s="67"/>
      <c r="AT1472" s="68"/>
    </row>
    <row r="1473" spans="1:46" x14ac:dyDescent="0.25">
      <c r="A1473" s="60">
        <v>22271.851704873145</v>
      </c>
      <c r="B1473" s="54">
        <f t="shared" si="66"/>
        <v>22</v>
      </c>
      <c r="C1473" s="54">
        <f t="shared" si="67"/>
        <v>1464</v>
      </c>
      <c r="D1473" s="60">
        <v>22271.851704873145</v>
      </c>
      <c r="G1473" s="63"/>
      <c r="I1473" s="64"/>
      <c r="J1473" s="64"/>
      <c r="K1473" s="65"/>
      <c r="M1473" s="64"/>
      <c r="N1473" s="66"/>
      <c r="O1473" s="66"/>
      <c r="Q1473" s="67"/>
      <c r="R1473" s="68"/>
      <c r="S1473" s="63"/>
      <c r="U1473" s="68">
        <v>43206</v>
      </c>
      <c r="V1473" s="64">
        <v>3</v>
      </c>
      <c r="W1473" s="54">
        <f t="shared" si="68"/>
        <v>1464</v>
      </c>
      <c r="X1473" s="68">
        <v>43206</v>
      </c>
      <c r="AC1473" s="63">
        <v>21604.37108503608</v>
      </c>
      <c r="AD1473" s="63"/>
      <c r="AE1473" s="54" t="s">
        <v>177</v>
      </c>
      <c r="AG1473" s="63"/>
      <c r="AK1473" s="64"/>
      <c r="AL1473" s="64"/>
      <c r="AM1473" s="65"/>
      <c r="AO1473" s="64"/>
      <c r="AP1473" s="66"/>
      <c r="AQ1473" s="66"/>
      <c r="AS1473" s="67"/>
      <c r="AT1473" s="68"/>
    </row>
    <row r="1474" spans="1:46" x14ac:dyDescent="0.25">
      <c r="A1474" s="60">
        <v>22286.571635359433</v>
      </c>
      <c r="B1474" s="54">
        <f t="shared" si="66"/>
        <v>23</v>
      </c>
      <c r="C1474" s="54">
        <f t="shared" si="67"/>
        <v>1465</v>
      </c>
      <c r="D1474" s="60">
        <v>22286.571635359433</v>
      </c>
      <c r="G1474" s="63"/>
      <c r="I1474" s="64"/>
      <c r="J1474" s="64"/>
      <c r="K1474" s="65"/>
      <c r="M1474" s="64"/>
      <c r="N1474" s="66"/>
      <c r="O1474" s="66"/>
      <c r="Q1474" s="67"/>
      <c r="R1474" s="68"/>
      <c r="S1474" s="63"/>
      <c r="U1474" s="68">
        <v>43235</v>
      </c>
      <c r="V1474" s="64">
        <v>4</v>
      </c>
      <c r="W1474" s="54">
        <f t="shared" si="68"/>
        <v>1465</v>
      </c>
      <c r="X1474" s="68">
        <v>43235</v>
      </c>
      <c r="AC1474" s="63">
        <v>21618.45251240069</v>
      </c>
      <c r="AD1474" s="63"/>
      <c r="AE1474" s="54" t="s">
        <v>176</v>
      </c>
      <c r="AG1474" s="63"/>
      <c r="AK1474" s="64"/>
      <c r="AL1474" s="64"/>
      <c r="AM1474" s="65"/>
      <c r="AO1474" s="64"/>
      <c r="AP1474" s="66"/>
      <c r="AQ1474" s="66"/>
      <c r="AS1474" s="67"/>
      <c r="AT1474" s="68"/>
    </row>
    <row r="1475" spans="1:46" x14ac:dyDescent="0.25">
      <c r="A1475" s="60">
        <v>22301.292817155365</v>
      </c>
      <c r="B1475" s="54">
        <f t="shared" si="66"/>
        <v>24</v>
      </c>
      <c r="C1475" s="54">
        <f t="shared" si="67"/>
        <v>1466</v>
      </c>
      <c r="D1475" s="60">
        <v>22301.292817155365</v>
      </c>
      <c r="G1475" s="63"/>
      <c r="I1475" s="64"/>
      <c r="J1475" s="64"/>
      <c r="K1475" s="65"/>
      <c r="M1475" s="64"/>
      <c r="N1475" s="66"/>
      <c r="O1475" s="66"/>
      <c r="Q1475" s="67"/>
      <c r="R1475" s="68"/>
      <c r="S1475" s="63"/>
      <c r="U1475" s="68">
        <v>43265</v>
      </c>
      <c r="V1475" s="64">
        <v>5</v>
      </c>
      <c r="W1475" s="54">
        <f t="shared" si="68"/>
        <v>1466</v>
      </c>
      <c r="X1475" s="68">
        <v>43265</v>
      </c>
      <c r="AC1475" s="63">
        <v>21633.835390466265</v>
      </c>
      <c r="AD1475" s="63"/>
      <c r="AE1475" s="54" t="s">
        <v>177</v>
      </c>
      <c r="AG1475" s="63"/>
      <c r="AK1475" s="64"/>
      <c r="AL1475" s="64"/>
      <c r="AM1475" s="65"/>
      <c r="AO1475" s="64"/>
      <c r="AP1475" s="66"/>
      <c r="AQ1475" s="66"/>
      <c r="AS1475" s="67"/>
      <c r="AT1475" s="68"/>
    </row>
    <row r="1476" spans="1:46" x14ac:dyDescent="0.25">
      <c r="A1476" s="60">
        <v>22316.05761725083</v>
      </c>
      <c r="B1476" s="54">
        <f t="shared" si="66"/>
        <v>1</v>
      </c>
      <c r="C1476" s="54">
        <f t="shared" si="67"/>
        <v>1467</v>
      </c>
      <c r="D1476" s="60">
        <v>22316.05761725083</v>
      </c>
      <c r="G1476" s="63"/>
      <c r="I1476" s="64"/>
      <c r="J1476" s="64"/>
      <c r="K1476" s="65"/>
      <c r="M1476" s="64"/>
      <c r="N1476" s="66"/>
      <c r="O1476" s="66"/>
      <c r="Q1476" s="67"/>
      <c r="R1476" s="68"/>
      <c r="S1476" s="63"/>
      <c r="U1476" s="68">
        <v>43294</v>
      </c>
      <c r="V1476" s="64">
        <v>6</v>
      </c>
      <c r="W1476" s="54">
        <f t="shared" si="68"/>
        <v>1467</v>
      </c>
      <c r="X1476" s="68">
        <v>43294</v>
      </c>
      <c r="AC1476" s="63">
        <v>21648.145512480289</v>
      </c>
      <c r="AD1476" s="63"/>
      <c r="AE1476" s="54" t="s">
        <v>176</v>
      </c>
      <c r="AG1476" s="63"/>
      <c r="AK1476" s="64"/>
      <c r="AL1476" s="64"/>
      <c r="AM1476" s="65"/>
      <c r="AO1476" s="64"/>
      <c r="AP1476" s="66"/>
      <c r="AQ1476" s="66"/>
      <c r="AS1476" s="67"/>
      <c r="AT1476" s="68"/>
    </row>
    <row r="1477" spans="1:46" x14ac:dyDescent="0.25">
      <c r="A1477" s="60">
        <v>22330.88680752553</v>
      </c>
      <c r="B1477" s="54">
        <f t="shared" si="66"/>
        <v>2</v>
      </c>
      <c r="C1477" s="54">
        <f t="shared" si="67"/>
        <v>1468</v>
      </c>
      <c r="D1477" s="60">
        <v>22330.88680752553</v>
      </c>
      <c r="G1477" s="63"/>
      <c r="I1477" s="64"/>
      <c r="J1477" s="64"/>
      <c r="K1477" s="65"/>
      <c r="M1477" s="64"/>
      <c r="N1477" s="66"/>
      <c r="O1477" s="66"/>
      <c r="Q1477" s="67"/>
      <c r="R1477" s="68"/>
      <c r="S1477" s="63"/>
      <c r="U1477" s="68">
        <v>43323</v>
      </c>
      <c r="V1477" s="64">
        <v>7</v>
      </c>
      <c r="W1477" s="54">
        <f t="shared" si="68"/>
        <v>1468</v>
      </c>
      <c r="X1477" s="68">
        <v>43323</v>
      </c>
      <c r="AC1477" s="63">
        <v>21663.217963146046</v>
      </c>
      <c r="AD1477" s="63"/>
      <c r="AE1477" s="54" t="s">
        <v>177</v>
      </c>
      <c r="AG1477" s="63"/>
      <c r="AK1477" s="64"/>
      <c r="AL1477" s="64"/>
      <c r="AM1477" s="65"/>
      <c r="AO1477" s="64"/>
      <c r="AP1477" s="66"/>
      <c r="AQ1477" s="66"/>
      <c r="AS1477" s="67"/>
      <c r="AT1477" s="68"/>
    </row>
    <row r="1478" spans="1:46" x14ac:dyDescent="0.25">
      <c r="A1478" s="60">
        <v>22345.81610698998</v>
      </c>
      <c r="B1478" s="54">
        <f t="shared" si="66"/>
        <v>3</v>
      </c>
      <c r="C1478" s="54">
        <f t="shared" si="67"/>
        <v>1469</v>
      </c>
      <c r="D1478" s="60">
        <v>22345.81610698998</v>
      </c>
      <c r="G1478" s="63"/>
      <c r="I1478" s="64"/>
      <c r="J1478" s="64"/>
      <c r="K1478" s="65"/>
      <c r="M1478" s="64"/>
      <c r="N1478" s="66"/>
      <c r="O1478" s="66"/>
      <c r="Q1478" s="67"/>
      <c r="R1478" s="68"/>
      <c r="S1478" s="63"/>
      <c r="U1478" s="68">
        <v>43353</v>
      </c>
      <c r="V1478" s="64">
        <v>8</v>
      </c>
      <c r="W1478" s="54">
        <f t="shared" si="68"/>
        <v>1469</v>
      </c>
      <c r="X1478" s="68">
        <v>43353</v>
      </c>
      <c r="AC1478" s="63">
        <v>21677.841655763332</v>
      </c>
      <c r="AD1478" s="63"/>
      <c r="AE1478" s="54" t="s">
        <v>176</v>
      </c>
      <c r="AG1478" s="63"/>
      <c r="AK1478" s="64"/>
      <c r="AL1478" s="64"/>
      <c r="AM1478" s="65"/>
      <c r="AO1478" s="64"/>
      <c r="AP1478" s="66"/>
      <c r="AQ1478" s="66"/>
      <c r="AS1478" s="67"/>
      <c r="AT1478" s="68"/>
    </row>
    <row r="1479" spans="1:46" x14ac:dyDescent="0.25">
      <c r="A1479" s="60">
        <v>22360.855998687912</v>
      </c>
      <c r="B1479" s="54">
        <f t="shared" si="66"/>
        <v>4</v>
      </c>
      <c r="C1479" s="54">
        <f t="shared" si="67"/>
        <v>1470</v>
      </c>
      <c r="D1479" s="60">
        <v>22360.855998687912</v>
      </c>
      <c r="G1479" s="63"/>
      <c r="I1479" s="64"/>
      <c r="J1479" s="64"/>
      <c r="K1479" s="65"/>
      <c r="M1479" s="64"/>
      <c r="N1479" s="66"/>
      <c r="O1479" s="66"/>
      <c r="Q1479" s="67"/>
      <c r="R1479" s="68"/>
      <c r="S1479" s="63"/>
      <c r="U1479" s="68">
        <v>43382</v>
      </c>
      <c r="V1479" s="64">
        <v>9</v>
      </c>
      <c r="W1479" s="54">
        <f t="shared" si="68"/>
        <v>1470</v>
      </c>
      <c r="X1479" s="68">
        <v>43382</v>
      </c>
      <c r="AC1479" s="63">
        <v>21692.53914075857</v>
      </c>
      <c r="AD1479" s="63"/>
      <c r="AE1479" s="54" t="s">
        <v>177</v>
      </c>
      <c r="AG1479" s="63"/>
      <c r="AK1479" s="64"/>
      <c r="AL1479" s="64"/>
      <c r="AM1479" s="65"/>
      <c r="AO1479" s="64"/>
      <c r="AP1479" s="66"/>
      <c r="AQ1479" s="66"/>
      <c r="AS1479" s="67"/>
      <c r="AT1479" s="68"/>
    </row>
    <row r="1480" spans="1:46" x14ac:dyDescent="0.25">
      <c r="A1480" s="60">
        <v>22376.029622458387</v>
      </c>
      <c r="B1480" s="54">
        <f t="shared" si="66"/>
        <v>5</v>
      </c>
      <c r="C1480" s="54">
        <f t="shared" si="67"/>
        <v>1471</v>
      </c>
      <c r="D1480" s="60">
        <v>22376.029622458387</v>
      </c>
      <c r="G1480" s="63"/>
      <c r="I1480" s="64"/>
      <c r="J1480" s="64"/>
      <c r="K1480" s="65"/>
      <c r="M1480" s="64"/>
      <c r="N1480" s="66"/>
      <c r="O1480" s="66"/>
      <c r="Q1480" s="67"/>
      <c r="R1480" s="68"/>
      <c r="S1480" s="63"/>
      <c r="U1480" s="68">
        <v>43412</v>
      </c>
      <c r="V1480" s="64">
        <v>10</v>
      </c>
      <c r="W1480" s="54">
        <f t="shared" si="68"/>
        <v>1471</v>
      </c>
      <c r="X1480" s="68">
        <v>43412</v>
      </c>
      <c r="AC1480" s="63">
        <v>21707.495776429307</v>
      </c>
      <c r="AD1480" s="63"/>
      <c r="AE1480" s="54" t="s">
        <v>176</v>
      </c>
      <c r="AG1480" s="63"/>
      <c r="AK1480" s="64"/>
      <c r="AL1480" s="64"/>
      <c r="AM1480" s="65"/>
      <c r="AO1480" s="64"/>
      <c r="AP1480" s="66"/>
      <c r="AQ1480" s="66"/>
      <c r="AS1480" s="67"/>
      <c r="AT1480" s="68"/>
    </row>
    <row r="1481" spans="1:46" x14ac:dyDescent="0.25">
      <c r="A1481" s="60">
        <v>22391.330275356304</v>
      </c>
      <c r="B1481" s="54">
        <f t="shared" si="66"/>
        <v>6</v>
      </c>
      <c r="C1481" s="54">
        <f t="shared" si="67"/>
        <v>1472</v>
      </c>
      <c r="D1481" s="60">
        <v>22391.330275356304</v>
      </c>
      <c r="G1481" s="63"/>
      <c r="I1481" s="64"/>
      <c r="J1481" s="64"/>
      <c r="K1481" s="65"/>
      <c r="M1481" s="64"/>
      <c r="N1481" s="66"/>
      <c r="O1481" s="66"/>
      <c r="Q1481" s="67"/>
      <c r="R1481" s="68"/>
      <c r="S1481" s="63"/>
      <c r="U1481" s="68">
        <v>43441</v>
      </c>
      <c r="V1481" s="64">
        <v>11</v>
      </c>
      <c r="W1481" s="54">
        <f t="shared" si="68"/>
        <v>1472</v>
      </c>
      <c r="X1481" s="68">
        <v>43441</v>
      </c>
      <c r="AC1481" s="63">
        <v>21721.833534055389</v>
      </c>
      <c r="AD1481" s="63"/>
      <c r="AE1481" s="54" t="s">
        <v>177</v>
      </c>
      <c r="AG1481" s="63"/>
      <c r="AK1481" s="64"/>
      <c r="AL1481" s="64"/>
      <c r="AM1481" s="65"/>
      <c r="AO1481" s="64"/>
      <c r="AP1481" s="66"/>
      <c r="AQ1481" s="66"/>
      <c r="AS1481" s="67"/>
      <c r="AT1481" s="68"/>
    </row>
    <row r="1482" spans="1:46" x14ac:dyDescent="0.25">
      <c r="A1482" s="60">
        <v>22406.765152109787</v>
      </c>
      <c r="B1482" s="54">
        <f t="shared" si="66"/>
        <v>7</v>
      </c>
      <c r="C1482" s="54">
        <f t="shared" si="67"/>
        <v>1473</v>
      </c>
      <c r="D1482" s="60">
        <v>22406.765152109787</v>
      </c>
      <c r="G1482" s="63"/>
      <c r="I1482" s="64"/>
      <c r="J1482" s="64"/>
      <c r="K1482" s="65"/>
      <c r="M1482" s="64"/>
      <c r="N1482" s="66"/>
      <c r="O1482" s="66"/>
      <c r="Q1482" s="67"/>
      <c r="R1482" s="68"/>
      <c r="S1482" s="63"/>
      <c r="U1482" s="68">
        <v>43471</v>
      </c>
      <c r="V1482" s="64">
        <v>12</v>
      </c>
      <c r="W1482" s="54">
        <f t="shared" si="68"/>
        <v>1473</v>
      </c>
      <c r="X1482" s="68">
        <v>43471</v>
      </c>
      <c r="AC1482" s="63">
        <v>21737.083986169659</v>
      </c>
      <c r="AD1482" s="63"/>
      <c r="AE1482" s="54" t="s">
        <v>176</v>
      </c>
      <c r="AG1482" s="63"/>
      <c r="AK1482" s="64"/>
      <c r="AL1482" s="64"/>
      <c r="AM1482" s="65"/>
      <c r="AO1482" s="64"/>
      <c r="AP1482" s="66"/>
      <c r="AQ1482" s="66"/>
      <c r="AS1482" s="67"/>
      <c r="AT1482" s="68"/>
    </row>
    <row r="1483" spans="1:46" x14ac:dyDescent="0.25">
      <c r="A1483" s="60">
        <v>22422.30749205919</v>
      </c>
      <c r="B1483" s="54">
        <f t="shared" si="66"/>
        <v>8</v>
      </c>
      <c r="C1483" s="54">
        <f t="shared" si="67"/>
        <v>1474</v>
      </c>
      <c r="D1483" s="60">
        <v>22422.30749205919</v>
      </c>
      <c r="G1483" s="63"/>
      <c r="I1483" s="64"/>
      <c r="J1483" s="64"/>
      <c r="K1483" s="65"/>
      <c r="M1483" s="64"/>
      <c r="N1483" s="66"/>
      <c r="O1483" s="66"/>
      <c r="Q1483" s="67"/>
      <c r="R1483" s="68"/>
      <c r="S1483" s="63"/>
      <c r="U1483" s="68">
        <v>43501</v>
      </c>
      <c r="V1483" s="64">
        <v>1</v>
      </c>
      <c r="W1483" s="54">
        <f t="shared" si="68"/>
        <v>1474</v>
      </c>
      <c r="X1483" s="68">
        <v>43501</v>
      </c>
      <c r="AC1483" s="63">
        <v>21751.148472146597</v>
      </c>
      <c r="AD1483" s="63"/>
      <c r="AE1483" s="54" t="s">
        <v>177</v>
      </c>
      <c r="AG1483" s="63"/>
      <c r="AK1483" s="64"/>
      <c r="AL1483" s="64"/>
      <c r="AM1483" s="65"/>
      <c r="AO1483" s="64"/>
      <c r="AP1483" s="66"/>
      <c r="AQ1483" s="66"/>
      <c r="AS1483" s="67"/>
      <c r="AT1483" s="68"/>
    </row>
    <row r="1484" spans="1:46" x14ac:dyDescent="0.25">
      <c r="A1484" s="60">
        <v>22437.949000605382</v>
      </c>
      <c r="B1484" s="54">
        <f t="shared" ref="B1484:B1547" si="69">IF(B1483=24,1,B1483+1)</f>
        <v>9</v>
      </c>
      <c r="C1484" s="54">
        <f t="shared" ref="C1484:C1547" si="70">C1483+1</f>
        <v>1475</v>
      </c>
      <c r="D1484" s="60">
        <v>22437.949000605382</v>
      </c>
      <c r="G1484" s="63"/>
      <c r="I1484" s="64"/>
      <c r="J1484" s="64"/>
      <c r="K1484" s="65"/>
      <c r="M1484" s="64"/>
      <c r="N1484" s="66"/>
      <c r="O1484" s="66"/>
      <c r="Q1484" s="67"/>
      <c r="R1484" s="68"/>
      <c r="S1484" s="63"/>
      <c r="U1484" s="68">
        <v>43531</v>
      </c>
      <c r="V1484" s="64">
        <v>2</v>
      </c>
      <c r="W1484" s="54">
        <f t="shared" ref="W1484:W1547" si="71">W1483+1</f>
        <v>1475</v>
      </c>
      <c r="X1484" s="68">
        <v>43531</v>
      </c>
      <c r="AC1484" s="63">
        <v>21766.607225636486</v>
      </c>
      <c r="AD1484" s="63"/>
      <c r="AE1484" s="54" t="s">
        <v>176</v>
      </c>
      <c r="AG1484" s="63"/>
      <c r="AK1484" s="64"/>
      <c r="AL1484" s="64"/>
      <c r="AM1484" s="65"/>
      <c r="AO1484" s="64"/>
      <c r="AP1484" s="66"/>
      <c r="AQ1484" s="66"/>
      <c r="AS1484" s="67"/>
      <c r="AT1484" s="68"/>
    </row>
    <row r="1485" spans="1:46" x14ac:dyDescent="0.25">
      <c r="A1485" s="60">
        <v>22453.646274705417</v>
      </c>
      <c r="B1485" s="54">
        <f t="shared" si="69"/>
        <v>10</v>
      </c>
      <c r="C1485" s="54">
        <f t="shared" si="70"/>
        <v>1476</v>
      </c>
      <c r="D1485" s="60">
        <v>22453.646274705417</v>
      </c>
      <c r="G1485" s="63"/>
      <c r="I1485" s="64"/>
      <c r="J1485" s="64"/>
      <c r="K1485" s="65"/>
      <c r="M1485" s="64"/>
      <c r="N1485" s="66"/>
      <c r="O1485" s="66"/>
      <c r="Q1485" s="67"/>
      <c r="R1485" s="68"/>
      <c r="S1485" s="63"/>
      <c r="U1485" s="68">
        <v>43560</v>
      </c>
      <c r="V1485" s="64">
        <v>3</v>
      </c>
      <c r="W1485" s="54">
        <f t="shared" si="71"/>
        <v>1476</v>
      </c>
      <c r="X1485" s="68">
        <v>43560</v>
      </c>
      <c r="AC1485" s="63">
        <v>21780.535485865548</v>
      </c>
      <c r="AD1485" s="63"/>
      <c r="AE1485" s="54" t="s">
        <v>177</v>
      </c>
      <c r="AG1485" s="63"/>
      <c r="AK1485" s="64"/>
      <c r="AL1485" s="64"/>
      <c r="AM1485" s="65"/>
      <c r="AO1485" s="64"/>
      <c r="AP1485" s="66"/>
      <c r="AQ1485" s="66"/>
      <c r="AS1485" s="67"/>
      <c r="AT1485" s="68"/>
    </row>
    <row r="1486" spans="1:46" x14ac:dyDescent="0.25">
      <c r="A1486" s="60">
        <v>22469.379969503731</v>
      </c>
      <c r="B1486" s="54">
        <f t="shared" si="69"/>
        <v>11</v>
      </c>
      <c r="C1486" s="54">
        <f t="shared" si="70"/>
        <v>1477</v>
      </c>
      <c r="D1486" s="60">
        <v>22469.379969503731</v>
      </c>
      <c r="G1486" s="63"/>
      <c r="I1486" s="64"/>
      <c r="J1486" s="64"/>
      <c r="K1486" s="65"/>
      <c r="M1486" s="64"/>
      <c r="N1486" s="66"/>
      <c r="O1486" s="66"/>
      <c r="Q1486" s="67"/>
      <c r="R1486" s="68"/>
      <c r="S1486" s="63"/>
      <c r="U1486" s="68">
        <v>43590</v>
      </c>
      <c r="V1486" s="64">
        <v>4</v>
      </c>
      <c r="W1486" s="54">
        <f t="shared" si="71"/>
        <v>1477</v>
      </c>
      <c r="X1486" s="68">
        <v>43590</v>
      </c>
      <c r="AC1486" s="63">
        <v>21796.080650899094</v>
      </c>
      <c r="AD1486" s="63"/>
      <c r="AE1486" s="54" t="s">
        <v>176</v>
      </c>
      <c r="AG1486" s="63"/>
      <c r="AK1486" s="64"/>
      <c r="AL1486" s="64"/>
      <c r="AM1486" s="65"/>
      <c r="AO1486" s="64"/>
      <c r="AP1486" s="66"/>
      <c r="AQ1486" s="66"/>
      <c r="AS1486" s="67"/>
      <c r="AT1486" s="68"/>
    </row>
    <row r="1487" spans="1:46" x14ac:dyDescent="0.25">
      <c r="A1487" s="60">
        <v>22485.100091408007</v>
      </c>
      <c r="B1487" s="54">
        <f t="shared" si="69"/>
        <v>12</v>
      </c>
      <c r="C1487" s="54">
        <f t="shared" si="70"/>
        <v>1478</v>
      </c>
      <c r="D1487" s="60">
        <v>22485.100091408007</v>
      </c>
      <c r="G1487" s="63"/>
      <c r="I1487" s="64"/>
      <c r="J1487" s="64"/>
      <c r="K1487" s="65"/>
      <c r="M1487" s="64"/>
      <c r="N1487" s="66"/>
      <c r="O1487" s="66"/>
      <c r="Q1487" s="67"/>
      <c r="R1487" s="68"/>
      <c r="S1487" s="63"/>
      <c r="U1487" s="68">
        <v>43619</v>
      </c>
      <c r="V1487" s="64">
        <v>5</v>
      </c>
      <c r="W1487" s="54">
        <f t="shared" si="71"/>
        <v>1478</v>
      </c>
      <c r="X1487" s="68">
        <v>43619</v>
      </c>
      <c r="AC1487" s="63">
        <v>21810.036207908299</v>
      </c>
      <c r="AD1487" s="63"/>
      <c r="AE1487" s="54" t="s">
        <v>177</v>
      </c>
      <c r="AG1487" s="63"/>
      <c r="AK1487" s="64"/>
      <c r="AL1487" s="64"/>
      <c r="AM1487" s="65"/>
      <c r="AO1487" s="64"/>
      <c r="AP1487" s="66"/>
      <c r="AQ1487" s="66"/>
      <c r="AS1487" s="67"/>
      <c r="AT1487" s="68"/>
    </row>
    <row r="1488" spans="1:46" x14ac:dyDescent="0.25">
      <c r="A1488" s="60">
        <v>22500.783953797538</v>
      </c>
      <c r="B1488" s="54">
        <f t="shared" si="69"/>
        <v>13</v>
      </c>
      <c r="C1488" s="54">
        <f t="shared" si="70"/>
        <v>1479</v>
      </c>
      <c r="D1488" s="60">
        <v>22500.783953797538</v>
      </c>
      <c r="G1488" s="63"/>
      <c r="I1488" s="64"/>
      <c r="J1488" s="64"/>
      <c r="K1488" s="65"/>
      <c r="M1488" s="64"/>
      <c r="N1488" s="66"/>
      <c r="O1488" s="66"/>
      <c r="Q1488" s="67"/>
      <c r="R1488" s="68"/>
      <c r="S1488" s="63"/>
      <c r="U1488" s="68">
        <v>43649</v>
      </c>
      <c r="V1488" s="64">
        <v>6</v>
      </c>
      <c r="W1488" s="54">
        <f t="shared" si="71"/>
        <v>1479</v>
      </c>
      <c r="X1488" s="68">
        <v>43649</v>
      </c>
      <c r="AC1488" s="63">
        <v>21825.521811320446</v>
      </c>
      <c r="AD1488" s="63"/>
      <c r="AE1488" s="54" t="s">
        <v>176</v>
      </c>
      <c r="AG1488" s="63"/>
      <c r="AK1488" s="64"/>
      <c r="AL1488" s="64"/>
      <c r="AM1488" s="65"/>
      <c r="AO1488" s="64"/>
      <c r="AP1488" s="66"/>
      <c r="AQ1488" s="66"/>
      <c r="AS1488" s="67"/>
      <c r="AT1488" s="68"/>
    </row>
    <row r="1489" spans="1:46" x14ac:dyDescent="0.25">
      <c r="A1489" s="60">
        <v>22516.388245357666</v>
      </c>
      <c r="B1489" s="54">
        <f t="shared" si="69"/>
        <v>14</v>
      </c>
      <c r="C1489" s="54">
        <f t="shared" si="70"/>
        <v>1480</v>
      </c>
      <c r="D1489" s="60">
        <v>22516.388245357666</v>
      </c>
      <c r="G1489" s="63"/>
      <c r="I1489" s="64"/>
      <c r="J1489" s="64"/>
      <c r="K1489" s="65"/>
      <c r="M1489" s="64"/>
      <c r="N1489" s="66"/>
      <c r="O1489" s="66"/>
      <c r="Q1489" s="67"/>
      <c r="R1489" s="68"/>
      <c r="S1489" s="63"/>
      <c r="U1489" s="68">
        <v>43678</v>
      </c>
      <c r="V1489" s="64">
        <v>7</v>
      </c>
      <c r="W1489" s="54">
        <f t="shared" si="71"/>
        <v>1480</v>
      </c>
      <c r="X1489" s="68">
        <v>43678</v>
      </c>
      <c r="AC1489" s="63">
        <v>21839.666035167873</v>
      </c>
      <c r="AD1489" s="63"/>
      <c r="AE1489" s="54" t="s">
        <v>177</v>
      </c>
      <c r="AG1489" s="63"/>
      <c r="AK1489" s="64"/>
      <c r="AL1489" s="64"/>
      <c r="AM1489" s="65"/>
      <c r="AO1489" s="64"/>
      <c r="AP1489" s="66"/>
      <c r="AQ1489" s="66"/>
      <c r="AS1489" s="67"/>
      <c r="AT1489" s="68"/>
    </row>
    <row r="1490" spans="1:46" x14ac:dyDescent="0.25">
      <c r="A1490" s="60">
        <v>22531.895666391123</v>
      </c>
      <c r="B1490" s="54">
        <f t="shared" si="69"/>
        <v>15</v>
      </c>
      <c r="C1490" s="54">
        <f t="shared" si="70"/>
        <v>1481</v>
      </c>
      <c r="D1490" s="60">
        <v>22531.895666391123</v>
      </c>
      <c r="G1490" s="63"/>
      <c r="I1490" s="64"/>
      <c r="J1490" s="64"/>
      <c r="K1490" s="65"/>
      <c r="M1490" s="64"/>
      <c r="N1490" s="66"/>
      <c r="O1490" s="66"/>
      <c r="Q1490" s="67"/>
      <c r="R1490" s="68"/>
      <c r="S1490" s="63"/>
      <c r="U1490" s="68">
        <v>43707</v>
      </c>
      <c r="V1490" s="64">
        <v>8</v>
      </c>
      <c r="W1490" s="54">
        <f t="shared" si="71"/>
        <v>1481</v>
      </c>
      <c r="X1490" s="68">
        <v>43707</v>
      </c>
      <c r="AC1490" s="63">
        <v>21854.945530816447</v>
      </c>
      <c r="AD1490" s="63"/>
      <c r="AE1490" s="54" t="s">
        <v>176</v>
      </c>
      <c r="AG1490" s="63"/>
      <c r="AK1490" s="64"/>
      <c r="AL1490" s="64"/>
      <c r="AM1490" s="65"/>
      <c r="AO1490" s="64"/>
      <c r="AP1490" s="66"/>
      <c r="AQ1490" s="66"/>
      <c r="AS1490" s="67"/>
      <c r="AT1490" s="68"/>
    </row>
    <row r="1491" spans="1:46" x14ac:dyDescent="0.25">
      <c r="A1491" s="60">
        <v>22547.279842960183</v>
      </c>
      <c r="B1491" s="54">
        <f t="shared" si="69"/>
        <v>16</v>
      </c>
      <c r="C1491" s="54">
        <f t="shared" si="70"/>
        <v>1482</v>
      </c>
      <c r="D1491" s="60">
        <v>22547.279842960183</v>
      </c>
      <c r="G1491" s="63"/>
      <c r="I1491" s="64"/>
      <c r="J1491" s="64"/>
      <c r="K1491" s="65"/>
      <c r="M1491" s="64"/>
      <c r="N1491" s="66"/>
      <c r="O1491" s="66"/>
      <c r="Q1491" s="67"/>
      <c r="R1491" s="68"/>
      <c r="S1491" s="63"/>
      <c r="U1491" s="68">
        <v>43737</v>
      </c>
      <c r="V1491" s="64">
        <v>9</v>
      </c>
      <c r="W1491" s="54">
        <f t="shared" si="71"/>
        <v>1482</v>
      </c>
      <c r="X1491" s="68">
        <v>43737</v>
      </c>
      <c r="AC1491" s="63">
        <v>21869.404376629274</v>
      </c>
      <c r="AD1491" s="63"/>
      <c r="AE1491" s="54" t="s">
        <v>177</v>
      </c>
      <c r="AG1491" s="63"/>
      <c r="AK1491" s="64"/>
      <c r="AL1491" s="64"/>
      <c r="AM1491" s="65"/>
      <c r="AO1491" s="64"/>
      <c r="AP1491" s="66"/>
      <c r="AQ1491" s="66"/>
      <c r="AS1491" s="67"/>
      <c r="AT1491" s="68"/>
    </row>
    <row r="1492" spans="1:46" x14ac:dyDescent="0.25">
      <c r="A1492" s="60">
        <v>22562.535751571413</v>
      </c>
      <c r="B1492" s="54">
        <f t="shared" si="69"/>
        <v>17</v>
      </c>
      <c r="C1492" s="54">
        <f t="shared" si="70"/>
        <v>1483</v>
      </c>
      <c r="D1492" s="60">
        <v>22562.535751571413</v>
      </c>
      <c r="G1492" s="63"/>
      <c r="I1492" s="64"/>
      <c r="J1492" s="64"/>
      <c r="K1492" s="65"/>
      <c r="M1492" s="64"/>
      <c r="N1492" s="66"/>
      <c r="O1492" s="66"/>
      <c r="Q1492" s="67"/>
      <c r="R1492" s="68"/>
      <c r="S1492" s="63"/>
      <c r="U1492" s="68">
        <v>43766</v>
      </c>
      <c r="V1492" s="64">
        <v>10</v>
      </c>
      <c r="W1492" s="54">
        <f t="shared" si="71"/>
        <v>1483</v>
      </c>
      <c r="X1492" s="68">
        <v>43766</v>
      </c>
      <c r="AC1492" s="63">
        <v>21884.365647791885</v>
      </c>
      <c r="AD1492" s="63"/>
      <c r="AE1492" s="54" t="s">
        <v>176</v>
      </c>
      <c r="AG1492" s="63"/>
      <c r="AK1492" s="64"/>
      <c r="AL1492" s="64"/>
      <c r="AM1492" s="65"/>
      <c r="AO1492" s="64"/>
      <c r="AP1492" s="66"/>
      <c r="AQ1492" s="66"/>
      <c r="AS1492" s="67"/>
      <c r="AT1492" s="68"/>
    </row>
    <row r="1493" spans="1:46" x14ac:dyDescent="0.25">
      <c r="A1493" s="60">
        <v>22577.658266470768</v>
      </c>
      <c r="B1493" s="54">
        <f t="shared" si="69"/>
        <v>18</v>
      </c>
      <c r="C1493" s="54">
        <f t="shared" si="70"/>
        <v>1484</v>
      </c>
      <c r="D1493" s="60">
        <v>22577.658266470768</v>
      </c>
      <c r="G1493" s="63"/>
      <c r="I1493" s="64"/>
      <c r="J1493" s="64"/>
      <c r="K1493" s="65"/>
      <c r="M1493" s="64"/>
      <c r="N1493" s="66"/>
      <c r="O1493" s="66"/>
      <c r="Q1493" s="67"/>
      <c r="R1493" s="68"/>
      <c r="S1493" s="63"/>
      <c r="U1493" s="68">
        <v>43795</v>
      </c>
      <c r="V1493" s="64">
        <v>11</v>
      </c>
      <c r="W1493" s="54">
        <f t="shared" si="71"/>
        <v>1484</v>
      </c>
      <c r="X1493" s="68">
        <v>43795</v>
      </c>
      <c r="AC1493" s="63">
        <v>21899.200943277217</v>
      </c>
      <c r="AD1493" s="63"/>
      <c r="AE1493" s="54" t="s">
        <v>177</v>
      </c>
      <c r="AG1493" s="63"/>
      <c r="AK1493" s="64"/>
      <c r="AL1493" s="64"/>
      <c r="AM1493" s="65"/>
      <c r="AO1493" s="64"/>
      <c r="AP1493" s="66"/>
      <c r="AQ1493" s="66"/>
      <c r="AS1493" s="67"/>
      <c r="AT1493" s="68"/>
    </row>
    <row r="1494" spans="1:46" x14ac:dyDescent="0.25">
      <c r="A1494" s="60">
        <v>22592.657460025512</v>
      </c>
      <c r="B1494" s="54">
        <f t="shared" si="69"/>
        <v>19</v>
      </c>
      <c r="C1494" s="54">
        <f t="shared" si="70"/>
        <v>1485</v>
      </c>
      <c r="D1494" s="60">
        <v>22592.657460025512</v>
      </c>
      <c r="G1494" s="63"/>
      <c r="I1494" s="64"/>
      <c r="J1494" s="64"/>
      <c r="K1494" s="65"/>
      <c r="M1494" s="64"/>
      <c r="N1494" s="66"/>
      <c r="O1494" s="66"/>
      <c r="Q1494" s="67"/>
      <c r="R1494" s="68"/>
      <c r="S1494" s="63"/>
      <c r="U1494" s="68">
        <v>43825</v>
      </c>
      <c r="V1494" s="64">
        <v>12</v>
      </c>
      <c r="W1494" s="54">
        <f t="shared" si="71"/>
        <v>1485</v>
      </c>
      <c r="X1494" s="68">
        <v>43825</v>
      </c>
      <c r="AC1494" s="63">
        <v>21913.79825596977</v>
      </c>
      <c r="AD1494" s="63"/>
      <c r="AE1494" s="54" t="s">
        <v>176</v>
      </c>
      <c r="AG1494" s="63"/>
      <c r="AK1494" s="64"/>
      <c r="AL1494" s="64"/>
      <c r="AM1494" s="65"/>
      <c r="AO1494" s="64"/>
      <c r="AP1494" s="66"/>
      <c r="AQ1494" s="66"/>
      <c r="AS1494" s="67"/>
      <c r="AT1494" s="68"/>
    </row>
    <row r="1495" spans="1:46" x14ac:dyDescent="0.25">
      <c r="A1495" s="60">
        <v>22607.547379334457</v>
      </c>
      <c r="B1495" s="54">
        <f t="shared" si="69"/>
        <v>20</v>
      </c>
      <c r="C1495" s="54">
        <f t="shared" si="70"/>
        <v>1486</v>
      </c>
      <c r="D1495" s="60">
        <v>22607.547379334457</v>
      </c>
      <c r="G1495" s="63"/>
      <c r="I1495" s="64"/>
      <c r="J1495" s="64"/>
      <c r="K1495" s="65"/>
      <c r="M1495" s="64"/>
      <c r="N1495" s="66"/>
      <c r="O1495" s="66"/>
      <c r="Q1495" s="67"/>
      <c r="R1495" s="68"/>
      <c r="S1495" s="63"/>
      <c r="U1495" s="68">
        <v>43855</v>
      </c>
      <c r="V1495" s="64">
        <v>1</v>
      </c>
      <c r="W1495" s="54">
        <f t="shared" si="71"/>
        <v>1486</v>
      </c>
      <c r="X1495" s="68">
        <v>43855</v>
      </c>
      <c r="AC1495" s="63">
        <v>21928.99385809293</v>
      </c>
      <c r="AD1495" s="63"/>
      <c r="AE1495" s="54" t="s">
        <v>177</v>
      </c>
      <c r="AG1495" s="63"/>
      <c r="AK1495" s="64"/>
      <c r="AL1495" s="64"/>
      <c r="AM1495" s="65"/>
      <c r="AO1495" s="64"/>
      <c r="AP1495" s="66"/>
      <c r="AQ1495" s="66"/>
      <c r="AS1495" s="67"/>
      <c r="AT1495" s="68"/>
    </row>
    <row r="1496" spans="1:46" x14ac:dyDescent="0.25">
      <c r="A1496" s="60">
        <v>22622.351702767424</v>
      </c>
      <c r="B1496" s="54">
        <f t="shared" si="69"/>
        <v>21</v>
      </c>
      <c r="C1496" s="54">
        <f t="shared" si="70"/>
        <v>1487</v>
      </c>
      <c r="D1496" s="60">
        <v>22622.351702767424</v>
      </c>
      <c r="G1496" s="63"/>
      <c r="I1496" s="64"/>
      <c r="J1496" s="64"/>
      <c r="K1496" s="65"/>
      <c r="M1496" s="64"/>
      <c r="N1496" s="66"/>
      <c r="O1496" s="66"/>
      <c r="Q1496" s="67"/>
      <c r="R1496" s="68"/>
      <c r="S1496" s="63"/>
      <c r="U1496" s="68">
        <v>43884</v>
      </c>
      <c r="V1496" s="64">
        <v>2</v>
      </c>
      <c r="W1496" s="54">
        <f t="shared" si="71"/>
        <v>1487</v>
      </c>
      <c r="X1496" s="68">
        <v>43884</v>
      </c>
      <c r="AC1496" s="63">
        <v>21943.260891326237</v>
      </c>
      <c r="AD1496" s="63"/>
      <c r="AE1496" s="54" t="s">
        <v>176</v>
      </c>
      <c r="AG1496" s="63"/>
      <c r="AK1496" s="64"/>
      <c r="AL1496" s="64"/>
      <c r="AM1496" s="65"/>
      <c r="AO1496" s="64"/>
      <c r="AP1496" s="66"/>
      <c r="AQ1496" s="66"/>
      <c r="AS1496" s="67"/>
      <c r="AT1496" s="68"/>
    </row>
    <row r="1497" spans="1:46" x14ac:dyDescent="0.25">
      <c r="A1497" s="60">
        <v>22637.097226017155</v>
      </c>
      <c r="B1497" s="54">
        <f t="shared" si="69"/>
        <v>22</v>
      </c>
      <c r="C1497" s="54">
        <f t="shared" si="70"/>
        <v>1488</v>
      </c>
      <c r="D1497" s="60">
        <v>22637.097226017155</v>
      </c>
      <c r="G1497" s="63"/>
      <c r="I1497" s="64"/>
      <c r="J1497" s="64"/>
      <c r="K1497" s="65"/>
      <c r="M1497" s="64"/>
      <c r="N1497" s="66"/>
      <c r="O1497" s="66"/>
      <c r="Q1497" s="67"/>
      <c r="R1497" s="68"/>
      <c r="S1497" s="63"/>
      <c r="U1497" s="68">
        <v>43914</v>
      </c>
      <c r="V1497" s="64">
        <v>3</v>
      </c>
      <c r="W1497" s="54">
        <f t="shared" si="71"/>
        <v>1488</v>
      </c>
      <c r="X1497" s="68">
        <v>43914</v>
      </c>
      <c r="AC1497" s="63">
        <v>21958.72534044832</v>
      </c>
      <c r="AD1497" s="63"/>
      <c r="AE1497" s="54" t="s">
        <v>177</v>
      </c>
      <c r="AG1497" s="63"/>
      <c r="AK1497" s="64"/>
      <c r="AL1497" s="64"/>
      <c r="AM1497" s="65"/>
      <c r="AO1497" s="64"/>
      <c r="AP1497" s="66"/>
      <c r="AQ1497" s="66"/>
      <c r="AS1497" s="67"/>
      <c r="AT1497" s="68"/>
    </row>
    <row r="1498" spans="1:46" x14ac:dyDescent="0.25">
      <c r="A1498" s="60">
        <v>22651.816315312404</v>
      </c>
      <c r="B1498" s="54">
        <f t="shared" si="69"/>
        <v>23</v>
      </c>
      <c r="C1498" s="54">
        <f t="shared" si="70"/>
        <v>1489</v>
      </c>
      <c r="D1498" s="60">
        <v>22651.816315312404</v>
      </c>
      <c r="G1498" s="63"/>
      <c r="I1498" s="64"/>
      <c r="J1498" s="64"/>
      <c r="K1498" s="65"/>
      <c r="M1498" s="64"/>
      <c r="N1498" s="66"/>
      <c r="O1498" s="66"/>
      <c r="Q1498" s="67"/>
      <c r="R1498" s="68"/>
      <c r="S1498" s="63"/>
      <c r="U1498" s="68">
        <v>43944</v>
      </c>
      <c r="V1498" s="64">
        <v>4</v>
      </c>
      <c r="W1498" s="54">
        <f t="shared" si="71"/>
        <v>1489</v>
      </c>
      <c r="X1498" s="68">
        <v>43944</v>
      </c>
      <c r="AC1498" s="63">
        <v>21972.76668258803</v>
      </c>
      <c r="AD1498" s="63"/>
      <c r="AE1498" s="54" t="s">
        <v>176</v>
      </c>
      <c r="AG1498" s="63"/>
      <c r="AK1498" s="64"/>
      <c r="AL1498" s="64"/>
      <c r="AM1498" s="65"/>
      <c r="AO1498" s="64"/>
      <c r="AP1498" s="66"/>
      <c r="AQ1498" s="66"/>
      <c r="AS1498" s="67"/>
      <c r="AT1498" s="68"/>
    </row>
    <row r="1499" spans="1:46" x14ac:dyDescent="0.25">
      <c r="A1499" s="60">
        <v>22666.540593645535</v>
      </c>
      <c r="B1499" s="54">
        <f t="shared" si="69"/>
        <v>24</v>
      </c>
      <c r="C1499" s="54">
        <f t="shared" si="70"/>
        <v>1490</v>
      </c>
      <c r="D1499" s="60">
        <v>22666.540593645535</v>
      </c>
      <c r="G1499" s="63"/>
      <c r="I1499" s="64"/>
      <c r="J1499" s="64"/>
      <c r="K1499" s="65"/>
      <c r="M1499" s="64"/>
      <c r="N1499" s="66"/>
      <c r="O1499" s="66"/>
      <c r="Q1499" s="67"/>
      <c r="R1499" s="68"/>
      <c r="S1499" s="63"/>
      <c r="U1499" s="68">
        <v>43974</v>
      </c>
      <c r="V1499" s="64">
        <v>4</v>
      </c>
      <c r="W1499" s="54">
        <f t="shared" si="71"/>
        <v>1490</v>
      </c>
      <c r="X1499" s="68">
        <v>43974</v>
      </c>
      <c r="AC1499" s="63">
        <v>21988.351634939201</v>
      </c>
      <c r="AD1499" s="63"/>
      <c r="AE1499" s="54" t="s">
        <v>177</v>
      </c>
      <c r="AG1499" s="63"/>
      <c r="AK1499" s="64"/>
      <c r="AL1499" s="64"/>
      <c r="AM1499" s="65"/>
      <c r="AO1499" s="64"/>
      <c r="AP1499" s="66"/>
      <c r="AQ1499" s="66"/>
      <c r="AS1499" s="67"/>
      <c r="AT1499" s="68"/>
    </row>
    <row r="1500" spans="1:46" x14ac:dyDescent="0.25">
      <c r="A1500" s="60">
        <v>22681.30410112394</v>
      </c>
      <c r="B1500" s="54">
        <f t="shared" si="69"/>
        <v>1</v>
      </c>
      <c r="C1500" s="54">
        <f t="shared" si="70"/>
        <v>1491</v>
      </c>
      <c r="D1500" s="60">
        <v>22681.30410112394</v>
      </c>
      <c r="G1500" s="63"/>
      <c r="I1500" s="64"/>
      <c r="J1500" s="64"/>
      <c r="K1500" s="65"/>
      <c r="M1500" s="64"/>
      <c r="N1500" s="66"/>
      <c r="O1500" s="66"/>
      <c r="Q1500" s="67"/>
      <c r="R1500" s="68"/>
      <c r="S1500" s="63"/>
      <c r="U1500" s="68">
        <v>44003</v>
      </c>
      <c r="V1500" s="64">
        <v>5</v>
      </c>
      <c r="W1500" s="54">
        <f t="shared" si="71"/>
        <v>1491</v>
      </c>
      <c r="X1500" s="68">
        <v>44003</v>
      </c>
      <c r="AC1500" s="63">
        <v>22002.317954613362</v>
      </c>
      <c r="AD1500" s="63"/>
      <c r="AE1500" s="54" t="s">
        <v>176</v>
      </c>
      <c r="AG1500" s="63"/>
      <c r="AK1500" s="64"/>
      <c r="AL1500" s="64"/>
      <c r="AM1500" s="65"/>
      <c r="AO1500" s="64"/>
      <c r="AP1500" s="66"/>
      <c r="AQ1500" s="66"/>
      <c r="AS1500" s="67"/>
      <c r="AT1500" s="68"/>
    </row>
    <row r="1501" spans="1:46" x14ac:dyDescent="0.25">
      <c r="A1501" s="60">
        <v>22696.135502334218</v>
      </c>
      <c r="B1501" s="54">
        <f t="shared" si="69"/>
        <v>2</v>
      </c>
      <c r="C1501" s="54">
        <f t="shared" si="70"/>
        <v>1492</v>
      </c>
      <c r="D1501" s="60">
        <v>22696.135502334218</v>
      </c>
      <c r="G1501" s="63"/>
      <c r="I1501" s="64"/>
      <c r="J1501" s="64"/>
      <c r="K1501" s="65"/>
      <c r="M1501" s="64"/>
      <c r="N1501" s="66"/>
      <c r="O1501" s="66"/>
      <c r="Q1501" s="67"/>
      <c r="R1501" s="68"/>
      <c r="S1501" s="63"/>
      <c r="U1501" s="68">
        <v>44033</v>
      </c>
      <c r="V1501" s="64">
        <v>6</v>
      </c>
      <c r="W1501" s="54">
        <f t="shared" si="71"/>
        <v>1492</v>
      </c>
      <c r="X1501" s="68">
        <v>44033</v>
      </c>
      <c r="AC1501" s="63">
        <v>22017.852664184291</v>
      </c>
      <c r="AD1501" s="63"/>
      <c r="AE1501" s="54" t="s">
        <v>177</v>
      </c>
      <c r="AG1501" s="63"/>
      <c r="AK1501" s="64"/>
      <c r="AL1501" s="64"/>
      <c r="AM1501" s="65"/>
      <c r="AO1501" s="64"/>
      <c r="AP1501" s="66"/>
      <c r="AQ1501" s="66"/>
      <c r="AS1501" s="67"/>
      <c r="AT1501" s="68"/>
    </row>
    <row r="1502" spans="1:46" x14ac:dyDescent="0.25">
      <c r="A1502" s="60">
        <v>22711.062543360051</v>
      </c>
      <c r="B1502" s="54">
        <f t="shared" si="69"/>
        <v>3</v>
      </c>
      <c r="C1502" s="54">
        <f t="shared" si="70"/>
        <v>1493</v>
      </c>
      <c r="D1502" s="60">
        <v>22711.062543360051</v>
      </c>
      <c r="G1502" s="63"/>
      <c r="I1502" s="64"/>
      <c r="J1502" s="64"/>
      <c r="K1502" s="65"/>
      <c r="M1502" s="64"/>
      <c r="N1502" s="66"/>
      <c r="O1502" s="66"/>
      <c r="Q1502" s="67"/>
      <c r="R1502" s="68"/>
      <c r="S1502" s="63"/>
      <c r="U1502" s="68">
        <v>44062</v>
      </c>
      <c r="V1502" s="64">
        <v>7</v>
      </c>
      <c r="W1502" s="54">
        <f t="shared" si="71"/>
        <v>1493</v>
      </c>
      <c r="X1502" s="68">
        <v>44062</v>
      </c>
      <c r="AC1502" s="63">
        <v>22031.906117139384</v>
      </c>
      <c r="AD1502" s="63"/>
      <c r="AE1502" s="54" t="s">
        <v>176</v>
      </c>
      <c r="AG1502" s="63"/>
      <c r="AK1502" s="64"/>
      <c r="AL1502" s="64"/>
      <c r="AM1502" s="65"/>
      <c r="AO1502" s="64"/>
      <c r="AP1502" s="66"/>
      <c r="AQ1502" s="66"/>
      <c r="AS1502" s="67"/>
      <c r="AT1502" s="68"/>
    </row>
    <row r="1503" spans="1:46" x14ac:dyDescent="0.25">
      <c r="A1503" s="60">
        <v>22726.104221283924</v>
      </c>
      <c r="B1503" s="54">
        <f t="shared" si="69"/>
        <v>4</v>
      </c>
      <c r="C1503" s="54">
        <f t="shared" si="70"/>
        <v>1494</v>
      </c>
      <c r="D1503" s="60">
        <v>22726.104221283924</v>
      </c>
      <c r="G1503" s="63"/>
      <c r="I1503" s="64"/>
      <c r="J1503" s="64"/>
      <c r="K1503" s="65"/>
      <c r="M1503" s="64"/>
      <c r="N1503" s="66"/>
      <c r="O1503" s="66"/>
      <c r="Q1503" s="67"/>
      <c r="R1503" s="68"/>
      <c r="S1503" s="63"/>
      <c r="U1503" s="68">
        <v>44091</v>
      </c>
      <c r="V1503" s="64">
        <v>8</v>
      </c>
      <c r="W1503" s="54">
        <f t="shared" si="71"/>
        <v>1494</v>
      </c>
      <c r="X1503" s="68">
        <v>44091</v>
      </c>
      <c r="AC1503" s="63">
        <v>22047.238109937403</v>
      </c>
      <c r="AD1503" s="63"/>
      <c r="AE1503" s="54" t="s">
        <v>177</v>
      </c>
      <c r="AG1503" s="63"/>
      <c r="AK1503" s="64"/>
      <c r="AL1503" s="64"/>
      <c r="AM1503" s="65"/>
      <c r="AO1503" s="64"/>
      <c r="AP1503" s="66"/>
      <c r="AQ1503" s="66"/>
      <c r="AS1503" s="67"/>
      <c r="AT1503" s="68"/>
    </row>
    <row r="1504" spans="1:46" x14ac:dyDescent="0.25">
      <c r="A1504" s="60">
        <v>22741.274167909287</v>
      </c>
      <c r="B1504" s="54">
        <f t="shared" si="69"/>
        <v>5</v>
      </c>
      <c r="C1504" s="54">
        <f t="shared" si="70"/>
        <v>1495</v>
      </c>
      <c r="D1504" s="60">
        <v>22741.274167909287</v>
      </c>
      <c r="G1504" s="63"/>
      <c r="I1504" s="64"/>
      <c r="J1504" s="64"/>
      <c r="K1504" s="65"/>
      <c r="M1504" s="64"/>
      <c r="N1504" s="66"/>
      <c r="O1504" s="66"/>
      <c r="Q1504" s="67"/>
      <c r="R1504" s="68"/>
      <c r="S1504" s="63"/>
      <c r="U1504" s="68">
        <v>44121</v>
      </c>
      <c r="V1504" s="64">
        <v>9</v>
      </c>
      <c r="W1504" s="54">
        <f t="shared" si="71"/>
        <v>1495</v>
      </c>
      <c r="X1504" s="68">
        <v>44121</v>
      </c>
      <c r="AC1504" s="63">
        <v>22061.518508417066</v>
      </c>
      <c r="AD1504" s="63"/>
      <c r="AE1504" s="54" t="s">
        <v>176</v>
      </c>
      <c r="AG1504" s="63"/>
      <c r="AK1504" s="64"/>
      <c r="AL1504" s="64"/>
      <c r="AM1504" s="65"/>
      <c r="AO1504" s="64"/>
      <c r="AP1504" s="66"/>
      <c r="AQ1504" s="66"/>
      <c r="AS1504" s="67"/>
      <c r="AT1504" s="68"/>
    </row>
    <row r="1505" spans="1:46" x14ac:dyDescent="0.25">
      <c r="A1505" s="60">
        <v>22756.577236400917</v>
      </c>
      <c r="B1505" s="54">
        <f t="shared" si="69"/>
        <v>6</v>
      </c>
      <c r="C1505" s="54">
        <f t="shared" si="70"/>
        <v>1496</v>
      </c>
      <c r="D1505" s="60">
        <v>22756.577236400917</v>
      </c>
      <c r="G1505" s="63"/>
      <c r="I1505" s="64"/>
      <c r="J1505" s="64"/>
      <c r="K1505" s="65"/>
      <c r="M1505" s="64"/>
      <c r="N1505" s="66"/>
      <c r="O1505" s="66"/>
      <c r="Q1505" s="67"/>
      <c r="R1505" s="68"/>
      <c r="S1505" s="63"/>
      <c r="U1505" s="68">
        <v>44150</v>
      </c>
      <c r="V1505" s="64">
        <v>10</v>
      </c>
      <c r="W1505" s="54">
        <f t="shared" si="71"/>
        <v>1496</v>
      </c>
      <c r="X1505" s="68">
        <v>44150</v>
      </c>
      <c r="AC1505" s="63">
        <v>22076.543269454502</v>
      </c>
      <c r="AD1505" s="63"/>
      <c r="AE1505" s="54" t="s">
        <v>177</v>
      </c>
      <c r="AG1505" s="63"/>
      <c r="AK1505" s="64"/>
      <c r="AL1505" s="64"/>
      <c r="AM1505" s="65"/>
      <c r="AO1505" s="64"/>
      <c r="AP1505" s="66"/>
      <c r="AQ1505" s="66"/>
      <c r="AS1505" s="67"/>
      <c r="AT1505" s="68"/>
    </row>
    <row r="1506" spans="1:46" x14ac:dyDescent="0.25">
      <c r="A1506" s="60">
        <v>22772.006971609313</v>
      </c>
      <c r="B1506" s="54">
        <f t="shared" si="69"/>
        <v>7</v>
      </c>
      <c r="C1506" s="54">
        <f t="shared" si="70"/>
        <v>1497</v>
      </c>
      <c r="D1506" s="60">
        <v>22772.006971609313</v>
      </c>
      <c r="G1506" s="63"/>
      <c r="I1506" s="64"/>
      <c r="J1506" s="64"/>
      <c r="K1506" s="65"/>
      <c r="M1506" s="64"/>
      <c r="N1506" s="66"/>
      <c r="O1506" s="66"/>
      <c r="Q1506" s="67"/>
      <c r="R1506" s="68"/>
      <c r="S1506" s="63"/>
      <c r="U1506" s="68">
        <v>44180</v>
      </c>
      <c r="V1506" s="64">
        <v>11</v>
      </c>
      <c r="W1506" s="54">
        <f t="shared" si="71"/>
        <v>1497</v>
      </c>
      <c r="X1506" s="68">
        <v>44180</v>
      </c>
      <c r="AC1506" s="63">
        <v>22091.14404550381</v>
      </c>
      <c r="AD1506" s="63"/>
      <c r="AE1506" s="54" t="s">
        <v>176</v>
      </c>
      <c r="AG1506" s="63"/>
      <c r="AK1506" s="64"/>
      <c r="AL1506" s="64"/>
      <c r="AM1506" s="65"/>
      <c r="AO1506" s="64"/>
      <c r="AP1506" s="66"/>
      <c r="AQ1506" s="66"/>
      <c r="AS1506" s="67"/>
      <c r="AT1506" s="68"/>
    </row>
    <row r="1507" spans="1:46" x14ac:dyDescent="0.25">
      <c r="A1507" s="60">
        <v>22787.553506126627</v>
      </c>
      <c r="B1507" s="54">
        <f t="shared" si="69"/>
        <v>8</v>
      </c>
      <c r="C1507" s="54">
        <f t="shared" si="70"/>
        <v>1498</v>
      </c>
      <c r="D1507" s="60">
        <v>22787.553506126627</v>
      </c>
      <c r="G1507" s="63"/>
      <c r="I1507" s="64"/>
      <c r="J1507" s="64"/>
      <c r="K1507" s="65"/>
      <c r="M1507" s="64"/>
      <c r="N1507" s="66"/>
      <c r="O1507" s="66"/>
      <c r="Q1507" s="67"/>
      <c r="R1507" s="68"/>
      <c r="S1507" s="63"/>
      <c r="U1507" s="68">
        <v>44209</v>
      </c>
      <c r="V1507" s="64">
        <v>12</v>
      </c>
      <c r="W1507" s="54">
        <f t="shared" si="71"/>
        <v>1498</v>
      </c>
      <c r="X1507" s="68">
        <v>44209</v>
      </c>
      <c r="AC1507" s="63">
        <v>22105.817467942368</v>
      </c>
      <c r="AD1507" s="63"/>
      <c r="AE1507" s="54" t="s">
        <v>177</v>
      </c>
      <c r="AG1507" s="63"/>
      <c r="AK1507" s="64"/>
      <c r="AL1507" s="64"/>
      <c r="AM1507" s="65"/>
      <c r="AO1507" s="64"/>
      <c r="AP1507" s="66"/>
      <c r="AQ1507" s="66"/>
      <c r="AS1507" s="67"/>
      <c r="AT1507" s="68"/>
    </row>
    <row r="1508" spans="1:46" x14ac:dyDescent="0.25">
      <c r="A1508" s="60">
        <v>22803.18876178842</v>
      </c>
      <c r="B1508" s="54">
        <f t="shared" si="69"/>
        <v>9</v>
      </c>
      <c r="C1508" s="54">
        <f t="shared" si="70"/>
        <v>1499</v>
      </c>
      <c r="D1508" s="60">
        <v>22803.18876178842</v>
      </c>
      <c r="G1508" s="63"/>
      <c r="I1508" s="64"/>
      <c r="J1508" s="64"/>
      <c r="K1508" s="65"/>
      <c r="M1508" s="64"/>
      <c r="N1508" s="66"/>
      <c r="O1508" s="66"/>
      <c r="Q1508" s="67"/>
      <c r="R1508" s="68"/>
      <c r="S1508" s="63"/>
      <c r="U1508" s="68">
        <v>44239</v>
      </c>
      <c r="V1508" s="64">
        <v>1</v>
      </c>
      <c r="W1508" s="54">
        <f t="shared" si="71"/>
        <v>1499</v>
      </c>
      <c r="X1508" s="68">
        <v>44239</v>
      </c>
      <c r="AC1508" s="63">
        <v>22120.771726383828</v>
      </c>
      <c r="AD1508" s="63"/>
      <c r="AE1508" s="54" t="s">
        <v>176</v>
      </c>
      <c r="AG1508" s="63"/>
      <c r="AK1508" s="64"/>
      <c r="AL1508" s="64"/>
      <c r="AM1508" s="65"/>
      <c r="AO1508" s="64"/>
      <c r="AP1508" s="66"/>
      <c r="AQ1508" s="66"/>
      <c r="AS1508" s="67"/>
      <c r="AT1508" s="68"/>
    </row>
    <row r="1509" spans="1:46" x14ac:dyDescent="0.25">
      <c r="A1509" s="60">
        <v>22818.892120928504</v>
      </c>
      <c r="B1509" s="54">
        <f t="shared" si="69"/>
        <v>10</v>
      </c>
      <c r="C1509" s="54">
        <f t="shared" si="70"/>
        <v>1500</v>
      </c>
      <c r="D1509" s="60">
        <v>22818.892120928504</v>
      </c>
      <c r="G1509" s="63"/>
      <c r="I1509" s="64"/>
      <c r="J1509" s="64"/>
      <c r="K1509" s="65"/>
      <c r="M1509" s="64"/>
      <c r="N1509" s="66"/>
      <c r="O1509" s="66"/>
      <c r="Q1509" s="67"/>
      <c r="R1509" s="68"/>
      <c r="S1509" s="63"/>
      <c r="U1509" s="68">
        <v>44268</v>
      </c>
      <c r="V1509" s="64">
        <v>2</v>
      </c>
      <c r="W1509" s="54">
        <f t="shared" si="71"/>
        <v>1500</v>
      </c>
      <c r="X1509" s="68">
        <v>44268</v>
      </c>
      <c r="AC1509" s="63">
        <v>22135.112120483071</v>
      </c>
      <c r="AD1509" s="63"/>
      <c r="AE1509" s="54" t="s">
        <v>177</v>
      </c>
      <c r="AG1509" s="63"/>
      <c r="AK1509" s="64"/>
      <c r="AL1509" s="64"/>
      <c r="AM1509" s="65"/>
      <c r="AO1509" s="64"/>
      <c r="AP1509" s="66"/>
      <c r="AQ1509" s="66"/>
      <c r="AS1509" s="67"/>
      <c r="AT1509" s="68"/>
    </row>
    <row r="1510" spans="1:46" x14ac:dyDescent="0.25">
      <c r="A1510" s="60">
        <v>22834.619205605239</v>
      </c>
      <c r="B1510" s="54">
        <f t="shared" si="69"/>
        <v>11</v>
      </c>
      <c r="C1510" s="54">
        <f t="shared" si="70"/>
        <v>1501</v>
      </c>
      <c r="D1510" s="60">
        <v>22834.619205605239</v>
      </c>
      <c r="G1510" s="63"/>
      <c r="I1510" s="64"/>
      <c r="J1510" s="64"/>
      <c r="K1510" s="65"/>
      <c r="M1510" s="64"/>
      <c r="N1510" s="66"/>
      <c r="O1510" s="66"/>
      <c r="Q1510" s="67"/>
      <c r="R1510" s="68"/>
      <c r="S1510" s="63"/>
      <c r="U1510" s="68">
        <v>44298</v>
      </c>
      <c r="V1510" s="64">
        <v>3</v>
      </c>
      <c r="W1510" s="54">
        <f t="shared" si="71"/>
        <v>1501</v>
      </c>
      <c r="X1510" s="68">
        <v>44298</v>
      </c>
      <c r="AC1510" s="63">
        <v>22150.385973482858</v>
      </c>
      <c r="AD1510" s="63"/>
      <c r="AE1510" s="54" t="s">
        <v>176</v>
      </c>
      <c r="AG1510" s="63"/>
      <c r="AK1510" s="64"/>
      <c r="AL1510" s="64"/>
      <c r="AM1510" s="65"/>
      <c r="AO1510" s="64"/>
      <c r="AP1510" s="66"/>
      <c r="AQ1510" s="66"/>
      <c r="AS1510" s="67"/>
      <c r="AT1510" s="68"/>
    </row>
    <row r="1511" spans="1:46" x14ac:dyDescent="0.25">
      <c r="A1511" s="60">
        <v>22850.346181951929</v>
      </c>
      <c r="B1511" s="54">
        <f t="shared" si="69"/>
        <v>12</v>
      </c>
      <c r="C1511" s="54">
        <f t="shared" si="70"/>
        <v>1502</v>
      </c>
      <c r="D1511" s="60">
        <v>22850.346181951929</v>
      </c>
      <c r="G1511" s="63"/>
      <c r="I1511" s="64"/>
      <c r="J1511" s="64"/>
      <c r="K1511" s="65"/>
      <c r="M1511" s="64"/>
      <c r="N1511" s="66"/>
      <c r="O1511" s="66"/>
      <c r="Q1511" s="67"/>
      <c r="R1511" s="68"/>
      <c r="S1511" s="63"/>
      <c r="U1511" s="68">
        <v>44328</v>
      </c>
      <c r="V1511" s="64">
        <v>4</v>
      </c>
      <c r="W1511" s="54">
        <f t="shared" si="71"/>
        <v>1502</v>
      </c>
      <c r="X1511" s="68">
        <v>44328</v>
      </c>
      <c r="AC1511" s="63">
        <v>22164.471727900673</v>
      </c>
      <c r="AD1511" s="63"/>
      <c r="AE1511" s="54" t="s">
        <v>177</v>
      </c>
      <c r="AG1511" s="63"/>
      <c r="AK1511" s="64"/>
      <c r="AL1511" s="64"/>
      <c r="AM1511" s="65"/>
      <c r="AO1511" s="64"/>
      <c r="AP1511" s="66"/>
      <c r="AQ1511" s="66"/>
      <c r="AS1511" s="67"/>
      <c r="AT1511" s="68"/>
    </row>
    <row r="1512" spans="1:46" x14ac:dyDescent="0.25">
      <c r="A1512" s="60">
        <v>22866.023784204852</v>
      </c>
      <c r="B1512" s="54">
        <f t="shared" si="69"/>
        <v>13</v>
      </c>
      <c r="C1512" s="54">
        <f t="shared" si="70"/>
        <v>1503</v>
      </c>
      <c r="D1512" s="60">
        <v>22866.023784204852</v>
      </c>
      <c r="G1512" s="63"/>
      <c r="I1512" s="64"/>
      <c r="J1512" s="64"/>
      <c r="K1512" s="65"/>
      <c r="M1512" s="64"/>
      <c r="N1512" s="66"/>
      <c r="O1512" s="66"/>
      <c r="Q1512" s="67"/>
      <c r="R1512" s="68"/>
      <c r="S1512" s="63"/>
      <c r="U1512" s="68">
        <v>44357</v>
      </c>
      <c r="V1512" s="64">
        <v>5</v>
      </c>
      <c r="W1512" s="54">
        <f t="shared" si="71"/>
        <v>1503</v>
      </c>
      <c r="X1512" s="68">
        <v>44357</v>
      </c>
      <c r="AC1512" s="63">
        <v>22179.96739349002</v>
      </c>
      <c r="AD1512" s="63"/>
      <c r="AE1512" s="54" t="s">
        <v>176</v>
      </c>
      <c r="AG1512" s="63"/>
      <c r="AK1512" s="64"/>
      <c r="AL1512" s="64"/>
      <c r="AM1512" s="65"/>
      <c r="AO1512" s="64"/>
      <c r="AP1512" s="66"/>
      <c r="AQ1512" s="66"/>
      <c r="AS1512" s="67"/>
      <c r="AT1512" s="68"/>
    </row>
    <row r="1513" spans="1:46" x14ac:dyDescent="0.25">
      <c r="A1513" s="60">
        <v>22881.634038820863</v>
      </c>
      <c r="B1513" s="54">
        <f t="shared" si="69"/>
        <v>14</v>
      </c>
      <c r="C1513" s="54">
        <f t="shared" si="70"/>
        <v>1504</v>
      </c>
      <c r="D1513" s="60">
        <v>22881.634038820863</v>
      </c>
      <c r="G1513" s="63"/>
      <c r="I1513" s="64"/>
      <c r="J1513" s="64"/>
      <c r="K1513" s="65"/>
      <c r="M1513" s="64"/>
      <c r="N1513" s="66"/>
      <c r="O1513" s="66"/>
      <c r="Q1513" s="67"/>
      <c r="R1513" s="68"/>
      <c r="S1513" s="63"/>
      <c r="U1513" s="68">
        <v>44387</v>
      </c>
      <c r="V1513" s="64">
        <v>6</v>
      </c>
      <c r="W1513" s="54">
        <f t="shared" si="71"/>
        <v>1504</v>
      </c>
      <c r="X1513" s="68">
        <v>44387</v>
      </c>
      <c r="AC1513" s="63">
        <v>22193.928224022966</v>
      </c>
      <c r="AD1513" s="63"/>
      <c r="AE1513" s="54" t="s">
        <v>177</v>
      </c>
      <c r="AG1513" s="63"/>
      <c r="AK1513" s="64"/>
      <c r="AL1513" s="64"/>
      <c r="AM1513" s="65"/>
      <c r="AO1513" s="64"/>
      <c r="AP1513" s="66"/>
      <c r="AQ1513" s="66"/>
      <c r="AS1513" s="67"/>
      <c r="AT1513" s="68"/>
    </row>
    <row r="1514" spans="1:46" x14ac:dyDescent="0.25">
      <c r="A1514" s="60">
        <v>22897.13605556637</v>
      </c>
      <c r="B1514" s="54">
        <f t="shared" si="69"/>
        <v>15</v>
      </c>
      <c r="C1514" s="54">
        <f t="shared" si="70"/>
        <v>1505</v>
      </c>
      <c r="D1514" s="60">
        <v>22897.13605556637</v>
      </c>
      <c r="G1514" s="63"/>
      <c r="I1514" s="64"/>
      <c r="J1514" s="64"/>
      <c r="K1514" s="65"/>
      <c r="M1514" s="64"/>
      <c r="N1514" s="66"/>
      <c r="O1514" s="66"/>
      <c r="Q1514" s="67"/>
      <c r="R1514" s="68"/>
      <c r="S1514" s="63"/>
      <c r="U1514" s="68">
        <v>44416</v>
      </c>
      <c r="V1514" s="64">
        <v>7</v>
      </c>
      <c r="W1514" s="54">
        <f t="shared" si="71"/>
        <v>1505</v>
      </c>
      <c r="X1514" s="68">
        <v>44416</v>
      </c>
      <c r="AC1514" s="63">
        <v>22209.501962610986</v>
      </c>
      <c r="AD1514" s="63"/>
      <c r="AE1514" s="54" t="s">
        <v>176</v>
      </c>
      <c r="AG1514" s="63"/>
      <c r="AK1514" s="64"/>
      <c r="AL1514" s="64"/>
      <c r="AM1514" s="65"/>
      <c r="AO1514" s="64"/>
      <c r="AP1514" s="66"/>
      <c r="AQ1514" s="66"/>
      <c r="AS1514" s="67"/>
      <c r="AT1514" s="68"/>
    </row>
    <row r="1515" spans="1:46" x14ac:dyDescent="0.25">
      <c r="A1515" s="60">
        <v>22912.524829327594</v>
      </c>
      <c r="B1515" s="54">
        <f t="shared" si="69"/>
        <v>16</v>
      </c>
      <c r="C1515" s="54">
        <f t="shared" si="70"/>
        <v>1506</v>
      </c>
      <c r="D1515" s="60">
        <v>22912.524829327594</v>
      </c>
      <c r="G1515" s="63"/>
      <c r="I1515" s="64"/>
      <c r="J1515" s="64"/>
      <c r="K1515" s="65"/>
      <c r="M1515" s="64"/>
      <c r="N1515" s="66"/>
      <c r="O1515" s="66"/>
      <c r="Q1515" s="67"/>
      <c r="R1515" s="68"/>
      <c r="S1515" s="63"/>
      <c r="U1515" s="68">
        <v>44446</v>
      </c>
      <c r="V1515" s="64">
        <v>8</v>
      </c>
      <c r="W1515" s="54">
        <f t="shared" si="71"/>
        <v>1506</v>
      </c>
      <c r="X1515" s="68">
        <v>44446</v>
      </c>
      <c r="AC1515" s="63">
        <v>22223.498686834238</v>
      </c>
      <c r="AD1515" s="63"/>
      <c r="AE1515" s="54" t="s">
        <v>177</v>
      </c>
      <c r="AG1515" s="63"/>
      <c r="AK1515" s="64"/>
      <c r="AL1515" s="64"/>
      <c r="AM1515" s="65"/>
      <c r="AO1515" s="64"/>
      <c r="AP1515" s="66"/>
      <c r="AQ1515" s="66"/>
      <c r="AS1515" s="67"/>
      <c r="AT1515" s="68"/>
    </row>
    <row r="1516" spans="1:46" x14ac:dyDescent="0.25">
      <c r="A1516" s="60">
        <v>22927.776709774975</v>
      </c>
      <c r="B1516" s="54">
        <f t="shared" si="69"/>
        <v>17</v>
      </c>
      <c r="C1516" s="54">
        <f t="shared" si="70"/>
        <v>1507</v>
      </c>
      <c r="D1516" s="60">
        <v>22927.776709774975</v>
      </c>
      <c r="G1516" s="63"/>
      <c r="I1516" s="64"/>
      <c r="J1516" s="64"/>
      <c r="K1516" s="65"/>
      <c r="M1516" s="64"/>
      <c r="N1516" s="66"/>
      <c r="O1516" s="66"/>
      <c r="Q1516" s="67"/>
      <c r="R1516" s="68"/>
      <c r="S1516" s="63"/>
      <c r="U1516" s="68">
        <v>44475</v>
      </c>
      <c r="V1516" s="64">
        <v>9</v>
      </c>
      <c r="W1516" s="54">
        <f t="shared" si="71"/>
        <v>1507</v>
      </c>
      <c r="X1516" s="68">
        <v>44475</v>
      </c>
      <c r="AC1516" s="63">
        <v>22238.990798535291</v>
      </c>
      <c r="AD1516" s="63"/>
      <c r="AE1516" s="54" t="s">
        <v>176</v>
      </c>
      <c r="AG1516" s="63"/>
      <c r="AK1516" s="64"/>
      <c r="AL1516" s="64"/>
      <c r="AM1516" s="65"/>
      <c r="AO1516" s="64"/>
      <c r="AP1516" s="66"/>
      <c r="AQ1516" s="66"/>
      <c r="AS1516" s="67"/>
      <c r="AT1516" s="68"/>
    </row>
    <row r="1517" spans="1:46" x14ac:dyDescent="0.25">
      <c r="A1517" s="60">
        <v>22942.903156097513</v>
      </c>
      <c r="B1517" s="54">
        <f t="shared" si="69"/>
        <v>18</v>
      </c>
      <c r="C1517" s="54">
        <f t="shared" si="70"/>
        <v>1508</v>
      </c>
      <c r="D1517" s="60">
        <v>22942.903156097513</v>
      </c>
      <c r="G1517" s="63"/>
      <c r="I1517" s="64"/>
      <c r="J1517" s="64"/>
      <c r="K1517" s="65"/>
      <c r="M1517" s="64"/>
      <c r="N1517" s="66"/>
      <c r="O1517" s="66"/>
      <c r="Q1517" s="67"/>
      <c r="R1517" s="68"/>
      <c r="S1517" s="63"/>
      <c r="U1517" s="68">
        <v>44505</v>
      </c>
      <c r="V1517" s="64">
        <v>10</v>
      </c>
      <c r="W1517" s="54">
        <f t="shared" si="71"/>
        <v>1508</v>
      </c>
      <c r="X1517" s="68">
        <v>44505</v>
      </c>
      <c r="AC1517" s="63">
        <v>22253.183981475886</v>
      </c>
      <c r="AD1517" s="63"/>
      <c r="AE1517" s="54" t="s">
        <v>177</v>
      </c>
      <c r="AG1517" s="63"/>
      <c r="AK1517" s="64"/>
      <c r="AL1517" s="64"/>
      <c r="AM1517" s="65"/>
      <c r="AO1517" s="64"/>
      <c r="AP1517" s="66"/>
      <c r="AQ1517" s="66"/>
      <c r="AS1517" s="67"/>
      <c r="AT1517" s="68"/>
    </row>
    <row r="1518" spans="1:46" x14ac:dyDescent="0.25">
      <c r="A1518" s="60">
        <v>22957.899632404558</v>
      </c>
      <c r="B1518" s="54">
        <f t="shared" si="69"/>
        <v>19</v>
      </c>
      <c r="C1518" s="54">
        <f t="shared" si="70"/>
        <v>1509</v>
      </c>
      <c r="D1518" s="60">
        <v>22957.899632404558</v>
      </c>
      <c r="G1518" s="63"/>
      <c r="I1518" s="64"/>
      <c r="J1518" s="64"/>
      <c r="K1518" s="65"/>
      <c r="M1518" s="64"/>
      <c r="N1518" s="66"/>
      <c r="O1518" s="66"/>
      <c r="Q1518" s="67"/>
      <c r="R1518" s="68"/>
      <c r="S1518" s="63"/>
      <c r="U1518" s="68">
        <v>44534</v>
      </c>
      <c r="V1518" s="64">
        <v>11</v>
      </c>
      <c r="W1518" s="54">
        <f t="shared" si="71"/>
        <v>1509</v>
      </c>
      <c r="X1518" s="68">
        <v>44534</v>
      </c>
      <c r="AC1518" s="63">
        <v>22268.449442672543</v>
      </c>
      <c r="AD1518" s="63"/>
      <c r="AE1518" s="54" t="s">
        <v>176</v>
      </c>
      <c r="AG1518" s="63"/>
      <c r="AK1518" s="64"/>
      <c r="AL1518" s="64"/>
      <c r="AM1518" s="65"/>
      <c r="AO1518" s="64"/>
      <c r="AP1518" s="66"/>
      <c r="AQ1518" s="66"/>
      <c r="AS1518" s="67"/>
      <c r="AT1518" s="68"/>
    </row>
    <row r="1519" spans="1:46" x14ac:dyDescent="0.25">
      <c r="A1519" s="60">
        <v>22972.793338352349</v>
      </c>
      <c r="B1519" s="54">
        <f t="shared" si="69"/>
        <v>20</v>
      </c>
      <c r="C1519" s="54">
        <f t="shared" si="70"/>
        <v>1510</v>
      </c>
      <c r="D1519" s="60">
        <v>22972.793338352349</v>
      </c>
      <c r="G1519" s="63"/>
      <c r="I1519" s="64"/>
      <c r="J1519" s="64"/>
      <c r="K1519" s="65"/>
      <c r="M1519" s="64"/>
      <c r="N1519" s="66"/>
      <c r="O1519" s="66"/>
      <c r="Q1519" s="67"/>
      <c r="R1519" s="68"/>
      <c r="S1519" s="63"/>
      <c r="U1519" s="68">
        <v>44564</v>
      </c>
      <c r="V1519" s="64">
        <v>12</v>
      </c>
      <c r="W1519" s="54">
        <f t="shared" si="71"/>
        <v>1510</v>
      </c>
      <c r="X1519" s="68">
        <v>44564</v>
      </c>
      <c r="AC1519" s="63">
        <v>22282.962826032657</v>
      </c>
      <c r="AD1519" s="63"/>
      <c r="AE1519" s="54" t="s">
        <v>177</v>
      </c>
      <c r="AG1519" s="63"/>
      <c r="AK1519" s="64"/>
      <c r="AL1519" s="64"/>
      <c r="AM1519" s="65"/>
      <c r="AO1519" s="64"/>
      <c r="AP1519" s="66"/>
      <c r="AQ1519" s="66"/>
      <c r="AS1519" s="67"/>
      <c r="AT1519" s="68"/>
    </row>
    <row r="1520" spans="1:46" x14ac:dyDescent="0.25">
      <c r="A1520" s="60">
        <v>22987.595287086908</v>
      </c>
      <c r="B1520" s="54">
        <f t="shared" si="69"/>
        <v>21</v>
      </c>
      <c r="C1520" s="54">
        <f t="shared" si="70"/>
        <v>1511</v>
      </c>
      <c r="D1520" s="60">
        <v>22987.595287086908</v>
      </c>
      <c r="G1520" s="63"/>
      <c r="I1520" s="64"/>
      <c r="J1520" s="64"/>
      <c r="K1520" s="65"/>
      <c r="M1520" s="64"/>
      <c r="N1520" s="66"/>
      <c r="O1520" s="66"/>
      <c r="Q1520" s="67"/>
      <c r="R1520" s="68"/>
      <c r="S1520" s="63"/>
      <c r="U1520" s="68">
        <v>44593</v>
      </c>
      <c r="V1520" s="64">
        <v>1</v>
      </c>
      <c r="W1520" s="54">
        <f t="shared" si="71"/>
        <v>1511</v>
      </c>
      <c r="X1520" s="68">
        <v>44593</v>
      </c>
      <c r="AC1520" s="63">
        <v>22297.896176289767</v>
      </c>
      <c r="AD1520" s="63"/>
      <c r="AE1520" s="54" t="s">
        <v>176</v>
      </c>
      <c r="AG1520" s="63"/>
      <c r="AK1520" s="64"/>
      <c r="AL1520" s="64"/>
      <c r="AM1520" s="65"/>
      <c r="AO1520" s="64"/>
      <c r="AP1520" s="66"/>
      <c r="AQ1520" s="66"/>
      <c r="AS1520" s="67"/>
      <c r="AT1520" s="68"/>
    </row>
    <row r="1521" spans="1:46" x14ac:dyDescent="0.25">
      <c r="A1521" s="60">
        <v>23002.344314181712</v>
      </c>
      <c r="B1521" s="54">
        <f t="shared" si="69"/>
        <v>22</v>
      </c>
      <c r="C1521" s="54">
        <f t="shared" si="70"/>
        <v>1512</v>
      </c>
      <c r="D1521" s="60">
        <v>23002.344314181712</v>
      </c>
      <c r="G1521" s="63"/>
      <c r="I1521" s="64"/>
      <c r="J1521" s="64"/>
      <c r="K1521" s="65"/>
      <c r="M1521" s="64"/>
      <c r="N1521" s="66"/>
      <c r="O1521" s="66"/>
      <c r="Q1521" s="67"/>
      <c r="R1521" s="68"/>
      <c r="S1521" s="63"/>
      <c r="U1521" s="68">
        <v>44623</v>
      </c>
      <c r="V1521" s="64">
        <v>2</v>
      </c>
      <c r="W1521" s="54">
        <f t="shared" si="71"/>
        <v>1512</v>
      </c>
      <c r="X1521" s="68">
        <v>44623</v>
      </c>
      <c r="AC1521" s="63">
        <v>22312.782823512796</v>
      </c>
      <c r="AD1521" s="63"/>
      <c r="AE1521" s="54" t="s">
        <v>177</v>
      </c>
      <c r="AG1521" s="63"/>
      <c r="AK1521" s="64"/>
      <c r="AL1521" s="64"/>
      <c r="AM1521" s="65"/>
      <c r="AO1521" s="64"/>
      <c r="AP1521" s="66"/>
      <c r="AQ1521" s="66"/>
      <c r="AS1521" s="67"/>
      <c r="AT1521" s="68"/>
    </row>
    <row r="1522" spans="1:46" x14ac:dyDescent="0.25">
      <c r="A1522" s="60">
        <v>23017.060427173972</v>
      </c>
      <c r="B1522" s="54">
        <f t="shared" si="69"/>
        <v>23</v>
      </c>
      <c r="C1522" s="54">
        <f t="shared" si="70"/>
        <v>1513</v>
      </c>
      <c r="D1522" s="60">
        <v>23017.060427173972</v>
      </c>
      <c r="G1522" s="63"/>
      <c r="I1522" s="64"/>
      <c r="J1522" s="64"/>
      <c r="K1522" s="65"/>
      <c r="M1522" s="64"/>
      <c r="N1522" s="66"/>
      <c r="O1522" s="66"/>
      <c r="Q1522" s="67"/>
      <c r="R1522" s="68"/>
      <c r="S1522" s="63"/>
      <c r="U1522" s="68">
        <v>44652</v>
      </c>
      <c r="V1522" s="64">
        <v>3</v>
      </c>
      <c r="W1522" s="54">
        <f t="shared" si="71"/>
        <v>1513</v>
      </c>
      <c r="X1522" s="68">
        <v>44652</v>
      </c>
      <c r="AC1522" s="63">
        <v>22327.34089659946</v>
      </c>
      <c r="AD1522" s="63"/>
      <c r="AE1522" s="54" t="s">
        <v>176</v>
      </c>
      <c r="AG1522" s="63"/>
      <c r="AK1522" s="64"/>
      <c r="AL1522" s="64"/>
      <c r="AM1522" s="65"/>
      <c r="AO1522" s="64"/>
      <c r="AP1522" s="66"/>
      <c r="AQ1522" s="66"/>
      <c r="AS1522" s="67"/>
      <c r="AT1522" s="68"/>
    </row>
    <row r="1523" spans="1:46" x14ac:dyDescent="0.25">
      <c r="A1523" s="60">
        <v>23031.787794880103</v>
      </c>
      <c r="B1523" s="54">
        <f t="shared" si="69"/>
        <v>24</v>
      </c>
      <c r="C1523" s="54">
        <f t="shared" si="70"/>
        <v>1514</v>
      </c>
      <c r="D1523" s="60">
        <v>23031.787794880103</v>
      </c>
      <c r="G1523" s="63"/>
      <c r="I1523" s="64"/>
      <c r="J1523" s="64"/>
      <c r="K1523" s="65"/>
      <c r="M1523" s="64"/>
      <c r="N1523" s="66"/>
      <c r="O1523" s="66"/>
      <c r="Q1523" s="67"/>
      <c r="R1523" s="68"/>
      <c r="S1523" s="63"/>
      <c r="U1523" s="68">
        <v>44682</v>
      </c>
      <c r="V1523" s="64">
        <v>4</v>
      </c>
      <c r="W1523" s="54">
        <f t="shared" si="71"/>
        <v>1514</v>
      </c>
      <c r="X1523" s="68">
        <v>44682</v>
      </c>
      <c r="AC1523" s="63">
        <v>22342.566113989335</v>
      </c>
      <c r="AD1523" s="63"/>
      <c r="AE1523" s="54" t="s">
        <v>177</v>
      </c>
      <c r="AG1523" s="63"/>
      <c r="AK1523" s="64"/>
      <c r="AL1523" s="64"/>
      <c r="AM1523" s="65"/>
      <c r="AO1523" s="64"/>
      <c r="AP1523" s="66"/>
      <c r="AQ1523" s="66"/>
      <c r="AS1523" s="67"/>
      <c r="AT1523" s="68"/>
    </row>
    <row r="1524" spans="1:46" x14ac:dyDescent="0.25">
      <c r="A1524" s="60">
        <v>23046.547436432447</v>
      </c>
      <c r="B1524" s="54">
        <f t="shared" si="69"/>
        <v>1</v>
      </c>
      <c r="C1524" s="54">
        <f t="shared" si="70"/>
        <v>1515</v>
      </c>
      <c r="D1524" s="60">
        <v>23046.547436432447</v>
      </c>
      <c r="G1524" s="63"/>
      <c r="I1524" s="64"/>
      <c r="J1524" s="64"/>
      <c r="K1524" s="65"/>
      <c r="M1524" s="64"/>
      <c r="N1524" s="66"/>
      <c r="O1524" s="66"/>
      <c r="Q1524" s="67"/>
      <c r="R1524" s="68"/>
      <c r="S1524" s="63"/>
      <c r="U1524" s="68">
        <v>44711</v>
      </c>
      <c r="V1524" s="64">
        <v>5</v>
      </c>
      <c r="W1524" s="54">
        <f t="shared" si="71"/>
        <v>1515</v>
      </c>
      <c r="X1524" s="68">
        <v>44711</v>
      </c>
      <c r="AC1524" s="63">
        <v>22356.785526055377</v>
      </c>
      <c r="AD1524" s="63"/>
      <c r="AE1524" s="54" t="s">
        <v>176</v>
      </c>
      <c r="AG1524" s="63"/>
      <c r="AK1524" s="64"/>
      <c r="AL1524" s="64"/>
      <c r="AM1524" s="65"/>
      <c r="AO1524" s="64"/>
      <c r="AP1524" s="66"/>
      <c r="AQ1524" s="66"/>
      <c r="AS1524" s="67"/>
      <c r="AT1524" s="68"/>
    </row>
    <row r="1525" spans="1:46" x14ac:dyDescent="0.25">
      <c r="A1525" s="60">
        <v>23061.381352274213</v>
      </c>
      <c r="B1525" s="54">
        <f t="shared" si="69"/>
        <v>2</v>
      </c>
      <c r="C1525" s="54">
        <f t="shared" si="70"/>
        <v>1516</v>
      </c>
      <c r="D1525" s="60">
        <v>23061.381352274213</v>
      </c>
      <c r="G1525" s="63"/>
      <c r="I1525" s="64"/>
      <c r="J1525" s="64"/>
      <c r="K1525" s="65"/>
      <c r="M1525" s="64"/>
      <c r="N1525" s="66"/>
      <c r="O1525" s="66"/>
      <c r="Q1525" s="67"/>
      <c r="R1525" s="68"/>
      <c r="S1525" s="63"/>
      <c r="U1525" s="68">
        <v>44741</v>
      </c>
      <c r="V1525" s="64">
        <v>6</v>
      </c>
      <c r="W1525" s="54">
        <f t="shared" si="71"/>
        <v>1516</v>
      </c>
      <c r="X1525" s="68">
        <v>44741</v>
      </c>
      <c r="AC1525" s="63">
        <v>22372.241455073003</v>
      </c>
      <c r="AD1525" s="63"/>
      <c r="AE1525" s="54" t="s">
        <v>177</v>
      </c>
      <c r="AG1525" s="63"/>
      <c r="AK1525" s="64"/>
      <c r="AL1525" s="64"/>
      <c r="AM1525" s="65"/>
      <c r="AO1525" s="64"/>
      <c r="AP1525" s="66"/>
      <c r="AQ1525" s="66"/>
      <c r="AS1525" s="67"/>
      <c r="AT1525" s="68"/>
    </row>
    <row r="1526" spans="1:46" x14ac:dyDescent="0.25">
      <c r="A1526" s="60">
        <v>23076.303978474345</v>
      </c>
      <c r="B1526" s="54">
        <f t="shared" si="69"/>
        <v>3</v>
      </c>
      <c r="C1526" s="54">
        <f t="shared" si="70"/>
        <v>1517</v>
      </c>
      <c r="D1526" s="60">
        <v>23076.303978474345</v>
      </c>
      <c r="G1526" s="63"/>
      <c r="I1526" s="64"/>
      <c r="J1526" s="64"/>
      <c r="K1526" s="65"/>
      <c r="M1526" s="64"/>
      <c r="N1526" s="66"/>
      <c r="O1526" s="66"/>
      <c r="Q1526" s="67"/>
      <c r="R1526" s="68"/>
      <c r="S1526" s="63"/>
      <c r="U1526" s="68">
        <v>44771</v>
      </c>
      <c r="V1526" s="64">
        <v>7</v>
      </c>
      <c r="W1526" s="54">
        <f t="shared" si="71"/>
        <v>1517</v>
      </c>
      <c r="X1526" s="68">
        <v>44771</v>
      </c>
      <c r="AC1526" s="63">
        <v>22386.234714719467</v>
      </c>
      <c r="AD1526" s="63"/>
      <c r="AE1526" s="54" t="s">
        <v>176</v>
      </c>
      <c r="AG1526" s="63"/>
      <c r="AK1526" s="64"/>
      <c r="AL1526" s="64"/>
      <c r="AM1526" s="65"/>
      <c r="AO1526" s="64"/>
      <c r="AP1526" s="66"/>
      <c r="AQ1526" s="66"/>
      <c r="AS1526" s="67"/>
      <c r="AT1526" s="68"/>
    </row>
    <row r="1527" spans="1:46" x14ac:dyDescent="0.25">
      <c r="A1527" s="60">
        <v>23091.347384785302</v>
      </c>
      <c r="B1527" s="54">
        <f t="shared" si="69"/>
        <v>4</v>
      </c>
      <c r="C1527" s="54">
        <f t="shared" si="70"/>
        <v>1518</v>
      </c>
      <c r="D1527" s="60">
        <v>23091.347384785302</v>
      </c>
      <c r="G1527" s="63"/>
      <c r="I1527" s="64"/>
      <c r="J1527" s="64"/>
      <c r="K1527" s="65"/>
      <c r="M1527" s="64"/>
      <c r="N1527" s="66"/>
      <c r="O1527" s="66"/>
      <c r="Q1527" s="67"/>
      <c r="R1527" s="68"/>
      <c r="S1527" s="63"/>
      <c r="U1527" s="68">
        <v>44800</v>
      </c>
      <c r="V1527" s="64">
        <v>8</v>
      </c>
      <c r="W1527" s="54">
        <f t="shared" si="71"/>
        <v>1518</v>
      </c>
      <c r="X1527" s="68">
        <v>44800</v>
      </c>
      <c r="AC1527" s="63">
        <v>22401.778473346494</v>
      </c>
      <c r="AD1527" s="63"/>
      <c r="AE1527" s="54" t="s">
        <v>177</v>
      </c>
      <c r="AG1527" s="63"/>
      <c r="AK1527" s="64"/>
      <c r="AL1527" s="64"/>
      <c r="AM1527" s="65"/>
      <c r="AO1527" s="64"/>
      <c r="AP1527" s="66"/>
      <c r="AQ1527" s="66"/>
      <c r="AS1527" s="67"/>
      <c r="AT1527" s="68"/>
    </row>
    <row r="1528" spans="1:46" x14ac:dyDescent="0.25">
      <c r="A1528" s="60">
        <v>23106.513357546646</v>
      </c>
      <c r="B1528" s="54">
        <f t="shared" si="69"/>
        <v>5</v>
      </c>
      <c r="C1528" s="54">
        <f t="shared" si="70"/>
        <v>1519</v>
      </c>
      <c r="D1528" s="60">
        <v>23106.513357546646</v>
      </c>
      <c r="G1528" s="63"/>
      <c r="I1528" s="64"/>
      <c r="J1528" s="64"/>
      <c r="K1528" s="65"/>
      <c r="M1528" s="64"/>
      <c r="N1528" s="66"/>
      <c r="O1528" s="66"/>
      <c r="Q1528" s="67"/>
      <c r="R1528" s="68"/>
      <c r="S1528" s="63"/>
      <c r="U1528" s="68">
        <v>44830</v>
      </c>
      <c r="V1528" s="64">
        <v>9</v>
      </c>
      <c r="W1528" s="54">
        <f t="shared" si="71"/>
        <v>1519</v>
      </c>
      <c r="X1528" s="68">
        <v>44830</v>
      </c>
      <c r="AC1528" s="63">
        <v>22415.704650963657</v>
      </c>
      <c r="AD1528" s="63"/>
      <c r="AE1528" s="54" t="s">
        <v>176</v>
      </c>
      <c r="AG1528" s="63"/>
      <c r="AK1528" s="64"/>
      <c r="AL1528" s="64"/>
      <c r="AM1528" s="65"/>
      <c r="AO1528" s="64"/>
      <c r="AP1528" s="66"/>
      <c r="AQ1528" s="66"/>
      <c r="AS1528" s="67"/>
      <c r="AT1528" s="68"/>
    </row>
    <row r="1529" spans="1:46" x14ac:dyDescent="0.25">
      <c r="A1529" s="60">
        <v>23121.817153006792</v>
      </c>
      <c r="B1529" s="54">
        <f t="shared" si="69"/>
        <v>6</v>
      </c>
      <c r="C1529" s="54">
        <f t="shared" si="70"/>
        <v>1520</v>
      </c>
      <c r="D1529" s="60">
        <v>23121.817153006792</v>
      </c>
      <c r="G1529" s="63"/>
      <c r="I1529" s="64"/>
      <c r="J1529" s="64"/>
      <c r="K1529" s="65"/>
      <c r="M1529" s="64"/>
      <c r="N1529" s="66"/>
      <c r="O1529" s="66"/>
      <c r="Q1529" s="67"/>
      <c r="R1529" s="68"/>
      <c r="S1529" s="63"/>
      <c r="U1529" s="68">
        <v>44859</v>
      </c>
      <c r="V1529" s="64">
        <v>10</v>
      </c>
      <c r="W1529" s="54">
        <f t="shared" si="71"/>
        <v>1520</v>
      </c>
      <c r="X1529" s="68">
        <v>44859</v>
      </c>
      <c r="AC1529" s="63">
        <v>22431.192757868208</v>
      </c>
      <c r="AD1529" s="63"/>
      <c r="AE1529" s="54" t="s">
        <v>177</v>
      </c>
      <c r="AG1529" s="63"/>
      <c r="AK1529" s="64"/>
      <c r="AL1529" s="64"/>
      <c r="AM1529" s="65"/>
      <c r="AO1529" s="64"/>
      <c r="AP1529" s="66"/>
      <c r="AQ1529" s="66"/>
      <c r="AS1529" s="67"/>
      <c r="AT1529" s="68"/>
    </row>
    <row r="1530" spans="1:46" x14ac:dyDescent="0.25">
      <c r="A1530" s="60">
        <v>23137.244816401508</v>
      </c>
      <c r="B1530" s="54">
        <f t="shared" si="69"/>
        <v>7</v>
      </c>
      <c r="C1530" s="54">
        <f t="shared" si="70"/>
        <v>1521</v>
      </c>
      <c r="D1530" s="60">
        <v>23137.244816401508</v>
      </c>
      <c r="G1530" s="63"/>
      <c r="I1530" s="64"/>
      <c r="J1530" s="64"/>
      <c r="K1530" s="65"/>
      <c r="M1530" s="64"/>
      <c r="N1530" s="66"/>
      <c r="O1530" s="66"/>
      <c r="Q1530" s="67"/>
      <c r="R1530" s="68"/>
      <c r="S1530" s="63"/>
      <c r="U1530" s="68">
        <v>44889</v>
      </c>
      <c r="V1530" s="64">
        <v>11</v>
      </c>
      <c r="W1530" s="54">
        <f t="shared" si="71"/>
        <v>1521</v>
      </c>
      <c r="X1530" s="68">
        <v>44889</v>
      </c>
      <c r="AC1530" s="63">
        <v>22445.219947847538</v>
      </c>
      <c r="AD1530" s="63"/>
      <c r="AE1530" s="54" t="s">
        <v>176</v>
      </c>
      <c r="AG1530" s="63"/>
      <c r="AK1530" s="64"/>
      <c r="AL1530" s="64"/>
      <c r="AM1530" s="65"/>
      <c r="AO1530" s="64"/>
      <c r="AP1530" s="66"/>
      <c r="AQ1530" s="66"/>
      <c r="AS1530" s="67"/>
      <c r="AT1530" s="68"/>
    </row>
    <row r="1531" spans="1:46" x14ac:dyDescent="0.25">
      <c r="A1531" s="60">
        <v>23152.790759738535</v>
      </c>
      <c r="B1531" s="54">
        <f t="shared" si="69"/>
        <v>8</v>
      </c>
      <c r="C1531" s="54">
        <f t="shared" si="70"/>
        <v>1522</v>
      </c>
      <c r="D1531" s="60">
        <v>23152.790759738535</v>
      </c>
      <c r="G1531" s="63"/>
      <c r="I1531" s="64"/>
      <c r="J1531" s="64"/>
      <c r="K1531" s="65"/>
      <c r="M1531" s="64"/>
      <c r="N1531" s="66"/>
      <c r="O1531" s="66"/>
      <c r="Q1531" s="67"/>
      <c r="R1531" s="68"/>
      <c r="S1531" s="63"/>
      <c r="U1531" s="68">
        <v>44918</v>
      </c>
      <c r="V1531" s="64">
        <v>12</v>
      </c>
      <c r="W1531" s="54">
        <f t="shared" si="71"/>
        <v>1522</v>
      </c>
      <c r="X1531" s="68">
        <v>44918</v>
      </c>
      <c r="AC1531" s="63">
        <v>22460.526435789652</v>
      </c>
      <c r="AD1531" s="63"/>
      <c r="AE1531" s="54" t="s">
        <v>177</v>
      </c>
      <c r="AG1531" s="63"/>
      <c r="AK1531" s="64"/>
      <c r="AL1531" s="64"/>
      <c r="AM1531" s="65"/>
      <c r="AO1531" s="64"/>
      <c r="AP1531" s="66"/>
      <c r="AQ1531" s="66"/>
      <c r="AS1531" s="67"/>
      <c r="AT1531" s="68"/>
    </row>
    <row r="1532" spans="1:46" x14ac:dyDescent="0.25">
      <c r="A1532" s="60">
        <v>23168.427077216562</v>
      </c>
      <c r="B1532" s="54">
        <f t="shared" si="69"/>
        <v>9</v>
      </c>
      <c r="C1532" s="54">
        <f t="shared" si="70"/>
        <v>1523</v>
      </c>
      <c r="D1532" s="60">
        <v>23168.427077216562</v>
      </c>
      <c r="G1532" s="63"/>
      <c r="I1532" s="64"/>
      <c r="J1532" s="64"/>
      <c r="K1532" s="65"/>
      <c r="M1532" s="64"/>
      <c r="N1532" s="66"/>
      <c r="O1532" s="66"/>
      <c r="Q1532" s="67"/>
      <c r="R1532" s="68"/>
      <c r="S1532" s="63"/>
      <c r="U1532" s="68">
        <v>44948</v>
      </c>
      <c r="V1532" s="64">
        <v>1</v>
      </c>
      <c r="W1532" s="54">
        <f t="shared" si="71"/>
        <v>1523</v>
      </c>
      <c r="X1532" s="68">
        <v>44948</v>
      </c>
      <c r="AC1532" s="63">
        <v>22474.799705147278</v>
      </c>
      <c r="AD1532" s="63"/>
      <c r="AE1532" s="54" t="s">
        <v>176</v>
      </c>
      <c r="AG1532" s="63"/>
      <c r="AK1532" s="64"/>
      <c r="AL1532" s="64"/>
      <c r="AM1532" s="65"/>
      <c r="AO1532" s="64"/>
      <c r="AP1532" s="66"/>
      <c r="AQ1532" s="66"/>
      <c r="AS1532" s="67"/>
      <c r="AT1532" s="68"/>
    </row>
    <row r="1533" spans="1:46" x14ac:dyDescent="0.25">
      <c r="A1533" s="60">
        <v>23184.128178502433</v>
      </c>
      <c r="B1533" s="54">
        <f t="shared" si="69"/>
        <v>10</v>
      </c>
      <c r="C1533" s="54">
        <f t="shared" si="70"/>
        <v>1524</v>
      </c>
      <c r="D1533" s="60">
        <v>23184.128178502433</v>
      </c>
      <c r="G1533" s="63"/>
      <c r="I1533" s="64"/>
      <c r="J1533" s="64"/>
      <c r="K1533" s="65"/>
      <c r="M1533" s="64"/>
      <c r="N1533" s="66"/>
      <c r="O1533" s="66"/>
      <c r="Q1533" s="67"/>
      <c r="R1533" s="68"/>
      <c r="S1533" s="63"/>
      <c r="U1533" s="68">
        <v>44977</v>
      </c>
      <c r="V1533" s="64">
        <v>2</v>
      </c>
      <c r="W1533" s="54">
        <f t="shared" si="71"/>
        <v>1524</v>
      </c>
      <c r="X1533" s="68">
        <v>44977</v>
      </c>
      <c r="AC1533" s="63">
        <v>22489.826827157754</v>
      </c>
      <c r="AD1533" s="63"/>
      <c r="AE1533" s="54" t="s">
        <v>177</v>
      </c>
      <c r="AG1533" s="63"/>
      <c r="AK1533" s="64"/>
      <c r="AL1533" s="64"/>
      <c r="AM1533" s="65"/>
      <c r="AO1533" s="64"/>
      <c r="AP1533" s="66"/>
      <c r="AQ1533" s="66"/>
      <c r="AS1533" s="67"/>
      <c r="AT1533" s="68"/>
    </row>
    <row r="1534" spans="1:46" x14ac:dyDescent="0.25">
      <c r="A1534" s="60">
        <v>23199.859840910416</v>
      </c>
      <c r="B1534" s="54">
        <f t="shared" si="69"/>
        <v>11</v>
      </c>
      <c r="C1534" s="54">
        <f t="shared" si="70"/>
        <v>1525</v>
      </c>
      <c r="D1534" s="60">
        <v>23199.859840910416</v>
      </c>
      <c r="G1534" s="63"/>
      <c r="I1534" s="64"/>
      <c r="J1534" s="64"/>
      <c r="K1534" s="65"/>
      <c r="M1534" s="64"/>
      <c r="N1534" s="66"/>
      <c r="O1534" s="66"/>
      <c r="Q1534" s="67"/>
      <c r="R1534" s="68"/>
      <c r="S1534" s="63"/>
      <c r="U1534" s="68">
        <v>45007</v>
      </c>
      <c r="V1534" s="64">
        <v>2</v>
      </c>
      <c r="W1534" s="54">
        <f t="shared" si="71"/>
        <v>1525</v>
      </c>
      <c r="X1534" s="68">
        <v>45007</v>
      </c>
      <c r="AC1534" s="63">
        <v>22504.441876591649</v>
      </c>
      <c r="AD1534" s="63"/>
      <c r="AE1534" s="54" t="s">
        <v>176</v>
      </c>
      <c r="AG1534" s="63"/>
      <c r="AK1534" s="64"/>
      <c r="AL1534" s="64"/>
      <c r="AM1534" s="65"/>
      <c r="AO1534" s="64"/>
      <c r="AP1534" s="66"/>
      <c r="AQ1534" s="66"/>
      <c r="AS1534" s="67"/>
      <c r="AT1534" s="68"/>
    </row>
    <row r="1535" spans="1:46" x14ac:dyDescent="0.25">
      <c r="A1535" s="60">
        <v>23215.583172206767</v>
      </c>
      <c r="B1535" s="54">
        <f t="shared" si="69"/>
        <v>12</v>
      </c>
      <c r="C1535" s="54">
        <f t="shared" si="70"/>
        <v>1526</v>
      </c>
      <c r="D1535" s="60">
        <v>23215.583172206767</v>
      </c>
      <c r="G1535" s="63"/>
      <c r="I1535" s="64"/>
      <c r="J1535" s="64"/>
      <c r="K1535" s="65"/>
      <c r="M1535" s="64"/>
      <c r="N1535" s="66"/>
      <c r="O1535" s="66"/>
      <c r="Q1535" s="67"/>
      <c r="R1535" s="68"/>
      <c r="S1535" s="63"/>
      <c r="U1535" s="68">
        <v>45036</v>
      </c>
      <c r="V1535" s="64">
        <v>3</v>
      </c>
      <c r="W1535" s="54">
        <f t="shared" si="71"/>
        <v>1526</v>
      </c>
      <c r="X1535" s="68">
        <v>45036</v>
      </c>
      <c r="AC1535" s="63">
        <v>22519.134599051438</v>
      </c>
      <c r="AD1535" s="63"/>
      <c r="AE1535" s="54" t="s">
        <v>177</v>
      </c>
      <c r="AG1535" s="63"/>
      <c r="AK1535" s="64"/>
      <c r="AL1535" s="64"/>
      <c r="AM1535" s="65"/>
      <c r="AO1535" s="64"/>
      <c r="AP1535" s="66"/>
      <c r="AQ1535" s="66"/>
      <c r="AS1535" s="67"/>
      <c r="AT1535" s="68"/>
    </row>
    <row r="1536" spans="1:46" x14ac:dyDescent="0.25">
      <c r="A1536" s="60">
        <v>23231.268038218375</v>
      </c>
      <c r="B1536" s="54">
        <f t="shared" si="69"/>
        <v>13</v>
      </c>
      <c r="C1536" s="54">
        <f t="shared" si="70"/>
        <v>1527</v>
      </c>
      <c r="D1536" s="60">
        <v>23231.268038218375</v>
      </c>
      <c r="G1536" s="63"/>
      <c r="I1536" s="64"/>
      <c r="J1536" s="64"/>
      <c r="K1536" s="65"/>
      <c r="M1536" s="64"/>
      <c r="N1536" s="66"/>
      <c r="O1536" s="66"/>
      <c r="Q1536" s="67"/>
      <c r="R1536" s="68"/>
      <c r="S1536" s="63"/>
      <c r="U1536" s="68">
        <v>45065</v>
      </c>
      <c r="V1536" s="64">
        <v>4</v>
      </c>
      <c r="W1536" s="54">
        <f t="shared" si="71"/>
        <v>1527</v>
      </c>
      <c r="X1536" s="68">
        <v>45065</v>
      </c>
      <c r="AC1536" s="63">
        <v>22534.118112424854</v>
      </c>
      <c r="AD1536" s="63"/>
      <c r="AE1536" s="54" t="s">
        <v>176</v>
      </c>
      <c r="AG1536" s="63"/>
      <c r="AK1536" s="64"/>
      <c r="AL1536" s="64"/>
      <c r="AM1536" s="65"/>
      <c r="AO1536" s="64"/>
      <c r="AP1536" s="66"/>
      <c r="AQ1536" s="66"/>
      <c r="AS1536" s="67"/>
      <c r="AT1536" s="68"/>
    </row>
    <row r="1537" spans="1:46" x14ac:dyDescent="0.25">
      <c r="A1537" s="60">
        <v>23246.873677634634</v>
      </c>
      <c r="B1537" s="54">
        <f t="shared" si="69"/>
        <v>14</v>
      </c>
      <c r="C1537" s="54">
        <f t="shared" si="70"/>
        <v>1528</v>
      </c>
      <c r="D1537" s="60">
        <v>23246.873677634634</v>
      </c>
      <c r="G1537" s="63"/>
      <c r="I1537" s="64"/>
      <c r="J1537" s="64"/>
      <c r="K1537" s="65"/>
      <c r="M1537" s="64"/>
      <c r="N1537" s="66"/>
      <c r="O1537" s="66"/>
      <c r="Q1537" s="67"/>
      <c r="R1537" s="68"/>
      <c r="S1537" s="63"/>
      <c r="U1537" s="68">
        <v>45095</v>
      </c>
      <c r="V1537" s="64">
        <v>5</v>
      </c>
      <c r="W1537" s="54">
        <f t="shared" si="71"/>
        <v>1528</v>
      </c>
      <c r="X1537" s="68">
        <v>45095</v>
      </c>
      <c r="AC1537" s="63">
        <v>22548.481882497668</v>
      </c>
      <c r="AD1537" s="63"/>
      <c r="AE1537" s="54" t="s">
        <v>177</v>
      </c>
      <c r="AG1537" s="63"/>
      <c r="AK1537" s="64"/>
      <c r="AL1537" s="64"/>
      <c r="AM1537" s="65"/>
      <c r="AO1537" s="64"/>
      <c r="AP1537" s="66"/>
      <c r="AQ1537" s="66"/>
      <c r="AS1537" s="67"/>
      <c r="AT1537" s="68"/>
    </row>
    <row r="1538" spans="1:46" x14ac:dyDescent="0.25">
      <c r="A1538" s="60">
        <v>23262.383620995563</v>
      </c>
      <c r="B1538" s="54">
        <f t="shared" si="69"/>
        <v>15</v>
      </c>
      <c r="C1538" s="54">
        <f t="shared" si="70"/>
        <v>1529</v>
      </c>
      <c r="D1538" s="60">
        <v>23262.383620995563</v>
      </c>
      <c r="G1538" s="63"/>
      <c r="I1538" s="64"/>
      <c r="J1538" s="64"/>
      <c r="K1538" s="65"/>
      <c r="M1538" s="64"/>
      <c r="N1538" s="66"/>
      <c r="O1538" s="66"/>
      <c r="Q1538" s="67"/>
      <c r="R1538" s="68"/>
      <c r="S1538" s="63"/>
      <c r="U1538" s="68">
        <v>45125</v>
      </c>
      <c r="V1538" s="64">
        <v>6</v>
      </c>
      <c r="W1538" s="54">
        <f t="shared" si="71"/>
        <v>1529</v>
      </c>
      <c r="X1538" s="68">
        <v>45125</v>
      </c>
      <c r="AC1538" s="63">
        <v>22563.786825872026</v>
      </c>
      <c r="AD1538" s="63"/>
      <c r="AE1538" s="54" t="s">
        <v>176</v>
      </c>
      <c r="AG1538" s="63"/>
      <c r="AK1538" s="64"/>
      <c r="AL1538" s="64"/>
      <c r="AM1538" s="65"/>
      <c r="AO1538" s="64"/>
      <c r="AP1538" s="66"/>
      <c r="AQ1538" s="66"/>
      <c r="AS1538" s="67"/>
      <c r="AT1538" s="68"/>
    </row>
    <row r="1539" spans="1:46" x14ac:dyDescent="0.25">
      <c r="A1539" s="60">
        <v>23277.766704344191</v>
      </c>
      <c r="B1539" s="54">
        <f t="shared" si="69"/>
        <v>16</v>
      </c>
      <c r="C1539" s="54">
        <f t="shared" si="70"/>
        <v>1530</v>
      </c>
      <c r="D1539" s="60">
        <v>23277.766704344191</v>
      </c>
      <c r="G1539" s="63"/>
      <c r="I1539" s="64"/>
      <c r="J1539" s="64"/>
      <c r="K1539" s="65"/>
      <c r="M1539" s="64"/>
      <c r="N1539" s="66"/>
      <c r="O1539" s="66"/>
      <c r="Q1539" s="67"/>
      <c r="R1539" s="68"/>
      <c r="S1539" s="63"/>
      <c r="U1539" s="68">
        <v>45154</v>
      </c>
      <c r="V1539" s="64">
        <v>7</v>
      </c>
      <c r="W1539" s="54">
        <f t="shared" si="71"/>
        <v>1530</v>
      </c>
      <c r="X1539" s="68">
        <v>45154</v>
      </c>
      <c r="AC1539" s="63">
        <v>22577.896560063586</v>
      </c>
      <c r="AD1539" s="63"/>
      <c r="AE1539" s="54" t="s">
        <v>177</v>
      </c>
      <c r="AG1539" s="63"/>
      <c r="AK1539" s="64"/>
      <c r="AL1539" s="64"/>
      <c r="AM1539" s="65"/>
      <c r="AO1539" s="64"/>
      <c r="AP1539" s="66"/>
      <c r="AQ1539" s="66"/>
      <c r="AS1539" s="67"/>
      <c r="AT1539" s="68"/>
    </row>
    <row r="1540" spans="1:46" x14ac:dyDescent="0.25">
      <c r="A1540" s="60">
        <v>23293.025551901665</v>
      </c>
      <c r="B1540" s="54">
        <f t="shared" si="69"/>
        <v>17</v>
      </c>
      <c r="C1540" s="54">
        <f t="shared" si="70"/>
        <v>1531</v>
      </c>
      <c r="D1540" s="60">
        <v>23293.025551901665</v>
      </c>
      <c r="G1540" s="63"/>
      <c r="I1540" s="64"/>
      <c r="J1540" s="64"/>
      <c r="K1540" s="65"/>
      <c r="M1540" s="64"/>
      <c r="N1540" s="66"/>
      <c r="O1540" s="66"/>
      <c r="Q1540" s="67"/>
      <c r="R1540" s="68"/>
      <c r="S1540" s="63"/>
      <c r="U1540" s="68">
        <v>45184</v>
      </c>
      <c r="V1540" s="64">
        <v>8</v>
      </c>
      <c r="W1540" s="54">
        <f t="shared" si="71"/>
        <v>1531</v>
      </c>
      <c r="X1540" s="68">
        <v>45184</v>
      </c>
      <c r="AC1540" s="63">
        <v>22593.415952792857</v>
      </c>
      <c r="AD1540" s="63"/>
      <c r="AE1540" s="54" t="s">
        <v>176</v>
      </c>
      <c r="AG1540" s="63"/>
      <c r="AK1540" s="64"/>
      <c r="AL1540" s="64"/>
      <c r="AM1540" s="65"/>
      <c r="AO1540" s="64"/>
      <c r="AP1540" s="66"/>
      <c r="AQ1540" s="66"/>
      <c r="AS1540" s="67"/>
      <c r="AT1540" s="68"/>
    </row>
    <row r="1541" spans="1:46" x14ac:dyDescent="0.25">
      <c r="A1541" s="60">
        <v>23308.145406082738</v>
      </c>
      <c r="B1541" s="54">
        <f t="shared" si="69"/>
        <v>18</v>
      </c>
      <c r="C1541" s="54">
        <f t="shared" si="70"/>
        <v>1532</v>
      </c>
      <c r="D1541" s="60">
        <v>23308.145406082738</v>
      </c>
      <c r="G1541" s="63"/>
      <c r="I1541" s="64"/>
      <c r="J1541" s="64"/>
      <c r="K1541" s="65"/>
      <c r="M1541" s="64"/>
      <c r="N1541" s="66"/>
      <c r="O1541" s="66"/>
      <c r="Q1541" s="67"/>
      <c r="R1541" s="68"/>
      <c r="S1541" s="63"/>
      <c r="U1541" s="68">
        <v>45214</v>
      </c>
      <c r="V1541" s="64">
        <v>9</v>
      </c>
      <c r="W1541" s="54">
        <f t="shared" si="71"/>
        <v>1532</v>
      </c>
      <c r="X1541" s="68">
        <v>45214</v>
      </c>
      <c r="AC1541" s="63">
        <v>22607.40573061211</v>
      </c>
      <c r="AD1541" s="63"/>
      <c r="AE1541" s="54" t="s">
        <v>177</v>
      </c>
      <c r="AG1541" s="63"/>
      <c r="AK1541" s="64"/>
      <c r="AL1541" s="64"/>
      <c r="AM1541" s="65"/>
      <c r="AO1541" s="64"/>
      <c r="AP1541" s="66"/>
      <c r="AQ1541" s="66"/>
      <c r="AS1541" s="67"/>
      <c r="AT1541" s="68"/>
    </row>
    <row r="1542" spans="1:46" x14ac:dyDescent="0.25">
      <c r="A1542" s="60">
        <v>23323.147835359909</v>
      </c>
      <c r="B1542" s="54">
        <f t="shared" si="69"/>
        <v>19</v>
      </c>
      <c r="C1542" s="54">
        <f t="shared" si="70"/>
        <v>1533</v>
      </c>
      <c r="D1542" s="60">
        <v>23323.147835359909</v>
      </c>
      <c r="G1542" s="63"/>
      <c r="I1542" s="64"/>
      <c r="J1542" s="64"/>
      <c r="K1542" s="65"/>
      <c r="M1542" s="64"/>
      <c r="N1542" s="66"/>
      <c r="O1542" s="66"/>
      <c r="Q1542" s="67"/>
      <c r="R1542" s="68"/>
      <c r="S1542" s="63"/>
      <c r="U1542" s="68">
        <v>45243</v>
      </c>
      <c r="V1542" s="64">
        <v>10</v>
      </c>
      <c r="W1542" s="54">
        <f t="shared" si="71"/>
        <v>1533</v>
      </c>
      <c r="X1542" s="68">
        <v>45243</v>
      </c>
      <c r="AC1542" s="63">
        <v>22622.994611461647</v>
      </c>
      <c r="AD1542" s="63"/>
      <c r="AE1542" s="54" t="s">
        <v>176</v>
      </c>
      <c r="AG1542" s="63"/>
      <c r="AK1542" s="64"/>
      <c r="AL1542" s="64"/>
      <c r="AM1542" s="65"/>
      <c r="AO1542" s="64"/>
      <c r="AP1542" s="66"/>
      <c r="AQ1542" s="66"/>
      <c r="AS1542" s="67"/>
      <c r="AT1542" s="68"/>
    </row>
    <row r="1543" spans="1:46" x14ac:dyDescent="0.25">
      <c r="A1543" s="60">
        <v>23338.034667120781</v>
      </c>
      <c r="B1543" s="54">
        <f t="shared" si="69"/>
        <v>20</v>
      </c>
      <c r="C1543" s="54">
        <f t="shared" si="70"/>
        <v>1534</v>
      </c>
      <c r="D1543" s="60">
        <v>23338.034667120781</v>
      </c>
      <c r="G1543" s="63"/>
      <c r="I1543" s="64"/>
      <c r="J1543" s="64"/>
      <c r="K1543" s="65"/>
      <c r="M1543" s="64"/>
      <c r="N1543" s="66"/>
      <c r="O1543" s="66"/>
      <c r="Q1543" s="67"/>
      <c r="R1543" s="68"/>
      <c r="S1543" s="63"/>
      <c r="U1543" s="68">
        <v>45273</v>
      </c>
      <c r="V1543" s="64">
        <v>11</v>
      </c>
      <c r="W1543" s="54">
        <f t="shared" si="71"/>
        <v>1534</v>
      </c>
      <c r="X1543" s="68">
        <v>45273</v>
      </c>
      <c r="AC1543" s="63">
        <v>22637.029425772838</v>
      </c>
      <c r="AD1543" s="63"/>
      <c r="AE1543" s="54" t="s">
        <v>177</v>
      </c>
      <c r="AG1543" s="63"/>
      <c r="AK1543" s="64"/>
      <c r="AL1543" s="64"/>
      <c r="AM1543" s="65"/>
      <c r="AO1543" s="64"/>
      <c r="AP1543" s="66"/>
      <c r="AQ1543" s="66"/>
      <c r="AS1543" s="67"/>
      <c r="AT1543" s="68"/>
    </row>
    <row r="1544" spans="1:46" x14ac:dyDescent="0.25">
      <c r="A1544" s="60">
        <v>23352.842484706547</v>
      </c>
      <c r="B1544" s="54">
        <f t="shared" si="69"/>
        <v>21</v>
      </c>
      <c r="C1544" s="54">
        <f t="shared" si="70"/>
        <v>1535</v>
      </c>
      <c r="D1544" s="60">
        <v>23352.842484706547</v>
      </c>
      <c r="G1544" s="63"/>
      <c r="I1544" s="64"/>
      <c r="J1544" s="64"/>
      <c r="K1544" s="65"/>
      <c r="M1544" s="64"/>
      <c r="N1544" s="66"/>
      <c r="O1544" s="66"/>
      <c r="Q1544" s="67"/>
      <c r="R1544" s="68"/>
      <c r="S1544" s="63"/>
      <c r="U1544" s="68">
        <v>45302</v>
      </c>
      <c r="V1544" s="64">
        <v>12</v>
      </c>
      <c r="W1544" s="54">
        <f t="shared" si="71"/>
        <v>1535</v>
      </c>
      <c r="X1544" s="68">
        <v>45302</v>
      </c>
      <c r="AC1544" s="63">
        <v>22652.524877803866</v>
      </c>
      <c r="AD1544" s="63"/>
      <c r="AE1544" s="54" t="s">
        <v>176</v>
      </c>
      <c r="AG1544" s="63"/>
      <c r="AK1544" s="64"/>
      <c r="AL1544" s="64"/>
      <c r="AM1544" s="65"/>
      <c r="AO1544" s="64"/>
      <c r="AP1544" s="66"/>
      <c r="AQ1544" s="66"/>
      <c r="AS1544" s="67"/>
      <c r="AT1544" s="68"/>
    </row>
    <row r="1545" spans="1:46" x14ac:dyDescent="0.25">
      <c r="A1545" s="60">
        <v>23367.585028920788</v>
      </c>
      <c r="B1545" s="54">
        <f t="shared" si="69"/>
        <v>22</v>
      </c>
      <c r="C1545" s="54">
        <f t="shared" si="70"/>
        <v>1536</v>
      </c>
      <c r="D1545" s="60">
        <v>23367.585028920788</v>
      </c>
      <c r="G1545" s="63"/>
      <c r="I1545" s="64"/>
      <c r="J1545" s="64"/>
      <c r="K1545" s="65"/>
      <c r="M1545" s="64"/>
      <c r="N1545" s="66"/>
      <c r="O1545" s="66"/>
      <c r="Q1545" s="67"/>
      <c r="R1545" s="68"/>
      <c r="S1545" s="63"/>
      <c r="U1545" s="68">
        <v>45332</v>
      </c>
      <c r="V1545" s="64">
        <v>1</v>
      </c>
      <c r="W1545" s="54">
        <f t="shared" si="71"/>
        <v>1536</v>
      </c>
      <c r="X1545" s="68">
        <v>45332</v>
      </c>
      <c r="AC1545" s="63">
        <v>22666.761710183229</v>
      </c>
      <c r="AD1545" s="63"/>
      <c r="AE1545" s="54" t="s">
        <v>177</v>
      </c>
      <c r="AG1545" s="63"/>
      <c r="AK1545" s="64"/>
      <c r="AL1545" s="64"/>
      <c r="AM1545" s="65"/>
      <c r="AO1545" s="64"/>
      <c r="AP1545" s="66"/>
      <c r="AQ1545" s="66"/>
      <c r="AS1545" s="67"/>
      <c r="AT1545" s="68"/>
    </row>
    <row r="1546" spans="1:46" x14ac:dyDescent="0.25">
      <c r="A1546" s="60">
        <v>23382.307576270308</v>
      </c>
      <c r="B1546" s="54">
        <f t="shared" si="69"/>
        <v>23</v>
      </c>
      <c r="C1546" s="54">
        <f t="shared" si="70"/>
        <v>1537</v>
      </c>
      <c r="D1546" s="60">
        <v>23382.307576270308</v>
      </c>
      <c r="G1546" s="63"/>
      <c r="I1546" s="64"/>
      <c r="J1546" s="64"/>
      <c r="K1546" s="65"/>
      <c r="M1546" s="64"/>
      <c r="N1546" s="66"/>
      <c r="O1546" s="66"/>
      <c r="Q1546" s="67"/>
      <c r="R1546" s="68"/>
      <c r="S1546" s="63"/>
      <c r="U1546" s="68">
        <v>45361</v>
      </c>
      <c r="V1546" s="64">
        <v>2</v>
      </c>
      <c r="W1546" s="54">
        <f t="shared" si="71"/>
        <v>1537</v>
      </c>
      <c r="X1546" s="68">
        <v>45361</v>
      </c>
      <c r="AC1546" s="63">
        <v>22682.007263097912</v>
      </c>
      <c r="AD1546" s="63"/>
      <c r="AE1546" s="54" t="s">
        <v>176</v>
      </c>
      <c r="AG1546" s="63"/>
      <c r="AK1546" s="64"/>
      <c r="AL1546" s="64"/>
      <c r="AM1546" s="65"/>
      <c r="AO1546" s="64"/>
      <c r="AP1546" s="66"/>
      <c r="AQ1546" s="66"/>
      <c r="AS1546" s="67"/>
      <c r="AT1546" s="68"/>
    </row>
    <row r="1547" spans="1:46" x14ac:dyDescent="0.25">
      <c r="A1547" s="60">
        <v>23397.028903697617</v>
      </c>
      <c r="B1547" s="54">
        <f t="shared" si="69"/>
        <v>24</v>
      </c>
      <c r="C1547" s="54">
        <f t="shared" si="70"/>
        <v>1538</v>
      </c>
      <c r="D1547" s="60">
        <v>23397.028903697617</v>
      </c>
      <c r="G1547" s="63"/>
      <c r="I1547" s="64"/>
      <c r="J1547" s="64"/>
      <c r="K1547" s="65"/>
      <c r="M1547" s="64"/>
      <c r="N1547" s="66"/>
      <c r="O1547" s="66"/>
      <c r="Q1547" s="67"/>
      <c r="R1547" s="68"/>
      <c r="S1547" s="63"/>
      <c r="U1547" s="68">
        <v>45391</v>
      </c>
      <c r="V1547" s="64">
        <v>3</v>
      </c>
      <c r="W1547" s="54">
        <f t="shared" si="71"/>
        <v>1538</v>
      </c>
      <c r="X1547" s="68">
        <v>45391</v>
      </c>
      <c r="AC1547" s="63">
        <v>22696.554481452797</v>
      </c>
      <c r="AD1547" s="63"/>
      <c r="AE1547" s="54" t="s">
        <v>177</v>
      </c>
      <c r="AG1547" s="63"/>
      <c r="AK1547" s="64"/>
      <c r="AL1547" s="64"/>
      <c r="AM1547" s="65"/>
      <c r="AO1547" s="64"/>
      <c r="AP1547" s="66"/>
      <c r="AQ1547" s="66"/>
      <c r="AS1547" s="67"/>
      <c r="AT1547" s="68"/>
    </row>
    <row r="1548" spans="1:46" x14ac:dyDescent="0.25">
      <c r="A1548" s="60">
        <v>23411.795488137752</v>
      </c>
      <c r="B1548" s="54">
        <f t="shared" ref="B1548:B1611" si="72">IF(B1547=24,1,B1547+1)</f>
        <v>1</v>
      </c>
      <c r="C1548" s="54">
        <f t="shared" ref="C1548:C1611" si="73">C1547+1</f>
        <v>1539</v>
      </c>
      <c r="D1548" s="60">
        <v>23411.795488137752</v>
      </c>
      <c r="G1548" s="63"/>
      <c r="I1548" s="64"/>
      <c r="J1548" s="64"/>
      <c r="K1548" s="65"/>
      <c r="M1548" s="64"/>
      <c r="N1548" s="66"/>
      <c r="O1548" s="66"/>
      <c r="Q1548" s="67"/>
      <c r="R1548" s="68"/>
      <c r="S1548" s="63"/>
      <c r="U1548" s="68">
        <v>45420</v>
      </c>
      <c r="V1548" s="64">
        <v>4</v>
      </c>
      <c r="W1548" s="54">
        <f t="shared" ref="W1548:W1611" si="74">W1547+1</f>
        <v>1539</v>
      </c>
      <c r="X1548" s="68">
        <v>45420</v>
      </c>
      <c r="AC1548" s="63">
        <v>22711.438479733653</v>
      </c>
      <c r="AD1548" s="63"/>
      <c r="AE1548" s="54" t="s">
        <v>176</v>
      </c>
      <c r="AG1548" s="63"/>
      <c r="AK1548" s="64"/>
      <c r="AL1548" s="64"/>
      <c r="AM1548" s="65"/>
      <c r="AO1548" s="64"/>
      <c r="AP1548" s="66"/>
      <c r="AQ1548" s="66"/>
      <c r="AS1548" s="67"/>
      <c r="AT1548" s="68"/>
    </row>
    <row r="1549" spans="1:46" x14ac:dyDescent="0.25">
      <c r="A1549" s="60">
        <v>23426.623519950546</v>
      </c>
      <c r="B1549" s="54">
        <f t="shared" si="72"/>
        <v>2</v>
      </c>
      <c r="C1549" s="54">
        <f t="shared" si="73"/>
        <v>1540</v>
      </c>
      <c r="D1549" s="60">
        <v>23426.623519950546</v>
      </c>
      <c r="G1549" s="63"/>
      <c r="I1549" s="64"/>
      <c r="J1549" s="64"/>
      <c r="K1549" s="65"/>
      <c r="M1549" s="64"/>
      <c r="N1549" s="66"/>
      <c r="O1549" s="66"/>
      <c r="Q1549" s="67"/>
      <c r="R1549" s="68"/>
      <c r="S1549" s="63"/>
      <c r="U1549" s="68">
        <v>45449</v>
      </c>
      <c r="V1549" s="64">
        <v>5</v>
      </c>
      <c r="W1549" s="54">
        <f t="shared" si="74"/>
        <v>1540</v>
      </c>
      <c r="X1549" s="68">
        <v>45449</v>
      </c>
      <c r="AC1549" s="63">
        <v>22726.330538176</v>
      </c>
      <c r="AD1549" s="63"/>
      <c r="AE1549" s="54" t="s">
        <v>177</v>
      </c>
      <c r="AG1549" s="63"/>
      <c r="AK1549" s="64"/>
      <c r="AL1549" s="64"/>
      <c r="AM1549" s="65"/>
      <c r="AO1549" s="64"/>
      <c r="AP1549" s="66"/>
      <c r="AQ1549" s="66"/>
      <c r="AS1549" s="67"/>
      <c r="AT1549" s="68"/>
    </row>
    <row r="1550" spans="1:46" x14ac:dyDescent="0.25">
      <c r="A1550" s="60">
        <v>23441.55318417633</v>
      </c>
      <c r="B1550" s="54">
        <f t="shared" si="72"/>
        <v>3</v>
      </c>
      <c r="C1550" s="54">
        <f t="shared" si="73"/>
        <v>1541</v>
      </c>
      <c r="D1550" s="60">
        <v>23441.55318417633</v>
      </c>
      <c r="G1550" s="63"/>
      <c r="I1550" s="64"/>
      <c r="J1550" s="64"/>
      <c r="K1550" s="65"/>
      <c r="M1550" s="64"/>
      <c r="N1550" s="66"/>
      <c r="O1550" s="66"/>
      <c r="Q1550" s="67"/>
      <c r="R1550" s="68"/>
      <c r="S1550" s="63"/>
      <c r="U1550" s="68">
        <v>45479</v>
      </c>
      <c r="V1550" s="64">
        <v>6</v>
      </c>
      <c r="W1550" s="54">
        <f t="shared" si="74"/>
        <v>1541</v>
      </c>
      <c r="X1550" s="68">
        <v>45479</v>
      </c>
      <c r="AC1550" s="63">
        <v>22740.823125799187</v>
      </c>
      <c r="AD1550" s="63"/>
      <c r="AE1550" s="54" t="s">
        <v>176</v>
      </c>
      <c r="AG1550" s="63"/>
      <c r="AK1550" s="64"/>
      <c r="AL1550" s="64"/>
      <c r="AM1550" s="65"/>
      <c r="AO1550" s="64"/>
      <c r="AP1550" s="66"/>
      <c r="AQ1550" s="66"/>
      <c r="AS1550" s="67"/>
      <c r="AT1550" s="68"/>
    </row>
    <row r="1551" spans="1:46" x14ac:dyDescent="0.25">
      <c r="A1551" s="60">
        <v>23456.590570611414</v>
      </c>
      <c r="B1551" s="54">
        <f t="shared" si="72"/>
        <v>4</v>
      </c>
      <c r="C1551" s="54">
        <f t="shared" si="73"/>
        <v>1542</v>
      </c>
      <c r="D1551" s="60">
        <v>23456.590570611414</v>
      </c>
      <c r="G1551" s="63"/>
      <c r="I1551" s="64"/>
      <c r="J1551" s="64"/>
      <c r="K1551" s="65"/>
      <c r="M1551" s="64"/>
      <c r="N1551" s="66"/>
      <c r="O1551" s="66"/>
      <c r="Q1551" s="67"/>
      <c r="R1551" s="68"/>
      <c r="S1551" s="63"/>
      <c r="U1551" s="68">
        <v>45508</v>
      </c>
      <c r="V1551" s="64">
        <v>7</v>
      </c>
      <c r="W1551" s="54">
        <f t="shared" si="74"/>
        <v>1542</v>
      </c>
      <c r="X1551" s="68">
        <v>45508</v>
      </c>
      <c r="AC1551" s="63">
        <v>22756.023508775048</v>
      </c>
      <c r="AD1551" s="63"/>
      <c r="AE1551" s="54" t="s">
        <v>177</v>
      </c>
      <c r="AG1551" s="63"/>
      <c r="AK1551" s="64"/>
      <c r="AL1551" s="64"/>
      <c r="AM1551" s="65"/>
      <c r="AO1551" s="64"/>
      <c r="AP1551" s="66"/>
      <c r="AQ1551" s="66"/>
      <c r="AS1551" s="67"/>
      <c r="AT1551" s="68"/>
    </row>
    <row r="1552" spans="1:46" x14ac:dyDescent="0.25">
      <c r="A1552" s="60">
        <v>23471.763143468648</v>
      </c>
      <c r="B1552" s="54">
        <f t="shared" si="72"/>
        <v>5</v>
      </c>
      <c r="C1552" s="54">
        <f t="shared" si="73"/>
        <v>1543</v>
      </c>
      <c r="D1552" s="60">
        <v>23471.763143468648</v>
      </c>
      <c r="G1552" s="63"/>
      <c r="I1552" s="64"/>
      <c r="J1552" s="64"/>
      <c r="K1552" s="65"/>
      <c r="M1552" s="64"/>
      <c r="N1552" s="66"/>
      <c r="O1552" s="66"/>
      <c r="Q1552" s="67"/>
      <c r="R1552" s="68"/>
      <c r="S1552" s="63"/>
      <c r="U1552" s="68">
        <v>45538</v>
      </c>
      <c r="V1552" s="64">
        <v>8</v>
      </c>
      <c r="W1552" s="54">
        <f t="shared" si="74"/>
        <v>1543</v>
      </c>
      <c r="X1552" s="68">
        <v>45538</v>
      </c>
      <c r="AC1552" s="63">
        <v>22770.184138441924</v>
      </c>
      <c r="AD1552" s="63"/>
      <c r="AE1552" s="54" t="s">
        <v>176</v>
      </c>
      <c r="AG1552" s="63"/>
      <c r="AK1552" s="64"/>
      <c r="AL1552" s="64"/>
      <c r="AM1552" s="65"/>
      <c r="AO1552" s="64"/>
      <c r="AP1552" s="66"/>
      <c r="AQ1552" s="66"/>
      <c r="AS1552" s="67"/>
      <c r="AT1552" s="68"/>
    </row>
    <row r="1553" spans="1:46" x14ac:dyDescent="0.25">
      <c r="A1553" s="60">
        <v>23487.060906684957</v>
      </c>
      <c r="B1553" s="54">
        <f t="shared" si="72"/>
        <v>6</v>
      </c>
      <c r="C1553" s="54">
        <f t="shared" si="73"/>
        <v>1544</v>
      </c>
      <c r="D1553" s="60">
        <v>23487.060906684957</v>
      </c>
      <c r="G1553" s="63"/>
      <c r="I1553" s="64"/>
      <c r="J1553" s="64"/>
      <c r="K1553" s="65"/>
      <c r="M1553" s="64"/>
      <c r="N1553" s="66"/>
      <c r="O1553" s="66"/>
      <c r="Q1553" s="67"/>
      <c r="R1553" s="68"/>
      <c r="S1553" s="63"/>
      <c r="U1553" s="68">
        <v>45568</v>
      </c>
      <c r="V1553" s="64">
        <v>9</v>
      </c>
      <c r="W1553" s="54">
        <f t="shared" si="74"/>
        <v>1544</v>
      </c>
      <c r="X1553" s="68">
        <v>45568</v>
      </c>
      <c r="AC1553" s="63">
        <v>22785.605832187925</v>
      </c>
      <c r="AD1553" s="63"/>
      <c r="AE1553" s="54" t="s">
        <v>177</v>
      </c>
      <c r="AG1553" s="63"/>
      <c r="AK1553" s="64"/>
      <c r="AL1553" s="64"/>
      <c r="AM1553" s="65"/>
      <c r="AO1553" s="64"/>
      <c r="AP1553" s="66"/>
      <c r="AQ1553" s="66"/>
      <c r="AS1553" s="67"/>
      <c r="AT1553" s="68"/>
    </row>
    <row r="1554" spans="1:46" x14ac:dyDescent="0.25">
      <c r="A1554" s="60">
        <v>23502.494173482526</v>
      </c>
      <c r="B1554" s="54">
        <f t="shared" si="72"/>
        <v>7</v>
      </c>
      <c r="C1554" s="54">
        <f t="shared" si="73"/>
        <v>1545</v>
      </c>
      <c r="D1554" s="60">
        <v>23502.494173482526</v>
      </c>
      <c r="G1554" s="63"/>
      <c r="I1554" s="64"/>
      <c r="J1554" s="64"/>
      <c r="K1554" s="65"/>
      <c r="M1554" s="64"/>
      <c r="N1554" s="66"/>
      <c r="O1554" s="66"/>
      <c r="Q1554" s="67"/>
      <c r="R1554" s="68"/>
      <c r="S1554" s="63"/>
      <c r="U1554" s="68">
        <v>45597</v>
      </c>
      <c r="V1554" s="64">
        <v>10</v>
      </c>
      <c r="W1554" s="54">
        <f t="shared" si="74"/>
        <v>1545</v>
      </c>
      <c r="X1554" s="68">
        <v>45597</v>
      </c>
      <c r="AC1554" s="63">
        <v>22799.560617346782</v>
      </c>
      <c r="AD1554" s="63"/>
      <c r="AE1554" s="54" t="s">
        <v>176</v>
      </c>
      <c r="AG1554" s="63"/>
      <c r="AK1554" s="64"/>
      <c r="AL1554" s="64"/>
      <c r="AM1554" s="65"/>
      <c r="AO1554" s="64"/>
      <c r="AP1554" s="66"/>
      <c r="AQ1554" s="66"/>
      <c r="AS1554" s="67"/>
      <c r="AT1554" s="68"/>
    </row>
    <row r="1555" spans="1:46" x14ac:dyDescent="0.25">
      <c r="A1555" s="60">
        <v>23518.03496156726</v>
      </c>
      <c r="B1555" s="54">
        <f t="shared" si="72"/>
        <v>8</v>
      </c>
      <c r="C1555" s="54">
        <f t="shared" si="73"/>
        <v>1546</v>
      </c>
      <c r="D1555" s="60">
        <v>23518.03496156726</v>
      </c>
      <c r="G1555" s="63"/>
      <c r="I1555" s="64"/>
      <c r="J1555" s="64"/>
      <c r="K1555" s="65"/>
      <c r="M1555" s="64"/>
      <c r="N1555" s="66"/>
      <c r="O1555" s="66"/>
      <c r="Q1555" s="67"/>
      <c r="R1555" s="68"/>
      <c r="S1555" s="63"/>
      <c r="U1555" s="68">
        <v>45627</v>
      </c>
      <c r="V1555" s="64">
        <v>11</v>
      </c>
      <c r="W1555" s="54">
        <f t="shared" si="74"/>
        <v>1546</v>
      </c>
      <c r="X1555" s="68">
        <v>45627</v>
      </c>
      <c r="AC1555" s="63">
        <v>22815.085247422103</v>
      </c>
      <c r="AD1555" s="63"/>
      <c r="AE1555" s="54" t="s">
        <v>177</v>
      </c>
      <c r="AG1555" s="63"/>
      <c r="AK1555" s="64"/>
      <c r="AL1555" s="64"/>
      <c r="AM1555" s="65"/>
      <c r="AO1555" s="64"/>
      <c r="AP1555" s="66"/>
      <c r="AQ1555" s="66"/>
      <c r="AS1555" s="67"/>
      <c r="AT1555" s="68"/>
    </row>
    <row r="1556" spans="1:46" x14ac:dyDescent="0.25">
      <c r="A1556" s="60">
        <v>23533.675212016795</v>
      </c>
      <c r="B1556" s="54">
        <f t="shared" si="72"/>
        <v>9</v>
      </c>
      <c r="C1556" s="54">
        <f t="shared" si="73"/>
        <v>1547</v>
      </c>
      <c r="D1556" s="60">
        <v>23533.675212016795</v>
      </c>
      <c r="G1556" s="63"/>
      <c r="I1556" s="64"/>
      <c r="J1556" s="64"/>
      <c r="K1556" s="65"/>
      <c r="M1556" s="64"/>
      <c r="N1556" s="66"/>
      <c r="O1556" s="66"/>
      <c r="Q1556" s="67"/>
      <c r="R1556" s="68"/>
      <c r="S1556" s="63"/>
      <c r="U1556" s="68">
        <v>45657</v>
      </c>
      <c r="V1556" s="64">
        <v>12</v>
      </c>
      <c r="W1556" s="54">
        <f t="shared" si="74"/>
        <v>1547</v>
      </c>
      <c r="X1556" s="68">
        <v>45657</v>
      </c>
      <c r="AC1556" s="63">
        <v>22828.99495812878</v>
      </c>
      <c r="AD1556" s="63"/>
      <c r="AE1556" s="54" t="s">
        <v>176</v>
      </c>
      <c r="AG1556" s="63"/>
      <c r="AK1556" s="64"/>
      <c r="AL1556" s="64"/>
      <c r="AM1556" s="65"/>
      <c r="AO1556" s="64"/>
      <c r="AP1556" s="66"/>
      <c r="AQ1556" s="66"/>
      <c r="AS1556" s="67"/>
      <c r="AT1556" s="68"/>
    </row>
    <row r="1557" spans="1:46" x14ac:dyDescent="0.25">
      <c r="A1557" s="60">
        <v>23549.373173419852</v>
      </c>
      <c r="B1557" s="54">
        <f t="shared" si="72"/>
        <v>10</v>
      </c>
      <c r="C1557" s="54">
        <f t="shared" si="73"/>
        <v>1548</v>
      </c>
      <c r="D1557" s="60">
        <v>23549.373173419852</v>
      </c>
      <c r="G1557" s="63"/>
      <c r="I1557" s="64"/>
      <c r="J1557" s="64"/>
      <c r="K1557" s="65"/>
      <c r="M1557" s="64"/>
      <c r="N1557" s="66"/>
      <c r="O1557" s="66"/>
      <c r="Q1557" s="67"/>
      <c r="R1557" s="68"/>
      <c r="S1557" s="63"/>
      <c r="U1557" s="68">
        <v>45686</v>
      </c>
      <c r="V1557" s="64">
        <v>1</v>
      </c>
      <c r="W1557" s="54">
        <f t="shared" si="74"/>
        <v>1548</v>
      </c>
      <c r="X1557" s="68">
        <v>45686</v>
      </c>
      <c r="AC1557" s="63">
        <v>22844.486876735929</v>
      </c>
      <c r="AD1557" s="63"/>
      <c r="AE1557" s="54" t="s">
        <v>177</v>
      </c>
      <c r="AG1557" s="63"/>
      <c r="AK1557" s="64"/>
      <c r="AL1557" s="64"/>
      <c r="AM1557" s="65"/>
      <c r="AO1557" s="64"/>
      <c r="AP1557" s="66"/>
      <c r="AQ1557" s="66"/>
      <c r="AS1557" s="67"/>
      <c r="AT1557" s="68"/>
    </row>
    <row r="1558" spans="1:46" x14ac:dyDescent="0.25">
      <c r="A1558" s="60">
        <v>23565.106056869961</v>
      </c>
      <c r="B1558" s="54">
        <f t="shared" si="72"/>
        <v>11</v>
      </c>
      <c r="C1558" s="54">
        <f t="shared" si="73"/>
        <v>1549</v>
      </c>
      <c r="D1558" s="60">
        <v>23565.106056869961</v>
      </c>
      <c r="G1558" s="63"/>
      <c r="I1558" s="64"/>
      <c r="J1558" s="64"/>
      <c r="K1558" s="65"/>
      <c r="M1558" s="64"/>
      <c r="N1558" s="66"/>
      <c r="O1558" s="66"/>
      <c r="Q1558" s="67"/>
      <c r="R1558" s="68"/>
      <c r="S1558" s="63"/>
      <c r="U1558" s="68">
        <v>45716</v>
      </c>
      <c r="V1558" s="64">
        <v>2</v>
      </c>
      <c r="W1558" s="54">
        <f t="shared" si="74"/>
        <v>1549</v>
      </c>
      <c r="X1558" s="68">
        <v>45716</v>
      </c>
      <c r="AC1558" s="63">
        <v>22858.51683187345</v>
      </c>
      <c r="AD1558" s="63"/>
      <c r="AE1558" s="54" t="s">
        <v>176</v>
      </c>
      <c r="AG1558" s="63"/>
      <c r="AK1558" s="64"/>
      <c r="AL1558" s="64"/>
      <c r="AM1558" s="65"/>
      <c r="AO1558" s="64"/>
      <c r="AP1558" s="66"/>
      <c r="AQ1558" s="66"/>
      <c r="AS1558" s="67"/>
      <c r="AT1558" s="68"/>
    </row>
    <row r="1559" spans="1:46" x14ac:dyDescent="0.25">
      <c r="A1559" s="60">
        <v>23580.828672316857</v>
      </c>
      <c r="B1559" s="54">
        <f t="shared" si="72"/>
        <v>12</v>
      </c>
      <c r="C1559" s="54">
        <f t="shared" si="73"/>
        <v>1550</v>
      </c>
      <c r="D1559" s="60">
        <v>23580.828672316857</v>
      </c>
      <c r="G1559" s="63"/>
      <c r="I1559" s="64"/>
      <c r="J1559" s="64"/>
      <c r="K1559" s="65"/>
      <c r="M1559" s="64"/>
      <c r="N1559" s="66"/>
      <c r="O1559" s="66"/>
      <c r="Q1559" s="67"/>
      <c r="R1559" s="68"/>
      <c r="S1559" s="63"/>
      <c r="U1559" s="68">
        <v>45745</v>
      </c>
      <c r="V1559" s="64">
        <v>3</v>
      </c>
      <c r="W1559" s="54">
        <f t="shared" si="74"/>
        <v>1550</v>
      </c>
      <c r="X1559" s="68">
        <v>45745</v>
      </c>
      <c r="AC1559" s="63">
        <v>22873.840105176438</v>
      </c>
      <c r="AD1559" s="63"/>
      <c r="AE1559" s="54" t="s">
        <v>177</v>
      </c>
      <c r="AG1559" s="63"/>
      <c r="AK1559" s="64"/>
      <c r="AL1559" s="64"/>
      <c r="AM1559" s="65"/>
      <c r="AO1559" s="64"/>
      <c r="AP1559" s="66"/>
      <c r="AQ1559" s="66"/>
      <c r="AS1559" s="67"/>
      <c r="AT1559" s="68"/>
    </row>
    <row r="1560" spans="1:46" x14ac:dyDescent="0.25">
      <c r="A1560" s="60">
        <v>23596.511627366766</v>
      </c>
      <c r="B1560" s="54">
        <f t="shared" si="72"/>
        <v>13</v>
      </c>
      <c r="C1560" s="54">
        <f t="shared" si="73"/>
        <v>1551</v>
      </c>
      <c r="D1560" s="60">
        <v>23596.511627366766</v>
      </c>
      <c r="G1560" s="63"/>
      <c r="I1560" s="64"/>
      <c r="J1560" s="64"/>
      <c r="K1560" s="65"/>
      <c r="M1560" s="64"/>
      <c r="N1560" s="66"/>
      <c r="O1560" s="66"/>
      <c r="Q1560" s="67"/>
      <c r="R1560" s="68"/>
      <c r="S1560" s="63"/>
      <c r="U1560" s="68">
        <v>45775</v>
      </c>
      <c r="V1560" s="64">
        <v>4</v>
      </c>
      <c r="W1560" s="54">
        <f t="shared" si="74"/>
        <v>1551</v>
      </c>
      <c r="X1560" s="68">
        <v>45775</v>
      </c>
      <c r="AC1560" s="63">
        <v>22888.131568156648</v>
      </c>
      <c r="AD1560" s="63"/>
      <c r="AE1560" s="54" t="s">
        <v>176</v>
      </c>
      <c r="AG1560" s="63"/>
      <c r="AK1560" s="64"/>
      <c r="AL1560" s="64"/>
      <c r="AM1560" s="65"/>
      <c r="AO1560" s="64"/>
      <c r="AP1560" s="66"/>
      <c r="AQ1560" s="66"/>
      <c r="AS1560" s="67"/>
      <c r="AT1560" s="68"/>
    </row>
    <row r="1561" spans="1:46" x14ac:dyDescent="0.25">
      <c r="A1561" s="60">
        <v>23612.119170011021</v>
      </c>
      <c r="B1561" s="54">
        <f t="shared" si="72"/>
        <v>14</v>
      </c>
      <c r="C1561" s="54">
        <f t="shared" si="73"/>
        <v>1552</v>
      </c>
      <c r="D1561" s="60">
        <v>23612.119170011021</v>
      </c>
      <c r="G1561" s="63"/>
      <c r="I1561" s="64"/>
      <c r="J1561" s="64"/>
      <c r="K1561" s="65"/>
      <c r="M1561" s="64"/>
      <c r="N1561" s="66"/>
      <c r="O1561" s="66"/>
      <c r="Q1561" s="67"/>
      <c r="R1561" s="68"/>
      <c r="S1561" s="63"/>
      <c r="U1561" s="68">
        <v>45804</v>
      </c>
      <c r="V1561" s="64">
        <v>5</v>
      </c>
      <c r="W1561" s="54">
        <f t="shared" si="74"/>
        <v>1552</v>
      </c>
      <c r="X1561" s="68">
        <v>45804</v>
      </c>
      <c r="AC1561" s="63">
        <v>22903.174906779081</v>
      </c>
      <c r="AD1561" s="63"/>
      <c r="AE1561" s="54" t="s">
        <v>177</v>
      </c>
      <c r="AG1561" s="63"/>
      <c r="AK1561" s="64"/>
      <c r="AL1561" s="64"/>
      <c r="AM1561" s="65"/>
      <c r="AO1561" s="64"/>
      <c r="AP1561" s="66"/>
      <c r="AQ1561" s="66"/>
      <c r="AS1561" s="67"/>
      <c r="AT1561" s="68"/>
    </row>
    <row r="1562" spans="1:46" x14ac:dyDescent="0.25">
      <c r="A1562" s="60">
        <v>23627.625023965724</v>
      </c>
      <c r="B1562" s="54">
        <f t="shared" si="72"/>
        <v>15</v>
      </c>
      <c r="C1562" s="54">
        <f t="shared" si="73"/>
        <v>1553</v>
      </c>
      <c r="D1562" s="60">
        <v>23627.625023965724</v>
      </c>
      <c r="G1562" s="63"/>
      <c r="I1562" s="64"/>
      <c r="J1562" s="64"/>
      <c r="K1562" s="65"/>
      <c r="M1562" s="64"/>
      <c r="N1562" s="66"/>
      <c r="O1562" s="66"/>
      <c r="Q1562" s="67"/>
      <c r="R1562" s="68"/>
      <c r="S1562" s="63"/>
      <c r="U1562" s="68">
        <v>45833</v>
      </c>
      <c r="V1562" s="64">
        <v>6</v>
      </c>
      <c r="W1562" s="54">
        <f t="shared" si="74"/>
        <v>1553</v>
      </c>
      <c r="X1562" s="68">
        <v>45833</v>
      </c>
      <c r="AC1562" s="63">
        <v>22917.819377656095</v>
      </c>
      <c r="AD1562" s="63"/>
      <c r="AE1562" s="54" t="s">
        <v>176</v>
      </c>
      <c r="AG1562" s="63"/>
      <c r="AK1562" s="64"/>
      <c r="AL1562" s="64"/>
      <c r="AM1562" s="65"/>
      <c r="AO1562" s="64"/>
      <c r="AP1562" s="66"/>
      <c r="AQ1562" s="66"/>
      <c r="AS1562" s="67"/>
      <c r="AT1562" s="68"/>
    </row>
    <row r="1563" spans="1:46" x14ac:dyDescent="0.25">
      <c r="A1563" s="60">
        <v>23643.011958520859</v>
      </c>
      <c r="B1563" s="54">
        <f t="shared" si="72"/>
        <v>16</v>
      </c>
      <c r="C1563" s="54">
        <f t="shared" si="73"/>
        <v>1554</v>
      </c>
      <c r="D1563" s="60">
        <v>23643.011958520859</v>
      </c>
      <c r="G1563" s="63"/>
      <c r="I1563" s="64"/>
      <c r="J1563" s="64"/>
      <c r="K1563" s="65"/>
      <c r="M1563" s="64"/>
      <c r="N1563" s="66"/>
      <c r="O1563" s="66"/>
      <c r="Q1563" s="67"/>
      <c r="R1563" s="68"/>
      <c r="S1563" s="63"/>
      <c r="U1563" s="68">
        <v>45863</v>
      </c>
      <c r="V1563" s="64">
        <v>6</v>
      </c>
      <c r="W1563" s="54">
        <f t="shared" si="74"/>
        <v>1554</v>
      </c>
      <c r="X1563" s="68">
        <v>45863</v>
      </c>
      <c r="AC1563" s="63">
        <v>22932.523271366488</v>
      </c>
      <c r="AD1563" s="63"/>
      <c r="AE1563" s="54" t="s">
        <v>177</v>
      </c>
      <c r="AG1563" s="63"/>
      <c r="AK1563" s="64"/>
      <c r="AL1563" s="64"/>
      <c r="AM1563" s="65"/>
      <c r="AO1563" s="64"/>
      <c r="AP1563" s="66"/>
      <c r="AQ1563" s="66"/>
      <c r="AS1563" s="67"/>
      <c r="AT1563" s="68"/>
    </row>
    <row r="1564" spans="1:46" x14ac:dyDescent="0.25">
      <c r="A1564" s="60">
        <v>23658.265352068469</v>
      </c>
      <c r="B1564" s="54">
        <f t="shared" si="72"/>
        <v>17</v>
      </c>
      <c r="C1564" s="54">
        <f t="shared" si="73"/>
        <v>1555</v>
      </c>
      <c r="D1564" s="60">
        <v>23658.265352068469</v>
      </c>
      <c r="G1564" s="63"/>
      <c r="I1564" s="64"/>
      <c r="J1564" s="64"/>
      <c r="K1564" s="65"/>
      <c r="M1564" s="64"/>
      <c r="N1564" s="66"/>
      <c r="O1564" s="66"/>
      <c r="Q1564" s="67"/>
      <c r="R1564" s="68"/>
      <c r="S1564" s="63"/>
      <c r="U1564" s="68">
        <v>45892</v>
      </c>
      <c r="V1564" s="64">
        <v>7</v>
      </c>
      <c r="W1564" s="54">
        <f t="shared" si="74"/>
        <v>1555</v>
      </c>
      <c r="X1564" s="68">
        <v>45892</v>
      </c>
      <c r="AC1564" s="63">
        <v>22947.545372861903</v>
      </c>
      <c r="AD1564" s="63"/>
      <c r="AE1564" s="54" t="s">
        <v>176</v>
      </c>
      <c r="AG1564" s="63"/>
      <c r="AK1564" s="64"/>
      <c r="AL1564" s="64"/>
      <c r="AM1564" s="65"/>
      <c r="AO1564" s="64"/>
      <c r="AP1564" s="66"/>
      <c r="AQ1564" s="66"/>
      <c r="AS1564" s="67"/>
      <c r="AT1564" s="68"/>
    </row>
    <row r="1565" spans="1:46" x14ac:dyDescent="0.25">
      <c r="A1565" s="60">
        <v>23673.389754920267</v>
      </c>
      <c r="B1565" s="54">
        <f t="shared" si="72"/>
        <v>18</v>
      </c>
      <c r="C1565" s="54">
        <f t="shared" si="73"/>
        <v>1556</v>
      </c>
      <c r="D1565" s="60">
        <v>23673.389754920267</v>
      </c>
      <c r="G1565" s="63"/>
      <c r="I1565" s="64"/>
      <c r="J1565" s="64"/>
      <c r="K1565" s="65"/>
      <c r="M1565" s="64"/>
      <c r="N1565" s="66"/>
      <c r="O1565" s="66"/>
      <c r="Q1565" s="67"/>
      <c r="R1565" s="68"/>
      <c r="S1565" s="63"/>
      <c r="U1565" s="68">
        <v>45922</v>
      </c>
      <c r="V1565" s="64">
        <v>8</v>
      </c>
      <c r="W1565" s="54">
        <f t="shared" si="74"/>
        <v>1556</v>
      </c>
      <c r="X1565" s="68">
        <v>45922</v>
      </c>
      <c r="AC1565" s="63">
        <v>22961.919432470109</v>
      </c>
      <c r="AD1565" s="63"/>
      <c r="AE1565" s="54" t="s">
        <v>177</v>
      </c>
      <c r="AG1565" s="63"/>
      <c r="AK1565" s="64"/>
      <c r="AL1565" s="64"/>
      <c r="AM1565" s="65"/>
      <c r="AO1565" s="64"/>
      <c r="AP1565" s="66"/>
      <c r="AQ1565" s="66"/>
      <c r="AS1565" s="67"/>
      <c r="AT1565" s="68"/>
    </row>
    <row r="1566" spans="1:46" x14ac:dyDescent="0.25">
      <c r="A1566" s="60">
        <v>23688.385910938494</v>
      </c>
      <c r="B1566" s="54">
        <f t="shared" si="72"/>
        <v>19</v>
      </c>
      <c r="C1566" s="54">
        <f t="shared" si="73"/>
        <v>1557</v>
      </c>
      <c r="D1566" s="60">
        <v>23688.385910938494</v>
      </c>
      <c r="G1566" s="63"/>
      <c r="I1566" s="64"/>
      <c r="J1566" s="64"/>
      <c r="K1566" s="65"/>
      <c r="M1566" s="64"/>
      <c r="N1566" s="66"/>
      <c r="O1566" s="66"/>
      <c r="Q1566" s="67"/>
      <c r="R1566" s="68"/>
      <c r="S1566" s="63"/>
      <c r="U1566" s="68">
        <v>45951</v>
      </c>
      <c r="V1566" s="64">
        <v>9</v>
      </c>
      <c r="W1566" s="54">
        <f t="shared" si="74"/>
        <v>1557</v>
      </c>
      <c r="X1566" s="68">
        <v>45951</v>
      </c>
      <c r="AC1566" s="63">
        <v>22977.270869506057</v>
      </c>
      <c r="AD1566" s="63"/>
      <c r="AE1566" s="54" t="s">
        <v>176</v>
      </c>
      <c r="AG1566" s="63"/>
      <c r="AK1566" s="64"/>
      <c r="AL1566" s="64"/>
      <c r="AM1566" s="65"/>
      <c r="AO1566" s="64"/>
      <c r="AP1566" s="66"/>
      <c r="AQ1566" s="66"/>
      <c r="AS1566" s="67"/>
      <c r="AT1566" s="68"/>
    </row>
    <row r="1567" spans="1:46" x14ac:dyDescent="0.25">
      <c r="A1567" s="60">
        <v>23703.277406684123</v>
      </c>
      <c r="B1567" s="54">
        <f t="shared" si="72"/>
        <v>20</v>
      </c>
      <c r="C1567" s="54">
        <f t="shared" si="73"/>
        <v>1558</v>
      </c>
      <c r="D1567" s="60">
        <v>23703.277406684123</v>
      </c>
      <c r="G1567" s="63"/>
      <c r="I1567" s="64"/>
      <c r="J1567" s="64"/>
      <c r="K1567" s="65"/>
      <c r="M1567" s="64"/>
      <c r="N1567" s="66"/>
      <c r="O1567" s="66"/>
      <c r="Q1567" s="67"/>
      <c r="R1567" s="68"/>
      <c r="S1567" s="63"/>
      <c r="U1567" s="68">
        <v>45981</v>
      </c>
      <c r="V1567" s="64">
        <v>10</v>
      </c>
      <c r="W1567" s="54">
        <f t="shared" si="74"/>
        <v>1558</v>
      </c>
      <c r="X1567" s="68">
        <v>45981</v>
      </c>
      <c r="AC1567" s="63">
        <v>22991.394402109087</v>
      </c>
      <c r="AD1567" s="63"/>
      <c r="AE1567" s="54" t="s">
        <v>177</v>
      </c>
      <c r="AG1567" s="63"/>
      <c r="AK1567" s="64"/>
      <c r="AL1567" s="64"/>
      <c r="AM1567" s="65"/>
      <c r="AO1567" s="64"/>
      <c r="AP1567" s="66"/>
      <c r="AQ1567" s="66"/>
      <c r="AS1567" s="67"/>
      <c r="AT1567" s="68"/>
    </row>
    <row r="1568" spans="1:46" x14ac:dyDescent="0.25">
      <c r="A1568" s="60">
        <v>23718.078923624009</v>
      </c>
      <c r="B1568" s="54">
        <f t="shared" si="72"/>
        <v>21</v>
      </c>
      <c r="C1568" s="54">
        <f t="shared" si="73"/>
        <v>1559</v>
      </c>
      <c r="D1568" s="60">
        <v>23718.078923624009</v>
      </c>
      <c r="G1568" s="63"/>
      <c r="I1568" s="64"/>
      <c r="J1568" s="64"/>
      <c r="K1568" s="65"/>
      <c r="M1568" s="64"/>
      <c r="N1568" s="66"/>
      <c r="O1568" s="66"/>
      <c r="Q1568" s="67"/>
      <c r="R1568" s="68"/>
      <c r="S1568" s="63"/>
      <c r="U1568" s="68">
        <v>46011</v>
      </c>
      <c r="V1568" s="64">
        <v>11</v>
      </c>
      <c r="W1568" s="54">
        <f t="shared" si="74"/>
        <v>1559</v>
      </c>
      <c r="X1568" s="68">
        <v>46011</v>
      </c>
      <c r="AC1568" s="63">
        <v>23006.957832428161</v>
      </c>
      <c r="AD1568" s="63"/>
      <c r="AE1568" s="54" t="s">
        <v>176</v>
      </c>
      <c r="AG1568" s="63"/>
      <c r="AK1568" s="64"/>
      <c r="AL1568" s="64"/>
      <c r="AM1568" s="65"/>
      <c r="AO1568" s="64"/>
      <c r="AP1568" s="66"/>
      <c r="AQ1568" s="66"/>
      <c r="AS1568" s="67"/>
      <c r="AT1568" s="68"/>
    </row>
    <row r="1569" spans="1:46" x14ac:dyDescent="0.25">
      <c r="A1569" s="60">
        <v>23732.826460105367</v>
      </c>
      <c r="B1569" s="54">
        <f t="shared" si="72"/>
        <v>22</v>
      </c>
      <c r="C1569" s="54">
        <f t="shared" si="73"/>
        <v>1560</v>
      </c>
      <c r="D1569" s="60">
        <v>23732.826460105367</v>
      </c>
      <c r="G1569" s="63"/>
      <c r="I1569" s="64"/>
      <c r="J1569" s="64"/>
      <c r="K1569" s="65"/>
      <c r="M1569" s="64"/>
      <c r="N1569" s="66"/>
      <c r="O1569" s="66"/>
      <c r="Q1569" s="67"/>
      <c r="R1569" s="68"/>
      <c r="S1569" s="63"/>
      <c r="U1569" s="68">
        <v>46041</v>
      </c>
      <c r="V1569" s="64">
        <v>12</v>
      </c>
      <c r="W1569" s="54">
        <f t="shared" si="74"/>
        <v>1560</v>
      </c>
      <c r="X1569" s="68">
        <v>46041</v>
      </c>
      <c r="AC1569" s="63">
        <v>23020.96436217567</v>
      </c>
      <c r="AD1569" s="63"/>
      <c r="AE1569" s="54" t="s">
        <v>177</v>
      </c>
      <c r="AG1569" s="63"/>
      <c r="AK1569" s="64"/>
      <c r="AL1569" s="64"/>
      <c r="AM1569" s="65"/>
      <c r="AO1569" s="64"/>
      <c r="AP1569" s="66"/>
      <c r="AQ1569" s="66"/>
      <c r="AS1569" s="67"/>
      <c r="AT1569" s="68"/>
    </row>
    <row r="1570" spans="1:46" x14ac:dyDescent="0.25">
      <c r="A1570" s="60">
        <v>23747.543439541012</v>
      </c>
      <c r="B1570" s="54">
        <f t="shared" si="72"/>
        <v>23</v>
      </c>
      <c r="C1570" s="54">
        <f t="shared" si="73"/>
        <v>1561</v>
      </c>
      <c r="D1570" s="60">
        <v>23747.543439541012</v>
      </c>
      <c r="G1570" s="63"/>
      <c r="I1570" s="64"/>
      <c r="J1570" s="64"/>
      <c r="K1570" s="65"/>
      <c r="M1570" s="64"/>
      <c r="N1570" s="66"/>
      <c r="O1570" s="66"/>
      <c r="Q1570" s="67"/>
      <c r="R1570" s="68"/>
      <c r="S1570" s="63"/>
      <c r="U1570" s="68">
        <v>46070</v>
      </c>
      <c r="V1570" s="64">
        <v>1</v>
      </c>
      <c r="W1570" s="54">
        <f t="shared" si="74"/>
        <v>1561</v>
      </c>
      <c r="X1570" s="68">
        <v>46070</v>
      </c>
      <c r="AC1570" s="63">
        <v>23036.571155490354</v>
      </c>
      <c r="AD1570" s="63"/>
      <c r="AE1570" s="54" t="s">
        <v>176</v>
      </c>
      <c r="AG1570" s="63"/>
      <c r="AK1570" s="64"/>
      <c r="AL1570" s="64"/>
      <c r="AM1570" s="65"/>
      <c r="AO1570" s="64"/>
      <c r="AP1570" s="66"/>
      <c r="AQ1570" s="66"/>
      <c r="AS1570" s="67"/>
      <c r="AT1570" s="68"/>
    </row>
    <row r="1571" spans="1:46" x14ac:dyDescent="0.25">
      <c r="A1571" s="60">
        <v>23762.270447831601</v>
      </c>
      <c r="B1571" s="54">
        <f t="shared" si="72"/>
        <v>24</v>
      </c>
      <c r="C1571" s="54">
        <f t="shared" si="73"/>
        <v>1562</v>
      </c>
      <c r="D1571" s="60">
        <v>23762.270447831601</v>
      </c>
      <c r="G1571" s="63"/>
      <c r="I1571" s="64"/>
      <c r="J1571" s="64"/>
      <c r="K1571" s="65"/>
      <c r="M1571" s="64"/>
      <c r="N1571" s="66"/>
      <c r="O1571" s="66"/>
      <c r="Q1571" s="67"/>
      <c r="R1571" s="68"/>
      <c r="S1571" s="63"/>
      <c r="U1571" s="68">
        <v>46100</v>
      </c>
      <c r="V1571" s="64">
        <v>2</v>
      </c>
      <c r="W1571" s="54">
        <f t="shared" si="74"/>
        <v>1562</v>
      </c>
      <c r="X1571" s="68">
        <v>46100</v>
      </c>
      <c r="AC1571" s="63">
        <v>23050.619595642202</v>
      </c>
      <c r="AD1571" s="63"/>
      <c r="AE1571" s="54" t="s">
        <v>177</v>
      </c>
      <c r="AG1571" s="63"/>
      <c r="AK1571" s="64"/>
      <c r="AL1571" s="64"/>
      <c r="AM1571" s="65"/>
      <c r="AO1571" s="64"/>
      <c r="AP1571" s="66"/>
      <c r="AQ1571" s="66"/>
      <c r="AS1571" s="67"/>
      <c r="AT1571" s="68"/>
    </row>
    <row r="1572" spans="1:46" x14ac:dyDescent="0.25">
      <c r="A1572" s="60">
        <v>23777.032429764513</v>
      </c>
      <c r="B1572" s="54">
        <f t="shared" si="72"/>
        <v>1</v>
      </c>
      <c r="C1572" s="54">
        <f t="shared" si="73"/>
        <v>1563</v>
      </c>
      <c r="D1572" s="60">
        <v>23777.032429764513</v>
      </c>
      <c r="G1572" s="63"/>
      <c r="I1572" s="64"/>
      <c r="J1572" s="64"/>
      <c r="K1572" s="65"/>
      <c r="M1572" s="64"/>
      <c r="N1572" s="66"/>
      <c r="O1572" s="66"/>
      <c r="Q1572" s="67"/>
      <c r="R1572" s="68"/>
      <c r="S1572" s="63"/>
      <c r="U1572" s="68">
        <v>46129</v>
      </c>
      <c r="V1572" s="64">
        <v>3</v>
      </c>
      <c r="W1572" s="54">
        <f t="shared" si="74"/>
        <v>1563</v>
      </c>
      <c r="X1572" s="68">
        <v>46129</v>
      </c>
      <c r="AC1572" s="63">
        <v>23066.087653204333</v>
      </c>
      <c r="AD1572" s="63"/>
      <c r="AE1572" s="54" t="s">
        <v>176</v>
      </c>
      <c r="AG1572" s="63"/>
      <c r="AK1572" s="64"/>
      <c r="AL1572" s="64"/>
      <c r="AM1572" s="65"/>
      <c r="AO1572" s="64"/>
      <c r="AP1572" s="66"/>
      <c r="AQ1572" s="66"/>
      <c r="AS1572" s="67"/>
      <c r="AT1572" s="68"/>
    </row>
    <row r="1573" spans="1:46" x14ac:dyDescent="0.25">
      <c r="A1573" s="60">
        <v>23791.866944064852</v>
      </c>
      <c r="B1573" s="54">
        <f t="shared" si="72"/>
        <v>2</v>
      </c>
      <c r="C1573" s="54">
        <f t="shared" si="73"/>
        <v>1564</v>
      </c>
      <c r="D1573" s="60">
        <v>23791.866944064852</v>
      </c>
      <c r="G1573" s="63"/>
      <c r="I1573" s="64"/>
      <c r="J1573" s="64"/>
      <c r="K1573" s="65"/>
      <c r="M1573" s="64"/>
      <c r="N1573" s="66"/>
      <c r="O1573" s="66"/>
      <c r="Q1573" s="67"/>
      <c r="R1573" s="68"/>
      <c r="S1573" s="63"/>
      <c r="U1573" s="68">
        <v>46159</v>
      </c>
      <c r="V1573" s="64">
        <v>4</v>
      </c>
      <c r="W1573" s="54">
        <f t="shared" si="74"/>
        <v>1564</v>
      </c>
      <c r="X1573" s="68">
        <v>46159</v>
      </c>
      <c r="AC1573" s="63">
        <v>23080.325793929398</v>
      </c>
      <c r="AD1573" s="63"/>
      <c r="AE1573" s="54" t="s">
        <v>177</v>
      </c>
      <c r="AG1573" s="63"/>
      <c r="AK1573" s="64"/>
      <c r="AL1573" s="64"/>
      <c r="AM1573" s="65"/>
      <c r="AO1573" s="64"/>
      <c r="AP1573" s="66"/>
      <c r="AQ1573" s="66"/>
      <c r="AS1573" s="67"/>
      <c r="AT1573" s="68"/>
    </row>
    <row r="1574" spans="1:46" x14ac:dyDescent="0.25">
      <c r="A1574" s="60">
        <v>23806.792513664346</v>
      </c>
      <c r="B1574" s="54">
        <f t="shared" si="72"/>
        <v>3</v>
      </c>
      <c r="C1574" s="54">
        <f t="shared" si="73"/>
        <v>1565</v>
      </c>
      <c r="D1574" s="60">
        <v>23806.792513664346</v>
      </c>
      <c r="G1574" s="63"/>
      <c r="I1574" s="64"/>
      <c r="J1574" s="64"/>
      <c r="K1574" s="65"/>
      <c r="M1574" s="64"/>
      <c r="N1574" s="66"/>
      <c r="O1574" s="66"/>
      <c r="Q1574" s="67"/>
      <c r="R1574" s="68"/>
      <c r="S1574" s="63"/>
      <c r="U1574" s="68">
        <v>46188</v>
      </c>
      <c r="V1574" s="64">
        <v>5</v>
      </c>
      <c r="W1574" s="54">
        <f t="shared" si="74"/>
        <v>1565</v>
      </c>
      <c r="X1574" s="68">
        <v>46188</v>
      </c>
      <c r="AC1574" s="63">
        <v>23095.507092065178</v>
      </c>
      <c r="AD1574" s="63"/>
      <c r="AE1574" s="54" t="s">
        <v>176</v>
      </c>
      <c r="AG1574" s="63"/>
      <c r="AK1574" s="64"/>
      <c r="AL1574" s="64"/>
      <c r="AM1574" s="65"/>
      <c r="AO1574" s="64"/>
      <c r="AP1574" s="66"/>
      <c r="AQ1574" s="66"/>
      <c r="AS1574" s="67"/>
      <c r="AT1574" s="68"/>
    </row>
    <row r="1575" spans="1:46" x14ac:dyDescent="0.25">
      <c r="A1575" s="60">
        <v>23821.837032096926</v>
      </c>
      <c r="B1575" s="54">
        <f t="shared" si="72"/>
        <v>4</v>
      </c>
      <c r="C1575" s="54">
        <f t="shared" si="73"/>
        <v>1566</v>
      </c>
      <c r="D1575" s="60">
        <v>23821.837032096926</v>
      </c>
      <c r="G1575" s="63"/>
      <c r="I1575" s="64"/>
      <c r="J1575" s="64"/>
      <c r="K1575" s="65"/>
      <c r="M1575" s="64"/>
      <c r="N1575" s="66"/>
      <c r="O1575" s="66"/>
      <c r="Q1575" s="67"/>
      <c r="R1575" s="68"/>
      <c r="S1575" s="63"/>
      <c r="U1575" s="68">
        <v>46217</v>
      </c>
      <c r="V1575" s="64">
        <v>6</v>
      </c>
      <c r="W1575" s="54">
        <f t="shared" si="74"/>
        <v>1566</v>
      </c>
      <c r="X1575" s="68">
        <v>46217</v>
      </c>
      <c r="AC1575" s="63">
        <v>23110.039767580107</v>
      </c>
      <c r="AD1575" s="63"/>
      <c r="AE1575" s="54" t="s">
        <v>177</v>
      </c>
      <c r="AG1575" s="63"/>
      <c r="AK1575" s="64"/>
      <c r="AL1575" s="64"/>
      <c r="AM1575" s="65"/>
      <c r="AO1575" s="64"/>
      <c r="AP1575" s="66"/>
      <c r="AQ1575" s="66"/>
      <c r="AS1575" s="67"/>
      <c r="AT1575" s="68"/>
    </row>
    <row r="1576" spans="1:46" x14ac:dyDescent="0.25">
      <c r="A1576" s="60">
        <v>23837.005060876254</v>
      </c>
      <c r="B1576" s="54">
        <f t="shared" si="72"/>
        <v>5</v>
      </c>
      <c r="C1576" s="54">
        <f t="shared" si="73"/>
        <v>1567</v>
      </c>
      <c r="D1576" s="60">
        <v>23837.005060876254</v>
      </c>
      <c r="G1576" s="63"/>
      <c r="I1576" s="64"/>
      <c r="J1576" s="64"/>
      <c r="K1576" s="65"/>
      <c r="M1576" s="64"/>
      <c r="N1576" s="66"/>
      <c r="O1576" s="66"/>
      <c r="Q1576" s="67"/>
      <c r="R1576" s="68"/>
      <c r="S1576" s="63"/>
      <c r="U1576" s="68">
        <v>46247</v>
      </c>
      <c r="V1576" s="64">
        <v>7</v>
      </c>
      <c r="W1576" s="54">
        <f t="shared" si="74"/>
        <v>1567</v>
      </c>
      <c r="X1576" s="68">
        <v>46247</v>
      </c>
      <c r="AC1576" s="63">
        <v>23124.853637786582</v>
      </c>
      <c r="AD1576" s="63"/>
      <c r="AE1576" s="54" t="s">
        <v>176</v>
      </c>
      <c r="AG1576" s="63"/>
      <c r="AK1576" s="64"/>
      <c r="AL1576" s="64"/>
      <c r="AM1576" s="65"/>
      <c r="AO1576" s="64"/>
      <c r="AP1576" s="66"/>
      <c r="AQ1576" s="66"/>
      <c r="AS1576" s="67"/>
      <c r="AT1576" s="68"/>
    </row>
    <row r="1577" spans="1:46" x14ac:dyDescent="0.25">
      <c r="A1577" s="60">
        <v>23852.310164674185</v>
      </c>
      <c r="B1577" s="54">
        <f t="shared" si="72"/>
        <v>6</v>
      </c>
      <c r="C1577" s="54">
        <f t="shared" si="73"/>
        <v>1568</v>
      </c>
      <c r="D1577" s="60">
        <v>23852.310164674185</v>
      </c>
      <c r="G1577" s="63"/>
      <c r="I1577" s="64"/>
      <c r="J1577" s="64"/>
      <c r="K1577" s="65"/>
      <c r="M1577" s="64"/>
      <c r="N1577" s="66"/>
      <c r="O1577" s="66"/>
      <c r="Q1577" s="67"/>
      <c r="R1577" s="68"/>
      <c r="S1577" s="63"/>
      <c r="U1577" s="68">
        <v>46276</v>
      </c>
      <c r="V1577" s="64">
        <v>8</v>
      </c>
      <c r="W1577" s="54">
        <f t="shared" si="74"/>
        <v>1568</v>
      </c>
      <c r="X1577" s="68">
        <v>46276</v>
      </c>
      <c r="AC1577" s="63">
        <v>23139.724817699287</v>
      </c>
      <c r="AD1577" s="63"/>
      <c r="AE1577" s="54" t="s">
        <v>177</v>
      </c>
      <c r="AG1577" s="63"/>
      <c r="AK1577" s="64"/>
      <c r="AL1577" s="64"/>
      <c r="AM1577" s="65"/>
      <c r="AO1577" s="64"/>
      <c r="AP1577" s="66"/>
      <c r="AQ1577" s="66"/>
      <c r="AS1577" s="67"/>
      <c r="AT1577" s="68"/>
    </row>
    <row r="1578" spans="1:46" x14ac:dyDescent="0.25">
      <c r="A1578" s="60">
        <v>23867.737573722377</v>
      </c>
      <c r="B1578" s="54">
        <f t="shared" si="72"/>
        <v>7</v>
      </c>
      <c r="C1578" s="54">
        <f t="shared" si="73"/>
        <v>1569</v>
      </c>
      <c r="D1578" s="60">
        <v>23867.737573722377</v>
      </c>
      <c r="G1578" s="63"/>
      <c r="I1578" s="64"/>
      <c r="J1578" s="64"/>
      <c r="K1578" s="65"/>
      <c r="M1578" s="64"/>
      <c r="N1578" s="66"/>
      <c r="O1578" s="66"/>
      <c r="Q1578" s="67"/>
      <c r="R1578" s="68"/>
      <c r="S1578" s="63"/>
      <c r="U1578" s="68">
        <v>46305</v>
      </c>
      <c r="V1578" s="64">
        <v>9</v>
      </c>
      <c r="W1578" s="54">
        <f t="shared" si="74"/>
        <v>1569</v>
      </c>
      <c r="X1578" s="68">
        <v>46305</v>
      </c>
      <c r="AC1578" s="63">
        <v>23154.166913064197</v>
      </c>
      <c r="AD1578" s="63"/>
      <c r="AE1578" s="54" t="s">
        <v>176</v>
      </c>
      <c r="AG1578" s="63"/>
      <c r="AK1578" s="64"/>
      <c r="AL1578" s="64"/>
      <c r="AM1578" s="65"/>
      <c r="AO1578" s="64"/>
      <c r="AP1578" s="66"/>
      <c r="AQ1578" s="66"/>
      <c r="AS1578" s="67"/>
      <c r="AT1578" s="68"/>
    </row>
    <row r="1579" spans="1:46" x14ac:dyDescent="0.25">
      <c r="A1579" s="60">
        <v>23883.285279915202</v>
      </c>
      <c r="B1579" s="54">
        <f t="shared" si="72"/>
        <v>8</v>
      </c>
      <c r="C1579" s="54">
        <f t="shared" si="73"/>
        <v>1570</v>
      </c>
      <c r="D1579" s="60">
        <v>23883.285279915202</v>
      </c>
      <c r="G1579" s="63"/>
      <c r="I1579" s="64"/>
      <c r="J1579" s="64"/>
      <c r="K1579" s="65"/>
      <c r="M1579" s="64"/>
      <c r="N1579" s="66"/>
      <c r="O1579" s="66"/>
      <c r="Q1579" s="67"/>
      <c r="R1579" s="68"/>
      <c r="S1579" s="63"/>
      <c r="U1579" s="68">
        <v>46335</v>
      </c>
      <c r="V1579" s="64">
        <v>10</v>
      </c>
      <c r="W1579" s="54">
        <f t="shared" si="74"/>
        <v>1570</v>
      </c>
      <c r="X1579" s="68">
        <v>46335</v>
      </c>
      <c r="AC1579" s="63">
        <v>23169.354976140428</v>
      </c>
      <c r="AD1579" s="63"/>
      <c r="AE1579" s="54" t="s">
        <v>177</v>
      </c>
      <c r="AG1579" s="63"/>
      <c r="AK1579" s="64"/>
      <c r="AL1579" s="64"/>
      <c r="AM1579" s="65"/>
      <c r="AO1579" s="64"/>
      <c r="AP1579" s="66"/>
      <c r="AQ1579" s="66"/>
      <c r="AS1579" s="67"/>
      <c r="AT1579" s="68"/>
    </row>
    <row r="1580" spans="1:46" x14ac:dyDescent="0.25">
      <c r="A1580" s="60">
        <v>23898.918532792944</v>
      </c>
      <c r="B1580" s="54">
        <f t="shared" si="72"/>
        <v>9</v>
      </c>
      <c r="C1580" s="54">
        <f t="shared" si="73"/>
        <v>1571</v>
      </c>
      <c r="D1580" s="60">
        <v>23898.918532792944</v>
      </c>
      <c r="G1580" s="63"/>
      <c r="I1580" s="64"/>
      <c r="J1580" s="64"/>
      <c r="K1580" s="65"/>
      <c r="M1580" s="64"/>
      <c r="N1580" s="66"/>
      <c r="O1580" s="66"/>
      <c r="Q1580" s="67"/>
      <c r="R1580" s="68"/>
      <c r="S1580" s="63"/>
      <c r="U1580" s="68">
        <v>46365</v>
      </c>
      <c r="V1580" s="64">
        <v>11</v>
      </c>
      <c r="W1580" s="54">
        <f t="shared" si="74"/>
        <v>1571</v>
      </c>
      <c r="X1580" s="68">
        <v>46365</v>
      </c>
      <c r="AC1580" s="63">
        <v>23183.490486182738</v>
      </c>
      <c r="AD1580" s="63"/>
      <c r="AE1580" s="54" t="s">
        <v>176</v>
      </c>
      <c r="AG1580" s="63"/>
      <c r="AK1580" s="64"/>
      <c r="AL1580" s="64"/>
      <c r="AM1580" s="65"/>
      <c r="AO1580" s="64"/>
      <c r="AP1580" s="66"/>
      <c r="AQ1580" s="66"/>
      <c r="AS1580" s="67"/>
      <c r="AT1580" s="68"/>
    </row>
    <row r="1581" spans="1:46" x14ac:dyDescent="0.25">
      <c r="A1581" s="60">
        <v>23914.622403873596</v>
      </c>
      <c r="B1581" s="54">
        <f t="shared" si="72"/>
        <v>10</v>
      </c>
      <c r="C1581" s="54">
        <f t="shared" si="73"/>
        <v>1572</v>
      </c>
      <c r="D1581" s="60">
        <v>23914.622403873596</v>
      </c>
      <c r="G1581" s="63"/>
      <c r="I1581" s="64"/>
      <c r="J1581" s="64"/>
      <c r="K1581" s="65"/>
      <c r="M1581" s="64"/>
      <c r="N1581" s="66"/>
      <c r="O1581" s="66"/>
      <c r="Q1581" s="67"/>
      <c r="R1581" s="68"/>
      <c r="S1581" s="63"/>
      <c r="U1581" s="68">
        <v>46395</v>
      </c>
      <c r="V1581" s="64">
        <v>12</v>
      </c>
      <c r="W1581" s="54">
        <f t="shared" si="74"/>
        <v>1572</v>
      </c>
      <c r="X1581" s="68">
        <v>46395</v>
      </c>
      <c r="AC1581" s="63">
        <v>23198.913874099962</v>
      </c>
      <c r="AD1581" s="63"/>
      <c r="AE1581" s="54" t="s">
        <v>177</v>
      </c>
      <c r="AG1581" s="63"/>
      <c r="AK1581" s="64"/>
      <c r="AL1581" s="64"/>
      <c r="AM1581" s="65"/>
      <c r="AO1581" s="64"/>
      <c r="AP1581" s="66"/>
      <c r="AQ1581" s="66"/>
      <c r="AS1581" s="67"/>
      <c r="AT1581" s="68"/>
    </row>
    <row r="1582" spans="1:46" x14ac:dyDescent="0.25">
      <c r="A1582" s="60">
        <v>23930.348582332488</v>
      </c>
      <c r="B1582" s="54">
        <f t="shared" si="72"/>
        <v>11</v>
      </c>
      <c r="C1582" s="54">
        <f t="shared" si="73"/>
        <v>1573</v>
      </c>
      <c r="D1582" s="60">
        <v>23930.348582332488</v>
      </c>
      <c r="G1582" s="63"/>
      <c r="I1582" s="64"/>
      <c r="J1582" s="64"/>
      <c r="K1582" s="65"/>
      <c r="M1582" s="64"/>
      <c r="N1582" s="66"/>
      <c r="O1582" s="66"/>
      <c r="Q1582" s="67"/>
      <c r="R1582" s="68"/>
      <c r="S1582" s="63"/>
      <c r="U1582" s="68">
        <v>46424</v>
      </c>
      <c r="V1582" s="64">
        <v>1</v>
      </c>
      <c r="W1582" s="54">
        <f t="shared" si="74"/>
        <v>1573</v>
      </c>
      <c r="X1582" s="68">
        <v>46424</v>
      </c>
      <c r="AC1582" s="63">
        <v>23212.863387966994</v>
      </c>
      <c r="AD1582" s="63"/>
      <c r="AE1582" s="54" t="s">
        <v>176</v>
      </c>
      <c r="AG1582" s="63"/>
      <c r="AK1582" s="64"/>
      <c r="AL1582" s="64"/>
      <c r="AM1582" s="65"/>
      <c r="AO1582" s="64"/>
      <c r="AP1582" s="66"/>
      <c r="AQ1582" s="66"/>
      <c r="AS1582" s="67"/>
      <c r="AT1582" s="68"/>
    </row>
    <row r="1583" spans="1:46" x14ac:dyDescent="0.25">
      <c r="A1583" s="60">
        <v>23946.075528579298</v>
      </c>
      <c r="B1583" s="54">
        <f t="shared" si="72"/>
        <v>12</v>
      </c>
      <c r="C1583" s="54">
        <f t="shared" si="73"/>
        <v>1574</v>
      </c>
      <c r="D1583" s="60">
        <v>23946.075528579298</v>
      </c>
      <c r="G1583" s="63"/>
      <c r="I1583" s="64"/>
      <c r="J1583" s="64"/>
      <c r="K1583" s="65"/>
      <c r="M1583" s="64"/>
      <c r="N1583" s="66"/>
      <c r="O1583" s="66"/>
      <c r="Q1583" s="67"/>
      <c r="R1583" s="68"/>
      <c r="S1583" s="63"/>
      <c r="U1583" s="68">
        <v>46454</v>
      </c>
      <c r="V1583" s="64">
        <v>2</v>
      </c>
      <c r="W1583" s="54">
        <f t="shared" si="74"/>
        <v>1574</v>
      </c>
      <c r="X1583" s="68">
        <v>46454</v>
      </c>
      <c r="AC1583" s="63">
        <v>23228.396814472042</v>
      </c>
      <c r="AD1583" s="63"/>
      <c r="AE1583" s="54" t="s">
        <v>177</v>
      </c>
      <c r="AG1583" s="63"/>
      <c r="AK1583" s="64"/>
      <c r="AL1583" s="64"/>
      <c r="AM1583" s="65"/>
      <c r="AO1583" s="64"/>
      <c r="AP1583" s="66"/>
      <c r="AQ1583" s="66"/>
      <c r="AS1583" s="67"/>
      <c r="AT1583" s="68"/>
    </row>
    <row r="1584" spans="1:46" x14ac:dyDescent="0.25">
      <c r="A1584" s="60">
        <v>23961.753600114491</v>
      </c>
      <c r="B1584" s="54">
        <f t="shared" si="72"/>
        <v>13</v>
      </c>
      <c r="C1584" s="54">
        <f t="shared" si="73"/>
        <v>1575</v>
      </c>
      <c r="D1584" s="60">
        <v>23961.753600114491</v>
      </c>
      <c r="G1584" s="63"/>
      <c r="I1584" s="64"/>
      <c r="J1584" s="64"/>
      <c r="K1584" s="65"/>
      <c r="M1584" s="64"/>
      <c r="N1584" s="66"/>
      <c r="O1584" s="66"/>
      <c r="Q1584" s="67"/>
      <c r="R1584" s="68"/>
      <c r="S1584" s="63"/>
      <c r="U1584" s="68">
        <v>46484</v>
      </c>
      <c r="V1584" s="64">
        <v>3</v>
      </c>
      <c r="W1584" s="54">
        <f t="shared" si="74"/>
        <v>1575</v>
      </c>
      <c r="X1584" s="68">
        <v>46484</v>
      </c>
      <c r="AC1584" s="63">
        <v>23242.316023581661</v>
      </c>
      <c r="AD1584" s="63"/>
      <c r="AE1584" s="54" t="s">
        <v>176</v>
      </c>
      <c r="AG1584" s="63"/>
      <c r="AK1584" s="64"/>
      <c r="AL1584" s="64"/>
      <c r="AM1584" s="65"/>
      <c r="AO1584" s="64"/>
      <c r="AP1584" s="66"/>
      <c r="AQ1584" s="66"/>
      <c r="AS1584" s="67"/>
      <c r="AT1584" s="68"/>
    </row>
    <row r="1585" spans="1:46" x14ac:dyDescent="0.25">
      <c r="A1585" s="60">
        <v>23977.363405833486</v>
      </c>
      <c r="B1585" s="54">
        <f t="shared" si="72"/>
        <v>14</v>
      </c>
      <c r="C1585" s="54">
        <f t="shared" si="73"/>
        <v>1576</v>
      </c>
      <c r="D1585" s="60">
        <v>23977.363405833486</v>
      </c>
      <c r="G1585" s="63"/>
      <c r="I1585" s="64"/>
      <c r="J1585" s="64"/>
      <c r="K1585" s="65"/>
      <c r="M1585" s="64"/>
      <c r="N1585" s="66"/>
      <c r="O1585" s="66"/>
      <c r="Q1585" s="67"/>
      <c r="R1585" s="68"/>
      <c r="S1585" s="63"/>
      <c r="U1585" s="68">
        <v>46513</v>
      </c>
      <c r="V1585" s="64">
        <v>4</v>
      </c>
      <c r="W1585" s="54">
        <f t="shared" si="74"/>
        <v>1576</v>
      </c>
      <c r="X1585" s="68">
        <v>46513</v>
      </c>
      <c r="AC1585" s="63">
        <v>23257.815334958024</v>
      </c>
      <c r="AD1585" s="63"/>
      <c r="AE1585" s="54" t="s">
        <v>177</v>
      </c>
      <c r="AG1585" s="63"/>
      <c r="AK1585" s="64"/>
      <c r="AL1585" s="64"/>
      <c r="AM1585" s="65"/>
      <c r="AO1585" s="64"/>
      <c r="AP1585" s="66"/>
      <c r="AQ1585" s="66"/>
      <c r="AS1585" s="67"/>
      <c r="AT1585" s="68"/>
    </row>
    <row r="1586" spans="1:46" x14ac:dyDescent="0.25">
      <c r="A1586" s="60">
        <v>23992.866965247784</v>
      </c>
      <c r="B1586" s="54">
        <f t="shared" si="72"/>
        <v>15</v>
      </c>
      <c r="C1586" s="54">
        <f t="shared" si="73"/>
        <v>1577</v>
      </c>
      <c r="D1586" s="60">
        <v>23992.866965247784</v>
      </c>
      <c r="G1586" s="63"/>
      <c r="I1586" s="64"/>
      <c r="J1586" s="64"/>
      <c r="K1586" s="65"/>
      <c r="M1586" s="64"/>
      <c r="N1586" s="66"/>
      <c r="O1586" s="66"/>
      <c r="Q1586" s="67"/>
      <c r="R1586" s="68"/>
      <c r="S1586" s="63"/>
      <c r="U1586" s="68">
        <v>46543</v>
      </c>
      <c r="V1586" s="64">
        <v>5</v>
      </c>
      <c r="W1586" s="54">
        <f t="shared" si="74"/>
        <v>1577</v>
      </c>
      <c r="X1586" s="68">
        <v>46543</v>
      </c>
      <c r="AC1586" s="63">
        <v>23271.868951840326</v>
      </c>
      <c r="AD1586" s="63"/>
      <c r="AE1586" s="54" t="s">
        <v>176</v>
      </c>
      <c r="AG1586" s="63"/>
      <c r="AK1586" s="64"/>
      <c r="AL1586" s="64"/>
      <c r="AM1586" s="65"/>
      <c r="AO1586" s="64"/>
      <c r="AP1586" s="66"/>
      <c r="AQ1586" s="66"/>
      <c r="AS1586" s="67"/>
      <c r="AT1586" s="68"/>
    </row>
    <row r="1587" spans="1:46" x14ac:dyDescent="0.25">
      <c r="A1587" s="60">
        <v>24008.254567783326</v>
      </c>
      <c r="B1587" s="54">
        <f t="shared" si="72"/>
        <v>16</v>
      </c>
      <c r="C1587" s="54">
        <f t="shared" si="73"/>
        <v>1578</v>
      </c>
      <c r="D1587" s="60">
        <v>24008.254567783326</v>
      </c>
      <c r="G1587" s="63"/>
      <c r="I1587" s="64"/>
      <c r="J1587" s="64"/>
      <c r="K1587" s="65"/>
      <c r="M1587" s="64"/>
      <c r="N1587" s="66"/>
      <c r="O1587" s="66"/>
      <c r="Q1587" s="67"/>
      <c r="R1587" s="68"/>
      <c r="S1587" s="63"/>
      <c r="U1587" s="68">
        <v>46572</v>
      </c>
      <c r="V1587" s="64">
        <v>6</v>
      </c>
      <c r="W1587" s="54">
        <f t="shared" si="74"/>
        <v>1578</v>
      </c>
      <c r="X1587" s="68">
        <v>46572</v>
      </c>
      <c r="AC1587" s="63">
        <v>23287.197545462754</v>
      </c>
      <c r="AD1587" s="63"/>
      <c r="AE1587" s="54" t="s">
        <v>177</v>
      </c>
      <c r="AG1587" s="63"/>
      <c r="AK1587" s="64"/>
      <c r="AL1587" s="64"/>
      <c r="AM1587" s="65"/>
      <c r="AO1587" s="64"/>
      <c r="AP1587" s="66"/>
      <c r="AQ1587" s="66"/>
      <c r="AS1587" s="67"/>
      <c r="AT1587" s="68"/>
    </row>
    <row r="1588" spans="1:46" x14ac:dyDescent="0.25">
      <c r="A1588" s="60">
        <v>24023.508141957223</v>
      </c>
      <c r="B1588" s="54">
        <f t="shared" si="72"/>
        <v>17</v>
      </c>
      <c r="C1588" s="54">
        <f t="shared" si="73"/>
        <v>1579</v>
      </c>
      <c r="D1588" s="60">
        <v>24023.508141957223</v>
      </c>
      <c r="G1588" s="63"/>
      <c r="I1588" s="64"/>
      <c r="J1588" s="64"/>
      <c r="K1588" s="65"/>
      <c r="M1588" s="64"/>
      <c r="N1588" s="66"/>
      <c r="O1588" s="66"/>
      <c r="Q1588" s="67"/>
      <c r="R1588" s="68"/>
      <c r="S1588" s="63"/>
      <c r="U1588" s="68">
        <v>46601</v>
      </c>
      <c r="V1588" s="64">
        <v>7</v>
      </c>
      <c r="W1588" s="54">
        <f t="shared" si="74"/>
        <v>1579</v>
      </c>
      <c r="X1588" s="68">
        <v>46601</v>
      </c>
      <c r="AC1588" s="63">
        <v>23301.530028531794</v>
      </c>
      <c r="AD1588" s="63"/>
      <c r="AE1588" s="54" t="s">
        <v>176</v>
      </c>
      <c r="AG1588" s="63"/>
      <c r="AK1588" s="64"/>
      <c r="AL1588" s="64"/>
      <c r="AM1588" s="65"/>
      <c r="AO1588" s="64"/>
      <c r="AP1588" s="66"/>
      <c r="AQ1588" s="66"/>
      <c r="AS1588" s="67"/>
      <c r="AT1588" s="68"/>
    </row>
    <row r="1589" spans="1:46" x14ac:dyDescent="0.25">
      <c r="A1589" s="60">
        <v>24038.632317449432</v>
      </c>
      <c r="B1589" s="54">
        <f t="shared" si="72"/>
        <v>18</v>
      </c>
      <c r="C1589" s="54">
        <f t="shared" si="73"/>
        <v>1580</v>
      </c>
      <c r="D1589" s="60">
        <v>24038.632317449432</v>
      </c>
      <c r="G1589" s="63"/>
      <c r="I1589" s="64"/>
      <c r="J1589" s="64"/>
      <c r="K1589" s="65"/>
      <c r="M1589" s="64"/>
      <c r="N1589" s="66"/>
      <c r="O1589" s="66"/>
      <c r="Q1589" s="67"/>
      <c r="R1589" s="68"/>
      <c r="S1589" s="63"/>
      <c r="U1589" s="68">
        <v>46631</v>
      </c>
      <c r="V1589" s="64">
        <v>8</v>
      </c>
      <c r="W1589" s="54">
        <f t="shared" si="74"/>
        <v>1580</v>
      </c>
      <c r="X1589" s="68">
        <v>46631</v>
      </c>
      <c r="AC1589" s="63">
        <v>23316.580378157087</v>
      </c>
      <c r="AD1589" s="63"/>
      <c r="AE1589" s="54" t="s">
        <v>177</v>
      </c>
      <c r="AG1589" s="63"/>
      <c r="AK1589" s="64"/>
      <c r="AL1589" s="64"/>
      <c r="AM1589" s="65"/>
      <c r="AO1589" s="64"/>
      <c r="AP1589" s="66"/>
      <c r="AQ1589" s="66"/>
      <c r="AS1589" s="67"/>
      <c r="AT1589" s="68"/>
    </row>
    <row r="1590" spans="1:46" x14ac:dyDescent="0.25">
      <c r="A1590" s="60">
        <v>24053.629959512502</v>
      </c>
      <c r="B1590" s="54">
        <f t="shared" si="72"/>
        <v>19</v>
      </c>
      <c r="C1590" s="54">
        <f t="shared" si="73"/>
        <v>1581</v>
      </c>
      <c r="D1590" s="60">
        <v>24053.629959512502</v>
      </c>
      <c r="G1590" s="63"/>
      <c r="I1590" s="64"/>
      <c r="J1590" s="64"/>
      <c r="K1590" s="65"/>
      <c r="M1590" s="64"/>
      <c r="N1590" s="66"/>
      <c r="O1590" s="66"/>
      <c r="Q1590" s="67"/>
      <c r="R1590" s="68"/>
      <c r="S1590" s="63"/>
      <c r="U1590" s="68">
        <v>46660</v>
      </c>
      <c r="V1590" s="64">
        <v>9</v>
      </c>
      <c r="W1590" s="54">
        <f t="shared" si="74"/>
        <v>1581</v>
      </c>
      <c r="X1590" s="68">
        <v>46660</v>
      </c>
      <c r="AC1590" s="63">
        <v>23331.285317734815</v>
      </c>
      <c r="AD1590" s="63"/>
      <c r="AE1590" s="54" t="s">
        <v>176</v>
      </c>
      <c r="AG1590" s="63"/>
      <c r="AK1590" s="64"/>
      <c r="AL1590" s="64"/>
      <c r="AM1590" s="65"/>
      <c r="AO1590" s="64"/>
      <c r="AP1590" s="66"/>
      <c r="AQ1590" s="66"/>
      <c r="AS1590" s="67"/>
      <c r="AT1590" s="68"/>
    </row>
    <row r="1591" spans="1:46" x14ac:dyDescent="0.25">
      <c r="A1591" s="60">
        <v>24068.520664223935</v>
      </c>
      <c r="B1591" s="54">
        <f t="shared" si="72"/>
        <v>20</v>
      </c>
      <c r="C1591" s="54">
        <f t="shared" si="73"/>
        <v>1582</v>
      </c>
      <c r="D1591" s="60">
        <v>24068.520664223935</v>
      </c>
      <c r="G1591" s="63"/>
      <c r="I1591" s="64"/>
      <c r="J1591" s="64"/>
      <c r="K1591" s="65"/>
      <c r="M1591" s="64"/>
      <c r="N1591" s="66"/>
      <c r="O1591" s="66"/>
      <c r="Q1591" s="67"/>
      <c r="R1591" s="68"/>
      <c r="S1591" s="63"/>
      <c r="U1591" s="68">
        <v>46689</v>
      </c>
      <c r="V1591" s="64">
        <v>10</v>
      </c>
      <c r="W1591" s="54">
        <f t="shared" si="74"/>
        <v>1582</v>
      </c>
      <c r="X1591" s="68">
        <v>46689</v>
      </c>
      <c r="AC1591" s="63">
        <v>23345.996249221265</v>
      </c>
      <c r="AD1591" s="63"/>
      <c r="AE1591" s="54" t="s">
        <v>177</v>
      </c>
      <c r="AG1591" s="63"/>
      <c r="AK1591" s="64"/>
      <c r="AL1591" s="64"/>
      <c r="AM1591" s="65"/>
      <c r="AO1591" s="64"/>
      <c r="AP1591" s="66"/>
      <c r="AQ1591" s="66"/>
      <c r="AS1591" s="67"/>
      <c r="AT1591" s="68"/>
    </row>
    <row r="1592" spans="1:46" x14ac:dyDescent="0.25">
      <c r="A1592" s="60">
        <v>24083.323716583662</v>
      </c>
      <c r="B1592" s="54">
        <f t="shared" si="72"/>
        <v>21</v>
      </c>
      <c r="C1592" s="54">
        <f t="shared" si="73"/>
        <v>1583</v>
      </c>
      <c r="D1592" s="60">
        <v>24083.323716583662</v>
      </c>
      <c r="G1592" s="63"/>
      <c r="I1592" s="64"/>
      <c r="J1592" s="64"/>
      <c r="K1592" s="65"/>
      <c r="M1592" s="64"/>
      <c r="N1592" s="66"/>
      <c r="O1592" s="66"/>
      <c r="Q1592" s="67"/>
      <c r="R1592" s="68"/>
      <c r="S1592" s="63"/>
      <c r="U1592" s="68">
        <v>46719</v>
      </c>
      <c r="V1592" s="64">
        <v>11</v>
      </c>
      <c r="W1592" s="54">
        <f t="shared" si="74"/>
        <v>1583</v>
      </c>
      <c r="X1592" s="68">
        <v>46719</v>
      </c>
      <c r="AC1592" s="63">
        <v>23361.088079149369</v>
      </c>
      <c r="AD1592" s="63"/>
      <c r="AE1592" s="54" t="s">
        <v>176</v>
      </c>
      <c r="AG1592" s="63"/>
      <c r="AK1592" s="64"/>
      <c r="AL1592" s="64"/>
      <c r="AM1592" s="65"/>
      <c r="AO1592" s="64"/>
      <c r="AP1592" s="66"/>
      <c r="AQ1592" s="66"/>
      <c r="AS1592" s="67"/>
      <c r="AT1592" s="68"/>
    </row>
    <row r="1593" spans="1:46" x14ac:dyDescent="0.25">
      <c r="A1593" s="60">
        <v>24098.070146477316</v>
      </c>
      <c r="B1593" s="54">
        <f t="shared" si="72"/>
        <v>22</v>
      </c>
      <c r="C1593" s="54">
        <f t="shared" si="73"/>
        <v>1584</v>
      </c>
      <c r="D1593" s="60">
        <v>24098.070146477316</v>
      </c>
      <c r="G1593" s="63"/>
      <c r="I1593" s="64"/>
      <c r="J1593" s="64"/>
      <c r="K1593" s="65"/>
      <c r="M1593" s="64"/>
      <c r="N1593" s="66"/>
      <c r="O1593" s="66"/>
      <c r="Q1593" s="67"/>
      <c r="R1593" s="68"/>
      <c r="S1593" s="63"/>
      <c r="U1593" s="68">
        <v>46749</v>
      </c>
      <c r="V1593" s="64">
        <v>12</v>
      </c>
      <c r="W1593" s="54">
        <f t="shared" si="74"/>
        <v>1584</v>
      </c>
      <c r="X1593" s="68">
        <v>46749</v>
      </c>
      <c r="AC1593" s="63">
        <v>23375.461397257168</v>
      </c>
      <c r="AD1593" s="63"/>
      <c r="AE1593" s="54" t="s">
        <v>177</v>
      </c>
      <c r="AG1593" s="63"/>
      <c r="AK1593" s="64"/>
      <c r="AL1593" s="64"/>
      <c r="AM1593" s="65"/>
      <c r="AO1593" s="64"/>
      <c r="AP1593" s="66"/>
      <c r="AQ1593" s="66"/>
      <c r="AS1593" s="67"/>
      <c r="AT1593" s="68"/>
    </row>
    <row r="1594" spans="1:46" x14ac:dyDescent="0.25">
      <c r="A1594" s="60">
        <v>24112.788167140912</v>
      </c>
      <c r="B1594" s="54">
        <f t="shared" si="72"/>
        <v>23</v>
      </c>
      <c r="C1594" s="54">
        <f t="shared" si="73"/>
        <v>1585</v>
      </c>
      <c r="D1594" s="60">
        <v>24112.788167140912</v>
      </c>
      <c r="G1594" s="63"/>
      <c r="I1594" s="64"/>
      <c r="J1594" s="64"/>
      <c r="K1594" s="65"/>
      <c r="M1594" s="64"/>
      <c r="N1594" s="66"/>
      <c r="O1594" s="66"/>
      <c r="Q1594" s="67"/>
      <c r="R1594" s="68"/>
      <c r="S1594" s="63"/>
      <c r="U1594" s="68">
        <v>46778</v>
      </c>
      <c r="V1594" s="64">
        <v>1</v>
      </c>
      <c r="W1594" s="54">
        <f t="shared" si="74"/>
        <v>1585</v>
      </c>
      <c r="X1594" s="68">
        <v>46778</v>
      </c>
      <c r="AC1594" s="63">
        <v>23390.863929884508</v>
      </c>
      <c r="AD1594" s="63"/>
      <c r="AE1594" s="54" t="s">
        <v>176</v>
      </c>
      <c r="AG1594" s="63"/>
      <c r="AK1594" s="64"/>
      <c r="AL1594" s="64"/>
      <c r="AM1594" s="65"/>
      <c r="AO1594" s="64"/>
      <c r="AP1594" s="66"/>
      <c r="AQ1594" s="66"/>
      <c r="AS1594" s="67"/>
      <c r="AT1594" s="68"/>
    </row>
    <row r="1595" spans="1:46" x14ac:dyDescent="0.25">
      <c r="A1595" s="60">
        <v>24127.514073100407</v>
      </c>
      <c r="B1595" s="54">
        <f t="shared" si="72"/>
        <v>24</v>
      </c>
      <c r="C1595" s="54">
        <f t="shared" si="73"/>
        <v>1586</v>
      </c>
      <c r="D1595" s="60">
        <v>24127.514073100407</v>
      </c>
      <c r="G1595" s="63"/>
      <c r="I1595" s="64"/>
      <c r="J1595" s="64"/>
      <c r="K1595" s="65"/>
      <c r="M1595" s="64"/>
      <c r="N1595" s="66"/>
      <c r="O1595" s="66"/>
      <c r="Q1595" s="67"/>
      <c r="R1595" s="68"/>
      <c r="S1595" s="63"/>
      <c r="U1595" s="68">
        <v>46808</v>
      </c>
      <c r="V1595" s="64">
        <v>2</v>
      </c>
      <c r="W1595" s="54">
        <f t="shared" si="74"/>
        <v>1586</v>
      </c>
      <c r="X1595" s="68">
        <v>46808</v>
      </c>
      <c r="AC1595" s="63">
        <v>23404.974528160412</v>
      </c>
      <c r="AD1595" s="63"/>
      <c r="AE1595" s="54" t="s">
        <v>177</v>
      </c>
      <c r="AG1595" s="63"/>
      <c r="AK1595" s="64"/>
      <c r="AL1595" s="64"/>
      <c r="AM1595" s="65"/>
      <c r="AO1595" s="64"/>
      <c r="AP1595" s="66"/>
      <c r="AQ1595" s="66"/>
      <c r="AS1595" s="67"/>
      <c r="AT1595" s="68"/>
    </row>
    <row r="1596" spans="1:46" x14ac:dyDescent="0.25">
      <c r="A1596" s="60">
        <v>24142.276686915662</v>
      </c>
      <c r="B1596" s="54">
        <f t="shared" si="72"/>
        <v>1</v>
      </c>
      <c r="C1596" s="54">
        <f t="shared" si="73"/>
        <v>1587</v>
      </c>
      <c r="D1596" s="60">
        <v>24142.276686915662</v>
      </c>
      <c r="G1596" s="63"/>
      <c r="I1596" s="64"/>
      <c r="J1596" s="64"/>
      <c r="K1596" s="65"/>
      <c r="M1596" s="64"/>
      <c r="N1596" s="66"/>
      <c r="O1596" s="66"/>
      <c r="Q1596" s="67"/>
      <c r="R1596" s="68"/>
      <c r="S1596" s="63"/>
      <c r="U1596" s="68">
        <v>46838</v>
      </c>
      <c r="V1596" s="64">
        <v>3</v>
      </c>
      <c r="W1596" s="54">
        <f t="shared" si="74"/>
        <v>1587</v>
      </c>
      <c r="X1596" s="68">
        <v>46838</v>
      </c>
      <c r="AC1596" s="63">
        <v>23420.542871479876</v>
      </c>
      <c r="AD1596" s="63"/>
      <c r="AE1596" s="54" t="s">
        <v>176</v>
      </c>
      <c r="AG1596" s="63"/>
      <c r="AK1596" s="64"/>
      <c r="AL1596" s="64"/>
      <c r="AM1596" s="65"/>
      <c r="AO1596" s="64"/>
      <c r="AP1596" s="66"/>
      <c r="AQ1596" s="66"/>
      <c r="AS1596" s="67"/>
      <c r="AT1596" s="68"/>
    </row>
    <row r="1597" spans="1:46" x14ac:dyDescent="0.25">
      <c r="A1597" s="60">
        <v>24157.110003010835</v>
      </c>
      <c r="B1597" s="54">
        <f t="shared" si="72"/>
        <v>2</v>
      </c>
      <c r="C1597" s="54">
        <f t="shared" si="73"/>
        <v>1588</v>
      </c>
      <c r="D1597" s="60">
        <v>24157.110003010835</v>
      </c>
      <c r="G1597" s="63"/>
      <c r="I1597" s="64"/>
      <c r="J1597" s="64"/>
      <c r="K1597" s="65"/>
      <c r="M1597" s="64"/>
      <c r="N1597" s="66"/>
      <c r="O1597" s="66"/>
      <c r="Q1597" s="67"/>
      <c r="R1597" s="68"/>
      <c r="S1597" s="63"/>
      <c r="U1597" s="68">
        <v>46868</v>
      </c>
      <c r="V1597" s="64">
        <v>4</v>
      </c>
      <c r="W1597" s="54">
        <f t="shared" si="74"/>
        <v>1588</v>
      </c>
      <c r="X1597" s="68">
        <v>46868</v>
      </c>
      <c r="AC1597" s="63">
        <v>23434.527627073694</v>
      </c>
      <c r="AD1597" s="63"/>
      <c r="AE1597" s="54" t="s">
        <v>177</v>
      </c>
      <c r="AG1597" s="63"/>
      <c r="AK1597" s="64"/>
      <c r="AL1597" s="64"/>
      <c r="AM1597" s="65"/>
      <c r="AO1597" s="64"/>
      <c r="AP1597" s="66"/>
      <c r="AQ1597" s="66"/>
      <c r="AS1597" s="67"/>
      <c r="AT1597" s="68"/>
    </row>
    <row r="1598" spans="1:46" x14ac:dyDescent="0.25">
      <c r="A1598" s="60">
        <v>24172.036084673367</v>
      </c>
      <c r="B1598" s="54">
        <f t="shared" si="72"/>
        <v>3</v>
      </c>
      <c r="C1598" s="54">
        <f t="shared" si="73"/>
        <v>1589</v>
      </c>
      <c r="D1598" s="60">
        <v>24172.036084673367</v>
      </c>
      <c r="G1598" s="63"/>
      <c r="I1598" s="64"/>
      <c r="J1598" s="64"/>
      <c r="K1598" s="65"/>
      <c r="M1598" s="64"/>
      <c r="N1598" s="66"/>
      <c r="O1598" s="66"/>
      <c r="Q1598" s="67"/>
      <c r="R1598" s="68"/>
      <c r="S1598" s="63"/>
      <c r="U1598" s="68">
        <v>46897</v>
      </c>
      <c r="V1598" s="64">
        <v>5</v>
      </c>
      <c r="W1598" s="54">
        <f t="shared" si="74"/>
        <v>1589</v>
      </c>
      <c r="X1598" s="68">
        <v>46897</v>
      </c>
      <c r="AC1598" s="63">
        <v>23450.093304379378</v>
      </c>
      <c r="AD1598" s="63"/>
      <c r="AE1598" s="54" t="s">
        <v>176</v>
      </c>
      <c r="AG1598" s="63"/>
      <c r="AK1598" s="64"/>
      <c r="AL1598" s="64"/>
      <c r="AM1598" s="65"/>
      <c r="AO1598" s="64"/>
      <c r="AP1598" s="66"/>
      <c r="AQ1598" s="66"/>
      <c r="AS1598" s="67"/>
      <c r="AT1598" s="68"/>
    </row>
    <row r="1599" spans="1:46" x14ac:dyDescent="0.25">
      <c r="A1599" s="60">
        <v>24187.078820925672</v>
      </c>
      <c r="B1599" s="54">
        <f t="shared" si="72"/>
        <v>4</v>
      </c>
      <c r="C1599" s="54">
        <f t="shared" si="73"/>
        <v>1590</v>
      </c>
      <c r="D1599" s="60">
        <v>24187.078820925672</v>
      </c>
      <c r="G1599" s="63"/>
      <c r="I1599" s="64"/>
      <c r="J1599" s="64"/>
      <c r="K1599" s="65"/>
      <c r="M1599" s="64"/>
      <c r="N1599" s="66"/>
      <c r="O1599" s="66"/>
      <c r="Q1599" s="67"/>
      <c r="R1599" s="68"/>
      <c r="S1599" s="63"/>
      <c r="U1599" s="68">
        <v>46927</v>
      </c>
      <c r="V1599" s="64">
        <v>5</v>
      </c>
      <c r="W1599" s="54">
        <f t="shared" si="74"/>
        <v>1590</v>
      </c>
      <c r="X1599" s="68">
        <v>46927</v>
      </c>
      <c r="AC1599" s="63">
        <v>23464.117307137232</v>
      </c>
      <c r="AD1599" s="63"/>
      <c r="AE1599" s="54" t="s">
        <v>177</v>
      </c>
      <c r="AG1599" s="63"/>
      <c r="AK1599" s="64"/>
      <c r="AL1599" s="64"/>
      <c r="AM1599" s="65"/>
      <c r="AO1599" s="64"/>
      <c r="AP1599" s="66"/>
      <c r="AQ1599" s="66"/>
      <c r="AS1599" s="67"/>
      <c r="AT1599" s="68"/>
    </row>
    <row r="1600" spans="1:46" x14ac:dyDescent="0.25">
      <c r="A1600" s="60">
        <v>24202.247968391515</v>
      </c>
      <c r="B1600" s="54">
        <f t="shared" si="72"/>
        <v>5</v>
      </c>
      <c r="C1600" s="54">
        <f t="shared" si="73"/>
        <v>1591</v>
      </c>
      <c r="D1600" s="60">
        <v>24202.247968391515</v>
      </c>
      <c r="G1600" s="63"/>
      <c r="I1600" s="64"/>
      <c r="J1600" s="64"/>
      <c r="K1600" s="65"/>
      <c r="M1600" s="64"/>
      <c r="N1600" s="66"/>
      <c r="O1600" s="66"/>
      <c r="Q1600" s="67"/>
      <c r="R1600" s="68"/>
      <c r="S1600" s="63"/>
      <c r="U1600" s="68">
        <v>46956</v>
      </c>
      <c r="V1600" s="64">
        <v>6</v>
      </c>
      <c r="W1600" s="54">
        <f t="shared" si="74"/>
        <v>1591</v>
      </c>
      <c r="X1600" s="68">
        <v>46956</v>
      </c>
      <c r="AC1600" s="63">
        <v>23479.526374187786</v>
      </c>
      <c r="AD1600" s="63"/>
      <c r="AE1600" s="54" t="s">
        <v>176</v>
      </c>
      <c r="AG1600" s="63"/>
      <c r="AK1600" s="64"/>
      <c r="AL1600" s="64"/>
      <c r="AM1600" s="65"/>
      <c r="AO1600" s="64"/>
      <c r="AP1600" s="66"/>
      <c r="AQ1600" s="66"/>
      <c r="AS1600" s="67"/>
      <c r="AT1600" s="68"/>
    </row>
    <row r="1601" spans="1:46" x14ac:dyDescent="0.25">
      <c r="A1601" s="60">
        <v>24217.550068586133</v>
      </c>
      <c r="B1601" s="54">
        <f t="shared" si="72"/>
        <v>6</v>
      </c>
      <c r="C1601" s="54">
        <f t="shared" si="73"/>
        <v>1592</v>
      </c>
      <c r="D1601" s="60">
        <v>24217.550068586133</v>
      </c>
      <c r="G1601" s="63"/>
      <c r="I1601" s="64"/>
      <c r="J1601" s="64"/>
      <c r="K1601" s="65"/>
      <c r="M1601" s="64"/>
      <c r="N1601" s="66"/>
      <c r="O1601" s="66"/>
      <c r="Q1601" s="67"/>
      <c r="R1601" s="68"/>
      <c r="S1601" s="63"/>
      <c r="U1601" s="68">
        <v>46985</v>
      </c>
      <c r="V1601" s="64">
        <v>7</v>
      </c>
      <c r="W1601" s="54">
        <f t="shared" si="74"/>
        <v>1592</v>
      </c>
      <c r="X1601" s="68">
        <v>46985</v>
      </c>
      <c r="AC1601" s="63">
        <v>23493.743140558247</v>
      </c>
      <c r="AD1601" s="63"/>
      <c r="AE1601" s="54" t="s">
        <v>177</v>
      </c>
      <c r="AG1601" s="63"/>
      <c r="AK1601" s="64"/>
      <c r="AL1601" s="64"/>
      <c r="AM1601" s="65"/>
      <c r="AO1601" s="64"/>
      <c r="AP1601" s="66"/>
      <c r="AQ1601" s="66"/>
      <c r="AS1601" s="67"/>
      <c r="AT1601" s="68"/>
    </row>
    <row r="1602" spans="1:46" x14ac:dyDescent="0.25">
      <c r="A1602" s="60">
        <v>24232.979890247807</v>
      </c>
      <c r="B1602" s="54">
        <f t="shared" si="72"/>
        <v>7</v>
      </c>
      <c r="C1602" s="54">
        <f t="shared" si="73"/>
        <v>1593</v>
      </c>
      <c r="D1602" s="60">
        <v>24232.979890247807</v>
      </c>
      <c r="G1602" s="63"/>
      <c r="I1602" s="64"/>
      <c r="J1602" s="64"/>
      <c r="K1602" s="65"/>
      <c r="M1602" s="64"/>
      <c r="N1602" s="66"/>
      <c r="O1602" s="66"/>
      <c r="Q1602" s="67"/>
      <c r="R1602" s="68"/>
      <c r="S1602" s="63"/>
      <c r="U1602" s="68">
        <v>47015</v>
      </c>
      <c r="V1602" s="64">
        <v>8</v>
      </c>
      <c r="W1602" s="54">
        <f t="shared" si="74"/>
        <v>1593</v>
      </c>
      <c r="X1602" s="68">
        <v>47015</v>
      </c>
      <c r="AC1602" s="63">
        <v>23508.876528345048</v>
      </c>
      <c r="AD1602" s="63"/>
      <c r="AE1602" s="54" t="s">
        <v>176</v>
      </c>
      <c r="AG1602" s="63"/>
      <c r="AK1602" s="64"/>
      <c r="AL1602" s="64"/>
      <c r="AM1602" s="65"/>
      <c r="AO1602" s="64"/>
      <c r="AP1602" s="66"/>
      <c r="AQ1602" s="66"/>
      <c r="AS1602" s="67"/>
      <c r="AT1602" s="68"/>
    </row>
    <row r="1603" spans="1:46" x14ac:dyDescent="0.25">
      <c r="A1603" s="60">
        <v>24248.522659934126</v>
      </c>
      <c r="B1603" s="54">
        <f t="shared" si="72"/>
        <v>8</v>
      </c>
      <c r="C1603" s="54">
        <f t="shared" si="73"/>
        <v>1594</v>
      </c>
      <c r="D1603" s="60">
        <v>24248.522659934126</v>
      </c>
      <c r="G1603" s="63"/>
      <c r="I1603" s="64"/>
      <c r="J1603" s="64"/>
      <c r="K1603" s="65"/>
      <c r="M1603" s="64"/>
      <c r="N1603" s="66"/>
      <c r="O1603" s="66"/>
      <c r="Q1603" s="67"/>
      <c r="R1603" s="68"/>
      <c r="S1603" s="63"/>
      <c r="U1603" s="68">
        <v>47044</v>
      </c>
      <c r="V1603" s="64">
        <v>9</v>
      </c>
      <c r="W1603" s="54">
        <f t="shared" si="74"/>
        <v>1594</v>
      </c>
      <c r="X1603" s="68">
        <v>47044</v>
      </c>
      <c r="AC1603" s="63">
        <v>23523.395382511429</v>
      </c>
      <c r="AD1603" s="63"/>
      <c r="AE1603" s="54" t="s">
        <v>177</v>
      </c>
      <c r="AG1603" s="63"/>
      <c r="AK1603" s="64"/>
      <c r="AL1603" s="64"/>
      <c r="AM1603" s="65"/>
      <c r="AO1603" s="64"/>
      <c r="AP1603" s="66"/>
      <c r="AQ1603" s="66"/>
      <c r="AS1603" s="67"/>
      <c r="AT1603" s="68"/>
    </row>
    <row r="1604" spans="1:46" x14ac:dyDescent="0.25">
      <c r="A1604" s="60">
        <v>24264.159875045065</v>
      </c>
      <c r="B1604" s="54">
        <f t="shared" si="72"/>
        <v>9</v>
      </c>
      <c r="C1604" s="54">
        <f t="shared" si="73"/>
        <v>1595</v>
      </c>
      <c r="D1604" s="60">
        <v>24264.159875045065</v>
      </c>
      <c r="G1604" s="63"/>
      <c r="I1604" s="64"/>
      <c r="J1604" s="64"/>
      <c r="K1604" s="65"/>
      <c r="M1604" s="64"/>
      <c r="N1604" s="66"/>
      <c r="O1604" s="66"/>
      <c r="Q1604" s="67"/>
      <c r="R1604" s="68"/>
      <c r="S1604" s="63"/>
      <c r="U1604" s="68">
        <v>47073</v>
      </c>
      <c r="V1604" s="64">
        <v>10</v>
      </c>
      <c r="W1604" s="54">
        <f t="shared" si="74"/>
        <v>1595</v>
      </c>
      <c r="X1604" s="68">
        <v>47073</v>
      </c>
      <c r="AC1604" s="63">
        <v>23538.182546433527</v>
      </c>
      <c r="AD1604" s="63"/>
      <c r="AE1604" s="54" t="s">
        <v>176</v>
      </c>
      <c r="AG1604" s="63"/>
      <c r="AK1604" s="64"/>
      <c r="AL1604" s="64"/>
      <c r="AM1604" s="65"/>
      <c r="AO1604" s="64"/>
      <c r="AP1604" s="66"/>
      <c r="AQ1604" s="66"/>
      <c r="AS1604" s="67"/>
      <c r="AT1604" s="68"/>
    </row>
    <row r="1605" spans="1:46" x14ac:dyDescent="0.25">
      <c r="A1605" s="60">
        <v>24279.85691879224</v>
      </c>
      <c r="B1605" s="54">
        <f t="shared" si="72"/>
        <v>10</v>
      </c>
      <c r="C1605" s="54">
        <f t="shared" si="73"/>
        <v>1596</v>
      </c>
      <c r="D1605" s="60">
        <v>24279.85691879224</v>
      </c>
      <c r="G1605" s="63"/>
      <c r="I1605" s="64"/>
      <c r="J1605" s="64"/>
      <c r="K1605" s="65"/>
      <c r="M1605" s="64"/>
      <c r="N1605" s="66"/>
      <c r="O1605" s="66"/>
      <c r="Q1605" s="67"/>
      <c r="R1605" s="68"/>
      <c r="S1605" s="63"/>
      <c r="U1605" s="68">
        <v>47103</v>
      </c>
      <c r="V1605" s="64">
        <v>11</v>
      </c>
      <c r="W1605" s="54">
        <f t="shared" si="74"/>
        <v>1596</v>
      </c>
      <c r="X1605" s="68">
        <v>47103</v>
      </c>
      <c r="AC1605" s="63">
        <v>23553.047619675286</v>
      </c>
      <c r="AD1605" s="63"/>
      <c r="AE1605" s="54" t="s">
        <v>177</v>
      </c>
      <c r="AG1605" s="63"/>
      <c r="AK1605" s="64"/>
      <c r="AL1605" s="64"/>
      <c r="AM1605" s="65"/>
      <c r="AO1605" s="64"/>
      <c r="AP1605" s="66"/>
      <c r="AQ1605" s="66"/>
      <c r="AS1605" s="67"/>
      <c r="AT1605" s="68"/>
    </row>
    <row r="1606" spans="1:46" x14ac:dyDescent="0.25">
      <c r="A1606" s="60">
        <v>24295.588614481036</v>
      </c>
      <c r="B1606" s="54">
        <f t="shared" si="72"/>
        <v>11</v>
      </c>
      <c r="C1606" s="54">
        <f t="shared" si="73"/>
        <v>1597</v>
      </c>
      <c r="D1606" s="60">
        <v>24295.588614481036</v>
      </c>
      <c r="G1606" s="63"/>
      <c r="I1606" s="64"/>
      <c r="J1606" s="64"/>
      <c r="K1606" s="65"/>
      <c r="M1606" s="64"/>
      <c r="N1606" s="66"/>
      <c r="O1606" s="66"/>
      <c r="Q1606" s="67"/>
      <c r="R1606" s="68"/>
      <c r="S1606" s="63"/>
      <c r="U1606" s="68">
        <v>47133</v>
      </c>
      <c r="V1606" s="64">
        <v>12</v>
      </c>
      <c r="W1606" s="54">
        <f t="shared" si="74"/>
        <v>1597</v>
      </c>
      <c r="X1606" s="68">
        <v>47133</v>
      </c>
      <c r="AC1606" s="63">
        <v>23567.480117020197</v>
      </c>
      <c r="AD1606" s="63"/>
      <c r="AE1606" s="54" t="s">
        <v>176</v>
      </c>
      <c r="AG1606" s="63"/>
      <c r="AK1606" s="64"/>
      <c r="AL1606" s="64"/>
      <c r="AM1606" s="65"/>
      <c r="AO1606" s="64"/>
      <c r="AP1606" s="66"/>
      <c r="AQ1606" s="66"/>
      <c r="AS1606" s="67"/>
      <c r="AT1606" s="68"/>
    </row>
    <row r="1607" spans="1:46" x14ac:dyDescent="0.25">
      <c r="A1607" s="60">
        <v>24311.308188688476</v>
      </c>
      <c r="B1607" s="54">
        <f t="shared" si="72"/>
        <v>12</v>
      </c>
      <c r="C1607" s="54">
        <f t="shared" si="73"/>
        <v>1598</v>
      </c>
      <c r="D1607" s="60">
        <v>24311.308188688476</v>
      </c>
      <c r="G1607" s="63"/>
      <c r="I1607" s="64"/>
      <c r="J1607" s="64"/>
      <c r="K1607" s="65"/>
      <c r="M1607" s="64"/>
      <c r="N1607" s="66"/>
      <c r="O1607" s="66"/>
      <c r="Q1607" s="67"/>
      <c r="R1607" s="68"/>
      <c r="S1607" s="63"/>
      <c r="U1607" s="68">
        <v>47162</v>
      </c>
      <c r="V1607" s="64">
        <v>1</v>
      </c>
      <c r="W1607" s="54">
        <f t="shared" si="74"/>
        <v>1598</v>
      </c>
      <c r="X1607" s="68">
        <v>47162</v>
      </c>
      <c r="AC1607" s="63">
        <v>23582.66553019546</v>
      </c>
      <c r="AD1607" s="63"/>
      <c r="AE1607" s="54" t="s">
        <v>177</v>
      </c>
      <c r="AG1607" s="63"/>
      <c r="AK1607" s="64"/>
      <c r="AL1607" s="64"/>
      <c r="AM1607" s="65"/>
      <c r="AO1607" s="64"/>
      <c r="AP1607" s="66"/>
      <c r="AQ1607" s="66"/>
      <c r="AS1607" s="67"/>
      <c r="AT1607" s="68"/>
    </row>
    <row r="1608" spans="1:46" x14ac:dyDescent="0.25">
      <c r="A1608" s="60">
        <v>24326.992756188381</v>
      </c>
      <c r="B1608" s="54">
        <f t="shared" si="72"/>
        <v>13</v>
      </c>
      <c r="C1608" s="54">
        <f t="shared" si="73"/>
        <v>1599</v>
      </c>
      <c r="D1608" s="60">
        <v>24326.992756188381</v>
      </c>
      <c r="G1608" s="63"/>
      <c r="I1608" s="64"/>
      <c r="J1608" s="64"/>
      <c r="K1608" s="65"/>
      <c r="M1608" s="64"/>
      <c r="N1608" s="66"/>
      <c r="O1608" s="66"/>
      <c r="Q1608" s="67"/>
      <c r="R1608" s="68"/>
      <c r="S1608" s="63"/>
      <c r="U1608" s="68">
        <v>47192</v>
      </c>
      <c r="V1608" s="64">
        <v>2</v>
      </c>
      <c r="W1608" s="54">
        <f t="shared" si="74"/>
        <v>1599</v>
      </c>
      <c r="X1608" s="68">
        <v>47192</v>
      </c>
      <c r="AC1608" s="63">
        <v>23596.803668821696</v>
      </c>
      <c r="AD1608" s="63"/>
      <c r="AE1608" s="54" t="s">
        <v>176</v>
      </c>
      <c r="AG1608" s="63"/>
      <c r="AK1608" s="64"/>
      <c r="AL1608" s="64"/>
      <c r="AM1608" s="65"/>
      <c r="AO1608" s="64"/>
      <c r="AP1608" s="66"/>
      <c r="AQ1608" s="66"/>
      <c r="AS1608" s="67"/>
      <c r="AT1608" s="68"/>
    </row>
    <row r="1609" spans="1:46" x14ac:dyDescent="0.25">
      <c r="A1609" s="60">
        <v>24342.596045604907</v>
      </c>
      <c r="B1609" s="54">
        <f t="shared" si="72"/>
        <v>14</v>
      </c>
      <c r="C1609" s="54">
        <f t="shared" si="73"/>
        <v>1600</v>
      </c>
      <c r="D1609" s="60">
        <v>24342.596045604907</v>
      </c>
      <c r="G1609" s="63"/>
      <c r="I1609" s="64"/>
      <c r="J1609" s="64"/>
      <c r="K1609" s="65"/>
      <c r="M1609" s="64"/>
      <c r="N1609" s="66"/>
      <c r="O1609" s="66"/>
      <c r="Q1609" s="67"/>
      <c r="R1609" s="68"/>
      <c r="S1609" s="63"/>
      <c r="U1609" s="68">
        <v>47222</v>
      </c>
      <c r="V1609" s="64">
        <v>3</v>
      </c>
      <c r="W1609" s="54">
        <f t="shared" si="74"/>
        <v>1600</v>
      </c>
      <c r="X1609" s="68">
        <v>47222</v>
      </c>
      <c r="AC1609" s="63">
        <v>23612.226060377434</v>
      </c>
      <c r="AD1609" s="63"/>
      <c r="AE1609" s="54" t="s">
        <v>177</v>
      </c>
      <c r="AG1609" s="63"/>
      <c r="AK1609" s="64"/>
      <c r="AL1609" s="64"/>
      <c r="AM1609" s="65"/>
      <c r="AO1609" s="64"/>
      <c r="AP1609" s="66"/>
      <c r="AQ1609" s="66"/>
      <c r="AS1609" s="67"/>
      <c r="AT1609" s="68"/>
    </row>
    <row r="1610" spans="1:46" x14ac:dyDescent="0.25">
      <c r="A1610" s="60">
        <v>24358.106013503857</v>
      </c>
      <c r="B1610" s="54">
        <f t="shared" si="72"/>
        <v>15</v>
      </c>
      <c r="C1610" s="54">
        <f t="shared" si="73"/>
        <v>1601</v>
      </c>
      <c r="D1610" s="60">
        <v>24358.106013503857</v>
      </c>
      <c r="G1610" s="63"/>
      <c r="I1610" s="64"/>
      <c r="J1610" s="64"/>
      <c r="K1610" s="65"/>
      <c r="M1610" s="64"/>
      <c r="N1610" s="66"/>
      <c r="O1610" s="66"/>
      <c r="Q1610" s="67"/>
      <c r="R1610" s="68"/>
      <c r="S1610" s="63"/>
      <c r="U1610" s="68">
        <v>47251</v>
      </c>
      <c r="V1610" s="64">
        <v>4</v>
      </c>
      <c r="W1610" s="54">
        <f t="shared" si="74"/>
        <v>1601</v>
      </c>
      <c r="X1610" s="68">
        <v>47251</v>
      </c>
      <c r="AC1610" s="63">
        <v>23626.190658373758</v>
      </c>
      <c r="AD1610" s="63"/>
      <c r="AE1610" s="54" t="s">
        <v>176</v>
      </c>
      <c r="AG1610" s="63"/>
      <c r="AK1610" s="64"/>
      <c r="AL1610" s="64"/>
      <c r="AM1610" s="65"/>
      <c r="AO1610" s="64"/>
      <c r="AP1610" s="66"/>
      <c r="AQ1610" s="66"/>
      <c r="AS1610" s="67"/>
      <c r="AT1610" s="68"/>
    </row>
    <row r="1611" spans="1:46" x14ac:dyDescent="0.25">
      <c r="A1611" s="60">
        <v>24373.488704841118</v>
      </c>
      <c r="B1611" s="54">
        <f t="shared" si="72"/>
        <v>16</v>
      </c>
      <c r="C1611" s="54">
        <f t="shared" si="73"/>
        <v>1602</v>
      </c>
      <c r="D1611" s="60">
        <v>24373.488704841118</v>
      </c>
      <c r="G1611" s="63"/>
      <c r="I1611" s="64"/>
      <c r="J1611" s="64"/>
      <c r="K1611" s="65"/>
      <c r="M1611" s="64"/>
      <c r="N1611" s="66"/>
      <c r="O1611" s="66"/>
      <c r="Q1611" s="67"/>
      <c r="R1611" s="68"/>
      <c r="S1611" s="63"/>
      <c r="U1611" s="68">
        <v>47281</v>
      </c>
      <c r="V1611" s="64">
        <v>5</v>
      </c>
      <c r="W1611" s="54">
        <f t="shared" si="74"/>
        <v>1602</v>
      </c>
      <c r="X1611" s="68">
        <v>47281</v>
      </c>
      <c r="AC1611" s="63">
        <v>23641.73009077739</v>
      </c>
      <c r="AD1611" s="63"/>
      <c r="AE1611" s="54" t="s">
        <v>177</v>
      </c>
      <c r="AG1611" s="63"/>
      <c r="AK1611" s="64"/>
      <c r="AL1611" s="64"/>
      <c r="AM1611" s="65"/>
      <c r="AO1611" s="64"/>
      <c r="AP1611" s="66"/>
      <c r="AQ1611" s="66"/>
      <c r="AS1611" s="67"/>
      <c r="AT1611" s="68"/>
    </row>
    <row r="1612" spans="1:46" x14ac:dyDescent="0.25">
      <c r="A1612" s="60">
        <v>24388.748165539932</v>
      </c>
      <c r="B1612" s="54">
        <f t="shared" ref="B1612:B1675" si="75">IF(B1611=24,1,B1611+1)</f>
        <v>17</v>
      </c>
      <c r="C1612" s="54">
        <f t="shared" ref="C1612:C1675" si="76">C1611+1</f>
        <v>1603</v>
      </c>
      <c r="D1612" s="60">
        <v>24388.748165539932</v>
      </c>
      <c r="G1612" s="63"/>
      <c r="I1612" s="64"/>
      <c r="J1612" s="64"/>
      <c r="K1612" s="65"/>
      <c r="M1612" s="64"/>
      <c r="N1612" s="66"/>
      <c r="O1612" s="66"/>
      <c r="Q1612" s="67"/>
      <c r="R1612" s="68"/>
      <c r="S1612" s="63"/>
      <c r="U1612" s="68">
        <v>47310</v>
      </c>
      <c r="V1612" s="64">
        <v>6</v>
      </c>
      <c r="W1612" s="54">
        <f t="shared" ref="W1612:W1675" si="77">W1611+1</f>
        <v>1603</v>
      </c>
      <c r="X1612" s="68">
        <v>47310</v>
      </c>
      <c r="AC1612" s="63">
        <v>23655.680722687393</v>
      </c>
      <c r="AD1612" s="63"/>
      <c r="AE1612" s="54" t="s">
        <v>176</v>
      </c>
      <c r="AG1612" s="63"/>
      <c r="AK1612" s="64"/>
      <c r="AL1612" s="64"/>
      <c r="AM1612" s="65"/>
      <c r="AO1612" s="64"/>
      <c r="AP1612" s="66"/>
      <c r="AQ1612" s="66"/>
      <c r="AS1612" s="67"/>
      <c r="AT1612" s="68"/>
    </row>
    <row r="1613" spans="1:46" x14ac:dyDescent="0.25">
      <c r="A1613" s="60">
        <v>24403.868999247905</v>
      </c>
      <c r="B1613" s="54">
        <f t="shared" si="75"/>
        <v>18</v>
      </c>
      <c r="C1613" s="54">
        <f t="shared" si="76"/>
        <v>1604</v>
      </c>
      <c r="D1613" s="60">
        <v>24403.868999247905</v>
      </c>
      <c r="G1613" s="63"/>
      <c r="I1613" s="64"/>
      <c r="J1613" s="64"/>
      <c r="K1613" s="65"/>
      <c r="M1613" s="64"/>
      <c r="N1613" s="66"/>
      <c r="O1613" s="66"/>
      <c r="Q1613" s="67"/>
      <c r="R1613" s="68"/>
      <c r="S1613" s="63"/>
      <c r="U1613" s="68">
        <v>47340</v>
      </c>
      <c r="V1613" s="64">
        <v>7</v>
      </c>
      <c r="W1613" s="54">
        <f t="shared" si="77"/>
        <v>1604</v>
      </c>
      <c r="X1613" s="68">
        <v>47340</v>
      </c>
      <c r="AC1613" s="63">
        <v>23671.198353817686</v>
      </c>
      <c r="AD1613" s="63"/>
      <c r="AE1613" s="54" t="s">
        <v>177</v>
      </c>
      <c r="AG1613" s="63"/>
      <c r="AK1613" s="64"/>
      <c r="AL1613" s="64"/>
      <c r="AM1613" s="65"/>
      <c r="AO1613" s="64"/>
      <c r="AP1613" s="66"/>
      <c r="AQ1613" s="66"/>
      <c r="AS1613" s="67"/>
      <c r="AT1613" s="68"/>
    </row>
    <row r="1614" spans="1:46" x14ac:dyDescent="0.25">
      <c r="A1614" s="60">
        <v>24418.872139905579</v>
      </c>
      <c r="B1614" s="54">
        <f t="shared" si="75"/>
        <v>19</v>
      </c>
      <c r="C1614" s="54">
        <f t="shared" si="76"/>
        <v>1605</v>
      </c>
      <c r="D1614" s="60">
        <v>24418.872139905579</v>
      </c>
      <c r="G1614" s="63"/>
      <c r="I1614" s="64"/>
      <c r="J1614" s="64"/>
      <c r="K1614" s="65"/>
      <c r="M1614" s="64"/>
      <c r="N1614" s="66"/>
      <c r="O1614" s="66"/>
      <c r="Q1614" s="67"/>
      <c r="R1614" s="68"/>
      <c r="S1614" s="63"/>
      <c r="U1614" s="68">
        <v>47369</v>
      </c>
      <c r="V1614" s="64">
        <v>8</v>
      </c>
      <c r="W1614" s="54">
        <f t="shared" si="77"/>
        <v>1605</v>
      </c>
      <c r="X1614" s="68">
        <v>47369</v>
      </c>
      <c r="AC1614" s="63">
        <v>23685.303392724134</v>
      </c>
      <c r="AD1614" s="63"/>
      <c r="AE1614" s="54" t="s">
        <v>176</v>
      </c>
      <c r="AG1614" s="63"/>
      <c r="AK1614" s="64"/>
      <c r="AL1614" s="64"/>
      <c r="AM1614" s="65"/>
      <c r="AO1614" s="64"/>
      <c r="AP1614" s="66"/>
      <c r="AQ1614" s="66"/>
      <c r="AS1614" s="67"/>
      <c r="AT1614" s="68"/>
    </row>
    <row r="1615" spans="1:46" x14ac:dyDescent="0.25">
      <c r="A1615" s="60">
        <v>24433.760206650477</v>
      </c>
      <c r="B1615" s="54">
        <f t="shared" si="75"/>
        <v>20</v>
      </c>
      <c r="C1615" s="54">
        <f t="shared" si="76"/>
        <v>1606</v>
      </c>
      <c r="D1615" s="60">
        <v>24433.760206650477</v>
      </c>
      <c r="G1615" s="63"/>
      <c r="I1615" s="64"/>
      <c r="J1615" s="64"/>
      <c r="K1615" s="65"/>
      <c r="M1615" s="64"/>
      <c r="N1615" s="66"/>
      <c r="O1615" s="66"/>
      <c r="Q1615" s="67"/>
      <c r="R1615" s="68"/>
      <c r="S1615" s="63"/>
      <c r="U1615" s="68">
        <v>47399</v>
      </c>
      <c r="V1615" s="64">
        <v>9</v>
      </c>
      <c r="W1615" s="54">
        <f t="shared" si="77"/>
        <v>1606</v>
      </c>
      <c r="X1615" s="68">
        <v>47399</v>
      </c>
      <c r="AC1615" s="63">
        <v>23700.655081072822</v>
      </c>
      <c r="AD1615" s="63"/>
      <c r="AE1615" s="54" t="s">
        <v>177</v>
      </c>
      <c r="AG1615" s="63"/>
      <c r="AK1615" s="64"/>
      <c r="AL1615" s="64"/>
      <c r="AM1615" s="65"/>
      <c r="AO1615" s="64"/>
      <c r="AP1615" s="66"/>
      <c r="AQ1615" s="66"/>
      <c r="AS1615" s="67"/>
      <c r="AT1615" s="68"/>
    </row>
    <row r="1616" spans="1:46" x14ac:dyDescent="0.25">
      <c r="A1616" s="60">
        <v>24448.568316730205</v>
      </c>
      <c r="B1616" s="54">
        <f t="shared" si="75"/>
        <v>21</v>
      </c>
      <c r="C1616" s="54">
        <f t="shared" si="76"/>
        <v>1607</v>
      </c>
      <c r="D1616" s="60">
        <v>24448.568316730205</v>
      </c>
      <c r="G1616" s="63"/>
      <c r="I1616" s="64"/>
      <c r="J1616" s="64"/>
      <c r="K1616" s="65"/>
      <c r="M1616" s="64"/>
      <c r="N1616" s="66"/>
      <c r="O1616" s="66"/>
      <c r="Q1616" s="67"/>
      <c r="R1616" s="68"/>
      <c r="S1616" s="63"/>
      <c r="U1616" s="68">
        <v>47428</v>
      </c>
      <c r="V1616" s="64">
        <v>10</v>
      </c>
      <c r="W1616" s="54">
        <f t="shared" si="77"/>
        <v>1607</v>
      </c>
      <c r="X1616" s="68">
        <v>47428</v>
      </c>
      <c r="AC1616" s="63">
        <v>23715.054712372366</v>
      </c>
      <c r="AD1616" s="63"/>
      <c r="AE1616" s="54" t="s">
        <v>176</v>
      </c>
      <c r="AG1616" s="63"/>
      <c r="AK1616" s="64"/>
      <c r="AL1616" s="64"/>
      <c r="AM1616" s="65"/>
      <c r="AO1616" s="64"/>
      <c r="AP1616" s="66"/>
      <c r="AQ1616" s="66"/>
      <c r="AS1616" s="67"/>
      <c r="AT1616" s="68"/>
    </row>
    <row r="1617" spans="1:46" x14ac:dyDescent="0.25">
      <c r="A1617" s="60">
        <v>24463.311640454456</v>
      </c>
      <c r="B1617" s="54">
        <f t="shared" si="75"/>
        <v>22</v>
      </c>
      <c r="C1617" s="54">
        <f t="shared" si="76"/>
        <v>1608</v>
      </c>
      <c r="D1617" s="60">
        <v>24463.311640454456</v>
      </c>
      <c r="G1617" s="63"/>
      <c r="I1617" s="64"/>
      <c r="J1617" s="64"/>
      <c r="K1617" s="65"/>
      <c r="M1617" s="64"/>
      <c r="N1617" s="66"/>
      <c r="O1617" s="66"/>
      <c r="Q1617" s="67"/>
      <c r="R1617" s="68"/>
      <c r="S1617" s="63"/>
      <c r="U1617" s="68">
        <v>47457</v>
      </c>
      <c r="V1617" s="64">
        <v>11</v>
      </c>
      <c r="W1617" s="54">
        <f t="shared" si="77"/>
        <v>1608</v>
      </c>
      <c r="X1617" s="68">
        <v>47457</v>
      </c>
      <c r="AC1617" s="63">
        <v>23730.11235159263</v>
      </c>
      <c r="AD1617" s="63"/>
      <c r="AE1617" s="54" t="s">
        <v>177</v>
      </c>
      <c r="AG1617" s="63"/>
      <c r="AK1617" s="64"/>
      <c r="AL1617" s="64"/>
      <c r="AM1617" s="65"/>
      <c r="AO1617" s="64"/>
      <c r="AP1617" s="66"/>
      <c r="AQ1617" s="66"/>
      <c r="AS1617" s="67"/>
      <c r="AT1617" s="68"/>
    </row>
    <row r="1618" spans="1:46" x14ac:dyDescent="0.25">
      <c r="A1618" s="60">
        <v>24478.033991351258</v>
      </c>
      <c r="B1618" s="54">
        <f t="shared" si="75"/>
        <v>23</v>
      </c>
      <c r="C1618" s="54">
        <f t="shared" si="76"/>
        <v>1609</v>
      </c>
      <c r="D1618" s="60">
        <v>24478.033991351258</v>
      </c>
      <c r="G1618" s="63"/>
      <c r="I1618" s="64"/>
      <c r="J1618" s="64"/>
      <c r="K1618" s="65"/>
      <c r="M1618" s="64"/>
      <c r="N1618" s="66"/>
      <c r="O1618" s="66"/>
      <c r="Q1618" s="67"/>
      <c r="R1618" s="68"/>
      <c r="S1618" s="63"/>
      <c r="U1618" s="68">
        <v>47487</v>
      </c>
      <c r="V1618" s="64">
        <v>12</v>
      </c>
      <c r="W1618" s="54">
        <f t="shared" si="77"/>
        <v>1609</v>
      </c>
      <c r="X1618" s="68">
        <v>47487</v>
      </c>
      <c r="AC1618" s="63">
        <v>23744.880169163924</v>
      </c>
      <c r="AD1618" s="63"/>
      <c r="AE1618" s="54" t="s">
        <v>176</v>
      </c>
      <c r="AG1618" s="63"/>
      <c r="AK1618" s="64"/>
      <c r="AL1618" s="64"/>
      <c r="AM1618" s="65"/>
      <c r="AO1618" s="64"/>
      <c r="AP1618" s="66"/>
      <c r="AQ1618" s="66"/>
      <c r="AS1618" s="67"/>
      <c r="AT1618" s="68"/>
    </row>
    <row r="1619" spans="1:46" x14ac:dyDescent="0.25">
      <c r="A1619" s="60">
        <v>24492.755647459533</v>
      </c>
      <c r="B1619" s="54">
        <f t="shared" si="75"/>
        <v>24</v>
      </c>
      <c r="C1619" s="54">
        <f t="shared" si="76"/>
        <v>1610</v>
      </c>
      <c r="D1619" s="60">
        <v>24492.755647459533</v>
      </c>
      <c r="G1619" s="63"/>
      <c r="I1619" s="64"/>
      <c r="J1619" s="64"/>
      <c r="K1619" s="65"/>
      <c r="M1619" s="64"/>
      <c r="N1619" s="66"/>
      <c r="O1619" s="66"/>
      <c r="Q1619" s="67"/>
      <c r="R1619" s="68"/>
      <c r="S1619" s="63"/>
      <c r="U1619" s="68">
        <v>47517</v>
      </c>
      <c r="V1619" s="64">
        <v>1</v>
      </c>
      <c r="W1619" s="54">
        <f t="shared" si="77"/>
        <v>1610</v>
      </c>
      <c r="X1619" s="68">
        <v>47517</v>
      </c>
      <c r="AC1619" s="63">
        <v>23759.567984534893</v>
      </c>
      <c r="AD1619" s="63"/>
      <c r="AE1619" s="54" t="s">
        <v>177</v>
      </c>
      <c r="AG1619" s="63"/>
      <c r="AK1619" s="64"/>
      <c r="AL1619" s="64"/>
      <c r="AM1619" s="65"/>
      <c r="AO1619" s="64"/>
      <c r="AP1619" s="66"/>
      <c r="AQ1619" s="66"/>
      <c r="AS1619" s="67"/>
      <c r="AT1619" s="68"/>
    </row>
    <row r="1620" spans="1:46" x14ac:dyDescent="0.25">
      <c r="A1620" s="60">
        <v>24507.521832475439</v>
      </c>
      <c r="B1620" s="54">
        <f t="shared" si="75"/>
        <v>1</v>
      </c>
      <c r="C1620" s="54">
        <f t="shared" si="76"/>
        <v>1611</v>
      </c>
      <c r="D1620" s="60">
        <v>24507.521832475439</v>
      </c>
      <c r="G1620" s="63"/>
      <c r="I1620" s="64"/>
      <c r="J1620" s="64"/>
      <c r="K1620" s="65"/>
      <c r="M1620" s="64"/>
      <c r="N1620" s="66"/>
      <c r="O1620" s="66"/>
      <c r="Q1620" s="67"/>
      <c r="R1620" s="68"/>
      <c r="S1620" s="63"/>
      <c r="U1620" s="68">
        <v>47546</v>
      </c>
      <c r="V1620" s="64">
        <v>2</v>
      </c>
      <c r="W1620" s="54">
        <f t="shared" si="77"/>
        <v>1611</v>
      </c>
      <c r="X1620" s="68">
        <v>47546</v>
      </c>
      <c r="AC1620" s="63">
        <v>23774.691751796752</v>
      </c>
      <c r="AD1620" s="63"/>
      <c r="AE1620" s="54" t="s">
        <v>176</v>
      </c>
      <c r="AG1620" s="63"/>
      <c r="AK1620" s="64"/>
      <c r="AL1620" s="64"/>
      <c r="AM1620" s="65"/>
      <c r="AO1620" s="64"/>
      <c r="AP1620" s="66"/>
      <c r="AQ1620" s="66"/>
      <c r="AS1620" s="67"/>
      <c r="AT1620" s="68"/>
    </row>
    <row r="1621" spans="1:46" x14ac:dyDescent="0.25">
      <c r="A1621" s="60">
        <v>24522.350198235363</v>
      </c>
      <c r="B1621" s="54">
        <f t="shared" si="75"/>
        <v>2</v>
      </c>
      <c r="C1621" s="54">
        <f t="shared" si="76"/>
        <v>1612</v>
      </c>
      <c r="D1621" s="60">
        <v>24522.350198235363</v>
      </c>
      <c r="G1621" s="63"/>
      <c r="I1621" s="64"/>
      <c r="J1621" s="64"/>
      <c r="K1621" s="65"/>
      <c r="M1621" s="64"/>
      <c r="N1621" s="66"/>
      <c r="O1621" s="66"/>
      <c r="Q1621" s="67"/>
      <c r="R1621" s="68"/>
      <c r="S1621" s="63"/>
      <c r="U1621" s="68">
        <v>47576</v>
      </c>
      <c r="V1621" s="64">
        <v>3</v>
      </c>
      <c r="W1621" s="54">
        <f t="shared" si="77"/>
        <v>1612</v>
      </c>
      <c r="X1621" s="68">
        <v>47576</v>
      </c>
      <c r="AC1621" s="63">
        <v>23789.018879138399</v>
      </c>
      <c r="AD1621" s="63"/>
      <c r="AE1621" s="54" t="s">
        <v>177</v>
      </c>
      <c r="AG1621" s="63"/>
      <c r="AK1621" s="64"/>
      <c r="AL1621" s="64"/>
      <c r="AM1621" s="65"/>
      <c r="AO1621" s="64"/>
      <c r="AP1621" s="66"/>
      <c r="AQ1621" s="66"/>
      <c r="AS1621" s="67"/>
      <c r="AT1621" s="68"/>
    </row>
    <row r="1622" spans="1:46" x14ac:dyDescent="0.25">
      <c r="A1622" s="60">
        <v>24537.279515535571</v>
      </c>
      <c r="B1622" s="54">
        <f t="shared" si="75"/>
        <v>3</v>
      </c>
      <c r="C1622" s="54">
        <f t="shared" si="76"/>
        <v>1613</v>
      </c>
      <c r="D1622" s="60">
        <v>24537.279515535571</v>
      </c>
      <c r="G1622" s="63"/>
      <c r="I1622" s="64"/>
      <c r="J1622" s="64"/>
      <c r="K1622" s="65"/>
      <c r="M1622" s="64"/>
      <c r="N1622" s="66"/>
      <c r="O1622" s="66"/>
      <c r="Q1622" s="67"/>
      <c r="R1622" s="68"/>
      <c r="S1622" s="63"/>
      <c r="U1622" s="68">
        <v>47605</v>
      </c>
      <c r="V1622" s="64">
        <v>4</v>
      </c>
      <c r="W1622" s="54">
        <f t="shared" si="77"/>
        <v>1613</v>
      </c>
      <c r="X1622" s="68">
        <v>47605</v>
      </c>
      <c r="AC1622" s="63">
        <v>23804.414131446276</v>
      </c>
      <c r="AD1622" s="63"/>
      <c r="AE1622" s="54" t="s">
        <v>176</v>
      </c>
      <c r="AG1622" s="63"/>
      <c r="AK1622" s="64"/>
      <c r="AL1622" s="64"/>
      <c r="AM1622" s="65"/>
      <c r="AO1622" s="64"/>
      <c r="AP1622" s="66"/>
      <c r="AQ1622" s="66"/>
      <c r="AS1622" s="67"/>
      <c r="AT1622" s="68"/>
    </row>
    <row r="1623" spans="1:46" x14ac:dyDescent="0.25">
      <c r="A1623" s="60">
        <v>24552.31764571555</v>
      </c>
      <c r="B1623" s="54">
        <f t="shared" si="75"/>
        <v>4</v>
      </c>
      <c r="C1623" s="54">
        <f t="shared" si="76"/>
        <v>1614</v>
      </c>
      <c r="D1623" s="60">
        <v>24552.31764571555</v>
      </c>
      <c r="G1623" s="63"/>
      <c r="I1623" s="64"/>
      <c r="J1623" s="64"/>
      <c r="K1623" s="65"/>
      <c r="M1623" s="64"/>
      <c r="N1623" s="66"/>
      <c r="O1623" s="66"/>
      <c r="Q1623" s="67"/>
      <c r="R1623" s="68"/>
      <c r="S1623" s="63"/>
      <c r="U1623" s="68">
        <v>47635</v>
      </c>
      <c r="V1623" s="64">
        <v>5</v>
      </c>
      <c r="W1623" s="54">
        <f t="shared" si="77"/>
        <v>1614</v>
      </c>
      <c r="X1623" s="68">
        <v>47635</v>
      </c>
      <c r="AC1623" s="63">
        <v>23818.475273166783</v>
      </c>
      <c r="AD1623" s="63"/>
      <c r="AE1623" s="54" t="s">
        <v>177</v>
      </c>
      <c r="AG1623" s="63"/>
      <c r="AK1623" s="64"/>
      <c r="AL1623" s="64"/>
      <c r="AM1623" s="65"/>
      <c r="AO1623" s="64"/>
      <c r="AP1623" s="66"/>
      <c r="AQ1623" s="66"/>
      <c r="AS1623" s="67"/>
      <c r="AT1623" s="68"/>
    </row>
    <row r="1624" spans="1:46" x14ac:dyDescent="0.25">
      <c r="A1624" s="60">
        <v>24567.489786433522</v>
      </c>
      <c r="B1624" s="54">
        <f t="shared" si="75"/>
        <v>5</v>
      </c>
      <c r="C1624" s="54">
        <f t="shared" si="76"/>
        <v>1615</v>
      </c>
      <c r="D1624" s="60">
        <v>24567.489786433522</v>
      </c>
      <c r="G1624" s="63"/>
      <c r="I1624" s="64"/>
      <c r="J1624" s="64"/>
      <c r="K1624" s="65"/>
      <c r="M1624" s="64"/>
      <c r="N1624" s="66"/>
      <c r="O1624" s="66"/>
      <c r="Q1624" s="67"/>
      <c r="R1624" s="68"/>
      <c r="S1624" s="63"/>
      <c r="U1624" s="68">
        <v>47665</v>
      </c>
      <c r="V1624" s="64">
        <v>6</v>
      </c>
      <c r="W1624" s="54">
        <f t="shared" si="77"/>
        <v>1615</v>
      </c>
      <c r="X1624" s="68">
        <v>47665</v>
      </c>
      <c r="AC1624" s="63">
        <v>23834.014667312615</v>
      </c>
      <c r="AD1624" s="63"/>
      <c r="AE1624" s="54" t="s">
        <v>176</v>
      </c>
      <c r="AG1624" s="63"/>
      <c r="AK1624" s="64"/>
      <c r="AL1624" s="64"/>
      <c r="AM1624" s="65"/>
      <c r="AO1624" s="64"/>
      <c r="AP1624" s="66"/>
      <c r="AQ1624" s="66"/>
      <c r="AS1624" s="67"/>
      <c r="AT1624" s="68"/>
    </row>
    <row r="1625" spans="1:46" x14ac:dyDescent="0.25">
      <c r="A1625" s="60">
        <v>24582.788697121199</v>
      </c>
      <c r="B1625" s="54">
        <f t="shared" si="75"/>
        <v>6</v>
      </c>
      <c r="C1625" s="54">
        <f t="shared" si="76"/>
        <v>1616</v>
      </c>
      <c r="D1625" s="60">
        <v>24582.788697121199</v>
      </c>
      <c r="G1625" s="63"/>
      <c r="I1625" s="64"/>
      <c r="J1625" s="64"/>
      <c r="K1625" s="65"/>
      <c r="M1625" s="64"/>
      <c r="N1625" s="66"/>
      <c r="O1625" s="66"/>
      <c r="Q1625" s="67"/>
      <c r="R1625" s="68"/>
      <c r="S1625" s="63"/>
      <c r="U1625" s="68">
        <v>47694</v>
      </c>
      <c r="V1625" s="64">
        <v>7</v>
      </c>
      <c r="W1625" s="54">
        <f t="shared" si="77"/>
        <v>1616</v>
      </c>
      <c r="X1625" s="68">
        <v>47694</v>
      </c>
      <c r="AC1625" s="63">
        <v>23847.960198902059</v>
      </c>
      <c r="AD1625" s="63"/>
      <c r="AE1625" s="54" t="s">
        <v>177</v>
      </c>
      <c r="AG1625" s="63"/>
      <c r="AK1625" s="64"/>
      <c r="AL1625" s="64"/>
      <c r="AM1625" s="65"/>
      <c r="AO1625" s="64"/>
      <c r="AP1625" s="66"/>
      <c r="AQ1625" s="66"/>
      <c r="AS1625" s="67"/>
      <c r="AT1625" s="68"/>
    </row>
    <row r="1626" spans="1:46" x14ac:dyDescent="0.25">
      <c r="A1626" s="60">
        <v>24598.220855985302</v>
      </c>
      <c r="B1626" s="54">
        <f t="shared" si="75"/>
        <v>7</v>
      </c>
      <c r="C1626" s="54">
        <f t="shared" si="76"/>
        <v>1617</v>
      </c>
      <c r="D1626" s="60">
        <v>24598.220855985302</v>
      </c>
      <c r="G1626" s="63"/>
      <c r="I1626" s="64"/>
      <c r="J1626" s="64"/>
      <c r="K1626" s="65"/>
      <c r="M1626" s="64"/>
      <c r="N1626" s="66"/>
      <c r="O1626" s="66"/>
      <c r="Q1626" s="67"/>
      <c r="R1626" s="68"/>
      <c r="S1626" s="63"/>
      <c r="U1626" s="68">
        <v>47724</v>
      </c>
      <c r="V1626" s="64">
        <v>8</v>
      </c>
      <c r="W1626" s="54">
        <f t="shared" si="77"/>
        <v>1617</v>
      </c>
      <c r="X1626" s="68">
        <v>47724</v>
      </c>
      <c r="AC1626" s="63">
        <v>23863.49741072068</v>
      </c>
      <c r="AD1626" s="63"/>
      <c r="AE1626" s="54" t="s">
        <v>176</v>
      </c>
      <c r="AG1626" s="63"/>
      <c r="AK1626" s="64"/>
      <c r="AL1626" s="64"/>
      <c r="AM1626" s="65"/>
      <c r="AO1626" s="64"/>
      <c r="AP1626" s="66"/>
      <c r="AQ1626" s="66"/>
      <c r="AS1626" s="67"/>
      <c r="AT1626" s="68"/>
    </row>
    <row r="1627" spans="1:46" x14ac:dyDescent="0.25">
      <c r="A1627" s="60">
        <v>24613.762829591986</v>
      </c>
      <c r="B1627" s="54">
        <f t="shared" si="75"/>
        <v>8</v>
      </c>
      <c r="C1627" s="54">
        <f t="shared" si="76"/>
        <v>1618</v>
      </c>
      <c r="D1627" s="60">
        <v>24613.762829591986</v>
      </c>
      <c r="G1627" s="63"/>
      <c r="I1627" s="64"/>
      <c r="J1627" s="64"/>
      <c r="K1627" s="65"/>
      <c r="M1627" s="64"/>
      <c r="N1627" s="66"/>
      <c r="O1627" s="66"/>
      <c r="Q1627" s="67"/>
      <c r="R1627" s="68"/>
      <c r="S1627" s="63"/>
      <c r="U1627" s="68">
        <v>47753</v>
      </c>
      <c r="V1627" s="64">
        <v>9</v>
      </c>
      <c r="W1627" s="54">
        <f t="shared" si="77"/>
        <v>1618</v>
      </c>
      <c r="X1627" s="68">
        <v>47753</v>
      </c>
      <c r="AC1627" s="63">
        <v>23877.494820246939</v>
      </c>
      <c r="AD1627" s="63"/>
      <c r="AE1627" s="54" t="s">
        <v>177</v>
      </c>
      <c r="AG1627" s="63"/>
      <c r="AK1627" s="64"/>
      <c r="AL1627" s="64"/>
      <c r="AM1627" s="65"/>
      <c r="AO1627" s="64"/>
      <c r="AP1627" s="66"/>
      <c r="AQ1627" s="66"/>
      <c r="AS1627" s="67"/>
      <c r="AT1627" s="68"/>
    </row>
    <row r="1628" spans="1:46" x14ac:dyDescent="0.25">
      <c r="A1628" s="60">
        <v>24629.400645794347</v>
      </c>
      <c r="B1628" s="54">
        <f t="shared" si="75"/>
        <v>9</v>
      </c>
      <c r="C1628" s="54">
        <f t="shared" si="76"/>
        <v>1619</v>
      </c>
      <c r="D1628" s="60">
        <v>24629.400645794347</v>
      </c>
      <c r="G1628" s="63"/>
      <c r="I1628" s="64"/>
      <c r="J1628" s="64"/>
      <c r="K1628" s="65"/>
      <c r="M1628" s="64"/>
      <c r="N1628" s="66"/>
      <c r="O1628" s="66"/>
      <c r="Q1628" s="67"/>
      <c r="R1628" s="68"/>
      <c r="S1628" s="63"/>
      <c r="U1628" s="68">
        <v>47783</v>
      </c>
      <c r="V1628" s="64">
        <v>10</v>
      </c>
      <c r="W1628" s="54">
        <f t="shared" si="77"/>
        <v>1619</v>
      </c>
      <c r="X1628" s="68">
        <v>47783</v>
      </c>
      <c r="AC1628" s="63">
        <v>23892.884112432133</v>
      </c>
      <c r="AD1628" s="63"/>
      <c r="AE1628" s="54" t="s">
        <v>176</v>
      </c>
      <c r="AG1628" s="63"/>
      <c r="AK1628" s="64"/>
      <c r="AL1628" s="64"/>
      <c r="AM1628" s="65"/>
      <c r="AO1628" s="64"/>
      <c r="AP1628" s="66"/>
      <c r="AQ1628" s="66"/>
      <c r="AS1628" s="67"/>
      <c r="AT1628" s="68"/>
    </row>
    <row r="1629" spans="1:46" x14ac:dyDescent="0.25">
      <c r="A1629" s="60">
        <v>24645.099614790175</v>
      </c>
      <c r="B1629" s="54">
        <f t="shared" si="75"/>
        <v>10</v>
      </c>
      <c r="C1629" s="54">
        <f t="shared" si="76"/>
        <v>1620</v>
      </c>
      <c r="D1629" s="60">
        <v>24645.099614790175</v>
      </c>
      <c r="G1629" s="63"/>
      <c r="I1629" s="64"/>
      <c r="J1629" s="64"/>
      <c r="K1629" s="65"/>
      <c r="M1629" s="64"/>
      <c r="N1629" s="66"/>
      <c r="O1629" s="66"/>
      <c r="Q1629" s="67"/>
      <c r="R1629" s="68"/>
      <c r="S1629" s="63"/>
      <c r="U1629" s="68">
        <v>47812</v>
      </c>
      <c r="V1629" s="64">
        <v>11</v>
      </c>
      <c r="W1629" s="54">
        <f t="shared" si="77"/>
        <v>1620</v>
      </c>
      <c r="X1629" s="68">
        <v>47812</v>
      </c>
      <c r="AC1629" s="63">
        <v>23907.083265869413</v>
      </c>
      <c r="AD1629" s="63"/>
      <c r="AE1629" s="54" t="s">
        <v>177</v>
      </c>
      <c r="AG1629" s="63"/>
      <c r="AK1629" s="64"/>
      <c r="AL1629" s="64"/>
      <c r="AM1629" s="65"/>
      <c r="AO1629" s="64"/>
      <c r="AP1629" s="66"/>
      <c r="AQ1629" s="66"/>
      <c r="AS1629" s="67"/>
      <c r="AT1629" s="68"/>
    </row>
    <row r="1630" spans="1:46" x14ac:dyDescent="0.25">
      <c r="A1630" s="60">
        <v>24660.829132379964</v>
      </c>
      <c r="B1630" s="54">
        <f t="shared" si="75"/>
        <v>11</v>
      </c>
      <c r="C1630" s="54">
        <f t="shared" si="76"/>
        <v>1621</v>
      </c>
      <c r="D1630" s="60">
        <v>24660.829132379964</v>
      </c>
      <c r="G1630" s="63"/>
      <c r="I1630" s="64"/>
      <c r="J1630" s="64"/>
      <c r="K1630" s="65"/>
      <c r="M1630" s="64"/>
      <c r="N1630" s="66"/>
      <c r="O1630" s="66"/>
      <c r="Q1630" s="67"/>
      <c r="R1630" s="68"/>
      <c r="S1630" s="63"/>
      <c r="U1630" s="68">
        <v>47842</v>
      </c>
      <c r="V1630" s="64">
        <v>12</v>
      </c>
      <c r="W1630" s="54">
        <f t="shared" si="77"/>
        <v>1621</v>
      </c>
      <c r="X1630" s="68">
        <v>47842</v>
      </c>
      <c r="AC1630" s="63">
        <v>23922.203436363954</v>
      </c>
      <c r="AD1630" s="63"/>
      <c r="AE1630" s="54" t="s">
        <v>176</v>
      </c>
      <c r="AG1630" s="63"/>
      <c r="AK1630" s="64"/>
      <c r="AL1630" s="64"/>
      <c r="AM1630" s="65"/>
      <c r="AO1630" s="64"/>
      <c r="AP1630" s="66"/>
      <c r="AQ1630" s="66"/>
      <c r="AS1630" s="67"/>
      <c r="AT1630" s="68"/>
    </row>
    <row r="1631" spans="1:46" x14ac:dyDescent="0.25">
      <c r="A1631" s="60">
        <v>24676.553094957955</v>
      </c>
      <c r="B1631" s="54">
        <f t="shared" si="75"/>
        <v>12</v>
      </c>
      <c r="C1631" s="54">
        <f t="shared" si="76"/>
        <v>1622</v>
      </c>
      <c r="D1631" s="60">
        <v>24676.553094957955</v>
      </c>
      <c r="G1631" s="63"/>
      <c r="I1631" s="64"/>
      <c r="J1631" s="64"/>
      <c r="K1631" s="65"/>
      <c r="M1631" s="64"/>
      <c r="N1631" s="66"/>
      <c r="O1631" s="66"/>
      <c r="Q1631" s="67"/>
      <c r="R1631" s="68"/>
      <c r="S1631" s="63"/>
      <c r="U1631" s="68">
        <v>47871</v>
      </c>
      <c r="V1631" s="64">
        <v>1</v>
      </c>
      <c r="W1631" s="54">
        <f t="shared" si="77"/>
        <v>1622</v>
      </c>
      <c r="X1631" s="68">
        <v>47871</v>
      </c>
      <c r="AC1631" s="63">
        <v>23936.709705172107</v>
      </c>
      <c r="AD1631" s="63"/>
      <c r="AE1631" s="54" t="s">
        <v>177</v>
      </c>
      <c r="AG1631" s="63"/>
      <c r="AK1631" s="64"/>
      <c r="AL1631" s="64"/>
      <c r="AM1631" s="65"/>
      <c r="AO1631" s="64"/>
      <c r="AP1631" s="66"/>
      <c r="AQ1631" s="66"/>
      <c r="AS1631" s="67"/>
      <c r="AT1631" s="68"/>
    </row>
    <row r="1632" spans="1:46" x14ac:dyDescent="0.25">
      <c r="A1632" s="60">
        <v>24692.232975207735</v>
      </c>
      <c r="B1632" s="54">
        <f t="shared" si="75"/>
        <v>13</v>
      </c>
      <c r="C1632" s="54">
        <f t="shared" si="76"/>
        <v>1623</v>
      </c>
      <c r="D1632" s="60">
        <v>24692.232975207735</v>
      </c>
      <c r="G1632" s="63"/>
      <c r="I1632" s="64"/>
      <c r="J1632" s="64"/>
      <c r="K1632" s="65"/>
      <c r="M1632" s="64"/>
      <c r="N1632" s="66"/>
      <c r="O1632" s="66"/>
      <c r="Q1632" s="67"/>
      <c r="R1632" s="68"/>
      <c r="S1632" s="63"/>
      <c r="U1632" s="68">
        <v>47900</v>
      </c>
      <c r="V1632" s="64">
        <v>2</v>
      </c>
      <c r="W1632" s="54">
        <f t="shared" si="77"/>
        <v>1623</v>
      </c>
      <c r="X1632" s="68">
        <v>47900</v>
      </c>
      <c r="AC1632" s="63">
        <v>23951.489897865336</v>
      </c>
      <c r="AD1632" s="63"/>
      <c r="AE1632" s="54" t="s">
        <v>176</v>
      </c>
      <c r="AG1632" s="63"/>
      <c r="AK1632" s="64"/>
      <c r="AL1632" s="64"/>
      <c r="AM1632" s="65"/>
      <c r="AO1632" s="64"/>
      <c r="AP1632" s="66"/>
      <c r="AQ1632" s="66"/>
      <c r="AS1632" s="67"/>
      <c r="AT1632" s="68"/>
    </row>
    <row r="1633" spans="1:46" x14ac:dyDescent="0.25">
      <c r="A1633" s="60">
        <v>24707.842383836862</v>
      </c>
      <c r="B1633" s="54">
        <f t="shared" si="75"/>
        <v>14</v>
      </c>
      <c r="C1633" s="54">
        <f t="shared" si="76"/>
        <v>1624</v>
      </c>
      <c r="D1633" s="60">
        <v>24707.842383836862</v>
      </c>
      <c r="G1633" s="63"/>
      <c r="I1633" s="64"/>
      <c r="J1633" s="64"/>
      <c r="K1633" s="65"/>
      <c r="M1633" s="64"/>
      <c r="N1633" s="66"/>
      <c r="O1633" s="66"/>
      <c r="Q1633" s="67"/>
      <c r="R1633" s="68"/>
      <c r="S1633" s="63"/>
      <c r="U1633" s="68">
        <v>47930</v>
      </c>
      <c r="V1633" s="64">
        <v>3</v>
      </c>
      <c r="W1633" s="54">
        <f t="shared" si="77"/>
        <v>1624</v>
      </c>
      <c r="X1633" s="68">
        <v>47930</v>
      </c>
      <c r="AC1633" s="63">
        <v>23966.349130644463</v>
      </c>
      <c r="AD1633" s="63"/>
      <c r="AE1633" s="54" t="s">
        <v>177</v>
      </c>
      <c r="AG1633" s="63"/>
      <c r="AK1633" s="64"/>
      <c r="AL1633" s="64"/>
      <c r="AM1633" s="65"/>
      <c r="AO1633" s="64"/>
      <c r="AP1633" s="66"/>
      <c r="AQ1633" s="66"/>
      <c r="AS1633" s="67"/>
      <c r="AT1633" s="68"/>
    </row>
    <row r="1634" spans="1:46" x14ac:dyDescent="0.25">
      <c r="A1634" s="60">
        <v>24723.34606395755</v>
      </c>
      <c r="B1634" s="54">
        <f t="shared" si="75"/>
        <v>15</v>
      </c>
      <c r="C1634" s="54">
        <f t="shared" si="76"/>
        <v>1625</v>
      </c>
      <c r="D1634" s="60">
        <v>24723.34606395755</v>
      </c>
      <c r="G1634" s="63"/>
      <c r="I1634" s="64"/>
      <c r="J1634" s="64"/>
      <c r="K1634" s="65"/>
      <c r="M1634" s="64"/>
      <c r="N1634" s="66"/>
      <c r="O1634" s="66"/>
      <c r="Q1634" s="67"/>
      <c r="R1634" s="68"/>
      <c r="S1634" s="63"/>
      <c r="U1634" s="68">
        <v>47960</v>
      </c>
      <c r="V1634" s="64">
        <v>3</v>
      </c>
      <c r="W1634" s="54">
        <f t="shared" si="77"/>
        <v>1625</v>
      </c>
      <c r="X1634" s="68">
        <v>47960</v>
      </c>
      <c r="AC1634" s="63">
        <v>23980.785435227677</v>
      </c>
      <c r="AD1634" s="63"/>
      <c r="AE1634" s="54" t="s">
        <v>176</v>
      </c>
      <c r="AG1634" s="63"/>
      <c r="AK1634" s="64"/>
      <c r="AL1634" s="64"/>
      <c r="AM1634" s="65"/>
      <c r="AO1634" s="64"/>
      <c r="AP1634" s="66"/>
      <c r="AQ1634" s="66"/>
      <c r="AS1634" s="67"/>
      <c r="AT1634" s="68"/>
    </row>
    <row r="1635" spans="1:46" x14ac:dyDescent="0.25">
      <c r="A1635" s="60">
        <v>24738.735176288523</v>
      </c>
      <c r="B1635" s="54">
        <f t="shared" si="75"/>
        <v>16</v>
      </c>
      <c r="C1635" s="54">
        <f t="shared" si="76"/>
        <v>1626</v>
      </c>
      <c r="D1635" s="60">
        <v>24738.735176288523</v>
      </c>
      <c r="G1635" s="63"/>
      <c r="I1635" s="64"/>
      <c r="J1635" s="64"/>
      <c r="K1635" s="65"/>
      <c r="M1635" s="64"/>
      <c r="N1635" s="66"/>
      <c r="O1635" s="66"/>
      <c r="Q1635" s="67"/>
      <c r="R1635" s="68"/>
      <c r="S1635" s="63"/>
      <c r="U1635" s="68">
        <v>47989</v>
      </c>
      <c r="V1635" s="64">
        <v>4</v>
      </c>
      <c r="W1635" s="54">
        <f t="shared" si="77"/>
        <v>1626</v>
      </c>
      <c r="X1635" s="68">
        <v>47989</v>
      </c>
      <c r="AC1635" s="63">
        <v>23995.980895324145</v>
      </c>
      <c r="AD1635" s="63"/>
      <c r="AE1635" s="54" t="s">
        <v>177</v>
      </c>
      <c r="AG1635" s="63"/>
      <c r="AK1635" s="64"/>
      <c r="AL1635" s="64"/>
      <c r="AM1635" s="65"/>
      <c r="AO1635" s="64"/>
      <c r="AP1635" s="66"/>
      <c r="AQ1635" s="66"/>
      <c r="AS1635" s="67"/>
      <c r="AT1635" s="68"/>
    </row>
    <row r="1636" spans="1:46" x14ac:dyDescent="0.25">
      <c r="A1636" s="60">
        <v>24753.987350860145</v>
      </c>
      <c r="B1636" s="54">
        <f t="shared" si="75"/>
        <v>17</v>
      </c>
      <c r="C1636" s="54">
        <f t="shared" si="76"/>
        <v>1627</v>
      </c>
      <c r="D1636" s="60">
        <v>24753.987350860145</v>
      </c>
      <c r="G1636" s="63"/>
      <c r="I1636" s="64"/>
      <c r="J1636" s="64"/>
      <c r="K1636" s="65"/>
      <c r="M1636" s="64"/>
      <c r="N1636" s="66"/>
      <c r="O1636" s="66"/>
      <c r="Q1636" s="67"/>
      <c r="R1636" s="68"/>
      <c r="S1636" s="63"/>
      <c r="U1636" s="68">
        <v>48019</v>
      </c>
      <c r="V1636" s="64">
        <v>5</v>
      </c>
      <c r="W1636" s="54">
        <f t="shared" si="77"/>
        <v>1627</v>
      </c>
      <c r="X1636" s="68">
        <v>48019</v>
      </c>
      <c r="AC1636" s="63">
        <v>24010.13765486097</v>
      </c>
      <c r="AD1636" s="63"/>
      <c r="AE1636" s="54" t="s">
        <v>176</v>
      </c>
      <c r="AG1636" s="63"/>
      <c r="AK1636" s="64"/>
      <c r="AL1636" s="64"/>
      <c r="AM1636" s="65"/>
      <c r="AO1636" s="64"/>
      <c r="AP1636" s="66"/>
      <c r="AQ1636" s="66"/>
      <c r="AS1636" s="67"/>
      <c r="AT1636" s="68"/>
    </row>
    <row r="1637" spans="1:46" x14ac:dyDescent="0.25">
      <c r="A1637" s="60">
        <v>24769.114153749775</v>
      </c>
      <c r="B1637" s="54">
        <f t="shared" si="75"/>
        <v>18</v>
      </c>
      <c r="C1637" s="54">
        <f t="shared" si="76"/>
        <v>1628</v>
      </c>
      <c r="D1637" s="60">
        <v>24769.114153749775</v>
      </c>
      <c r="G1637" s="63"/>
      <c r="I1637" s="64"/>
      <c r="J1637" s="64"/>
      <c r="K1637" s="65"/>
      <c r="M1637" s="64"/>
      <c r="N1637" s="66"/>
      <c r="O1637" s="66"/>
      <c r="Q1637" s="67"/>
      <c r="R1637" s="68"/>
      <c r="S1637" s="63"/>
      <c r="U1637" s="68">
        <v>48048</v>
      </c>
      <c r="V1637" s="64">
        <v>6</v>
      </c>
      <c r="W1637" s="54">
        <f t="shared" si="77"/>
        <v>1628</v>
      </c>
      <c r="X1637" s="68">
        <v>48048</v>
      </c>
      <c r="AC1637" s="63">
        <v>24025.59317936236</v>
      </c>
      <c r="AD1637" s="63"/>
      <c r="AE1637" s="54" t="s">
        <v>177</v>
      </c>
      <c r="AG1637" s="63"/>
      <c r="AK1637" s="64"/>
      <c r="AL1637" s="64"/>
      <c r="AM1637" s="65"/>
      <c r="AO1637" s="64"/>
      <c r="AP1637" s="66"/>
      <c r="AQ1637" s="66"/>
      <c r="AS1637" s="67"/>
      <c r="AT1637" s="68"/>
    </row>
    <row r="1638" spans="1:46" x14ac:dyDescent="0.25">
      <c r="A1638" s="60">
        <v>24784.109722778667</v>
      </c>
      <c r="B1638" s="54">
        <f t="shared" si="75"/>
        <v>19</v>
      </c>
      <c r="C1638" s="54">
        <f t="shared" si="76"/>
        <v>1629</v>
      </c>
      <c r="D1638" s="60">
        <v>24784.109722778667</v>
      </c>
      <c r="G1638" s="63"/>
      <c r="I1638" s="64"/>
      <c r="J1638" s="64"/>
      <c r="K1638" s="65"/>
      <c r="M1638" s="64"/>
      <c r="N1638" s="66"/>
      <c r="O1638" s="66"/>
      <c r="Q1638" s="67"/>
      <c r="R1638" s="68"/>
      <c r="S1638" s="63"/>
      <c r="U1638" s="68">
        <v>48078</v>
      </c>
      <c r="V1638" s="64">
        <v>7</v>
      </c>
      <c r="W1638" s="54">
        <f t="shared" si="77"/>
        <v>1629</v>
      </c>
      <c r="X1638" s="68">
        <v>48078</v>
      </c>
      <c r="AC1638" s="63">
        <v>24039.591525766067</v>
      </c>
      <c r="AD1638" s="63"/>
      <c r="AE1638" s="54" t="s">
        <v>176</v>
      </c>
      <c r="AG1638" s="63"/>
      <c r="AK1638" s="64"/>
      <c r="AL1638" s="64"/>
      <c r="AM1638" s="65"/>
      <c r="AO1638" s="64"/>
      <c r="AP1638" s="66"/>
      <c r="AQ1638" s="66"/>
      <c r="AS1638" s="67"/>
      <c r="AT1638" s="68"/>
    </row>
    <row r="1639" spans="1:46" x14ac:dyDescent="0.25">
      <c r="A1639" s="60">
        <v>24799.003531153314</v>
      </c>
      <c r="B1639" s="54">
        <f t="shared" si="75"/>
        <v>20</v>
      </c>
      <c r="C1639" s="54">
        <f t="shared" si="76"/>
        <v>1630</v>
      </c>
      <c r="D1639" s="60">
        <v>24799.003531153314</v>
      </c>
      <c r="G1639" s="63"/>
      <c r="I1639" s="64"/>
      <c r="J1639" s="64"/>
      <c r="K1639" s="65"/>
      <c r="M1639" s="64"/>
      <c r="N1639" s="66"/>
      <c r="O1639" s="66"/>
      <c r="Q1639" s="67"/>
      <c r="R1639" s="68"/>
      <c r="S1639" s="63"/>
      <c r="U1639" s="68">
        <v>48108</v>
      </c>
      <c r="V1639" s="64">
        <v>8</v>
      </c>
      <c r="W1639" s="54">
        <f t="shared" si="77"/>
        <v>1630</v>
      </c>
      <c r="X1639" s="68">
        <v>48108</v>
      </c>
      <c r="AC1639" s="63">
        <v>24055.177613732405</v>
      </c>
      <c r="AD1639" s="63"/>
      <c r="AE1639" s="54" t="s">
        <v>177</v>
      </c>
      <c r="AG1639" s="63"/>
      <c r="AK1639" s="64"/>
      <c r="AL1639" s="64"/>
      <c r="AM1639" s="65"/>
      <c r="AO1639" s="64"/>
      <c r="AP1639" s="66"/>
      <c r="AQ1639" s="66"/>
      <c r="AS1639" s="67"/>
      <c r="AT1639" s="68"/>
    </row>
    <row r="1640" spans="1:46" x14ac:dyDescent="0.25">
      <c r="A1640" s="60">
        <v>24813.804230792914</v>
      </c>
      <c r="B1640" s="54">
        <f t="shared" si="75"/>
        <v>21</v>
      </c>
      <c r="C1640" s="54">
        <f t="shared" si="76"/>
        <v>1631</v>
      </c>
      <c r="D1640" s="60">
        <v>24813.804230792914</v>
      </c>
      <c r="G1640" s="63"/>
      <c r="I1640" s="64"/>
      <c r="J1640" s="64"/>
      <c r="K1640" s="65"/>
      <c r="M1640" s="64"/>
      <c r="N1640" s="66"/>
      <c r="O1640" s="66"/>
      <c r="Q1640" s="67"/>
      <c r="R1640" s="68"/>
      <c r="S1640" s="63"/>
      <c r="U1640" s="68">
        <v>48137</v>
      </c>
      <c r="V1640" s="64">
        <v>9</v>
      </c>
      <c r="W1640" s="54">
        <f t="shared" si="77"/>
        <v>1631</v>
      </c>
      <c r="X1640" s="68">
        <v>48137</v>
      </c>
      <c r="AC1640" s="63">
        <v>24069.17392767733</v>
      </c>
      <c r="AD1640" s="63"/>
      <c r="AE1640" s="54" t="s">
        <v>176</v>
      </c>
      <c r="AG1640" s="63"/>
      <c r="AK1640" s="64"/>
      <c r="AL1640" s="64"/>
      <c r="AM1640" s="65"/>
      <c r="AO1640" s="64"/>
      <c r="AP1640" s="66"/>
      <c r="AQ1640" s="66"/>
      <c r="AS1640" s="67"/>
      <c r="AT1640" s="68"/>
    </row>
    <row r="1641" spans="1:46" x14ac:dyDescent="0.25">
      <c r="A1641" s="60">
        <v>24828.553417074028</v>
      </c>
      <c r="B1641" s="54">
        <f t="shared" si="75"/>
        <v>22</v>
      </c>
      <c r="C1641" s="54">
        <f t="shared" si="76"/>
        <v>1632</v>
      </c>
      <c r="D1641" s="60">
        <v>24828.553417074028</v>
      </c>
      <c r="G1641" s="63"/>
      <c r="I1641" s="64"/>
      <c r="J1641" s="64"/>
      <c r="K1641" s="65"/>
      <c r="M1641" s="64"/>
      <c r="N1641" s="66"/>
      <c r="O1641" s="66"/>
      <c r="Q1641" s="67"/>
      <c r="R1641" s="68"/>
      <c r="S1641" s="63"/>
      <c r="U1641" s="68">
        <v>48167</v>
      </c>
      <c r="V1641" s="64">
        <v>10</v>
      </c>
      <c r="W1641" s="54">
        <f t="shared" si="77"/>
        <v>1632</v>
      </c>
      <c r="X1641" s="68">
        <v>48167</v>
      </c>
      <c r="AC1641" s="63">
        <v>24084.723418757785</v>
      </c>
      <c r="AD1641" s="63"/>
      <c r="AE1641" s="54" t="s">
        <v>177</v>
      </c>
      <c r="AG1641" s="63"/>
      <c r="AK1641" s="64"/>
      <c r="AL1641" s="64"/>
      <c r="AM1641" s="65"/>
      <c r="AO1641" s="64"/>
      <c r="AP1641" s="66"/>
      <c r="AQ1641" s="66"/>
      <c r="AS1641" s="67"/>
      <c r="AT1641" s="68"/>
    </row>
    <row r="1642" spans="1:46" x14ac:dyDescent="0.25">
      <c r="A1642" s="60">
        <v>24843.268617783673</v>
      </c>
      <c r="B1642" s="54">
        <f t="shared" si="75"/>
        <v>23</v>
      </c>
      <c r="C1642" s="54">
        <f t="shared" si="76"/>
        <v>1633</v>
      </c>
      <c r="D1642" s="60">
        <v>24843.268617783673</v>
      </c>
      <c r="G1642" s="63"/>
      <c r="I1642" s="64"/>
      <c r="J1642" s="64"/>
      <c r="K1642" s="65"/>
      <c r="M1642" s="64"/>
      <c r="N1642" s="66"/>
      <c r="O1642" s="66"/>
      <c r="Q1642" s="67"/>
      <c r="R1642" s="68"/>
      <c r="S1642" s="63"/>
      <c r="U1642" s="68">
        <v>48196</v>
      </c>
      <c r="V1642" s="64">
        <v>11</v>
      </c>
      <c r="W1642" s="54">
        <f t="shared" si="77"/>
        <v>1633</v>
      </c>
      <c r="X1642" s="68">
        <v>48196</v>
      </c>
      <c r="AC1642" s="63">
        <v>24098.877356552985</v>
      </c>
      <c r="AD1642" s="63"/>
      <c r="AE1642" s="54" t="s">
        <v>176</v>
      </c>
      <c r="AG1642" s="63"/>
      <c r="AK1642" s="64"/>
      <c r="AL1642" s="64"/>
      <c r="AM1642" s="65"/>
      <c r="AO1642" s="64"/>
      <c r="AP1642" s="66"/>
      <c r="AQ1642" s="66"/>
      <c r="AS1642" s="67"/>
      <c r="AT1642" s="68"/>
    </row>
    <row r="1643" spans="1:46" x14ac:dyDescent="0.25">
      <c r="A1643" s="60">
        <v>24857.996339311823</v>
      </c>
      <c r="B1643" s="54">
        <f t="shared" si="75"/>
        <v>24</v>
      </c>
      <c r="C1643" s="54">
        <f t="shared" si="76"/>
        <v>1634</v>
      </c>
      <c r="D1643" s="60">
        <v>24857.996339311823</v>
      </c>
      <c r="G1643" s="63"/>
      <c r="I1643" s="64"/>
      <c r="J1643" s="64"/>
      <c r="K1643" s="65"/>
      <c r="M1643" s="64"/>
      <c r="N1643" s="66"/>
      <c r="O1643" s="66"/>
      <c r="Q1643" s="67"/>
      <c r="R1643" s="68"/>
      <c r="S1643" s="63"/>
      <c r="U1643" s="68">
        <v>48226</v>
      </c>
      <c r="V1643" s="64">
        <v>12</v>
      </c>
      <c r="W1643" s="54">
        <f t="shared" si="77"/>
        <v>1634</v>
      </c>
      <c r="X1643" s="68">
        <v>48226</v>
      </c>
      <c r="AC1643" s="63">
        <v>24114.219929951243</v>
      </c>
      <c r="AD1643" s="63"/>
      <c r="AE1643" s="54" t="s">
        <v>177</v>
      </c>
      <c r="AG1643" s="63"/>
      <c r="AK1643" s="64"/>
      <c r="AL1643" s="64"/>
      <c r="AM1643" s="65"/>
      <c r="AO1643" s="64"/>
      <c r="AP1643" s="66"/>
      <c r="AQ1643" s="66"/>
      <c r="AS1643" s="67"/>
      <c r="AT1643" s="68"/>
    </row>
    <row r="1644" spans="1:46" x14ac:dyDescent="0.25">
      <c r="A1644" s="60">
        <v>24872.755576639902</v>
      </c>
      <c r="B1644" s="54">
        <f t="shared" si="75"/>
        <v>1</v>
      </c>
      <c r="C1644" s="54">
        <f t="shared" si="76"/>
        <v>1635</v>
      </c>
      <c r="D1644" s="60">
        <v>24872.755576639902</v>
      </c>
      <c r="G1644" s="63"/>
      <c r="I1644" s="64"/>
      <c r="J1644" s="64"/>
      <c r="K1644" s="65"/>
      <c r="M1644" s="64"/>
      <c r="N1644" s="66"/>
      <c r="O1644" s="66"/>
      <c r="Q1644" s="67"/>
      <c r="R1644" s="68"/>
      <c r="S1644" s="63"/>
      <c r="U1644" s="68">
        <v>48255</v>
      </c>
      <c r="V1644" s="64">
        <v>1</v>
      </c>
      <c r="W1644" s="54">
        <f t="shared" si="77"/>
        <v>1635</v>
      </c>
      <c r="X1644" s="68">
        <v>48255</v>
      </c>
      <c r="AC1644" s="63">
        <v>24128.657472261693</v>
      </c>
      <c r="AD1644" s="63"/>
      <c r="AE1644" s="54" t="s">
        <v>176</v>
      </c>
      <c r="AG1644" s="63"/>
      <c r="AK1644" s="64"/>
      <c r="AL1644" s="64"/>
      <c r="AM1644" s="65"/>
      <c r="AO1644" s="64"/>
      <c r="AP1644" s="66"/>
      <c r="AQ1644" s="66"/>
      <c r="AS1644" s="67"/>
      <c r="AT1644" s="68"/>
    </row>
    <row r="1645" spans="1:46" x14ac:dyDescent="0.25">
      <c r="A1645" s="60">
        <v>24887.590167210903</v>
      </c>
      <c r="B1645" s="54">
        <f t="shared" si="75"/>
        <v>2</v>
      </c>
      <c r="C1645" s="54">
        <f t="shared" si="76"/>
        <v>1636</v>
      </c>
      <c r="D1645" s="60">
        <v>24887.590167210903</v>
      </c>
      <c r="G1645" s="63"/>
      <c r="I1645" s="64"/>
      <c r="J1645" s="64"/>
      <c r="K1645" s="65"/>
      <c r="M1645" s="64"/>
      <c r="N1645" s="66"/>
      <c r="O1645" s="66"/>
      <c r="Q1645" s="67"/>
      <c r="R1645" s="68"/>
      <c r="S1645" s="63"/>
      <c r="U1645" s="68">
        <v>48285</v>
      </c>
      <c r="V1645" s="64">
        <v>2</v>
      </c>
      <c r="W1645" s="54">
        <f t="shared" si="77"/>
        <v>1636</v>
      </c>
      <c r="X1645" s="68">
        <v>48285</v>
      </c>
      <c r="AC1645" s="63">
        <v>24143.665617662016</v>
      </c>
      <c r="AD1645" s="63"/>
      <c r="AE1645" s="54" t="s">
        <v>177</v>
      </c>
      <c r="AG1645" s="63"/>
      <c r="AK1645" s="64"/>
      <c r="AL1645" s="64"/>
      <c r="AM1645" s="65"/>
      <c r="AO1645" s="64"/>
      <c r="AP1645" s="66"/>
      <c r="AQ1645" s="66"/>
      <c r="AS1645" s="67"/>
      <c r="AT1645" s="68"/>
    </row>
    <row r="1646" spans="1:46" x14ac:dyDescent="0.25">
      <c r="A1646" s="60">
        <v>24902.512771908194</v>
      </c>
      <c r="B1646" s="54">
        <f t="shared" si="75"/>
        <v>3</v>
      </c>
      <c r="C1646" s="54">
        <f t="shared" si="76"/>
        <v>1637</v>
      </c>
      <c r="D1646" s="60">
        <v>24902.512771908194</v>
      </c>
      <c r="G1646" s="63"/>
      <c r="I1646" s="64"/>
      <c r="J1646" s="64"/>
      <c r="K1646" s="65"/>
      <c r="M1646" s="64"/>
      <c r="N1646" s="66"/>
      <c r="O1646" s="66"/>
      <c r="Q1646" s="67"/>
      <c r="R1646" s="68"/>
      <c r="S1646" s="63"/>
      <c r="U1646" s="68">
        <v>48314</v>
      </c>
      <c r="V1646" s="64">
        <v>3</v>
      </c>
      <c r="W1646" s="54">
        <f t="shared" si="77"/>
        <v>1637</v>
      </c>
      <c r="X1646" s="68">
        <v>48314</v>
      </c>
      <c r="AC1646" s="63">
        <v>24158.451110534836</v>
      </c>
      <c r="AD1646" s="63"/>
      <c r="AE1646" s="54" t="s">
        <v>176</v>
      </c>
      <c r="AG1646" s="63"/>
      <c r="AK1646" s="64"/>
      <c r="AL1646" s="64"/>
      <c r="AM1646" s="65"/>
      <c r="AO1646" s="64"/>
      <c r="AP1646" s="66"/>
      <c r="AQ1646" s="66"/>
      <c r="AS1646" s="67"/>
      <c r="AT1646" s="68"/>
    </row>
    <row r="1647" spans="1:46" x14ac:dyDescent="0.25">
      <c r="A1647" s="60">
        <v>24917.557382661849</v>
      </c>
      <c r="B1647" s="54">
        <f t="shared" si="75"/>
        <v>4</v>
      </c>
      <c r="C1647" s="54">
        <f t="shared" si="76"/>
        <v>1638</v>
      </c>
      <c r="D1647" s="60">
        <v>24917.557382661849</v>
      </c>
      <c r="G1647" s="63"/>
      <c r="I1647" s="64"/>
      <c r="J1647" s="64"/>
      <c r="K1647" s="65"/>
      <c r="M1647" s="64"/>
      <c r="N1647" s="66"/>
      <c r="O1647" s="66"/>
      <c r="Q1647" s="67"/>
      <c r="R1647" s="68"/>
      <c r="S1647" s="63"/>
      <c r="U1647" s="68">
        <v>48343</v>
      </c>
      <c r="V1647" s="64">
        <v>4</v>
      </c>
      <c r="W1647" s="54">
        <f t="shared" si="77"/>
        <v>1638</v>
      </c>
      <c r="X1647" s="68">
        <v>48343</v>
      </c>
      <c r="AC1647" s="63">
        <v>24173.07351256907</v>
      </c>
      <c r="AD1647" s="63"/>
      <c r="AE1647" s="54" t="s">
        <v>177</v>
      </c>
      <c r="AG1647" s="63"/>
      <c r="AK1647" s="64"/>
      <c r="AL1647" s="64"/>
      <c r="AM1647" s="65"/>
      <c r="AO1647" s="64"/>
      <c r="AP1647" s="66"/>
      <c r="AQ1647" s="66"/>
      <c r="AS1647" s="67"/>
      <c r="AT1647" s="68"/>
    </row>
    <row r="1648" spans="1:46" x14ac:dyDescent="0.25">
      <c r="A1648" s="60">
        <v>24932.723286522552</v>
      </c>
      <c r="B1648" s="54">
        <f t="shared" si="75"/>
        <v>5</v>
      </c>
      <c r="C1648" s="54">
        <f t="shared" si="76"/>
        <v>1639</v>
      </c>
      <c r="D1648" s="60">
        <v>24932.723286522552</v>
      </c>
      <c r="G1648" s="63"/>
      <c r="I1648" s="64"/>
      <c r="J1648" s="64"/>
      <c r="K1648" s="65"/>
      <c r="M1648" s="64"/>
      <c r="N1648" s="66"/>
      <c r="O1648" s="66"/>
      <c r="Q1648" s="67"/>
      <c r="R1648" s="68"/>
      <c r="S1648" s="63"/>
      <c r="U1648" s="68">
        <v>48373</v>
      </c>
      <c r="V1648" s="64">
        <v>5</v>
      </c>
      <c r="W1648" s="54">
        <f t="shared" si="77"/>
        <v>1639</v>
      </c>
      <c r="X1648" s="68">
        <v>48373</v>
      </c>
      <c r="AC1648" s="63">
        <v>24188.199088356923</v>
      </c>
      <c r="AD1648" s="63"/>
      <c r="AE1648" s="54" t="s">
        <v>176</v>
      </c>
      <c r="AG1648" s="63"/>
      <c r="AK1648" s="64"/>
      <c r="AL1648" s="64"/>
      <c r="AM1648" s="65"/>
      <c r="AO1648" s="64"/>
      <c r="AP1648" s="66"/>
      <c r="AQ1648" s="66"/>
      <c r="AS1648" s="67"/>
      <c r="AT1648" s="68"/>
    </row>
    <row r="1649" spans="1:46" x14ac:dyDescent="0.25">
      <c r="A1649" s="60">
        <v>24948.028990924358</v>
      </c>
      <c r="B1649" s="54">
        <f t="shared" si="75"/>
        <v>6</v>
      </c>
      <c r="C1649" s="54">
        <f t="shared" si="76"/>
        <v>1640</v>
      </c>
      <c r="D1649" s="60">
        <v>24948.028990924358</v>
      </c>
      <c r="G1649" s="63"/>
      <c r="I1649" s="64"/>
      <c r="J1649" s="64"/>
      <c r="K1649" s="65"/>
      <c r="M1649" s="64"/>
      <c r="N1649" s="66"/>
      <c r="O1649" s="66"/>
      <c r="Q1649" s="67"/>
      <c r="R1649" s="68"/>
      <c r="S1649" s="63"/>
      <c r="U1649" s="68">
        <v>48402</v>
      </c>
      <c r="V1649" s="64">
        <v>6</v>
      </c>
      <c r="W1649" s="54">
        <f t="shared" si="77"/>
        <v>1640</v>
      </c>
      <c r="X1649" s="68">
        <v>48402</v>
      </c>
      <c r="AC1649" s="63">
        <v>24202.467867483385</v>
      </c>
      <c r="AD1649" s="63"/>
      <c r="AE1649" s="54" t="s">
        <v>177</v>
      </c>
      <c r="AG1649" s="63"/>
      <c r="AK1649" s="64"/>
      <c r="AL1649" s="64"/>
      <c r="AM1649" s="65"/>
      <c r="AO1649" s="64"/>
      <c r="AP1649" s="66"/>
      <c r="AQ1649" s="66"/>
      <c r="AS1649" s="67"/>
      <c r="AT1649" s="68"/>
    </row>
    <row r="1650" spans="1:46" x14ac:dyDescent="0.25">
      <c r="A1650" s="60">
        <v>24963.455853487831</v>
      </c>
      <c r="B1650" s="54">
        <f t="shared" si="75"/>
        <v>7</v>
      </c>
      <c r="C1650" s="54">
        <f t="shared" si="76"/>
        <v>1641</v>
      </c>
      <c r="D1650" s="60">
        <v>24963.455853487831</v>
      </c>
      <c r="G1650" s="63"/>
      <c r="I1650" s="64"/>
      <c r="J1650" s="64"/>
      <c r="K1650" s="65"/>
      <c r="M1650" s="64"/>
      <c r="N1650" s="66"/>
      <c r="O1650" s="66"/>
      <c r="Q1650" s="67"/>
      <c r="R1650" s="68"/>
      <c r="S1650" s="63"/>
      <c r="U1650" s="68">
        <v>48432</v>
      </c>
      <c r="V1650" s="64">
        <v>7</v>
      </c>
      <c r="W1650" s="54">
        <f t="shared" si="77"/>
        <v>1641</v>
      </c>
      <c r="X1650" s="68">
        <v>48432</v>
      </c>
      <c r="AC1650" s="63">
        <v>24217.858025842346</v>
      </c>
      <c r="AD1650" s="63"/>
      <c r="AE1650" s="54" t="s">
        <v>176</v>
      </c>
      <c r="AG1650" s="63"/>
      <c r="AK1650" s="64"/>
      <c r="AL1650" s="64"/>
      <c r="AM1650" s="65"/>
      <c r="AO1650" s="64"/>
      <c r="AP1650" s="66"/>
      <c r="AQ1650" s="66"/>
      <c r="AS1650" s="67"/>
      <c r="AT1650" s="68"/>
    </row>
    <row r="1651" spans="1:46" x14ac:dyDescent="0.25">
      <c r="A1651" s="60">
        <v>24979.004498345312</v>
      </c>
      <c r="B1651" s="54">
        <f t="shared" si="75"/>
        <v>8</v>
      </c>
      <c r="C1651" s="54">
        <f t="shared" si="76"/>
        <v>1642</v>
      </c>
      <c r="D1651" s="60">
        <v>24979.004498345312</v>
      </c>
      <c r="G1651" s="63"/>
      <c r="I1651" s="64"/>
      <c r="J1651" s="64"/>
      <c r="K1651" s="65"/>
      <c r="M1651" s="64"/>
      <c r="N1651" s="66"/>
      <c r="O1651" s="66"/>
      <c r="Q1651" s="67"/>
      <c r="R1651" s="68"/>
      <c r="S1651" s="63"/>
      <c r="U1651" s="68">
        <v>48462</v>
      </c>
      <c r="V1651" s="64">
        <v>8</v>
      </c>
      <c r="W1651" s="54">
        <f t="shared" si="77"/>
        <v>1642</v>
      </c>
      <c r="X1651" s="68">
        <v>48462</v>
      </c>
      <c r="AC1651" s="63">
        <v>24231.875746274833</v>
      </c>
      <c r="AD1651" s="63"/>
      <c r="AE1651" s="54" t="s">
        <v>177</v>
      </c>
      <c r="AG1651" s="63"/>
      <c r="AK1651" s="64"/>
      <c r="AL1651" s="64"/>
      <c r="AM1651" s="65"/>
      <c r="AO1651" s="64"/>
      <c r="AP1651" s="66"/>
      <c r="AQ1651" s="66"/>
      <c r="AS1651" s="67"/>
      <c r="AT1651" s="68"/>
    </row>
    <row r="1652" spans="1:46" x14ac:dyDescent="0.25">
      <c r="A1652" s="60">
        <v>24994.63869335968</v>
      </c>
      <c r="B1652" s="54">
        <f t="shared" si="75"/>
        <v>9</v>
      </c>
      <c r="C1652" s="54">
        <f t="shared" si="76"/>
        <v>1643</v>
      </c>
      <c r="D1652" s="60">
        <v>24994.63869335968</v>
      </c>
      <c r="G1652" s="63"/>
      <c r="I1652" s="64"/>
      <c r="J1652" s="64"/>
      <c r="K1652" s="65"/>
      <c r="M1652" s="64"/>
      <c r="N1652" s="66"/>
      <c r="O1652" s="66"/>
      <c r="Q1652" s="67"/>
      <c r="R1652" s="68"/>
      <c r="S1652" s="63"/>
      <c r="U1652" s="68">
        <v>48491</v>
      </c>
      <c r="V1652" s="64">
        <v>9</v>
      </c>
      <c r="W1652" s="54">
        <f t="shared" si="77"/>
        <v>1643</v>
      </c>
      <c r="X1652" s="68">
        <v>48491</v>
      </c>
      <c r="AC1652" s="63">
        <v>24247.404757226352</v>
      </c>
      <c r="AD1652" s="63"/>
      <c r="AE1652" s="54" t="s">
        <v>176</v>
      </c>
      <c r="AG1652" s="63"/>
      <c r="AK1652" s="64"/>
      <c r="AL1652" s="64"/>
      <c r="AM1652" s="65"/>
      <c r="AO1652" s="64"/>
      <c r="AP1652" s="66"/>
      <c r="AQ1652" s="66"/>
      <c r="AS1652" s="67"/>
      <c r="AT1652" s="68"/>
    </row>
    <row r="1653" spans="1:46" x14ac:dyDescent="0.25">
      <c r="A1653" s="60">
        <v>25010.342985569965</v>
      </c>
      <c r="B1653" s="54">
        <f t="shared" si="75"/>
        <v>10</v>
      </c>
      <c r="C1653" s="54">
        <f t="shared" si="76"/>
        <v>1644</v>
      </c>
      <c r="D1653" s="60">
        <v>25010.342985569965</v>
      </c>
      <c r="G1653" s="63"/>
      <c r="I1653" s="64"/>
      <c r="J1653" s="64"/>
      <c r="K1653" s="65"/>
      <c r="M1653" s="64"/>
      <c r="N1653" s="66"/>
      <c r="O1653" s="66"/>
      <c r="Q1653" s="67"/>
      <c r="R1653" s="68"/>
      <c r="S1653" s="63"/>
      <c r="U1653" s="68">
        <v>48521</v>
      </c>
      <c r="V1653" s="64">
        <v>10</v>
      </c>
      <c r="W1653" s="54">
        <f t="shared" si="77"/>
        <v>1644</v>
      </c>
      <c r="X1653" s="68">
        <v>48521</v>
      </c>
      <c r="AC1653" s="63">
        <v>24261.320012878627</v>
      </c>
      <c r="AD1653" s="63"/>
      <c r="AE1653" s="54" t="s">
        <v>177</v>
      </c>
      <c r="AG1653" s="63"/>
      <c r="AK1653" s="64"/>
      <c r="AL1653" s="64"/>
      <c r="AM1653" s="65"/>
      <c r="AO1653" s="64"/>
      <c r="AP1653" s="66"/>
      <c r="AQ1653" s="66"/>
      <c r="AS1653" s="67"/>
      <c r="AT1653" s="68"/>
    </row>
    <row r="1654" spans="1:46" x14ac:dyDescent="0.25">
      <c r="A1654" s="60">
        <v>25026.071019161027</v>
      </c>
      <c r="B1654" s="54">
        <f t="shared" si="75"/>
        <v>11</v>
      </c>
      <c r="C1654" s="54">
        <f t="shared" si="76"/>
        <v>1645</v>
      </c>
      <c r="D1654" s="60">
        <v>25026.071019161027</v>
      </c>
      <c r="G1654" s="63"/>
      <c r="I1654" s="64"/>
      <c r="J1654" s="64"/>
      <c r="K1654" s="65"/>
      <c r="M1654" s="64"/>
      <c r="N1654" s="66"/>
      <c r="O1654" s="66"/>
      <c r="Q1654" s="67"/>
      <c r="R1654" s="68"/>
      <c r="S1654" s="63"/>
      <c r="U1654" s="68">
        <v>48551</v>
      </c>
      <c r="V1654" s="64">
        <v>11</v>
      </c>
      <c r="W1654" s="54">
        <f t="shared" si="77"/>
        <v>1645</v>
      </c>
      <c r="X1654" s="68">
        <v>48551</v>
      </c>
      <c r="AC1654" s="63">
        <v>24276.839865822345</v>
      </c>
      <c r="AD1654" s="63"/>
      <c r="AE1654" s="54" t="s">
        <v>176</v>
      </c>
      <c r="AG1654" s="63"/>
      <c r="AK1654" s="64"/>
      <c r="AL1654" s="64"/>
      <c r="AM1654" s="65"/>
      <c r="AO1654" s="64"/>
      <c r="AP1654" s="66"/>
      <c r="AQ1654" s="66"/>
      <c r="AS1654" s="67"/>
      <c r="AT1654" s="68"/>
    </row>
    <row r="1655" spans="1:46" x14ac:dyDescent="0.25">
      <c r="A1655" s="60">
        <v>25041.797243174165</v>
      </c>
      <c r="B1655" s="54">
        <f t="shared" si="75"/>
        <v>12</v>
      </c>
      <c r="C1655" s="54">
        <f t="shared" si="76"/>
        <v>1646</v>
      </c>
      <c r="D1655" s="60">
        <v>25041.797243174165</v>
      </c>
      <c r="G1655" s="63"/>
      <c r="I1655" s="64"/>
      <c r="J1655" s="64"/>
      <c r="K1655" s="65"/>
      <c r="M1655" s="64"/>
      <c r="N1655" s="66"/>
      <c r="O1655" s="66"/>
      <c r="Q1655" s="67"/>
      <c r="R1655" s="68"/>
      <c r="S1655" s="63"/>
      <c r="U1655" s="68">
        <v>48580</v>
      </c>
      <c r="V1655" s="64">
        <v>12</v>
      </c>
      <c r="W1655" s="54">
        <f t="shared" si="77"/>
        <v>1646</v>
      </c>
      <c r="X1655" s="68">
        <v>48580</v>
      </c>
      <c r="AC1655" s="63">
        <v>24290.817308592144</v>
      </c>
      <c r="AD1655" s="63"/>
      <c r="AE1655" s="54" t="s">
        <v>177</v>
      </c>
      <c r="AG1655" s="63"/>
      <c r="AK1655" s="64"/>
      <c r="AL1655" s="64"/>
      <c r="AM1655" s="65"/>
      <c r="AO1655" s="64"/>
      <c r="AP1655" s="66"/>
      <c r="AQ1655" s="66"/>
      <c r="AS1655" s="67"/>
      <c r="AT1655" s="68"/>
    </row>
    <row r="1656" spans="1:46" x14ac:dyDescent="0.25">
      <c r="A1656" s="60">
        <v>25057.477662621532</v>
      </c>
      <c r="B1656" s="54">
        <f t="shared" si="75"/>
        <v>13</v>
      </c>
      <c r="C1656" s="54">
        <f t="shared" si="76"/>
        <v>1647</v>
      </c>
      <c r="D1656" s="60">
        <v>25057.477662621532</v>
      </c>
      <c r="G1656" s="63"/>
      <c r="I1656" s="64"/>
      <c r="J1656" s="64"/>
      <c r="K1656" s="65"/>
      <c r="M1656" s="64"/>
      <c r="N1656" s="66"/>
      <c r="O1656" s="66"/>
      <c r="Q1656" s="67"/>
      <c r="R1656" s="68"/>
      <c r="S1656" s="63"/>
      <c r="U1656" s="68">
        <v>48610</v>
      </c>
      <c r="V1656" s="64">
        <v>1</v>
      </c>
      <c r="W1656" s="54">
        <f t="shared" si="77"/>
        <v>1647</v>
      </c>
      <c r="X1656" s="68">
        <v>48610</v>
      </c>
      <c r="AC1656" s="63">
        <v>24306.18803376006</v>
      </c>
      <c r="AD1656" s="63"/>
      <c r="AE1656" s="54" t="s">
        <v>176</v>
      </c>
      <c r="AG1656" s="63"/>
      <c r="AK1656" s="64"/>
      <c r="AL1656" s="64"/>
      <c r="AM1656" s="65"/>
      <c r="AO1656" s="64"/>
      <c r="AP1656" s="66"/>
      <c r="AQ1656" s="66"/>
      <c r="AS1656" s="67"/>
      <c r="AT1656" s="68"/>
    </row>
    <row r="1657" spans="1:46" x14ac:dyDescent="0.25">
      <c r="A1657" s="60">
        <v>25073.085761289112</v>
      </c>
      <c r="B1657" s="54">
        <f t="shared" si="75"/>
        <v>14</v>
      </c>
      <c r="C1657" s="54">
        <f t="shared" si="76"/>
        <v>1648</v>
      </c>
      <c r="D1657" s="60">
        <v>25073.085761289112</v>
      </c>
      <c r="G1657" s="63"/>
      <c r="I1657" s="64"/>
      <c r="J1657" s="64"/>
      <c r="K1657" s="65"/>
      <c r="M1657" s="64"/>
      <c r="N1657" s="66"/>
      <c r="O1657" s="66"/>
      <c r="Q1657" s="67"/>
      <c r="R1657" s="68"/>
      <c r="S1657" s="63"/>
      <c r="U1657" s="68">
        <v>48639</v>
      </c>
      <c r="V1657" s="64">
        <v>2</v>
      </c>
      <c r="W1657" s="54">
        <f t="shared" si="77"/>
        <v>1648</v>
      </c>
      <c r="X1657" s="68">
        <v>48639</v>
      </c>
      <c r="AC1657" s="63">
        <v>24320.37907619169</v>
      </c>
      <c r="AD1657" s="63"/>
      <c r="AE1657" s="54" t="s">
        <v>177</v>
      </c>
      <c r="AG1657" s="63"/>
      <c r="AK1657" s="64"/>
      <c r="AL1657" s="64"/>
      <c r="AM1657" s="65"/>
      <c r="AO1657" s="64"/>
      <c r="AP1657" s="66"/>
      <c r="AQ1657" s="66"/>
      <c r="AS1657" s="67"/>
      <c r="AT1657" s="68"/>
    </row>
    <row r="1658" spans="1:46" x14ac:dyDescent="0.25">
      <c r="A1658" s="60">
        <v>25088.591703976505</v>
      </c>
      <c r="B1658" s="54">
        <f t="shared" si="75"/>
        <v>15</v>
      </c>
      <c r="C1658" s="54">
        <f t="shared" si="76"/>
        <v>1649</v>
      </c>
      <c r="D1658" s="60">
        <v>25088.591703976505</v>
      </c>
      <c r="G1658" s="63"/>
      <c r="I1658" s="64"/>
      <c r="J1658" s="64"/>
      <c r="K1658" s="65"/>
      <c r="M1658" s="64"/>
      <c r="N1658" s="66"/>
      <c r="O1658" s="66"/>
      <c r="Q1658" s="67"/>
      <c r="R1658" s="68"/>
      <c r="S1658" s="63"/>
      <c r="U1658" s="68">
        <v>48669</v>
      </c>
      <c r="V1658" s="64">
        <v>3</v>
      </c>
      <c r="W1658" s="54">
        <f t="shared" si="77"/>
        <v>1649</v>
      </c>
      <c r="X1658" s="68">
        <v>48669</v>
      </c>
      <c r="AC1658" s="63">
        <v>24335.491904530674</v>
      </c>
      <c r="AD1658" s="63"/>
      <c r="AE1658" s="54" t="s">
        <v>176</v>
      </c>
      <c r="AG1658" s="63"/>
      <c r="AK1658" s="64"/>
      <c r="AL1658" s="64"/>
      <c r="AM1658" s="65"/>
      <c r="AO1658" s="64"/>
      <c r="AP1658" s="66"/>
      <c r="AQ1658" s="66"/>
      <c r="AS1658" s="67"/>
      <c r="AT1658" s="68"/>
    </row>
    <row r="1659" spans="1:46" x14ac:dyDescent="0.25">
      <c r="A1659" s="60">
        <v>25103.976950273383</v>
      </c>
      <c r="B1659" s="54">
        <f t="shared" si="75"/>
        <v>16</v>
      </c>
      <c r="C1659" s="54">
        <f t="shared" si="76"/>
        <v>1650</v>
      </c>
      <c r="D1659" s="60">
        <v>25103.976950273383</v>
      </c>
      <c r="G1659" s="63"/>
      <c r="I1659" s="64"/>
      <c r="J1659" s="64"/>
      <c r="K1659" s="65"/>
      <c r="M1659" s="64"/>
      <c r="N1659" s="66"/>
      <c r="O1659" s="66"/>
      <c r="Q1659" s="67"/>
      <c r="R1659" s="68"/>
      <c r="S1659" s="63"/>
      <c r="U1659" s="68">
        <v>48698</v>
      </c>
      <c r="V1659" s="64">
        <v>4</v>
      </c>
      <c r="W1659" s="54">
        <f t="shared" si="77"/>
        <v>1650</v>
      </c>
      <c r="X1659" s="68">
        <v>48698</v>
      </c>
      <c r="AC1659" s="63">
        <v>24350.009887012187</v>
      </c>
      <c r="AD1659" s="63"/>
      <c r="AE1659" s="54" t="s">
        <v>177</v>
      </c>
      <c r="AG1659" s="63"/>
      <c r="AK1659" s="64"/>
      <c r="AL1659" s="64"/>
      <c r="AM1659" s="65"/>
      <c r="AO1659" s="64"/>
      <c r="AP1659" s="66"/>
      <c r="AQ1659" s="66"/>
      <c r="AS1659" s="67"/>
      <c r="AT1659" s="68"/>
    </row>
    <row r="1660" spans="1:46" x14ac:dyDescent="0.25">
      <c r="A1660" s="60">
        <v>25119.232661008369</v>
      </c>
      <c r="B1660" s="54">
        <f t="shared" si="75"/>
        <v>17</v>
      </c>
      <c r="C1660" s="54">
        <f t="shared" si="76"/>
        <v>1651</v>
      </c>
      <c r="D1660" s="60">
        <v>25119.232661008369</v>
      </c>
      <c r="G1660" s="63"/>
      <c r="I1660" s="64"/>
      <c r="J1660" s="64"/>
      <c r="K1660" s="65"/>
      <c r="M1660" s="64"/>
      <c r="N1660" s="66"/>
      <c r="O1660" s="66"/>
      <c r="Q1660" s="67"/>
      <c r="R1660" s="68"/>
      <c r="S1660" s="63"/>
      <c r="U1660" s="68">
        <v>48727</v>
      </c>
      <c r="V1660" s="64">
        <v>5</v>
      </c>
      <c r="W1660" s="54">
        <f t="shared" si="77"/>
        <v>1651</v>
      </c>
      <c r="X1660" s="68">
        <v>48727</v>
      </c>
      <c r="AC1660" s="63">
        <v>24364.801288518589</v>
      </c>
      <c r="AD1660" s="63"/>
      <c r="AE1660" s="54" t="s">
        <v>176</v>
      </c>
      <c r="AG1660" s="63"/>
      <c r="AK1660" s="64"/>
      <c r="AL1660" s="64"/>
      <c r="AM1660" s="65"/>
      <c r="AO1660" s="64"/>
      <c r="AP1660" s="66"/>
      <c r="AQ1660" s="66"/>
      <c r="AS1660" s="67"/>
      <c r="AT1660" s="68"/>
    </row>
    <row r="1661" spans="1:46" x14ac:dyDescent="0.25">
      <c r="A1661" s="60">
        <v>25134.354312935378</v>
      </c>
      <c r="B1661" s="54">
        <f t="shared" si="75"/>
        <v>18</v>
      </c>
      <c r="C1661" s="54">
        <f t="shared" si="76"/>
        <v>1652</v>
      </c>
      <c r="D1661" s="60">
        <v>25134.354312935378</v>
      </c>
      <c r="G1661" s="63"/>
      <c r="I1661" s="64"/>
      <c r="J1661" s="64"/>
      <c r="K1661" s="65"/>
      <c r="M1661" s="64"/>
      <c r="N1661" s="66"/>
      <c r="O1661" s="66"/>
      <c r="Q1661" s="67"/>
      <c r="R1661" s="68"/>
      <c r="S1661" s="63"/>
      <c r="U1661" s="68">
        <v>48757</v>
      </c>
      <c r="V1661" s="64">
        <v>6</v>
      </c>
      <c r="W1661" s="54">
        <f t="shared" si="77"/>
        <v>1652</v>
      </c>
      <c r="X1661" s="68">
        <v>48757</v>
      </c>
      <c r="AC1661" s="63">
        <v>24379.699923777021</v>
      </c>
      <c r="AD1661" s="63"/>
      <c r="AE1661" s="54" t="s">
        <v>177</v>
      </c>
      <c r="AG1661" s="63"/>
      <c r="AK1661" s="64"/>
      <c r="AL1661" s="64"/>
      <c r="AM1661" s="65"/>
      <c r="AO1661" s="64"/>
      <c r="AP1661" s="66"/>
      <c r="AQ1661" s="66"/>
      <c r="AS1661" s="67"/>
      <c r="AT1661" s="68"/>
    </row>
    <row r="1662" spans="1:46" x14ac:dyDescent="0.25">
      <c r="A1662" s="60">
        <v>25149.354115516413</v>
      </c>
      <c r="B1662" s="54">
        <f t="shared" si="75"/>
        <v>19</v>
      </c>
      <c r="C1662" s="54">
        <f t="shared" si="76"/>
        <v>1653</v>
      </c>
      <c r="D1662" s="60">
        <v>25149.354115516413</v>
      </c>
      <c r="G1662" s="63"/>
      <c r="I1662" s="64"/>
      <c r="J1662" s="64"/>
      <c r="K1662" s="65"/>
      <c r="M1662" s="64"/>
      <c r="N1662" s="66"/>
      <c r="O1662" s="66"/>
      <c r="Q1662" s="67"/>
      <c r="R1662" s="68"/>
      <c r="S1662" s="63"/>
      <c r="U1662" s="68">
        <v>48786</v>
      </c>
      <c r="V1662" s="64">
        <v>7</v>
      </c>
      <c r="W1662" s="54">
        <f t="shared" si="77"/>
        <v>1653</v>
      </c>
      <c r="X1662" s="68">
        <v>48786</v>
      </c>
      <c r="AC1662" s="63">
        <v>24394.16125633195</v>
      </c>
      <c r="AD1662" s="63"/>
      <c r="AE1662" s="54" t="s">
        <v>176</v>
      </c>
      <c r="AG1662" s="63"/>
      <c r="AK1662" s="64"/>
      <c r="AL1662" s="64"/>
      <c r="AM1662" s="65"/>
      <c r="AO1662" s="64"/>
      <c r="AP1662" s="66"/>
      <c r="AQ1662" s="66"/>
      <c r="AS1662" s="67"/>
      <c r="AT1662" s="68"/>
    </row>
    <row r="1663" spans="1:46" x14ac:dyDescent="0.25">
      <c r="A1663" s="60">
        <v>25164.242471216712</v>
      </c>
      <c r="B1663" s="54">
        <f t="shared" si="75"/>
        <v>20</v>
      </c>
      <c r="C1663" s="54">
        <f t="shared" si="76"/>
        <v>1654</v>
      </c>
      <c r="D1663" s="60">
        <v>25164.242471216712</v>
      </c>
      <c r="G1663" s="63"/>
      <c r="I1663" s="64"/>
      <c r="J1663" s="64"/>
      <c r="K1663" s="65"/>
      <c r="M1663" s="64"/>
      <c r="N1663" s="66"/>
      <c r="O1663" s="66"/>
      <c r="Q1663" s="67"/>
      <c r="R1663" s="68"/>
      <c r="S1663" s="63"/>
      <c r="U1663" s="68">
        <v>48816</v>
      </c>
      <c r="V1663" s="64">
        <v>7</v>
      </c>
      <c r="W1663" s="54">
        <f t="shared" si="77"/>
        <v>1654</v>
      </c>
      <c r="X1663" s="68">
        <v>48816</v>
      </c>
      <c r="AC1663" s="63">
        <v>24409.417114684824</v>
      </c>
      <c r="AD1663" s="63"/>
      <c r="AE1663" s="54" t="s">
        <v>177</v>
      </c>
      <c r="AG1663" s="63"/>
      <c r="AK1663" s="64"/>
      <c r="AL1663" s="64"/>
      <c r="AM1663" s="65"/>
      <c r="AO1663" s="64"/>
      <c r="AP1663" s="66"/>
      <c r="AQ1663" s="66"/>
      <c r="AS1663" s="67"/>
      <c r="AT1663" s="68"/>
    </row>
    <row r="1664" spans="1:46" x14ac:dyDescent="0.25">
      <c r="A1664" s="60">
        <v>25179.047845407389</v>
      </c>
      <c r="B1664" s="54">
        <f t="shared" si="75"/>
        <v>21</v>
      </c>
      <c r="C1664" s="54">
        <f t="shared" si="76"/>
        <v>1655</v>
      </c>
      <c r="D1664" s="60">
        <v>25179.047845407389</v>
      </c>
      <c r="G1664" s="63"/>
      <c r="I1664" s="64"/>
      <c r="J1664" s="64"/>
      <c r="K1664" s="65"/>
      <c r="M1664" s="64"/>
      <c r="N1664" s="66"/>
      <c r="O1664" s="66"/>
      <c r="Q1664" s="67"/>
      <c r="R1664" s="68"/>
      <c r="S1664" s="63"/>
      <c r="U1664" s="68">
        <v>48845</v>
      </c>
      <c r="V1664" s="64">
        <v>8</v>
      </c>
      <c r="W1664" s="54">
        <f t="shared" si="77"/>
        <v>1655</v>
      </c>
      <c r="X1664" s="68">
        <v>48845</v>
      </c>
      <c r="AC1664" s="63">
        <v>24423.602043498773</v>
      </c>
      <c r="AD1664" s="63"/>
      <c r="AE1664" s="54" t="s">
        <v>176</v>
      </c>
      <c r="AG1664" s="63"/>
      <c r="AK1664" s="64"/>
      <c r="AL1664" s="64"/>
      <c r="AM1664" s="65"/>
      <c r="AO1664" s="64"/>
      <c r="AP1664" s="66"/>
      <c r="AQ1664" s="66"/>
      <c r="AS1664" s="67"/>
      <c r="AT1664" s="68"/>
    </row>
    <row r="1665" spans="1:46" x14ac:dyDescent="0.25">
      <c r="A1665" s="60">
        <v>25193.791938221548</v>
      </c>
      <c r="B1665" s="54">
        <f t="shared" si="75"/>
        <v>22</v>
      </c>
      <c r="C1665" s="54">
        <f t="shared" si="76"/>
        <v>1656</v>
      </c>
      <c r="D1665" s="60">
        <v>25193.791938221548</v>
      </c>
      <c r="G1665" s="63"/>
      <c r="I1665" s="64"/>
      <c r="J1665" s="64"/>
      <c r="K1665" s="65"/>
      <c r="M1665" s="64"/>
      <c r="N1665" s="66"/>
      <c r="O1665" s="66"/>
      <c r="Q1665" s="67"/>
      <c r="R1665" s="68"/>
      <c r="S1665" s="63"/>
      <c r="U1665" s="68">
        <v>48875</v>
      </c>
      <c r="V1665" s="64">
        <v>9</v>
      </c>
      <c r="W1665" s="54">
        <f t="shared" si="77"/>
        <v>1656</v>
      </c>
      <c r="X1665" s="68">
        <v>48875</v>
      </c>
      <c r="AC1665" s="63">
        <v>24439.111799665727</v>
      </c>
      <c r="AD1665" s="63"/>
      <c r="AE1665" s="54" t="s">
        <v>177</v>
      </c>
      <c r="AG1665" s="63"/>
      <c r="AK1665" s="64"/>
      <c r="AL1665" s="64"/>
      <c r="AM1665" s="65"/>
      <c r="AO1665" s="64"/>
      <c r="AP1665" s="66"/>
      <c r="AQ1665" s="66"/>
      <c r="AS1665" s="67"/>
      <c r="AT1665" s="68"/>
    </row>
    <row r="1666" spans="1:46" x14ac:dyDescent="0.25">
      <c r="A1666" s="60">
        <v>25208.512120922562</v>
      </c>
      <c r="B1666" s="54">
        <f t="shared" si="75"/>
        <v>23</v>
      </c>
      <c r="C1666" s="54">
        <f t="shared" si="76"/>
        <v>1657</v>
      </c>
      <c r="D1666" s="60">
        <v>25208.512120922562</v>
      </c>
      <c r="G1666" s="63"/>
      <c r="I1666" s="64"/>
      <c r="J1666" s="64"/>
      <c r="K1666" s="65"/>
      <c r="M1666" s="64"/>
      <c r="N1666" s="66"/>
      <c r="O1666" s="66"/>
      <c r="Q1666" s="67"/>
      <c r="R1666" s="68"/>
      <c r="S1666" s="63"/>
      <c r="U1666" s="68">
        <v>48905</v>
      </c>
      <c r="V1666" s="64">
        <v>10</v>
      </c>
      <c r="W1666" s="54">
        <f t="shared" si="77"/>
        <v>1657</v>
      </c>
      <c r="X1666" s="68">
        <v>48905</v>
      </c>
      <c r="AC1666" s="63">
        <v>24453.13463715883</v>
      </c>
      <c r="AD1666" s="63"/>
      <c r="AE1666" s="54" t="s">
        <v>176</v>
      </c>
      <c r="AG1666" s="63"/>
      <c r="AK1666" s="64"/>
      <c r="AL1666" s="64"/>
      <c r="AM1666" s="65"/>
      <c r="AO1666" s="64"/>
      <c r="AP1666" s="66"/>
      <c r="AQ1666" s="66"/>
      <c r="AS1666" s="67"/>
      <c r="AT1666" s="68"/>
    </row>
    <row r="1667" spans="1:46" x14ac:dyDescent="0.25">
      <c r="A1667" s="60">
        <v>25223.23529654555</v>
      </c>
      <c r="B1667" s="54">
        <f t="shared" si="75"/>
        <v>24</v>
      </c>
      <c r="C1667" s="54">
        <f t="shared" si="76"/>
        <v>1658</v>
      </c>
      <c r="D1667" s="60">
        <v>25223.23529654555</v>
      </c>
      <c r="G1667" s="63"/>
      <c r="I1667" s="64"/>
      <c r="J1667" s="64"/>
      <c r="K1667" s="65"/>
      <c r="M1667" s="64"/>
      <c r="N1667" s="66"/>
      <c r="O1667" s="66"/>
      <c r="Q1667" s="67"/>
      <c r="R1667" s="68"/>
      <c r="S1667" s="63"/>
      <c r="U1667" s="68">
        <v>48935</v>
      </c>
      <c r="V1667" s="64">
        <v>11</v>
      </c>
      <c r="W1667" s="54">
        <f t="shared" si="77"/>
        <v>1658</v>
      </c>
      <c r="X1667" s="68">
        <v>48935</v>
      </c>
      <c r="AC1667" s="63">
        <v>24468.738701042719</v>
      </c>
      <c r="AD1667" s="63"/>
      <c r="AE1667" s="54" t="s">
        <v>177</v>
      </c>
      <c r="AG1667" s="63"/>
      <c r="AK1667" s="64"/>
      <c r="AL1667" s="64"/>
      <c r="AM1667" s="65"/>
      <c r="AO1667" s="64"/>
      <c r="AP1667" s="66"/>
      <c r="AQ1667" s="66"/>
      <c r="AS1667" s="67"/>
      <c r="AT1667" s="68"/>
    </row>
    <row r="1668" spans="1:46" x14ac:dyDescent="0.25">
      <c r="A1668" s="60">
        <v>25237.999668106902</v>
      </c>
      <c r="B1668" s="54">
        <f t="shared" si="75"/>
        <v>1</v>
      </c>
      <c r="C1668" s="54">
        <f t="shared" si="76"/>
        <v>1659</v>
      </c>
      <c r="D1668" s="60">
        <v>25237.999668106902</v>
      </c>
      <c r="G1668" s="63"/>
      <c r="I1668" s="64"/>
      <c r="J1668" s="64"/>
      <c r="K1668" s="65"/>
      <c r="M1668" s="64"/>
      <c r="N1668" s="66"/>
      <c r="O1668" s="66"/>
      <c r="Q1668" s="67"/>
      <c r="R1668" s="68"/>
      <c r="S1668" s="63"/>
      <c r="U1668" s="68">
        <v>48964</v>
      </c>
      <c r="V1668" s="64">
        <v>12</v>
      </c>
      <c r="W1668" s="54">
        <f t="shared" si="77"/>
        <v>1659</v>
      </c>
      <c r="X1668" s="68">
        <v>48964</v>
      </c>
      <c r="AC1668" s="63">
        <v>24482.754520776682</v>
      </c>
      <c r="AD1668" s="63"/>
      <c r="AE1668" s="54" t="s">
        <v>176</v>
      </c>
      <c r="AG1668" s="63"/>
      <c r="AK1668" s="64"/>
      <c r="AL1668" s="64"/>
      <c r="AM1668" s="65"/>
      <c r="AO1668" s="64"/>
      <c r="AP1668" s="66"/>
      <c r="AQ1668" s="66"/>
      <c r="AS1668" s="67"/>
      <c r="AT1668" s="68"/>
    </row>
    <row r="1669" spans="1:46" x14ac:dyDescent="0.25">
      <c r="A1669" s="60">
        <v>25252.829955689143</v>
      </c>
      <c r="B1669" s="54">
        <f t="shared" si="75"/>
        <v>2</v>
      </c>
      <c r="C1669" s="54">
        <f t="shared" si="76"/>
        <v>1660</v>
      </c>
      <c r="D1669" s="60">
        <v>25252.829955689143</v>
      </c>
      <c r="G1669" s="63"/>
      <c r="I1669" s="64"/>
      <c r="J1669" s="64"/>
      <c r="K1669" s="65"/>
      <c r="M1669" s="64"/>
      <c r="N1669" s="66"/>
      <c r="O1669" s="66"/>
      <c r="Q1669" s="67"/>
      <c r="R1669" s="68"/>
      <c r="S1669" s="63"/>
      <c r="U1669" s="68">
        <v>48994</v>
      </c>
      <c r="V1669" s="64">
        <v>1</v>
      </c>
      <c r="W1669" s="54">
        <f t="shared" si="77"/>
        <v>1660</v>
      </c>
      <c r="X1669" s="68">
        <v>48994</v>
      </c>
      <c r="AC1669" s="63">
        <v>24498.27849679254</v>
      </c>
      <c r="AD1669" s="63"/>
      <c r="AE1669" s="54" t="s">
        <v>177</v>
      </c>
      <c r="AG1669" s="63"/>
      <c r="AK1669" s="64"/>
      <c r="AL1669" s="64"/>
      <c r="AM1669" s="65"/>
      <c r="AO1669" s="64"/>
      <c r="AP1669" s="66"/>
      <c r="AQ1669" s="66"/>
      <c r="AS1669" s="67"/>
      <c r="AT1669" s="68"/>
    </row>
    <row r="1670" spans="1:46" x14ac:dyDescent="0.25">
      <c r="A1670" s="60">
        <v>25267.757785154507</v>
      </c>
      <c r="B1670" s="54">
        <f t="shared" si="75"/>
        <v>3</v>
      </c>
      <c r="C1670" s="54">
        <f t="shared" si="76"/>
        <v>1661</v>
      </c>
      <c r="D1670" s="60">
        <v>25267.757785154507</v>
      </c>
      <c r="G1670" s="63"/>
      <c r="I1670" s="64"/>
      <c r="J1670" s="64"/>
      <c r="K1670" s="65"/>
      <c r="M1670" s="64"/>
      <c r="N1670" s="66"/>
      <c r="O1670" s="66"/>
      <c r="Q1670" s="67"/>
      <c r="R1670" s="68"/>
      <c r="S1670" s="63"/>
      <c r="U1670" s="68">
        <v>49023</v>
      </c>
      <c r="V1670" s="64">
        <v>2</v>
      </c>
      <c r="W1670" s="54">
        <f t="shared" si="77"/>
        <v>1661</v>
      </c>
      <c r="X1670" s="68">
        <v>49023</v>
      </c>
      <c r="AC1670" s="63">
        <v>24512.447530261241</v>
      </c>
      <c r="AD1670" s="63"/>
      <c r="AE1670" s="54" t="s">
        <v>176</v>
      </c>
      <c r="AG1670" s="63"/>
      <c r="AK1670" s="64"/>
      <c r="AL1670" s="64"/>
      <c r="AM1670" s="65"/>
      <c r="AO1670" s="64"/>
      <c r="AP1670" s="66"/>
      <c r="AQ1670" s="66"/>
      <c r="AS1670" s="67"/>
      <c r="AT1670" s="68"/>
    </row>
    <row r="1671" spans="1:46" x14ac:dyDescent="0.25">
      <c r="A1671" s="60">
        <v>25282.797729952261</v>
      </c>
      <c r="B1671" s="54">
        <f t="shared" si="75"/>
        <v>4</v>
      </c>
      <c r="C1671" s="54">
        <f t="shared" si="76"/>
        <v>1662</v>
      </c>
      <c r="D1671" s="60">
        <v>25282.797729952261</v>
      </c>
      <c r="G1671" s="63"/>
      <c r="I1671" s="64"/>
      <c r="J1671" s="64"/>
      <c r="K1671" s="65"/>
      <c r="M1671" s="64"/>
      <c r="N1671" s="66"/>
      <c r="O1671" s="66"/>
      <c r="Q1671" s="67"/>
      <c r="R1671" s="68"/>
      <c r="S1671" s="63"/>
      <c r="U1671" s="68">
        <v>49053</v>
      </c>
      <c r="V1671" s="64">
        <v>3</v>
      </c>
      <c r="W1671" s="54">
        <f t="shared" si="77"/>
        <v>1662</v>
      </c>
      <c r="X1671" s="68">
        <v>49053</v>
      </c>
      <c r="AC1671" s="63">
        <v>24527.738823304418</v>
      </c>
      <c r="AD1671" s="63"/>
      <c r="AE1671" s="54" t="s">
        <v>177</v>
      </c>
      <c r="AG1671" s="63"/>
      <c r="AK1671" s="64"/>
      <c r="AL1671" s="64"/>
      <c r="AM1671" s="65"/>
      <c r="AO1671" s="64"/>
      <c r="AP1671" s="66"/>
      <c r="AQ1671" s="66"/>
      <c r="AS1671" s="67"/>
      <c r="AT1671" s="68"/>
    </row>
    <row r="1672" spans="1:46" x14ac:dyDescent="0.25">
      <c r="A1672" s="60">
        <v>25297.96909014741</v>
      </c>
      <c r="B1672" s="54">
        <f t="shared" si="75"/>
        <v>5</v>
      </c>
      <c r="C1672" s="54">
        <f t="shared" si="76"/>
        <v>1663</v>
      </c>
      <c r="D1672" s="60">
        <v>25297.96909014741</v>
      </c>
      <c r="G1672" s="63"/>
      <c r="I1672" s="64"/>
      <c r="J1672" s="64"/>
      <c r="K1672" s="65"/>
      <c r="M1672" s="64"/>
      <c r="N1672" s="66"/>
      <c r="O1672" s="66"/>
      <c r="Q1672" s="67"/>
      <c r="R1672" s="68"/>
      <c r="S1672" s="63"/>
      <c r="U1672" s="68">
        <v>49082</v>
      </c>
      <c r="V1672" s="64">
        <v>4</v>
      </c>
      <c r="W1672" s="54">
        <f t="shared" si="77"/>
        <v>1663</v>
      </c>
      <c r="X1672" s="68">
        <v>49082</v>
      </c>
      <c r="AC1672" s="63">
        <v>24542.187725699972</v>
      </c>
      <c r="AD1672" s="63"/>
      <c r="AE1672" s="54" t="s">
        <v>176</v>
      </c>
      <c r="AG1672" s="63"/>
      <c r="AK1672" s="64"/>
      <c r="AL1672" s="64"/>
      <c r="AM1672" s="65"/>
      <c r="AO1672" s="64"/>
      <c r="AP1672" s="66"/>
      <c r="AQ1672" s="66"/>
      <c r="AS1672" s="67"/>
      <c r="AT1672" s="68"/>
    </row>
    <row r="1673" spans="1:46" x14ac:dyDescent="0.25">
      <c r="A1673" s="60">
        <v>25313.269106644671</v>
      </c>
      <c r="B1673" s="54">
        <f t="shared" si="75"/>
        <v>6</v>
      </c>
      <c r="C1673" s="54">
        <f t="shared" si="76"/>
        <v>1664</v>
      </c>
      <c r="D1673" s="60">
        <v>25313.269106644671</v>
      </c>
      <c r="G1673" s="63"/>
      <c r="I1673" s="64"/>
      <c r="J1673" s="64"/>
      <c r="K1673" s="65"/>
      <c r="M1673" s="64"/>
      <c r="N1673" s="66"/>
      <c r="O1673" s="66"/>
      <c r="Q1673" s="67"/>
      <c r="R1673" s="68"/>
      <c r="S1673" s="63"/>
      <c r="U1673" s="68">
        <v>49111</v>
      </c>
      <c r="V1673" s="64">
        <v>5</v>
      </c>
      <c r="W1673" s="54">
        <f t="shared" si="77"/>
        <v>1664</v>
      </c>
      <c r="X1673" s="68">
        <v>49111</v>
      </c>
      <c r="AC1673" s="63">
        <v>24557.139855236746</v>
      </c>
      <c r="AD1673" s="63"/>
      <c r="AE1673" s="54" t="s">
        <v>177</v>
      </c>
      <c r="AG1673" s="63"/>
      <c r="AK1673" s="64"/>
      <c r="AL1673" s="64"/>
      <c r="AM1673" s="65"/>
      <c r="AO1673" s="64"/>
      <c r="AP1673" s="66"/>
      <c r="AQ1673" s="66"/>
      <c r="AS1673" s="67"/>
      <c r="AT1673" s="68"/>
    </row>
    <row r="1674" spans="1:46" x14ac:dyDescent="0.25">
      <c r="A1674" s="60">
        <v>25328.701682836283</v>
      </c>
      <c r="B1674" s="54">
        <f t="shared" si="75"/>
        <v>7</v>
      </c>
      <c r="C1674" s="54">
        <f t="shared" si="76"/>
        <v>1665</v>
      </c>
      <c r="D1674" s="60">
        <v>25328.701682836283</v>
      </c>
      <c r="G1674" s="63"/>
      <c r="I1674" s="64"/>
      <c r="J1674" s="64"/>
      <c r="K1674" s="65"/>
      <c r="M1674" s="64"/>
      <c r="N1674" s="66"/>
      <c r="O1674" s="66"/>
      <c r="Q1674" s="67"/>
      <c r="R1674" s="68"/>
      <c r="S1674" s="63"/>
      <c r="U1674" s="68">
        <v>49141</v>
      </c>
      <c r="V1674" s="64">
        <v>6</v>
      </c>
      <c r="W1674" s="54">
        <f t="shared" si="77"/>
        <v>1665</v>
      </c>
      <c r="X1674" s="68">
        <v>49141</v>
      </c>
      <c r="AC1674" s="63">
        <v>24571.931062845048</v>
      </c>
      <c r="AD1674" s="63"/>
      <c r="AE1674" s="54" t="s">
        <v>176</v>
      </c>
      <c r="AG1674" s="63"/>
      <c r="AK1674" s="64"/>
      <c r="AL1674" s="64"/>
      <c r="AM1674" s="65"/>
      <c r="AO1674" s="64"/>
      <c r="AP1674" s="66"/>
      <c r="AQ1674" s="66"/>
      <c r="AS1674" s="67"/>
      <c r="AT1674" s="68"/>
    </row>
    <row r="1675" spans="1:46" x14ac:dyDescent="0.25">
      <c r="A1675" s="60">
        <v>25344.243317148183</v>
      </c>
      <c r="B1675" s="54">
        <f t="shared" si="75"/>
        <v>8</v>
      </c>
      <c r="C1675" s="54">
        <f t="shared" si="76"/>
        <v>1666</v>
      </c>
      <c r="D1675" s="60">
        <v>25344.243317148183</v>
      </c>
      <c r="G1675" s="63"/>
      <c r="I1675" s="64"/>
      <c r="J1675" s="64"/>
      <c r="K1675" s="65"/>
      <c r="M1675" s="64"/>
      <c r="N1675" s="66"/>
      <c r="O1675" s="66"/>
      <c r="Q1675" s="67"/>
      <c r="R1675" s="68"/>
      <c r="S1675" s="63"/>
      <c r="U1675" s="68">
        <v>49170</v>
      </c>
      <c r="V1675" s="64">
        <v>7</v>
      </c>
      <c r="W1675" s="54">
        <f t="shared" si="77"/>
        <v>1666</v>
      </c>
      <c r="X1675" s="68">
        <v>49170</v>
      </c>
      <c r="AC1675" s="63">
        <v>24586.50279848231</v>
      </c>
      <c r="AD1675" s="63"/>
      <c r="AE1675" s="54" t="s">
        <v>177</v>
      </c>
      <c r="AG1675" s="63"/>
      <c r="AK1675" s="64"/>
      <c r="AL1675" s="64"/>
      <c r="AM1675" s="65"/>
      <c r="AO1675" s="64"/>
      <c r="AP1675" s="66"/>
      <c r="AQ1675" s="66"/>
      <c r="AS1675" s="67"/>
      <c r="AT1675" s="68"/>
    </row>
    <row r="1676" spans="1:46" x14ac:dyDescent="0.25">
      <c r="A1676" s="60">
        <v>25359.883429677226</v>
      </c>
      <c r="B1676" s="54">
        <f t="shared" ref="B1676:B1739" si="78">IF(B1675=24,1,B1675+1)</f>
        <v>9</v>
      </c>
      <c r="C1676" s="54">
        <f t="shared" ref="C1676:C1739" si="79">C1675+1</f>
        <v>1667</v>
      </c>
      <c r="D1676" s="60">
        <v>25359.883429677226</v>
      </c>
      <c r="G1676" s="63"/>
      <c r="I1676" s="64"/>
      <c r="J1676" s="64"/>
      <c r="K1676" s="65"/>
      <c r="M1676" s="64"/>
      <c r="N1676" s="66"/>
      <c r="O1676" s="66"/>
      <c r="Q1676" s="67"/>
      <c r="R1676" s="68"/>
      <c r="S1676" s="63"/>
      <c r="U1676" s="68">
        <v>49200</v>
      </c>
      <c r="V1676" s="64">
        <v>8</v>
      </c>
      <c r="W1676" s="54">
        <f t="shared" ref="W1676:W1739" si="80">W1675+1</f>
        <v>1667</v>
      </c>
      <c r="X1676" s="68">
        <v>49200</v>
      </c>
      <c r="AC1676" s="63">
        <v>24601.622177185956</v>
      </c>
      <c r="AD1676" s="63"/>
      <c r="AE1676" s="54" t="s">
        <v>176</v>
      </c>
      <c r="AG1676" s="63"/>
      <c r="AK1676" s="64"/>
      <c r="AL1676" s="64"/>
      <c r="AM1676" s="65"/>
      <c r="AO1676" s="64"/>
      <c r="AP1676" s="66"/>
      <c r="AQ1676" s="66"/>
      <c r="AS1676" s="67"/>
      <c r="AT1676" s="68"/>
    </row>
    <row r="1677" spans="1:46" x14ac:dyDescent="0.25">
      <c r="A1677" s="60">
        <v>25375.580337504856</v>
      </c>
      <c r="B1677" s="54">
        <f t="shared" si="78"/>
        <v>10</v>
      </c>
      <c r="C1677" s="54">
        <f t="shared" si="79"/>
        <v>1668</v>
      </c>
      <c r="D1677" s="60">
        <v>25375.580337504856</v>
      </c>
      <c r="G1677" s="63"/>
      <c r="I1677" s="64"/>
      <c r="J1677" s="64"/>
      <c r="K1677" s="65"/>
      <c r="M1677" s="64"/>
      <c r="N1677" s="66"/>
      <c r="O1677" s="66"/>
      <c r="Q1677" s="67"/>
      <c r="R1677" s="68"/>
      <c r="S1677" s="63"/>
      <c r="U1677" s="68">
        <v>49229</v>
      </c>
      <c r="V1677" s="64">
        <v>9</v>
      </c>
      <c r="W1677" s="54">
        <f t="shared" si="80"/>
        <v>1668</v>
      </c>
      <c r="X1677" s="68">
        <v>49229</v>
      </c>
      <c r="AC1677" s="63">
        <v>24615.849219994619</v>
      </c>
      <c r="AD1677" s="63"/>
      <c r="AE1677" s="54" t="s">
        <v>177</v>
      </c>
      <c r="AG1677" s="63"/>
      <c r="AK1677" s="64"/>
      <c r="AL1677" s="64"/>
      <c r="AM1677" s="65"/>
      <c r="AO1677" s="64"/>
      <c r="AP1677" s="66"/>
      <c r="AQ1677" s="66"/>
      <c r="AS1677" s="67"/>
      <c r="AT1677" s="68"/>
    </row>
    <row r="1678" spans="1:46" x14ac:dyDescent="0.25">
      <c r="A1678" s="60">
        <v>25391.314005426597</v>
      </c>
      <c r="B1678" s="54">
        <f t="shared" si="78"/>
        <v>11</v>
      </c>
      <c r="C1678" s="54">
        <f t="shared" si="79"/>
        <v>1669</v>
      </c>
      <c r="D1678" s="60">
        <v>25391.314005426597</v>
      </c>
      <c r="G1678" s="63"/>
      <c r="I1678" s="64"/>
      <c r="J1678" s="64"/>
      <c r="K1678" s="65"/>
      <c r="M1678" s="64"/>
      <c r="N1678" s="66"/>
      <c r="O1678" s="66"/>
      <c r="Q1678" s="67"/>
      <c r="R1678" s="68"/>
      <c r="S1678" s="63"/>
      <c r="U1678" s="68">
        <v>49259</v>
      </c>
      <c r="V1678" s="64">
        <v>10</v>
      </c>
      <c r="W1678" s="54">
        <f t="shared" si="80"/>
        <v>1669</v>
      </c>
      <c r="X1678" s="68">
        <v>49259</v>
      </c>
      <c r="AC1678" s="63">
        <v>24631.218112939503</v>
      </c>
      <c r="AD1678" s="63"/>
      <c r="AE1678" s="54" t="s">
        <v>176</v>
      </c>
      <c r="AG1678" s="63"/>
      <c r="AK1678" s="64"/>
      <c r="AL1678" s="64"/>
      <c r="AM1678" s="65"/>
      <c r="AO1678" s="64"/>
      <c r="AP1678" s="66"/>
      <c r="AQ1678" s="66"/>
      <c r="AS1678" s="67"/>
      <c r="AT1678" s="68"/>
    </row>
    <row r="1679" spans="1:46" x14ac:dyDescent="0.25">
      <c r="A1679" s="60">
        <v>25407.033892814536</v>
      </c>
      <c r="B1679" s="54">
        <f t="shared" si="78"/>
        <v>12</v>
      </c>
      <c r="C1679" s="54">
        <f t="shared" si="79"/>
        <v>1670</v>
      </c>
      <c r="D1679" s="60">
        <v>25407.033892814536</v>
      </c>
      <c r="G1679" s="63"/>
      <c r="I1679" s="64"/>
      <c r="J1679" s="64"/>
      <c r="K1679" s="65"/>
      <c r="M1679" s="64"/>
      <c r="N1679" s="66"/>
      <c r="O1679" s="66"/>
      <c r="Q1679" s="67"/>
      <c r="R1679" s="68"/>
      <c r="S1679" s="63"/>
      <c r="U1679" s="68">
        <v>49289</v>
      </c>
      <c r="V1679" s="64">
        <v>11</v>
      </c>
      <c r="W1679" s="54">
        <f t="shared" si="80"/>
        <v>1670</v>
      </c>
      <c r="X1679" s="68">
        <v>49289</v>
      </c>
      <c r="AC1679" s="63">
        <v>24645.206519526895</v>
      </c>
      <c r="AD1679" s="63"/>
      <c r="AE1679" s="54" t="s">
        <v>177</v>
      </c>
      <c r="AG1679" s="63"/>
      <c r="AK1679" s="64"/>
      <c r="AL1679" s="64"/>
      <c r="AM1679" s="65"/>
      <c r="AO1679" s="64"/>
      <c r="AP1679" s="66"/>
      <c r="AQ1679" s="66"/>
      <c r="AS1679" s="67"/>
      <c r="AT1679" s="68"/>
    </row>
    <row r="1680" spans="1:46" x14ac:dyDescent="0.25">
      <c r="A1680" s="60">
        <v>25422.718583127949</v>
      </c>
      <c r="B1680" s="54">
        <f t="shared" si="78"/>
        <v>13</v>
      </c>
      <c r="C1680" s="54">
        <f t="shared" si="79"/>
        <v>1671</v>
      </c>
      <c r="D1680" s="60">
        <v>25422.718583127949</v>
      </c>
      <c r="G1680" s="63"/>
      <c r="I1680" s="64"/>
      <c r="J1680" s="64"/>
      <c r="K1680" s="65"/>
      <c r="M1680" s="64"/>
      <c r="N1680" s="66"/>
      <c r="O1680" s="66"/>
      <c r="Q1680" s="67"/>
      <c r="R1680" s="68"/>
      <c r="S1680" s="63"/>
      <c r="U1680" s="68">
        <v>49318</v>
      </c>
      <c r="V1680" s="64">
        <v>12</v>
      </c>
      <c r="W1680" s="54">
        <f t="shared" si="80"/>
        <v>1671</v>
      </c>
      <c r="X1680" s="68">
        <v>49318</v>
      </c>
      <c r="AC1680" s="63">
        <v>24660.708814416081</v>
      </c>
      <c r="AD1680" s="63"/>
      <c r="AE1680" s="54" t="s">
        <v>176</v>
      </c>
      <c r="AG1680" s="63"/>
      <c r="AK1680" s="64"/>
      <c r="AL1680" s="64"/>
      <c r="AM1680" s="65"/>
      <c r="AO1680" s="64"/>
      <c r="AP1680" s="66"/>
      <c r="AQ1680" s="66"/>
      <c r="AS1680" s="67"/>
      <c r="AT1680" s="68"/>
    </row>
    <row r="1681" spans="1:46" x14ac:dyDescent="0.25">
      <c r="A1681" s="60">
        <v>25438.322230515536</v>
      </c>
      <c r="B1681" s="54">
        <f t="shared" si="78"/>
        <v>14</v>
      </c>
      <c r="C1681" s="54">
        <f t="shared" si="79"/>
        <v>1672</v>
      </c>
      <c r="D1681" s="60">
        <v>25438.322230515536</v>
      </c>
      <c r="G1681" s="63"/>
      <c r="I1681" s="64"/>
      <c r="J1681" s="64"/>
      <c r="K1681" s="65"/>
      <c r="M1681" s="64"/>
      <c r="N1681" s="66"/>
      <c r="O1681" s="66"/>
      <c r="Q1681" s="67"/>
      <c r="R1681" s="68"/>
      <c r="S1681" s="63"/>
      <c r="U1681" s="68">
        <v>49348</v>
      </c>
      <c r="V1681" s="64">
        <v>1</v>
      </c>
      <c r="W1681" s="54">
        <f t="shared" si="80"/>
        <v>1672</v>
      </c>
      <c r="X1681" s="68">
        <v>49348</v>
      </c>
      <c r="AC1681" s="63">
        <v>24674.610961762257</v>
      </c>
      <c r="AD1681" s="63"/>
      <c r="AE1681" s="54" t="s">
        <v>177</v>
      </c>
      <c r="AG1681" s="63"/>
      <c r="AK1681" s="64"/>
      <c r="AL1681" s="64"/>
      <c r="AM1681" s="65"/>
      <c r="AO1681" s="64"/>
      <c r="AP1681" s="66"/>
      <c r="AQ1681" s="66"/>
      <c r="AS1681" s="67"/>
      <c r="AT1681" s="68"/>
    </row>
    <row r="1682" spans="1:46" x14ac:dyDescent="0.25">
      <c r="A1682" s="60">
        <v>25453.830601427704</v>
      </c>
      <c r="B1682" s="54">
        <f t="shared" si="78"/>
        <v>15</v>
      </c>
      <c r="C1682" s="54">
        <f t="shared" si="79"/>
        <v>1673</v>
      </c>
      <c r="D1682" s="60">
        <v>25453.830601427704</v>
      </c>
      <c r="G1682" s="63"/>
      <c r="I1682" s="64"/>
      <c r="J1682" s="64"/>
      <c r="K1682" s="65"/>
      <c r="M1682" s="64"/>
      <c r="N1682" s="66"/>
      <c r="O1682" s="66"/>
      <c r="Q1682" s="67"/>
      <c r="R1682" s="68"/>
      <c r="S1682" s="63"/>
      <c r="U1682" s="68">
        <v>49378</v>
      </c>
      <c r="V1682" s="64">
        <v>2</v>
      </c>
      <c r="W1682" s="54">
        <f t="shared" si="80"/>
        <v>1673</v>
      </c>
      <c r="X1682" s="68">
        <v>49378</v>
      </c>
      <c r="AC1682" s="63">
        <v>24690.117346113548</v>
      </c>
      <c r="AD1682" s="63"/>
      <c r="AE1682" s="54" t="s">
        <v>176</v>
      </c>
      <c r="AG1682" s="63"/>
      <c r="AK1682" s="64"/>
      <c r="AL1682" s="64"/>
      <c r="AM1682" s="65"/>
      <c r="AO1682" s="64"/>
      <c r="AP1682" s="66"/>
      <c r="AQ1682" s="66"/>
      <c r="AS1682" s="67"/>
      <c r="AT1682" s="68"/>
    </row>
    <row r="1683" spans="1:46" x14ac:dyDescent="0.25">
      <c r="A1683" s="60">
        <v>25469.213566930033</v>
      </c>
      <c r="B1683" s="54">
        <f t="shared" si="78"/>
        <v>16</v>
      </c>
      <c r="C1683" s="54">
        <f t="shared" si="79"/>
        <v>1674</v>
      </c>
      <c r="D1683" s="60">
        <v>25469.213566930033</v>
      </c>
      <c r="G1683" s="63"/>
      <c r="I1683" s="64"/>
      <c r="J1683" s="64"/>
      <c r="K1683" s="65"/>
      <c r="M1683" s="64"/>
      <c r="N1683" s="66"/>
      <c r="O1683" s="66"/>
      <c r="Q1683" s="67"/>
      <c r="R1683" s="68"/>
      <c r="S1683" s="63"/>
      <c r="U1683" s="68">
        <v>49407</v>
      </c>
      <c r="V1683" s="64">
        <v>3</v>
      </c>
      <c r="W1683" s="54">
        <f t="shared" si="80"/>
        <v>1674</v>
      </c>
      <c r="X1683" s="68">
        <v>49407</v>
      </c>
      <c r="AC1683" s="63">
        <v>24704.102294645272</v>
      </c>
      <c r="AD1683" s="63"/>
      <c r="AE1683" s="54" t="s">
        <v>177</v>
      </c>
      <c r="AG1683" s="63"/>
      <c r="AK1683" s="64"/>
      <c r="AL1683" s="64"/>
      <c r="AM1683" s="65"/>
      <c r="AO1683" s="64"/>
      <c r="AP1683" s="66"/>
      <c r="AQ1683" s="66"/>
      <c r="AS1683" s="67"/>
      <c r="AT1683" s="68"/>
    </row>
    <row r="1684" spans="1:46" x14ac:dyDescent="0.25">
      <c r="A1684" s="60">
        <v>25484.47035768535</v>
      </c>
      <c r="B1684" s="54">
        <f t="shared" si="78"/>
        <v>17</v>
      </c>
      <c r="C1684" s="54">
        <f t="shared" si="79"/>
        <v>1675</v>
      </c>
      <c r="D1684" s="60">
        <v>25484.47035768535</v>
      </c>
      <c r="G1684" s="63"/>
      <c r="I1684" s="64"/>
      <c r="J1684" s="64"/>
      <c r="K1684" s="65"/>
      <c r="M1684" s="64"/>
      <c r="N1684" s="66"/>
      <c r="O1684" s="66"/>
      <c r="Q1684" s="67"/>
      <c r="R1684" s="68"/>
      <c r="S1684" s="63"/>
      <c r="U1684" s="68">
        <v>49437</v>
      </c>
      <c r="V1684" s="64">
        <v>4</v>
      </c>
      <c r="W1684" s="54">
        <f t="shared" si="80"/>
        <v>1675</v>
      </c>
      <c r="X1684" s="68">
        <v>49437</v>
      </c>
      <c r="AC1684" s="63">
        <v>24719.484429558273</v>
      </c>
      <c r="AD1684" s="63"/>
      <c r="AE1684" s="54" t="s">
        <v>176</v>
      </c>
      <c r="AG1684" s="63"/>
      <c r="AK1684" s="64"/>
      <c r="AL1684" s="64"/>
      <c r="AM1684" s="65"/>
      <c r="AO1684" s="64"/>
      <c r="AP1684" s="66"/>
      <c r="AQ1684" s="66"/>
      <c r="AS1684" s="67"/>
      <c r="AT1684" s="68"/>
    </row>
    <row r="1685" spans="1:46" x14ac:dyDescent="0.25">
      <c r="A1685" s="60">
        <v>25499.591450094245</v>
      </c>
      <c r="B1685" s="54">
        <f t="shared" si="78"/>
        <v>18</v>
      </c>
      <c r="C1685" s="54">
        <f t="shared" si="79"/>
        <v>1676</v>
      </c>
      <c r="D1685" s="60">
        <v>25499.591450094245</v>
      </c>
      <c r="G1685" s="63"/>
      <c r="I1685" s="64"/>
      <c r="J1685" s="64"/>
      <c r="K1685" s="65"/>
      <c r="M1685" s="64"/>
      <c r="N1685" s="66"/>
      <c r="O1685" s="66"/>
      <c r="Q1685" s="67"/>
      <c r="R1685" s="68"/>
      <c r="S1685" s="63"/>
      <c r="U1685" s="68">
        <v>49466</v>
      </c>
      <c r="V1685" s="64">
        <v>5</v>
      </c>
      <c r="W1685" s="54">
        <f t="shared" si="80"/>
        <v>1676</v>
      </c>
      <c r="X1685" s="68">
        <v>49466</v>
      </c>
      <c r="AC1685" s="63">
        <v>24733.708382111974</v>
      </c>
      <c r="AD1685" s="63"/>
      <c r="AE1685" s="54" t="s">
        <v>177</v>
      </c>
      <c r="AG1685" s="63"/>
      <c r="AK1685" s="64"/>
      <c r="AL1685" s="64"/>
      <c r="AM1685" s="65"/>
      <c r="AO1685" s="64"/>
      <c r="AP1685" s="66"/>
      <c r="AQ1685" s="66"/>
      <c r="AS1685" s="67"/>
      <c r="AT1685" s="68"/>
    </row>
    <row r="1686" spans="1:46" x14ac:dyDescent="0.25">
      <c r="A1686" s="60">
        <v>25514.591659829486</v>
      </c>
      <c r="B1686" s="54">
        <f t="shared" si="78"/>
        <v>19</v>
      </c>
      <c r="C1686" s="54">
        <f t="shared" si="79"/>
        <v>1677</v>
      </c>
      <c r="D1686" s="60">
        <v>25514.591659829486</v>
      </c>
      <c r="G1686" s="63"/>
      <c r="I1686" s="64"/>
      <c r="J1686" s="64"/>
      <c r="K1686" s="65"/>
      <c r="M1686" s="64"/>
      <c r="N1686" s="66"/>
      <c r="O1686" s="66"/>
      <c r="Q1686" s="67"/>
      <c r="R1686" s="68"/>
      <c r="S1686" s="63"/>
      <c r="U1686" s="68">
        <v>49495</v>
      </c>
      <c r="V1686" s="64">
        <v>6</v>
      </c>
      <c r="W1686" s="54">
        <f t="shared" si="80"/>
        <v>1677</v>
      </c>
      <c r="X1686" s="68">
        <v>49495</v>
      </c>
      <c r="AC1686" s="63">
        <v>24748.850262089167</v>
      </c>
      <c r="AD1686" s="63"/>
      <c r="AE1686" s="54" t="s">
        <v>176</v>
      </c>
      <c r="AG1686" s="63"/>
      <c r="AK1686" s="64"/>
      <c r="AL1686" s="64"/>
      <c r="AM1686" s="65"/>
      <c r="AO1686" s="64"/>
      <c r="AP1686" s="66"/>
      <c r="AQ1686" s="66"/>
      <c r="AS1686" s="67"/>
      <c r="AT1686" s="68"/>
    </row>
    <row r="1687" spans="1:46" x14ac:dyDescent="0.25">
      <c r="A1687" s="60">
        <v>25529.480366670992</v>
      </c>
      <c r="B1687" s="54">
        <f t="shared" si="78"/>
        <v>20</v>
      </c>
      <c r="C1687" s="54">
        <f t="shared" si="79"/>
        <v>1678</v>
      </c>
      <c r="D1687" s="60">
        <v>25529.480366670992</v>
      </c>
      <c r="G1687" s="63"/>
      <c r="I1687" s="64"/>
      <c r="J1687" s="64"/>
      <c r="K1687" s="65"/>
      <c r="M1687" s="64"/>
      <c r="N1687" s="66"/>
      <c r="O1687" s="66"/>
      <c r="Q1687" s="67"/>
      <c r="R1687" s="68"/>
      <c r="S1687" s="63"/>
      <c r="U1687" s="68">
        <v>49525</v>
      </c>
      <c r="V1687" s="64">
        <v>7</v>
      </c>
      <c r="W1687" s="54">
        <f t="shared" si="80"/>
        <v>1678</v>
      </c>
      <c r="X1687" s="68">
        <v>49525</v>
      </c>
      <c r="AC1687" s="63">
        <v>24763.424585921224</v>
      </c>
      <c r="AD1687" s="63"/>
      <c r="AE1687" s="54" t="s">
        <v>177</v>
      </c>
      <c r="AG1687" s="63"/>
      <c r="AK1687" s="64"/>
      <c r="AL1687" s="64"/>
      <c r="AM1687" s="65"/>
      <c r="AO1687" s="64"/>
      <c r="AP1687" s="66"/>
      <c r="AQ1687" s="66"/>
      <c r="AS1687" s="67"/>
      <c r="AT1687" s="68"/>
    </row>
    <row r="1688" spans="1:46" x14ac:dyDescent="0.25">
      <c r="A1688" s="60">
        <v>25544.286085003056</v>
      </c>
      <c r="B1688" s="54">
        <f t="shared" si="78"/>
        <v>21</v>
      </c>
      <c r="C1688" s="54">
        <f t="shared" si="79"/>
        <v>1679</v>
      </c>
      <c r="D1688" s="60">
        <v>25544.286085003056</v>
      </c>
      <c r="G1688" s="63"/>
      <c r="I1688" s="64"/>
      <c r="J1688" s="64"/>
      <c r="K1688" s="65"/>
      <c r="M1688" s="64"/>
      <c r="N1688" s="66"/>
      <c r="O1688" s="66"/>
      <c r="Q1688" s="67"/>
      <c r="R1688" s="68"/>
      <c r="S1688" s="63"/>
      <c r="U1688" s="68">
        <v>49554</v>
      </c>
      <c r="V1688" s="64">
        <v>8</v>
      </c>
      <c r="W1688" s="54">
        <f t="shared" si="80"/>
        <v>1679</v>
      </c>
      <c r="X1688" s="68">
        <v>49554</v>
      </c>
      <c r="AC1688" s="63">
        <v>24778.24232358858</v>
      </c>
      <c r="AD1688" s="63"/>
      <c r="AE1688" s="54" t="s">
        <v>176</v>
      </c>
      <c r="AG1688" s="63"/>
      <c r="AK1688" s="64"/>
      <c r="AL1688" s="64"/>
      <c r="AM1688" s="65"/>
      <c r="AO1688" s="64"/>
      <c r="AP1688" s="66"/>
      <c r="AQ1688" s="66"/>
      <c r="AS1688" s="67"/>
      <c r="AT1688" s="68"/>
    </row>
    <row r="1689" spans="1:46" x14ac:dyDescent="0.25">
      <c r="A1689" s="60">
        <v>25559.030795459636</v>
      </c>
      <c r="B1689" s="54">
        <f t="shared" si="78"/>
        <v>22</v>
      </c>
      <c r="C1689" s="54">
        <f t="shared" si="79"/>
        <v>1680</v>
      </c>
      <c r="D1689" s="60">
        <v>25559.030795459636</v>
      </c>
      <c r="G1689" s="63"/>
      <c r="I1689" s="64"/>
      <c r="J1689" s="64"/>
      <c r="K1689" s="65"/>
      <c r="M1689" s="64"/>
      <c r="N1689" s="66"/>
      <c r="O1689" s="66"/>
      <c r="Q1689" s="67"/>
      <c r="R1689" s="68"/>
      <c r="S1689" s="63"/>
      <c r="U1689" s="68">
        <v>49583</v>
      </c>
      <c r="V1689" s="64">
        <v>9</v>
      </c>
      <c r="W1689" s="54">
        <f t="shared" si="80"/>
        <v>1680</v>
      </c>
      <c r="X1689" s="68">
        <v>49583</v>
      </c>
      <c r="AC1689" s="63">
        <v>24793.203582655638</v>
      </c>
      <c r="AD1689" s="63"/>
      <c r="AE1689" s="54" t="s">
        <v>177</v>
      </c>
      <c r="AG1689" s="63"/>
      <c r="AK1689" s="64"/>
      <c r="AL1689" s="64"/>
      <c r="AM1689" s="65"/>
      <c r="AO1689" s="64"/>
      <c r="AP1689" s="66"/>
      <c r="AQ1689" s="66"/>
      <c r="AS1689" s="67"/>
      <c r="AT1689" s="68"/>
    </row>
    <row r="1690" spans="1:46" x14ac:dyDescent="0.25">
      <c r="A1690" s="60">
        <v>25573.75163170835</v>
      </c>
      <c r="B1690" s="54">
        <f t="shared" si="78"/>
        <v>23</v>
      </c>
      <c r="C1690" s="54">
        <f t="shared" si="79"/>
        <v>1681</v>
      </c>
      <c r="D1690" s="60">
        <v>25573.75163170835</v>
      </c>
      <c r="G1690" s="63"/>
      <c r="I1690" s="64"/>
      <c r="J1690" s="64"/>
      <c r="K1690" s="65"/>
      <c r="M1690" s="64"/>
      <c r="N1690" s="66"/>
      <c r="O1690" s="66"/>
      <c r="Q1690" s="67"/>
      <c r="R1690" s="68"/>
      <c r="S1690" s="63"/>
      <c r="U1690" s="68">
        <v>49613</v>
      </c>
      <c r="V1690" s="64">
        <v>10</v>
      </c>
      <c r="W1690" s="54">
        <f t="shared" si="80"/>
        <v>1681</v>
      </c>
      <c r="X1690" s="68">
        <v>49613</v>
      </c>
      <c r="AC1690" s="63">
        <v>24807.67381718941</v>
      </c>
      <c r="AD1690" s="63"/>
      <c r="AE1690" s="54" t="s">
        <v>176</v>
      </c>
      <c r="AG1690" s="63"/>
      <c r="AK1690" s="64"/>
      <c r="AL1690" s="64"/>
      <c r="AM1690" s="65"/>
      <c r="AO1690" s="64"/>
      <c r="AP1690" s="66"/>
      <c r="AQ1690" s="66"/>
      <c r="AS1690" s="67"/>
      <c r="AT1690" s="68"/>
    </row>
    <row r="1691" spans="1:46" x14ac:dyDescent="0.25">
      <c r="A1691" s="60">
        <v>25588.475323084742</v>
      </c>
      <c r="B1691" s="54">
        <f t="shared" si="78"/>
        <v>24</v>
      </c>
      <c r="C1691" s="54">
        <f t="shared" si="79"/>
        <v>1682</v>
      </c>
      <c r="D1691" s="60">
        <v>25588.475323084742</v>
      </c>
      <c r="G1691" s="63"/>
      <c r="I1691" s="64"/>
      <c r="J1691" s="64"/>
      <c r="K1691" s="65"/>
      <c r="M1691" s="64"/>
      <c r="N1691" s="66"/>
      <c r="O1691" s="66"/>
      <c r="Q1691" s="67"/>
      <c r="R1691" s="68"/>
      <c r="S1691" s="63"/>
      <c r="U1691" s="68">
        <v>49643</v>
      </c>
      <c r="V1691" s="64">
        <v>11</v>
      </c>
      <c r="W1691" s="54">
        <f t="shared" si="80"/>
        <v>1682</v>
      </c>
      <c r="X1691" s="68">
        <v>49643</v>
      </c>
      <c r="AC1691" s="63">
        <v>24822.973576684482</v>
      </c>
      <c r="AD1691" s="63"/>
      <c r="AE1691" s="54" t="s">
        <v>177</v>
      </c>
      <c r="AG1691" s="63"/>
      <c r="AK1691" s="64"/>
      <c r="AL1691" s="64"/>
      <c r="AM1691" s="65"/>
      <c r="AO1691" s="64"/>
      <c r="AP1691" s="66"/>
      <c r="AQ1691" s="66"/>
      <c r="AS1691" s="67"/>
      <c r="AT1691" s="68"/>
    </row>
    <row r="1692" spans="1:46" x14ac:dyDescent="0.25">
      <c r="A1692" s="60">
        <v>25603.24055844266</v>
      </c>
      <c r="B1692" s="54">
        <f t="shared" si="78"/>
        <v>1</v>
      </c>
      <c r="C1692" s="54">
        <f t="shared" si="79"/>
        <v>1683</v>
      </c>
      <c r="D1692" s="60">
        <v>25603.24055844266</v>
      </c>
      <c r="G1692" s="63"/>
      <c r="I1692" s="64"/>
      <c r="J1692" s="64"/>
      <c r="K1692" s="65"/>
      <c r="M1692" s="64"/>
      <c r="N1692" s="66"/>
      <c r="O1692" s="66"/>
      <c r="Q1692" s="67"/>
      <c r="R1692" s="68"/>
      <c r="S1692" s="63"/>
      <c r="U1692" s="68">
        <v>49672</v>
      </c>
      <c r="V1692" s="64">
        <v>12</v>
      </c>
      <c r="W1692" s="54">
        <f t="shared" si="80"/>
        <v>1683</v>
      </c>
      <c r="X1692" s="68">
        <v>49672</v>
      </c>
      <c r="AC1692" s="63">
        <v>24837.152110574767</v>
      </c>
      <c r="AD1692" s="63"/>
      <c r="AE1692" s="54" t="s">
        <v>176</v>
      </c>
      <c r="AG1692" s="63"/>
      <c r="AK1692" s="64"/>
      <c r="AL1692" s="64"/>
      <c r="AM1692" s="65"/>
      <c r="AO1692" s="64"/>
      <c r="AP1692" s="66"/>
      <c r="AQ1692" s="66"/>
      <c r="AS1692" s="67"/>
      <c r="AT1692" s="68"/>
    </row>
    <row r="1693" spans="1:46" x14ac:dyDescent="0.25">
      <c r="A1693" s="60">
        <v>25618.071140156593</v>
      </c>
      <c r="B1693" s="54">
        <f t="shared" si="78"/>
        <v>2</v>
      </c>
      <c r="C1693" s="54">
        <f t="shared" si="79"/>
        <v>1684</v>
      </c>
      <c r="D1693" s="60">
        <v>25618.071140156593</v>
      </c>
      <c r="G1693" s="63"/>
      <c r="I1693" s="64"/>
      <c r="J1693" s="64"/>
      <c r="K1693" s="65"/>
      <c r="M1693" s="64"/>
      <c r="N1693" s="66"/>
      <c r="O1693" s="66"/>
      <c r="Q1693" s="67"/>
      <c r="R1693" s="68"/>
      <c r="S1693" s="63"/>
      <c r="U1693" s="68">
        <v>49702</v>
      </c>
      <c r="V1693" s="64">
        <v>1</v>
      </c>
      <c r="W1693" s="54">
        <f t="shared" si="80"/>
        <v>1684</v>
      </c>
      <c r="X1693" s="68">
        <v>49702</v>
      </c>
      <c r="AC1693" s="63">
        <v>24852.674924766179</v>
      </c>
      <c r="AD1693" s="63"/>
      <c r="AE1693" s="54" t="s">
        <v>177</v>
      </c>
      <c r="AG1693" s="63"/>
      <c r="AK1693" s="64"/>
      <c r="AL1693" s="64"/>
      <c r="AM1693" s="65"/>
      <c r="AO1693" s="64"/>
      <c r="AP1693" s="66"/>
      <c r="AQ1693" s="66"/>
      <c r="AS1693" s="67"/>
      <c r="AT1693" s="68"/>
    </row>
    <row r="1694" spans="1:46" x14ac:dyDescent="0.25">
      <c r="A1694" s="60">
        <v>25632.999400147237</v>
      </c>
      <c r="B1694" s="54">
        <f t="shared" si="78"/>
        <v>3</v>
      </c>
      <c r="C1694" s="54">
        <f t="shared" si="79"/>
        <v>1685</v>
      </c>
      <c r="D1694" s="60">
        <v>25632.999400147237</v>
      </c>
      <c r="G1694" s="63"/>
      <c r="I1694" s="64"/>
      <c r="J1694" s="64"/>
      <c r="K1694" s="65"/>
      <c r="M1694" s="64"/>
      <c r="N1694" s="66"/>
      <c r="O1694" s="66"/>
      <c r="Q1694" s="67"/>
      <c r="R1694" s="68"/>
      <c r="S1694" s="63"/>
      <c r="U1694" s="68">
        <v>49732</v>
      </c>
      <c r="V1694" s="64">
        <v>2</v>
      </c>
      <c r="W1694" s="54">
        <f t="shared" si="80"/>
        <v>1685</v>
      </c>
      <c r="X1694" s="68">
        <v>49732</v>
      </c>
      <c r="AC1694" s="63">
        <v>24866.687367605045</v>
      </c>
      <c r="AD1694" s="63"/>
      <c r="AE1694" s="54" t="s">
        <v>176</v>
      </c>
      <c r="AG1694" s="63"/>
      <c r="AK1694" s="64"/>
      <c r="AL1694" s="64"/>
      <c r="AM1694" s="65"/>
      <c r="AO1694" s="64"/>
      <c r="AP1694" s="66"/>
      <c r="AQ1694" s="66"/>
      <c r="AS1694" s="67"/>
      <c r="AT1694" s="68"/>
    </row>
    <row r="1695" spans="1:46" x14ac:dyDescent="0.25">
      <c r="A1695" s="60">
        <v>25648.039561212528</v>
      </c>
      <c r="B1695" s="54">
        <f t="shared" si="78"/>
        <v>4</v>
      </c>
      <c r="C1695" s="54">
        <f t="shared" si="79"/>
        <v>1686</v>
      </c>
      <c r="D1695" s="60">
        <v>25648.039561212528</v>
      </c>
      <c r="G1695" s="63"/>
      <c r="I1695" s="64"/>
      <c r="J1695" s="64"/>
      <c r="K1695" s="65"/>
      <c r="M1695" s="64"/>
      <c r="N1695" s="66"/>
      <c r="O1695" s="66"/>
      <c r="Q1695" s="67"/>
      <c r="R1695" s="68"/>
      <c r="S1695" s="63"/>
      <c r="U1695" s="68">
        <v>49762</v>
      </c>
      <c r="V1695" s="64">
        <v>3</v>
      </c>
      <c r="W1695" s="54">
        <f t="shared" si="80"/>
        <v>1686</v>
      </c>
      <c r="X1695" s="68">
        <v>49762</v>
      </c>
      <c r="AC1695" s="63">
        <v>24882.280218204483</v>
      </c>
      <c r="AD1695" s="63"/>
      <c r="AE1695" s="54" t="s">
        <v>177</v>
      </c>
      <c r="AG1695" s="63"/>
      <c r="AK1695" s="64"/>
      <c r="AL1695" s="64"/>
      <c r="AM1695" s="65"/>
      <c r="AO1695" s="64"/>
      <c r="AP1695" s="66"/>
      <c r="AQ1695" s="66"/>
      <c r="AS1695" s="67"/>
      <c r="AT1695" s="68"/>
    </row>
    <row r="1696" spans="1:46" x14ac:dyDescent="0.25">
      <c r="A1696" s="60">
        <v>25663.210006083362</v>
      </c>
      <c r="B1696" s="54">
        <f t="shared" si="78"/>
        <v>5</v>
      </c>
      <c r="C1696" s="54">
        <f t="shared" si="79"/>
        <v>1687</v>
      </c>
      <c r="D1696" s="60">
        <v>25663.210006083362</v>
      </c>
      <c r="G1696" s="63"/>
      <c r="I1696" s="64"/>
      <c r="J1696" s="64"/>
      <c r="K1696" s="65"/>
      <c r="M1696" s="64"/>
      <c r="N1696" s="66"/>
      <c r="O1696" s="66"/>
      <c r="Q1696" s="67"/>
      <c r="R1696" s="68"/>
      <c r="S1696" s="63"/>
      <c r="U1696" s="68">
        <v>49791</v>
      </c>
      <c r="V1696" s="64">
        <v>4</v>
      </c>
      <c r="W1696" s="54">
        <f t="shared" si="80"/>
        <v>1687</v>
      </c>
      <c r="X1696" s="68">
        <v>49791</v>
      </c>
      <c r="AC1696" s="63">
        <v>24896.288988687564</v>
      </c>
      <c r="AD1696" s="63"/>
      <c r="AE1696" s="54" t="s">
        <v>176</v>
      </c>
      <c r="AG1696" s="63"/>
      <c r="AK1696" s="64"/>
      <c r="AL1696" s="64"/>
      <c r="AM1696" s="65"/>
      <c r="AO1696" s="64"/>
      <c r="AP1696" s="66"/>
      <c r="AQ1696" s="66"/>
      <c r="AS1696" s="67"/>
      <c r="AT1696" s="68"/>
    </row>
    <row r="1697" spans="1:46" x14ac:dyDescent="0.25">
      <c r="A1697" s="60">
        <v>25678.510814421345</v>
      </c>
      <c r="B1697" s="54">
        <f t="shared" si="78"/>
        <v>6</v>
      </c>
      <c r="C1697" s="54">
        <f t="shared" si="79"/>
        <v>1688</v>
      </c>
      <c r="D1697" s="60">
        <v>25678.510814421345</v>
      </c>
      <c r="G1697" s="63"/>
      <c r="I1697" s="64"/>
      <c r="J1697" s="64"/>
      <c r="K1697" s="65"/>
      <c r="M1697" s="64"/>
      <c r="N1697" s="66"/>
      <c r="O1697" s="66"/>
      <c r="Q1697" s="67"/>
      <c r="R1697" s="68"/>
      <c r="S1697" s="63"/>
      <c r="U1697" s="68">
        <v>49821</v>
      </c>
      <c r="V1697" s="64">
        <v>5</v>
      </c>
      <c r="W1697" s="54">
        <f t="shared" si="80"/>
        <v>1688</v>
      </c>
      <c r="X1697" s="68">
        <v>49821</v>
      </c>
      <c r="AC1697" s="63">
        <v>24911.786760040559</v>
      </c>
      <c r="AD1697" s="63"/>
      <c r="AE1697" s="54" t="s">
        <v>177</v>
      </c>
      <c r="AG1697" s="63"/>
      <c r="AK1697" s="64"/>
      <c r="AL1697" s="64"/>
      <c r="AM1697" s="65"/>
      <c r="AO1697" s="64"/>
      <c r="AP1697" s="66"/>
      <c r="AQ1697" s="66"/>
      <c r="AS1697" s="67"/>
      <c r="AT1697" s="68"/>
    </row>
    <row r="1698" spans="1:46" x14ac:dyDescent="0.25">
      <c r="A1698" s="60">
        <v>25693.940590385348</v>
      </c>
      <c r="B1698" s="54">
        <f t="shared" si="78"/>
        <v>7</v>
      </c>
      <c r="C1698" s="54">
        <f t="shared" si="79"/>
        <v>1689</v>
      </c>
      <c r="D1698" s="60">
        <v>25693.940590385348</v>
      </c>
      <c r="G1698" s="63"/>
      <c r="I1698" s="64"/>
      <c r="J1698" s="64"/>
      <c r="K1698" s="65"/>
      <c r="M1698" s="64"/>
      <c r="N1698" s="66"/>
      <c r="O1698" s="66"/>
      <c r="Q1698" s="67"/>
      <c r="R1698" s="68"/>
      <c r="S1698" s="63"/>
      <c r="U1698" s="68">
        <v>49850</v>
      </c>
      <c r="V1698" s="64">
        <v>6</v>
      </c>
      <c r="W1698" s="54">
        <f t="shared" si="80"/>
        <v>1689</v>
      </c>
      <c r="X1698" s="68">
        <v>49850</v>
      </c>
      <c r="AC1698" s="63">
        <v>24925.950428980868</v>
      </c>
      <c r="AD1698" s="63"/>
      <c r="AE1698" s="54" t="s">
        <v>176</v>
      </c>
      <c r="AG1698" s="63"/>
      <c r="AK1698" s="64"/>
      <c r="AL1698" s="64"/>
      <c r="AM1698" s="65"/>
      <c r="AO1698" s="64"/>
      <c r="AP1698" s="66"/>
      <c r="AQ1698" s="66"/>
      <c r="AS1698" s="67"/>
      <c r="AT1698" s="68"/>
    </row>
    <row r="1699" spans="1:46" x14ac:dyDescent="0.25">
      <c r="A1699" s="60">
        <v>25709.48470568331</v>
      </c>
      <c r="B1699" s="54">
        <f t="shared" si="78"/>
        <v>8</v>
      </c>
      <c r="C1699" s="54">
        <f t="shared" si="79"/>
        <v>1690</v>
      </c>
      <c r="D1699" s="60">
        <v>25709.48470568331</v>
      </c>
      <c r="G1699" s="63"/>
      <c r="I1699" s="64"/>
      <c r="J1699" s="64"/>
      <c r="K1699" s="65"/>
      <c r="M1699" s="64"/>
      <c r="N1699" s="66"/>
      <c r="O1699" s="66"/>
      <c r="Q1699" s="67"/>
      <c r="R1699" s="68"/>
      <c r="S1699" s="63"/>
      <c r="U1699" s="68">
        <v>49879</v>
      </c>
      <c r="V1699" s="64">
        <v>6</v>
      </c>
      <c r="W1699" s="54">
        <f t="shared" si="80"/>
        <v>1690</v>
      </c>
      <c r="X1699" s="68">
        <v>49879</v>
      </c>
      <c r="AC1699" s="63">
        <v>24941.202982461546</v>
      </c>
      <c r="AD1699" s="63"/>
      <c r="AE1699" s="54" t="s">
        <v>177</v>
      </c>
      <c r="AG1699" s="63"/>
      <c r="AK1699" s="64"/>
      <c r="AL1699" s="64"/>
      <c r="AM1699" s="65"/>
      <c r="AO1699" s="64"/>
      <c r="AP1699" s="66"/>
      <c r="AQ1699" s="66"/>
      <c r="AS1699" s="67"/>
      <c r="AT1699" s="68"/>
    </row>
    <row r="1700" spans="1:46" x14ac:dyDescent="0.25">
      <c r="A1700" s="60">
        <v>25725.120071887039</v>
      </c>
      <c r="B1700" s="54">
        <f t="shared" si="78"/>
        <v>9</v>
      </c>
      <c r="C1700" s="54">
        <f t="shared" si="79"/>
        <v>1691</v>
      </c>
      <c r="D1700" s="60">
        <v>25725.120071887039</v>
      </c>
      <c r="G1700" s="63"/>
      <c r="I1700" s="64"/>
      <c r="J1700" s="64"/>
      <c r="K1700" s="65"/>
      <c r="M1700" s="64"/>
      <c r="N1700" s="66"/>
      <c r="O1700" s="66"/>
      <c r="Q1700" s="67"/>
      <c r="R1700" s="68"/>
      <c r="S1700" s="63"/>
      <c r="U1700" s="68">
        <v>49909</v>
      </c>
      <c r="V1700" s="64">
        <v>7</v>
      </c>
      <c r="W1700" s="54">
        <f t="shared" si="80"/>
        <v>1691</v>
      </c>
      <c r="X1700" s="68">
        <v>49909</v>
      </c>
      <c r="AC1700" s="63">
        <v>24955.639993702993</v>
      </c>
      <c r="AD1700" s="63"/>
      <c r="AE1700" s="54" t="s">
        <v>176</v>
      </c>
      <c r="AG1700" s="63"/>
      <c r="AK1700" s="64"/>
      <c r="AL1700" s="64"/>
      <c r="AM1700" s="65"/>
      <c r="AO1700" s="64"/>
      <c r="AP1700" s="66"/>
      <c r="AQ1700" s="66"/>
      <c r="AS1700" s="67"/>
      <c r="AT1700" s="68"/>
    </row>
    <row r="1701" spans="1:46" x14ac:dyDescent="0.25">
      <c r="A1701" s="60">
        <v>25740.821734725963</v>
      </c>
      <c r="B1701" s="54">
        <f t="shared" si="78"/>
        <v>10</v>
      </c>
      <c r="C1701" s="54">
        <f t="shared" si="79"/>
        <v>1692</v>
      </c>
      <c r="D1701" s="60">
        <v>25740.821734725963</v>
      </c>
      <c r="G1701" s="63"/>
      <c r="I1701" s="64"/>
      <c r="J1701" s="64"/>
      <c r="K1701" s="65"/>
      <c r="M1701" s="64"/>
      <c r="N1701" s="66"/>
      <c r="O1701" s="66"/>
      <c r="Q1701" s="67"/>
      <c r="R1701" s="68"/>
      <c r="S1701" s="63"/>
      <c r="U1701" s="68">
        <v>49938</v>
      </c>
      <c r="V1701" s="64">
        <v>8</v>
      </c>
      <c r="W1701" s="54">
        <f t="shared" si="80"/>
        <v>1692</v>
      </c>
      <c r="X1701" s="68">
        <v>49938</v>
      </c>
      <c r="AC1701" s="63">
        <v>24970.545431827661</v>
      </c>
      <c r="AD1701" s="63"/>
      <c r="AE1701" s="54" t="s">
        <v>177</v>
      </c>
      <c r="AG1701" s="63"/>
      <c r="AK1701" s="64"/>
      <c r="AL1701" s="64"/>
      <c r="AM1701" s="65"/>
      <c r="AO1701" s="64"/>
      <c r="AP1701" s="66"/>
      <c r="AQ1701" s="66"/>
      <c r="AS1701" s="67"/>
      <c r="AT1701" s="68"/>
    </row>
    <row r="1702" spans="1:46" x14ac:dyDescent="0.25">
      <c r="A1702" s="60">
        <v>25756.549446667545</v>
      </c>
      <c r="B1702" s="54">
        <f t="shared" si="78"/>
        <v>11</v>
      </c>
      <c r="C1702" s="54">
        <f t="shared" si="79"/>
        <v>1693</v>
      </c>
      <c r="D1702" s="60">
        <v>25756.549446667545</v>
      </c>
      <c r="G1702" s="63"/>
      <c r="I1702" s="64"/>
      <c r="J1702" s="64"/>
      <c r="K1702" s="65"/>
      <c r="M1702" s="64"/>
      <c r="N1702" s="66"/>
      <c r="O1702" s="66"/>
      <c r="Q1702" s="67"/>
      <c r="R1702" s="68"/>
      <c r="S1702" s="63"/>
      <c r="U1702" s="68">
        <v>49967</v>
      </c>
      <c r="V1702" s="64">
        <v>9</v>
      </c>
      <c r="W1702" s="54">
        <f t="shared" si="80"/>
        <v>1693</v>
      </c>
      <c r="X1702" s="68">
        <v>49967</v>
      </c>
      <c r="AC1702" s="63">
        <v>24985.312726413831</v>
      </c>
      <c r="AD1702" s="63"/>
      <c r="AE1702" s="54" t="s">
        <v>176</v>
      </c>
      <c r="AG1702" s="63"/>
      <c r="AK1702" s="64"/>
      <c r="AL1702" s="64"/>
      <c r="AM1702" s="65"/>
      <c r="AO1702" s="64"/>
      <c r="AP1702" s="66"/>
      <c r="AQ1702" s="66"/>
      <c r="AS1702" s="67"/>
      <c r="AT1702" s="68"/>
    </row>
    <row r="1703" spans="1:46" x14ac:dyDescent="0.25">
      <c r="A1703" s="60">
        <v>25772.276065005921</v>
      </c>
      <c r="B1703" s="54">
        <f t="shared" si="78"/>
        <v>12</v>
      </c>
      <c r="C1703" s="54">
        <f t="shared" si="79"/>
        <v>1694</v>
      </c>
      <c r="D1703" s="60">
        <v>25772.276065005921</v>
      </c>
      <c r="G1703" s="63"/>
      <c r="I1703" s="64"/>
      <c r="J1703" s="64"/>
      <c r="K1703" s="65"/>
      <c r="M1703" s="64"/>
      <c r="N1703" s="66"/>
      <c r="O1703" s="66"/>
      <c r="Q1703" s="67"/>
      <c r="R1703" s="68"/>
      <c r="S1703" s="63"/>
      <c r="U1703" s="68">
        <v>49997</v>
      </c>
      <c r="V1703" s="64">
        <v>10</v>
      </c>
      <c r="W1703" s="54">
        <f t="shared" si="80"/>
        <v>1694</v>
      </c>
      <c r="X1703" s="68">
        <v>49997</v>
      </c>
      <c r="AC1703" s="63">
        <v>24999.842839396559</v>
      </c>
      <c r="AD1703" s="63"/>
      <c r="AE1703" s="54" t="s">
        <v>177</v>
      </c>
      <c r="AG1703" s="63"/>
      <c r="AK1703" s="64"/>
      <c r="AL1703" s="64"/>
      <c r="AM1703" s="65"/>
      <c r="AO1703" s="64"/>
      <c r="AP1703" s="66"/>
      <c r="AQ1703" s="66"/>
      <c r="AS1703" s="67"/>
      <c r="AT1703" s="68"/>
    </row>
    <row r="1704" spans="1:46" x14ac:dyDescent="0.25">
      <c r="A1704" s="60">
        <v>25787.954701883718</v>
      </c>
      <c r="B1704" s="54">
        <f t="shared" si="78"/>
        <v>13</v>
      </c>
      <c r="C1704" s="54">
        <f t="shared" si="79"/>
        <v>1695</v>
      </c>
      <c r="D1704" s="60">
        <v>25787.954701883718</v>
      </c>
      <c r="G1704" s="63"/>
      <c r="I1704" s="64"/>
      <c r="J1704" s="64"/>
      <c r="K1704" s="65"/>
      <c r="M1704" s="64"/>
      <c r="N1704" s="66"/>
      <c r="O1704" s="66"/>
      <c r="Q1704" s="67"/>
      <c r="R1704" s="68"/>
      <c r="S1704" s="63"/>
      <c r="U1704" s="68">
        <v>50026</v>
      </c>
      <c r="V1704" s="64">
        <v>11</v>
      </c>
      <c r="W1704" s="54">
        <f t="shared" si="80"/>
        <v>1695</v>
      </c>
      <c r="X1704" s="68">
        <v>50026</v>
      </c>
      <c r="AC1704" s="63">
        <v>25014.934078902937</v>
      </c>
      <c r="AD1704" s="63"/>
      <c r="AE1704" s="54" t="s">
        <v>176</v>
      </c>
      <c r="AG1704" s="63"/>
      <c r="AK1704" s="64"/>
      <c r="AL1704" s="64"/>
      <c r="AM1704" s="65"/>
      <c r="AO1704" s="64"/>
      <c r="AP1704" s="66"/>
      <c r="AQ1704" s="66"/>
      <c r="AS1704" s="67"/>
      <c r="AT1704" s="68"/>
    </row>
    <row r="1705" spans="1:46" x14ac:dyDescent="0.25">
      <c r="A1705" s="60">
        <v>25803.56564902002</v>
      </c>
      <c r="B1705" s="54">
        <f t="shared" si="78"/>
        <v>14</v>
      </c>
      <c r="C1705" s="54">
        <f t="shared" si="79"/>
        <v>1696</v>
      </c>
      <c r="D1705" s="60">
        <v>25803.56564902002</v>
      </c>
      <c r="G1705" s="63"/>
      <c r="I1705" s="64"/>
      <c r="J1705" s="64"/>
      <c r="K1705" s="65"/>
      <c r="M1705" s="64"/>
      <c r="N1705" s="66"/>
      <c r="O1705" s="66"/>
      <c r="Q1705" s="67"/>
      <c r="R1705" s="68"/>
      <c r="S1705" s="63"/>
      <c r="U1705" s="68">
        <v>50056</v>
      </c>
      <c r="V1705" s="64">
        <v>12</v>
      </c>
      <c r="W1705" s="54">
        <f t="shared" si="80"/>
        <v>1696</v>
      </c>
      <c r="X1705" s="68">
        <v>50056</v>
      </c>
      <c r="AC1705" s="63">
        <v>25029.137678411789</v>
      </c>
      <c r="AD1705" s="63"/>
      <c r="AE1705" s="54" t="s">
        <v>177</v>
      </c>
      <c r="AG1705" s="63"/>
      <c r="AK1705" s="64"/>
      <c r="AL1705" s="64"/>
      <c r="AM1705" s="65"/>
      <c r="AO1705" s="64"/>
      <c r="AP1705" s="66"/>
      <c r="AQ1705" s="66"/>
      <c r="AS1705" s="67"/>
      <c r="AT1705" s="68"/>
    </row>
    <row r="1706" spans="1:46" x14ac:dyDescent="0.25">
      <c r="A1706" s="60">
        <v>25819.068450118415</v>
      </c>
      <c r="B1706" s="54">
        <f t="shared" si="78"/>
        <v>15</v>
      </c>
      <c r="C1706" s="54">
        <f t="shared" si="79"/>
        <v>1697</v>
      </c>
      <c r="D1706" s="60">
        <v>25819.068450118415</v>
      </c>
      <c r="G1706" s="63"/>
      <c r="I1706" s="64"/>
      <c r="J1706" s="64"/>
      <c r="K1706" s="65"/>
      <c r="M1706" s="64"/>
      <c r="N1706" s="66"/>
      <c r="O1706" s="66"/>
      <c r="Q1706" s="67"/>
      <c r="R1706" s="68"/>
      <c r="S1706" s="63"/>
      <c r="U1706" s="68">
        <v>50086</v>
      </c>
      <c r="V1706" s="64">
        <v>1</v>
      </c>
      <c r="W1706" s="54">
        <f t="shared" si="80"/>
        <v>1697</v>
      </c>
      <c r="X1706" s="68">
        <v>50086</v>
      </c>
      <c r="AC1706" s="63">
        <v>25044.493091202341</v>
      </c>
      <c r="AD1706" s="63"/>
      <c r="AE1706" s="54" t="s">
        <v>176</v>
      </c>
      <c r="AG1706" s="63"/>
      <c r="AK1706" s="64"/>
      <c r="AL1706" s="64"/>
      <c r="AM1706" s="65"/>
      <c r="AO1706" s="64"/>
      <c r="AP1706" s="66"/>
      <c r="AQ1706" s="66"/>
      <c r="AS1706" s="67"/>
      <c r="AT1706" s="68"/>
    </row>
    <row r="1707" spans="1:46" x14ac:dyDescent="0.25">
      <c r="A1707" s="60">
        <v>25834.458070406225</v>
      </c>
      <c r="B1707" s="54">
        <f t="shared" si="78"/>
        <v>16</v>
      </c>
      <c r="C1707" s="54">
        <f t="shared" si="79"/>
        <v>1698</v>
      </c>
      <c r="D1707" s="60">
        <v>25834.458070406225</v>
      </c>
      <c r="G1707" s="63"/>
      <c r="I1707" s="64"/>
      <c r="J1707" s="64"/>
      <c r="K1707" s="65"/>
      <c r="M1707" s="64"/>
      <c r="N1707" s="66"/>
      <c r="O1707" s="66"/>
      <c r="Q1707" s="67"/>
      <c r="R1707" s="68"/>
      <c r="S1707" s="63"/>
      <c r="U1707" s="68">
        <v>50116</v>
      </c>
      <c r="V1707" s="64">
        <v>2</v>
      </c>
      <c r="W1707" s="54">
        <f t="shared" si="80"/>
        <v>1698</v>
      </c>
      <c r="X1707" s="68">
        <v>50116</v>
      </c>
      <c r="AC1707" s="63">
        <v>25058.481189907063</v>
      </c>
      <c r="AD1707" s="63"/>
      <c r="AE1707" s="54" t="s">
        <v>177</v>
      </c>
      <c r="AG1707" s="63"/>
      <c r="AK1707" s="64"/>
      <c r="AL1707" s="64"/>
      <c r="AM1707" s="65"/>
      <c r="AO1707" s="64"/>
      <c r="AP1707" s="66"/>
      <c r="AQ1707" s="66"/>
      <c r="AS1707" s="67"/>
      <c r="AT1707" s="68"/>
    </row>
    <row r="1708" spans="1:46" x14ac:dyDescent="0.25">
      <c r="A1708" s="60">
        <v>25849.709873471875</v>
      </c>
      <c r="B1708" s="54">
        <f t="shared" si="78"/>
        <v>17</v>
      </c>
      <c r="C1708" s="54">
        <f t="shared" si="79"/>
        <v>1699</v>
      </c>
      <c r="D1708" s="60">
        <v>25849.709873471875</v>
      </c>
      <c r="G1708" s="63"/>
      <c r="I1708" s="64"/>
      <c r="J1708" s="64"/>
      <c r="K1708" s="65"/>
      <c r="M1708" s="64"/>
      <c r="N1708" s="66"/>
      <c r="O1708" s="66"/>
      <c r="Q1708" s="67"/>
      <c r="R1708" s="68"/>
      <c r="S1708" s="63"/>
      <c r="U1708" s="68">
        <v>50146</v>
      </c>
      <c r="V1708" s="64">
        <v>3</v>
      </c>
      <c r="W1708" s="54">
        <f t="shared" si="80"/>
        <v>1699</v>
      </c>
      <c r="X1708" s="68">
        <v>50146</v>
      </c>
      <c r="AC1708" s="63">
        <v>25073.998044847976</v>
      </c>
      <c r="AD1708" s="63"/>
      <c r="AE1708" s="54" t="s">
        <v>176</v>
      </c>
      <c r="AG1708" s="63"/>
      <c r="AK1708" s="64"/>
      <c r="AL1708" s="64"/>
      <c r="AM1708" s="65"/>
      <c r="AO1708" s="64"/>
      <c r="AP1708" s="66"/>
      <c r="AQ1708" s="66"/>
      <c r="AS1708" s="67"/>
      <c r="AT1708" s="68"/>
    </row>
    <row r="1709" spans="1:46" x14ac:dyDescent="0.25">
      <c r="A1709" s="60">
        <v>25864.836720355786</v>
      </c>
      <c r="B1709" s="54">
        <f t="shared" si="78"/>
        <v>18</v>
      </c>
      <c r="C1709" s="54">
        <f t="shared" si="79"/>
        <v>1700</v>
      </c>
      <c r="D1709" s="60">
        <v>25864.836720355786</v>
      </c>
      <c r="G1709" s="63"/>
      <c r="I1709" s="64"/>
      <c r="J1709" s="64"/>
      <c r="K1709" s="65"/>
      <c r="M1709" s="64"/>
      <c r="N1709" s="66"/>
      <c r="O1709" s="66"/>
      <c r="Q1709" s="67"/>
      <c r="R1709" s="68"/>
      <c r="S1709" s="63"/>
      <c r="U1709" s="68">
        <v>50175</v>
      </c>
      <c r="V1709" s="64">
        <v>4</v>
      </c>
      <c r="W1709" s="54">
        <f t="shared" si="80"/>
        <v>1700</v>
      </c>
      <c r="X1709" s="68">
        <v>50175</v>
      </c>
      <c r="AC1709" s="63">
        <v>25087.922126886435</v>
      </c>
      <c r="AD1709" s="63"/>
      <c r="AE1709" s="54" t="s">
        <v>177</v>
      </c>
      <c r="AG1709" s="63"/>
      <c r="AK1709" s="64"/>
      <c r="AL1709" s="64"/>
      <c r="AM1709" s="65"/>
      <c r="AO1709" s="64"/>
      <c r="AP1709" s="66"/>
      <c r="AQ1709" s="66"/>
      <c r="AS1709" s="67"/>
      <c r="AT1709" s="68"/>
    </row>
    <row r="1710" spans="1:46" x14ac:dyDescent="0.25">
      <c r="A1710" s="60">
        <v>25879.832214227412</v>
      </c>
      <c r="B1710" s="54">
        <f t="shared" si="78"/>
        <v>19</v>
      </c>
      <c r="C1710" s="54">
        <f t="shared" si="79"/>
        <v>1701</v>
      </c>
      <c r="D1710" s="60">
        <v>25879.832214227412</v>
      </c>
      <c r="G1710" s="63"/>
      <c r="I1710" s="64"/>
      <c r="J1710" s="64"/>
      <c r="K1710" s="65"/>
      <c r="M1710" s="64"/>
      <c r="N1710" s="66"/>
      <c r="O1710" s="66"/>
      <c r="Q1710" s="67"/>
      <c r="R1710" s="68"/>
      <c r="S1710" s="63"/>
      <c r="U1710" s="68">
        <v>50205</v>
      </c>
      <c r="V1710" s="64">
        <v>5</v>
      </c>
      <c r="W1710" s="54">
        <f t="shared" si="80"/>
        <v>1701</v>
      </c>
      <c r="X1710" s="68">
        <v>50205</v>
      </c>
      <c r="AC1710" s="63">
        <v>25103.464403728023</v>
      </c>
      <c r="AD1710" s="63"/>
      <c r="AE1710" s="54" t="s">
        <v>176</v>
      </c>
      <c r="AG1710" s="63"/>
      <c r="AK1710" s="64"/>
      <c r="AL1710" s="64"/>
      <c r="AM1710" s="65"/>
      <c r="AO1710" s="64"/>
      <c r="AP1710" s="66"/>
      <c r="AQ1710" s="66"/>
      <c r="AS1710" s="67"/>
      <c r="AT1710" s="68"/>
    </row>
    <row r="1711" spans="1:46" x14ac:dyDescent="0.25">
      <c r="A1711" s="60">
        <v>25894.725841031875</v>
      </c>
      <c r="B1711" s="54">
        <f t="shared" si="78"/>
        <v>20</v>
      </c>
      <c r="C1711" s="54">
        <f t="shared" si="79"/>
        <v>1702</v>
      </c>
      <c r="D1711" s="60">
        <v>25894.725841031875</v>
      </c>
      <c r="G1711" s="63"/>
      <c r="I1711" s="64"/>
      <c r="J1711" s="64"/>
      <c r="K1711" s="65"/>
      <c r="M1711" s="64"/>
      <c r="N1711" s="66"/>
      <c r="O1711" s="66"/>
      <c r="Q1711" s="67"/>
      <c r="R1711" s="68"/>
      <c r="S1711" s="63"/>
      <c r="U1711" s="68">
        <v>50234</v>
      </c>
      <c r="V1711" s="64">
        <v>6</v>
      </c>
      <c r="W1711" s="54">
        <f t="shared" si="80"/>
        <v>1702</v>
      </c>
      <c r="X1711" s="68">
        <v>50234</v>
      </c>
      <c r="AC1711" s="63">
        <v>25117.490787181072</v>
      </c>
      <c r="AD1711" s="63"/>
      <c r="AE1711" s="54" t="s">
        <v>177</v>
      </c>
      <c r="AG1711" s="63"/>
      <c r="AK1711" s="64"/>
      <c r="AL1711" s="64"/>
      <c r="AM1711" s="65"/>
      <c r="AO1711" s="64"/>
      <c r="AP1711" s="66"/>
      <c r="AQ1711" s="66"/>
      <c r="AS1711" s="67"/>
      <c r="AT1711" s="68"/>
    </row>
    <row r="1712" spans="1:46" x14ac:dyDescent="0.25">
      <c r="A1712" s="60">
        <v>25909.526379786432</v>
      </c>
      <c r="B1712" s="54">
        <f t="shared" si="78"/>
        <v>21</v>
      </c>
      <c r="C1712" s="54">
        <f t="shared" si="79"/>
        <v>1703</v>
      </c>
      <c r="D1712" s="60">
        <v>25909.526379786432</v>
      </c>
      <c r="G1712" s="63"/>
      <c r="I1712" s="64"/>
      <c r="J1712" s="64"/>
      <c r="K1712" s="65"/>
      <c r="M1712" s="64"/>
      <c r="N1712" s="66"/>
      <c r="O1712" s="66"/>
      <c r="Q1712" s="67"/>
      <c r="R1712" s="68"/>
      <c r="S1712" s="63"/>
      <c r="U1712" s="68">
        <v>50263</v>
      </c>
      <c r="V1712" s="64">
        <v>7</v>
      </c>
      <c r="W1712" s="54">
        <f t="shared" si="80"/>
        <v>1703</v>
      </c>
      <c r="X1712" s="68">
        <v>50263</v>
      </c>
      <c r="AC1712" s="63">
        <v>25132.906153567601</v>
      </c>
      <c r="AD1712" s="63"/>
      <c r="AE1712" s="54" t="s">
        <v>176</v>
      </c>
      <c r="AG1712" s="63"/>
      <c r="AK1712" s="64"/>
      <c r="AL1712" s="64"/>
      <c r="AM1712" s="65"/>
      <c r="AO1712" s="64"/>
      <c r="AP1712" s="66"/>
      <c r="AQ1712" s="66"/>
      <c r="AS1712" s="67"/>
      <c r="AT1712" s="68"/>
    </row>
    <row r="1713" spans="1:46" x14ac:dyDescent="0.25">
      <c r="A1713" s="60">
        <v>25924.275231342297</v>
      </c>
      <c r="B1713" s="54">
        <f t="shared" si="78"/>
        <v>22</v>
      </c>
      <c r="C1713" s="54">
        <f t="shared" si="79"/>
        <v>1704</v>
      </c>
      <c r="D1713" s="60">
        <v>25924.275231342297</v>
      </c>
      <c r="G1713" s="63"/>
      <c r="I1713" s="64"/>
      <c r="J1713" s="64"/>
      <c r="K1713" s="65"/>
      <c r="M1713" s="64"/>
      <c r="N1713" s="66"/>
      <c r="O1713" s="66"/>
      <c r="Q1713" s="67"/>
      <c r="R1713" s="68"/>
      <c r="S1713" s="63"/>
      <c r="U1713" s="68">
        <v>50293</v>
      </c>
      <c r="V1713" s="64">
        <v>8</v>
      </c>
      <c r="W1713" s="54">
        <f t="shared" si="80"/>
        <v>1704</v>
      </c>
      <c r="X1713" s="68">
        <v>50293</v>
      </c>
      <c r="AC1713" s="63">
        <v>25147.184226028156</v>
      </c>
      <c r="AD1713" s="63"/>
      <c r="AE1713" s="54" t="s">
        <v>177</v>
      </c>
      <c r="AG1713" s="63"/>
      <c r="AK1713" s="64"/>
      <c r="AL1713" s="64"/>
      <c r="AM1713" s="65"/>
      <c r="AO1713" s="64"/>
      <c r="AP1713" s="66"/>
      <c r="AQ1713" s="66"/>
      <c r="AS1713" s="67"/>
      <c r="AT1713" s="68"/>
    </row>
    <row r="1714" spans="1:46" x14ac:dyDescent="0.25">
      <c r="A1714" s="60">
        <v>25938.990110094193</v>
      </c>
      <c r="B1714" s="54">
        <f t="shared" si="78"/>
        <v>23</v>
      </c>
      <c r="C1714" s="54">
        <f t="shared" si="79"/>
        <v>1705</v>
      </c>
      <c r="D1714" s="60">
        <v>25938.990110094193</v>
      </c>
      <c r="G1714" s="63"/>
      <c r="I1714" s="64"/>
      <c r="J1714" s="64"/>
      <c r="K1714" s="65"/>
      <c r="M1714" s="64"/>
      <c r="N1714" s="66"/>
      <c r="O1714" s="66"/>
      <c r="Q1714" s="67"/>
      <c r="R1714" s="68"/>
      <c r="S1714" s="63"/>
      <c r="U1714" s="68">
        <v>50322</v>
      </c>
      <c r="V1714" s="64">
        <v>9</v>
      </c>
      <c r="W1714" s="54">
        <f t="shared" si="80"/>
        <v>1705</v>
      </c>
      <c r="X1714" s="68">
        <v>50322</v>
      </c>
      <c r="AC1714" s="63">
        <v>25162.33484977996</v>
      </c>
      <c r="AD1714" s="63"/>
      <c r="AE1714" s="54" t="s">
        <v>176</v>
      </c>
      <c r="AG1714" s="63"/>
      <c r="AK1714" s="64"/>
      <c r="AL1714" s="64"/>
      <c r="AM1714" s="65"/>
      <c r="AO1714" s="64"/>
      <c r="AP1714" s="66"/>
      <c r="AQ1714" s="66"/>
      <c r="AS1714" s="67"/>
      <c r="AT1714" s="68"/>
    </row>
    <row r="1715" spans="1:46" x14ac:dyDescent="0.25">
      <c r="A1715" s="60">
        <v>25953.71759199677</v>
      </c>
      <c r="B1715" s="54">
        <f t="shared" si="78"/>
        <v>24</v>
      </c>
      <c r="C1715" s="54">
        <f t="shared" si="79"/>
        <v>1706</v>
      </c>
      <c r="D1715" s="60">
        <v>25953.71759199677</v>
      </c>
      <c r="G1715" s="63"/>
      <c r="I1715" s="64"/>
      <c r="J1715" s="64"/>
      <c r="K1715" s="65"/>
      <c r="M1715" s="64"/>
      <c r="N1715" s="66"/>
      <c r="O1715" s="66"/>
      <c r="Q1715" s="67"/>
      <c r="R1715" s="68"/>
      <c r="S1715" s="63"/>
      <c r="U1715" s="68">
        <v>50351</v>
      </c>
      <c r="V1715" s="64">
        <v>10</v>
      </c>
      <c r="W1715" s="54">
        <f t="shared" si="80"/>
        <v>1706</v>
      </c>
      <c r="X1715" s="68">
        <v>50351</v>
      </c>
      <c r="AC1715" s="63">
        <v>25176.963831637055</v>
      </c>
      <c r="AD1715" s="63"/>
      <c r="AE1715" s="54" t="s">
        <v>177</v>
      </c>
      <c r="AG1715" s="63"/>
      <c r="AK1715" s="64"/>
      <c r="AL1715" s="64"/>
      <c r="AM1715" s="65"/>
      <c r="AO1715" s="64"/>
      <c r="AP1715" s="66"/>
      <c r="AQ1715" s="66"/>
      <c r="AS1715" s="67"/>
      <c r="AT1715" s="68"/>
    </row>
    <row r="1716" spans="1:46" x14ac:dyDescent="0.25">
      <c r="A1716" s="60">
        <v>25968.476444051601</v>
      </c>
      <c r="B1716" s="54">
        <f t="shared" si="78"/>
        <v>1</v>
      </c>
      <c r="C1716" s="54">
        <f t="shared" si="79"/>
        <v>1707</v>
      </c>
      <c r="D1716" s="60">
        <v>25968.476444051601</v>
      </c>
      <c r="G1716" s="63"/>
      <c r="I1716" s="64"/>
      <c r="J1716" s="64"/>
      <c r="K1716" s="65"/>
      <c r="M1716" s="64"/>
      <c r="N1716" s="66"/>
      <c r="O1716" s="66"/>
      <c r="Q1716" s="67"/>
      <c r="R1716" s="68"/>
      <c r="S1716" s="63"/>
      <c r="U1716" s="68">
        <v>50381</v>
      </c>
      <c r="V1716" s="64">
        <v>11</v>
      </c>
      <c r="W1716" s="54">
        <f t="shared" si="80"/>
        <v>1707</v>
      </c>
      <c r="X1716" s="68">
        <v>50381</v>
      </c>
      <c r="AC1716" s="63">
        <v>25191.763350716792</v>
      </c>
      <c r="AD1716" s="63"/>
      <c r="AE1716" s="54" t="s">
        <v>176</v>
      </c>
      <c r="AG1716" s="63"/>
      <c r="AK1716" s="64"/>
      <c r="AL1716" s="64"/>
      <c r="AM1716" s="65"/>
      <c r="AO1716" s="64"/>
      <c r="AP1716" s="66"/>
      <c r="AQ1716" s="66"/>
      <c r="AS1716" s="67"/>
      <c r="AT1716" s="68"/>
    </row>
    <row r="1717" spans="1:46" x14ac:dyDescent="0.25">
      <c r="A1717" s="60">
        <v>25983.310839952435</v>
      </c>
      <c r="B1717" s="54">
        <f t="shared" si="78"/>
        <v>2</v>
      </c>
      <c r="C1717" s="54">
        <f t="shared" si="79"/>
        <v>1708</v>
      </c>
      <c r="D1717" s="60">
        <v>25983.310839952435</v>
      </c>
      <c r="G1717" s="63"/>
      <c r="I1717" s="64"/>
      <c r="J1717" s="64"/>
      <c r="K1717" s="65"/>
      <c r="M1717" s="64"/>
      <c r="N1717" s="66"/>
      <c r="O1717" s="66"/>
      <c r="Q1717" s="67"/>
      <c r="R1717" s="68"/>
      <c r="S1717" s="63"/>
      <c r="U1717" s="68">
        <v>50410</v>
      </c>
      <c r="V1717" s="64">
        <v>12</v>
      </c>
      <c r="W1717" s="54">
        <f t="shared" si="80"/>
        <v>1708</v>
      </c>
      <c r="X1717" s="68">
        <v>50410</v>
      </c>
      <c r="AC1717" s="63">
        <v>25206.769597884268</v>
      </c>
      <c r="AD1717" s="63"/>
      <c r="AE1717" s="54" t="s">
        <v>177</v>
      </c>
      <c r="AG1717" s="63"/>
      <c r="AK1717" s="64"/>
      <c r="AL1717" s="64"/>
      <c r="AM1717" s="65"/>
      <c r="AO1717" s="64"/>
      <c r="AP1717" s="66"/>
      <c r="AQ1717" s="66"/>
      <c r="AS1717" s="67"/>
      <c r="AT1717" s="68"/>
    </row>
    <row r="1718" spans="1:46" x14ac:dyDescent="0.25">
      <c r="A1718" s="60">
        <v>25998.232912840787</v>
      </c>
      <c r="B1718" s="54">
        <f t="shared" si="78"/>
        <v>3</v>
      </c>
      <c r="C1718" s="54">
        <f t="shared" si="79"/>
        <v>1709</v>
      </c>
      <c r="D1718" s="60">
        <v>25998.232912840787</v>
      </c>
      <c r="G1718" s="63"/>
      <c r="I1718" s="64"/>
      <c r="J1718" s="64"/>
      <c r="K1718" s="65"/>
      <c r="M1718" s="64"/>
      <c r="N1718" s="66"/>
      <c r="O1718" s="66"/>
      <c r="Q1718" s="67"/>
      <c r="R1718" s="68"/>
      <c r="S1718" s="63"/>
      <c r="U1718" s="68">
        <v>50440</v>
      </c>
      <c r="V1718" s="64">
        <v>1</v>
      </c>
      <c r="W1718" s="54">
        <f t="shared" si="80"/>
        <v>1709</v>
      </c>
      <c r="X1718" s="68">
        <v>50440</v>
      </c>
      <c r="AC1718" s="63">
        <v>25221.207841169555</v>
      </c>
      <c r="AD1718" s="63"/>
      <c r="AE1718" s="54" t="s">
        <v>176</v>
      </c>
      <c r="AG1718" s="63"/>
      <c r="AK1718" s="64"/>
      <c r="AL1718" s="64"/>
      <c r="AM1718" s="65"/>
      <c r="AO1718" s="64"/>
      <c r="AP1718" s="66"/>
      <c r="AQ1718" s="66"/>
      <c r="AS1718" s="67"/>
      <c r="AT1718" s="68"/>
    </row>
    <row r="1719" spans="1:46" x14ac:dyDescent="0.25">
      <c r="A1719" s="60">
        <v>26013.276948205195</v>
      </c>
      <c r="B1719" s="54">
        <f t="shared" si="78"/>
        <v>4</v>
      </c>
      <c r="C1719" s="54">
        <f t="shared" si="79"/>
        <v>1710</v>
      </c>
      <c r="D1719" s="60">
        <v>26013.276948205195</v>
      </c>
      <c r="G1719" s="63"/>
      <c r="I1719" s="64"/>
      <c r="J1719" s="64"/>
      <c r="K1719" s="65"/>
      <c r="M1719" s="64"/>
      <c r="N1719" s="66"/>
      <c r="O1719" s="66"/>
      <c r="Q1719" s="67"/>
      <c r="R1719" s="68"/>
      <c r="S1719" s="63"/>
      <c r="U1719" s="68">
        <v>50470</v>
      </c>
      <c r="V1719" s="64">
        <v>2</v>
      </c>
      <c r="W1719" s="54">
        <f t="shared" si="80"/>
        <v>1710</v>
      </c>
      <c r="X1719" s="68">
        <v>50470</v>
      </c>
      <c r="AC1719" s="63">
        <v>25236.539198537357</v>
      </c>
      <c r="AD1719" s="63"/>
      <c r="AE1719" s="54" t="s">
        <v>177</v>
      </c>
      <c r="AG1719" s="63"/>
      <c r="AK1719" s="64"/>
      <c r="AL1719" s="64"/>
      <c r="AM1719" s="65"/>
      <c r="AO1719" s="64"/>
      <c r="AP1719" s="66"/>
      <c r="AQ1719" s="66"/>
      <c r="AS1719" s="67"/>
      <c r="AT1719" s="68"/>
    </row>
    <row r="1720" spans="1:46" x14ac:dyDescent="0.25">
      <c r="A1720" s="60">
        <v>26028.442126209382</v>
      </c>
      <c r="B1720" s="54">
        <f t="shared" si="78"/>
        <v>5</v>
      </c>
      <c r="C1720" s="54">
        <f t="shared" si="79"/>
        <v>1711</v>
      </c>
      <c r="D1720" s="60">
        <v>26028.442126209382</v>
      </c>
      <c r="G1720" s="63"/>
      <c r="I1720" s="64"/>
      <c r="J1720" s="64"/>
      <c r="K1720" s="65"/>
      <c r="M1720" s="64"/>
      <c r="N1720" s="66"/>
      <c r="O1720" s="66"/>
      <c r="Q1720" s="67"/>
      <c r="R1720" s="68"/>
      <c r="S1720" s="63"/>
      <c r="U1720" s="68">
        <v>50500</v>
      </c>
      <c r="V1720" s="64">
        <v>3</v>
      </c>
      <c r="W1720" s="54">
        <f t="shared" si="80"/>
        <v>1711</v>
      </c>
      <c r="X1720" s="68">
        <v>50500</v>
      </c>
      <c r="AC1720" s="63">
        <v>25250.684508398641</v>
      </c>
      <c r="AD1720" s="63"/>
      <c r="AE1720" s="54" t="s">
        <v>176</v>
      </c>
      <c r="AG1720" s="63"/>
      <c r="AK1720" s="64"/>
      <c r="AL1720" s="64"/>
      <c r="AM1720" s="65"/>
      <c r="AO1720" s="64"/>
      <c r="AP1720" s="66"/>
      <c r="AQ1720" s="66"/>
      <c r="AS1720" s="67"/>
      <c r="AT1720" s="68"/>
    </row>
    <row r="1721" spans="1:46" x14ac:dyDescent="0.25">
      <c r="A1721" s="60">
        <v>26043.746451394632</v>
      </c>
      <c r="B1721" s="54">
        <f t="shared" si="78"/>
        <v>6</v>
      </c>
      <c r="C1721" s="54">
        <f t="shared" si="79"/>
        <v>1712</v>
      </c>
      <c r="D1721" s="60">
        <v>26043.746451394632</v>
      </c>
      <c r="G1721" s="63"/>
      <c r="I1721" s="64"/>
      <c r="J1721" s="64"/>
      <c r="K1721" s="65"/>
      <c r="M1721" s="64"/>
      <c r="N1721" s="66"/>
      <c r="O1721" s="66"/>
      <c r="Q1721" s="67"/>
      <c r="R1721" s="68"/>
      <c r="S1721" s="63"/>
      <c r="U1721" s="68">
        <v>50529</v>
      </c>
      <c r="V1721" s="64">
        <v>4</v>
      </c>
      <c r="W1721" s="54">
        <f t="shared" si="80"/>
        <v>1712</v>
      </c>
      <c r="X1721" s="68">
        <v>50529</v>
      </c>
      <c r="AC1721" s="63">
        <v>25266.220629049465</v>
      </c>
      <c r="AD1721" s="63"/>
      <c r="AE1721" s="54" t="s">
        <v>177</v>
      </c>
      <c r="AG1721" s="63"/>
      <c r="AK1721" s="64"/>
      <c r="AL1721" s="64"/>
      <c r="AM1721" s="65"/>
      <c r="AO1721" s="64"/>
      <c r="AP1721" s="66"/>
      <c r="AQ1721" s="66"/>
      <c r="AS1721" s="67"/>
      <c r="AT1721" s="68"/>
    </row>
    <row r="1722" spans="1:46" x14ac:dyDescent="0.25">
      <c r="A1722" s="60">
        <v>26059.17277760338</v>
      </c>
      <c r="B1722" s="54">
        <f t="shared" si="78"/>
        <v>7</v>
      </c>
      <c r="C1722" s="54">
        <f t="shared" si="79"/>
        <v>1713</v>
      </c>
      <c r="D1722" s="60">
        <v>26059.17277760338</v>
      </c>
      <c r="G1722" s="63"/>
      <c r="I1722" s="64"/>
      <c r="J1722" s="64"/>
      <c r="K1722" s="65"/>
      <c r="M1722" s="64"/>
      <c r="N1722" s="66"/>
      <c r="O1722" s="66"/>
      <c r="Q1722" s="67"/>
      <c r="R1722" s="68"/>
      <c r="S1722" s="63"/>
      <c r="U1722" s="68">
        <v>50559</v>
      </c>
      <c r="V1722" s="64">
        <v>5</v>
      </c>
      <c r="W1722" s="54">
        <f t="shared" si="80"/>
        <v>1713</v>
      </c>
      <c r="X1722" s="68">
        <v>50559</v>
      </c>
      <c r="AC1722" s="63">
        <v>25280.202776302118</v>
      </c>
      <c r="AD1722" s="63"/>
      <c r="AE1722" s="54" t="s">
        <v>176</v>
      </c>
      <c r="AG1722" s="63"/>
      <c r="AK1722" s="64"/>
      <c r="AL1722" s="64"/>
      <c r="AM1722" s="65"/>
      <c r="AO1722" s="64"/>
      <c r="AP1722" s="66"/>
      <c r="AQ1722" s="66"/>
      <c r="AS1722" s="67"/>
      <c r="AT1722" s="68"/>
    </row>
    <row r="1723" spans="1:46" x14ac:dyDescent="0.25">
      <c r="A1723" s="60">
        <v>26074.71921772277</v>
      </c>
      <c r="B1723" s="54">
        <f t="shared" si="78"/>
        <v>8</v>
      </c>
      <c r="C1723" s="54">
        <f t="shared" si="79"/>
        <v>1714</v>
      </c>
      <c r="D1723" s="60">
        <v>26074.71921772277</v>
      </c>
      <c r="G1723" s="63"/>
      <c r="I1723" s="64"/>
      <c r="J1723" s="64"/>
      <c r="K1723" s="65"/>
      <c r="M1723" s="64"/>
      <c r="N1723" s="66"/>
      <c r="O1723" s="66"/>
      <c r="Q1723" s="67"/>
      <c r="R1723" s="68"/>
      <c r="S1723" s="63"/>
      <c r="U1723" s="68">
        <v>50588</v>
      </c>
      <c r="V1723" s="64">
        <v>6</v>
      </c>
      <c r="W1723" s="54">
        <f t="shared" si="80"/>
        <v>1714</v>
      </c>
      <c r="X1723" s="68">
        <v>50588</v>
      </c>
      <c r="AC1723" s="63">
        <v>25295.781617161352</v>
      </c>
      <c r="AD1723" s="63"/>
      <c r="AE1723" s="54" t="s">
        <v>177</v>
      </c>
      <c r="AG1723" s="63"/>
      <c r="AK1723" s="64"/>
      <c r="AL1723" s="64"/>
      <c r="AM1723" s="65"/>
      <c r="AO1723" s="64"/>
      <c r="AP1723" s="66"/>
      <c r="AQ1723" s="66"/>
      <c r="AS1723" s="67"/>
      <c r="AT1723" s="68"/>
    </row>
    <row r="1724" spans="1:46" x14ac:dyDescent="0.25">
      <c r="A1724" s="60">
        <v>26090.35384447081</v>
      </c>
      <c r="B1724" s="54">
        <f t="shared" si="78"/>
        <v>9</v>
      </c>
      <c r="C1724" s="54">
        <f t="shared" si="79"/>
        <v>1715</v>
      </c>
      <c r="D1724" s="60">
        <v>26090.35384447081</v>
      </c>
      <c r="G1724" s="63"/>
      <c r="I1724" s="64"/>
      <c r="J1724" s="64"/>
      <c r="K1724" s="65"/>
      <c r="M1724" s="64"/>
      <c r="N1724" s="66"/>
      <c r="O1724" s="66"/>
      <c r="Q1724" s="67"/>
      <c r="R1724" s="68"/>
      <c r="S1724" s="63"/>
      <c r="U1724" s="68">
        <v>50618</v>
      </c>
      <c r="V1724" s="64">
        <v>7</v>
      </c>
      <c r="W1724" s="54">
        <f t="shared" si="80"/>
        <v>1715</v>
      </c>
      <c r="X1724" s="68">
        <v>50618</v>
      </c>
      <c r="AC1724" s="63">
        <v>25309.761373320129</v>
      </c>
      <c r="AD1724" s="63"/>
      <c r="AE1724" s="54" t="s">
        <v>176</v>
      </c>
      <c r="AG1724" s="63"/>
      <c r="AK1724" s="64"/>
      <c r="AL1724" s="64"/>
      <c r="AM1724" s="65"/>
      <c r="AO1724" s="64"/>
      <c r="AP1724" s="66"/>
      <c r="AQ1724" s="66"/>
      <c r="AS1724" s="67"/>
      <c r="AT1724" s="68"/>
    </row>
    <row r="1725" spans="1:46" x14ac:dyDescent="0.25">
      <c r="A1725" s="60">
        <v>26106.055738108698</v>
      </c>
      <c r="B1725" s="54">
        <f t="shared" si="78"/>
        <v>10</v>
      </c>
      <c r="C1725" s="54">
        <f t="shared" si="79"/>
        <v>1716</v>
      </c>
      <c r="D1725" s="60">
        <v>26106.055738108698</v>
      </c>
      <c r="G1725" s="63"/>
      <c r="I1725" s="64"/>
      <c r="J1725" s="64"/>
      <c r="K1725" s="65"/>
      <c r="M1725" s="64"/>
      <c r="N1725" s="66"/>
      <c r="O1725" s="66"/>
      <c r="Q1725" s="67"/>
      <c r="R1725" s="68"/>
      <c r="S1725" s="63"/>
      <c r="U1725" s="68">
        <v>50647</v>
      </c>
      <c r="V1725" s="64">
        <v>8</v>
      </c>
      <c r="W1725" s="54">
        <f t="shared" si="80"/>
        <v>1716</v>
      </c>
      <c r="X1725" s="68">
        <v>50647</v>
      </c>
      <c r="AC1725" s="63">
        <v>25325.21805870207</v>
      </c>
      <c r="AD1725" s="63"/>
      <c r="AE1725" s="54" t="s">
        <v>177</v>
      </c>
      <c r="AG1725" s="63"/>
      <c r="AK1725" s="64"/>
      <c r="AL1725" s="64"/>
      <c r="AM1725" s="65"/>
      <c r="AO1725" s="64"/>
      <c r="AP1725" s="66"/>
      <c r="AQ1725" s="66"/>
      <c r="AS1725" s="67"/>
      <c r="AT1725" s="68"/>
    </row>
    <row r="1726" spans="1:46" x14ac:dyDescent="0.25">
      <c r="A1726" s="60">
        <v>26121.785985563882</v>
      </c>
      <c r="B1726" s="54">
        <f t="shared" si="78"/>
        <v>11</v>
      </c>
      <c r="C1726" s="54">
        <f t="shared" si="79"/>
        <v>1717</v>
      </c>
      <c r="D1726" s="60">
        <v>26121.785985563882</v>
      </c>
      <c r="G1726" s="63"/>
      <c r="I1726" s="64"/>
      <c r="J1726" s="64"/>
      <c r="K1726" s="65"/>
      <c r="M1726" s="64"/>
      <c r="N1726" s="66"/>
      <c r="O1726" s="66"/>
      <c r="Q1726" s="67"/>
      <c r="R1726" s="68"/>
      <c r="S1726" s="63"/>
      <c r="U1726" s="68">
        <v>50677</v>
      </c>
      <c r="V1726" s="64">
        <v>9</v>
      </c>
      <c r="W1726" s="54">
        <f t="shared" si="80"/>
        <v>1717</v>
      </c>
      <c r="X1726" s="68">
        <v>50677</v>
      </c>
      <c r="AC1726" s="63">
        <v>25339.351779609453</v>
      </c>
      <c r="AD1726" s="63"/>
      <c r="AE1726" s="54" t="s">
        <v>176</v>
      </c>
      <c r="AG1726" s="63"/>
      <c r="AK1726" s="64"/>
      <c r="AL1726" s="64"/>
      <c r="AM1726" s="65"/>
      <c r="AO1726" s="64"/>
      <c r="AP1726" s="66"/>
      <c r="AQ1726" s="66"/>
      <c r="AS1726" s="67"/>
      <c r="AT1726" s="68"/>
    </row>
    <row r="1727" spans="1:46" x14ac:dyDescent="0.25">
      <c r="A1727" s="60">
        <v>26137.510710706934</v>
      </c>
      <c r="B1727" s="54">
        <f t="shared" si="78"/>
        <v>12</v>
      </c>
      <c r="C1727" s="54">
        <f t="shared" si="79"/>
        <v>1718</v>
      </c>
      <c r="D1727" s="60">
        <v>26137.510710706934</v>
      </c>
      <c r="G1727" s="63"/>
      <c r="I1727" s="64"/>
      <c r="J1727" s="64"/>
      <c r="K1727" s="65"/>
      <c r="M1727" s="64"/>
      <c r="N1727" s="66"/>
      <c r="O1727" s="66"/>
      <c r="Q1727" s="67"/>
      <c r="R1727" s="68"/>
      <c r="S1727" s="63"/>
      <c r="U1727" s="68">
        <v>50706</v>
      </c>
      <c r="V1727" s="64">
        <v>10</v>
      </c>
      <c r="W1727" s="54">
        <f t="shared" si="80"/>
        <v>1718</v>
      </c>
      <c r="X1727" s="68">
        <v>50706</v>
      </c>
      <c r="AC1727" s="63">
        <v>25354.55474915402</v>
      </c>
      <c r="AD1727" s="63"/>
      <c r="AE1727" s="54" t="s">
        <v>177</v>
      </c>
      <c r="AG1727" s="63"/>
      <c r="AK1727" s="64"/>
      <c r="AL1727" s="64"/>
      <c r="AM1727" s="65"/>
      <c r="AO1727" s="64"/>
      <c r="AP1727" s="66"/>
      <c r="AQ1727" s="66"/>
      <c r="AS1727" s="67"/>
      <c r="AT1727" s="68"/>
    </row>
    <row r="1728" spans="1:46" x14ac:dyDescent="0.25">
      <c r="A1728" s="60">
        <v>26153.195064474363</v>
      </c>
      <c r="B1728" s="54">
        <f t="shared" si="78"/>
        <v>13</v>
      </c>
      <c r="C1728" s="54">
        <f t="shared" si="79"/>
        <v>1719</v>
      </c>
      <c r="D1728" s="60">
        <v>26153.195064474363</v>
      </c>
      <c r="G1728" s="63"/>
      <c r="I1728" s="64"/>
      <c r="J1728" s="64"/>
      <c r="K1728" s="65"/>
      <c r="M1728" s="64"/>
      <c r="N1728" s="66"/>
      <c r="O1728" s="66"/>
      <c r="Q1728" s="67"/>
      <c r="R1728" s="68"/>
      <c r="S1728" s="63"/>
      <c r="U1728" s="68">
        <v>50735</v>
      </c>
      <c r="V1728" s="64">
        <v>11</v>
      </c>
      <c r="W1728" s="54">
        <f t="shared" si="80"/>
        <v>1719</v>
      </c>
      <c r="X1728" s="68">
        <v>50735</v>
      </c>
      <c r="AC1728" s="63">
        <v>25368.964727584273</v>
      </c>
      <c r="AD1728" s="63"/>
      <c r="AE1728" s="54" t="s">
        <v>176</v>
      </c>
      <c r="AG1728" s="63"/>
      <c r="AK1728" s="64"/>
      <c r="AL1728" s="64"/>
      <c r="AM1728" s="65"/>
      <c r="AO1728" s="64"/>
      <c r="AP1728" s="66"/>
      <c r="AQ1728" s="66"/>
      <c r="AS1728" s="67"/>
      <c r="AT1728" s="68"/>
    </row>
    <row r="1729" spans="1:46" x14ac:dyDescent="0.25">
      <c r="A1729" s="60">
        <v>26168.802738623694</v>
      </c>
      <c r="B1729" s="54">
        <f t="shared" si="78"/>
        <v>14</v>
      </c>
      <c r="C1729" s="54">
        <f t="shared" si="79"/>
        <v>1720</v>
      </c>
      <c r="D1729" s="60">
        <v>26168.802738623694</v>
      </c>
      <c r="G1729" s="63"/>
      <c r="I1729" s="64"/>
      <c r="J1729" s="64"/>
      <c r="K1729" s="65"/>
      <c r="M1729" s="64"/>
      <c r="N1729" s="66"/>
      <c r="O1729" s="66"/>
      <c r="Q1729" s="67"/>
      <c r="R1729" s="68"/>
      <c r="S1729" s="63"/>
      <c r="U1729" s="68">
        <v>50765</v>
      </c>
      <c r="V1729" s="64">
        <v>12</v>
      </c>
      <c r="W1729" s="54">
        <f t="shared" si="80"/>
        <v>1720</v>
      </c>
      <c r="X1729" s="68">
        <v>50765</v>
      </c>
      <c r="AC1729" s="63">
        <v>25383.836374190636</v>
      </c>
      <c r="AD1729" s="63"/>
      <c r="AE1729" s="54" t="s">
        <v>177</v>
      </c>
      <c r="AG1729" s="63"/>
      <c r="AK1729" s="64"/>
      <c r="AL1729" s="64"/>
      <c r="AM1729" s="65"/>
      <c r="AO1729" s="64"/>
      <c r="AP1729" s="66"/>
      <c r="AQ1729" s="66"/>
      <c r="AS1729" s="67"/>
      <c r="AT1729" s="68"/>
    </row>
    <row r="1730" spans="1:46" x14ac:dyDescent="0.25">
      <c r="A1730" s="60">
        <v>26184.31310799811</v>
      </c>
      <c r="B1730" s="54">
        <f t="shared" si="78"/>
        <v>15</v>
      </c>
      <c r="C1730" s="54">
        <f t="shared" si="79"/>
        <v>1721</v>
      </c>
      <c r="D1730" s="60">
        <v>26184.31310799811</v>
      </c>
      <c r="G1730" s="63"/>
      <c r="I1730" s="64"/>
      <c r="J1730" s="64"/>
      <c r="K1730" s="65"/>
      <c r="M1730" s="64"/>
      <c r="N1730" s="66"/>
      <c r="O1730" s="66"/>
      <c r="Q1730" s="67"/>
      <c r="R1730" s="68"/>
      <c r="S1730" s="63"/>
      <c r="U1730" s="68">
        <v>50794</v>
      </c>
      <c r="V1730" s="64">
        <v>1</v>
      </c>
      <c r="W1730" s="54">
        <f t="shared" si="80"/>
        <v>1721</v>
      </c>
      <c r="X1730" s="68">
        <v>50794</v>
      </c>
      <c r="AC1730" s="63">
        <v>25398.591667017899</v>
      </c>
      <c r="AD1730" s="63"/>
      <c r="AE1730" s="54" t="s">
        <v>176</v>
      </c>
      <c r="AG1730" s="63"/>
      <c r="AK1730" s="64"/>
      <c r="AL1730" s="64"/>
      <c r="AM1730" s="65"/>
      <c r="AO1730" s="64"/>
      <c r="AP1730" s="66"/>
      <c r="AQ1730" s="66"/>
      <c r="AS1730" s="67"/>
      <c r="AT1730" s="68"/>
    </row>
    <row r="1731" spans="1:46" x14ac:dyDescent="0.25">
      <c r="A1731" s="60">
        <v>26199.698308865074</v>
      </c>
      <c r="B1731" s="54">
        <f t="shared" si="78"/>
        <v>16</v>
      </c>
      <c r="C1731" s="54">
        <f t="shared" si="79"/>
        <v>1722</v>
      </c>
      <c r="D1731" s="60">
        <v>26199.698308865074</v>
      </c>
      <c r="G1731" s="63"/>
      <c r="I1731" s="64"/>
      <c r="J1731" s="64"/>
      <c r="K1731" s="65"/>
      <c r="M1731" s="64"/>
      <c r="N1731" s="66"/>
      <c r="O1731" s="66"/>
      <c r="Q1731" s="67"/>
      <c r="R1731" s="68"/>
      <c r="S1731" s="63"/>
      <c r="U1731" s="68">
        <v>50824</v>
      </c>
      <c r="V1731" s="64">
        <v>2</v>
      </c>
      <c r="W1731" s="54">
        <f t="shared" si="80"/>
        <v>1722</v>
      </c>
      <c r="X1731" s="68">
        <v>50824</v>
      </c>
      <c r="AC1731" s="63">
        <v>25413.115039066412</v>
      </c>
      <c r="AD1731" s="63"/>
      <c r="AE1731" s="54" t="s">
        <v>177</v>
      </c>
      <c r="AG1731" s="63"/>
      <c r="AK1731" s="64"/>
      <c r="AL1731" s="64"/>
      <c r="AM1731" s="65"/>
      <c r="AO1731" s="64"/>
      <c r="AP1731" s="66"/>
      <c r="AQ1731" s="66"/>
      <c r="AS1731" s="67"/>
      <c r="AT1731" s="68"/>
    </row>
    <row r="1732" spans="1:46" x14ac:dyDescent="0.25">
      <c r="A1732" s="60">
        <v>26214.957792721223</v>
      </c>
      <c r="B1732" s="54">
        <f t="shared" si="78"/>
        <v>17</v>
      </c>
      <c r="C1732" s="54">
        <f t="shared" si="79"/>
        <v>1723</v>
      </c>
      <c r="D1732" s="60">
        <v>26214.957792721223</v>
      </c>
      <c r="G1732" s="63"/>
      <c r="I1732" s="64"/>
      <c r="J1732" s="64"/>
      <c r="K1732" s="65"/>
      <c r="M1732" s="64"/>
      <c r="N1732" s="66"/>
      <c r="O1732" s="66"/>
      <c r="Q1732" s="67"/>
      <c r="R1732" s="68"/>
      <c r="S1732" s="63"/>
      <c r="U1732" s="68">
        <v>50854</v>
      </c>
      <c r="V1732" s="64">
        <v>3</v>
      </c>
      <c r="W1732" s="54">
        <f t="shared" si="80"/>
        <v>1723</v>
      </c>
      <c r="X1732" s="68">
        <v>50854</v>
      </c>
      <c r="AC1732" s="63">
        <v>25428.220199850388</v>
      </c>
      <c r="AD1732" s="63"/>
      <c r="AE1732" s="54" t="s">
        <v>176</v>
      </c>
      <c r="AG1732" s="63"/>
      <c r="AK1732" s="64"/>
      <c r="AL1732" s="64"/>
      <c r="AM1732" s="65"/>
      <c r="AO1732" s="64"/>
      <c r="AP1732" s="66"/>
      <c r="AQ1732" s="66"/>
      <c r="AS1732" s="67"/>
      <c r="AT1732" s="68"/>
    </row>
    <row r="1733" spans="1:46" x14ac:dyDescent="0.25">
      <c r="A1733" s="60">
        <v>26230.079048470128</v>
      </c>
      <c r="B1733" s="54">
        <f t="shared" si="78"/>
        <v>18</v>
      </c>
      <c r="C1733" s="54">
        <f t="shared" si="79"/>
        <v>1724</v>
      </c>
      <c r="D1733" s="60">
        <v>26230.079048470128</v>
      </c>
      <c r="G1733" s="63"/>
      <c r="I1733" s="64"/>
      <c r="J1733" s="64"/>
      <c r="K1733" s="65"/>
      <c r="M1733" s="64"/>
      <c r="N1733" s="66"/>
      <c r="O1733" s="66"/>
      <c r="Q1733" s="67"/>
      <c r="R1733" s="68"/>
      <c r="S1733" s="63"/>
      <c r="U1733" s="68">
        <v>50883</v>
      </c>
      <c r="V1733" s="64">
        <v>4</v>
      </c>
      <c r="W1733" s="54">
        <f t="shared" si="80"/>
        <v>1724</v>
      </c>
      <c r="X1733" s="68">
        <v>50883</v>
      </c>
      <c r="AC1733" s="63">
        <v>25442.439618927427</v>
      </c>
      <c r="AD1733" s="63"/>
      <c r="AE1733" s="54" t="s">
        <v>177</v>
      </c>
      <c r="AG1733" s="63"/>
      <c r="AK1733" s="64"/>
      <c r="AL1733" s="64"/>
      <c r="AM1733" s="65"/>
      <c r="AO1733" s="64"/>
      <c r="AP1733" s="66"/>
      <c r="AQ1733" s="66"/>
      <c r="AS1733" s="67"/>
      <c r="AT1733" s="68"/>
    </row>
    <row r="1734" spans="1:46" x14ac:dyDescent="0.25">
      <c r="A1734" s="60">
        <v>26245.081446205731</v>
      </c>
      <c r="B1734" s="54">
        <f t="shared" si="78"/>
        <v>19</v>
      </c>
      <c r="C1734" s="54">
        <f t="shared" si="79"/>
        <v>1725</v>
      </c>
      <c r="D1734" s="60">
        <v>26245.081446205731</v>
      </c>
      <c r="G1734" s="63"/>
      <c r="I1734" s="64"/>
      <c r="J1734" s="64"/>
      <c r="K1734" s="65"/>
      <c r="M1734" s="64"/>
      <c r="N1734" s="66"/>
      <c r="O1734" s="66"/>
      <c r="Q1734" s="67"/>
      <c r="R1734" s="68"/>
      <c r="S1734" s="63"/>
      <c r="U1734" s="68">
        <v>50913</v>
      </c>
      <c r="V1734" s="64">
        <v>5</v>
      </c>
      <c r="W1734" s="54">
        <f t="shared" si="80"/>
        <v>1725</v>
      </c>
      <c r="X1734" s="68">
        <v>50913</v>
      </c>
      <c r="AC1734" s="63">
        <v>25457.830867360812</v>
      </c>
      <c r="AD1734" s="63"/>
      <c r="AE1734" s="54" t="s">
        <v>176</v>
      </c>
      <c r="AG1734" s="63"/>
      <c r="AK1734" s="64"/>
      <c r="AL1734" s="64"/>
      <c r="AM1734" s="65"/>
      <c r="AO1734" s="64"/>
      <c r="AP1734" s="66"/>
      <c r="AQ1734" s="66"/>
      <c r="AS1734" s="67"/>
      <c r="AT1734" s="68"/>
    </row>
    <row r="1735" spans="1:46" x14ac:dyDescent="0.25">
      <c r="A1735" s="60">
        <v>26259.968507162761</v>
      </c>
      <c r="B1735" s="54">
        <f t="shared" si="78"/>
        <v>20</v>
      </c>
      <c r="C1735" s="54">
        <f t="shared" si="79"/>
        <v>1726</v>
      </c>
      <c r="D1735" s="60">
        <v>26259.968507162761</v>
      </c>
      <c r="G1735" s="63"/>
      <c r="I1735" s="64"/>
      <c r="J1735" s="64"/>
      <c r="K1735" s="65"/>
      <c r="M1735" s="64"/>
      <c r="N1735" s="66"/>
      <c r="O1735" s="66"/>
      <c r="Q1735" s="67"/>
      <c r="R1735" s="68"/>
      <c r="S1735" s="63"/>
      <c r="U1735" s="68">
        <v>50943</v>
      </c>
      <c r="V1735" s="64">
        <v>5</v>
      </c>
      <c r="W1735" s="54">
        <f t="shared" si="80"/>
        <v>1726</v>
      </c>
      <c r="X1735" s="68">
        <v>50943</v>
      </c>
      <c r="AC1735" s="63">
        <v>25471.848263981752</v>
      </c>
      <c r="AD1735" s="63"/>
      <c r="AE1735" s="54" t="s">
        <v>177</v>
      </c>
      <c r="AG1735" s="63"/>
      <c r="AK1735" s="64"/>
      <c r="AL1735" s="64"/>
      <c r="AM1735" s="65"/>
      <c r="AO1735" s="64"/>
      <c r="AP1735" s="66"/>
      <c r="AQ1735" s="66"/>
      <c r="AS1735" s="67"/>
      <c r="AT1735" s="68"/>
    </row>
    <row r="1736" spans="1:46" x14ac:dyDescent="0.25">
      <c r="A1736" s="60">
        <v>26274.775279018562</v>
      </c>
      <c r="B1736" s="54">
        <f t="shared" si="78"/>
        <v>21</v>
      </c>
      <c r="C1736" s="54">
        <f t="shared" si="79"/>
        <v>1727</v>
      </c>
      <c r="D1736" s="60">
        <v>26274.775279018562</v>
      </c>
      <c r="G1736" s="63"/>
      <c r="I1736" s="64"/>
      <c r="J1736" s="64"/>
      <c r="K1736" s="65"/>
      <c r="M1736" s="64"/>
      <c r="N1736" s="66"/>
      <c r="O1736" s="66"/>
      <c r="Q1736" s="67"/>
      <c r="R1736" s="68"/>
      <c r="S1736" s="63"/>
      <c r="U1736" s="68">
        <v>50972</v>
      </c>
      <c r="V1736" s="64">
        <v>6</v>
      </c>
      <c r="W1736" s="54">
        <f t="shared" si="80"/>
        <v>1727</v>
      </c>
      <c r="X1736" s="68">
        <v>50972</v>
      </c>
      <c r="AC1736" s="63">
        <v>25487.402656977065</v>
      </c>
      <c r="AD1736" s="63"/>
      <c r="AE1736" s="54" t="s">
        <v>176</v>
      </c>
      <c r="AG1736" s="63"/>
      <c r="AK1736" s="64"/>
      <c r="AL1736" s="64"/>
      <c r="AM1736" s="65"/>
      <c r="AO1736" s="64"/>
      <c r="AP1736" s="66"/>
      <c r="AQ1736" s="66"/>
      <c r="AS1736" s="67"/>
      <c r="AT1736" s="68"/>
    </row>
    <row r="1737" spans="1:46" x14ac:dyDescent="0.25">
      <c r="A1737" s="60">
        <v>26289.517076834105</v>
      </c>
      <c r="B1737" s="54">
        <f t="shared" si="78"/>
        <v>22</v>
      </c>
      <c r="C1737" s="54">
        <f t="shared" si="79"/>
        <v>1728</v>
      </c>
      <c r="D1737" s="60">
        <v>26289.517076834105</v>
      </c>
      <c r="G1737" s="63"/>
      <c r="I1737" s="64"/>
      <c r="J1737" s="64"/>
      <c r="K1737" s="65"/>
      <c r="M1737" s="64"/>
      <c r="N1737" s="66"/>
      <c r="O1737" s="66"/>
      <c r="Q1737" s="67"/>
      <c r="R1737" s="68"/>
      <c r="S1737" s="63"/>
      <c r="U1737" s="68">
        <v>51002</v>
      </c>
      <c r="V1737" s="64">
        <v>7</v>
      </c>
      <c r="W1737" s="54">
        <f t="shared" si="80"/>
        <v>1728</v>
      </c>
      <c r="X1737" s="68">
        <v>51002</v>
      </c>
      <c r="AC1737" s="63">
        <v>25501.364462011028</v>
      </c>
      <c r="AD1737" s="63"/>
      <c r="AE1737" s="54" t="s">
        <v>177</v>
      </c>
      <c r="AG1737" s="63"/>
      <c r="AK1737" s="64"/>
      <c r="AL1737" s="64"/>
      <c r="AM1737" s="65"/>
      <c r="AO1737" s="64"/>
      <c r="AP1737" s="66"/>
      <c r="AQ1737" s="66"/>
      <c r="AS1737" s="67"/>
      <c r="AT1737" s="68"/>
    </row>
    <row r="1738" spans="1:46" x14ac:dyDescent="0.25">
      <c r="A1738" s="60">
        <v>26304.237868722528</v>
      </c>
      <c r="B1738" s="54">
        <f t="shared" si="78"/>
        <v>23</v>
      </c>
      <c r="C1738" s="54">
        <f t="shared" si="79"/>
        <v>1729</v>
      </c>
      <c r="D1738" s="60">
        <v>26304.237868722528</v>
      </c>
      <c r="G1738" s="63"/>
      <c r="I1738" s="64"/>
      <c r="J1738" s="64"/>
      <c r="K1738" s="65"/>
      <c r="M1738" s="64"/>
      <c r="N1738" s="66"/>
      <c r="O1738" s="66"/>
      <c r="Q1738" s="67"/>
      <c r="R1738" s="68"/>
      <c r="S1738" s="63"/>
      <c r="U1738" s="68">
        <v>51031</v>
      </c>
      <c r="V1738" s="64">
        <v>8</v>
      </c>
      <c r="W1738" s="54">
        <f t="shared" si="80"/>
        <v>1729</v>
      </c>
      <c r="X1738" s="68">
        <v>51031</v>
      </c>
      <c r="AC1738" s="63">
        <v>25516.925037772395</v>
      </c>
      <c r="AD1738" s="63"/>
      <c r="AE1738" s="54" t="s">
        <v>176</v>
      </c>
      <c r="AG1738" s="63"/>
      <c r="AK1738" s="64"/>
      <c r="AL1738" s="64"/>
      <c r="AM1738" s="65"/>
      <c r="AO1738" s="64"/>
      <c r="AP1738" s="66"/>
      <c r="AQ1738" s="66"/>
      <c r="AS1738" s="67"/>
      <c r="AT1738" s="68"/>
    </row>
    <row r="1739" spans="1:46" x14ac:dyDescent="0.25">
      <c r="A1739" s="60">
        <v>26318.958111446816</v>
      </c>
      <c r="B1739" s="54">
        <f t="shared" si="78"/>
        <v>24</v>
      </c>
      <c r="C1739" s="54">
        <f t="shared" si="79"/>
        <v>1730</v>
      </c>
      <c r="D1739" s="60">
        <v>26318.958111446816</v>
      </c>
      <c r="G1739" s="63"/>
      <c r="I1739" s="64"/>
      <c r="J1739" s="64"/>
      <c r="K1739" s="65"/>
      <c r="M1739" s="64"/>
      <c r="N1739" s="66"/>
      <c r="O1739" s="66"/>
      <c r="Q1739" s="67"/>
      <c r="R1739" s="68"/>
      <c r="S1739" s="63"/>
      <c r="U1739" s="68">
        <v>51061</v>
      </c>
      <c r="V1739" s="64">
        <v>9</v>
      </c>
      <c r="W1739" s="54">
        <f t="shared" si="80"/>
        <v>1730</v>
      </c>
      <c r="X1739" s="68">
        <v>51061</v>
      </c>
      <c r="AC1739" s="63">
        <v>25530.996111331042</v>
      </c>
      <c r="AD1739" s="63"/>
      <c r="AE1739" s="54" t="s">
        <v>177</v>
      </c>
      <c r="AG1739" s="63"/>
      <c r="AK1739" s="64"/>
      <c r="AL1739" s="64"/>
      <c r="AM1739" s="65"/>
      <c r="AO1739" s="64"/>
      <c r="AP1739" s="66"/>
      <c r="AQ1739" s="66"/>
      <c r="AS1739" s="67"/>
      <c r="AT1739" s="68"/>
    </row>
    <row r="1740" spans="1:46" x14ac:dyDescent="0.25">
      <c r="A1740" s="60">
        <v>26333.722847963683</v>
      </c>
      <c r="B1740" s="54">
        <f t="shared" ref="B1740:B1803" si="81">IF(B1739=24,1,B1739+1)</f>
        <v>1</v>
      </c>
      <c r="C1740" s="54">
        <f t="shared" ref="C1740:C1803" si="82">C1739+1</f>
        <v>1731</v>
      </c>
      <c r="D1740" s="60">
        <v>26333.722847963683</v>
      </c>
      <c r="G1740" s="63"/>
      <c r="I1740" s="64"/>
      <c r="J1740" s="64"/>
      <c r="K1740" s="65"/>
      <c r="M1740" s="64"/>
      <c r="N1740" s="66"/>
      <c r="O1740" s="66"/>
      <c r="Q1740" s="67"/>
      <c r="R1740" s="68"/>
      <c r="S1740" s="63"/>
      <c r="U1740" s="68">
        <v>51090</v>
      </c>
      <c r="V1740" s="64">
        <v>10</v>
      </c>
      <c r="W1740" s="54">
        <f t="shared" ref="W1740:W1803" si="83">W1739+1</f>
        <v>1731</v>
      </c>
      <c r="X1740" s="68">
        <v>51090</v>
      </c>
      <c r="AC1740" s="63">
        <v>25546.404596903827</v>
      </c>
      <c r="AD1740" s="63"/>
      <c r="AE1740" s="54" t="s">
        <v>176</v>
      </c>
      <c r="AG1740" s="63"/>
      <c r="AK1740" s="64"/>
      <c r="AL1740" s="64"/>
      <c r="AM1740" s="65"/>
      <c r="AO1740" s="64"/>
      <c r="AP1740" s="66"/>
      <c r="AQ1740" s="66"/>
      <c r="AS1740" s="67"/>
      <c r="AT1740" s="68"/>
    </row>
    <row r="1741" spans="1:46" x14ac:dyDescent="0.25">
      <c r="A1741" s="60">
        <v>26348.550052176695</v>
      </c>
      <c r="B1741" s="54">
        <f t="shared" si="81"/>
        <v>2</v>
      </c>
      <c r="C1741" s="54">
        <f t="shared" si="82"/>
        <v>1732</v>
      </c>
      <c r="D1741" s="60">
        <v>26348.550052176695</v>
      </c>
      <c r="G1741" s="63"/>
      <c r="I1741" s="64"/>
      <c r="J1741" s="64"/>
      <c r="K1741" s="65"/>
      <c r="M1741" s="64"/>
      <c r="N1741" s="66"/>
      <c r="O1741" s="66"/>
      <c r="Q1741" s="67"/>
      <c r="R1741" s="68"/>
      <c r="S1741" s="63"/>
      <c r="U1741" s="68">
        <v>51120</v>
      </c>
      <c r="V1741" s="64">
        <v>11</v>
      </c>
      <c r="W1741" s="54">
        <f t="shared" si="83"/>
        <v>1732</v>
      </c>
      <c r="X1741" s="68">
        <v>51120</v>
      </c>
      <c r="AC1741" s="63">
        <v>25560.733053480275</v>
      </c>
      <c r="AD1741" s="63"/>
      <c r="AE1741" s="54" t="s">
        <v>177</v>
      </c>
      <c r="AG1741" s="63"/>
      <c r="AK1741" s="64"/>
      <c r="AL1741" s="64"/>
      <c r="AM1741" s="65"/>
      <c r="AO1741" s="64"/>
      <c r="AP1741" s="66"/>
      <c r="AQ1741" s="66"/>
      <c r="AS1741" s="67"/>
      <c r="AT1741" s="68"/>
    </row>
    <row r="1742" spans="1:46" x14ac:dyDescent="0.25">
      <c r="A1742" s="60">
        <v>26363.478315225337</v>
      </c>
      <c r="B1742" s="54">
        <f t="shared" si="81"/>
        <v>3</v>
      </c>
      <c r="C1742" s="54">
        <f t="shared" si="82"/>
        <v>1733</v>
      </c>
      <c r="D1742" s="60">
        <v>26363.478315225337</v>
      </c>
      <c r="G1742" s="63"/>
      <c r="I1742" s="64"/>
      <c r="J1742" s="64"/>
      <c r="K1742" s="65"/>
      <c r="M1742" s="64"/>
      <c r="N1742" s="66"/>
      <c r="O1742" s="66"/>
      <c r="Q1742" s="67"/>
      <c r="R1742" s="68"/>
      <c r="S1742" s="63"/>
      <c r="U1742" s="68">
        <v>51149</v>
      </c>
      <c r="V1742" s="64">
        <v>12</v>
      </c>
      <c r="W1742" s="54">
        <f t="shared" si="83"/>
        <v>1733</v>
      </c>
      <c r="X1742" s="68">
        <v>51149</v>
      </c>
      <c r="AC1742" s="63">
        <v>25575.858432935085</v>
      </c>
      <c r="AD1742" s="63"/>
      <c r="AE1742" s="54" t="s">
        <v>176</v>
      </c>
      <c r="AG1742" s="63"/>
      <c r="AK1742" s="64"/>
      <c r="AL1742" s="64"/>
      <c r="AM1742" s="65"/>
      <c r="AO1742" s="64"/>
      <c r="AP1742" s="66"/>
      <c r="AQ1742" s="66"/>
      <c r="AS1742" s="67"/>
      <c r="AT1742" s="68"/>
    </row>
    <row r="1743" spans="1:46" x14ac:dyDescent="0.25">
      <c r="A1743" s="60">
        <v>26378.51534503093</v>
      </c>
      <c r="B1743" s="54">
        <f t="shared" si="81"/>
        <v>4</v>
      </c>
      <c r="C1743" s="54">
        <f t="shared" si="82"/>
        <v>1734</v>
      </c>
      <c r="D1743" s="60">
        <v>26378.51534503093</v>
      </c>
      <c r="G1743" s="63"/>
      <c r="I1743" s="64"/>
      <c r="J1743" s="64"/>
      <c r="K1743" s="65"/>
      <c r="M1743" s="64"/>
      <c r="N1743" s="66"/>
      <c r="O1743" s="66"/>
      <c r="Q1743" s="67"/>
      <c r="R1743" s="68"/>
      <c r="S1743" s="63"/>
      <c r="U1743" s="68">
        <v>51178</v>
      </c>
      <c r="V1743" s="64">
        <v>1</v>
      </c>
      <c r="W1743" s="54">
        <f t="shared" si="83"/>
        <v>1734</v>
      </c>
      <c r="X1743" s="68">
        <v>51178</v>
      </c>
      <c r="AC1743" s="63">
        <v>25590.538891273551</v>
      </c>
      <c r="AD1743" s="63"/>
      <c r="AE1743" s="54" t="s">
        <v>177</v>
      </c>
      <c r="AG1743" s="63"/>
      <c r="AK1743" s="64"/>
      <c r="AL1743" s="64"/>
      <c r="AM1743" s="65"/>
      <c r="AO1743" s="64"/>
      <c r="AP1743" s="66"/>
      <c r="AQ1743" s="66"/>
      <c r="AS1743" s="67"/>
      <c r="AT1743" s="68"/>
    </row>
    <row r="1744" spans="1:46" x14ac:dyDescent="0.25">
      <c r="A1744" s="60">
        <v>26393.687183163129</v>
      </c>
      <c r="B1744" s="54">
        <f t="shared" si="81"/>
        <v>5</v>
      </c>
      <c r="C1744" s="54">
        <f t="shared" si="82"/>
        <v>1735</v>
      </c>
      <c r="D1744" s="60">
        <v>26393.687183163129</v>
      </c>
      <c r="G1744" s="63"/>
      <c r="I1744" s="64"/>
      <c r="J1744" s="64"/>
      <c r="K1744" s="65"/>
      <c r="M1744" s="64"/>
      <c r="N1744" s="66"/>
      <c r="O1744" s="66"/>
      <c r="Q1744" s="67"/>
      <c r="R1744" s="68"/>
      <c r="S1744" s="63"/>
      <c r="U1744" s="68">
        <v>51208</v>
      </c>
      <c r="V1744" s="64">
        <v>2</v>
      </c>
      <c r="W1744" s="54">
        <f t="shared" si="83"/>
        <v>1735</v>
      </c>
      <c r="X1744" s="68">
        <v>51208</v>
      </c>
      <c r="AC1744" s="63">
        <v>25605.301050407346</v>
      </c>
      <c r="AD1744" s="63"/>
      <c r="AE1744" s="54" t="s">
        <v>176</v>
      </c>
      <c r="AG1744" s="63"/>
      <c r="AK1744" s="64"/>
      <c r="AL1744" s="64"/>
      <c r="AM1744" s="65"/>
      <c r="AO1744" s="64"/>
      <c r="AP1744" s="66"/>
      <c r="AQ1744" s="66"/>
      <c r="AS1744" s="67"/>
      <c r="AT1744" s="68"/>
    </row>
    <row r="1745" spans="1:46" x14ac:dyDescent="0.25">
      <c r="A1745" s="60">
        <v>26408.984826189</v>
      </c>
      <c r="B1745" s="54">
        <f t="shared" si="81"/>
        <v>6</v>
      </c>
      <c r="C1745" s="54">
        <f t="shared" si="82"/>
        <v>1736</v>
      </c>
      <c r="D1745" s="60">
        <v>26408.984826189</v>
      </c>
      <c r="G1745" s="63"/>
      <c r="I1745" s="64"/>
      <c r="J1745" s="64"/>
      <c r="K1745" s="65"/>
      <c r="M1745" s="64"/>
      <c r="N1745" s="66"/>
      <c r="O1745" s="66"/>
      <c r="Q1745" s="67"/>
      <c r="R1745" s="68"/>
      <c r="S1745" s="63"/>
      <c r="U1745" s="68">
        <v>51237</v>
      </c>
      <c r="V1745" s="64">
        <v>3</v>
      </c>
      <c r="W1745" s="54">
        <f t="shared" si="83"/>
        <v>1736</v>
      </c>
      <c r="X1745" s="68">
        <v>51237</v>
      </c>
      <c r="AC1745" s="63">
        <v>25620.346773877274</v>
      </c>
      <c r="AD1745" s="63"/>
      <c r="AE1745" s="54" t="s">
        <v>177</v>
      </c>
      <c r="AG1745" s="63"/>
      <c r="AK1745" s="64"/>
      <c r="AL1745" s="64"/>
      <c r="AM1745" s="65"/>
      <c r="AO1745" s="64"/>
      <c r="AP1745" s="66"/>
      <c r="AQ1745" s="66"/>
      <c r="AS1745" s="67"/>
      <c r="AT1745" s="68"/>
    </row>
    <row r="1746" spans="1:46" x14ac:dyDescent="0.25">
      <c r="A1746" s="60">
        <v>26424.417959109414</v>
      </c>
      <c r="B1746" s="54">
        <f t="shared" si="81"/>
        <v>7</v>
      </c>
      <c r="C1746" s="54">
        <f t="shared" si="82"/>
        <v>1737</v>
      </c>
      <c r="D1746" s="60">
        <v>26424.417959109414</v>
      </c>
      <c r="G1746" s="63"/>
      <c r="I1746" s="64"/>
      <c r="J1746" s="64"/>
      <c r="K1746" s="65"/>
      <c r="M1746" s="64"/>
      <c r="N1746" s="66"/>
      <c r="O1746" s="66"/>
      <c r="Q1746" s="67"/>
      <c r="R1746" s="68"/>
      <c r="S1746" s="63"/>
      <c r="U1746" s="68">
        <v>51267</v>
      </c>
      <c r="V1746" s="64">
        <v>4</v>
      </c>
      <c r="W1746" s="54">
        <f t="shared" si="83"/>
        <v>1737</v>
      </c>
      <c r="X1746" s="68">
        <v>51267</v>
      </c>
      <c r="AC1746" s="63">
        <v>25634.738277300727</v>
      </c>
      <c r="AD1746" s="63"/>
      <c r="AE1746" s="54" t="s">
        <v>176</v>
      </c>
      <c r="AG1746" s="63"/>
      <c r="AK1746" s="64"/>
      <c r="AL1746" s="64"/>
      <c r="AM1746" s="65"/>
      <c r="AO1746" s="64"/>
      <c r="AP1746" s="66"/>
      <c r="AQ1746" s="66"/>
      <c r="AS1746" s="67"/>
      <c r="AT1746" s="68"/>
    </row>
    <row r="1747" spans="1:46" x14ac:dyDescent="0.25">
      <c r="A1747" s="60">
        <v>26439.95845412137</v>
      </c>
      <c r="B1747" s="54">
        <f t="shared" si="81"/>
        <v>8</v>
      </c>
      <c r="C1747" s="54">
        <f t="shared" si="82"/>
        <v>1738</v>
      </c>
      <c r="D1747" s="60">
        <v>26439.95845412137</v>
      </c>
      <c r="G1747" s="63"/>
      <c r="I1747" s="64"/>
      <c r="J1747" s="64"/>
      <c r="K1747" s="65"/>
      <c r="M1747" s="64"/>
      <c r="N1747" s="66"/>
      <c r="O1747" s="66"/>
      <c r="Q1747" s="67"/>
      <c r="R1747" s="68"/>
      <c r="S1747" s="63"/>
      <c r="U1747" s="68">
        <v>51297</v>
      </c>
      <c r="V1747" s="64">
        <v>5</v>
      </c>
      <c r="W1747" s="54">
        <f t="shared" si="83"/>
        <v>1738</v>
      </c>
      <c r="X1747" s="68">
        <v>51297</v>
      </c>
      <c r="AC1747" s="63">
        <v>25650.078543375712</v>
      </c>
      <c r="AD1747" s="63"/>
      <c r="AE1747" s="54" t="s">
        <v>177</v>
      </c>
      <c r="AG1747" s="63"/>
      <c r="AK1747" s="64"/>
      <c r="AL1747" s="64"/>
      <c r="AM1747" s="65"/>
      <c r="AO1747" s="64"/>
      <c r="AP1747" s="66"/>
      <c r="AQ1747" s="66"/>
      <c r="AS1747" s="67"/>
      <c r="AT1747" s="68"/>
    </row>
    <row r="1748" spans="1:46" x14ac:dyDescent="0.25">
      <c r="A1748" s="60">
        <v>26455.599080254789</v>
      </c>
      <c r="B1748" s="54">
        <f t="shared" si="81"/>
        <v>9</v>
      </c>
      <c r="C1748" s="54">
        <f t="shared" si="82"/>
        <v>1739</v>
      </c>
      <c r="D1748" s="60">
        <v>26455.599080254789</v>
      </c>
      <c r="G1748" s="63"/>
      <c r="I1748" s="64"/>
      <c r="J1748" s="64"/>
      <c r="K1748" s="65"/>
      <c r="M1748" s="64"/>
      <c r="N1748" s="66"/>
      <c r="O1748" s="66"/>
      <c r="Q1748" s="67"/>
      <c r="R1748" s="68"/>
      <c r="S1748" s="63"/>
      <c r="U1748" s="68">
        <v>51326</v>
      </c>
      <c r="V1748" s="64">
        <v>6</v>
      </c>
      <c r="W1748" s="54">
        <f t="shared" si="83"/>
        <v>1739</v>
      </c>
      <c r="X1748" s="68">
        <v>51326</v>
      </c>
      <c r="AC1748" s="63">
        <v>25664.17362458678</v>
      </c>
      <c r="AD1748" s="63"/>
      <c r="AE1748" s="54" t="s">
        <v>176</v>
      </c>
      <c r="AG1748" s="63"/>
      <c r="AK1748" s="64"/>
      <c r="AL1748" s="64"/>
      <c r="AM1748" s="65"/>
      <c r="AO1748" s="64"/>
      <c r="AP1748" s="66"/>
      <c r="AQ1748" s="66"/>
      <c r="AS1748" s="67"/>
      <c r="AT1748" s="68"/>
    </row>
    <row r="1749" spans="1:46" x14ac:dyDescent="0.25">
      <c r="A1749" s="60">
        <v>26471.296432939358</v>
      </c>
      <c r="B1749" s="54">
        <f t="shared" si="81"/>
        <v>10</v>
      </c>
      <c r="C1749" s="54">
        <f t="shared" si="82"/>
        <v>1740</v>
      </c>
      <c r="D1749" s="60">
        <v>26471.296432939358</v>
      </c>
      <c r="G1749" s="63"/>
      <c r="I1749" s="64"/>
      <c r="J1749" s="64"/>
      <c r="K1749" s="65"/>
      <c r="M1749" s="64"/>
      <c r="N1749" s="66"/>
      <c r="O1749" s="66"/>
      <c r="Q1749" s="67"/>
      <c r="R1749" s="68"/>
      <c r="S1749" s="63"/>
      <c r="U1749" s="68">
        <v>51356</v>
      </c>
      <c r="V1749" s="64">
        <v>7</v>
      </c>
      <c r="W1749" s="54">
        <f t="shared" si="83"/>
        <v>1740</v>
      </c>
      <c r="X1749" s="68">
        <v>51356</v>
      </c>
      <c r="AC1749" s="63">
        <v>25679.681920962874</v>
      </c>
      <c r="AD1749" s="63"/>
      <c r="AE1749" s="54" t="s">
        <v>177</v>
      </c>
      <c r="AG1749" s="63"/>
      <c r="AK1749" s="64"/>
      <c r="AL1749" s="64"/>
      <c r="AM1749" s="65"/>
      <c r="AO1749" s="64"/>
      <c r="AP1749" s="66"/>
      <c r="AQ1749" s="66"/>
      <c r="AS1749" s="67"/>
      <c r="AT1749" s="68"/>
    </row>
    <row r="1750" spans="1:46" x14ac:dyDescent="0.25">
      <c r="A1750" s="60">
        <v>26487.030282153282</v>
      </c>
      <c r="B1750" s="54">
        <f t="shared" si="81"/>
        <v>11</v>
      </c>
      <c r="C1750" s="54">
        <f t="shared" si="82"/>
        <v>1741</v>
      </c>
      <c r="D1750" s="60">
        <v>26487.030282153282</v>
      </c>
      <c r="G1750" s="63"/>
      <c r="I1750" s="64"/>
      <c r="J1750" s="64"/>
      <c r="K1750" s="65"/>
      <c r="M1750" s="64"/>
      <c r="N1750" s="66"/>
      <c r="O1750" s="66"/>
      <c r="Q1750" s="67"/>
      <c r="R1750" s="68"/>
      <c r="S1750" s="63"/>
      <c r="U1750" s="68">
        <v>51385</v>
      </c>
      <c r="V1750" s="64">
        <v>8</v>
      </c>
      <c r="W1750" s="54">
        <f t="shared" si="83"/>
        <v>1741</v>
      </c>
      <c r="X1750" s="68">
        <v>51385</v>
      </c>
      <c r="AC1750" s="63">
        <v>25693.619153135456</v>
      </c>
      <c r="AD1750" s="63"/>
      <c r="AE1750" s="54" t="s">
        <v>176</v>
      </c>
      <c r="AG1750" s="63"/>
      <c r="AK1750" s="64"/>
      <c r="AL1750" s="64"/>
      <c r="AM1750" s="65"/>
      <c r="AO1750" s="64"/>
      <c r="AP1750" s="66"/>
      <c r="AQ1750" s="66"/>
      <c r="AS1750" s="67"/>
      <c r="AT1750" s="68"/>
    </row>
    <row r="1751" spans="1:46" x14ac:dyDescent="0.25">
      <c r="A1751" s="60">
        <v>26502.752232912462</v>
      </c>
      <c r="B1751" s="54">
        <f t="shared" si="81"/>
        <v>12</v>
      </c>
      <c r="C1751" s="54">
        <f t="shared" si="82"/>
        <v>1742</v>
      </c>
      <c r="D1751" s="60">
        <v>26502.752232912462</v>
      </c>
      <c r="G1751" s="63"/>
      <c r="I1751" s="64"/>
      <c r="J1751" s="64"/>
      <c r="K1751" s="65"/>
      <c r="M1751" s="64"/>
      <c r="N1751" s="66"/>
      <c r="O1751" s="66"/>
      <c r="Q1751" s="67"/>
      <c r="R1751" s="68"/>
      <c r="S1751" s="63"/>
      <c r="U1751" s="68">
        <v>51415</v>
      </c>
      <c r="V1751" s="64">
        <v>9</v>
      </c>
      <c r="W1751" s="54">
        <f t="shared" si="83"/>
        <v>1742</v>
      </c>
      <c r="X1751" s="68">
        <v>51415</v>
      </c>
      <c r="AC1751" s="63">
        <v>25709.151562474668</v>
      </c>
      <c r="AD1751" s="63"/>
      <c r="AE1751" s="54" t="s">
        <v>177</v>
      </c>
      <c r="AG1751" s="63"/>
      <c r="AK1751" s="64"/>
      <c r="AL1751" s="64"/>
      <c r="AM1751" s="65"/>
      <c r="AO1751" s="64"/>
      <c r="AP1751" s="66"/>
      <c r="AQ1751" s="66"/>
      <c r="AS1751" s="67"/>
      <c r="AT1751" s="68"/>
    </row>
    <row r="1752" spans="1:46" x14ac:dyDescent="0.25">
      <c r="A1752" s="60">
        <v>26518.43694793107</v>
      </c>
      <c r="B1752" s="54">
        <f t="shared" si="81"/>
        <v>13</v>
      </c>
      <c r="C1752" s="54">
        <f t="shared" si="82"/>
        <v>1743</v>
      </c>
      <c r="D1752" s="60">
        <v>26518.43694793107</v>
      </c>
      <c r="G1752" s="63"/>
      <c r="I1752" s="64"/>
      <c r="J1752" s="64"/>
      <c r="K1752" s="65"/>
      <c r="M1752" s="64"/>
      <c r="N1752" s="66"/>
      <c r="O1752" s="66"/>
      <c r="Q1752" s="67"/>
      <c r="R1752" s="68"/>
      <c r="S1752" s="63"/>
      <c r="U1752" s="68">
        <v>51445</v>
      </c>
      <c r="V1752" s="64">
        <v>10</v>
      </c>
      <c r="W1752" s="54">
        <f t="shared" si="83"/>
        <v>1743</v>
      </c>
      <c r="X1752" s="68">
        <v>51445</v>
      </c>
      <c r="AC1752" s="63">
        <v>25723.098535017576</v>
      </c>
      <c r="AD1752" s="63"/>
      <c r="AE1752" s="54" t="s">
        <v>176</v>
      </c>
      <c r="AG1752" s="63"/>
      <c r="AK1752" s="64"/>
      <c r="AL1752" s="64"/>
      <c r="AM1752" s="65"/>
      <c r="AO1752" s="64"/>
      <c r="AP1752" s="66"/>
      <c r="AQ1752" s="66"/>
      <c r="AS1752" s="67"/>
      <c r="AT1752" s="68"/>
    </row>
    <row r="1753" spans="1:46" x14ac:dyDescent="0.25">
      <c r="A1753" s="60">
        <v>26534.044245707337</v>
      </c>
      <c r="B1753" s="54">
        <f t="shared" si="81"/>
        <v>14</v>
      </c>
      <c r="C1753" s="54">
        <f t="shared" si="82"/>
        <v>1744</v>
      </c>
      <c r="D1753" s="60">
        <v>26534.044245707337</v>
      </c>
      <c r="G1753" s="63"/>
      <c r="I1753" s="64"/>
      <c r="J1753" s="64"/>
      <c r="K1753" s="65"/>
      <c r="M1753" s="64"/>
      <c r="N1753" s="66"/>
      <c r="O1753" s="66"/>
      <c r="Q1753" s="67"/>
      <c r="R1753" s="68"/>
      <c r="S1753" s="63"/>
      <c r="U1753" s="68">
        <v>51474</v>
      </c>
      <c r="V1753" s="64">
        <v>11</v>
      </c>
      <c r="W1753" s="54">
        <f t="shared" si="83"/>
        <v>1744</v>
      </c>
      <c r="X1753" s="68">
        <v>51474</v>
      </c>
      <c r="AC1753" s="63">
        <v>25738.519497161265</v>
      </c>
      <c r="AD1753" s="63"/>
      <c r="AE1753" s="54" t="s">
        <v>177</v>
      </c>
      <c r="AG1753" s="63"/>
      <c r="AK1753" s="64"/>
      <c r="AL1753" s="64"/>
      <c r="AM1753" s="65"/>
      <c r="AO1753" s="64"/>
      <c r="AP1753" s="66"/>
      <c r="AQ1753" s="66"/>
      <c r="AS1753" s="67"/>
      <c r="AT1753" s="68"/>
    </row>
    <row r="1754" spans="1:46" x14ac:dyDescent="0.25">
      <c r="A1754" s="60">
        <v>26549.552645593882</v>
      </c>
      <c r="B1754" s="54">
        <f t="shared" si="81"/>
        <v>15</v>
      </c>
      <c r="C1754" s="54">
        <f t="shared" si="82"/>
        <v>1745</v>
      </c>
      <c r="D1754" s="60">
        <v>26549.552645593882</v>
      </c>
      <c r="G1754" s="63"/>
      <c r="I1754" s="64"/>
      <c r="J1754" s="64"/>
      <c r="K1754" s="65"/>
      <c r="M1754" s="64"/>
      <c r="N1754" s="66"/>
      <c r="O1754" s="66"/>
      <c r="Q1754" s="67"/>
      <c r="R1754" s="68"/>
      <c r="S1754" s="63"/>
      <c r="U1754" s="68">
        <v>51504</v>
      </c>
      <c r="V1754" s="64">
        <v>12</v>
      </c>
      <c r="W1754" s="54">
        <f t="shared" si="83"/>
        <v>1745</v>
      </c>
      <c r="X1754" s="68">
        <v>51504</v>
      </c>
      <c r="AC1754" s="63">
        <v>25752.637830263004</v>
      </c>
      <c r="AD1754" s="63"/>
      <c r="AE1754" s="54" t="s">
        <v>176</v>
      </c>
      <c r="AG1754" s="63"/>
      <c r="AK1754" s="64"/>
      <c r="AL1754" s="64"/>
      <c r="AM1754" s="65"/>
      <c r="AO1754" s="64"/>
      <c r="AP1754" s="66"/>
      <c r="AQ1754" s="66"/>
      <c r="AS1754" s="67"/>
      <c r="AT1754" s="68"/>
    </row>
    <row r="1755" spans="1:46" x14ac:dyDescent="0.25">
      <c r="A1755" s="60">
        <v>26564.939891925082</v>
      </c>
      <c r="B1755" s="54">
        <f t="shared" si="81"/>
        <v>16</v>
      </c>
      <c r="C1755" s="54">
        <f t="shared" si="82"/>
        <v>1746</v>
      </c>
      <c r="D1755" s="60">
        <v>26564.939891925082</v>
      </c>
      <c r="G1755" s="63"/>
      <c r="I1755" s="64"/>
      <c r="J1755" s="64"/>
      <c r="K1755" s="65"/>
      <c r="M1755" s="64"/>
      <c r="N1755" s="66"/>
      <c r="O1755" s="66"/>
      <c r="Q1755" s="67"/>
      <c r="R1755" s="68"/>
      <c r="S1755" s="63"/>
      <c r="U1755" s="68">
        <v>51533</v>
      </c>
      <c r="V1755" s="64">
        <v>1</v>
      </c>
      <c r="W1755" s="54">
        <f t="shared" si="83"/>
        <v>1746</v>
      </c>
      <c r="X1755" s="68">
        <v>51533</v>
      </c>
      <c r="AC1755" s="63">
        <v>25767.832741990685</v>
      </c>
      <c r="AD1755" s="63"/>
      <c r="AE1755" s="54" t="s">
        <v>177</v>
      </c>
      <c r="AG1755" s="63"/>
      <c r="AK1755" s="64"/>
      <c r="AL1755" s="64"/>
      <c r="AM1755" s="65"/>
      <c r="AO1755" s="64"/>
      <c r="AP1755" s="66"/>
      <c r="AQ1755" s="66"/>
      <c r="AS1755" s="67"/>
      <c r="AT1755" s="68"/>
    </row>
    <row r="1756" spans="1:46" x14ac:dyDescent="0.25">
      <c r="A1756" s="60">
        <v>26580.196156148799</v>
      </c>
      <c r="B1756" s="54">
        <f t="shared" si="81"/>
        <v>17</v>
      </c>
      <c r="C1756" s="54">
        <f t="shared" si="82"/>
        <v>1747</v>
      </c>
      <c r="D1756" s="60">
        <v>26580.196156148799</v>
      </c>
      <c r="G1756" s="63"/>
      <c r="I1756" s="64"/>
      <c r="J1756" s="64"/>
      <c r="K1756" s="65"/>
      <c r="M1756" s="64"/>
      <c r="N1756" s="66"/>
      <c r="O1756" s="66"/>
      <c r="Q1756" s="67"/>
      <c r="R1756" s="68"/>
      <c r="S1756" s="63"/>
      <c r="U1756" s="68">
        <v>51562</v>
      </c>
      <c r="V1756" s="64">
        <v>2</v>
      </c>
      <c r="W1756" s="54">
        <f t="shared" si="83"/>
        <v>1747</v>
      </c>
      <c r="X1756" s="68">
        <v>51562</v>
      </c>
      <c r="AC1756" s="63">
        <v>25782.24916726863</v>
      </c>
      <c r="AD1756" s="63"/>
      <c r="AE1756" s="54" t="s">
        <v>176</v>
      </c>
      <c r="AG1756" s="63"/>
      <c r="AK1756" s="64"/>
      <c r="AL1756" s="64"/>
      <c r="AM1756" s="65"/>
      <c r="AO1756" s="64"/>
      <c r="AP1756" s="66"/>
      <c r="AQ1756" s="66"/>
      <c r="AS1756" s="67"/>
      <c r="AT1756" s="68"/>
    </row>
    <row r="1757" spans="1:46" x14ac:dyDescent="0.25">
      <c r="A1757" s="60">
        <v>26595.320948650595</v>
      </c>
      <c r="B1757" s="54">
        <f t="shared" si="81"/>
        <v>18</v>
      </c>
      <c r="C1757" s="54">
        <f t="shared" si="82"/>
        <v>1748</v>
      </c>
      <c r="D1757" s="60">
        <v>26595.320948650595</v>
      </c>
      <c r="G1757" s="63"/>
      <c r="I1757" s="64"/>
      <c r="J1757" s="64"/>
      <c r="K1757" s="65"/>
      <c r="M1757" s="64"/>
      <c r="N1757" s="66"/>
      <c r="O1757" s="66"/>
      <c r="Q1757" s="67"/>
      <c r="R1757" s="68"/>
      <c r="S1757" s="63"/>
      <c r="U1757" s="68">
        <v>51592</v>
      </c>
      <c r="V1757" s="64">
        <v>3</v>
      </c>
      <c r="W1757" s="54">
        <f t="shared" si="83"/>
        <v>1748</v>
      </c>
      <c r="X1757" s="68">
        <v>51592</v>
      </c>
      <c r="AC1757" s="63">
        <v>25797.136125155259</v>
      </c>
      <c r="AD1757" s="63"/>
      <c r="AE1757" s="54" t="s">
        <v>177</v>
      </c>
      <c r="AG1757" s="63"/>
      <c r="AK1757" s="64"/>
      <c r="AL1757" s="64"/>
      <c r="AM1757" s="65"/>
      <c r="AO1757" s="64"/>
      <c r="AP1757" s="66"/>
      <c r="AQ1757" s="66"/>
      <c r="AS1757" s="67"/>
      <c r="AT1757" s="68"/>
    </row>
    <row r="1758" spans="1:46" x14ac:dyDescent="0.25">
      <c r="A1758" s="60">
        <v>26610.319519543089</v>
      </c>
      <c r="B1758" s="54">
        <f t="shared" si="81"/>
        <v>19</v>
      </c>
      <c r="C1758" s="54">
        <f t="shared" si="82"/>
        <v>1749</v>
      </c>
      <c r="D1758" s="60">
        <v>26610.319519543089</v>
      </c>
      <c r="G1758" s="63"/>
      <c r="I1758" s="64"/>
      <c r="J1758" s="64"/>
      <c r="K1758" s="65"/>
      <c r="M1758" s="64"/>
      <c r="N1758" s="66"/>
      <c r="O1758" s="66"/>
      <c r="Q1758" s="67"/>
      <c r="R1758" s="68"/>
      <c r="S1758" s="63"/>
      <c r="U1758" s="68">
        <v>51621</v>
      </c>
      <c r="V1758" s="64">
        <v>4</v>
      </c>
      <c r="W1758" s="54">
        <f t="shared" si="83"/>
        <v>1749</v>
      </c>
      <c r="X1758" s="68">
        <v>51621</v>
      </c>
      <c r="AC1758" s="63">
        <v>25811.917980249971</v>
      </c>
      <c r="AD1758" s="63"/>
      <c r="AE1758" s="54" t="s">
        <v>176</v>
      </c>
      <c r="AG1758" s="63"/>
      <c r="AK1758" s="64"/>
      <c r="AL1758" s="64"/>
      <c r="AM1758" s="65"/>
      <c r="AO1758" s="64"/>
      <c r="AP1758" s="66"/>
      <c r="AQ1758" s="66"/>
      <c r="AS1758" s="67"/>
      <c r="AT1758" s="68"/>
    </row>
    <row r="1759" spans="1:46" x14ac:dyDescent="0.25">
      <c r="A1759" s="60">
        <v>26625.210694777779</v>
      </c>
      <c r="B1759" s="54">
        <f t="shared" si="81"/>
        <v>20</v>
      </c>
      <c r="C1759" s="54">
        <f t="shared" si="82"/>
        <v>1750</v>
      </c>
      <c r="D1759" s="60">
        <v>26625.210694777779</v>
      </c>
      <c r="G1759" s="63"/>
      <c r="I1759" s="64"/>
      <c r="J1759" s="64"/>
      <c r="K1759" s="65"/>
      <c r="M1759" s="64"/>
      <c r="N1759" s="66"/>
      <c r="O1759" s="66"/>
      <c r="Q1759" s="67"/>
      <c r="R1759" s="68"/>
      <c r="S1759" s="63"/>
      <c r="U1759" s="68">
        <v>51651</v>
      </c>
      <c r="V1759" s="64">
        <v>5</v>
      </c>
      <c r="W1759" s="54">
        <f t="shared" si="83"/>
        <v>1750</v>
      </c>
      <c r="X1759" s="68">
        <v>51651</v>
      </c>
      <c r="AC1759" s="63">
        <v>25826.465341621079</v>
      </c>
      <c r="AD1759" s="63"/>
      <c r="AE1759" s="54" t="s">
        <v>177</v>
      </c>
      <c r="AG1759" s="63"/>
      <c r="AK1759" s="64"/>
      <c r="AL1759" s="64"/>
      <c r="AM1759" s="65"/>
      <c r="AO1759" s="64"/>
      <c r="AP1759" s="66"/>
      <c r="AQ1759" s="66"/>
      <c r="AS1759" s="67"/>
      <c r="AT1759" s="68"/>
    </row>
    <row r="1760" spans="1:46" x14ac:dyDescent="0.25">
      <c r="A1760" s="60">
        <v>26640.013497958425</v>
      </c>
      <c r="B1760" s="54">
        <f t="shared" si="81"/>
        <v>21</v>
      </c>
      <c r="C1760" s="54">
        <f t="shared" si="82"/>
        <v>1751</v>
      </c>
      <c r="D1760" s="60">
        <v>26640.013497958425</v>
      </c>
      <c r="G1760" s="63"/>
      <c r="I1760" s="64"/>
      <c r="J1760" s="64"/>
      <c r="K1760" s="65"/>
      <c r="M1760" s="64"/>
      <c r="N1760" s="66"/>
      <c r="O1760" s="66"/>
      <c r="Q1760" s="67"/>
      <c r="R1760" s="68"/>
      <c r="S1760" s="63"/>
      <c r="U1760" s="68">
        <v>51680</v>
      </c>
      <c r="V1760" s="64">
        <v>6</v>
      </c>
      <c r="W1760" s="54">
        <f t="shared" si="83"/>
        <v>1751</v>
      </c>
      <c r="X1760" s="68">
        <v>51680</v>
      </c>
      <c r="AC1760" s="63">
        <v>25841.605677837972</v>
      </c>
      <c r="AD1760" s="63"/>
      <c r="AE1760" s="54" t="s">
        <v>176</v>
      </c>
      <c r="AG1760" s="63"/>
      <c r="AK1760" s="64"/>
      <c r="AL1760" s="64"/>
      <c r="AM1760" s="65"/>
      <c r="AO1760" s="64"/>
      <c r="AP1760" s="66"/>
      <c r="AQ1760" s="66"/>
      <c r="AS1760" s="67"/>
      <c r="AT1760" s="68"/>
    </row>
    <row r="1761" spans="1:46" x14ac:dyDescent="0.25">
      <c r="A1761" s="60">
        <v>26654.759444377385</v>
      </c>
      <c r="B1761" s="54">
        <f t="shared" si="81"/>
        <v>22</v>
      </c>
      <c r="C1761" s="54">
        <f t="shared" si="82"/>
        <v>1752</v>
      </c>
      <c r="D1761" s="60">
        <v>26654.759444377385</v>
      </c>
      <c r="G1761" s="63"/>
      <c r="I1761" s="64"/>
      <c r="J1761" s="64"/>
      <c r="K1761" s="65"/>
      <c r="M1761" s="64"/>
      <c r="N1761" s="66"/>
      <c r="O1761" s="66"/>
      <c r="Q1761" s="67"/>
      <c r="R1761" s="68"/>
      <c r="S1761" s="63"/>
      <c r="U1761" s="68">
        <v>51710</v>
      </c>
      <c r="V1761" s="64">
        <v>7</v>
      </c>
      <c r="W1761" s="54">
        <f t="shared" si="83"/>
        <v>1752</v>
      </c>
      <c r="X1761" s="68">
        <v>51710</v>
      </c>
      <c r="AC1761" s="63">
        <v>25855.848548354581</v>
      </c>
      <c r="AD1761" s="63"/>
      <c r="AE1761" s="54" t="s">
        <v>177</v>
      </c>
      <c r="AG1761" s="63"/>
      <c r="AK1761" s="64"/>
      <c r="AL1761" s="64"/>
      <c r="AM1761" s="65"/>
      <c r="AO1761" s="64"/>
      <c r="AP1761" s="66"/>
      <c r="AQ1761" s="66"/>
      <c r="AS1761" s="67"/>
      <c r="AT1761" s="68"/>
    </row>
    <row r="1762" spans="1:46" x14ac:dyDescent="0.25">
      <c r="A1762" s="60">
        <v>26669.476410706062</v>
      </c>
      <c r="B1762" s="54">
        <f t="shared" si="81"/>
        <v>23</v>
      </c>
      <c r="C1762" s="54">
        <f t="shared" si="82"/>
        <v>1753</v>
      </c>
      <c r="D1762" s="60">
        <v>26669.476410706062</v>
      </c>
      <c r="G1762" s="63"/>
      <c r="I1762" s="64"/>
      <c r="J1762" s="64"/>
      <c r="K1762" s="65"/>
      <c r="M1762" s="64"/>
      <c r="N1762" s="66"/>
      <c r="O1762" s="66"/>
      <c r="Q1762" s="67"/>
      <c r="R1762" s="68"/>
      <c r="S1762" s="63"/>
      <c r="U1762" s="68">
        <v>51740</v>
      </c>
      <c r="V1762" s="64">
        <v>8</v>
      </c>
      <c r="W1762" s="54">
        <f t="shared" si="83"/>
        <v>1753</v>
      </c>
      <c r="X1762" s="68">
        <v>51740</v>
      </c>
      <c r="AC1762" s="63">
        <v>25871.269844781607</v>
      </c>
      <c r="AD1762" s="63"/>
      <c r="AE1762" s="54" t="s">
        <v>176</v>
      </c>
      <c r="AG1762" s="63"/>
      <c r="AK1762" s="64"/>
      <c r="AL1762" s="64"/>
      <c r="AM1762" s="65"/>
      <c r="AO1762" s="64"/>
      <c r="AP1762" s="66"/>
      <c r="AQ1762" s="66"/>
      <c r="AS1762" s="67"/>
      <c r="AT1762" s="68"/>
    </row>
    <row r="1763" spans="1:46" x14ac:dyDescent="0.25">
      <c r="A1763" s="60">
        <v>26684.200635320041</v>
      </c>
      <c r="B1763" s="54">
        <f t="shared" si="81"/>
        <v>24</v>
      </c>
      <c r="C1763" s="54">
        <f t="shared" si="82"/>
        <v>1754</v>
      </c>
      <c r="D1763" s="60">
        <v>26684.200635320041</v>
      </c>
      <c r="G1763" s="63"/>
      <c r="I1763" s="64"/>
      <c r="J1763" s="64"/>
      <c r="K1763" s="65"/>
      <c r="M1763" s="64"/>
      <c r="N1763" s="66"/>
      <c r="O1763" s="66"/>
      <c r="Q1763" s="67"/>
      <c r="R1763" s="68"/>
      <c r="S1763" s="63"/>
      <c r="U1763" s="68">
        <v>51769</v>
      </c>
      <c r="V1763" s="64">
        <v>9</v>
      </c>
      <c r="W1763" s="54">
        <f t="shared" si="83"/>
        <v>1754</v>
      </c>
      <c r="X1763" s="68">
        <v>51769</v>
      </c>
      <c r="AC1763" s="63">
        <v>25885.311512739398</v>
      </c>
      <c r="AD1763" s="63"/>
      <c r="AE1763" s="54" t="s">
        <v>177</v>
      </c>
      <c r="AG1763" s="63"/>
      <c r="AK1763" s="64"/>
      <c r="AL1763" s="64"/>
      <c r="AM1763" s="65"/>
      <c r="AO1763" s="64"/>
      <c r="AP1763" s="66"/>
      <c r="AQ1763" s="66"/>
      <c r="AS1763" s="67"/>
      <c r="AT1763" s="68"/>
    </row>
    <row r="1764" spans="1:46" x14ac:dyDescent="0.25">
      <c r="A1764" s="60">
        <v>26698.961743160151</v>
      </c>
      <c r="B1764" s="54">
        <f t="shared" si="81"/>
        <v>1</v>
      </c>
      <c r="C1764" s="54">
        <f t="shared" si="82"/>
        <v>1755</v>
      </c>
      <c r="D1764" s="60">
        <v>26698.961743160151</v>
      </c>
      <c r="G1764" s="63"/>
      <c r="I1764" s="64"/>
      <c r="J1764" s="64"/>
      <c r="K1764" s="65"/>
      <c r="M1764" s="64"/>
      <c r="N1764" s="66"/>
      <c r="O1764" s="66"/>
      <c r="Q1764" s="67"/>
      <c r="R1764" s="68"/>
      <c r="S1764" s="63"/>
      <c r="U1764" s="68">
        <v>51799</v>
      </c>
      <c r="V1764" s="64">
        <v>10</v>
      </c>
      <c r="W1764" s="54">
        <f t="shared" si="83"/>
        <v>1755</v>
      </c>
      <c r="X1764" s="68">
        <v>51799</v>
      </c>
      <c r="AC1764" s="63">
        <v>25900.885304064956</v>
      </c>
      <c r="AD1764" s="63"/>
      <c r="AE1764" s="54" t="s">
        <v>176</v>
      </c>
      <c r="AG1764" s="63"/>
      <c r="AK1764" s="64"/>
      <c r="AL1764" s="64"/>
      <c r="AM1764" s="65"/>
      <c r="AO1764" s="64"/>
      <c r="AP1764" s="66"/>
      <c r="AQ1764" s="66"/>
      <c r="AS1764" s="67"/>
      <c r="AT1764" s="68"/>
    </row>
    <row r="1765" spans="1:46" x14ac:dyDescent="0.25">
      <c r="A1765" s="60">
        <v>26713.792955774814</v>
      </c>
      <c r="B1765" s="54">
        <f t="shared" si="81"/>
        <v>2</v>
      </c>
      <c r="C1765" s="54">
        <f t="shared" si="82"/>
        <v>1756</v>
      </c>
      <c r="D1765" s="60">
        <v>26713.792955774814</v>
      </c>
      <c r="G1765" s="63"/>
      <c r="I1765" s="64"/>
      <c r="J1765" s="64"/>
      <c r="K1765" s="65"/>
      <c r="M1765" s="64"/>
      <c r="N1765" s="66"/>
      <c r="O1765" s="66"/>
      <c r="Q1765" s="67"/>
      <c r="R1765" s="68"/>
      <c r="S1765" s="63"/>
      <c r="U1765" s="68">
        <v>51829</v>
      </c>
      <c r="V1765" s="64">
        <v>11</v>
      </c>
      <c r="W1765" s="54">
        <f t="shared" si="83"/>
        <v>1756</v>
      </c>
      <c r="X1765" s="68">
        <v>51829</v>
      </c>
      <c r="AC1765" s="63">
        <v>25914.877788612153</v>
      </c>
      <c r="AD1765" s="63"/>
      <c r="AE1765" s="54" t="s">
        <v>177</v>
      </c>
      <c r="AG1765" s="63"/>
      <c r="AK1765" s="64"/>
      <c r="AL1765" s="64"/>
      <c r="AM1765" s="65"/>
      <c r="AO1765" s="64"/>
      <c r="AP1765" s="66"/>
      <c r="AQ1765" s="66"/>
      <c r="AS1765" s="67"/>
      <c r="AT1765" s="68"/>
    </row>
    <row r="1766" spans="1:46" x14ac:dyDescent="0.25">
      <c r="A1766" s="60">
        <v>26728.717570289038</v>
      </c>
      <c r="B1766" s="54">
        <f t="shared" si="81"/>
        <v>3</v>
      </c>
      <c r="C1766" s="54">
        <f t="shared" si="82"/>
        <v>1757</v>
      </c>
      <c r="D1766" s="60">
        <v>26728.717570289038</v>
      </c>
      <c r="G1766" s="63"/>
      <c r="I1766" s="64"/>
      <c r="J1766" s="64"/>
      <c r="K1766" s="65"/>
      <c r="M1766" s="64"/>
      <c r="N1766" s="66"/>
      <c r="O1766" s="66"/>
      <c r="Q1766" s="67"/>
      <c r="R1766" s="68"/>
      <c r="S1766" s="63"/>
      <c r="U1766" s="68">
        <v>51858</v>
      </c>
      <c r="V1766" s="64">
        <v>12</v>
      </c>
      <c r="W1766" s="54">
        <f t="shared" si="83"/>
        <v>1757</v>
      </c>
      <c r="X1766" s="68">
        <v>51858</v>
      </c>
      <c r="AC1766" s="63">
        <v>25930.446768497583</v>
      </c>
      <c r="AD1766" s="63"/>
      <c r="AE1766" s="54" t="s">
        <v>176</v>
      </c>
      <c r="AG1766" s="63"/>
      <c r="AK1766" s="64"/>
      <c r="AL1766" s="64"/>
      <c r="AM1766" s="65"/>
      <c r="AO1766" s="64"/>
      <c r="AP1766" s="66"/>
      <c r="AQ1766" s="66"/>
      <c r="AS1766" s="67"/>
      <c r="AT1766" s="68"/>
    </row>
    <row r="1767" spans="1:46" x14ac:dyDescent="0.25">
      <c r="A1767" s="60">
        <v>26743.75913421344</v>
      </c>
      <c r="B1767" s="54">
        <f t="shared" si="81"/>
        <v>4</v>
      </c>
      <c r="C1767" s="54">
        <f t="shared" si="82"/>
        <v>1758</v>
      </c>
      <c r="D1767" s="60">
        <v>26743.75913421344</v>
      </c>
      <c r="G1767" s="63"/>
      <c r="I1767" s="64"/>
      <c r="J1767" s="64"/>
      <c r="K1767" s="65"/>
      <c r="M1767" s="64"/>
      <c r="N1767" s="66"/>
      <c r="O1767" s="66"/>
      <c r="Q1767" s="67"/>
      <c r="R1767" s="68"/>
      <c r="S1767" s="63"/>
      <c r="U1767" s="68">
        <v>51888</v>
      </c>
      <c r="V1767" s="64">
        <v>1</v>
      </c>
      <c r="W1767" s="54">
        <f t="shared" si="83"/>
        <v>1758</v>
      </c>
      <c r="X1767" s="68">
        <v>51888</v>
      </c>
      <c r="AC1767" s="63">
        <v>25944.556230498943</v>
      </c>
      <c r="AD1767" s="63"/>
      <c r="AE1767" s="54" t="s">
        <v>177</v>
      </c>
      <c r="AG1767" s="63"/>
      <c r="AK1767" s="64"/>
      <c r="AL1767" s="64"/>
      <c r="AM1767" s="65"/>
      <c r="AO1767" s="64"/>
      <c r="AP1767" s="66"/>
      <c r="AQ1767" s="66"/>
      <c r="AS1767" s="67"/>
      <c r="AT1767" s="68"/>
    </row>
    <row r="1768" spans="1:46" x14ac:dyDescent="0.25">
      <c r="A1768" s="60">
        <v>26758.926796338521</v>
      </c>
      <c r="B1768" s="54">
        <f t="shared" si="81"/>
        <v>5</v>
      </c>
      <c r="C1768" s="54">
        <f t="shared" si="82"/>
        <v>1759</v>
      </c>
      <c r="D1768" s="60">
        <v>26758.926796338521</v>
      </c>
      <c r="G1768" s="63"/>
      <c r="I1768" s="64"/>
      <c r="J1768" s="64"/>
      <c r="K1768" s="65"/>
      <c r="M1768" s="64"/>
      <c r="N1768" s="66"/>
      <c r="O1768" s="66"/>
      <c r="Q1768" s="67"/>
      <c r="R1768" s="68"/>
      <c r="S1768" s="63"/>
      <c r="U1768" s="68">
        <v>51917</v>
      </c>
      <c r="V1768" s="64">
        <v>2</v>
      </c>
      <c r="W1768" s="54">
        <f t="shared" si="83"/>
        <v>1759</v>
      </c>
      <c r="X1768" s="68">
        <v>51917</v>
      </c>
      <c r="AC1768" s="63">
        <v>25959.955422819592</v>
      </c>
      <c r="AD1768" s="63"/>
      <c r="AE1768" s="54" t="s">
        <v>176</v>
      </c>
      <c r="AG1768" s="63"/>
      <c r="AK1768" s="64"/>
      <c r="AL1768" s="64"/>
      <c r="AM1768" s="65"/>
      <c r="AO1768" s="64"/>
      <c r="AP1768" s="66"/>
      <c r="AQ1768" s="66"/>
      <c r="AS1768" s="67"/>
      <c r="AT1768" s="68"/>
    </row>
    <row r="1769" spans="1:46" x14ac:dyDescent="0.25">
      <c r="A1769" s="60">
        <v>26774.229914185591</v>
      </c>
      <c r="B1769" s="54">
        <f t="shared" si="81"/>
        <v>6</v>
      </c>
      <c r="C1769" s="54">
        <f t="shared" si="82"/>
        <v>1760</v>
      </c>
      <c r="D1769" s="60">
        <v>26774.229914185591</v>
      </c>
      <c r="G1769" s="63"/>
      <c r="I1769" s="64"/>
      <c r="J1769" s="64"/>
      <c r="K1769" s="65"/>
      <c r="M1769" s="64"/>
      <c r="N1769" s="66"/>
      <c r="O1769" s="66"/>
      <c r="Q1769" s="67"/>
      <c r="R1769" s="68"/>
      <c r="S1769" s="63"/>
      <c r="U1769" s="68">
        <v>51947</v>
      </c>
      <c r="V1769" s="64">
        <v>2</v>
      </c>
      <c r="W1769" s="54">
        <f t="shared" si="83"/>
        <v>1760</v>
      </c>
      <c r="X1769" s="68">
        <v>51947</v>
      </c>
      <c r="AC1769" s="63">
        <v>25974.320878132246</v>
      </c>
      <c r="AD1769" s="63"/>
      <c r="AE1769" s="54" t="s">
        <v>177</v>
      </c>
      <c r="AG1769" s="63"/>
      <c r="AK1769" s="64"/>
      <c r="AL1769" s="64"/>
      <c r="AM1769" s="65"/>
      <c r="AO1769" s="64"/>
      <c r="AP1769" s="66"/>
      <c r="AQ1769" s="66"/>
      <c r="AS1769" s="67"/>
      <c r="AT1769" s="68"/>
    </row>
    <row r="1770" spans="1:46" x14ac:dyDescent="0.25">
      <c r="A1770" s="60">
        <v>26789.65770465089</v>
      </c>
      <c r="B1770" s="54">
        <f t="shared" si="81"/>
        <v>7</v>
      </c>
      <c r="C1770" s="54">
        <f t="shared" si="82"/>
        <v>1761</v>
      </c>
      <c r="D1770" s="60">
        <v>26789.65770465089</v>
      </c>
      <c r="G1770" s="63"/>
      <c r="I1770" s="64"/>
      <c r="J1770" s="64"/>
      <c r="K1770" s="65"/>
      <c r="M1770" s="64"/>
      <c r="N1770" s="66"/>
      <c r="O1770" s="66"/>
      <c r="Q1770" s="67"/>
      <c r="R1770" s="68"/>
      <c r="S1770" s="63"/>
      <c r="U1770" s="68">
        <v>51976</v>
      </c>
      <c r="V1770" s="64">
        <v>3</v>
      </c>
      <c r="W1770" s="54">
        <f t="shared" si="83"/>
        <v>1761</v>
      </c>
      <c r="X1770" s="68">
        <v>51976</v>
      </c>
      <c r="AC1770" s="63">
        <v>25989.409194915555</v>
      </c>
      <c r="AD1770" s="63"/>
      <c r="AE1770" s="54" t="s">
        <v>176</v>
      </c>
      <c r="AG1770" s="63"/>
      <c r="AK1770" s="64"/>
      <c r="AL1770" s="64"/>
      <c r="AM1770" s="65"/>
      <c r="AO1770" s="64"/>
      <c r="AP1770" s="66"/>
      <c r="AQ1770" s="66"/>
      <c r="AS1770" s="67"/>
      <c r="AT1770" s="68"/>
    </row>
    <row r="1771" spans="1:46" x14ac:dyDescent="0.25">
      <c r="A1771" s="60">
        <v>26805.20454934286</v>
      </c>
      <c r="B1771" s="54">
        <f t="shared" si="81"/>
        <v>8</v>
      </c>
      <c r="C1771" s="54">
        <f t="shared" si="82"/>
        <v>1762</v>
      </c>
      <c r="D1771" s="60">
        <v>26805.20454934286</v>
      </c>
      <c r="G1771" s="63"/>
      <c r="I1771" s="64"/>
      <c r="J1771" s="64"/>
      <c r="K1771" s="65"/>
      <c r="M1771" s="64"/>
      <c r="N1771" s="66"/>
      <c r="O1771" s="66"/>
      <c r="Q1771" s="67"/>
      <c r="R1771" s="68"/>
      <c r="S1771" s="63"/>
      <c r="U1771" s="68">
        <v>52005</v>
      </c>
      <c r="V1771" s="64">
        <v>4</v>
      </c>
      <c r="W1771" s="54">
        <f t="shared" si="83"/>
        <v>1762</v>
      </c>
      <c r="X1771" s="68">
        <v>52005</v>
      </c>
      <c r="AC1771" s="63">
        <v>26004.107127393596</v>
      </c>
      <c r="AD1771" s="63"/>
      <c r="AE1771" s="54" t="s">
        <v>177</v>
      </c>
      <c r="AG1771" s="63"/>
      <c r="AK1771" s="64"/>
      <c r="AL1771" s="64"/>
      <c r="AM1771" s="65"/>
      <c r="AO1771" s="64"/>
      <c r="AP1771" s="66"/>
      <c r="AQ1771" s="66"/>
      <c r="AS1771" s="67"/>
      <c r="AT1771" s="68"/>
    </row>
    <row r="1772" spans="1:46" x14ac:dyDescent="0.25">
      <c r="A1772" s="60">
        <v>26820.838583205361</v>
      </c>
      <c r="B1772" s="54">
        <f t="shared" si="81"/>
        <v>9</v>
      </c>
      <c r="C1772" s="54">
        <f t="shared" si="82"/>
        <v>1763</v>
      </c>
      <c r="D1772" s="60">
        <v>26820.838583205361</v>
      </c>
      <c r="G1772" s="63"/>
      <c r="I1772" s="64"/>
      <c r="J1772" s="64"/>
      <c r="K1772" s="65"/>
      <c r="M1772" s="64"/>
      <c r="N1772" s="66"/>
      <c r="O1772" s="66"/>
      <c r="Q1772" s="67"/>
      <c r="R1772" s="68"/>
      <c r="S1772" s="63"/>
      <c r="U1772" s="68">
        <v>52035</v>
      </c>
      <c r="V1772" s="64">
        <v>5</v>
      </c>
      <c r="W1772" s="54">
        <f t="shared" si="83"/>
        <v>1763</v>
      </c>
      <c r="X1772" s="68">
        <v>52035</v>
      </c>
      <c r="AC1772" s="63">
        <v>26018.808446717449</v>
      </c>
      <c r="AD1772" s="63"/>
      <c r="AE1772" s="54" t="s">
        <v>176</v>
      </c>
      <c r="AG1772" s="63"/>
      <c r="AK1772" s="64"/>
      <c r="AL1772" s="64"/>
      <c r="AM1772" s="65"/>
      <c r="AO1772" s="64"/>
      <c r="AP1772" s="66"/>
      <c r="AQ1772" s="66"/>
      <c r="AS1772" s="67"/>
      <c r="AT1772" s="68"/>
    </row>
    <row r="1773" spans="1:46" x14ac:dyDescent="0.25">
      <c r="A1773" s="60">
        <v>26836.54256826546</v>
      </c>
      <c r="B1773" s="54">
        <f t="shared" si="81"/>
        <v>10</v>
      </c>
      <c r="C1773" s="54">
        <f t="shared" si="82"/>
        <v>1764</v>
      </c>
      <c r="D1773" s="60">
        <v>26836.54256826546</v>
      </c>
      <c r="G1773" s="63"/>
      <c r="I1773" s="64"/>
      <c r="J1773" s="64"/>
      <c r="K1773" s="65"/>
      <c r="M1773" s="64"/>
      <c r="N1773" s="66"/>
      <c r="O1773" s="66"/>
      <c r="Q1773" s="67"/>
      <c r="R1773" s="68"/>
      <c r="S1773" s="63"/>
      <c r="U1773" s="68">
        <v>52064</v>
      </c>
      <c r="V1773" s="64">
        <v>6</v>
      </c>
      <c r="W1773" s="54">
        <f t="shared" si="83"/>
        <v>1764</v>
      </c>
      <c r="X1773" s="68">
        <v>52064</v>
      </c>
      <c r="AC1773" s="63">
        <v>26033.840720121283</v>
      </c>
      <c r="AD1773" s="63"/>
      <c r="AE1773" s="54" t="s">
        <v>177</v>
      </c>
      <c r="AG1773" s="63"/>
      <c r="AK1773" s="64"/>
      <c r="AL1773" s="64"/>
      <c r="AM1773" s="65"/>
      <c r="AO1773" s="64"/>
      <c r="AP1773" s="66"/>
      <c r="AQ1773" s="66"/>
      <c r="AS1773" s="67"/>
      <c r="AT1773" s="68"/>
    </row>
    <row r="1774" spans="1:46" x14ac:dyDescent="0.25">
      <c r="A1774" s="60">
        <v>26852.269500348717</v>
      </c>
      <c r="B1774" s="54">
        <f t="shared" si="81"/>
        <v>11</v>
      </c>
      <c r="C1774" s="54">
        <f t="shared" si="82"/>
        <v>1765</v>
      </c>
      <c r="D1774" s="60">
        <v>26852.269500348717</v>
      </c>
      <c r="G1774" s="63"/>
      <c r="I1774" s="64"/>
      <c r="J1774" s="64"/>
      <c r="K1774" s="65"/>
      <c r="M1774" s="64"/>
      <c r="N1774" s="66"/>
      <c r="O1774" s="66"/>
      <c r="Q1774" s="67"/>
      <c r="R1774" s="68"/>
      <c r="S1774" s="63"/>
      <c r="U1774" s="68">
        <v>52094</v>
      </c>
      <c r="V1774" s="64">
        <v>7</v>
      </c>
      <c r="W1774" s="54">
        <f t="shared" si="83"/>
        <v>1765</v>
      </c>
      <c r="X1774" s="68">
        <v>52094</v>
      </c>
      <c r="AC1774" s="63">
        <v>26048.168303556275</v>
      </c>
      <c r="AD1774" s="63"/>
      <c r="AE1774" s="54" t="s">
        <v>176</v>
      </c>
      <c r="AG1774" s="63"/>
      <c r="AK1774" s="64"/>
      <c r="AL1774" s="64"/>
      <c r="AM1774" s="65"/>
      <c r="AO1774" s="64"/>
      <c r="AP1774" s="66"/>
      <c r="AQ1774" s="66"/>
      <c r="AS1774" s="67"/>
      <c r="AT1774" s="68"/>
    </row>
    <row r="1775" spans="1:46" x14ac:dyDescent="0.25">
      <c r="A1775" s="60">
        <v>26867.997407610994</v>
      </c>
      <c r="B1775" s="54">
        <f t="shared" si="81"/>
        <v>12</v>
      </c>
      <c r="C1775" s="54">
        <f t="shared" si="82"/>
        <v>1766</v>
      </c>
      <c r="D1775" s="60">
        <v>26867.997407610994</v>
      </c>
      <c r="G1775" s="63"/>
      <c r="I1775" s="64"/>
      <c r="J1775" s="64"/>
      <c r="K1775" s="65"/>
      <c r="M1775" s="64"/>
      <c r="N1775" s="66"/>
      <c r="O1775" s="66"/>
      <c r="Q1775" s="67"/>
      <c r="R1775" s="68"/>
      <c r="S1775" s="63"/>
      <c r="U1775" s="68">
        <v>52123</v>
      </c>
      <c r="V1775" s="64">
        <v>8</v>
      </c>
      <c r="W1775" s="54">
        <f t="shared" si="83"/>
        <v>1766</v>
      </c>
      <c r="X1775" s="68">
        <v>52123</v>
      </c>
      <c r="AC1775" s="63">
        <v>26063.475155241322</v>
      </c>
      <c r="AD1775" s="63"/>
      <c r="AE1775" s="54" t="s">
        <v>177</v>
      </c>
      <c r="AG1775" s="63"/>
      <c r="AK1775" s="64"/>
      <c r="AL1775" s="64"/>
      <c r="AM1775" s="65"/>
      <c r="AO1775" s="64"/>
      <c r="AP1775" s="66"/>
      <c r="AQ1775" s="66"/>
      <c r="AS1775" s="67"/>
      <c r="AT1775" s="68"/>
    </row>
    <row r="1776" spans="1:46" x14ac:dyDescent="0.25">
      <c r="A1776" s="60">
        <v>26883.676056881901</v>
      </c>
      <c r="B1776" s="54">
        <f t="shared" si="81"/>
        <v>13</v>
      </c>
      <c r="C1776" s="54">
        <f t="shared" si="82"/>
        <v>1767</v>
      </c>
      <c r="D1776" s="60">
        <v>26883.676056881901</v>
      </c>
      <c r="G1776" s="63"/>
      <c r="I1776" s="64"/>
      <c r="J1776" s="64"/>
      <c r="K1776" s="65"/>
      <c r="M1776" s="64"/>
      <c r="N1776" s="66"/>
      <c r="O1776" s="66"/>
      <c r="Q1776" s="67"/>
      <c r="R1776" s="68"/>
      <c r="S1776" s="63"/>
      <c r="U1776" s="68">
        <v>52153</v>
      </c>
      <c r="V1776" s="64">
        <v>9</v>
      </c>
      <c r="W1776" s="54">
        <f t="shared" si="83"/>
        <v>1767</v>
      </c>
      <c r="X1776" s="68">
        <v>52153</v>
      </c>
      <c r="AC1776" s="63">
        <v>26077.522549671587</v>
      </c>
      <c r="AD1776" s="63"/>
      <c r="AE1776" s="54" t="s">
        <v>176</v>
      </c>
      <c r="AG1776" s="63"/>
      <c r="AK1776" s="64"/>
      <c r="AL1776" s="64"/>
      <c r="AM1776" s="65"/>
      <c r="AO1776" s="64"/>
      <c r="AP1776" s="66"/>
      <c r="AQ1776" s="66"/>
      <c r="AS1776" s="67"/>
      <c r="AT1776" s="68"/>
    </row>
    <row r="1777" spans="1:46" x14ac:dyDescent="0.25">
      <c r="A1777" s="60">
        <v>26899.287631195039</v>
      </c>
      <c r="B1777" s="54">
        <f t="shared" si="81"/>
        <v>14</v>
      </c>
      <c r="C1777" s="54">
        <f t="shared" si="82"/>
        <v>1768</v>
      </c>
      <c r="D1777" s="60">
        <v>26899.287631195039</v>
      </c>
      <c r="G1777" s="63"/>
      <c r="I1777" s="64"/>
      <c r="J1777" s="64"/>
      <c r="K1777" s="65"/>
      <c r="M1777" s="64"/>
      <c r="N1777" s="66"/>
      <c r="O1777" s="66"/>
      <c r="Q1777" s="67"/>
      <c r="R1777" s="68"/>
      <c r="S1777" s="63"/>
      <c r="U1777" s="68">
        <v>52183</v>
      </c>
      <c r="V1777" s="64">
        <v>10</v>
      </c>
      <c r="W1777" s="54">
        <f t="shared" si="83"/>
        <v>1768</v>
      </c>
      <c r="X1777" s="68">
        <v>52183</v>
      </c>
      <c r="AC1777" s="63">
        <v>26093.002983076964</v>
      </c>
      <c r="AD1777" s="63"/>
      <c r="AE1777" s="54" t="s">
        <v>177</v>
      </c>
      <c r="AG1777" s="63"/>
      <c r="AK1777" s="64"/>
      <c r="AL1777" s="64"/>
      <c r="AM1777" s="65"/>
      <c r="AO1777" s="64"/>
      <c r="AP1777" s="66"/>
      <c r="AQ1777" s="66"/>
      <c r="AS1777" s="67"/>
      <c r="AT1777" s="68"/>
    </row>
    <row r="1778" spans="1:46" x14ac:dyDescent="0.25">
      <c r="A1778" s="60">
        <v>26914.791746641975</v>
      </c>
      <c r="B1778" s="54">
        <f t="shared" si="81"/>
        <v>15</v>
      </c>
      <c r="C1778" s="54">
        <f t="shared" si="82"/>
        <v>1769</v>
      </c>
      <c r="D1778" s="60">
        <v>26914.791746641975</v>
      </c>
      <c r="G1778" s="63"/>
      <c r="I1778" s="64"/>
      <c r="J1778" s="64"/>
      <c r="K1778" s="65"/>
      <c r="M1778" s="64"/>
      <c r="N1778" s="66"/>
      <c r="O1778" s="66"/>
      <c r="Q1778" s="67"/>
      <c r="R1778" s="68"/>
      <c r="S1778" s="63"/>
      <c r="U1778" s="68">
        <v>52212</v>
      </c>
      <c r="V1778" s="64">
        <v>11</v>
      </c>
      <c r="W1778" s="54">
        <f t="shared" si="83"/>
        <v>1769</v>
      </c>
      <c r="X1778" s="68">
        <v>52212</v>
      </c>
      <c r="AC1778" s="63">
        <v>26106.915283009876</v>
      </c>
      <c r="AD1778" s="63"/>
      <c r="AE1778" s="54" t="s">
        <v>176</v>
      </c>
      <c r="AG1778" s="63"/>
      <c r="AK1778" s="64"/>
      <c r="AL1778" s="64"/>
      <c r="AM1778" s="65"/>
      <c r="AO1778" s="64"/>
      <c r="AP1778" s="66"/>
      <c r="AQ1778" s="66"/>
      <c r="AS1778" s="67"/>
      <c r="AT1778" s="68"/>
    </row>
    <row r="1779" spans="1:46" x14ac:dyDescent="0.25">
      <c r="A1779" s="60">
        <v>26930.181834307034</v>
      </c>
      <c r="B1779" s="54">
        <f t="shared" si="81"/>
        <v>16</v>
      </c>
      <c r="C1779" s="54">
        <f t="shared" si="82"/>
        <v>1770</v>
      </c>
      <c r="D1779" s="60">
        <v>26930.181834307034</v>
      </c>
      <c r="G1779" s="63"/>
      <c r="I1779" s="64"/>
      <c r="J1779" s="64"/>
      <c r="K1779" s="65"/>
      <c r="M1779" s="64"/>
      <c r="N1779" s="66"/>
      <c r="O1779" s="66"/>
      <c r="Q1779" s="67"/>
      <c r="R1779" s="68"/>
      <c r="S1779" s="63"/>
      <c r="U1779" s="68">
        <v>52242</v>
      </c>
      <c r="V1779" s="64">
        <v>12</v>
      </c>
      <c r="W1779" s="54">
        <f t="shared" si="83"/>
        <v>1770</v>
      </c>
      <c r="X1779" s="68">
        <v>52242</v>
      </c>
      <c r="AC1779" s="63">
        <v>26122.442559505347</v>
      </c>
      <c r="AD1779" s="63"/>
      <c r="AE1779" s="54" t="s">
        <v>177</v>
      </c>
      <c r="AG1779" s="63"/>
      <c r="AK1779" s="64"/>
      <c r="AL1779" s="64"/>
      <c r="AM1779" s="65"/>
      <c r="AO1779" s="64"/>
      <c r="AP1779" s="66"/>
      <c r="AQ1779" s="66"/>
      <c r="AS1779" s="67"/>
      <c r="AT1779" s="68"/>
    </row>
    <row r="1780" spans="1:46" x14ac:dyDescent="0.25">
      <c r="A1780" s="60">
        <v>26945.43609034596</v>
      </c>
      <c r="B1780" s="54">
        <f t="shared" si="81"/>
        <v>17</v>
      </c>
      <c r="C1780" s="54">
        <f t="shared" si="82"/>
        <v>1771</v>
      </c>
      <c r="D1780" s="60">
        <v>26945.43609034596</v>
      </c>
      <c r="G1780" s="63"/>
      <c r="I1780" s="64"/>
      <c r="J1780" s="64"/>
      <c r="K1780" s="65"/>
      <c r="M1780" s="64"/>
      <c r="N1780" s="66"/>
      <c r="O1780" s="66"/>
      <c r="Q1780" s="67"/>
      <c r="R1780" s="68"/>
      <c r="S1780" s="63"/>
      <c r="U1780" s="68">
        <v>52272</v>
      </c>
      <c r="V1780" s="64">
        <v>1</v>
      </c>
      <c r="W1780" s="54">
        <f t="shared" si="83"/>
        <v>1771</v>
      </c>
      <c r="X1780" s="68">
        <v>52272</v>
      </c>
      <c r="AC1780" s="63">
        <v>26136.385874579661</v>
      </c>
      <c r="AD1780" s="63"/>
      <c r="AE1780" s="54" t="s">
        <v>176</v>
      </c>
      <c r="AG1780" s="63"/>
      <c r="AK1780" s="64"/>
      <c r="AL1780" s="64"/>
      <c r="AM1780" s="65"/>
      <c r="AO1780" s="64"/>
      <c r="AP1780" s="66"/>
      <c r="AQ1780" s="66"/>
      <c r="AS1780" s="67"/>
      <c r="AT1780" s="68"/>
    </row>
    <row r="1781" spans="1:46" x14ac:dyDescent="0.25">
      <c r="A1781" s="60">
        <v>26960.563119851984</v>
      </c>
      <c r="B1781" s="54">
        <f t="shared" si="81"/>
        <v>18</v>
      </c>
      <c r="C1781" s="54">
        <f t="shared" si="82"/>
        <v>1772</v>
      </c>
      <c r="D1781" s="60">
        <v>26960.563119851984</v>
      </c>
      <c r="G1781" s="63"/>
      <c r="I1781" s="64"/>
      <c r="J1781" s="64"/>
      <c r="K1781" s="65"/>
      <c r="M1781" s="64"/>
      <c r="N1781" s="66"/>
      <c r="O1781" s="66"/>
      <c r="Q1781" s="67"/>
      <c r="R1781" s="68"/>
      <c r="S1781" s="63"/>
      <c r="U1781" s="68">
        <v>52301</v>
      </c>
      <c r="V1781" s="64">
        <v>2</v>
      </c>
      <c r="W1781" s="54">
        <f t="shared" si="83"/>
        <v>1772</v>
      </c>
      <c r="X1781" s="68">
        <v>52301</v>
      </c>
      <c r="AC1781" s="63">
        <v>26151.821552949958</v>
      </c>
      <c r="AD1781" s="63"/>
      <c r="AE1781" s="54" t="s">
        <v>177</v>
      </c>
      <c r="AG1781" s="63"/>
      <c r="AK1781" s="64"/>
      <c r="AL1781" s="64"/>
      <c r="AM1781" s="65"/>
      <c r="AO1781" s="64"/>
      <c r="AP1781" s="66"/>
      <c r="AQ1781" s="66"/>
      <c r="AS1781" s="67"/>
      <c r="AT1781" s="68"/>
    </row>
    <row r="1782" spans="1:46" x14ac:dyDescent="0.25">
      <c r="A1782" s="60">
        <v>26975.561366482638</v>
      </c>
      <c r="B1782" s="54">
        <f t="shared" si="81"/>
        <v>19</v>
      </c>
      <c r="C1782" s="54">
        <f t="shared" si="82"/>
        <v>1773</v>
      </c>
      <c r="D1782" s="60">
        <v>26975.561366482638</v>
      </c>
      <c r="G1782" s="63"/>
      <c r="I1782" s="64"/>
      <c r="J1782" s="64"/>
      <c r="K1782" s="65"/>
      <c r="M1782" s="64"/>
      <c r="N1782" s="66"/>
      <c r="O1782" s="66"/>
      <c r="Q1782" s="67"/>
      <c r="R1782" s="68"/>
      <c r="S1782" s="63"/>
      <c r="U1782" s="68">
        <v>52331</v>
      </c>
      <c r="V1782" s="64">
        <v>3</v>
      </c>
      <c r="W1782" s="54">
        <f t="shared" si="83"/>
        <v>1773</v>
      </c>
      <c r="X1782" s="68">
        <v>52331</v>
      </c>
      <c r="AC1782" s="63">
        <v>26165.954193265177</v>
      </c>
      <c r="AD1782" s="63"/>
      <c r="AE1782" s="54" t="s">
        <v>176</v>
      </c>
      <c r="AG1782" s="63"/>
      <c r="AK1782" s="64"/>
      <c r="AL1782" s="64"/>
      <c r="AM1782" s="65"/>
      <c r="AO1782" s="64"/>
      <c r="AP1782" s="66"/>
      <c r="AQ1782" s="66"/>
      <c r="AS1782" s="67"/>
      <c r="AT1782" s="68"/>
    </row>
    <row r="1783" spans="1:46" x14ac:dyDescent="0.25">
      <c r="A1783" s="60">
        <v>26990.454687492922</v>
      </c>
      <c r="B1783" s="54">
        <f t="shared" si="81"/>
        <v>20</v>
      </c>
      <c r="C1783" s="54">
        <f t="shared" si="82"/>
        <v>1774</v>
      </c>
      <c r="D1783" s="60">
        <v>26990.454687492922</v>
      </c>
      <c r="G1783" s="63"/>
      <c r="I1783" s="64"/>
      <c r="J1783" s="64"/>
      <c r="K1783" s="65"/>
      <c r="M1783" s="64"/>
      <c r="N1783" s="66"/>
      <c r="O1783" s="66"/>
      <c r="Q1783" s="67"/>
      <c r="R1783" s="68"/>
      <c r="S1783" s="63"/>
      <c r="U1783" s="68">
        <v>52360</v>
      </c>
      <c r="V1783" s="64">
        <v>4</v>
      </c>
      <c r="W1783" s="54">
        <f t="shared" si="83"/>
        <v>1774</v>
      </c>
      <c r="X1783" s="68">
        <v>52360</v>
      </c>
      <c r="AC1783" s="63">
        <v>26181.168821134605</v>
      </c>
      <c r="AD1783" s="63"/>
      <c r="AE1783" s="54" t="s">
        <v>177</v>
      </c>
      <c r="AG1783" s="63"/>
      <c r="AK1783" s="64"/>
      <c r="AL1783" s="64"/>
      <c r="AM1783" s="65"/>
      <c r="AO1783" s="64"/>
      <c r="AP1783" s="66"/>
      <c r="AQ1783" s="66"/>
      <c r="AS1783" s="67"/>
      <c r="AT1783" s="68"/>
    </row>
    <row r="1784" spans="1:46" x14ac:dyDescent="0.25">
      <c r="A1784" s="60">
        <v>27005.257735880092</v>
      </c>
      <c r="B1784" s="54">
        <f t="shared" si="81"/>
        <v>21</v>
      </c>
      <c r="C1784" s="54">
        <f t="shared" si="82"/>
        <v>1775</v>
      </c>
      <c r="D1784" s="60">
        <v>27005.257735880092</v>
      </c>
      <c r="G1784" s="63"/>
      <c r="I1784" s="64"/>
      <c r="J1784" s="64"/>
      <c r="K1784" s="65"/>
      <c r="M1784" s="64"/>
      <c r="N1784" s="66"/>
      <c r="O1784" s="66"/>
      <c r="Q1784" s="67"/>
      <c r="R1784" s="68"/>
      <c r="S1784" s="63"/>
      <c r="U1784" s="68">
        <v>52389</v>
      </c>
      <c r="V1784" s="64">
        <v>5</v>
      </c>
      <c r="W1784" s="54">
        <f t="shared" si="83"/>
        <v>1775</v>
      </c>
      <c r="X1784" s="68">
        <v>52389</v>
      </c>
      <c r="AC1784" s="63">
        <v>26195.613129589241</v>
      </c>
      <c r="AD1784" s="63"/>
      <c r="AE1784" s="54" t="s">
        <v>176</v>
      </c>
      <c r="AG1784" s="63"/>
      <c r="AK1784" s="64"/>
      <c r="AL1784" s="64"/>
      <c r="AM1784" s="65"/>
      <c r="AO1784" s="64"/>
      <c r="AP1784" s="66"/>
      <c r="AQ1784" s="66"/>
      <c r="AS1784" s="67"/>
      <c r="AT1784" s="68"/>
    </row>
    <row r="1785" spans="1:46" x14ac:dyDescent="0.25">
      <c r="A1785" s="60">
        <v>27020.005855535157</v>
      </c>
      <c r="B1785" s="54">
        <f t="shared" si="81"/>
        <v>22</v>
      </c>
      <c r="C1785" s="54">
        <f t="shared" si="82"/>
        <v>1776</v>
      </c>
      <c r="D1785" s="60">
        <v>27020.005855535157</v>
      </c>
      <c r="G1785" s="63"/>
      <c r="I1785" s="64"/>
      <c r="J1785" s="64"/>
      <c r="K1785" s="65"/>
      <c r="M1785" s="64"/>
      <c r="N1785" s="66"/>
      <c r="O1785" s="66"/>
      <c r="Q1785" s="67"/>
      <c r="R1785" s="68"/>
      <c r="S1785" s="63"/>
      <c r="U1785" s="68">
        <v>52419</v>
      </c>
      <c r="V1785" s="64">
        <v>6</v>
      </c>
      <c r="W1785" s="54">
        <f t="shared" si="83"/>
        <v>1776</v>
      </c>
      <c r="X1785" s="68">
        <v>52419</v>
      </c>
      <c r="AC1785" s="63">
        <v>26210.513986746315</v>
      </c>
      <c r="AD1785" s="63"/>
      <c r="AE1785" s="54" t="s">
        <v>177</v>
      </c>
      <c r="AG1785" s="63"/>
      <c r="AK1785" s="64"/>
      <c r="AL1785" s="64"/>
      <c r="AM1785" s="65"/>
      <c r="AO1785" s="64"/>
      <c r="AP1785" s="66"/>
      <c r="AQ1785" s="66"/>
      <c r="AS1785" s="67"/>
      <c r="AT1785" s="68"/>
    </row>
    <row r="1786" spans="1:46" x14ac:dyDescent="0.25">
      <c r="A1786" s="60">
        <v>27034.722687375732</v>
      </c>
      <c r="B1786" s="54">
        <f t="shared" si="81"/>
        <v>23</v>
      </c>
      <c r="C1786" s="54">
        <f t="shared" si="82"/>
        <v>1777</v>
      </c>
      <c r="D1786" s="60">
        <v>27034.722687375732</v>
      </c>
      <c r="G1786" s="63"/>
      <c r="I1786" s="64"/>
      <c r="J1786" s="64"/>
      <c r="K1786" s="65"/>
      <c r="M1786" s="64"/>
      <c r="N1786" s="66"/>
      <c r="O1786" s="66"/>
      <c r="Q1786" s="67"/>
      <c r="R1786" s="68"/>
      <c r="S1786" s="63"/>
      <c r="U1786" s="68">
        <v>52448</v>
      </c>
      <c r="V1786" s="64">
        <v>7</v>
      </c>
      <c r="W1786" s="54">
        <f t="shared" si="83"/>
        <v>1777</v>
      </c>
      <c r="X1786" s="68">
        <v>52448</v>
      </c>
      <c r="AC1786" s="63">
        <v>26225.333072345704</v>
      </c>
      <c r="AD1786" s="63"/>
      <c r="AE1786" s="54" t="s">
        <v>176</v>
      </c>
      <c r="AG1786" s="63"/>
      <c r="AK1786" s="64"/>
      <c r="AL1786" s="64"/>
      <c r="AM1786" s="65"/>
      <c r="AO1786" s="64"/>
      <c r="AP1786" s="66"/>
      <c r="AQ1786" s="66"/>
      <c r="AS1786" s="67"/>
      <c r="AT1786" s="68"/>
    </row>
    <row r="1787" spans="1:46" x14ac:dyDescent="0.25">
      <c r="A1787" s="60">
        <v>27049.448889958207</v>
      </c>
      <c r="B1787" s="54">
        <f t="shared" si="81"/>
        <v>24</v>
      </c>
      <c r="C1787" s="54">
        <f t="shared" si="82"/>
        <v>1778</v>
      </c>
      <c r="D1787" s="60">
        <v>27049.448889958207</v>
      </c>
      <c r="G1787" s="63"/>
      <c r="I1787" s="64"/>
      <c r="J1787" s="64"/>
      <c r="K1787" s="65"/>
      <c r="M1787" s="64"/>
      <c r="N1787" s="66"/>
      <c r="O1787" s="66"/>
      <c r="Q1787" s="67"/>
      <c r="R1787" s="68"/>
      <c r="S1787" s="63"/>
      <c r="U1787" s="68">
        <v>52477</v>
      </c>
      <c r="V1787" s="64">
        <v>8</v>
      </c>
      <c r="W1787" s="54">
        <f t="shared" si="83"/>
        <v>1778</v>
      </c>
      <c r="X1787" s="68">
        <v>52477</v>
      </c>
      <c r="AC1787" s="63">
        <v>26239.888929449487</v>
      </c>
      <c r="AD1787" s="63"/>
      <c r="AE1787" s="54" t="s">
        <v>177</v>
      </c>
      <c r="AG1787" s="63"/>
      <c r="AK1787" s="64"/>
      <c r="AL1787" s="64"/>
      <c r="AM1787" s="65"/>
      <c r="AO1787" s="64"/>
      <c r="AP1787" s="66"/>
      <c r="AQ1787" s="66"/>
      <c r="AS1787" s="67"/>
      <c r="AT1787" s="68"/>
    </row>
    <row r="1788" spans="1:46" x14ac:dyDescent="0.25">
      <c r="A1788" s="60">
        <v>27064.208909933455</v>
      </c>
      <c r="B1788" s="54">
        <f t="shared" si="81"/>
        <v>1</v>
      </c>
      <c r="C1788" s="54">
        <f t="shared" si="82"/>
        <v>1779</v>
      </c>
      <c r="D1788" s="60">
        <v>27064.208909933455</v>
      </c>
      <c r="G1788" s="63"/>
      <c r="I1788" s="64"/>
      <c r="J1788" s="64"/>
      <c r="K1788" s="65"/>
      <c r="M1788" s="64"/>
      <c r="N1788" s="66"/>
      <c r="O1788" s="66"/>
      <c r="Q1788" s="67"/>
      <c r="R1788" s="68"/>
      <c r="S1788" s="63"/>
      <c r="U1788" s="68">
        <v>52507</v>
      </c>
      <c r="V1788" s="64">
        <v>9</v>
      </c>
      <c r="W1788" s="54">
        <f t="shared" si="83"/>
        <v>1779</v>
      </c>
      <c r="X1788" s="68">
        <v>52507</v>
      </c>
      <c r="AC1788" s="63">
        <v>26255.073942821007</v>
      </c>
      <c r="AD1788" s="63"/>
      <c r="AE1788" s="54" t="s">
        <v>176</v>
      </c>
      <c r="AG1788" s="63"/>
      <c r="AK1788" s="64"/>
      <c r="AL1788" s="64"/>
      <c r="AM1788" s="65"/>
      <c r="AO1788" s="64"/>
      <c r="AP1788" s="66"/>
      <c r="AQ1788" s="66"/>
      <c r="AS1788" s="67"/>
      <c r="AT1788" s="68"/>
    </row>
    <row r="1789" spans="1:46" x14ac:dyDescent="0.25">
      <c r="A1789" s="60">
        <v>27079.04125830112</v>
      </c>
      <c r="B1789" s="54">
        <f t="shared" si="81"/>
        <v>2</v>
      </c>
      <c r="C1789" s="54">
        <f t="shared" si="82"/>
        <v>1780</v>
      </c>
      <c r="D1789" s="60">
        <v>27079.04125830112</v>
      </c>
      <c r="G1789" s="63"/>
      <c r="I1789" s="64"/>
      <c r="J1789" s="64"/>
      <c r="K1789" s="65"/>
      <c r="M1789" s="64"/>
      <c r="N1789" s="66"/>
      <c r="O1789" s="66"/>
      <c r="Q1789" s="67"/>
      <c r="R1789" s="68"/>
      <c r="S1789" s="63"/>
      <c r="U1789" s="68">
        <v>52537</v>
      </c>
      <c r="V1789" s="64">
        <v>10</v>
      </c>
      <c r="W1789" s="54">
        <f t="shared" si="83"/>
        <v>1780</v>
      </c>
      <c r="X1789" s="68">
        <v>52537</v>
      </c>
      <c r="AC1789" s="63">
        <v>26269.32556942245</v>
      </c>
      <c r="AD1789" s="63"/>
      <c r="AE1789" s="54" t="s">
        <v>177</v>
      </c>
      <c r="AG1789" s="63"/>
      <c r="AK1789" s="64"/>
      <c r="AL1789" s="64"/>
      <c r="AM1789" s="65"/>
      <c r="AO1789" s="64"/>
      <c r="AP1789" s="66"/>
      <c r="AQ1789" s="66"/>
      <c r="AS1789" s="67"/>
      <c r="AT1789" s="68"/>
    </row>
    <row r="1790" spans="1:46" x14ac:dyDescent="0.25">
      <c r="A1790" s="60">
        <v>27093.963776313234</v>
      </c>
      <c r="B1790" s="54">
        <f t="shared" si="81"/>
        <v>3</v>
      </c>
      <c r="C1790" s="54">
        <f t="shared" si="82"/>
        <v>1781</v>
      </c>
      <c r="D1790" s="60">
        <v>27093.963776313234</v>
      </c>
      <c r="G1790" s="63"/>
      <c r="I1790" s="64"/>
      <c r="J1790" s="64"/>
      <c r="K1790" s="65"/>
      <c r="M1790" s="64"/>
      <c r="N1790" s="66"/>
      <c r="O1790" s="66"/>
      <c r="Q1790" s="67"/>
      <c r="R1790" s="68"/>
      <c r="S1790" s="63"/>
      <c r="U1790" s="68">
        <v>52566</v>
      </c>
      <c r="V1790" s="64">
        <v>11</v>
      </c>
      <c r="W1790" s="54">
        <f t="shared" si="83"/>
        <v>1781</v>
      </c>
      <c r="X1790" s="68">
        <v>52566</v>
      </c>
      <c r="AC1790" s="63">
        <v>26284.794077178929</v>
      </c>
      <c r="AD1790" s="63"/>
      <c r="AE1790" s="54" t="s">
        <v>176</v>
      </c>
      <c r="AG1790" s="63"/>
      <c r="AK1790" s="64"/>
      <c r="AL1790" s="64"/>
      <c r="AM1790" s="65"/>
      <c r="AO1790" s="64"/>
      <c r="AP1790" s="66"/>
      <c r="AQ1790" s="66"/>
      <c r="AS1790" s="67"/>
      <c r="AT1790" s="68"/>
    </row>
    <row r="1791" spans="1:46" x14ac:dyDescent="0.25">
      <c r="A1791" s="60">
        <v>27109.00510543026</v>
      </c>
      <c r="B1791" s="54">
        <f t="shared" si="81"/>
        <v>4</v>
      </c>
      <c r="C1791" s="54">
        <f t="shared" si="82"/>
        <v>1782</v>
      </c>
      <c r="D1791" s="60">
        <v>27109.00510543026</v>
      </c>
      <c r="G1791" s="63"/>
      <c r="I1791" s="64"/>
      <c r="J1791" s="64"/>
      <c r="K1791" s="65"/>
      <c r="M1791" s="64"/>
      <c r="N1791" s="66"/>
      <c r="O1791" s="66"/>
      <c r="Q1791" s="67"/>
      <c r="R1791" s="68"/>
      <c r="S1791" s="63"/>
      <c r="U1791" s="68">
        <v>52596</v>
      </c>
      <c r="V1791" s="64">
        <v>12</v>
      </c>
      <c r="W1791" s="54">
        <f t="shared" si="83"/>
        <v>1782</v>
      </c>
      <c r="X1791" s="68">
        <v>52596</v>
      </c>
      <c r="AC1791" s="63">
        <v>26298.847383194137</v>
      </c>
      <c r="AD1791" s="63"/>
      <c r="AE1791" s="54" t="s">
        <v>177</v>
      </c>
      <c r="AG1791" s="63"/>
      <c r="AK1791" s="64"/>
      <c r="AL1791" s="64"/>
      <c r="AM1791" s="65"/>
      <c r="AO1791" s="64"/>
      <c r="AP1791" s="66"/>
      <c r="AQ1791" s="66"/>
      <c r="AS1791" s="67"/>
      <c r="AT1791" s="68"/>
    </row>
    <row r="1792" spans="1:46" x14ac:dyDescent="0.25">
      <c r="A1792" s="60">
        <v>27124.170646894723</v>
      </c>
      <c r="B1792" s="54">
        <f t="shared" si="81"/>
        <v>5</v>
      </c>
      <c r="C1792" s="54">
        <f t="shared" si="82"/>
        <v>1783</v>
      </c>
      <c r="D1792" s="60">
        <v>27124.170646894723</v>
      </c>
      <c r="G1792" s="63"/>
      <c r="I1792" s="64"/>
      <c r="J1792" s="64"/>
      <c r="K1792" s="65"/>
      <c r="M1792" s="64"/>
      <c r="N1792" s="66"/>
      <c r="O1792" s="66"/>
      <c r="Q1792" s="67"/>
      <c r="R1792" s="68"/>
      <c r="S1792" s="63"/>
      <c r="U1792" s="68">
        <v>52626</v>
      </c>
      <c r="V1792" s="64">
        <v>1</v>
      </c>
      <c r="W1792" s="54">
        <f t="shared" si="83"/>
        <v>1783</v>
      </c>
      <c r="X1792" s="68">
        <v>52626</v>
      </c>
      <c r="AC1792" s="63">
        <v>26314.453534433618</v>
      </c>
      <c r="AD1792" s="63"/>
      <c r="AE1792" s="54" t="s">
        <v>176</v>
      </c>
      <c r="AG1792" s="63"/>
      <c r="AK1792" s="64"/>
      <c r="AL1792" s="64"/>
      <c r="AM1792" s="65"/>
      <c r="AO1792" s="64"/>
      <c r="AP1792" s="66"/>
      <c r="AQ1792" s="66"/>
      <c r="AS1792" s="67"/>
      <c r="AT1792" s="68"/>
    </row>
    <row r="1793" spans="1:46" x14ac:dyDescent="0.25">
      <c r="A1793" s="60">
        <v>27139.471926764585</v>
      </c>
      <c r="B1793" s="54">
        <f t="shared" si="81"/>
        <v>6</v>
      </c>
      <c r="C1793" s="54">
        <f t="shared" si="82"/>
        <v>1784</v>
      </c>
      <c r="D1793" s="60">
        <v>27139.471926764585</v>
      </c>
      <c r="G1793" s="63"/>
      <c r="I1793" s="64"/>
      <c r="J1793" s="64"/>
      <c r="K1793" s="65"/>
      <c r="M1793" s="64"/>
      <c r="N1793" s="66"/>
      <c r="O1793" s="66"/>
      <c r="Q1793" s="67"/>
      <c r="R1793" s="68"/>
      <c r="S1793" s="63"/>
      <c r="U1793" s="68">
        <v>52656</v>
      </c>
      <c r="V1793" s="64">
        <v>2</v>
      </c>
      <c r="W1793" s="54">
        <f t="shared" si="83"/>
        <v>1784</v>
      </c>
      <c r="X1793" s="68">
        <v>52656</v>
      </c>
      <c r="AC1793" s="63">
        <v>26328.457564541604</v>
      </c>
      <c r="AD1793" s="63"/>
      <c r="AE1793" s="54" t="s">
        <v>177</v>
      </c>
      <c r="AG1793" s="63"/>
      <c r="AK1793" s="64"/>
      <c r="AL1793" s="64"/>
      <c r="AM1793" s="65"/>
      <c r="AO1793" s="64"/>
      <c r="AP1793" s="66"/>
      <c r="AQ1793" s="66"/>
      <c r="AS1793" s="67"/>
      <c r="AT1793" s="68"/>
    </row>
    <row r="1794" spans="1:46" x14ac:dyDescent="0.25">
      <c r="A1794" s="60">
        <v>27154.899034595117</v>
      </c>
      <c r="B1794" s="54">
        <f t="shared" si="81"/>
        <v>7</v>
      </c>
      <c r="C1794" s="54">
        <f t="shared" si="82"/>
        <v>1785</v>
      </c>
      <c r="D1794" s="60">
        <v>27154.899034595117</v>
      </c>
      <c r="G1794" s="63"/>
      <c r="I1794" s="64"/>
      <c r="J1794" s="64"/>
      <c r="K1794" s="65"/>
      <c r="M1794" s="64"/>
      <c r="N1794" s="66"/>
      <c r="O1794" s="66"/>
      <c r="Q1794" s="67"/>
      <c r="R1794" s="68"/>
      <c r="S1794" s="63"/>
      <c r="U1794" s="68">
        <v>52685</v>
      </c>
      <c r="V1794" s="64">
        <v>3</v>
      </c>
      <c r="W1794" s="54">
        <f t="shared" si="83"/>
        <v>1785</v>
      </c>
      <c r="X1794" s="68">
        <v>52685</v>
      </c>
      <c r="AC1794" s="63">
        <v>26344.020464026835</v>
      </c>
      <c r="AD1794" s="63"/>
      <c r="AE1794" s="54" t="s">
        <v>176</v>
      </c>
      <c r="AG1794" s="63"/>
      <c r="AK1794" s="64"/>
      <c r="AL1794" s="64"/>
      <c r="AM1794" s="65"/>
      <c r="AO1794" s="64"/>
      <c r="AP1794" s="66"/>
      <c r="AQ1794" s="66"/>
      <c r="AS1794" s="67"/>
      <c r="AT1794" s="68"/>
    </row>
    <row r="1795" spans="1:46" x14ac:dyDescent="0.25">
      <c r="A1795" s="60">
        <v>27170.442214283627</v>
      </c>
      <c r="B1795" s="54">
        <f t="shared" si="81"/>
        <v>8</v>
      </c>
      <c r="C1795" s="54">
        <f t="shared" si="82"/>
        <v>1786</v>
      </c>
      <c r="D1795" s="60">
        <v>27170.442214283627</v>
      </c>
      <c r="G1795" s="63"/>
      <c r="I1795" s="64"/>
      <c r="J1795" s="64"/>
      <c r="K1795" s="65"/>
      <c r="M1795" s="64"/>
      <c r="N1795" s="66"/>
      <c r="O1795" s="66"/>
      <c r="Q1795" s="67"/>
      <c r="R1795" s="68"/>
      <c r="S1795" s="63"/>
      <c r="U1795" s="68">
        <v>52715</v>
      </c>
      <c r="V1795" s="64">
        <v>4</v>
      </c>
      <c r="W1795" s="54">
        <f t="shared" si="83"/>
        <v>1786</v>
      </c>
      <c r="X1795" s="68">
        <v>52715</v>
      </c>
      <c r="AC1795" s="63">
        <v>26358.133765555453</v>
      </c>
      <c r="AD1795" s="63"/>
      <c r="AE1795" s="54" t="s">
        <v>177</v>
      </c>
      <c r="AG1795" s="63"/>
      <c r="AK1795" s="64"/>
      <c r="AL1795" s="64"/>
      <c r="AM1795" s="65"/>
      <c r="AO1795" s="64"/>
      <c r="AP1795" s="66"/>
      <c r="AQ1795" s="66"/>
      <c r="AS1795" s="67"/>
      <c r="AT1795" s="68"/>
    </row>
    <row r="1796" spans="1:46" x14ac:dyDescent="0.25">
      <c r="A1796" s="60">
        <v>27186.078060083557</v>
      </c>
      <c r="B1796" s="54">
        <f t="shared" si="81"/>
        <v>9</v>
      </c>
      <c r="C1796" s="54">
        <f t="shared" si="82"/>
        <v>1787</v>
      </c>
      <c r="D1796" s="60">
        <v>27186.078060083557</v>
      </c>
      <c r="G1796" s="63"/>
      <c r="I1796" s="64"/>
      <c r="J1796" s="64"/>
      <c r="K1796" s="65"/>
      <c r="M1796" s="64"/>
      <c r="N1796" s="66"/>
      <c r="O1796" s="66"/>
      <c r="Q1796" s="67"/>
      <c r="R1796" s="68"/>
      <c r="S1796" s="63"/>
      <c r="U1796" s="68">
        <v>52744</v>
      </c>
      <c r="V1796" s="64">
        <v>5</v>
      </c>
      <c r="W1796" s="54">
        <f t="shared" si="83"/>
        <v>1787</v>
      </c>
      <c r="X1796" s="68">
        <v>52744</v>
      </c>
      <c r="AC1796" s="63">
        <v>26373.482910123188</v>
      </c>
      <c r="AD1796" s="63"/>
      <c r="AE1796" s="54" t="s">
        <v>176</v>
      </c>
      <c r="AG1796" s="63"/>
      <c r="AK1796" s="64"/>
      <c r="AL1796" s="64"/>
      <c r="AM1796" s="65"/>
      <c r="AO1796" s="64"/>
      <c r="AP1796" s="66"/>
      <c r="AQ1796" s="66"/>
      <c r="AS1796" s="67"/>
      <c r="AT1796" s="68"/>
    </row>
    <row r="1797" spans="1:46" x14ac:dyDescent="0.25">
      <c r="A1797" s="60">
        <v>27201.776627996936</v>
      </c>
      <c r="B1797" s="54">
        <f t="shared" si="81"/>
        <v>10</v>
      </c>
      <c r="C1797" s="54">
        <f t="shared" si="82"/>
        <v>1788</v>
      </c>
      <c r="D1797" s="60">
        <v>27201.776627996936</v>
      </c>
      <c r="G1797" s="63"/>
      <c r="I1797" s="64"/>
      <c r="J1797" s="64"/>
      <c r="K1797" s="65"/>
      <c r="M1797" s="64"/>
      <c r="N1797" s="66"/>
      <c r="O1797" s="66"/>
      <c r="Q1797" s="67"/>
      <c r="R1797" s="68"/>
      <c r="S1797" s="63"/>
      <c r="U1797" s="68">
        <v>52773</v>
      </c>
      <c r="V1797" s="64">
        <v>6</v>
      </c>
      <c r="W1797" s="54">
        <f t="shared" si="83"/>
        <v>1788</v>
      </c>
      <c r="X1797" s="68">
        <v>52773</v>
      </c>
      <c r="AC1797" s="63">
        <v>26387.837632243056</v>
      </c>
      <c r="AD1797" s="63"/>
      <c r="AE1797" s="54" t="s">
        <v>177</v>
      </c>
      <c r="AG1797" s="63"/>
      <c r="AK1797" s="64"/>
      <c r="AL1797" s="64"/>
      <c r="AM1797" s="65"/>
      <c r="AO1797" s="64"/>
      <c r="AP1797" s="66"/>
      <c r="AQ1797" s="66"/>
      <c r="AS1797" s="67"/>
      <c r="AT1797" s="68"/>
    </row>
    <row r="1798" spans="1:46" x14ac:dyDescent="0.25">
      <c r="A1798" s="60">
        <v>27217.508222471923</v>
      </c>
      <c r="B1798" s="54">
        <f t="shared" si="81"/>
        <v>11</v>
      </c>
      <c r="C1798" s="54">
        <f t="shared" si="82"/>
        <v>1789</v>
      </c>
      <c r="D1798" s="60">
        <v>27217.508222471923</v>
      </c>
      <c r="G1798" s="63"/>
      <c r="I1798" s="64"/>
      <c r="J1798" s="64"/>
      <c r="K1798" s="65"/>
      <c r="M1798" s="64"/>
      <c r="N1798" s="66"/>
      <c r="O1798" s="66"/>
      <c r="Q1798" s="67"/>
      <c r="R1798" s="68"/>
      <c r="S1798" s="63"/>
      <c r="U1798" s="68">
        <v>52803</v>
      </c>
      <c r="V1798" s="64">
        <v>7</v>
      </c>
      <c r="W1798" s="54">
        <f t="shared" si="83"/>
        <v>1789</v>
      </c>
      <c r="X1798" s="68">
        <v>52803</v>
      </c>
      <c r="AC1798" s="63">
        <v>26402.855256342795</v>
      </c>
      <c r="AD1798" s="63"/>
      <c r="AE1798" s="54" t="s">
        <v>176</v>
      </c>
      <c r="AG1798" s="63"/>
      <c r="AK1798" s="64"/>
      <c r="AL1798" s="64"/>
      <c r="AM1798" s="65"/>
      <c r="AO1798" s="64"/>
      <c r="AP1798" s="66"/>
      <c r="AQ1798" s="66"/>
      <c r="AS1798" s="67"/>
      <c r="AT1798" s="68"/>
    </row>
    <row r="1799" spans="1:46" x14ac:dyDescent="0.25">
      <c r="A1799" s="60">
        <v>27233.22981243534</v>
      </c>
      <c r="B1799" s="54">
        <f t="shared" si="81"/>
        <v>12</v>
      </c>
      <c r="C1799" s="54">
        <f t="shared" si="82"/>
        <v>1790</v>
      </c>
      <c r="D1799" s="60">
        <v>27233.22981243534</v>
      </c>
      <c r="G1799" s="63"/>
      <c r="I1799" s="64"/>
      <c r="J1799" s="64"/>
      <c r="K1799" s="65"/>
      <c r="M1799" s="64"/>
      <c r="N1799" s="66"/>
      <c r="O1799" s="66"/>
      <c r="Q1799" s="67"/>
      <c r="R1799" s="68"/>
      <c r="S1799" s="63"/>
      <c r="U1799" s="68">
        <v>52832</v>
      </c>
      <c r="V1799" s="64">
        <v>7</v>
      </c>
      <c r="W1799" s="54">
        <f t="shared" si="83"/>
        <v>1790</v>
      </c>
      <c r="X1799" s="68">
        <v>52832</v>
      </c>
      <c r="AC1799" s="63">
        <v>26417.531362157781</v>
      </c>
      <c r="AD1799" s="63"/>
      <c r="AE1799" s="54" t="s">
        <v>177</v>
      </c>
      <c r="AG1799" s="63"/>
      <c r="AK1799" s="64"/>
      <c r="AL1799" s="64"/>
      <c r="AM1799" s="65"/>
      <c r="AO1799" s="64"/>
      <c r="AP1799" s="66"/>
      <c r="AQ1799" s="66"/>
      <c r="AS1799" s="67"/>
      <c r="AT1799" s="68"/>
    </row>
    <row r="1800" spans="1:46" x14ac:dyDescent="0.25">
      <c r="A1800" s="60">
        <v>27248.915220373776</v>
      </c>
      <c r="B1800" s="54">
        <f t="shared" si="81"/>
        <v>13</v>
      </c>
      <c r="C1800" s="54">
        <f t="shared" si="82"/>
        <v>1791</v>
      </c>
      <c r="D1800" s="60">
        <v>27248.915220373776</v>
      </c>
      <c r="G1800" s="63"/>
      <c r="I1800" s="64"/>
      <c r="J1800" s="64"/>
      <c r="K1800" s="65"/>
      <c r="M1800" s="64"/>
      <c r="N1800" s="66"/>
      <c r="O1800" s="66"/>
      <c r="Q1800" s="67"/>
      <c r="R1800" s="68"/>
      <c r="S1800" s="63"/>
      <c r="U1800" s="68">
        <v>52861</v>
      </c>
      <c r="V1800" s="64">
        <v>8</v>
      </c>
      <c r="W1800" s="54">
        <f t="shared" si="83"/>
        <v>1791</v>
      </c>
      <c r="X1800" s="68">
        <v>52861</v>
      </c>
      <c r="AC1800" s="63">
        <v>26432.17271008715</v>
      </c>
      <c r="AD1800" s="63"/>
      <c r="AE1800" s="54" t="s">
        <v>176</v>
      </c>
      <c r="AG1800" s="63"/>
      <c r="AK1800" s="64"/>
      <c r="AL1800" s="64"/>
      <c r="AM1800" s="65"/>
      <c r="AO1800" s="64"/>
      <c r="AP1800" s="66"/>
      <c r="AQ1800" s="66"/>
      <c r="AS1800" s="67"/>
      <c r="AT1800" s="68"/>
    </row>
    <row r="1801" spans="1:46" x14ac:dyDescent="0.25">
      <c r="A1801" s="60">
        <v>27264.520425442606</v>
      </c>
      <c r="B1801" s="54">
        <f t="shared" si="81"/>
        <v>14</v>
      </c>
      <c r="C1801" s="54">
        <f t="shared" si="82"/>
        <v>1792</v>
      </c>
      <c r="D1801" s="60">
        <v>27264.520425442606</v>
      </c>
      <c r="G1801" s="63"/>
      <c r="I1801" s="64"/>
      <c r="J1801" s="64"/>
      <c r="K1801" s="65"/>
      <c r="M1801" s="64"/>
      <c r="N1801" s="66"/>
      <c r="O1801" s="66"/>
      <c r="Q1801" s="67"/>
      <c r="R1801" s="68"/>
      <c r="S1801" s="63"/>
      <c r="U1801" s="68">
        <v>52891</v>
      </c>
      <c r="V1801" s="64">
        <v>9</v>
      </c>
      <c r="W1801" s="54">
        <f t="shared" si="83"/>
        <v>1792</v>
      </c>
      <c r="X1801" s="68">
        <v>52891</v>
      </c>
      <c r="AC1801" s="63">
        <v>26447.186327980831</v>
      </c>
      <c r="AD1801" s="63"/>
      <c r="AE1801" s="54" t="s">
        <v>177</v>
      </c>
      <c r="AG1801" s="63"/>
      <c r="AK1801" s="64"/>
      <c r="AL1801" s="64"/>
      <c r="AM1801" s="65"/>
      <c r="AO1801" s="64"/>
      <c r="AP1801" s="66"/>
      <c r="AQ1801" s="66"/>
      <c r="AS1801" s="67"/>
      <c r="AT1801" s="68"/>
    </row>
    <row r="1802" spans="1:46" x14ac:dyDescent="0.25">
      <c r="A1802" s="60">
        <v>27280.031815495808</v>
      </c>
      <c r="B1802" s="54">
        <f t="shared" si="81"/>
        <v>15</v>
      </c>
      <c r="C1802" s="54">
        <f t="shared" si="82"/>
        <v>1793</v>
      </c>
      <c r="D1802" s="60">
        <v>27280.031815495808</v>
      </c>
      <c r="G1802" s="63"/>
      <c r="I1802" s="64"/>
      <c r="J1802" s="64"/>
      <c r="K1802" s="65"/>
      <c r="M1802" s="64"/>
      <c r="N1802" s="66"/>
      <c r="O1802" s="66"/>
      <c r="Q1802" s="67"/>
      <c r="R1802" s="68"/>
      <c r="S1802" s="63"/>
      <c r="U1802" s="68">
        <v>52920</v>
      </c>
      <c r="V1802" s="64">
        <v>10</v>
      </c>
      <c r="W1802" s="54">
        <f t="shared" si="83"/>
        <v>1793</v>
      </c>
      <c r="X1802" s="68">
        <v>52920</v>
      </c>
      <c r="AC1802" s="63">
        <v>26461.479616587516</v>
      </c>
      <c r="AD1802" s="63"/>
      <c r="AE1802" s="54" t="s">
        <v>176</v>
      </c>
      <c r="AG1802" s="63"/>
      <c r="AK1802" s="64"/>
      <c r="AL1802" s="64"/>
      <c r="AM1802" s="65"/>
      <c r="AO1802" s="64"/>
      <c r="AP1802" s="66"/>
      <c r="AQ1802" s="66"/>
      <c r="AS1802" s="67"/>
      <c r="AT1802" s="68"/>
    </row>
    <row r="1803" spans="1:46" x14ac:dyDescent="0.25">
      <c r="A1803" s="60">
        <v>27295.416083509102</v>
      </c>
      <c r="B1803" s="54">
        <f t="shared" si="81"/>
        <v>16</v>
      </c>
      <c r="C1803" s="54">
        <f t="shared" si="82"/>
        <v>1794</v>
      </c>
      <c r="D1803" s="60">
        <v>27295.416083509102</v>
      </c>
      <c r="G1803" s="63"/>
      <c r="I1803" s="64"/>
      <c r="J1803" s="64"/>
      <c r="K1803" s="65"/>
      <c r="M1803" s="64"/>
      <c r="N1803" s="66"/>
      <c r="O1803" s="66"/>
      <c r="Q1803" s="67"/>
      <c r="R1803" s="68"/>
      <c r="S1803" s="63"/>
      <c r="U1803" s="68">
        <v>52950</v>
      </c>
      <c r="V1803" s="64">
        <v>11</v>
      </c>
      <c r="W1803" s="54">
        <f t="shared" si="83"/>
        <v>1794</v>
      </c>
      <c r="X1803" s="68">
        <v>52950</v>
      </c>
      <c r="AC1803" s="63">
        <v>26476.782550116535</v>
      </c>
      <c r="AD1803" s="63"/>
      <c r="AE1803" s="54" t="s">
        <v>177</v>
      </c>
      <c r="AG1803" s="63"/>
      <c r="AK1803" s="64"/>
      <c r="AL1803" s="64"/>
      <c r="AM1803" s="65"/>
      <c r="AO1803" s="64"/>
      <c r="AP1803" s="66"/>
      <c r="AQ1803" s="66"/>
      <c r="AS1803" s="67"/>
      <c r="AT1803" s="68"/>
    </row>
    <row r="1804" spans="1:46" x14ac:dyDescent="0.25">
      <c r="A1804" s="60">
        <v>27310.677352807019</v>
      </c>
      <c r="B1804" s="54">
        <f t="shared" ref="B1804:B1867" si="84">IF(B1803=24,1,B1803+1)</f>
        <v>17</v>
      </c>
      <c r="C1804" s="54">
        <f t="shared" ref="C1804:C1867" si="85">C1803+1</f>
        <v>1795</v>
      </c>
      <c r="D1804" s="60">
        <v>27310.677352807019</v>
      </c>
      <c r="G1804" s="63"/>
      <c r="I1804" s="64"/>
      <c r="J1804" s="64"/>
      <c r="K1804" s="65"/>
      <c r="M1804" s="64"/>
      <c r="N1804" s="66"/>
      <c r="O1804" s="66"/>
      <c r="Q1804" s="67"/>
      <c r="R1804" s="68"/>
      <c r="S1804" s="63"/>
      <c r="U1804" s="68">
        <v>52980</v>
      </c>
      <c r="V1804" s="64">
        <v>12</v>
      </c>
      <c r="W1804" s="54">
        <f t="shared" ref="W1804:W1867" si="86">W1803+1</f>
        <v>1795</v>
      </c>
      <c r="X1804" s="68">
        <v>52980</v>
      </c>
      <c r="AC1804" s="63">
        <v>26490.81907782983</v>
      </c>
      <c r="AD1804" s="63"/>
      <c r="AE1804" s="54" t="s">
        <v>176</v>
      </c>
      <c r="AG1804" s="63"/>
      <c r="AK1804" s="64"/>
      <c r="AL1804" s="64"/>
      <c r="AM1804" s="65"/>
      <c r="AO1804" s="64"/>
      <c r="AP1804" s="66"/>
      <c r="AQ1804" s="66"/>
      <c r="AS1804" s="67"/>
      <c r="AT1804" s="68"/>
    </row>
    <row r="1805" spans="1:46" x14ac:dyDescent="0.25">
      <c r="A1805" s="60">
        <v>27325.799540703651</v>
      </c>
      <c r="B1805" s="54">
        <f t="shared" si="84"/>
        <v>18</v>
      </c>
      <c r="C1805" s="54">
        <f t="shared" si="85"/>
        <v>1796</v>
      </c>
      <c r="D1805" s="60">
        <v>27325.799540703651</v>
      </c>
      <c r="G1805" s="63"/>
      <c r="I1805" s="64"/>
      <c r="J1805" s="64"/>
      <c r="K1805" s="65"/>
      <c r="M1805" s="64"/>
      <c r="N1805" s="66"/>
      <c r="O1805" s="66"/>
      <c r="Q1805" s="67"/>
      <c r="R1805" s="68"/>
      <c r="S1805" s="63"/>
      <c r="U1805" s="68">
        <v>53010</v>
      </c>
      <c r="V1805" s="64">
        <v>1</v>
      </c>
      <c r="W1805" s="54">
        <f t="shared" si="86"/>
        <v>1796</v>
      </c>
      <c r="X1805" s="68">
        <v>53010</v>
      </c>
      <c r="AC1805" s="63">
        <v>26506.308507840615</v>
      </c>
      <c r="AD1805" s="63"/>
      <c r="AE1805" s="54" t="s">
        <v>177</v>
      </c>
      <c r="AG1805" s="63"/>
      <c r="AK1805" s="64"/>
      <c r="AL1805" s="64"/>
      <c r="AM1805" s="65"/>
      <c r="AO1805" s="64"/>
      <c r="AP1805" s="66"/>
      <c r="AQ1805" s="66"/>
      <c r="AS1805" s="67"/>
      <c r="AT1805" s="68"/>
    </row>
    <row r="1806" spans="1:46" x14ac:dyDescent="0.25">
      <c r="A1806" s="60">
        <v>27340.804661655799</v>
      </c>
      <c r="B1806" s="54">
        <f t="shared" si="84"/>
        <v>19</v>
      </c>
      <c r="C1806" s="54">
        <f t="shared" si="85"/>
        <v>1797</v>
      </c>
      <c r="D1806" s="60">
        <v>27340.804661655799</v>
      </c>
      <c r="G1806" s="63"/>
      <c r="I1806" s="64"/>
      <c r="J1806" s="64"/>
      <c r="K1806" s="65"/>
      <c r="M1806" s="64"/>
      <c r="N1806" s="66"/>
      <c r="O1806" s="66"/>
      <c r="Q1806" s="67"/>
      <c r="R1806" s="68"/>
      <c r="S1806" s="63"/>
      <c r="U1806" s="68">
        <v>53040</v>
      </c>
      <c r="V1806" s="64">
        <v>2</v>
      </c>
      <c r="W1806" s="54">
        <f t="shared" si="86"/>
        <v>1797</v>
      </c>
      <c r="X1806" s="68">
        <v>53040</v>
      </c>
      <c r="AC1806" s="63">
        <v>26520.226753127296</v>
      </c>
      <c r="AD1806" s="63"/>
      <c r="AE1806" s="54" t="s">
        <v>176</v>
      </c>
      <c r="AG1806" s="63"/>
      <c r="AK1806" s="64"/>
      <c r="AL1806" s="64"/>
      <c r="AM1806" s="65"/>
      <c r="AO1806" s="64"/>
      <c r="AP1806" s="66"/>
      <c r="AQ1806" s="66"/>
      <c r="AS1806" s="67"/>
      <c r="AT1806" s="68"/>
    </row>
    <row r="1807" spans="1:46" x14ac:dyDescent="0.25">
      <c r="A1807" s="60">
        <v>27355.69387896359</v>
      </c>
      <c r="B1807" s="54">
        <f t="shared" si="84"/>
        <v>20</v>
      </c>
      <c r="C1807" s="54">
        <f t="shared" si="85"/>
        <v>1798</v>
      </c>
      <c r="D1807" s="60">
        <v>27355.69387896359</v>
      </c>
      <c r="G1807" s="63"/>
      <c r="I1807" s="64"/>
      <c r="J1807" s="64"/>
      <c r="K1807" s="65"/>
      <c r="M1807" s="64"/>
      <c r="N1807" s="66"/>
      <c r="O1807" s="66"/>
      <c r="Q1807" s="67"/>
      <c r="R1807" s="68"/>
      <c r="S1807" s="63"/>
      <c r="U1807" s="68">
        <v>53069</v>
      </c>
      <c r="V1807" s="64">
        <v>3</v>
      </c>
      <c r="W1807" s="54">
        <f t="shared" si="86"/>
        <v>1798</v>
      </c>
      <c r="X1807" s="68">
        <v>53069</v>
      </c>
      <c r="AC1807" s="63">
        <v>26535.765526893083</v>
      </c>
      <c r="AD1807" s="63"/>
      <c r="AE1807" s="54" t="s">
        <v>177</v>
      </c>
      <c r="AG1807" s="63"/>
      <c r="AK1807" s="64"/>
      <c r="AL1807" s="64"/>
      <c r="AM1807" s="65"/>
      <c r="AO1807" s="64"/>
      <c r="AP1807" s="66"/>
      <c r="AQ1807" s="66"/>
      <c r="AS1807" s="67"/>
      <c r="AT1807" s="68"/>
    </row>
    <row r="1808" spans="1:46" x14ac:dyDescent="0.25">
      <c r="A1808" s="60">
        <v>27370.503726766445</v>
      </c>
      <c r="B1808" s="54">
        <f t="shared" si="84"/>
        <v>21</v>
      </c>
      <c r="C1808" s="54">
        <f t="shared" si="85"/>
        <v>1799</v>
      </c>
      <c r="D1808" s="60">
        <v>27370.503726766445</v>
      </c>
      <c r="G1808" s="63"/>
      <c r="I1808" s="64"/>
      <c r="J1808" s="64"/>
      <c r="K1808" s="65"/>
      <c r="M1808" s="64"/>
      <c r="N1808" s="66"/>
      <c r="O1808" s="66"/>
      <c r="Q1808" s="67"/>
      <c r="R1808" s="68"/>
      <c r="S1808" s="63"/>
      <c r="U1808" s="68">
        <v>53099</v>
      </c>
      <c r="V1808" s="64">
        <v>4</v>
      </c>
      <c r="W1808" s="54">
        <f t="shared" si="86"/>
        <v>1799</v>
      </c>
      <c r="X1808" s="68">
        <v>53099</v>
      </c>
      <c r="AC1808" s="63">
        <v>26549.72857016651</v>
      </c>
      <c r="AD1808" s="63"/>
      <c r="AE1808" s="54" t="s">
        <v>176</v>
      </c>
      <c r="AG1808" s="63"/>
      <c r="AK1808" s="64"/>
      <c r="AL1808" s="64"/>
      <c r="AM1808" s="65"/>
      <c r="AO1808" s="64"/>
      <c r="AP1808" s="66"/>
      <c r="AQ1808" s="66"/>
      <c r="AS1808" s="67"/>
      <c r="AT1808" s="68"/>
    </row>
    <row r="1809" spans="1:46" x14ac:dyDescent="0.25">
      <c r="A1809" s="60">
        <v>27385.247701820452</v>
      </c>
      <c r="B1809" s="54">
        <f t="shared" si="84"/>
        <v>22</v>
      </c>
      <c r="C1809" s="54">
        <f t="shared" si="85"/>
        <v>1800</v>
      </c>
      <c r="D1809" s="60">
        <v>27385.247701820452</v>
      </c>
      <c r="G1809" s="63"/>
      <c r="I1809" s="64"/>
      <c r="J1809" s="64"/>
      <c r="K1809" s="65"/>
      <c r="M1809" s="64"/>
      <c r="N1809" s="66"/>
      <c r="O1809" s="66"/>
      <c r="Q1809" s="67"/>
      <c r="R1809" s="68"/>
      <c r="S1809" s="63"/>
      <c r="U1809" s="68">
        <v>53128</v>
      </c>
      <c r="V1809" s="64">
        <v>5</v>
      </c>
      <c r="W1809" s="54">
        <f t="shared" si="86"/>
        <v>1800</v>
      </c>
      <c r="X1809" s="68">
        <v>53128</v>
      </c>
      <c r="AC1809" s="63">
        <v>26565.171844596509</v>
      </c>
      <c r="AD1809" s="63"/>
      <c r="AE1809" s="54" t="s">
        <v>177</v>
      </c>
      <c r="AG1809" s="63"/>
      <c r="AK1809" s="64"/>
      <c r="AL1809" s="64"/>
      <c r="AM1809" s="65"/>
      <c r="AO1809" s="64"/>
      <c r="AP1809" s="66"/>
      <c r="AQ1809" s="66"/>
      <c r="AS1809" s="67"/>
      <c r="AT1809" s="68"/>
    </row>
    <row r="1810" spans="1:46" x14ac:dyDescent="0.25">
      <c r="A1810" s="60">
        <v>27399.971013486851</v>
      </c>
      <c r="B1810" s="54">
        <f t="shared" si="84"/>
        <v>23</v>
      </c>
      <c r="C1810" s="54">
        <f t="shared" si="85"/>
        <v>1801</v>
      </c>
      <c r="D1810" s="60">
        <v>27399.971013486851</v>
      </c>
      <c r="G1810" s="63"/>
      <c r="I1810" s="64"/>
      <c r="J1810" s="64"/>
      <c r="K1810" s="65"/>
      <c r="M1810" s="64"/>
      <c r="N1810" s="66"/>
      <c r="O1810" s="66"/>
      <c r="Q1810" s="67"/>
      <c r="R1810" s="68"/>
      <c r="S1810" s="63"/>
      <c r="U1810" s="68">
        <v>53157</v>
      </c>
      <c r="V1810" s="64">
        <v>6</v>
      </c>
      <c r="W1810" s="54">
        <f t="shared" si="86"/>
        <v>1801</v>
      </c>
      <c r="X1810" s="68">
        <v>53157</v>
      </c>
      <c r="AC1810" s="63">
        <v>26579.339343632571</v>
      </c>
      <c r="AD1810" s="63"/>
      <c r="AE1810" s="54" t="s">
        <v>176</v>
      </c>
      <c r="AG1810" s="63"/>
      <c r="AK1810" s="64"/>
      <c r="AL1810" s="64"/>
      <c r="AM1810" s="65"/>
      <c r="AO1810" s="64"/>
      <c r="AP1810" s="66"/>
      <c r="AQ1810" s="66"/>
      <c r="AS1810" s="67"/>
      <c r="AT1810" s="68"/>
    </row>
    <row r="1811" spans="1:46" x14ac:dyDescent="0.25">
      <c r="A1811" s="60">
        <v>27414.692361671012</v>
      </c>
      <c r="B1811" s="54">
        <f t="shared" si="84"/>
        <v>24</v>
      </c>
      <c r="C1811" s="54">
        <f t="shared" si="85"/>
        <v>1802</v>
      </c>
      <c r="D1811" s="60">
        <v>27414.692361671012</v>
      </c>
      <c r="G1811" s="63"/>
      <c r="I1811" s="64"/>
      <c r="J1811" s="64"/>
      <c r="K1811" s="65"/>
      <c r="M1811" s="64"/>
      <c r="N1811" s="66"/>
      <c r="O1811" s="66"/>
      <c r="Q1811" s="67"/>
      <c r="R1811" s="68"/>
      <c r="S1811" s="63"/>
      <c r="U1811" s="68">
        <v>53187</v>
      </c>
      <c r="V1811" s="64">
        <v>7</v>
      </c>
      <c r="W1811" s="54">
        <f t="shared" si="86"/>
        <v>1802</v>
      </c>
      <c r="X1811" s="68">
        <v>53187</v>
      </c>
      <c r="AC1811" s="63">
        <v>26594.559551429003</v>
      </c>
      <c r="AD1811" s="63"/>
      <c r="AE1811" s="54" t="s">
        <v>177</v>
      </c>
      <c r="AG1811" s="63"/>
      <c r="AK1811" s="64"/>
      <c r="AL1811" s="64"/>
      <c r="AM1811" s="65"/>
      <c r="AO1811" s="64"/>
      <c r="AP1811" s="66"/>
      <c r="AQ1811" s="66"/>
      <c r="AS1811" s="67"/>
      <c r="AT1811" s="68"/>
    </row>
    <row r="1812" spans="1:46" x14ac:dyDescent="0.25">
      <c r="A1812" s="60">
        <v>27429.458293587901</v>
      </c>
      <c r="B1812" s="54">
        <f t="shared" si="84"/>
        <v>1</v>
      </c>
      <c r="C1812" s="54">
        <f t="shared" si="85"/>
        <v>1803</v>
      </c>
      <c r="D1812" s="60">
        <v>27429.458293587901</v>
      </c>
      <c r="G1812" s="63"/>
      <c r="I1812" s="64"/>
      <c r="J1812" s="64"/>
      <c r="K1812" s="65"/>
      <c r="M1812" s="64"/>
      <c r="N1812" s="66"/>
      <c r="O1812" s="66"/>
      <c r="Q1812" s="67"/>
      <c r="R1812" s="68"/>
      <c r="S1812" s="63"/>
      <c r="U1812" s="68">
        <v>53216</v>
      </c>
      <c r="V1812" s="64">
        <v>8</v>
      </c>
      <c r="W1812" s="54">
        <f t="shared" si="86"/>
        <v>1803</v>
      </c>
      <c r="X1812" s="68">
        <v>53216</v>
      </c>
      <c r="AC1812" s="63">
        <v>26609.056948964018</v>
      </c>
      <c r="AD1812" s="63"/>
      <c r="AE1812" s="54" t="s">
        <v>176</v>
      </c>
      <c r="AG1812" s="63"/>
      <c r="AK1812" s="64"/>
      <c r="AL1812" s="64"/>
      <c r="AM1812" s="65"/>
      <c r="AO1812" s="64"/>
      <c r="AP1812" s="66"/>
      <c r="AQ1812" s="66"/>
      <c r="AS1812" s="67"/>
      <c r="AT1812" s="68"/>
    </row>
    <row r="1813" spans="1:46" x14ac:dyDescent="0.25">
      <c r="A1813" s="60">
        <v>27444.285045246128</v>
      </c>
      <c r="B1813" s="54">
        <f t="shared" si="84"/>
        <v>2</v>
      </c>
      <c r="C1813" s="54">
        <f t="shared" si="85"/>
        <v>1804</v>
      </c>
      <c r="D1813" s="60">
        <v>27444.285045246128</v>
      </c>
      <c r="G1813" s="63"/>
      <c r="I1813" s="64"/>
      <c r="J1813" s="64"/>
      <c r="K1813" s="65"/>
      <c r="M1813" s="64"/>
      <c r="N1813" s="66"/>
      <c r="O1813" s="66"/>
      <c r="Q1813" s="67"/>
      <c r="R1813" s="68"/>
      <c r="S1813" s="63"/>
      <c r="U1813" s="68">
        <v>53245</v>
      </c>
      <c r="V1813" s="64">
        <v>9</v>
      </c>
      <c r="W1813" s="54">
        <f t="shared" si="86"/>
        <v>1804</v>
      </c>
      <c r="X1813" s="68">
        <v>53245</v>
      </c>
      <c r="AC1813" s="63">
        <v>26623.963355046231</v>
      </c>
      <c r="AD1813" s="63"/>
      <c r="AE1813" s="54" t="s">
        <v>177</v>
      </c>
      <c r="AG1813" s="63"/>
      <c r="AK1813" s="64"/>
      <c r="AL1813" s="64"/>
      <c r="AM1813" s="65"/>
      <c r="AO1813" s="64"/>
      <c r="AP1813" s="66"/>
      <c r="AQ1813" s="66"/>
      <c r="AS1813" s="67"/>
      <c r="AT1813" s="68"/>
    </row>
    <row r="1814" spans="1:46" x14ac:dyDescent="0.25">
      <c r="A1814" s="60">
        <v>27459.21287006652</v>
      </c>
      <c r="B1814" s="54">
        <f t="shared" si="84"/>
        <v>3</v>
      </c>
      <c r="C1814" s="54">
        <f t="shared" si="85"/>
        <v>1805</v>
      </c>
      <c r="D1814" s="60">
        <v>27459.21287006652</v>
      </c>
      <c r="G1814" s="63"/>
      <c r="I1814" s="64"/>
      <c r="J1814" s="64"/>
      <c r="K1814" s="65"/>
      <c r="M1814" s="64"/>
      <c r="N1814" s="66"/>
      <c r="O1814" s="66"/>
      <c r="Q1814" s="67"/>
      <c r="R1814" s="68"/>
      <c r="S1814" s="63"/>
      <c r="U1814" s="68">
        <v>53275</v>
      </c>
      <c r="V1814" s="64">
        <v>10</v>
      </c>
      <c r="W1814" s="54">
        <f t="shared" si="86"/>
        <v>1805</v>
      </c>
      <c r="X1814" s="68">
        <v>53275</v>
      </c>
      <c r="AC1814" s="63">
        <v>26638.850529140793</v>
      </c>
      <c r="AD1814" s="63"/>
      <c r="AE1814" s="54" t="s">
        <v>176</v>
      </c>
      <c r="AG1814" s="63"/>
      <c r="AK1814" s="64"/>
      <c r="AL1814" s="64"/>
      <c r="AM1814" s="65"/>
      <c r="AO1814" s="64"/>
      <c r="AP1814" s="66"/>
      <c r="AQ1814" s="66"/>
      <c r="AS1814" s="67"/>
      <c r="AT1814" s="68"/>
    </row>
    <row r="1815" spans="1:46" x14ac:dyDescent="0.25">
      <c r="A1815" s="60">
        <v>27474.248206998687</v>
      </c>
      <c r="B1815" s="54">
        <f t="shared" si="84"/>
        <v>4</v>
      </c>
      <c r="C1815" s="54">
        <f t="shared" si="85"/>
        <v>1806</v>
      </c>
      <c r="D1815" s="60">
        <v>27474.248206998687</v>
      </c>
      <c r="G1815" s="63"/>
      <c r="I1815" s="64"/>
      <c r="J1815" s="64"/>
      <c r="K1815" s="65"/>
      <c r="M1815" s="64"/>
      <c r="N1815" s="66"/>
      <c r="O1815" s="66"/>
      <c r="Q1815" s="67"/>
      <c r="R1815" s="68"/>
      <c r="S1815" s="63"/>
      <c r="U1815" s="68">
        <v>53304</v>
      </c>
      <c r="V1815" s="64">
        <v>11</v>
      </c>
      <c r="W1815" s="54">
        <f t="shared" si="86"/>
        <v>1806</v>
      </c>
      <c r="X1815" s="68">
        <v>53304</v>
      </c>
      <c r="AC1815" s="63">
        <v>26653.406799917575</v>
      </c>
      <c r="AD1815" s="63"/>
      <c r="AE1815" s="54" t="s">
        <v>177</v>
      </c>
      <c r="AG1815" s="63"/>
      <c r="AK1815" s="64"/>
      <c r="AL1815" s="64"/>
      <c r="AM1815" s="65"/>
      <c r="AO1815" s="64"/>
      <c r="AP1815" s="66"/>
      <c r="AQ1815" s="66"/>
      <c r="AS1815" s="67"/>
      <c r="AT1815" s="68"/>
    </row>
    <row r="1816" spans="1:46" x14ac:dyDescent="0.25">
      <c r="A1816" s="60">
        <v>27489.418226761743</v>
      </c>
      <c r="B1816" s="54">
        <f t="shared" si="84"/>
        <v>5</v>
      </c>
      <c r="C1816" s="54">
        <f t="shared" si="85"/>
        <v>1807</v>
      </c>
      <c r="D1816" s="60">
        <v>27489.418226761743</v>
      </c>
      <c r="G1816" s="63"/>
      <c r="I1816" s="64"/>
      <c r="J1816" s="64"/>
      <c r="K1816" s="65"/>
      <c r="M1816" s="64"/>
      <c r="N1816" s="66"/>
      <c r="O1816" s="66"/>
      <c r="Q1816" s="67"/>
      <c r="R1816" s="68"/>
      <c r="S1816" s="63"/>
      <c r="U1816" s="68">
        <v>53334</v>
      </c>
      <c r="V1816" s="64">
        <v>12</v>
      </c>
      <c r="W1816" s="54">
        <f t="shared" si="86"/>
        <v>1807</v>
      </c>
      <c r="X1816" s="68">
        <v>53334</v>
      </c>
      <c r="AC1816" s="63">
        <v>26668.655005072244</v>
      </c>
      <c r="AD1816" s="63"/>
      <c r="AE1816" s="54" t="s">
        <v>176</v>
      </c>
      <c r="AG1816" s="63"/>
      <c r="AK1816" s="64"/>
      <c r="AL1816" s="64"/>
      <c r="AM1816" s="65"/>
      <c r="AO1816" s="64"/>
      <c r="AP1816" s="66"/>
      <c r="AQ1816" s="66"/>
      <c r="AS1816" s="67"/>
      <c r="AT1816" s="68"/>
    </row>
    <row r="1817" spans="1:46" x14ac:dyDescent="0.25">
      <c r="A1817" s="60">
        <v>27504.713867866434</v>
      </c>
      <c r="B1817" s="54">
        <f t="shared" si="84"/>
        <v>6</v>
      </c>
      <c r="C1817" s="54">
        <f t="shared" si="85"/>
        <v>1808</v>
      </c>
      <c r="D1817" s="60">
        <v>27504.713867866434</v>
      </c>
      <c r="G1817" s="63"/>
      <c r="I1817" s="64"/>
      <c r="J1817" s="64"/>
      <c r="K1817" s="65"/>
      <c r="M1817" s="64"/>
      <c r="N1817" s="66"/>
      <c r="O1817" s="66"/>
      <c r="Q1817" s="67"/>
      <c r="R1817" s="68"/>
      <c r="S1817" s="63"/>
      <c r="U1817" s="68">
        <v>53364</v>
      </c>
      <c r="V1817" s="64">
        <v>1</v>
      </c>
      <c r="W1817" s="54">
        <f t="shared" si="86"/>
        <v>1808</v>
      </c>
      <c r="X1817" s="68">
        <v>53364</v>
      </c>
      <c r="AC1817" s="63">
        <v>26682.895231253002</v>
      </c>
      <c r="AD1817" s="63"/>
      <c r="AE1817" s="54" t="s">
        <v>177</v>
      </c>
      <c r="AG1817" s="63"/>
      <c r="AK1817" s="64"/>
      <c r="AL1817" s="64"/>
      <c r="AM1817" s="65"/>
      <c r="AO1817" s="64"/>
      <c r="AP1817" s="66"/>
      <c r="AQ1817" s="66"/>
      <c r="AS1817" s="67"/>
      <c r="AT1817" s="68"/>
    </row>
    <row r="1818" spans="1:46" x14ac:dyDescent="0.25">
      <c r="A1818" s="60">
        <v>27520.144403857645</v>
      </c>
      <c r="B1818" s="54">
        <f t="shared" si="84"/>
        <v>7</v>
      </c>
      <c r="C1818" s="54">
        <f t="shared" si="85"/>
        <v>1809</v>
      </c>
      <c r="D1818" s="60">
        <v>27520.144403857645</v>
      </c>
      <c r="G1818" s="63"/>
      <c r="I1818" s="64"/>
      <c r="J1818" s="64"/>
      <c r="K1818" s="65"/>
      <c r="M1818" s="64"/>
      <c r="N1818" s="66"/>
      <c r="O1818" s="66"/>
      <c r="Q1818" s="67"/>
      <c r="R1818" s="68"/>
      <c r="S1818" s="63"/>
      <c r="U1818" s="68">
        <v>53394</v>
      </c>
      <c r="V1818" s="64">
        <v>2</v>
      </c>
      <c r="W1818" s="54">
        <f t="shared" si="86"/>
        <v>1809</v>
      </c>
      <c r="X1818" s="68">
        <v>53394</v>
      </c>
      <c r="AC1818" s="63">
        <v>26698.391351456288</v>
      </c>
      <c r="AD1818" s="63"/>
      <c r="AE1818" s="54" t="s">
        <v>176</v>
      </c>
      <c r="AG1818" s="63"/>
      <c r="AK1818" s="64"/>
      <c r="AL1818" s="64"/>
      <c r="AM1818" s="65"/>
      <c r="AO1818" s="64"/>
      <c r="AP1818" s="66"/>
      <c r="AQ1818" s="66"/>
      <c r="AS1818" s="67"/>
      <c r="AT1818" s="68"/>
    </row>
    <row r="1819" spans="1:46" x14ac:dyDescent="0.25">
      <c r="A1819" s="60">
        <v>27535.683625273872</v>
      </c>
      <c r="B1819" s="54">
        <f t="shared" si="84"/>
        <v>8</v>
      </c>
      <c r="C1819" s="54">
        <f t="shared" si="85"/>
        <v>1810</v>
      </c>
      <c r="D1819" s="60">
        <v>27535.683625273872</v>
      </c>
      <c r="G1819" s="63"/>
      <c r="I1819" s="64"/>
      <c r="J1819" s="64"/>
      <c r="K1819" s="65"/>
      <c r="M1819" s="64"/>
      <c r="N1819" s="66"/>
      <c r="O1819" s="66"/>
      <c r="Q1819" s="67"/>
      <c r="R1819" s="68"/>
      <c r="S1819" s="63"/>
      <c r="U1819" s="68">
        <v>53423</v>
      </c>
      <c r="V1819" s="64">
        <v>3</v>
      </c>
      <c r="W1819" s="54">
        <f t="shared" si="86"/>
        <v>1810</v>
      </c>
      <c r="X1819" s="68">
        <v>53423</v>
      </c>
      <c r="AC1819" s="63">
        <v>26712.422000242397</v>
      </c>
      <c r="AD1819" s="63"/>
      <c r="AE1819" s="54" t="s">
        <v>177</v>
      </c>
      <c r="AG1819" s="63"/>
      <c r="AK1819" s="64"/>
      <c r="AL1819" s="64"/>
      <c r="AM1819" s="65"/>
      <c r="AO1819" s="64"/>
      <c r="AP1819" s="66"/>
      <c r="AQ1819" s="66"/>
      <c r="AS1819" s="67"/>
      <c r="AT1819" s="68"/>
    </row>
    <row r="1820" spans="1:46" x14ac:dyDescent="0.25">
      <c r="A1820" s="60">
        <v>27551.321369355079</v>
      </c>
      <c r="B1820" s="54">
        <f t="shared" si="84"/>
        <v>9</v>
      </c>
      <c r="C1820" s="54">
        <f t="shared" si="85"/>
        <v>1811</v>
      </c>
      <c r="D1820" s="60">
        <v>27551.321369355079</v>
      </c>
      <c r="G1820" s="63"/>
      <c r="I1820" s="64"/>
      <c r="J1820" s="64"/>
      <c r="K1820" s="65"/>
      <c r="M1820" s="64"/>
      <c r="N1820" s="66"/>
      <c r="O1820" s="66"/>
      <c r="Q1820" s="67"/>
      <c r="R1820" s="68"/>
      <c r="S1820" s="63"/>
      <c r="U1820" s="68">
        <v>53453</v>
      </c>
      <c r="V1820" s="64">
        <v>4</v>
      </c>
      <c r="W1820" s="54">
        <f t="shared" si="86"/>
        <v>1811</v>
      </c>
      <c r="X1820" s="68">
        <v>53453</v>
      </c>
      <c r="AC1820" s="63">
        <v>26728.005648330785</v>
      </c>
      <c r="AD1820" s="63"/>
      <c r="AE1820" s="54" t="s">
        <v>176</v>
      </c>
      <c r="AG1820" s="63"/>
      <c r="AK1820" s="64"/>
      <c r="AL1820" s="64"/>
      <c r="AM1820" s="65"/>
      <c r="AO1820" s="64"/>
      <c r="AP1820" s="66"/>
      <c r="AQ1820" s="66"/>
      <c r="AS1820" s="67"/>
      <c r="AT1820" s="68"/>
    </row>
    <row r="1821" spans="1:46" x14ac:dyDescent="0.25">
      <c r="A1821" s="60">
        <v>27567.018877653405</v>
      </c>
      <c r="B1821" s="54">
        <f t="shared" si="84"/>
        <v>10</v>
      </c>
      <c r="C1821" s="54">
        <f t="shared" si="85"/>
        <v>1812</v>
      </c>
      <c r="D1821" s="60">
        <v>27567.018877653405</v>
      </c>
      <c r="G1821" s="63"/>
      <c r="I1821" s="64"/>
      <c r="J1821" s="64"/>
      <c r="K1821" s="65"/>
      <c r="M1821" s="64"/>
      <c r="N1821" s="66"/>
      <c r="O1821" s="66"/>
      <c r="Q1821" s="67"/>
      <c r="R1821" s="68"/>
      <c r="S1821" s="63"/>
      <c r="U1821" s="68">
        <v>53482</v>
      </c>
      <c r="V1821" s="64">
        <v>5</v>
      </c>
      <c r="W1821" s="54">
        <f t="shared" si="86"/>
        <v>1812</v>
      </c>
      <c r="X1821" s="68">
        <v>53482</v>
      </c>
      <c r="AC1821" s="63">
        <v>26741.982034681365</v>
      </c>
      <c r="AD1821" s="63"/>
      <c r="AE1821" s="54" t="s">
        <v>177</v>
      </c>
      <c r="AG1821" s="63"/>
      <c r="AK1821" s="64"/>
      <c r="AL1821" s="64"/>
      <c r="AM1821" s="65"/>
      <c r="AO1821" s="64"/>
      <c r="AP1821" s="66"/>
      <c r="AQ1821" s="66"/>
      <c r="AS1821" s="67"/>
      <c r="AT1821" s="68"/>
    </row>
    <row r="1822" spans="1:46" x14ac:dyDescent="0.25">
      <c r="A1822" s="60">
        <v>27582.750108804554</v>
      </c>
      <c r="B1822" s="54">
        <f t="shared" si="84"/>
        <v>11</v>
      </c>
      <c r="C1822" s="54">
        <f t="shared" si="85"/>
        <v>1813</v>
      </c>
      <c r="D1822" s="60">
        <v>27582.750108804554</v>
      </c>
      <c r="G1822" s="63"/>
      <c r="I1822" s="64"/>
      <c r="J1822" s="64"/>
      <c r="K1822" s="65"/>
      <c r="M1822" s="64"/>
      <c r="N1822" s="66"/>
      <c r="O1822" s="66"/>
      <c r="Q1822" s="67"/>
      <c r="R1822" s="68"/>
      <c r="S1822" s="63"/>
      <c r="U1822" s="68">
        <v>53512</v>
      </c>
      <c r="V1822" s="64">
        <v>6</v>
      </c>
      <c r="W1822" s="54">
        <f t="shared" si="86"/>
        <v>1813</v>
      </c>
      <c r="X1822" s="68">
        <v>53512</v>
      </c>
      <c r="AC1822" s="63">
        <v>26757.490124435164</v>
      </c>
      <c r="AD1822" s="63"/>
      <c r="AE1822" s="54" t="s">
        <v>176</v>
      </c>
      <c r="AG1822" s="63"/>
      <c r="AK1822" s="64"/>
      <c r="AL1822" s="64"/>
      <c r="AM1822" s="65"/>
      <c r="AO1822" s="64"/>
      <c r="AP1822" s="66"/>
      <c r="AQ1822" s="66"/>
      <c r="AS1822" s="67"/>
      <c r="AT1822" s="68"/>
    </row>
    <row r="1823" spans="1:46" x14ac:dyDescent="0.25">
      <c r="A1823" s="60">
        <v>27598.473958501592</v>
      </c>
      <c r="B1823" s="54">
        <f t="shared" si="84"/>
        <v>12</v>
      </c>
      <c r="C1823" s="54">
        <f t="shared" si="85"/>
        <v>1814</v>
      </c>
      <c r="D1823" s="60">
        <v>27598.473958501592</v>
      </c>
      <c r="G1823" s="63"/>
      <c r="I1823" s="64"/>
      <c r="J1823" s="64"/>
      <c r="K1823" s="65"/>
      <c r="M1823" s="64"/>
      <c r="N1823" s="66"/>
      <c r="O1823" s="66"/>
      <c r="Q1823" s="67"/>
      <c r="R1823" s="68"/>
      <c r="S1823" s="63"/>
      <c r="U1823" s="68">
        <v>53541</v>
      </c>
      <c r="V1823" s="64">
        <v>7</v>
      </c>
      <c r="W1823" s="54">
        <f t="shared" si="86"/>
        <v>1814</v>
      </c>
      <c r="X1823" s="68">
        <v>53541</v>
      </c>
      <c r="AC1823" s="63">
        <v>26771.577243001666</v>
      </c>
      <c r="AD1823" s="63"/>
      <c r="AE1823" s="54" t="s">
        <v>177</v>
      </c>
      <c r="AG1823" s="63"/>
      <c r="AK1823" s="64"/>
      <c r="AL1823" s="64"/>
      <c r="AM1823" s="65"/>
      <c r="AO1823" s="64"/>
      <c r="AP1823" s="66"/>
      <c r="AQ1823" s="66"/>
      <c r="AS1823" s="67"/>
      <c r="AT1823" s="68"/>
    </row>
    <row r="1824" spans="1:46" x14ac:dyDescent="0.25">
      <c r="A1824" s="60">
        <v>27614.156698266976</v>
      </c>
      <c r="B1824" s="54">
        <f t="shared" si="84"/>
        <v>13</v>
      </c>
      <c r="C1824" s="54">
        <f t="shared" si="85"/>
        <v>1815</v>
      </c>
      <c r="D1824" s="60">
        <v>27614.156698266976</v>
      </c>
      <c r="G1824" s="63"/>
      <c r="I1824" s="64"/>
      <c r="J1824" s="64"/>
      <c r="K1824" s="65"/>
      <c r="M1824" s="64"/>
      <c r="N1824" s="66"/>
      <c r="O1824" s="66"/>
      <c r="Q1824" s="67"/>
      <c r="R1824" s="68"/>
      <c r="S1824" s="63"/>
      <c r="U1824" s="68">
        <v>53571</v>
      </c>
      <c r="V1824" s="64">
        <v>8</v>
      </c>
      <c r="W1824" s="54">
        <f t="shared" si="86"/>
        <v>1815</v>
      </c>
      <c r="X1824" s="68">
        <v>53571</v>
      </c>
      <c r="AC1824" s="63">
        <v>26786.871950928587</v>
      </c>
      <c r="AD1824" s="63"/>
      <c r="AE1824" s="54" t="s">
        <v>176</v>
      </c>
      <c r="AG1824" s="63"/>
      <c r="AK1824" s="64"/>
      <c r="AL1824" s="64"/>
      <c r="AM1824" s="65"/>
      <c r="AO1824" s="64"/>
      <c r="AP1824" s="66"/>
      <c r="AQ1824" s="66"/>
      <c r="AS1824" s="67"/>
      <c r="AT1824" s="68"/>
    </row>
    <row r="1825" spans="1:46" x14ac:dyDescent="0.25">
      <c r="A1825" s="60">
        <v>27629.766921861097</v>
      </c>
      <c r="B1825" s="54">
        <f t="shared" si="84"/>
        <v>14</v>
      </c>
      <c r="C1825" s="54">
        <f t="shared" si="85"/>
        <v>1816</v>
      </c>
      <c r="D1825" s="60">
        <v>27629.766921861097</v>
      </c>
      <c r="G1825" s="63"/>
      <c r="I1825" s="64"/>
      <c r="J1825" s="64"/>
      <c r="K1825" s="65"/>
      <c r="M1825" s="64"/>
      <c r="N1825" s="66"/>
      <c r="O1825" s="66"/>
      <c r="Q1825" s="67"/>
      <c r="R1825" s="68"/>
      <c r="S1825" s="63"/>
      <c r="U1825" s="68">
        <v>53600</v>
      </c>
      <c r="V1825" s="64">
        <v>9</v>
      </c>
      <c r="W1825" s="54">
        <f t="shared" si="86"/>
        <v>1816</v>
      </c>
      <c r="X1825" s="68">
        <v>53600</v>
      </c>
      <c r="AC1825" s="63">
        <v>26801.207480476238</v>
      </c>
      <c r="AD1825" s="63"/>
      <c r="AE1825" s="54" t="s">
        <v>177</v>
      </c>
      <c r="AG1825" s="63"/>
      <c r="AK1825" s="64"/>
      <c r="AL1825" s="64"/>
      <c r="AM1825" s="65"/>
      <c r="AO1825" s="64"/>
      <c r="AP1825" s="66"/>
      <c r="AQ1825" s="66"/>
      <c r="AS1825" s="67"/>
      <c r="AT1825" s="68"/>
    </row>
    <row r="1826" spans="1:46" x14ac:dyDescent="0.25">
      <c r="A1826" s="60">
        <v>27645.273644914385</v>
      </c>
      <c r="B1826" s="54">
        <f t="shared" si="84"/>
        <v>15</v>
      </c>
      <c r="C1826" s="54">
        <f t="shared" si="85"/>
        <v>1817</v>
      </c>
      <c r="D1826" s="60">
        <v>27645.273644914385</v>
      </c>
      <c r="G1826" s="63"/>
      <c r="I1826" s="64"/>
      <c r="J1826" s="64"/>
      <c r="K1826" s="65"/>
      <c r="M1826" s="64"/>
      <c r="N1826" s="66"/>
      <c r="O1826" s="66"/>
      <c r="Q1826" s="67"/>
      <c r="R1826" s="68"/>
      <c r="S1826" s="63"/>
      <c r="U1826" s="68">
        <v>53629</v>
      </c>
      <c r="V1826" s="64">
        <v>10</v>
      </c>
      <c r="W1826" s="54">
        <f t="shared" si="86"/>
        <v>1817</v>
      </c>
      <c r="X1826" s="68">
        <v>53629</v>
      </c>
      <c r="AC1826" s="63">
        <v>26816.190956016537</v>
      </c>
      <c r="AD1826" s="63"/>
      <c r="AE1826" s="54" t="s">
        <v>176</v>
      </c>
      <c r="AG1826" s="63"/>
      <c r="AK1826" s="64"/>
      <c r="AL1826" s="64"/>
      <c r="AM1826" s="65"/>
      <c r="AO1826" s="64"/>
      <c r="AP1826" s="66"/>
      <c r="AQ1826" s="66"/>
      <c r="AS1826" s="67"/>
      <c r="AT1826" s="68"/>
    </row>
    <row r="1827" spans="1:46" x14ac:dyDescent="0.25">
      <c r="A1827" s="60">
        <v>27660.663853979204</v>
      </c>
      <c r="B1827" s="54">
        <f t="shared" si="84"/>
        <v>16</v>
      </c>
      <c r="C1827" s="54">
        <f t="shared" si="85"/>
        <v>1818</v>
      </c>
      <c r="D1827" s="60">
        <v>27660.663853979204</v>
      </c>
      <c r="G1827" s="63"/>
      <c r="I1827" s="64"/>
      <c r="J1827" s="64"/>
      <c r="K1827" s="65"/>
      <c r="M1827" s="64"/>
      <c r="N1827" s="66"/>
      <c r="O1827" s="66"/>
      <c r="Q1827" s="67"/>
      <c r="R1827" s="68"/>
      <c r="S1827" s="63"/>
      <c r="U1827" s="68">
        <v>53659</v>
      </c>
      <c r="V1827" s="64">
        <v>11</v>
      </c>
      <c r="W1827" s="54">
        <f t="shared" si="86"/>
        <v>1818</v>
      </c>
      <c r="X1827" s="68">
        <v>53659</v>
      </c>
      <c r="AC1827" s="63">
        <v>26830.857845935971</v>
      </c>
      <c r="AD1827" s="63"/>
      <c r="AE1827" s="54" t="s">
        <v>177</v>
      </c>
      <c r="AG1827" s="63"/>
      <c r="AK1827" s="64"/>
      <c r="AL1827" s="64"/>
      <c r="AM1827" s="65"/>
      <c r="AO1827" s="64"/>
      <c r="AP1827" s="66"/>
      <c r="AQ1827" s="66"/>
      <c r="AS1827" s="67"/>
      <c r="AT1827" s="68"/>
    </row>
    <row r="1828" spans="1:46" x14ac:dyDescent="0.25">
      <c r="A1828" s="60">
        <v>27675.918623848818</v>
      </c>
      <c r="B1828" s="54">
        <f t="shared" si="84"/>
        <v>17</v>
      </c>
      <c r="C1828" s="54">
        <f t="shared" si="85"/>
        <v>1819</v>
      </c>
      <c r="D1828" s="60">
        <v>27675.918623848818</v>
      </c>
      <c r="G1828" s="63"/>
      <c r="I1828" s="64"/>
      <c r="J1828" s="64"/>
      <c r="K1828" s="65"/>
      <c r="M1828" s="64"/>
      <c r="N1828" s="66"/>
      <c r="O1828" s="66"/>
      <c r="Q1828" s="67"/>
      <c r="R1828" s="68"/>
      <c r="S1828" s="63"/>
      <c r="U1828" s="68">
        <v>53688</v>
      </c>
      <c r="V1828" s="64">
        <v>12</v>
      </c>
      <c r="W1828" s="54">
        <f t="shared" si="86"/>
        <v>1819</v>
      </c>
      <c r="X1828" s="68">
        <v>53688</v>
      </c>
      <c r="AC1828" s="63">
        <v>26845.485747062135</v>
      </c>
      <c r="AD1828" s="63"/>
      <c r="AE1828" s="54" t="s">
        <v>176</v>
      </c>
      <c r="AG1828" s="63"/>
      <c r="AK1828" s="64"/>
      <c r="AL1828" s="64"/>
      <c r="AM1828" s="65"/>
      <c r="AO1828" s="64"/>
      <c r="AP1828" s="66"/>
      <c r="AQ1828" s="66"/>
      <c r="AS1828" s="67"/>
      <c r="AT1828" s="68"/>
    </row>
    <row r="1829" spans="1:46" x14ac:dyDescent="0.25">
      <c r="A1829" s="60">
        <v>27691.046371368226</v>
      </c>
      <c r="B1829" s="54">
        <f t="shared" si="84"/>
        <v>18</v>
      </c>
      <c r="C1829" s="54">
        <f t="shared" si="85"/>
        <v>1820</v>
      </c>
      <c r="D1829" s="60">
        <v>27691.046371368226</v>
      </c>
      <c r="G1829" s="63"/>
      <c r="I1829" s="64"/>
      <c r="J1829" s="64"/>
      <c r="K1829" s="65"/>
      <c r="M1829" s="64"/>
      <c r="N1829" s="66"/>
      <c r="O1829" s="66"/>
      <c r="Q1829" s="67"/>
      <c r="R1829" s="68"/>
      <c r="S1829" s="63"/>
      <c r="U1829" s="68">
        <v>53718</v>
      </c>
      <c r="V1829" s="64">
        <v>1</v>
      </c>
      <c r="W1829" s="54">
        <f t="shared" si="86"/>
        <v>1820</v>
      </c>
      <c r="X1829" s="68">
        <v>53718</v>
      </c>
      <c r="AC1829" s="63">
        <v>26860.497651747894</v>
      </c>
      <c r="AD1829" s="63"/>
      <c r="AE1829" s="54" t="s">
        <v>177</v>
      </c>
      <c r="AG1829" s="63"/>
      <c r="AK1829" s="64"/>
      <c r="AL1829" s="64"/>
      <c r="AM1829" s="65"/>
      <c r="AO1829" s="64"/>
      <c r="AP1829" s="66"/>
      <c r="AQ1829" s="66"/>
      <c r="AS1829" s="67"/>
      <c r="AT1829" s="68"/>
    </row>
    <row r="1830" spans="1:46" x14ac:dyDescent="0.25">
      <c r="A1830" s="60">
        <v>27706.044009890407</v>
      </c>
      <c r="B1830" s="54">
        <f t="shared" si="84"/>
        <v>19</v>
      </c>
      <c r="C1830" s="54">
        <f t="shared" si="85"/>
        <v>1821</v>
      </c>
      <c r="D1830" s="60">
        <v>27706.044009890407</v>
      </c>
      <c r="G1830" s="63"/>
      <c r="I1830" s="64"/>
      <c r="J1830" s="64"/>
      <c r="K1830" s="65"/>
      <c r="M1830" s="64"/>
      <c r="N1830" s="66"/>
      <c r="O1830" s="66"/>
      <c r="Q1830" s="67"/>
      <c r="R1830" s="68"/>
      <c r="S1830" s="63"/>
      <c r="U1830" s="68">
        <v>53748</v>
      </c>
      <c r="V1830" s="64">
        <v>2</v>
      </c>
      <c r="W1830" s="54">
        <f t="shared" si="86"/>
        <v>1821</v>
      </c>
      <c r="X1830" s="68">
        <v>53748</v>
      </c>
      <c r="AC1830" s="63">
        <v>26874.791335167829</v>
      </c>
      <c r="AD1830" s="63"/>
      <c r="AE1830" s="54" t="s">
        <v>176</v>
      </c>
      <c r="AG1830" s="63"/>
      <c r="AK1830" s="64"/>
      <c r="AL1830" s="64"/>
      <c r="AM1830" s="65"/>
      <c r="AO1830" s="64"/>
      <c r="AP1830" s="66"/>
      <c r="AQ1830" s="66"/>
      <c r="AS1830" s="67"/>
      <c r="AT1830" s="68"/>
    </row>
    <row r="1831" spans="1:46" x14ac:dyDescent="0.25">
      <c r="A1831" s="60">
        <v>27720.938522221055</v>
      </c>
      <c r="B1831" s="54">
        <f t="shared" si="84"/>
        <v>20</v>
      </c>
      <c r="C1831" s="54">
        <f t="shared" si="85"/>
        <v>1822</v>
      </c>
      <c r="D1831" s="60">
        <v>27720.938522221055</v>
      </c>
      <c r="G1831" s="63"/>
      <c r="I1831" s="64"/>
      <c r="J1831" s="64"/>
      <c r="K1831" s="65"/>
      <c r="M1831" s="64"/>
      <c r="N1831" s="66"/>
      <c r="O1831" s="66"/>
      <c r="Q1831" s="67"/>
      <c r="R1831" s="68"/>
      <c r="S1831" s="63"/>
      <c r="U1831" s="68">
        <v>53777</v>
      </c>
      <c r="V1831" s="64">
        <v>3</v>
      </c>
      <c r="W1831" s="54">
        <f t="shared" si="86"/>
        <v>1822</v>
      </c>
      <c r="X1831" s="68">
        <v>53777</v>
      </c>
      <c r="AC1831" s="63">
        <v>26890.095294390339</v>
      </c>
      <c r="AD1831" s="63"/>
      <c r="AE1831" s="54" t="s">
        <v>177</v>
      </c>
      <c r="AG1831" s="63"/>
      <c r="AK1831" s="64"/>
      <c r="AL1831" s="64"/>
      <c r="AM1831" s="65"/>
      <c r="AO1831" s="64"/>
      <c r="AP1831" s="66"/>
      <c r="AQ1831" s="66"/>
      <c r="AS1831" s="67"/>
      <c r="AT1831" s="68"/>
    </row>
    <row r="1832" spans="1:46" x14ac:dyDescent="0.25">
      <c r="A1832" s="60">
        <v>27735.74092266988</v>
      </c>
      <c r="B1832" s="54">
        <f t="shared" si="84"/>
        <v>21</v>
      </c>
      <c r="C1832" s="54">
        <f t="shared" si="85"/>
        <v>1823</v>
      </c>
      <c r="D1832" s="60">
        <v>27735.74092266988</v>
      </c>
      <c r="G1832" s="63"/>
      <c r="I1832" s="64"/>
      <c r="J1832" s="64"/>
      <c r="K1832" s="65"/>
      <c r="M1832" s="64"/>
      <c r="N1832" s="66"/>
      <c r="O1832" s="66"/>
      <c r="Q1832" s="67"/>
      <c r="R1832" s="68"/>
      <c r="S1832" s="63"/>
      <c r="U1832" s="68">
        <v>53807</v>
      </c>
      <c r="V1832" s="64">
        <v>4</v>
      </c>
      <c r="W1832" s="54">
        <f t="shared" si="86"/>
        <v>1823</v>
      </c>
      <c r="X1832" s="68">
        <v>53807</v>
      </c>
      <c r="AC1832" s="63">
        <v>26904.143075589091</v>
      </c>
      <c r="AD1832" s="63"/>
      <c r="AE1832" s="54" t="s">
        <v>176</v>
      </c>
      <c r="AG1832" s="63"/>
      <c r="AK1832" s="64"/>
      <c r="AL1832" s="64"/>
      <c r="AM1832" s="65"/>
      <c r="AO1832" s="64"/>
      <c r="AP1832" s="66"/>
      <c r="AQ1832" s="66"/>
      <c r="AS1832" s="67"/>
      <c r="AT1832" s="68"/>
    </row>
    <row r="1833" spans="1:46" x14ac:dyDescent="0.25">
      <c r="A1833" s="60">
        <v>27750.490500457585</v>
      </c>
      <c r="B1833" s="54">
        <f t="shared" si="84"/>
        <v>22</v>
      </c>
      <c r="C1833" s="54">
        <f t="shared" si="85"/>
        <v>1824</v>
      </c>
      <c r="D1833" s="60">
        <v>27750.490500457585</v>
      </c>
      <c r="G1833" s="63"/>
      <c r="I1833" s="64"/>
      <c r="J1833" s="64"/>
      <c r="K1833" s="65"/>
      <c r="M1833" s="64"/>
      <c r="N1833" s="66"/>
      <c r="O1833" s="66"/>
      <c r="Q1833" s="67"/>
      <c r="R1833" s="68"/>
      <c r="S1833" s="63"/>
      <c r="U1833" s="68">
        <v>53837</v>
      </c>
      <c r="V1833" s="64">
        <v>5</v>
      </c>
      <c r="W1833" s="54">
        <f t="shared" si="86"/>
        <v>1824</v>
      </c>
      <c r="X1833" s="68">
        <v>53837</v>
      </c>
      <c r="AC1833" s="63">
        <v>26919.636802847497</v>
      </c>
      <c r="AD1833" s="63"/>
      <c r="AE1833" s="54" t="s">
        <v>177</v>
      </c>
      <c r="AG1833" s="63"/>
      <c r="AK1833" s="64"/>
      <c r="AL1833" s="64"/>
      <c r="AM1833" s="65"/>
      <c r="AO1833" s="64"/>
      <c r="AP1833" s="66"/>
      <c r="AQ1833" s="66"/>
      <c r="AS1833" s="67"/>
      <c r="AT1833" s="68"/>
    </row>
    <row r="1834" spans="1:46" x14ac:dyDescent="0.25">
      <c r="A1834" s="60">
        <v>27765.207045237534</v>
      </c>
      <c r="B1834" s="54">
        <f t="shared" si="84"/>
        <v>23</v>
      </c>
      <c r="C1834" s="54">
        <f t="shared" si="85"/>
        <v>1825</v>
      </c>
      <c r="D1834" s="60">
        <v>27765.207045237534</v>
      </c>
      <c r="G1834" s="63"/>
      <c r="I1834" s="64"/>
      <c r="J1834" s="64"/>
      <c r="K1834" s="65"/>
      <c r="M1834" s="64"/>
      <c r="N1834" s="66"/>
      <c r="O1834" s="66"/>
      <c r="Q1834" s="67"/>
      <c r="R1834" s="68"/>
      <c r="S1834" s="63"/>
      <c r="U1834" s="68">
        <v>53866</v>
      </c>
      <c r="V1834" s="64">
        <v>5</v>
      </c>
      <c r="W1834" s="54">
        <f t="shared" si="86"/>
        <v>1825</v>
      </c>
      <c r="X1834" s="68">
        <v>53866</v>
      </c>
      <c r="AC1834" s="63">
        <v>26933.579563710839</v>
      </c>
      <c r="AD1834" s="63"/>
      <c r="AE1834" s="54" t="s">
        <v>176</v>
      </c>
      <c r="AG1834" s="63"/>
      <c r="AK1834" s="64"/>
      <c r="AL1834" s="64"/>
      <c r="AM1834" s="65"/>
      <c r="AO1834" s="64"/>
      <c r="AP1834" s="66"/>
      <c r="AQ1834" s="66"/>
      <c r="AS1834" s="67"/>
      <c r="AT1834" s="68"/>
    </row>
    <row r="1835" spans="1:46" x14ac:dyDescent="0.25">
      <c r="A1835" s="60">
        <v>27779.934632059187</v>
      </c>
      <c r="B1835" s="54">
        <f t="shared" si="84"/>
        <v>24</v>
      </c>
      <c r="C1835" s="54">
        <f t="shared" si="85"/>
        <v>1826</v>
      </c>
      <c r="D1835" s="60">
        <v>27779.934632059187</v>
      </c>
      <c r="G1835" s="63"/>
      <c r="I1835" s="64"/>
      <c r="J1835" s="64"/>
      <c r="K1835" s="65"/>
      <c r="M1835" s="64"/>
      <c r="N1835" s="66"/>
      <c r="O1835" s="66"/>
      <c r="Q1835" s="67"/>
      <c r="R1835" s="68"/>
      <c r="S1835" s="63"/>
      <c r="U1835" s="68">
        <v>53896</v>
      </c>
      <c r="V1835" s="64">
        <v>6</v>
      </c>
      <c r="W1835" s="54">
        <f t="shared" si="86"/>
        <v>1826</v>
      </c>
      <c r="X1835" s="68">
        <v>53896</v>
      </c>
      <c r="AC1835" s="63">
        <v>26949.131724861916</v>
      </c>
      <c r="AD1835" s="63"/>
      <c r="AE1835" s="54" t="s">
        <v>177</v>
      </c>
      <c r="AG1835" s="63"/>
      <c r="AK1835" s="64"/>
      <c r="AL1835" s="64"/>
      <c r="AM1835" s="65"/>
      <c r="AO1835" s="64"/>
      <c r="AP1835" s="66"/>
      <c r="AQ1835" s="66"/>
      <c r="AS1835" s="67"/>
      <c r="AT1835" s="68"/>
    </row>
    <row r="1836" spans="1:46" x14ac:dyDescent="0.25">
      <c r="A1836" s="60">
        <v>27794.694608321413</v>
      </c>
      <c r="B1836" s="54">
        <f t="shared" si="84"/>
        <v>1</v>
      </c>
      <c r="C1836" s="54">
        <f t="shared" si="85"/>
        <v>1827</v>
      </c>
      <c r="D1836" s="60">
        <v>27794.694608321413</v>
      </c>
      <c r="G1836" s="63"/>
      <c r="I1836" s="64"/>
      <c r="J1836" s="64"/>
      <c r="K1836" s="65"/>
      <c r="M1836" s="64"/>
      <c r="N1836" s="66"/>
      <c r="O1836" s="66"/>
      <c r="Q1836" s="67"/>
      <c r="R1836" s="68"/>
      <c r="S1836" s="63"/>
      <c r="U1836" s="68">
        <v>53925</v>
      </c>
      <c r="V1836" s="64">
        <v>7</v>
      </c>
      <c r="W1836" s="54">
        <f t="shared" si="86"/>
        <v>1827</v>
      </c>
      <c r="X1836" s="68">
        <v>53925</v>
      </c>
      <c r="AC1836" s="63">
        <v>26963.136970213614</v>
      </c>
      <c r="AD1836" s="63"/>
      <c r="AE1836" s="54" t="s">
        <v>176</v>
      </c>
      <c r="AG1836" s="63"/>
      <c r="AK1836" s="64"/>
      <c r="AL1836" s="64"/>
      <c r="AM1836" s="65"/>
      <c r="AO1836" s="64"/>
      <c r="AP1836" s="66"/>
      <c r="AQ1836" s="66"/>
      <c r="AS1836" s="67"/>
      <c r="AT1836" s="68"/>
    </row>
    <row r="1837" spans="1:46" x14ac:dyDescent="0.25">
      <c r="A1837" s="60">
        <v>27809.528250375763</v>
      </c>
      <c r="B1837" s="54">
        <f t="shared" si="84"/>
        <v>2</v>
      </c>
      <c r="C1837" s="54">
        <f t="shared" si="85"/>
        <v>1828</v>
      </c>
      <c r="D1837" s="60">
        <v>27809.528250375763</v>
      </c>
      <c r="G1837" s="63"/>
      <c r="I1837" s="64"/>
      <c r="J1837" s="64"/>
      <c r="K1837" s="65"/>
      <c r="M1837" s="64"/>
      <c r="N1837" s="66"/>
      <c r="O1837" s="66"/>
      <c r="Q1837" s="67"/>
      <c r="R1837" s="68"/>
      <c r="S1837" s="63"/>
      <c r="U1837" s="68">
        <v>53955</v>
      </c>
      <c r="V1837" s="64">
        <v>8</v>
      </c>
      <c r="W1837" s="54">
        <f t="shared" si="86"/>
        <v>1828</v>
      </c>
      <c r="X1837" s="68">
        <v>53955</v>
      </c>
      <c r="AC1837" s="63">
        <v>26978.602390591986</v>
      </c>
      <c r="AD1837" s="63"/>
      <c r="AE1837" s="54" t="s">
        <v>177</v>
      </c>
      <c r="AG1837" s="63"/>
      <c r="AK1837" s="64"/>
      <c r="AL1837" s="64"/>
      <c r="AM1837" s="65"/>
      <c r="AO1837" s="64"/>
      <c r="AP1837" s="66"/>
      <c r="AQ1837" s="66"/>
      <c r="AS1837" s="67"/>
      <c r="AT1837" s="68"/>
    </row>
    <row r="1838" spans="1:46" x14ac:dyDescent="0.25">
      <c r="A1838" s="60">
        <v>27824.450615309644</v>
      </c>
      <c r="B1838" s="54">
        <f t="shared" si="84"/>
        <v>3</v>
      </c>
      <c r="C1838" s="54">
        <f t="shared" si="85"/>
        <v>1829</v>
      </c>
      <c r="D1838" s="60">
        <v>27824.450615309644</v>
      </c>
      <c r="G1838" s="63"/>
      <c r="I1838" s="64"/>
      <c r="J1838" s="64"/>
      <c r="K1838" s="65"/>
      <c r="M1838" s="64"/>
      <c r="N1838" s="66"/>
      <c r="O1838" s="66"/>
      <c r="Q1838" s="67"/>
      <c r="R1838" s="68"/>
      <c r="S1838" s="63"/>
      <c r="U1838" s="68">
        <v>53984</v>
      </c>
      <c r="V1838" s="64">
        <v>9</v>
      </c>
      <c r="W1838" s="54">
        <f t="shared" si="86"/>
        <v>1829</v>
      </c>
      <c r="X1838" s="68">
        <v>53984</v>
      </c>
      <c r="AC1838" s="63">
        <v>26992.830439450219</v>
      </c>
      <c r="AD1838" s="63"/>
      <c r="AE1838" s="54" t="s">
        <v>176</v>
      </c>
      <c r="AG1838" s="63"/>
      <c r="AK1838" s="64"/>
      <c r="AL1838" s="64"/>
      <c r="AM1838" s="65"/>
      <c r="AO1838" s="64"/>
      <c r="AP1838" s="66"/>
      <c r="AQ1838" s="66"/>
      <c r="AS1838" s="67"/>
      <c r="AT1838" s="68"/>
    </row>
    <row r="1839" spans="1:46" x14ac:dyDescent="0.25">
      <c r="A1839" s="60">
        <v>27839.493302236311</v>
      </c>
      <c r="B1839" s="54">
        <f t="shared" si="84"/>
        <v>4</v>
      </c>
      <c r="C1839" s="54">
        <f t="shared" si="85"/>
        <v>1830</v>
      </c>
      <c r="D1839" s="60">
        <v>27839.493302236311</v>
      </c>
      <c r="G1839" s="63"/>
      <c r="I1839" s="64"/>
      <c r="J1839" s="64"/>
      <c r="K1839" s="65"/>
      <c r="M1839" s="64"/>
      <c r="N1839" s="66"/>
      <c r="O1839" s="66"/>
      <c r="Q1839" s="67"/>
      <c r="R1839" s="68"/>
      <c r="S1839" s="63"/>
      <c r="U1839" s="68">
        <v>54013</v>
      </c>
      <c r="V1839" s="64">
        <v>10</v>
      </c>
      <c r="W1839" s="54">
        <f t="shared" si="86"/>
        <v>1830</v>
      </c>
      <c r="X1839" s="68">
        <v>54013</v>
      </c>
      <c r="AC1839" s="63">
        <v>27008.06620772602</v>
      </c>
      <c r="AD1839" s="63"/>
      <c r="AE1839" s="54" t="s">
        <v>177</v>
      </c>
      <c r="AG1839" s="63"/>
      <c r="AK1839" s="64"/>
      <c r="AL1839" s="64"/>
      <c r="AM1839" s="65"/>
      <c r="AO1839" s="64"/>
      <c r="AP1839" s="66"/>
      <c r="AQ1839" s="66"/>
      <c r="AS1839" s="67"/>
      <c r="AT1839" s="68"/>
    </row>
    <row r="1840" spans="1:46" x14ac:dyDescent="0.25">
      <c r="A1840" s="60">
        <v>27854.657802831382</v>
      </c>
      <c r="B1840" s="54">
        <f t="shared" si="84"/>
        <v>5</v>
      </c>
      <c r="C1840" s="54">
        <f t="shared" si="85"/>
        <v>1831</v>
      </c>
      <c r="D1840" s="60">
        <v>27854.657802831382</v>
      </c>
      <c r="G1840" s="63"/>
      <c r="I1840" s="64"/>
      <c r="J1840" s="64"/>
      <c r="K1840" s="65"/>
      <c r="M1840" s="64"/>
      <c r="N1840" s="66"/>
      <c r="O1840" s="66"/>
      <c r="Q1840" s="67"/>
      <c r="R1840" s="68"/>
      <c r="S1840" s="63"/>
      <c r="U1840" s="68">
        <v>54043</v>
      </c>
      <c r="V1840" s="64">
        <v>11</v>
      </c>
      <c r="W1840" s="54">
        <f t="shared" si="86"/>
        <v>1831</v>
      </c>
      <c r="X1840" s="68">
        <v>54043</v>
      </c>
      <c r="AC1840" s="63">
        <v>27022.630387908313</v>
      </c>
      <c r="AD1840" s="63"/>
      <c r="AE1840" s="54" t="s">
        <v>176</v>
      </c>
      <c r="AG1840" s="63"/>
      <c r="AK1840" s="64"/>
      <c r="AL1840" s="64"/>
      <c r="AM1840" s="65"/>
      <c r="AO1840" s="64"/>
      <c r="AP1840" s="66"/>
      <c r="AQ1840" s="66"/>
      <c r="AS1840" s="67"/>
      <c r="AT1840" s="68"/>
    </row>
    <row r="1841" spans="1:46" x14ac:dyDescent="0.25">
      <c r="A1841" s="60">
        <v>27869.960906383116</v>
      </c>
      <c r="B1841" s="54">
        <f t="shared" si="84"/>
        <v>6</v>
      </c>
      <c r="C1841" s="54">
        <f t="shared" si="85"/>
        <v>1832</v>
      </c>
      <c r="D1841" s="60">
        <v>27869.960906383116</v>
      </c>
      <c r="G1841" s="63"/>
      <c r="I1841" s="64"/>
      <c r="J1841" s="64"/>
      <c r="K1841" s="65"/>
      <c r="M1841" s="64"/>
      <c r="N1841" s="66"/>
      <c r="O1841" s="66"/>
      <c r="Q1841" s="67"/>
      <c r="R1841" s="68"/>
      <c r="S1841" s="63"/>
      <c r="U1841" s="68">
        <v>54072</v>
      </c>
      <c r="V1841" s="64">
        <v>12</v>
      </c>
      <c r="W1841" s="54">
        <f t="shared" si="86"/>
        <v>1832</v>
      </c>
      <c r="X1841" s="68">
        <v>54072</v>
      </c>
      <c r="AC1841" s="63">
        <v>27037.525735474657</v>
      </c>
      <c r="AD1841" s="63"/>
      <c r="AE1841" s="54" t="s">
        <v>177</v>
      </c>
      <c r="AG1841" s="63"/>
      <c r="AK1841" s="64"/>
      <c r="AL1841" s="64"/>
      <c r="AM1841" s="65"/>
      <c r="AO1841" s="64"/>
      <c r="AP1841" s="66"/>
      <c r="AQ1841" s="66"/>
      <c r="AS1841" s="67"/>
      <c r="AT1841" s="68"/>
    </row>
    <row r="1842" spans="1:46" x14ac:dyDescent="0.25">
      <c r="A1842" s="60">
        <v>27885.385553463828</v>
      </c>
      <c r="B1842" s="54">
        <f t="shared" si="84"/>
        <v>7</v>
      </c>
      <c r="C1842" s="54">
        <f t="shared" si="85"/>
        <v>1833</v>
      </c>
      <c r="D1842" s="60">
        <v>27885.385553463828</v>
      </c>
      <c r="G1842" s="63"/>
      <c r="I1842" s="64"/>
      <c r="J1842" s="64"/>
      <c r="K1842" s="65"/>
      <c r="M1842" s="64"/>
      <c r="N1842" s="66"/>
      <c r="O1842" s="66"/>
      <c r="Q1842" s="67"/>
      <c r="R1842" s="68"/>
      <c r="S1842" s="63"/>
      <c r="U1842" s="68">
        <v>54102</v>
      </c>
      <c r="V1842" s="64">
        <v>1</v>
      </c>
      <c r="W1842" s="54">
        <f t="shared" si="86"/>
        <v>1833</v>
      </c>
      <c r="X1842" s="68">
        <v>54102</v>
      </c>
      <c r="AC1842" s="63">
        <v>27052.46015893342</v>
      </c>
      <c r="AD1842" s="63"/>
      <c r="AE1842" s="54" t="s">
        <v>176</v>
      </c>
      <c r="AG1842" s="63"/>
      <c r="AK1842" s="64"/>
      <c r="AL1842" s="64"/>
      <c r="AM1842" s="65"/>
      <c r="AO1842" s="64"/>
      <c r="AP1842" s="66"/>
      <c r="AQ1842" s="66"/>
      <c r="AS1842" s="67"/>
      <c r="AT1842" s="68"/>
    </row>
    <row r="1843" spans="1:46" x14ac:dyDescent="0.25">
      <c r="A1843" s="60">
        <v>27900.931848566514</v>
      </c>
      <c r="B1843" s="54">
        <f t="shared" si="84"/>
        <v>8</v>
      </c>
      <c r="C1843" s="54">
        <f t="shared" si="85"/>
        <v>1834</v>
      </c>
      <c r="D1843" s="60">
        <v>27900.931848566514</v>
      </c>
      <c r="G1843" s="63"/>
      <c r="I1843" s="64"/>
      <c r="J1843" s="64"/>
      <c r="K1843" s="65"/>
      <c r="M1843" s="64"/>
      <c r="N1843" s="66"/>
      <c r="O1843" s="66"/>
      <c r="Q1843" s="67"/>
      <c r="R1843" s="68"/>
      <c r="S1843" s="63"/>
      <c r="U1843" s="68">
        <v>54131</v>
      </c>
      <c r="V1843" s="64">
        <v>2</v>
      </c>
      <c r="W1843" s="54">
        <f t="shared" si="86"/>
        <v>1834</v>
      </c>
      <c r="X1843" s="68">
        <v>54131</v>
      </c>
      <c r="AC1843" s="63">
        <v>27066.97566149896</v>
      </c>
      <c r="AD1843" s="63"/>
      <c r="AE1843" s="54" t="s">
        <v>177</v>
      </c>
      <c r="AG1843" s="63"/>
      <c r="AK1843" s="64"/>
      <c r="AL1843" s="64"/>
      <c r="AM1843" s="65"/>
      <c r="AO1843" s="64"/>
      <c r="AP1843" s="66"/>
      <c r="AQ1843" s="66"/>
      <c r="AS1843" s="67"/>
      <c r="AT1843" s="68"/>
    </row>
    <row r="1844" spans="1:46" x14ac:dyDescent="0.25">
      <c r="A1844" s="60">
        <v>27916.563892518636</v>
      </c>
      <c r="B1844" s="54">
        <f t="shared" si="84"/>
        <v>9</v>
      </c>
      <c r="C1844" s="54">
        <f t="shared" si="85"/>
        <v>1835</v>
      </c>
      <c r="D1844" s="60">
        <v>27916.563892518636</v>
      </c>
      <c r="G1844" s="63"/>
      <c r="I1844" s="64"/>
      <c r="J1844" s="64"/>
      <c r="K1844" s="65"/>
      <c r="M1844" s="64"/>
      <c r="N1844" s="66"/>
      <c r="O1844" s="66"/>
      <c r="Q1844" s="67"/>
      <c r="R1844" s="68"/>
      <c r="S1844" s="63"/>
      <c r="U1844" s="68">
        <v>54161</v>
      </c>
      <c r="V1844" s="64">
        <v>3</v>
      </c>
      <c r="W1844" s="54">
        <f t="shared" si="86"/>
        <v>1835</v>
      </c>
      <c r="X1844" s="68">
        <v>54161</v>
      </c>
      <c r="AC1844" s="63">
        <v>27082.232279086951</v>
      </c>
      <c r="AD1844" s="63"/>
      <c r="AE1844" s="54" t="s">
        <v>176</v>
      </c>
      <c r="AG1844" s="63"/>
      <c r="AK1844" s="64"/>
      <c r="AL1844" s="64"/>
      <c r="AM1844" s="65"/>
      <c r="AO1844" s="64"/>
      <c r="AP1844" s="66"/>
      <c r="AQ1844" s="66"/>
      <c r="AS1844" s="67"/>
      <c r="AT1844" s="68"/>
    </row>
    <row r="1845" spans="1:46" x14ac:dyDescent="0.25">
      <c r="A1845" s="60">
        <v>27932.267337870318</v>
      </c>
      <c r="B1845" s="54">
        <f t="shared" si="84"/>
        <v>10</v>
      </c>
      <c r="C1845" s="54">
        <f t="shared" si="85"/>
        <v>1836</v>
      </c>
      <c r="D1845" s="60">
        <v>27932.267337870318</v>
      </c>
      <c r="G1845" s="63"/>
      <c r="I1845" s="64"/>
      <c r="J1845" s="64"/>
      <c r="K1845" s="65"/>
      <c r="M1845" s="64"/>
      <c r="N1845" s="66"/>
      <c r="O1845" s="66"/>
      <c r="Q1845" s="67"/>
      <c r="R1845" s="68"/>
      <c r="S1845" s="63"/>
      <c r="U1845" s="68">
        <v>54191</v>
      </c>
      <c r="V1845" s="64">
        <v>4</v>
      </c>
      <c r="W1845" s="54">
        <f t="shared" si="86"/>
        <v>1836</v>
      </c>
      <c r="X1845" s="68">
        <v>54191</v>
      </c>
      <c r="AC1845" s="63">
        <v>27096.419203511905</v>
      </c>
      <c r="AD1845" s="63"/>
      <c r="AE1845" s="54" t="s">
        <v>177</v>
      </c>
      <c r="AG1845" s="63"/>
      <c r="AK1845" s="64"/>
      <c r="AL1845" s="64"/>
      <c r="AM1845" s="65"/>
      <c r="AO1845" s="64"/>
      <c r="AP1845" s="66"/>
      <c r="AQ1845" s="66"/>
      <c r="AS1845" s="67"/>
      <c r="AT1845" s="68"/>
    </row>
    <row r="1846" spans="1:46" x14ac:dyDescent="0.25">
      <c r="A1846" s="60">
        <v>27947.994181221351</v>
      </c>
      <c r="B1846" s="54">
        <f t="shared" si="84"/>
        <v>11</v>
      </c>
      <c r="C1846" s="54">
        <f t="shared" si="85"/>
        <v>1837</v>
      </c>
      <c r="D1846" s="60">
        <v>27947.994181221351</v>
      </c>
      <c r="G1846" s="63"/>
      <c r="I1846" s="64"/>
      <c r="J1846" s="64"/>
      <c r="K1846" s="65"/>
      <c r="M1846" s="64"/>
      <c r="N1846" s="66"/>
      <c r="O1846" s="66"/>
      <c r="Q1846" s="67"/>
      <c r="R1846" s="68"/>
      <c r="S1846" s="63"/>
      <c r="U1846" s="68">
        <v>54220</v>
      </c>
      <c r="V1846" s="64">
        <v>5</v>
      </c>
      <c r="W1846" s="54">
        <f t="shared" si="86"/>
        <v>1837</v>
      </c>
      <c r="X1846" s="68">
        <v>54220</v>
      </c>
      <c r="AC1846" s="63">
        <v>27111.892150043976</v>
      </c>
      <c r="AD1846" s="63"/>
      <c r="AE1846" s="54" t="s">
        <v>176</v>
      </c>
      <c r="AG1846" s="63"/>
      <c r="AK1846" s="64"/>
      <c r="AL1846" s="64"/>
      <c r="AM1846" s="65"/>
      <c r="AO1846" s="64"/>
      <c r="AP1846" s="66"/>
      <c r="AQ1846" s="66"/>
      <c r="AS1846" s="67"/>
      <c r="AT1846" s="68"/>
    </row>
    <row r="1847" spans="1:46" x14ac:dyDescent="0.25">
      <c r="A1847" s="60">
        <v>27963.721676769201</v>
      </c>
      <c r="B1847" s="54">
        <f t="shared" si="84"/>
        <v>12</v>
      </c>
      <c r="C1847" s="54">
        <f t="shared" si="85"/>
        <v>1838</v>
      </c>
      <c r="D1847" s="60">
        <v>27963.721676769201</v>
      </c>
      <c r="G1847" s="63"/>
      <c r="I1847" s="64"/>
      <c r="J1847" s="64"/>
      <c r="K1847" s="65"/>
      <c r="M1847" s="64"/>
      <c r="N1847" s="66"/>
      <c r="O1847" s="66"/>
      <c r="Q1847" s="67"/>
      <c r="R1847" s="68"/>
      <c r="S1847" s="63"/>
      <c r="U1847" s="68">
        <v>54250</v>
      </c>
      <c r="V1847" s="64">
        <v>6</v>
      </c>
      <c r="W1847" s="54">
        <f t="shared" si="86"/>
        <v>1838</v>
      </c>
      <c r="X1847" s="68">
        <v>54250</v>
      </c>
      <c r="AC1847" s="63">
        <v>27125.875734127592</v>
      </c>
      <c r="AD1847" s="63"/>
      <c r="AE1847" s="54" t="s">
        <v>177</v>
      </c>
      <c r="AG1847" s="63"/>
      <c r="AK1847" s="64"/>
      <c r="AL1847" s="64"/>
      <c r="AM1847" s="65"/>
      <c r="AO1847" s="64"/>
      <c r="AP1847" s="66"/>
      <c r="AQ1847" s="66"/>
      <c r="AS1847" s="67"/>
      <c r="AT1847" s="68"/>
    </row>
    <row r="1848" spans="1:46" x14ac:dyDescent="0.25">
      <c r="A1848" s="60">
        <v>27979.402177538257</v>
      </c>
      <c r="B1848" s="54">
        <f t="shared" si="84"/>
        <v>13</v>
      </c>
      <c r="C1848" s="54">
        <f t="shared" si="85"/>
        <v>1839</v>
      </c>
      <c r="D1848" s="60">
        <v>27979.402177538257</v>
      </c>
      <c r="G1848" s="63"/>
      <c r="I1848" s="64"/>
      <c r="J1848" s="64"/>
      <c r="K1848" s="65"/>
      <c r="M1848" s="64"/>
      <c r="N1848" s="66"/>
      <c r="O1848" s="66"/>
      <c r="Q1848" s="67"/>
      <c r="R1848" s="68"/>
      <c r="S1848" s="63"/>
      <c r="U1848" s="68">
        <v>54280</v>
      </c>
      <c r="V1848" s="64">
        <v>7</v>
      </c>
      <c r="W1848" s="54">
        <f t="shared" si="86"/>
        <v>1839</v>
      </c>
      <c r="X1848" s="68">
        <v>54280</v>
      </c>
      <c r="AC1848" s="63">
        <v>27141.42863029195</v>
      </c>
      <c r="AD1848" s="63"/>
      <c r="AE1848" s="54" t="s">
        <v>176</v>
      </c>
      <c r="AG1848" s="63"/>
      <c r="AK1848" s="64"/>
      <c r="AL1848" s="64"/>
      <c r="AM1848" s="65"/>
      <c r="AO1848" s="64"/>
      <c r="AP1848" s="66"/>
      <c r="AQ1848" s="66"/>
      <c r="AS1848" s="67"/>
      <c r="AT1848" s="68"/>
    </row>
    <row r="1849" spans="1:46" x14ac:dyDescent="0.25">
      <c r="A1849" s="60">
        <v>27995.013212531339</v>
      </c>
      <c r="B1849" s="54">
        <f t="shared" si="84"/>
        <v>14</v>
      </c>
      <c r="C1849" s="54">
        <f t="shared" si="85"/>
        <v>1840</v>
      </c>
      <c r="D1849" s="60">
        <v>27995.013212531339</v>
      </c>
      <c r="G1849" s="63"/>
      <c r="I1849" s="64"/>
      <c r="J1849" s="64"/>
      <c r="K1849" s="65"/>
      <c r="M1849" s="64"/>
      <c r="N1849" s="66"/>
      <c r="O1849" s="66"/>
      <c r="Q1849" s="67"/>
      <c r="R1849" s="68"/>
      <c r="S1849" s="63"/>
      <c r="U1849" s="68">
        <v>54309</v>
      </c>
      <c r="V1849" s="64">
        <v>8</v>
      </c>
      <c r="W1849" s="54">
        <f t="shared" si="86"/>
        <v>1840</v>
      </c>
      <c r="X1849" s="68">
        <v>54309</v>
      </c>
      <c r="AC1849" s="63">
        <v>27155.371725903824</v>
      </c>
      <c r="AD1849" s="63"/>
      <c r="AE1849" s="54" t="s">
        <v>177</v>
      </c>
      <c r="AG1849" s="63"/>
      <c r="AK1849" s="64"/>
      <c r="AL1849" s="64"/>
      <c r="AM1849" s="65"/>
      <c r="AO1849" s="64"/>
      <c r="AP1849" s="66"/>
      <c r="AQ1849" s="66"/>
      <c r="AS1849" s="67"/>
      <c r="AT1849" s="68"/>
    </row>
    <row r="1850" spans="1:46" x14ac:dyDescent="0.25">
      <c r="A1850" s="60">
        <v>28010.520126937889</v>
      </c>
      <c r="B1850" s="54">
        <f t="shared" si="84"/>
        <v>15</v>
      </c>
      <c r="C1850" s="54">
        <f t="shared" si="85"/>
        <v>1841</v>
      </c>
      <c r="D1850" s="60">
        <v>28010.520126937889</v>
      </c>
      <c r="G1850" s="63"/>
      <c r="I1850" s="64"/>
      <c r="J1850" s="64"/>
      <c r="K1850" s="65"/>
      <c r="M1850" s="64"/>
      <c r="N1850" s="66"/>
      <c r="O1850" s="66"/>
      <c r="Q1850" s="67"/>
      <c r="R1850" s="68"/>
      <c r="S1850" s="63"/>
      <c r="U1850" s="68">
        <v>54339</v>
      </c>
      <c r="V1850" s="64">
        <v>9</v>
      </c>
      <c r="W1850" s="54">
        <f t="shared" si="86"/>
        <v>1841</v>
      </c>
      <c r="X1850" s="68">
        <v>54339</v>
      </c>
      <c r="AC1850" s="63">
        <v>27170.857646675315</v>
      </c>
      <c r="AD1850" s="63"/>
      <c r="AE1850" s="54" t="s">
        <v>176</v>
      </c>
      <c r="AG1850" s="63"/>
      <c r="AK1850" s="64"/>
      <c r="AL1850" s="64"/>
      <c r="AM1850" s="65"/>
      <c r="AO1850" s="64"/>
      <c r="AP1850" s="66"/>
      <c r="AQ1850" s="66"/>
      <c r="AS1850" s="67"/>
      <c r="AT1850" s="68"/>
    </row>
    <row r="1851" spans="1:46" x14ac:dyDescent="0.25">
      <c r="A1851" s="60">
        <v>28025.908998331521</v>
      </c>
      <c r="B1851" s="54">
        <f t="shared" si="84"/>
        <v>16</v>
      </c>
      <c r="C1851" s="54">
        <f t="shared" si="85"/>
        <v>1842</v>
      </c>
      <c r="D1851" s="60">
        <v>28025.908998331521</v>
      </c>
      <c r="G1851" s="63"/>
      <c r="I1851" s="64"/>
      <c r="J1851" s="64"/>
      <c r="K1851" s="65"/>
      <c r="M1851" s="64"/>
      <c r="N1851" s="66"/>
      <c r="O1851" s="66"/>
      <c r="Q1851" s="67"/>
      <c r="R1851" s="68"/>
      <c r="S1851" s="63"/>
      <c r="U1851" s="68">
        <v>54368</v>
      </c>
      <c r="V1851" s="64">
        <v>10</v>
      </c>
      <c r="W1851" s="54">
        <f t="shared" si="86"/>
        <v>1842</v>
      </c>
      <c r="X1851" s="68">
        <v>54368</v>
      </c>
      <c r="AC1851" s="63">
        <v>27184.923874146305</v>
      </c>
      <c r="AD1851" s="63"/>
      <c r="AE1851" s="54" t="s">
        <v>177</v>
      </c>
      <c r="AG1851" s="63"/>
      <c r="AK1851" s="64"/>
      <c r="AL1851" s="64"/>
      <c r="AM1851" s="65"/>
      <c r="AO1851" s="64"/>
      <c r="AP1851" s="66"/>
      <c r="AQ1851" s="66"/>
      <c r="AS1851" s="67"/>
      <c r="AT1851" s="68"/>
    </row>
    <row r="1852" spans="1:46" x14ac:dyDescent="0.25">
      <c r="A1852" s="60">
        <v>28041.165849623736</v>
      </c>
      <c r="B1852" s="54">
        <f t="shared" si="84"/>
        <v>17</v>
      </c>
      <c r="C1852" s="54">
        <f t="shared" si="85"/>
        <v>1843</v>
      </c>
      <c r="D1852" s="60">
        <v>28041.165849623736</v>
      </c>
      <c r="G1852" s="63"/>
      <c r="I1852" s="64"/>
      <c r="J1852" s="64"/>
      <c r="K1852" s="65"/>
      <c r="M1852" s="64"/>
      <c r="N1852" s="66"/>
      <c r="O1852" s="66"/>
      <c r="Q1852" s="67"/>
      <c r="R1852" s="68"/>
      <c r="S1852" s="63"/>
      <c r="U1852" s="68">
        <v>54397</v>
      </c>
      <c r="V1852" s="64">
        <v>11</v>
      </c>
      <c r="W1852" s="54">
        <f t="shared" si="86"/>
        <v>1843</v>
      </c>
      <c r="X1852" s="68">
        <v>54397</v>
      </c>
      <c r="AC1852" s="63">
        <v>27200.205835959874</v>
      </c>
      <c r="AD1852" s="63"/>
      <c r="AE1852" s="54" t="s">
        <v>176</v>
      </c>
      <c r="AG1852" s="63"/>
      <c r="AK1852" s="64"/>
      <c r="AL1852" s="64"/>
      <c r="AM1852" s="65"/>
      <c r="AO1852" s="64"/>
      <c r="AP1852" s="66"/>
      <c r="AQ1852" s="66"/>
      <c r="AS1852" s="67"/>
      <c r="AT1852" s="68"/>
    </row>
    <row r="1853" spans="1:46" x14ac:dyDescent="0.25">
      <c r="A1853" s="60">
        <v>28056.290832308121</v>
      </c>
      <c r="B1853" s="54">
        <f t="shared" si="84"/>
        <v>18</v>
      </c>
      <c r="C1853" s="54">
        <f t="shared" si="85"/>
        <v>1844</v>
      </c>
      <c r="D1853" s="60">
        <v>28056.290832308121</v>
      </c>
      <c r="G1853" s="63"/>
      <c r="I1853" s="64"/>
      <c r="J1853" s="64"/>
      <c r="K1853" s="65"/>
      <c r="M1853" s="64"/>
      <c r="N1853" s="66"/>
      <c r="O1853" s="66"/>
      <c r="Q1853" s="67"/>
      <c r="R1853" s="68"/>
      <c r="S1853" s="63"/>
      <c r="U1853" s="68">
        <v>54427</v>
      </c>
      <c r="V1853" s="64">
        <v>12</v>
      </c>
      <c r="W1853" s="54">
        <f t="shared" si="86"/>
        <v>1844</v>
      </c>
      <c r="X1853" s="68">
        <v>54427</v>
      </c>
      <c r="AC1853" s="63">
        <v>27214.528505721129</v>
      </c>
      <c r="AD1853" s="63"/>
      <c r="AE1853" s="54" t="s">
        <v>177</v>
      </c>
      <c r="AG1853" s="63"/>
      <c r="AK1853" s="64"/>
      <c r="AL1853" s="64"/>
      <c r="AM1853" s="65"/>
      <c r="AO1853" s="64"/>
      <c r="AP1853" s="66"/>
      <c r="AQ1853" s="66"/>
      <c r="AS1853" s="67"/>
      <c r="AT1853" s="68"/>
    </row>
    <row r="1854" spans="1:46" x14ac:dyDescent="0.25">
      <c r="A1854" s="60">
        <v>28071.291222159751</v>
      </c>
      <c r="B1854" s="54">
        <f t="shared" si="84"/>
        <v>19</v>
      </c>
      <c r="C1854" s="54">
        <f t="shared" si="85"/>
        <v>1845</v>
      </c>
      <c r="D1854" s="60">
        <v>28071.291222159751</v>
      </c>
      <c r="G1854" s="63"/>
      <c r="I1854" s="64"/>
      <c r="J1854" s="64"/>
      <c r="K1854" s="65"/>
      <c r="M1854" s="64"/>
      <c r="N1854" s="66"/>
      <c r="O1854" s="66"/>
      <c r="Q1854" s="67"/>
      <c r="R1854" s="68"/>
      <c r="S1854" s="63"/>
      <c r="U1854" s="68">
        <v>54456</v>
      </c>
      <c r="V1854" s="64">
        <v>1</v>
      </c>
      <c r="W1854" s="54">
        <f t="shared" si="86"/>
        <v>1845</v>
      </c>
      <c r="X1854" s="68">
        <v>54456</v>
      </c>
      <c r="AC1854" s="63">
        <v>27229.505032308865</v>
      </c>
      <c r="AD1854" s="63"/>
      <c r="AE1854" s="54" t="s">
        <v>176</v>
      </c>
      <c r="AG1854" s="63"/>
      <c r="AK1854" s="64"/>
      <c r="AL1854" s="64"/>
      <c r="AM1854" s="65"/>
      <c r="AO1854" s="64"/>
      <c r="AP1854" s="66"/>
      <c r="AQ1854" s="66"/>
      <c r="AS1854" s="67"/>
      <c r="AT1854" s="68"/>
    </row>
    <row r="1855" spans="1:46" x14ac:dyDescent="0.25">
      <c r="A1855" s="60">
        <v>28086.182137605734</v>
      </c>
      <c r="B1855" s="54">
        <f t="shared" si="84"/>
        <v>20</v>
      </c>
      <c r="C1855" s="54">
        <f t="shared" si="85"/>
        <v>1846</v>
      </c>
      <c r="D1855" s="60">
        <v>28086.182137605734</v>
      </c>
      <c r="G1855" s="63"/>
      <c r="I1855" s="64"/>
      <c r="J1855" s="64"/>
      <c r="K1855" s="65"/>
      <c r="M1855" s="64"/>
      <c r="N1855" s="66"/>
      <c r="O1855" s="66"/>
      <c r="Q1855" s="67"/>
      <c r="R1855" s="68"/>
      <c r="S1855" s="63"/>
      <c r="U1855" s="68">
        <v>54486</v>
      </c>
      <c r="V1855" s="64">
        <v>2</v>
      </c>
      <c r="W1855" s="54">
        <f t="shared" si="86"/>
        <v>1846</v>
      </c>
      <c r="X1855" s="68">
        <v>54486</v>
      </c>
      <c r="AC1855" s="63">
        <v>27244.165109521709</v>
      </c>
      <c r="AD1855" s="63"/>
      <c r="AE1855" s="54" t="s">
        <v>177</v>
      </c>
      <c r="AG1855" s="63"/>
      <c r="AK1855" s="64"/>
      <c r="AL1855" s="64"/>
      <c r="AM1855" s="65"/>
      <c r="AO1855" s="64"/>
      <c r="AP1855" s="66"/>
      <c r="AQ1855" s="66"/>
      <c r="AS1855" s="67"/>
      <c r="AT1855" s="68"/>
    </row>
    <row r="1856" spans="1:46" x14ac:dyDescent="0.25">
      <c r="A1856" s="60">
        <v>28100.98731270805</v>
      </c>
      <c r="B1856" s="54">
        <f t="shared" si="84"/>
        <v>21</v>
      </c>
      <c r="C1856" s="54">
        <f t="shared" si="85"/>
        <v>1847</v>
      </c>
      <c r="D1856" s="60">
        <v>28100.98731270805</v>
      </c>
      <c r="G1856" s="63"/>
      <c r="I1856" s="64"/>
      <c r="J1856" s="64"/>
      <c r="K1856" s="65"/>
      <c r="M1856" s="64"/>
      <c r="N1856" s="66"/>
      <c r="O1856" s="66"/>
      <c r="Q1856" s="67"/>
      <c r="R1856" s="68"/>
      <c r="S1856" s="63"/>
      <c r="U1856" s="68">
        <v>54515</v>
      </c>
      <c r="V1856" s="64">
        <v>3</v>
      </c>
      <c r="W1856" s="54">
        <f t="shared" si="86"/>
        <v>1847</v>
      </c>
      <c r="X1856" s="68">
        <v>54515</v>
      </c>
      <c r="AC1856" s="63">
        <v>27258.79327511508</v>
      </c>
      <c r="AD1856" s="63"/>
      <c r="AE1856" s="54" t="s">
        <v>176</v>
      </c>
      <c r="AG1856" s="63"/>
      <c r="AK1856" s="64"/>
      <c r="AL1856" s="64"/>
      <c r="AM1856" s="65"/>
      <c r="AO1856" s="64"/>
      <c r="AP1856" s="66"/>
      <c r="AQ1856" s="66"/>
      <c r="AS1856" s="67"/>
      <c r="AT1856" s="68"/>
    </row>
    <row r="1857" spans="1:46" x14ac:dyDescent="0.25">
      <c r="A1857" s="60">
        <v>28115.733271911275</v>
      </c>
      <c r="B1857" s="54">
        <f t="shared" si="84"/>
        <v>22</v>
      </c>
      <c r="C1857" s="54">
        <f t="shared" si="85"/>
        <v>1848</v>
      </c>
      <c r="D1857" s="60">
        <v>28115.733271911275</v>
      </c>
      <c r="G1857" s="63"/>
      <c r="I1857" s="64"/>
      <c r="J1857" s="64"/>
      <c r="K1857" s="65"/>
      <c r="M1857" s="64"/>
      <c r="N1857" s="66"/>
      <c r="O1857" s="66"/>
      <c r="Q1857" s="67"/>
      <c r="R1857" s="68"/>
      <c r="S1857" s="63"/>
      <c r="U1857" s="68">
        <v>54545</v>
      </c>
      <c r="V1857" s="64">
        <v>4</v>
      </c>
      <c r="W1857" s="54">
        <f t="shared" si="86"/>
        <v>1848</v>
      </c>
      <c r="X1857" s="68">
        <v>54545</v>
      </c>
      <c r="AC1857" s="63">
        <v>27273.809434584808</v>
      </c>
      <c r="AD1857" s="63"/>
      <c r="AE1857" s="54" t="s">
        <v>177</v>
      </c>
      <c r="AG1857" s="63"/>
      <c r="AK1857" s="64"/>
      <c r="AL1857" s="64"/>
      <c r="AM1857" s="65"/>
      <c r="AO1857" s="64"/>
      <c r="AP1857" s="66"/>
      <c r="AQ1857" s="66"/>
      <c r="AS1857" s="67"/>
      <c r="AT1857" s="68"/>
    </row>
    <row r="1858" spans="1:46" x14ac:dyDescent="0.25">
      <c r="A1858" s="60">
        <v>28130.452664474025</v>
      </c>
      <c r="B1858" s="54">
        <f t="shared" si="84"/>
        <v>23</v>
      </c>
      <c r="C1858" s="54">
        <f t="shared" si="85"/>
        <v>1849</v>
      </c>
      <c r="D1858" s="60">
        <v>28130.452664474025</v>
      </c>
      <c r="G1858" s="63"/>
      <c r="I1858" s="64"/>
      <c r="J1858" s="64"/>
      <c r="K1858" s="65"/>
      <c r="M1858" s="64"/>
      <c r="N1858" s="66"/>
      <c r="O1858" s="66"/>
      <c r="Q1858" s="67"/>
      <c r="R1858" s="68"/>
      <c r="S1858" s="63"/>
      <c r="U1858" s="68">
        <v>54574</v>
      </c>
      <c r="V1858" s="64">
        <v>5</v>
      </c>
      <c r="W1858" s="54">
        <f t="shared" si="86"/>
        <v>1849</v>
      </c>
      <c r="X1858" s="68">
        <v>54574</v>
      </c>
      <c r="AC1858" s="63">
        <v>27288.115271025337</v>
      </c>
      <c r="AD1858" s="63"/>
      <c r="AE1858" s="54" t="s">
        <v>176</v>
      </c>
      <c r="AG1858" s="63"/>
      <c r="AK1858" s="64"/>
      <c r="AL1858" s="64"/>
      <c r="AM1858" s="65"/>
      <c r="AO1858" s="64"/>
      <c r="AP1858" s="66"/>
      <c r="AQ1858" s="66"/>
      <c r="AS1858" s="67"/>
      <c r="AT1858" s="68"/>
    </row>
    <row r="1859" spans="1:46" x14ac:dyDescent="0.25">
      <c r="A1859" s="60">
        <v>28145.177235153969</v>
      </c>
      <c r="B1859" s="54">
        <f t="shared" si="84"/>
        <v>24</v>
      </c>
      <c r="C1859" s="54">
        <f t="shared" si="85"/>
        <v>1850</v>
      </c>
      <c r="D1859" s="60">
        <v>28145.177235153969</v>
      </c>
      <c r="G1859" s="63"/>
      <c r="I1859" s="64"/>
      <c r="J1859" s="64"/>
      <c r="K1859" s="65"/>
      <c r="M1859" s="64"/>
      <c r="N1859" s="66"/>
      <c r="O1859" s="66"/>
      <c r="Q1859" s="67"/>
      <c r="R1859" s="68"/>
      <c r="S1859" s="63"/>
      <c r="U1859" s="68">
        <v>54604</v>
      </c>
      <c r="V1859" s="64">
        <v>6</v>
      </c>
      <c r="W1859" s="54">
        <f t="shared" si="86"/>
        <v>1850</v>
      </c>
      <c r="X1859" s="68">
        <v>54604</v>
      </c>
      <c r="AC1859" s="63">
        <v>27303.443543743808</v>
      </c>
      <c r="AD1859" s="63"/>
      <c r="AE1859" s="54" t="s">
        <v>177</v>
      </c>
      <c r="AG1859" s="63"/>
      <c r="AK1859" s="64"/>
      <c r="AL1859" s="64"/>
      <c r="AM1859" s="65"/>
      <c r="AO1859" s="64"/>
      <c r="AP1859" s="66"/>
      <c r="AQ1859" s="66"/>
      <c r="AS1859" s="67"/>
      <c r="AT1859" s="68"/>
    </row>
    <row r="1860" spans="1:46" x14ac:dyDescent="0.25">
      <c r="A1860" s="60">
        <v>28159.940414616372</v>
      </c>
      <c r="B1860" s="54">
        <f t="shared" si="84"/>
        <v>1</v>
      </c>
      <c r="C1860" s="54">
        <f t="shared" si="85"/>
        <v>1851</v>
      </c>
      <c r="D1860" s="60">
        <v>28159.940414616372</v>
      </c>
      <c r="G1860" s="63"/>
      <c r="I1860" s="64"/>
      <c r="J1860" s="64"/>
      <c r="K1860" s="65"/>
      <c r="M1860" s="64"/>
      <c r="N1860" s="66"/>
      <c r="O1860" s="66"/>
      <c r="Q1860" s="67"/>
      <c r="R1860" s="68"/>
      <c r="S1860" s="63"/>
      <c r="U1860" s="68">
        <v>54634</v>
      </c>
      <c r="V1860" s="64">
        <v>7</v>
      </c>
      <c r="W1860" s="54">
        <f t="shared" si="86"/>
        <v>1851</v>
      </c>
      <c r="X1860" s="68">
        <v>54634</v>
      </c>
      <c r="AC1860" s="63">
        <v>27317.517739105504</v>
      </c>
      <c r="AD1860" s="63"/>
      <c r="AE1860" s="54" t="s">
        <v>176</v>
      </c>
      <c r="AG1860" s="63"/>
      <c r="AK1860" s="64"/>
      <c r="AL1860" s="64"/>
      <c r="AM1860" s="65"/>
      <c r="AO1860" s="64"/>
      <c r="AP1860" s="66"/>
      <c r="AQ1860" s="66"/>
      <c r="AS1860" s="67"/>
      <c r="AT1860" s="68"/>
    </row>
    <row r="1861" spans="1:46" x14ac:dyDescent="0.25">
      <c r="A1861" s="60">
        <v>28174.771684404463</v>
      </c>
      <c r="B1861" s="54">
        <f t="shared" si="84"/>
        <v>2</v>
      </c>
      <c r="C1861" s="54">
        <f t="shared" si="85"/>
        <v>1852</v>
      </c>
      <c r="D1861" s="60">
        <v>28174.771684404463</v>
      </c>
      <c r="G1861" s="63"/>
      <c r="I1861" s="64"/>
      <c r="J1861" s="64"/>
      <c r="K1861" s="65"/>
      <c r="M1861" s="64"/>
      <c r="N1861" s="66"/>
      <c r="O1861" s="66"/>
      <c r="Q1861" s="67"/>
      <c r="R1861" s="68"/>
      <c r="S1861" s="63"/>
      <c r="U1861" s="68">
        <v>54663</v>
      </c>
      <c r="V1861" s="64">
        <v>8</v>
      </c>
      <c r="W1861" s="54">
        <f t="shared" si="86"/>
        <v>1852</v>
      </c>
      <c r="X1861" s="68">
        <v>54663</v>
      </c>
      <c r="AC1861" s="63">
        <v>27333.055373239331</v>
      </c>
      <c r="AD1861" s="63"/>
      <c r="AE1861" s="54" t="s">
        <v>177</v>
      </c>
      <c r="AG1861" s="63"/>
      <c r="AK1861" s="64"/>
      <c r="AL1861" s="64"/>
      <c r="AM1861" s="65"/>
      <c r="AO1861" s="64"/>
      <c r="AP1861" s="66"/>
      <c r="AQ1861" s="66"/>
      <c r="AS1861" s="67"/>
      <c r="AT1861" s="68"/>
    </row>
    <row r="1862" spans="1:46" x14ac:dyDescent="0.25">
      <c r="A1862" s="60">
        <v>28189.697869256604</v>
      </c>
      <c r="B1862" s="54">
        <f t="shared" si="84"/>
        <v>3</v>
      </c>
      <c r="C1862" s="54">
        <f t="shared" si="85"/>
        <v>1853</v>
      </c>
      <c r="D1862" s="60">
        <v>28189.697869256604</v>
      </c>
      <c r="G1862" s="63"/>
      <c r="I1862" s="64"/>
      <c r="J1862" s="64"/>
      <c r="K1862" s="65"/>
      <c r="M1862" s="64"/>
      <c r="N1862" s="66"/>
      <c r="O1862" s="66"/>
      <c r="Q1862" s="67"/>
      <c r="R1862" s="68"/>
      <c r="S1862" s="63"/>
      <c r="U1862" s="68">
        <v>54693</v>
      </c>
      <c r="V1862" s="64">
        <v>9</v>
      </c>
      <c r="W1862" s="54">
        <f t="shared" si="86"/>
        <v>1853</v>
      </c>
      <c r="X1862" s="68">
        <v>54693</v>
      </c>
      <c r="AC1862" s="63">
        <v>27347.037474954035</v>
      </c>
      <c r="AD1862" s="63"/>
      <c r="AE1862" s="54" t="s">
        <v>176</v>
      </c>
      <c r="AG1862" s="63"/>
      <c r="AK1862" s="64"/>
      <c r="AL1862" s="64"/>
      <c r="AM1862" s="65"/>
      <c r="AO1862" s="64"/>
      <c r="AP1862" s="66"/>
      <c r="AQ1862" s="66"/>
      <c r="AS1862" s="67"/>
      <c r="AT1862" s="68"/>
    </row>
    <row r="1863" spans="1:46" x14ac:dyDescent="0.25">
      <c r="A1863" s="60">
        <v>28204.738232085016</v>
      </c>
      <c r="B1863" s="54">
        <f t="shared" si="84"/>
        <v>4</v>
      </c>
      <c r="C1863" s="54">
        <f t="shared" si="85"/>
        <v>1854</v>
      </c>
      <c r="D1863" s="60">
        <v>28204.738232085016</v>
      </c>
      <c r="G1863" s="63"/>
      <c r="I1863" s="64"/>
      <c r="J1863" s="64"/>
      <c r="K1863" s="65"/>
      <c r="M1863" s="64"/>
      <c r="N1863" s="66"/>
      <c r="O1863" s="66"/>
      <c r="Q1863" s="67"/>
      <c r="R1863" s="68"/>
      <c r="S1863" s="63"/>
      <c r="U1863" s="68">
        <v>54723</v>
      </c>
      <c r="V1863" s="64">
        <v>10</v>
      </c>
      <c r="W1863" s="54">
        <f t="shared" si="86"/>
        <v>1854</v>
      </c>
      <c r="X1863" s="68">
        <v>54723</v>
      </c>
      <c r="AC1863" s="63">
        <v>27362.632507986389</v>
      </c>
      <c r="AD1863" s="63"/>
      <c r="AE1863" s="54" t="s">
        <v>177</v>
      </c>
      <c r="AG1863" s="63"/>
      <c r="AK1863" s="64"/>
      <c r="AL1863" s="64"/>
      <c r="AM1863" s="65"/>
      <c r="AO1863" s="64"/>
      <c r="AP1863" s="66"/>
      <c r="AQ1863" s="66"/>
      <c r="AS1863" s="67"/>
      <c r="AT1863" s="68"/>
    </row>
    <row r="1864" spans="1:46" x14ac:dyDescent="0.25">
      <c r="A1864" s="60">
        <v>28219.907311281189</v>
      </c>
      <c r="B1864" s="54">
        <f t="shared" si="84"/>
        <v>5</v>
      </c>
      <c r="C1864" s="54">
        <f t="shared" si="85"/>
        <v>1855</v>
      </c>
      <c r="D1864" s="60">
        <v>28219.907311281189</v>
      </c>
      <c r="G1864" s="63"/>
      <c r="I1864" s="64"/>
      <c r="J1864" s="64"/>
      <c r="K1864" s="65"/>
      <c r="M1864" s="64"/>
      <c r="N1864" s="66"/>
      <c r="O1864" s="66"/>
      <c r="Q1864" s="67"/>
      <c r="R1864" s="68"/>
      <c r="S1864" s="63"/>
      <c r="U1864" s="68">
        <v>54752</v>
      </c>
      <c r="V1864" s="64">
        <v>11</v>
      </c>
      <c r="W1864" s="54">
        <f t="shared" si="86"/>
        <v>1855</v>
      </c>
      <c r="X1864" s="68">
        <v>54752</v>
      </c>
      <c r="AC1864" s="63">
        <v>27376.684373642318</v>
      </c>
      <c r="AD1864" s="63"/>
      <c r="AE1864" s="54" t="s">
        <v>176</v>
      </c>
      <c r="AG1864" s="63"/>
      <c r="AK1864" s="64"/>
      <c r="AL1864" s="64"/>
      <c r="AM1864" s="65"/>
      <c r="AO1864" s="64"/>
      <c r="AP1864" s="66"/>
      <c r="AQ1864" s="66"/>
      <c r="AS1864" s="67"/>
      <c r="AT1864" s="68"/>
    </row>
    <row r="1865" spans="1:46" x14ac:dyDescent="0.25">
      <c r="A1865" s="60">
        <v>28235.206953865942</v>
      </c>
      <c r="B1865" s="54">
        <f t="shared" si="84"/>
        <v>6</v>
      </c>
      <c r="C1865" s="54">
        <f t="shared" si="85"/>
        <v>1856</v>
      </c>
      <c r="D1865" s="60">
        <v>28235.206953865942</v>
      </c>
      <c r="G1865" s="63"/>
      <c r="I1865" s="64"/>
      <c r="J1865" s="64"/>
      <c r="K1865" s="65"/>
      <c r="M1865" s="64"/>
      <c r="N1865" s="66"/>
      <c r="O1865" s="66"/>
      <c r="Q1865" s="67"/>
      <c r="R1865" s="68"/>
      <c r="S1865" s="63"/>
      <c r="U1865" s="68">
        <v>54782</v>
      </c>
      <c r="V1865" s="64">
        <v>12</v>
      </c>
      <c r="W1865" s="54">
        <f t="shared" si="86"/>
        <v>1856</v>
      </c>
      <c r="X1865" s="68">
        <v>54782</v>
      </c>
      <c r="AC1865" s="63">
        <v>27392.160835320596</v>
      </c>
      <c r="AD1865" s="63"/>
      <c r="AE1865" s="54" t="s">
        <v>177</v>
      </c>
      <c r="AG1865" s="63"/>
      <c r="AK1865" s="64"/>
      <c r="AL1865" s="64"/>
      <c r="AM1865" s="65"/>
      <c r="AO1865" s="64"/>
      <c r="AP1865" s="66"/>
      <c r="AQ1865" s="66"/>
      <c r="AS1865" s="67"/>
      <c r="AT1865" s="68"/>
    </row>
    <row r="1866" spans="1:46" x14ac:dyDescent="0.25">
      <c r="A1866" s="60">
        <v>28250.636658749077</v>
      </c>
      <c r="B1866" s="54">
        <f t="shared" si="84"/>
        <v>7</v>
      </c>
      <c r="C1866" s="54">
        <f t="shared" si="85"/>
        <v>1857</v>
      </c>
      <c r="D1866" s="60">
        <v>28250.636658749077</v>
      </c>
      <c r="G1866" s="63"/>
      <c r="I1866" s="64"/>
      <c r="J1866" s="64"/>
      <c r="K1866" s="65"/>
      <c r="M1866" s="64"/>
      <c r="N1866" s="66"/>
      <c r="O1866" s="66"/>
      <c r="Q1866" s="67"/>
      <c r="R1866" s="68"/>
      <c r="S1866" s="63"/>
      <c r="U1866" s="68">
        <v>54811</v>
      </c>
      <c r="V1866" s="64">
        <v>1</v>
      </c>
      <c r="W1866" s="54">
        <f t="shared" si="86"/>
        <v>1857</v>
      </c>
      <c r="X1866" s="68">
        <v>54811</v>
      </c>
      <c r="AC1866" s="63">
        <v>27406.430804808158</v>
      </c>
      <c r="AD1866" s="63"/>
      <c r="AE1866" s="54" t="s">
        <v>176</v>
      </c>
      <c r="AG1866" s="63"/>
      <c r="AK1866" s="64"/>
      <c r="AL1866" s="64"/>
      <c r="AM1866" s="65"/>
      <c r="AO1866" s="64"/>
      <c r="AP1866" s="66"/>
      <c r="AQ1866" s="66"/>
      <c r="AS1866" s="67"/>
      <c r="AT1866" s="68"/>
    </row>
    <row r="1867" spans="1:46" x14ac:dyDescent="0.25">
      <c r="A1867" s="60">
        <v>28266.177184202243</v>
      </c>
      <c r="B1867" s="54">
        <f t="shared" si="84"/>
        <v>8</v>
      </c>
      <c r="C1867" s="54">
        <f t="shared" si="85"/>
        <v>1858</v>
      </c>
      <c r="D1867" s="60">
        <v>28266.177184202243</v>
      </c>
      <c r="G1867" s="63"/>
      <c r="I1867" s="64"/>
      <c r="J1867" s="64"/>
      <c r="K1867" s="65"/>
      <c r="M1867" s="64"/>
      <c r="N1867" s="66"/>
      <c r="O1867" s="66"/>
      <c r="Q1867" s="67"/>
      <c r="R1867" s="68"/>
      <c r="S1867" s="63"/>
      <c r="U1867" s="68">
        <v>54840</v>
      </c>
      <c r="V1867" s="64">
        <v>2</v>
      </c>
      <c r="W1867" s="54">
        <f t="shared" si="86"/>
        <v>1858</v>
      </c>
      <c r="X1867" s="68">
        <v>54840</v>
      </c>
      <c r="AC1867" s="63">
        <v>27421.632077459712</v>
      </c>
      <c r="AD1867" s="63"/>
      <c r="AE1867" s="54" t="s">
        <v>177</v>
      </c>
      <c r="AG1867" s="63"/>
      <c r="AK1867" s="64"/>
      <c r="AL1867" s="64"/>
      <c r="AM1867" s="65"/>
      <c r="AO1867" s="64"/>
      <c r="AP1867" s="66"/>
      <c r="AQ1867" s="66"/>
      <c r="AS1867" s="67"/>
      <c r="AT1867" s="68"/>
    </row>
    <row r="1868" spans="1:46" x14ac:dyDescent="0.25">
      <c r="A1868" s="60">
        <v>28281.814466301817</v>
      </c>
      <c r="B1868" s="54">
        <f t="shared" ref="B1868:B1931" si="87">IF(B1867=24,1,B1867+1)</f>
        <v>9</v>
      </c>
      <c r="C1868" s="54">
        <f t="shared" ref="C1868:C1931" si="88">C1867+1</f>
        <v>1859</v>
      </c>
      <c r="D1868" s="60">
        <v>28281.814466301817</v>
      </c>
      <c r="G1868" s="63"/>
      <c r="I1868" s="64"/>
      <c r="J1868" s="64"/>
      <c r="K1868" s="65"/>
      <c r="M1868" s="64"/>
      <c r="N1868" s="66"/>
      <c r="O1868" s="66"/>
      <c r="Q1868" s="67"/>
      <c r="R1868" s="68"/>
      <c r="S1868" s="63"/>
      <c r="U1868" s="68">
        <v>54870</v>
      </c>
      <c r="V1868" s="64">
        <v>3</v>
      </c>
      <c r="W1868" s="54">
        <f t="shared" ref="W1868:W1931" si="89">W1867+1</f>
        <v>1859</v>
      </c>
      <c r="X1868" s="68">
        <v>54870</v>
      </c>
      <c r="AC1868" s="63">
        <v>27436.220563244075</v>
      </c>
      <c r="AD1868" s="63"/>
      <c r="AE1868" s="54" t="s">
        <v>176</v>
      </c>
      <c r="AG1868" s="63"/>
      <c r="AK1868" s="64"/>
      <c r="AL1868" s="64"/>
      <c r="AM1868" s="65"/>
      <c r="AO1868" s="64"/>
      <c r="AP1868" s="66"/>
      <c r="AQ1868" s="66"/>
      <c r="AS1868" s="67"/>
      <c r="AT1868" s="68"/>
    </row>
    <row r="1869" spans="1:46" x14ac:dyDescent="0.25">
      <c r="A1869" s="60">
        <v>28297.510101187974</v>
      </c>
      <c r="B1869" s="54">
        <f t="shared" si="87"/>
        <v>10</v>
      </c>
      <c r="C1869" s="54">
        <f t="shared" si="88"/>
        <v>1860</v>
      </c>
      <c r="D1869" s="60">
        <v>28297.510101187974</v>
      </c>
      <c r="G1869" s="63"/>
      <c r="I1869" s="64"/>
      <c r="J1869" s="64"/>
      <c r="K1869" s="65"/>
      <c r="M1869" s="64"/>
      <c r="N1869" s="66"/>
      <c r="O1869" s="66"/>
      <c r="Q1869" s="67"/>
      <c r="R1869" s="68"/>
      <c r="S1869" s="63"/>
      <c r="U1869" s="68">
        <v>54899</v>
      </c>
      <c r="V1869" s="64">
        <v>3</v>
      </c>
      <c r="W1869" s="54">
        <f t="shared" si="89"/>
        <v>1860</v>
      </c>
      <c r="X1869" s="68">
        <v>54899</v>
      </c>
      <c r="AC1869" s="63">
        <v>27451.052271241322</v>
      </c>
      <c r="AD1869" s="63"/>
      <c r="AE1869" s="54" t="s">
        <v>177</v>
      </c>
      <c r="AG1869" s="63"/>
      <c r="AK1869" s="64"/>
      <c r="AL1869" s="64"/>
      <c r="AM1869" s="65"/>
      <c r="AO1869" s="64"/>
      <c r="AP1869" s="66"/>
      <c r="AQ1869" s="66"/>
      <c r="AS1869" s="67"/>
      <c r="AT1869" s="68"/>
    </row>
    <row r="1870" spans="1:46" x14ac:dyDescent="0.25">
      <c r="A1870" s="60">
        <v>28313.242135499604</v>
      </c>
      <c r="B1870" s="54">
        <f t="shared" si="87"/>
        <v>11</v>
      </c>
      <c r="C1870" s="54">
        <f t="shared" si="88"/>
        <v>1861</v>
      </c>
      <c r="D1870" s="60">
        <v>28313.242135499604</v>
      </c>
      <c r="G1870" s="63"/>
      <c r="I1870" s="64"/>
      <c r="J1870" s="64"/>
      <c r="K1870" s="65"/>
      <c r="M1870" s="64"/>
      <c r="N1870" s="66"/>
      <c r="O1870" s="66"/>
      <c r="Q1870" s="67"/>
      <c r="R1870" s="68"/>
      <c r="S1870" s="63"/>
      <c r="U1870" s="68">
        <v>54929</v>
      </c>
      <c r="V1870" s="64">
        <v>4</v>
      </c>
      <c r="W1870" s="54">
        <f t="shared" si="89"/>
        <v>1861</v>
      </c>
      <c r="X1870" s="68">
        <v>54929</v>
      </c>
      <c r="AC1870" s="63">
        <v>27465.991799877025</v>
      </c>
      <c r="AD1870" s="63"/>
      <c r="AE1870" s="54" t="s">
        <v>176</v>
      </c>
      <c r="AG1870" s="63"/>
      <c r="AK1870" s="64"/>
      <c r="AL1870" s="64"/>
      <c r="AM1870" s="65"/>
      <c r="AO1870" s="64"/>
      <c r="AP1870" s="66"/>
      <c r="AQ1870" s="66"/>
      <c r="AS1870" s="67"/>
      <c r="AT1870" s="68"/>
    </row>
    <row r="1871" spans="1:46" x14ac:dyDescent="0.25">
      <c r="A1871" s="60">
        <v>28328.961406995542</v>
      </c>
      <c r="B1871" s="54">
        <f t="shared" si="87"/>
        <v>12</v>
      </c>
      <c r="C1871" s="54">
        <f t="shared" si="88"/>
        <v>1862</v>
      </c>
      <c r="D1871" s="60">
        <v>28328.961406995542</v>
      </c>
      <c r="G1871" s="63"/>
      <c r="I1871" s="64"/>
      <c r="J1871" s="64"/>
      <c r="K1871" s="65"/>
      <c r="M1871" s="64"/>
      <c r="N1871" s="66"/>
      <c r="O1871" s="66"/>
      <c r="Q1871" s="67"/>
      <c r="R1871" s="68"/>
      <c r="S1871" s="63"/>
      <c r="U1871" s="68">
        <v>54958</v>
      </c>
      <c r="V1871" s="64">
        <v>5</v>
      </c>
      <c r="W1871" s="54">
        <f t="shared" si="89"/>
        <v>1862</v>
      </c>
      <c r="X1871" s="68">
        <v>54958</v>
      </c>
      <c r="AC1871" s="63">
        <v>27480.442224282306</v>
      </c>
      <c r="AD1871" s="63"/>
      <c r="AE1871" s="54" t="s">
        <v>177</v>
      </c>
      <c r="AG1871" s="63"/>
      <c r="AK1871" s="64"/>
      <c r="AL1871" s="64"/>
      <c r="AM1871" s="65"/>
      <c r="AO1871" s="64"/>
      <c r="AP1871" s="66"/>
      <c r="AQ1871" s="66"/>
      <c r="AS1871" s="67"/>
      <c r="AT1871" s="68"/>
    </row>
    <row r="1872" spans="1:46" x14ac:dyDescent="0.25">
      <c r="A1872" s="60">
        <v>28344.646546344273</v>
      </c>
      <c r="B1872" s="54">
        <f t="shared" si="87"/>
        <v>13</v>
      </c>
      <c r="C1872" s="54">
        <f t="shared" si="88"/>
        <v>1863</v>
      </c>
      <c r="D1872" s="60">
        <v>28344.646546344273</v>
      </c>
      <c r="G1872" s="63"/>
      <c r="I1872" s="64"/>
      <c r="J1872" s="64"/>
      <c r="K1872" s="65"/>
      <c r="M1872" s="64"/>
      <c r="N1872" s="66"/>
      <c r="O1872" s="66"/>
      <c r="Q1872" s="67"/>
      <c r="R1872" s="68"/>
      <c r="S1872" s="63"/>
      <c r="U1872" s="68">
        <v>54988</v>
      </c>
      <c r="V1872" s="64">
        <v>6</v>
      </c>
      <c r="W1872" s="54">
        <f t="shared" si="89"/>
        <v>1863</v>
      </c>
      <c r="X1872" s="68">
        <v>54988</v>
      </c>
      <c r="AC1872" s="63">
        <v>27495.694270292297</v>
      </c>
      <c r="AD1872" s="63"/>
      <c r="AE1872" s="54" t="s">
        <v>176</v>
      </c>
      <c r="AG1872" s="63"/>
      <c r="AK1872" s="64"/>
      <c r="AL1872" s="64"/>
      <c r="AM1872" s="65"/>
      <c r="AO1872" s="64"/>
      <c r="AP1872" s="66"/>
      <c r="AQ1872" s="66"/>
      <c r="AS1872" s="67"/>
      <c r="AT1872" s="68"/>
    </row>
    <row r="1873" spans="1:46" x14ac:dyDescent="0.25">
      <c r="A1873" s="60">
        <v>28360.250716099981</v>
      </c>
      <c r="B1873" s="54">
        <f t="shared" si="87"/>
        <v>14</v>
      </c>
      <c r="C1873" s="54">
        <f t="shared" si="88"/>
        <v>1864</v>
      </c>
      <c r="D1873" s="60">
        <v>28360.250716099981</v>
      </c>
      <c r="G1873" s="63"/>
      <c r="I1873" s="64"/>
      <c r="J1873" s="64"/>
      <c r="K1873" s="65"/>
      <c r="M1873" s="64"/>
      <c r="N1873" s="66"/>
      <c r="O1873" s="66"/>
      <c r="Q1873" s="67"/>
      <c r="R1873" s="68"/>
      <c r="S1873" s="63"/>
      <c r="U1873" s="68">
        <v>55017</v>
      </c>
      <c r="V1873" s="64">
        <v>7</v>
      </c>
      <c r="W1873" s="54">
        <f t="shared" si="89"/>
        <v>1864</v>
      </c>
      <c r="X1873" s="68">
        <v>55017</v>
      </c>
      <c r="AC1873" s="63">
        <v>27509.830334706232</v>
      </c>
      <c r="AD1873" s="63"/>
      <c r="AE1873" s="54" t="s">
        <v>177</v>
      </c>
      <c r="AG1873" s="63"/>
      <c r="AK1873" s="64"/>
      <c r="AL1873" s="64"/>
      <c r="AM1873" s="65"/>
      <c r="AO1873" s="64"/>
      <c r="AP1873" s="66"/>
      <c r="AQ1873" s="66"/>
      <c r="AS1873" s="67"/>
      <c r="AT1873" s="68"/>
    </row>
    <row r="1874" spans="1:46" x14ac:dyDescent="0.25">
      <c r="A1874" s="60">
        <v>28375.761449574959</v>
      </c>
      <c r="B1874" s="54">
        <f t="shared" si="87"/>
        <v>15</v>
      </c>
      <c r="C1874" s="54">
        <f t="shared" si="88"/>
        <v>1865</v>
      </c>
      <c r="D1874" s="60">
        <v>28375.761449574959</v>
      </c>
      <c r="G1874" s="63"/>
      <c r="I1874" s="64"/>
      <c r="J1874" s="64"/>
      <c r="K1874" s="65"/>
      <c r="M1874" s="64"/>
      <c r="N1874" s="66"/>
      <c r="O1874" s="66"/>
      <c r="Q1874" s="67"/>
      <c r="R1874" s="68"/>
      <c r="S1874" s="63"/>
      <c r="U1874" s="68">
        <v>55047</v>
      </c>
      <c r="V1874" s="64">
        <v>8</v>
      </c>
      <c r="W1874" s="54">
        <f t="shared" si="89"/>
        <v>1865</v>
      </c>
      <c r="X1874" s="68">
        <v>55047</v>
      </c>
      <c r="AC1874" s="63">
        <v>27525.295584823005</v>
      </c>
      <c r="AD1874" s="63"/>
      <c r="AE1874" s="54" t="s">
        <v>176</v>
      </c>
      <c r="AG1874" s="63"/>
      <c r="AK1874" s="64"/>
      <c r="AL1874" s="64"/>
      <c r="AM1874" s="65"/>
      <c r="AO1874" s="64"/>
      <c r="AP1874" s="66"/>
      <c r="AQ1874" s="66"/>
      <c r="AS1874" s="67"/>
      <c r="AT1874" s="68"/>
    </row>
    <row r="1875" spans="1:46" x14ac:dyDescent="0.25">
      <c r="A1875" s="60">
        <v>28391.145857884549</v>
      </c>
      <c r="B1875" s="54">
        <f t="shared" si="87"/>
        <v>16</v>
      </c>
      <c r="C1875" s="54">
        <f t="shared" si="88"/>
        <v>1866</v>
      </c>
      <c r="D1875" s="60">
        <v>28391.145857884549</v>
      </c>
      <c r="G1875" s="63"/>
      <c r="I1875" s="64"/>
      <c r="J1875" s="64"/>
      <c r="K1875" s="65"/>
      <c r="M1875" s="64"/>
      <c r="N1875" s="66"/>
      <c r="O1875" s="66"/>
      <c r="Q1875" s="67"/>
      <c r="R1875" s="68"/>
      <c r="S1875" s="63"/>
      <c r="U1875" s="68">
        <v>55077</v>
      </c>
      <c r="V1875" s="64">
        <v>9</v>
      </c>
      <c r="W1875" s="54">
        <f t="shared" si="89"/>
        <v>1866</v>
      </c>
      <c r="X1875" s="68">
        <v>55077</v>
      </c>
      <c r="AC1875" s="63">
        <v>27539.243990906514</v>
      </c>
      <c r="AD1875" s="63"/>
      <c r="AE1875" s="54" t="s">
        <v>177</v>
      </c>
      <c r="AG1875" s="63"/>
      <c r="AK1875" s="64"/>
      <c r="AL1875" s="64"/>
      <c r="AM1875" s="65"/>
      <c r="AO1875" s="64"/>
      <c r="AP1875" s="66"/>
      <c r="AQ1875" s="66"/>
      <c r="AS1875" s="67"/>
      <c r="AT1875" s="68"/>
    </row>
    <row r="1876" spans="1:46" x14ac:dyDescent="0.25">
      <c r="A1876" s="60">
        <v>28406.406068409327</v>
      </c>
      <c r="B1876" s="54">
        <f t="shared" si="87"/>
        <v>17</v>
      </c>
      <c r="C1876" s="54">
        <f t="shared" si="88"/>
        <v>1867</v>
      </c>
      <c r="D1876" s="60">
        <v>28406.406068409327</v>
      </c>
      <c r="G1876" s="63"/>
      <c r="I1876" s="64"/>
      <c r="J1876" s="64"/>
      <c r="K1876" s="65"/>
      <c r="M1876" s="64"/>
      <c r="N1876" s="66"/>
      <c r="O1876" s="66"/>
      <c r="Q1876" s="67"/>
      <c r="R1876" s="68"/>
      <c r="S1876" s="63"/>
      <c r="U1876" s="68">
        <v>55106</v>
      </c>
      <c r="V1876" s="64">
        <v>10</v>
      </c>
      <c r="W1876" s="54">
        <f t="shared" si="89"/>
        <v>1867</v>
      </c>
      <c r="X1876" s="68">
        <v>55106</v>
      </c>
      <c r="AC1876" s="63">
        <v>27554.784627628513</v>
      </c>
      <c r="AD1876" s="63"/>
      <c r="AE1876" s="54" t="s">
        <v>176</v>
      </c>
      <c r="AG1876" s="63"/>
      <c r="AK1876" s="64"/>
      <c r="AL1876" s="64"/>
      <c r="AM1876" s="65"/>
      <c r="AO1876" s="64"/>
      <c r="AP1876" s="66"/>
      <c r="AQ1876" s="66"/>
      <c r="AS1876" s="67"/>
      <c r="AT1876" s="68"/>
    </row>
    <row r="1877" spans="1:46" x14ac:dyDescent="0.25">
      <c r="A1877" s="60">
        <v>28421.528792103287</v>
      </c>
      <c r="B1877" s="54">
        <f t="shared" si="87"/>
        <v>18</v>
      </c>
      <c r="C1877" s="54">
        <f t="shared" si="88"/>
        <v>1868</v>
      </c>
      <c r="D1877" s="60">
        <v>28421.528792103287</v>
      </c>
      <c r="G1877" s="63"/>
      <c r="I1877" s="64"/>
      <c r="J1877" s="64"/>
      <c r="K1877" s="65"/>
      <c r="M1877" s="64"/>
      <c r="N1877" s="66"/>
      <c r="O1877" s="66"/>
      <c r="Q1877" s="67"/>
      <c r="R1877" s="68"/>
      <c r="S1877" s="63"/>
      <c r="U1877" s="68">
        <v>55136</v>
      </c>
      <c r="V1877" s="64">
        <v>11</v>
      </c>
      <c r="W1877" s="54">
        <f t="shared" si="89"/>
        <v>1868</v>
      </c>
      <c r="X1877" s="68">
        <v>55136</v>
      </c>
      <c r="AC1877" s="63">
        <v>27568.704834497999</v>
      </c>
      <c r="AD1877" s="63"/>
      <c r="AE1877" s="54" t="s">
        <v>177</v>
      </c>
      <c r="AG1877" s="63"/>
      <c r="AK1877" s="64"/>
      <c r="AL1877" s="64"/>
      <c r="AM1877" s="65"/>
      <c r="AO1877" s="64"/>
      <c r="AP1877" s="66"/>
      <c r="AQ1877" s="66"/>
      <c r="AS1877" s="67"/>
      <c r="AT1877" s="68"/>
    </row>
    <row r="1878" spans="1:46" x14ac:dyDescent="0.25">
      <c r="A1878" s="60">
        <v>28436.532376403455</v>
      </c>
      <c r="B1878" s="54">
        <f t="shared" si="87"/>
        <v>19</v>
      </c>
      <c r="C1878" s="54">
        <f t="shared" si="88"/>
        <v>1869</v>
      </c>
      <c r="D1878" s="60">
        <v>28436.532376403455</v>
      </c>
      <c r="G1878" s="63"/>
      <c r="I1878" s="64"/>
      <c r="J1878" s="64"/>
      <c r="K1878" s="65"/>
      <c r="M1878" s="64"/>
      <c r="N1878" s="66"/>
      <c r="O1878" s="66"/>
      <c r="Q1878" s="67"/>
      <c r="R1878" s="68"/>
      <c r="S1878" s="63"/>
      <c r="U1878" s="68">
        <v>55166</v>
      </c>
      <c r="V1878" s="64">
        <v>12</v>
      </c>
      <c r="W1878" s="54">
        <f t="shared" si="89"/>
        <v>1869</v>
      </c>
      <c r="X1878" s="68">
        <v>55166</v>
      </c>
      <c r="AC1878" s="63">
        <v>27584.174228155054</v>
      </c>
      <c r="AD1878" s="63"/>
      <c r="AE1878" s="54" t="s">
        <v>176</v>
      </c>
      <c r="AG1878" s="63"/>
      <c r="AK1878" s="64"/>
      <c r="AL1878" s="64"/>
      <c r="AM1878" s="65"/>
      <c r="AO1878" s="64"/>
      <c r="AP1878" s="66"/>
      <c r="AQ1878" s="66"/>
      <c r="AS1878" s="67"/>
      <c r="AT1878" s="68"/>
    </row>
    <row r="1879" spans="1:46" x14ac:dyDescent="0.25">
      <c r="A1879" s="60">
        <v>28451.422083703335</v>
      </c>
      <c r="B1879" s="54">
        <f t="shared" si="87"/>
        <v>20</v>
      </c>
      <c r="C1879" s="54">
        <f t="shared" si="88"/>
        <v>1870</v>
      </c>
      <c r="D1879" s="60">
        <v>28451.422083703335</v>
      </c>
      <c r="G1879" s="63"/>
      <c r="I1879" s="64"/>
      <c r="J1879" s="64"/>
      <c r="K1879" s="65"/>
      <c r="M1879" s="64"/>
      <c r="N1879" s="66"/>
      <c r="O1879" s="66"/>
      <c r="Q1879" s="67"/>
      <c r="R1879" s="68"/>
      <c r="S1879" s="63"/>
      <c r="U1879" s="68">
        <v>55195</v>
      </c>
      <c r="V1879" s="64">
        <v>1</v>
      </c>
      <c r="W1879" s="54">
        <f t="shared" si="89"/>
        <v>1870</v>
      </c>
      <c r="X1879" s="68">
        <v>55195</v>
      </c>
      <c r="AC1879" s="63">
        <v>27598.228619111702</v>
      </c>
      <c r="AD1879" s="63"/>
      <c r="AE1879" s="54" t="s">
        <v>177</v>
      </c>
      <c r="AG1879" s="63"/>
      <c r="AK1879" s="64"/>
      <c r="AL1879" s="64"/>
      <c r="AM1879" s="65"/>
      <c r="AO1879" s="64"/>
      <c r="AP1879" s="66"/>
      <c r="AQ1879" s="66"/>
      <c r="AS1879" s="67"/>
      <c r="AT1879" s="68"/>
    </row>
    <row r="1880" spans="1:46" x14ac:dyDescent="0.25">
      <c r="A1880" s="60">
        <v>28466.230299044866</v>
      </c>
      <c r="B1880" s="54">
        <f t="shared" si="87"/>
        <v>21</v>
      </c>
      <c r="C1880" s="54">
        <f t="shared" si="88"/>
        <v>1871</v>
      </c>
      <c r="D1880" s="60">
        <v>28466.230299044866</v>
      </c>
      <c r="G1880" s="63"/>
      <c r="I1880" s="64"/>
      <c r="J1880" s="64"/>
      <c r="K1880" s="65"/>
      <c r="M1880" s="64"/>
      <c r="N1880" s="66"/>
      <c r="O1880" s="66"/>
      <c r="Q1880" s="67"/>
      <c r="R1880" s="68"/>
      <c r="S1880" s="63"/>
      <c r="U1880" s="68">
        <v>55225</v>
      </c>
      <c r="V1880" s="64">
        <v>2</v>
      </c>
      <c r="W1880" s="54">
        <f t="shared" si="89"/>
        <v>1871</v>
      </c>
      <c r="X1880" s="68">
        <v>55225</v>
      </c>
      <c r="AC1880" s="63">
        <v>27613.498704447877</v>
      </c>
      <c r="AD1880" s="63"/>
      <c r="AE1880" s="54" t="s">
        <v>176</v>
      </c>
      <c r="AG1880" s="63"/>
      <c r="AK1880" s="64"/>
      <c r="AL1880" s="64"/>
      <c r="AM1880" s="65"/>
      <c r="AO1880" s="64"/>
      <c r="AP1880" s="66"/>
      <c r="AQ1880" s="66"/>
      <c r="AS1880" s="67"/>
      <c r="AT1880" s="68"/>
    </row>
    <row r="1881" spans="1:46" x14ac:dyDescent="0.25">
      <c r="A1881" s="60">
        <v>28480.9749605502</v>
      </c>
      <c r="B1881" s="54">
        <f t="shared" si="87"/>
        <v>22</v>
      </c>
      <c r="C1881" s="54">
        <f t="shared" si="88"/>
        <v>1872</v>
      </c>
      <c r="D1881" s="60">
        <v>28480.9749605502</v>
      </c>
      <c r="G1881" s="63"/>
      <c r="I1881" s="64"/>
      <c r="J1881" s="64"/>
      <c r="K1881" s="65"/>
      <c r="M1881" s="64"/>
      <c r="N1881" s="66"/>
      <c r="O1881" s="66"/>
      <c r="Q1881" s="67"/>
      <c r="R1881" s="68"/>
      <c r="S1881" s="63"/>
      <c r="U1881" s="68">
        <v>55254</v>
      </c>
      <c r="V1881" s="64">
        <v>3</v>
      </c>
      <c r="W1881" s="54">
        <f t="shared" si="89"/>
        <v>1872</v>
      </c>
      <c r="X1881" s="68">
        <v>55254</v>
      </c>
      <c r="AC1881" s="63">
        <v>27627.825275736861</v>
      </c>
      <c r="AD1881" s="63"/>
      <c r="AE1881" s="54" t="s">
        <v>177</v>
      </c>
      <c r="AG1881" s="63"/>
      <c r="AK1881" s="64"/>
      <c r="AL1881" s="64"/>
      <c r="AM1881" s="65"/>
      <c r="AO1881" s="64"/>
      <c r="AP1881" s="66"/>
      <c r="AQ1881" s="66"/>
      <c r="AS1881" s="67"/>
      <c r="AT1881" s="68"/>
    </row>
    <row r="1882" spans="1:46" x14ac:dyDescent="0.25">
      <c r="A1882" s="60">
        <v>28495.697241669521</v>
      </c>
      <c r="B1882" s="54">
        <f t="shared" si="87"/>
        <v>23</v>
      </c>
      <c r="C1882" s="54">
        <f t="shared" si="88"/>
        <v>1873</v>
      </c>
      <c r="D1882" s="60">
        <v>28495.697241669521</v>
      </c>
      <c r="G1882" s="63"/>
      <c r="I1882" s="64"/>
      <c r="J1882" s="64"/>
      <c r="K1882" s="65"/>
      <c r="M1882" s="64"/>
      <c r="N1882" s="66"/>
      <c r="O1882" s="66"/>
      <c r="Q1882" s="67"/>
      <c r="R1882" s="68"/>
      <c r="S1882" s="63"/>
      <c r="U1882" s="68">
        <v>55283</v>
      </c>
      <c r="V1882" s="64">
        <v>4</v>
      </c>
      <c r="W1882" s="54">
        <f t="shared" si="89"/>
        <v>1873</v>
      </c>
      <c r="X1882" s="68">
        <v>55283</v>
      </c>
      <c r="AC1882" s="63">
        <v>27642.805180808529</v>
      </c>
      <c r="AD1882" s="63"/>
      <c r="AE1882" s="54" t="s">
        <v>176</v>
      </c>
      <c r="AG1882" s="63"/>
      <c r="AK1882" s="64"/>
      <c r="AL1882" s="64"/>
      <c r="AM1882" s="65"/>
      <c r="AO1882" s="64"/>
      <c r="AP1882" s="66"/>
      <c r="AQ1882" s="66"/>
      <c r="AS1882" s="67"/>
      <c r="AT1882" s="68"/>
    </row>
    <row r="1883" spans="1:46" x14ac:dyDescent="0.25">
      <c r="A1883" s="60">
        <v>28510.41999626765</v>
      </c>
      <c r="B1883" s="54">
        <f t="shared" si="87"/>
        <v>24</v>
      </c>
      <c r="C1883" s="54">
        <f t="shared" si="88"/>
        <v>1874</v>
      </c>
      <c r="D1883" s="60">
        <v>28510.41999626765</v>
      </c>
      <c r="G1883" s="63"/>
      <c r="I1883" s="64"/>
      <c r="J1883" s="64"/>
      <c r="K1883" s="65"/>
      <c r="M1883" s="64"/>
      <c r="N1883" s="66"/>
      <c r="O1883" s="66"/>
      <c r="Q1883" s="67"/>
      <c r="R1883" s="68"/>
      <c r="S1883" s="63"/>
      <c r="U1883" s="68">
        <v>55313</v>
      </c>
      <c r="V1883" s="64">
        <v>5</v>
      </c>
      <c r="W1883" s="54">
        <f t="shared" si="89"/>
        <v>1874</v>
      </c>
      <c r="X1883" s="68">
        <v>55313</v>
      </c>
      <c r="AC1883" s="63">
        <v>27657.493847637903</v>
      </c>
      <c r="AD1883" s="63"/>
      <c r="AE1883" s="54" t="s">
        <v>177</v>
      </c>
      <c r="AG1883" s="63"/>
      <c r="AK1883" s="64"/>
      <c r="AL1883" s="64"/>
      <c r="AM1883" s="65"/>
      <c r="AO1883" s="64"/>
      <c r="AP1883" s="66"/>
      <c r="AQ1883" s="66"/>
      <c r="AS1883" s="67"/>
      <c r="AT1883" s="68"/>
    </row>
    <row r="1884" spans="1:46" x14ac:dyDescent="0.25">
      <c r="A1884" s="60">
        <v>28525.185956255998</v>
      </c>
      <c r="B1884" s="54">
        <f t="shared" si="87"/>
        <v>1</v>
      </c>
      <c r="C1884" s="54">
        <f t="shared" si="88"/>
        <v>1875</v>
      </c>
      <c r="D1884" s="60">
        <v>28525.185956255998</v>
      </c>
      <c r="G1884" s="63"/>
      <c r="I1884" s="64"/>
      <c r="J1884" s="64"/>
      <c r="K1884" s="65"/>
      <c r="M1884" s="64"/>
      <c r="N1884" s="66"/>
      <c r="O1884" s="66"/>
      <c r="Q1884" s="67"/>
      <c r="R1884" s="68"/>
      <c r="S1884" s="63"/>
      <c r="U1884" s="68">
        <v>55342</v>
      </c>
      <c r="V1884" s="64">
        <v>6</v>
      </c>
      <c r="W1884" s="54">
        <f t="shared" si="89"/>
        <v>1875</v>
      </c>
      <c r="X1884" s="68">
        <v>55342</v>
      </c>
      <c r="AC1884" s="63">
        <v>27672.141700780019</v>
      </c>
      <c r="AD1884" s="63"/>
      <c r="AE1884" s="54" t="s">
        <v>176</v>
      </c>
      <c r="AG1884" s="63"/>
      <c r="AK1884" s="64"/>
      <c r="AL1884" s="64"/>
      <c r="AM1884" s="65"/>
      <c r="AO1884" s="64"/>
      <c r="AP1884" s="66"/>
      <c r="AQ1884" s="66"/>
      <c r="AS1884" s="67"/>
      <c r="AT1884" s="68"/>
    </row>
    <row r="1885" spans="1:46" x14ac:dyDescent="0.25">
      <c r="A1885" s="60">
        <v>28540.01509934105</v>
      </c>
      <c r="B1885" s="54">
        <f t="shared" si="87"/>
        <v>2</v>
      </c>
      <c r="C1885" s="54">
        <f t="shared" si="88"/>
        <v>1876</v>
      </c>
      <c r="D1885" s="60">
        <v>28540.01509934105</v>
      </c>
      <c r="G1885" s="63"/>
      <c r="I1885" s="64"/>
      <c r="J1885" s="64"/>
      <c r="K1885" s="65"/>
      <c r="M1885" s="64"/>
      <c r="N1885" s="66"/>
      <c r="O1885" s="66"/>
      <c r="Q1885" s="67"/>
      <c r="R1885" s="68"/>
      <c r="S1885" s="63"/>
      <c r="U1885" s="68">
        <v>55371</v>
      </c>
      <c r="V1885" s="64">
        <v>7</v>
      </c>
      <c r="W1885" s="54">
        <f t="shared" si="89"/>
        <v>1876</v>
      </c>
      <c r="X1885" s="68">
        <v>55371</v>
      </c>
      <c r="AC1885" s="63">
        <v>27687.212865440641</v>
      </c>
      <c r="AD1885" s="63"/>
      <c r="AE1885" s="54" t="s">
        <v>177</v>
      </c>
      <c r="AG1885" s="63"/>
      <c r="AK1885" s="64"/>
      <c r="AL1885" s="64"/>
      <c r="AM1885" s="65"/>
      <c r="AO1885" s="64"/>
      <c r="AP1885" s="66"/>
      <c r="AQ1885" s="66"/>
      <c r="AS1885" s="67"/>
      <c r="AT1885" s="68"/>
    </row>
    <row r="1886" spans="1:46" x14ac:dyDescent="0.25">
      <c r="A1886" s="60">
        <v>28554.94375248393</v>
      </c>
      <c r="B1886" s="54">
        <f t="shared" si="87"/>
        <v>3</v>
      </c>
      <c r="C1886" s="54">
        <f t="shared" si="88"/>
        <v>1877</v>
      </c>
      <c r="D1886" s="60">
        <v>28554.94375248393</v>
      </c>
      <c r="G1886" s="63"/>
      <c r="I1886" s="64"/>
      <c r="J1886" s="64"/>
      <c r="K1886" s="65"/>
      <c r="M1886" s="64"/>
      <c r="N1886" s="66"/>
      <c r="O1886" s="66"/>
      <c r="Q1886" s="67"/>
      <c r="R1886" s="68"/>
      <c r="S1886" s="63"/>
      <c r="U1886" s="68">
        <v>55401</v>
      </c>
      <c r="V1886" s="64">
        <v>8</v>
      </c>
      <c r="W1886" s="54">
        <f t="shared" si="89"/>
        <v>1877</v>
      </c>
      <c r="X1886" s="68">
        <v>55401</v>
      </c>
      <c r="AC1886" s="63">
        <v>27701.545511056203</v>
      </c>
      <c r="AD1886" s="63"/>
      <c r="AE1886" s="54" t="s">
        <v>176</v>
      </c>
      <c r="AG1886" s="63"/>
      <c r="AK1886" s="64"/>
      <c r="AL1886" s="64"/>
      <c r="AM1886" s="65"/>
      <c r="AO1886" s="64"/>
      <c r="AP1886" s="66"/>
      <c r="AQ1886" s="66"/>
      <c r="AS1886" s="67"/>
      <c r="AT1886" s="68"/>
    </row>
    <row r="1887" spans="1:46" x14ac:dyDescent="0.25">
      <c r="A1887" s="60">
        <v>28569.982191297691</v>
      </c>
      <c r="B1887" s="54">
        <f t="shared" si="87"/>
        <v>4</v>
      </c>
      <c r="C1887" s="54">
        <f t="shared" si="88"/>
        <v>1878</v>
      </c>
      <c r="D1887" s="60">
        <v>28569.982191297691</v>
      </c>
      <c r="G1887" s="63"/>
      <c r="I1887" s="64"/>
      <c r="J1887" s="64"/>
      <c r="K1887" s="65"/>
      <c r="M1887" s="64"/>
      <c r="N1887" s="66"/>
      <c r="O1887" s="66"/>
      <c r="Q1887" s="67"/>
      <c r="R1887" s="68"/>
      <c r="S1887" s="63"/>
      <c r="U1887" s="68">
        <v>55431</v>
      </c>
      <c r="V1887" s="64">
        <v>9</v>
      </c>
      <c r="W1887" s="54">
        <f t="shared" si="89"/>
        <v>1878</v>
      </c>
      <c r="X1887" s="68">
        <v>55431</v>
      </c>
      <c r="AC1887" s="63">
        <v>27716.936815599445</v>
      </c>
      <c r="AD1887" s="63"/>
      <c r="AE1887" s="54" t="s">
        <v>177</v>
      </c>
      <c r="AG1887" s="63"/>
      <c r="AK1887" s="64"/>
      <c r="AL1887" s="64"/>
      <c r="AM1887" s="65"/>
      <c r="AO1887" s="64"/>
      <c r="AP1887" s="66"/>
      <c r="AQ1887" s="66"/>
      <c r="AS1887" s="67"/>
      <c r="AT1887" s="68"/>
    </row>
    <row r="1888" spans="1:46" x14ac:dyDescent="0.25">
      <c r="A1888" s="60">
        <v>28585.152880881913</v>
      </c>
      <c r="B1888" s="54">
        <f t="shared" si="87"/>
        <v>5</v>
      </c>
      <c r="C1888" s="54">
        <f t="shared" si="88"/>
        <v>1879</v>
      </c>
      <c r="D1888" s="60">
        <v>28585.152880881913</v>
      </c>
      <c r="G1888" s="63"/>
      <c r="I1888" s="64"/>
      <c r="J1888" s="64"/>
      <c r="K1888" s="65"/>
      <c r="M1888" s="64"/>
      <c r="N1888" s="66"/>
      <c r="O1888" s="66"/>
      <c r="Q1888" s="67"/>
      <c r="R1888" s="68"/>
      <c r="S1888" s="63"/>
      <c r="U1888" s="68">
        <v>55460</v>
      </c>
      <c r="V1888" s="64">
        <v>10</v>
      </c>
      <c r="W1888" s="54">
        <f t="shared" si="89"/>
        <v>1879</v>
      </c>
      <c r="X1888" s="68">
        <v>55460</v>
      </c>
      <c r="AC1888" s="63">
        <v>27731.035285315942</v>
      </c>
      <c r="AD1888" s="63"/>
      <c r="AE1888" s="54" t="s">
        <v>176</v>
      </c>
      <c r="AG1888" s="63"/>
      <c r="AK1888" s="64"/>
      <c r="AL1888" s="64"/>
      <c r="AM1888" s="65"/>
      <c r="AO1888" s="64"/>
      <c r="AP1888" s="66"/>
      <c r="AQ1888" s="66"/>
      <c r="AS1888" s="67"/>
      <c r="AT1888" s="68"/>
    </row>
    <row r="1889" spans="1:46" x14ac:dyDescent="0.25">
      <c r="A1889" s="60">
        <v>28600.451622458175</v>
      </c>
      <c r="B1889" s="54">
        <f t="shared" si="87"/>
        <v>6</v>
      </c>
      <c r="C1889" s="54">
        <f t="shared" si="88"/>
        <v>1880</v>
      </c>
      <c r="D1889" s="60">
        <v>28600.451622458175</v>
      </c>
      <c r="G1889" s="63"/>
      <c r="I1889" s="64"/>
      <c r="J1889" s="64"/>
      <c r="K1889" s="65"/>
      <c r="M1889" s="64"/>
      <c r="N1889" s="66"/>
      <c r="O1889" s="66"/>
      <c r="Q1889" s="67"/>
      <c r="R1889" s="68"/>
      <c r="S1889" s="63"/>
      <c r="U1889" s="68">
        <v>55490</v>
      </c>
      <c r="V1889" s="64">
        <v>11</v>
      </c>
      <c r="W1889" s="54">
        <f t="shared" si="89"/>
        <v>1880</v>
      </c>
      <c r="X1889" s="68">
        <v>55490</v>
      </c>
      <c r="AC1889" s="63">
        <v>27746.611280323006</v>
      </c>
      <c r="AD1889" s="63"/>
      <c r="AE1889" s="54" t="s">
        <v>177</v>
      </c>
      <c r="AG1889" s="63"/>
      <c r="AK1889" s="64"/>
      <c r="AL1889" s="64"/>
      <c r="AM1889" s="65"/>
      <c r="AO1889" s="64"/>
      <c r="AP1889" s="66"/>
      <c r="AQ1889" s="66"/>
      <c r="AS1889" s="67"/>
      <c r="AT1889" s="68"/>
    </row>
    <row r="1890" spans="1:46" x14ac:dyDescent="0.25">
      <c r="A1890" s="60">
        <v>28615.881499459036</v>
      </c>
      <c r="B1890" s="54">
        <f t="shared" si="87"/>
        <v>7</v>
      </c>
      <c r="C1890" s="54">
        <f t="shared" si="88"/>
        <v>1881</v>
      </c>
      <c r="D1890" s="60">
        <v>28615.881499459036</v>
      </c>
      <c r="G1890" s="63"/>
      <c r="I1890" s="64"/>
      <c r="J1890" s="64"/>
      <c r="K1890" s="65"/>
      <c r="M1890" s="64"/>
      <c r="N1890" s="66"/>
      <c r="O1890" s="66"/>
      <c r="Q1890" s="67"/>
      <c r="R1890" s="68"/>
      <c r="S1890" s="63"/>
      <c r="U1890" s="68">
        <v>55520</v>
      </c>
      <c r="V1890" s="64">
        <v>12</v>
      </c>
      <c r="W1890" s="54">
        <f t="shared" si="89"/>
        <v>1881</v>
      </c>
      <c r="X1890" s="68">
        <v>55520</v>
      </c>
      <c r="AC1890" s="63">
        <v>27760.611674593296</v>
      </c>
      <c r="AD1890" s="63"/>
      <c r="AE1890" s="54" t="s">
        <v>176</v>
      </c>
      <c r="AG1890" s="63"/>
      <c r="AK1890" s="64"/>
      <c r="AL1890" s="64"/>
      <c r="AM1890" s="65"/>
      <c r="AO1890" s="64"/>
      <c r="AP1890" s="66"/>
      <c r="AQ1890" s="66"/>
      <c r="AS1890" s="67"/>
      <c r="AT1890" s="68"/>
    </row>
    <row r="1891" spans="1:46" x14ac:dyDescent="0.25">
      <c r="A1891" s="60">
        <v>28631.423084322363</v>
      </c>
      <c r="B1891" s="54">
        <f t="shared" si="87"/>
        <v>8</v>
      </c>
      <c r="C1891" s="54">
        <f t="shared" si="88"/>
        <v>1882</v>
      </c>
      <c r="D1891" s="60">
        <v>28631.423084322363</v>
      </c>
      <c r="G1891" s="63"/>
      <c r="I1891" s="64"/>
      <c r="J1891" s="64"/>
      <c r="K1891" s="65"/>
      <c r="M1891" s="64"/>
      <c r="N1891" s="66"/>
      <c r="O1891" s="66"/>
      <c r="Q1891" s="67"/>
      <c r="R1891" s="68"/>
      <c r="S1891" s="63"/>
      <c r="U1891" s="68">
        <v>55550</v>
      </c>
      <c r="V1891" s="64">
        <v>1</v>
      </c>
      <c r="W1891" s="54">
        <f t="shared" si="89"/>
        <v>1882</v>
      </c>
      <c r="X1891" s="68">
        <v>55550</v>
      </c>
      <c r="AC1891" s="63">
        <v>27776.199804262258</v>
      </c>
      <c r="AD1891" s="63"/>
      <c r="AE1891" s="54" t="s">
        <v>177</v>
      </c>
      <c r="AG1891" s="63"/>
      <c r="AK1891" s="64"/>
      <c r="AL1891" s="64"/>
      <c r="AM1891" s="65"/>
      <c r="AO1891" s="64"/>
      <c r="AP1891" s="66"/>
      <c r="AQ1891" s="66"/>
      <c r="AS1891" s="67"/>
      <c r="AT1891" s="68"/>
    </row>
    <row r="1892" spans="1:46" x14ac:dyDescent="0.25">
      <c r="A1892" s="60">
        <v>28647.058274101932</v>
      </c>
      <c r="B1892" s="54">
        <f t="shared" si="87"/>
        <v>9</v>
      </c>
      <c r="C1892" s="54">
        <f t="shared" si="88"/>
        <v>1883</v>
      </c>
      <c r="D1892" s="60">
        <v>28647.058274101932</v>
      </c>
      <c r="G1892" s="63"/>
      <c r="I1892" s="64"/>
      <c r="J1892" s="64"/>
      <c r="K1892" s="65"/>
      <c r="M1892" s="64"/>
      <c r="N1892" s="66"/>
      <c r="O1892" s="66"/>
      <c r="Q1892" s="67"/>
      <c r="R1892" s="68"/>
      <c r="S1892" s="63"/>
      <c r="U1892" s="68">
        <v>55579</v>
      </c>
      <c r="V1892" s="64">
        <v>2</v>
      </c>
      <c r="W1892" s="54">
        <f t="shared" si="89"/>
        <v>1883</v>
      </c>
      <c r="X1892" s="68">
        <v>55579</v>
      </c>
      <c r="AC1892" s="63">
        <v>27790.264544419944</v>
      </c>
      <c r="AD1892" s="63"/>
      <c r="AE1892" s="54" t="s">
        <v>176</v>
      </c>
      <c r="AG1892" s="63"/>
      <c r="AK1892" s="64"/>
      <c r="AL1892" s="64"/>
      <c r="AM1892" s="65"/>
      <c r="AO1892" s="64"/>
      <c r="AP1892" s="66"/>
      <c r="AQ1892" s="66"/>
      <c r="AS1892" s="67"/>
      <c r="AT1892" s="68"/>
    </row>
    <row r="1893" spans="1:46" x14ac:dyDescent="0.25">
      <c r="A1893" s="60">
        <v>28662.757198360749</v>
      </c>
      <c r="B1893" s="54">
        <f t="shared" si="87"/>
        <v>10</v>
      </c>
      <c r="C1893" s="54">
        <f t="shared" si="88"/>
        <v>1884</v>
      </c>
      <c r="D1893" s="60">
        <v>28662.757198360749</v>
      </c>
      <c r="G1893" s="63"/>
      <c r="I1893" s="64"/>
      <c r="J1893" s="64"/>
      <c r="K1893" s="65"/>
      <c r="M1893" s="64"/>
      <c r="N1893" s="66"/>
      <c r="O1893" s="66"/>
      <c r="Q1893" s="67"/>
      <c r="R1893" s="68"/>
      <c r="S1893" s="63"/>
      <c r="U1893" s="68">
        <v>55609</v>
      </c>
      <c r="V1893" s="64">
        <v>3</v>
      </c>
      <c r="W1893" s="54">
        <f t="shared" si="89"/>
        <v>1884</v>
      </c>
      <c r="X1893" s="68">
        <v>55609</v>
      </c>
      <c r="AC1893" s="63">
        <v>27805.697249371558</v>
      </c>
      <c r="AD1893" s="63"/>
      <c r="AE1893" s="54" t="s">
        <v>177</v>
      </c>
      <c r="AG1893" s="63"/>
      <c r="AK1893" s="64"/>
      <c r="AL1893" s="64"/>
      <c r="AM1893" s="65"/>
      <c r="AO1893" s="64"/>
      <c r="AP1893" s="66"/>
      <c r="AQ1893" s="66"/>
      <c r="AS1893" s="67"/>
      <c r="AT1893" s="68"/>
    </row>
    <row r="1894" spans="1:46" x14ac:dyDescent="0.25">
      <c r="A1894" s="60">
        <v>28678.484556135256</v>
      </c>
      <c r="B1894" s="54">
        <f t="shared" si="87"/>
        <v>11</v>
      </c>
      <c r="C1894" s="54">
        <f t="shared" si="88"/>
        <v>1885</v>
      </c>
      <c r="D1894" s="60">
        <v>28678.484556135256</v>
      </c>
      <c r="G1894" s="63"/>
      <c r="I1894" s="64"/>
      <c r="J1894" s="64"/>
      <c r="K1894" s="65"/>
      <c r="M1894" s="64"/>
      <c r="N1894" s="66"/>
      <c r="O1894" s="66"/>
      <c r="Q1894" s="67"/>
      <c r="R1894" s="68"/>
      <c r="S1894" s="63"/>
      <c r="U1894" s="68">
        <v>55638</v>
      </c>
      <c r="V1894" s="64">
        <v>4</v>
      </c>
      <c r="W1894" s="54">
        <f t="shared" si="89"/>
        <v>1885</v>
      </c>
      <c r="X1894" s="68">
        <v>55638</v>
      </c>
      <c r="AC1894" s="63">
        <v>27819.976069216151</v>
      </c>
      <c r="AD1894" s="63"/>
      <c r="AE1894" s="54" t="s">
        <v>176</v>
      </c>
      <c r="AG1894" s="63"/>
      <c r="AK1894" s="64"/>
      <c r="AL1894" s="64"/>
      <c r="AM1894" s="65"/>
      <c r="AO1894" s="64"/>
      <c r="AP1894" s="66"/>
      <c r="AQ1894" s="66"/>
      <c r="AS1894" s="67"/>
      <c r="AT1894" s="68"/>
    </row>
    <row r="1895" spans="1:46" x14ac:dyDescent="0.25">
      <c r="A1895" s="60">
        <v>28694.209068381228</v>
      </c>
      <c r="B1895" s="54">
        <f t="shared" si="87"/>
        <v>12</v>
      </c>
      <c r="C1895" s="54">
        <f t="shared" si="88"/>
        <v>1886</v>
      </c>
      <c r="D1895" s="60">
        <v>28694.209068381228</v>
      </c>
      <c r="G1895" s="63"/>
      <c r="I1895" s="64"/>
      <c r="J1895" s="64"/>
      <c r="K1895" s="65"/>
      <c r="M1895" s="64"/>
      <c r="N1895" s="66"/>
      <c r="O1895" s="66"/>
      <c r="Q1895" s="67"/>
      <c r="R1895" s="68"/>
      <c r="S1895" s="63"/>
      <c r="U1895" s="68">
        <v>55667</v>
      </c>
      <c r="V1895" s="64">
        <v>5</v>
      </c>
      <c r="W1895" s="54">
        <f t="shared" si="89"/>
        <v>1886</v>
      </c>
      <c r="X1895" s="68">
        <v>55667</v>
      </c>
      <c r="AC1895" s="63">
        <v>27835.120493862778</v>
      </c>
      <c r="AD1895" s="63"/>
      <c r="AE1895" s="54" t="s">
        <v>177</v>
      </c>
      <c r="AG1895" s="63"/>
      <c r="AK1895" s="64"/>
      <c r="AL1895" s="64"/>
      <c r="AM1895" s="65"/>
      <c r="AO1895" s="64"/>
      <c r="AP1895" s="66"/>
      <c r="AQ1895" s="66"/>
      <c r="AS1895" s="67"/>
      <c r="AT1895" s="68"/>
    </row>
    <row r="1896" spans="1:46" x14ac:dyDescent="0.25">
      <c r="A1896" s="60">
        <v>28709.887829087675</v>
      </c>
      <c r="B1896" s="54">
        <f t="shared" si="87"/>
        <v>13</v>
      </c>
      <c r="C1896" s="54">
        <f t="shared" si="88"/>
        <v>1887</v>
      </c>
      <c r="D1896" s="60">
        <v>28709.887829087675</v>
      </c>
      <c r="G1896" s="63"/>
      <c r="I1896" s="64"/>
      <c r="J1896" s="64"/>
      <c r="K1896" s="65"/>
      <c r="M1896" s="64"/>
      <c r="N1896" s="66"/>
      <c r="O1896" s="66"/>
      <c r="Q1896" s="67"/>
      <c r="R1896" s="68"/>
      <c r="S1896" s="63"/>
      <c r="U1896" s="68">
        <v>55697</v>
      </c>
      <c r="V1896" s="64">
        <v>6</v>
      </c>
      <c r="W1896" s="54">
        <f t="shared" si="89"/>
        <v>1887</v>
      </c>
      <c r="X1896" s="68">
        <v>55697</v>
      </c>
      <c r="AC1896" s="63">
        <v>27849.714379687794</v>
      </c>
      <c r="AD1896" s="63"/>
      <c r="AE1896" s="54" t="s">
        <v>176</v>
      </c>
      <c r="AG1896" s="63"/>
      <c r="AK1896" s="64"/>
      <c r="AL1896" s="64"/>
      <c r="AM1896" s="65"/>
      <c r="AO1896" s="64"/>
      <c r="AP1896" s="66"/>
      <c r="AQ1896" s="66"/>
      <c r="AS1896" s="67"/>
      <c r="AT1896" s="68"/>
    </row>
    <row r="1897" spans="1:46" x14ac:dyDescent="0.25">
      <c r="A1897" s="60">
        <v>28725.498327225447</v>
      </c>
      <c r="B1897" s="54">
        <f t="shared" si="87"/>
        <v>14</v>
      </c>
      <c r="C1897" s="54">
        <f t="shared" si="88"/>
        <v>1888</v>
      </c>
      <c r="D1897" s="60">
        <v>28725.498327225447</v>
      </c>
      <c r="G1897" s="63"/>
      <c r="I1897" s="64"/>
      <c r="J1897" s="64"/>
      <c r="K1897" s="65"/>
      <c r="M1897" s="64"/>
      <c r="N1897" s="66"/>
      <c r="O1897" s="66"/>
      <c r="Q1897" s="67"/>
      <c r="R1897" s="68"/>
      <c r="S1897" s="63"/>
      <c r="U1897" s="68">
        <v>55726</v>
      </c>
      <c r="V1897" s="64">
        <v>7</v>
      </c>
      <c r="W1897" s="54">
        <f t="shared" si="89"/>
        <v>1888</v>
      </c>
      <c r="X1897" s="68">
        <v>55726</v>
      </c>
      <c r="AC1897" s="63">
        <v>27864.492727698758</v>
      </c>
      <c r="AD1897" s="63"/>
      <c r="AE1897" s="54" t="s">
        <v>177</v>
      </c>
      <c r="AG1897" s="63"/>
      <c r="AK1897" s="64"/>
      <c r="AL1897" s="64"/>
      <c r="AM1897" s="65"/>
      <c r="AO1897" s="64"/>
      <c r="AP1897" s="66"/>
      <c r="AQ1897" s="66"/>
      <c r="AS1897" s="67"/>
      <c r="AT1897" s="68"/>
    </row>
    <row r="1898" spans="1:46" x14ac:dyDescent="0.25">
      <c r="A1898" s="60">
        <v>28741.002224550117</v>
      </c>
      <c r="B1898" s="54">
        <f t="shared" si="87"/>
        <v>15</v>
      </c>
      <c r="C1898" s="54">
        <f t="shared" si="88"/>
        <v>1889</v>
      </c>
      <c r="D1898" s="60">
        <v>28741.002224550117</v>
      </c>
      <c r="G1898" s="63"/>
      <c r="I1898" s="64"/>
      <c r="J1898" s="64"/>
      <c r="K1898" s="65"/>
      <c r="M1898" s="64"/>
      <c r="N1898" s="66"/>
      <c r="O1898" s="66"/>
      <c r="Q1898" s="67"/>
      <c r="R1898" s="68"/>
      <c r="S1898" s="63"/>
      <c r="U1898" s="68">
        <v>55755</v>
      </c>
      <c r="V1898" s="64">
        <v>8</v>
      </c>
      <c r="W1898" s="54">
        <f t="shared" si="89"/>
        <v>1889</v>
      </c>
      <c r="X1898" s="68">
        <v>55755</v>
      </c>
      <c r="AC1898" s="63">
        <v>27879.430736595765</v>
      </c>
      <c r="AD1898" s="63"/>
      <c r="AE1898" s="54" t="s">
        <v>176</v>
      </c>
      <c r="AG1898" s="63"/>
      <c r="AK1898" s="64"/>
      <c r="AL1898" s="64"/>
      <c r="AM1898" s="65"/>
      <c r="AO1898" s="64"/>
      <c r="AP1898" s="66"/>
      <c r="AQ1898" s="66"/>
      <c r="AS1898" s="67"/>
      <c r="AT1898" s="68"/>
    </row>
    <row r="1899" spans="1:46" x14ac:dyDescent="0.25">
      <c r="A1899" s="60">
        <v>28756.393204111606</v>
      </c>
      <c r="B1899" s="54">
        <f t="shared" si="87"/>
        <v>16</v>
      </c>
      <c r="C1899" s="54">
        <f t="shared" si="88"/>
        <v>1890</v>
      </c>
      <c r="D1899" s="60">
        <v>28756.393204111606</v>
      </c>
      <c r="G1899" s="63"/>
      <c r="I1899" s="64"/>
      <c r="J1899" s="64"/>
      <c r="K1899" s="65"/>
      <c r="M1899" s="64"/>
      <c r="N1899" s="66"/>
      <c r="O1899" s="66"/>
      <c r="Q1899" s="67"/>
      <c r="R1899" s="68"/>
      <c r="S1899" s="63"/>
      <c r="U1899" s="68">
        <v>55785</v>
      </c>
      <c r="V1899" s="64">
        <v>8</v>
      </c>
      <c r="W1899" s="54">
        <f t="shared" si="89"/>
        <v>1890</v>
      </c>
      <c r="X1899" s="68">
        <v>55785</v>
      </c>
      <c r="AC1899" s="63">
        <v>27893.836681210436</v>
      </c>
      <c r="AD1899" s="63"/>
      <c r="AE1899" s="54" t="s">
        <v>177</v>
      </c>
      <c r="AG1899" s="63"/>
      <c r="AK1899" s="64"/>
      <c r="AL1899" s="64"/>
      <c r="AM1899" s="65"/>
      <c r="AO1899" s="64"/>
      <c r="AP1899" s="66"/>
      <c r="AQ1899" s="66"/>
      <c r="AS1899" s="67"/>
      <c r="AT1899" s="68"/>
    </row>
    <row r="1900" spans="1:46" x14ac:dyDescent="0.25">
      <c r="A1900" s="60">
        <v>28771.647029979154</v>
      </c>
      <c r="B1900" s="54">
        <f t="shared" si="87"/>
        <v>17</v>
      </c>
      <c r="C1900" s="54">
        <f t="shared" si="88"/>
        <v>1891</v>
      </c>
      <c r="D1900" s="60">
        <v>28771.647029979154</v>
      </c>
      <c r="G1900" s="63"/>
      <c r="I1900" s="64"/>
      <c r="J1900" s="64"/>
      <c r="K1900" s="65"/>
      <c r="M1900" s="64"/>
      <c r="N1900" s="66"/>
      <c r="O1900" s="66"/>
      <c r="Q1900" s="67"/>
      <c r="R1900" s="68"/>
      <c r="S1900" s="63"/>
      <c r="U1900" s="68">
        <v>55814</v>
      </c>
      <c r="V1900" s="64">
        <v>9</v>
      </c>
      <c r="W1900" s="54">
        <f t="shared" si="89"/>
        <v>1891</v>
      </c>
      <c r="X1900" s="68">
        <v>55814</v>
      </c>
      <c r="AC1900" s="63">
        <v>27909.074687575921</v>
      </c>
      <c r="AD1900" s="63"/>
      <c r="AE1900" s="54" t="s">
        <v>176</v>
      </c>
      <c r="AG1900" s="63"/>
      <c r="AK1900" s="64"/>
      <c r="AL1900" s="64"/>
      <c r="AM1900" s="65"/>
      <c r="AO1900" s="64"/>
      <c r="AP1900" s="66"/>
      <c r="AQ1900" s="66"/>
      <c r="AS1900" s="67"/>
      <c r="AT1900" s="68"/>
    </row>
    <row r="1901" spans="1:46" x14ac:dyDescent="0.25">
      <c r="A1901" s="60">
        <v>28786.776367562357</v>
      </c>
      <c r="B1901" s="54">
        <f t="shared" si="87"/>
        <v>18</v>
      </c>
      <c r="C1901" s="54">
        <f t="shared" si="88"/>
        <v>1892</v>
      </c>
      <c r="D1901" s="60">
        <v>28786.776367562357</v>
      </c>
      <c r="G1901" s="63"/>
      <c r="I1901" s="64"/>
      <c r="J1901" s="64"/>
      <c r="K1901" s="65"/>
      <c r="M1901" s="64"/>
      <c r="N1901" s="66"/>
      <c r="O1901" s="66"/>
      <c r="Q1901" s="67"/>
      <c r="R1901" s="68"/>
      <c r="S1901" s="63"/>
      <c r="U1901" s="68">
        <v>55844</v>
      </c>
      <c r="V1901" s="64">
        <v>10</v>
      </c>
      <c r="W1901" s="54">
        <f t="shared" si="89"/>
        <v>1892</v>
      </c>
      <c r="X1901" s="68">
        <v>55844</v>
      </c>
      <c r="AC1901" s="63">
        <v>27923.177599961404</v>
      </c>
      <c r="AD1901" s="63"/>
      <c r="AE1901" s="54" t="s">
        <v>177</v>
      </c>
      <c r="AG1901" s="63"/>
      <c r="AK1901" s="64"/>
      <c r="AL1901" s="64"/>
      <c r="AM1901" s="65"/>
      <c r="AO1901" s="64"/>
      <c r="AP1901" s="66"/>
      <c r="AQ1901" s="66"/>
      <c r="AS1901" s="67"/>
      <c r="AT1901" s="68"/>
    </row>
    <row r="1902" spans="1:46" x14ac:dyDescent="0.25">
      <c r="A1902" s="60">
        <v>28801.774206494913</v>
      </c>
      <c r="B1902" s="54">
        <f t="shared" si="87"/>
        <v>19</v>
      </c>
      <c r="C1902" s="54">
        <f t="shared" si="88"/>
        <v>1893</v>
      </c>
      <c r="D1902" s="60">
        <v>28801.774206494913</v>
      </c>
      <c r="G1902" s="63"/>
      <c r="I1902" s="64"/>
      <c r="J1902" s="64"/>
      <c r="K1902" s="65"/>
      <c r="M1902" s="64"/>
      <c r="N1902" s="66"/>
      <c r="O1902" s="66"/>
      <c r="Q1902" s="67"/>
      <c r="R1902" s="68"/>
      <c r="S1902" s="63"/>
      <c r="U1902" s="68">
        <v>55874</v>
      </c>
      <c r="V1902" s="64">
        <v>11</v>
      </c>
      <c r="W1902" s="54">
        <f t="shared" si="89"/>
        <v>1893</v>
      </c>
      <c r="X1902" s="68">
        <v>55874</v>
      </c>
      <c r="AC1902" s="63">
        <v>27938.618561136536</v>
      </c>
      <c r="AD1902" s="63"/>
      <c r="AE1902" s="54" t="s">
        <v>176</v>
      </c>
      <c r="AG1902" s="63"/>
      <c r="AK1902" s="64"/>
      <c r="AL1902" s="64"/>
      <c r="AM1902" s="65"/>
      <c r="AO1902" s="64"/>
      <c r="AP1902" s="66"/>
      <c r="AQ1902" s="66"/>
      <c r="AS1902" s="67"/>
      <c r="AT1902" s="68"/>
    </row>
    <row r="1903" spans="1:46" x14ac:dyDescent="0.25">
      <c r="A1903" s="60">
        <v>28816.67043636879</v>
      </c>
      <c r="B1903" s="54">
        <f t="shared" si="87"/>
        <v>20</v>
      </c>
      <c r="C1903" s="54">
        <f t="shared" si="88"/>
        <v>1894</v>
      </c>
      <c r="D1903" s="60">
        <v>28816.67043636879</v>
      </c>
      <c r="G1903" s="63"/>
      <c r="I1903" s="64"/>
      <c r="J1903" s="64"/>
      <c r="K1903" s="65"/>
      <c r="M1903" s="64"/>
      <c r="N1903" s="66"/>
      <c r="O1903" s="66"/>
      <c r="Q1903" s="67"/>
      <c r="R1903" s="68"/>
      <c r="S1903" s="63"/>
      <c r="U1903" s="68">
        <v>55904</v>
      </c>
      <c r="V1903" s="64">
        <v>1</v>
      </c>
      <c r="W1903" s="54">
        <f t="shared" si="89"/>
        <v>1894</v>
      </c>
      <c r="X1903" s="68">
        <v>55904</v>
      </c>
      <c r="AC1903" s="63">
        <v>27952.548373043071</v>
      </c>
      <c r="AD1903" s="63"/>
      <c r="AE1903" s="54" t="s">
        <v>177</v>
      </c>
      <c r="AG1903" s="63"/>
      <c r="AK1903" s="64"/>
      <c r="AL1903" s="64"/>
      <c r="AM1903" s="65"/>
      <c r="AO1903" s="64"/>
      <c r="AP1903" s="66"/>
      <c r="AQ1903" s="66"/>
      <c r="AS1903" s="67"/>
      <c r="AT1903" s="68"/>
    </row>
    <row r="1904" spans="1:46" x14ac:dyDescent="0.25">
      <c r="A1904" s="60">
        <v>28831.472818276845</v>
      </c>
      <c r="B1904" s="54">
        <f t="shared" si="87"/>
        <v>21</v>
      </c>
      <c r="C1904" s="54">
        <f t="shared" si="88"/>
        <v>1895</v>
      </c>
      <c r="D1904" s="60">
        <v>28831.472818276845</v>
      </c>
      <c r="G1904" s="63"/>
      <c r="I1904" s="64"/>
      <c r="J1904" s="64"/>
      <c r="K1904" s="65"/>
      <c r="M1904" s="64"/>
      <c r="N1904" s="66"/>
      <c r="O1904" s="66"/>
      <c r="Q1904" s="67"/>
      <c r="R1904" s="68"/>
      <c r="S1904" s="63"/>
      <c r="U1904" s="68">
        <v>55934</v>
      </c>
      <c r="V1904" s="64">
        <v>1</v>
      </c>
      <c r="W1904" s="54">
        <f t="shared" si="89"/>
        <v>1895</v>
      </c>
      <c r="X1904" s="68">
        <v>55934</v>
      </c>
      <c r="AC1904" s="63">
        <v>27968.06910311617</v>
      </c>
      <c r="AD1904" s="63"/>
      <c r="AE1904" s="54" t="s">
        <v>176</v>
      </c>
      <c r="AG1904" s="63"/>
      <c r="AK1904" s="64"/>
      <c r="AL1904" s="64"/>
      <c r="AM1904" s="65"/>
      <c r="AO1904" s="64"/>
      <c r="AP1904" s="66"/>
      <c r="AQ1904" s="66"/>
      <c r="AS1904" s="67"/>
      <c r="AT1904" s="68"/>
    </row>
    <row r="1905" spans="1:46" x14ac:dyDescent="0.25">
      <c r="A1905" s="60">
        <v>28846.223457237706</v>
      </c>
      <c r="B1905" s="54">
        <f t="shared" si="87"/>
        <v>22</v>
      </c>
      <c r="C1905" s="54">
        <f t="shared" si="88"/>
        <v>1896</v>
      </c>
      <c r="D1905" s="60">
        <v>28846.223457237706</v>
      </c>
      <c r="G1905" s="63"/>
      <c r="I1905" s="64"/>
      <c r="J1905" s="64"/>
      <c r="K1905" s="65"/>
      <c r="M1905" s="64"/>
      <c r="N1905" s="66"/>
      <c r="O1905" s="66"/>
      <c r="Q1905" s="67"/>
      <c r="R1905" s="68"/>
      <c r="S1905" s="63"/>
      <c r="U1905" s="68">
        <v>55963</v>
      </c>
      <c r="V1905" s="64">
        <v>2</v>
      </c>
      <c r="W1905" s="54">
        <f t="shared" si="89"/>
        <v>1896</v>
      </c>
      <c r="X1905" s="68">
        <v>55963</v>
      </c>
      <c r="AC1905" s="63">
        <v>27981.989073129836</v>
      </c>
      <c r="AD1905" s="63"/>
      <c r="AE1905" s="54" t="s">
        <v>177</v>
      </c>
      <c r="AG1905" s="63"/>
      <c r="AK1905" s="64"/>
      <c r="AL1905" s="64"/>
      <c r="AM1905" s="65"/>
      <c r="AO1905" s="64"/>
      <c r="AP1905" s="66"/>
      <c r="AQ1905" s="66"/>
      <c r="AS1905" s="67"/>
      <c r="AT1905" s="68"/>
    </row>
    <row r="1906" spans="1:46" x14ac:dyDescent="0.25">
      <c r="A1906" s="60">
        <v>28860.939146618359</v>
      </c>
      <c r="B1906" s="54">
        <f t="shared" si="87"/>
        <v>23</v>
      </c>
      <c r="C1906" s="54">
        <f t="shared" si="88"/>
        <v>1897</v>
      </c>
      <c r="D1906" s="60">
        <v>28860.939146618359</v>
      </c>
      <c r="G1906" s="63"/>
      <c r="I1906" s="64"/>
      <c r="J1906" s="64"/>
      <c r="K1906" s="65"/>
      <c r="M1906" s="64"/>
      <c r="N1906" s="66"/>
      <c r="O1906" s="66"/>
      <c r="Q1906" s="67"/>
      <c r="R1906" s="68"/>
      <c r="S1906" s="63"/>
      <c r="U1906" s="68">
        <v>55993</v>
      </c>
      <c r="V1906" s="64">
        <v>3</v>
      </c>
      <c r="W1906" s="54">
        <f t="shared" si="89"/>
        <v>1897</v>
      </c>
      <c r="X1906" s="68">
        <v>55993</v>
      </c>
      <c r="AC1906" s="63">
        <v>27997.459267661907</v>
      </c>
      <c r="AD1906" s="63"/>
      <c r="AE1906" s="54" t="s">
        <v>176</v>
      </c>
      <c r="AG1906" s="63"/>
      <c r="AK1906" s="64"/>
      <c r="AL1906" s="64"/>
      <c r="AM1906" s="65"/>
      <c r="AO1906" s="64"/>
      <c r="AP1906" s="66"/>
      <c r="AQ1906" s="66"/>
      <c r="AS1906" s="67"/>
      <c r="AT1906" s="68"/>
    </row>
    <row r="1907" spans="1:46" x14ac:dyDescent="0.25">
      <c r="A1907" s="60">
        <v>28875.667182938196</v>
      </c>
      <c r="B1907" s="54">
        <f t="shared" si="87"/>
        <v>24</v>
      </c>
      <c r="C1907" s="54">
        <f t="shared" si="88"/>
        <v>1898</v>
      </c>
      <c r="D1907" s="60">
        <v>28875.667182938196</v>
      </c>
      <c r="G1907" s="63"/>
      <c r="I1907" s="64"/>
      <c r="J1907" s="64"/>
      <c r="K1907" s="65"/>
      <c r="M1907" s="64"/>
      <c r="N1907" s="66"/>
      <c r="O1907" s="66"/>
      <c r="Q1907" s="67"/>
      <c r="R1907" s="68"/>
      <c r="S1907" s="63"/>
      <c r="U1907" s="68">
        <v>56022</v>
      </c>
      <c r="V1907" s="64">
        <v>4</v>
      </c>
      <c r="W1907" s="54">
        <f t="shared" si="89"/>
        <v>1898</v>
      </c>
      <c r="X1907" s="68">
        <v>56022</v>
      </c>
      <c r="AC1907" s="63">
        <v>28011.536701401696</v>
      </c>
      <c r="AD1907" s="63"/>
      <c r="AE1907" s="54" t="s">
        <v>177</v>
      </c>
      <c r="AG1907" s="63"/>
      <c r="AK1907" s="64"/>
      <c r="AL1907" s="64"/>
      <c r="AM1907" s="65"/>
      <c r="AO1907" s="64"/>
      <c r="AP1907" s="66"/>
      <c r="AQ1907" s="66"/>
      <c r="AS1907" s="67"/>
      <c r="AT1907" s="68"/>
    </row>
    <row r="1908" spans="1:46" x14ac:dyDescent="0.25">
      <c r="A1908" s="60">
        <v>28890.425777855329</v>
      </c>
      <c r="B1908" s="54">
        <f t="shared" si="87"/>
        <v>1</v>
      </c>
      <c r="C1908" s="54">
        <f t="shared" si="88"/>
        <v>1899</v>
      </c>
      <c r="D1908" s="60">
        <v>28890.425777855329</v>
      </c>
      <c r="G1908" s="63"/>
      <c r="I1908" s="64"/>
      <c r="J1908" s="64"/>
      <c r="K1908" s="65"/>
      <c r="M1908" s="64"/>
      <c r="N1908" s="66"/>
      <c r="O1908" s="66"/>
      <c r="Q1908" s="67"/>
      <c r="R1908" s="68"/>
      <c r="S1908" s="63"/>
      <c r="U1908" s="68">
        <v>56051</v>
      </c>
      <c r="V1908" s="64">
        <v>5</v>
      </c>
      <c r="W1908" s="54">
        <f t="shared" si="89"/>
        <v>1899</v>
      </c>
      <c r="X1908" s="68">
        <v>56051</v>
      </c>
      <c r="AC1908" s="63">
        <v>28026.830314629246</v>
      </c>
      <c r="AD1908" s="63"/>
      <c r="AE1908" s="54" t="s">
        <v>176</v>
      </c>
      <c r="AG1908" s="63"/>
      <c r="AK1908" s="64"/>
      <c r="AL1908" s="64"/>
      <c r="AM1908" s="65"/>
      <c r="AO1908" s="64"/>
      <c r="AP1908" s="66"/>
      <c r="AQ1908" s="66"/>
      <c r="AS1908" s="67"/>
      <c r="AT1908" s="68"/>
    </row>
    <row r="1909" spans="1:46" x14ac:dyDescent="0.25">
      <c r="A1909" s="60">
        <v>28905.259746312629</v>
      </c>
      <c r="B1909" s="54">
        <f t="shared" si="87"/>
        <v>2</v>
      </c>
      <c r="C1909" s="54">
        <f t="shared" si="88"/>
        <v>1900</v>
      </c>
      <c r="D1909" s="60">
        <v>28905.259746312629</v>
      </c>
      <c r="G1909" s="63"/>
      <c r="I1909" s="64"/>
      <c r="J1909" s="64"/>
      <c r="K1909" s="65"/>
      <c r="M1909" s="64"/>
      <c r="N1909" s="66"/>
      <c r="O1909" s="66"/>
      <c r="Q1909" s="67"/>
      <c r="R1909" s="68"/>
      <c r="S1909" s="63"/>
      <c r="U1909" s="68">
        <v>56081</v>
      </c>
      <c r="V1909" s="64">
        <v>6</v>
      </c>
      <c r="W1909" s="54">
        <f t="shared" si="89"/>
        <v>1900</v>
      </c>
      <c r="X1909" s="68">
        <v>56081</v>
      </c>
      <c r="AC1909" s="63">
        <v>28041.205684824381</v>
      </c>
      <c r="AD1909" s="63"/>
      <c r="AE1909" s="54" t="s">
        <v>177</v>
      </c>
      <c r="AG1909" s="63"/>
      <c r="AK1909" s="64"/>
      <c r="AL1909" s="64"/>
      <c r="AM1909" s="65"/>
      <c r="AO1909" s="64"/>
      <c r="AP1909" s="66"/>
      <c r="AQ1909" s="66"/>
      <c r="AS1909" s="67"/>
      <c r="AT1909" s="68"/>
    </row>
    <row r="1910" spans="1:46" x14ac:dyDescent="0.25">
      <c r="A1910" s="60">
        <v>28920.180867117364</v>
      </c>
      <c r="B1910" s="54">
        <f t="shared" si="87"/>
        <v>3</v>
      </c>
      <c r="C1910" s="54">
        <f t="shared" si="88"/>
        <v>1901</v>
      </c>
      <c r="D1910" s="60">
        <v>28920.180867117364</v>
      </c>
      <c r="G1910" s="63"/>
      <c r="I1910" s="64"/>
      <c r="J1910" s="64"/>
      <c r="K1910" s="65"/>
      <c r="M1910" s="64"/>
      <c r="N1910" s="66"/>
      <c r="O1910" s="66"/>
      <c r="Q1910" s="67"/>
      <c r="R1910" s="68"/>
      <c r="S1910" s="63"/>
      <c r="U1910" s="68">
        <v>56110</v>
      </c>
      <c r="V1910" s="64">
        <v>7</v>
      </c>
      <c r="W1910" s="54">
        <f t="shared" si="89"/>
        <v>1901</v>
      </c>
      <c r="X1910" s="68">
        <v>56110</v>
      </c>
      <c r="AC1910" s="63">
        <v>28056.215568336658</v>
      </c>
      <c r="AD1910" s="63"/>
      <c r="AE1910" s="54" t="s">
        <v>176</v>
      </c>
      <c r="AG1910" s="63"/>
      <c r="AK1910" s="64"/>
      <c r="AL1910" s="64"/>
      <c r="AM1910" s="65"/>
      <c r="AO1910" s="64"/>
      <c r="AP1910" s="66"/>
      <c r="AQ1910" s="66"/>
      <c r="AS1910" s="67"/>
      <c r="AT1910" s="68"/>
    </row>
    <row r="1911" spans="1:46" x14ac:dyDescent="0.25">
      <c r="A1911" s="60">
        <v>28935.224131678231</v>
      </c>
      <c r="B1911" s="54">
        <f t="shared" si="87"/>
        <v>4</v>
      </c>
      <c r="C1911" s="54">
        <f t="shared" si="88"/>
        <v>1902</v>
      </c>
      <c r="D1911" s="60">
        <v>28935.224131678231</v>
      </c>
      <c r="G1911" s="63"/>
      <c r="I1911" s="64"/>
      <c r="J1911" s="64"/>
      <c r="K1911" s="65"/>
      <c r="M1911" s="64"/>
      <c r="N1911" s="66"/>
      <c r="O1911" s="66"/>
      <c r="Q1911" s="67"/>
      <c r="R1911" s="68"/>
      <c r="S1911" s="63"/>
      <c r="U1911" s="68">
        <v>56139</v>
      </c>
      <c r="V1911" s="64">
        <v>8</v>
      </c>
      <c r="W1911" s="54">
        <f t="shared" si="89"/>
        <v>1902</v>
      </c>
      <c r="X1911" s="68">
        <v>56139</v>
      </c>
      <c r="AC1911" s="63">
        <v>28070.969001953024</v>
      </c>
      <c r="AD1911" s="63"/>
      <c r="AE1911" s="54" t="s">
        <v>177</v>
      </c>
      <c r="AG1911" s="63"/>
      <c r="AK1911" s="64"/>
      <c r="AL1911" s="64"/>
      <c r="AM1911" s="65"/>
      <c r="AO1911" s="64"/>
      <c r="AP1911" s="66"/>
      <c r="AQ1911" s="66"/>
      <c r="AS1911" s="67"/>
      <c r="AT1911" s="68"/>
    </row>
    <row r="1912" spans="1:46" x14ac:dyDescent="0.25">
      <c r="A1912" s="60">
        <v>28950.388036655262</v>
      </c>
      <c r="B1912" s="54">
        <f t="shared" si="87"/>
        <v>5</v>
      </c>
      <c r="C1912" s="54">
        <f t="shared" si="88"/>
        <v>1903</v>
      </c>
      <c r="D1912" s="60">
        <v>28950.388036655262</v>
      </c>
      <c r="G1912" s="63"/>
      <c r="I1912" s="64"/>
      <c r="J1912" s="64"/>
      <c r="K1912" s="65"/>
      <c r="M1912" s="64"/>
      <c r="N1912" s="66"/>
      <c r="O1912" s="66"/>
      <c r="Q1912" s="67"/>
      <c r="R1912" s="68"/>
      <c r="S1912" s="63"/>
      <c r="U1912" s="68">
        <v>56169</v>
      </c>
      <c r="V1912" s="64">
        <v>9</v>
      </c>
      <c r="W1912" s="54">
        <f t="shared" si="89"/>
        <v>1903</v>
      </c>
      <c r="X1912" s="68">
        <v>56169</v>
      </c>
      <c r="AC1912" s="63">
        <v>28085.632926467806</v>
      </c>
      <c r="AD1912" s="63"/>
      <c r="AE1912" s="54" t="s">
        <v>176</v>
      </c>
      <c r="AG1912" s="63"/>
      <c r="AK1912" s="64"/>
      <c r="AL1912" s="64"/>
      <c r="AM1912" s="65"/>
      <c r="AO1912" s="64"/>
      <c r="AP1912" s="66"/>
      <c r="AQ1912" s="66"/>
      <c r="AS1912" s="67"/>
      <c r="AT1912" s="68"/>
    </row>
    <row r="1913" spans="1:46" x14ac:dyDescent="0.25">
      <c r="A1913" s="60">
        <v>28965.691801240202</v>
      </c>
      <c r="B1913" s="54">
        <f t="shared" si="87"/>
        <v>6</v>
      </c>
      <c r="C1913" s="54">
        <f t="shared" si="88"/>
        <v>1904</v>
      </c>
      <c r="D1913" s="60">
        <v>28965.691801240202</v>
      </c>
      <c r="G1913" s="63"/>
      <c r="I1913" s="64"/>
      <c r="J1913" s="64"/>
      <c r="K1913" s="65"/>
      <c r="M1913" s="64"/>
      <c r="N1913" s="66"/>
      <c r="O1913" s="66"/>
      <c r="Q1913" s="67"/>
      <c r="R1913" s="68"/>
      <c r="S1913" s="63"/>
      <c r="U1913" s="68">
        <v>56198</v>
      </c>
      <c r="V1913" s="64">
        <v>10</v>
      </c>
      <c r="W1913" s="54">
        <f t="shared" si="89"/>
        <v>1904</v>
      </c>
      <c r="X1913" s="68">
        <v>56198</v>
      </c>
      <c r="AC1913" s="63">
        <v>28100.760633680038</v>
      </c>
      <c r="AD1913" s="63"/>
      <c r="AE1913" s="54" t="s">
        <v>177</v>
      </c>
      <c r="AG1913" s="63"/>
      <c r="AK1913" s="64"/>
      <c r="AL1913" s="64"/>
      <c r="AM1913" s="65"/>
      <c r="AO1913" s="64"/>
      <c r="AP1913" s="66"/>
      <c r="AQ1913" s="66"/>
      <c r="AS1913" s="67"/>
      <c r="AT1913" s="68"/>
    </row>
    <row r="1914" spans="1:46" x14ac:dyDescent="0.25">
      <c r="A1914" s="60">
        <v>28981.116666788701</v>
      </c>
      <c r="B1914" s="54">
        <f t="shared" si="87"/>
        <v>7</v>
      </c>
      <c r="C1914" s="54">
        <f t="shared" si="88"/>
        <v>1905</v>
      </c>
      <c r="D1914" s="60">
        <v>28981.116666788701</v>
      </c>
      <c r="G1914" s="63"/>
      <c r="I1914" s="64"/>
      <c r="J1914" s="64"/>
      <c r="K1914" s="65"/>
      <c r="M1914" s="64"/>
      <c r="N1914" s="66"/>
      <c r="O1914" s="66"/>
      <c r="Q1914" s="67"/>
      <c r="R1914" s="68"/>
      <c r="S1914" s="63"/>
      <c r="U1914" s="68">
        <v>56228</v>
      </c>
      <c r="V1914" s="64">
        <v>11</v>
      </c>
      <c r="W1914" s="54">
        <f t="shared" si="89"/>
        <v>1905</v>
      </c>
      <c r="X1914" s="68">
        <v>56228</v>
      </c>
      <c r="AC1914" s="63">
        <v>28115.089275931474</v>
      </c>
      <c r="AD1914" s="63"/>
      <c r="AE1914" s="54" t="s">
        <v>176</v>
      </c>
      <c r="AG1914" s="63"/>
      <c r="AK1914" s="64"/>
      <c r="AL1914" s="64"/>
      <c r="AM1914" s="65"/>
      <c r="AO1914" s="64"/>
      <c r="AP1914" s="66"/>
      <c r="AQ1914" s="66"/>
      <c r="AS1914" s="67"/>
      <c r="AT1914" s="68"/>
    </row>
    <row r="1915" spans="1:46" x14ac:dyDescent="0.25">
      <c r="A1915" s="60">
        <v>28996.662967399694</v>
      </c>
      <c r="B1915" s="54">
        <f t="shared" si="87"/>
        <v>8</v>
      </c>
      <c r="C1915" s="54">
        <f t="shared" si="88"/>
        <v>1906</v>
      </c>
      <c r="D1915" s="60">
        <v>28996.662967399694</v>
      </c>
      <c r="G1915" s="63"/>
      <c r="I1915" s="64"/>
      <c r="J1915" s="64"/>
      <c r="K1915" s="65"/>
      <c r="M1915" s="64"/>
      <c r="N1915" s="66"/>
      <c r="O1915" s="66"/>
      <c r="Q1915" s="67"/>
      <c r="R1915" s="68"/>
      <c r="S1915" s="63"/>
      <c r="U1915" s="68">
        <v>56258</v>
      </c>
      <c r="V1915" s="64">
        <v>12</v>
      </c>
      <c r="W1915" s="54">
        <f t="shared" si="89"/>
        <v>1906</v>
      </c>
      <c r="X1915" s="68">
        <v>56258</v>
      </c>
      <c r="AC1915" s="63">
        <v>28130.507749035023</v>
      </c>
      <c r="AD1915" s="63"/>
      <c r="AE1915" s="54" t="s">
        <v>177</v>
      </c>
      <c r="AG1915" s="63"/>
      <c r="AK1915" s="64"/>
      <c r="AL1915" s="64"/>
      <c r="AM1915" s="65"/>
      <c r="AO1915" s="64"/>
      <c r="AP1915" s="66"/>
      <c r="AQ1915" s="66"/>
      <c r="AS1915" s="67"/>
      <c r="AT1915" s="68"/>
    </row>
    <row r="1916" spans="1:46" x14ac:dyDescent="0.25">
      <c r="A1916" s="60">
        <v>29012.295846365858</v>
      </c>
      <c r="B1916" s="54">
        <f t="shared" si="87"/>
        <v>9</v>
      </c>
      <c r="C1916" s="54">
        <f t="shared" si="88"/>
        <v>1907</v>
      </c>
      <c r="D1916" s="60">
        <v>29012.295846365858</v>
      </c>
      <c r="G1916" s="63"/>
      <c r="I1916" s="64"/>
      <c r="J1916" s="64"/>
      <c r="K1916" s="65"/>
      <c r="M1916" s="64"/>
      <c r="N1916" s="66"/>
      <c r="O1916" s="66"/>
      <c r="Q1916" s="67"/>
      <c r="R1916" s="68"/>
      <c r="S1916" s="63"/>
      <c r="U1916" s="68">
        <v>56288</v>
      </c>
      <c r="V1916" s="64">
        <v>1</v>
      </c>
      <c r="W1916" s="54">
        <f t="shared" si="89"/>
        <v>1907</v>
      </c>
      <c r="X1916" s="68">
        <v>56288</v>
      </c>
      <c r="AC1916" s="63">
        <v>28144.591581810731</v>
      </c>
      <c r="AD1916" s="63"/>
      <c r="AE1916" s="54" t="s">
        <v>176</v>
      </c>
      <c r="AG1916" s="63"/>
      <c r="AK1916" s="64"/>
      <c r="AL1916" s="64"/>
      <c r="AM1916" s="65"/>
      <c r="AO1916" s="64"/>
      <c r="AP1916" s="66"/>
      <c r="AQ1916" s="66"/>
      <c r="AS1916" s="67"/>
      <c r="AT1916" s="68"/>
    </row>
    <row r="1917" spans="1:46" x14ac:dyDescent="0.25">
      <c r="A1917" s="60">
        <v>29027.997916121036</v>
      </c>
      <c r="B1917" s="54">
        <f t="shared" si="87"/>
        <v>10</v>
      </c>
      <c r="C1917" s="54">
        <f t="shared" si="88"/>
        <v>1908</v>
      </c>
      <c r="D1917" s="60">
        <v>29027.997916121036</v>
      </c>
      <c r="G1917" s="63"/>
      <c r="I1917" s="64"/>
      <c r="J1917" s="64"/>
      <c r="K1917" s="65"/>
      <c r="M1917" s="64"/>
      <c r="N1917" s="66"/>
      <c r="O1917" s="66"/>
      <c r="Q1917" s="67"/>
      <c r="R1917" s="68"/>
      <c r="S1917" s="63"/>
      <c r="U1917" s="68">
        <v>56317</v>
      </c>
      <c r="V1917" s="64">
        <v>2</v>
      </c>
      <c r="W1917" s="54">
        <f t="shared" si="89"/>
        <v>1908</v>
      </c>
      <c r="X1917" s="68">
        <v>56317</v>
      </c>
      <c r="AC1917" s="63">
        <v>28160.164610024076</v>
      </c>
      <c r="AD1917" s="63"/>
      <c r="AE1917" s="54" t="s">
        <v>177</v>
      </c>
      <c r="AG1917" s="63"/>
      <c r="AK1917" s="64"/>
      <c r="AL1917" s="64"/>
      <c r="AM1917" s="65"/>
      <c r="AO1917" s="64"/>
      <c r="AP1917" s="66"/>
      <c r="AQ1917" s="66"/>
      <c r="AS1917" s="67"/>
      <c r="AT1917" s="68"/>
    </row>
    <row r="1918" spans="1:46" x14ac:dyDescent="0.25">
      <c r="A1918" s="60">
        <v>29043.72600301588</v>
      </c>
      <c r="B1918" s="54">
        <f t="shared" si="87"/>
        <v>11</v>
      </c>
      <c r="C1918" s="54">
        <f t="shared" si="88"/>
        <v>1909</v>
      </c>
      <c r="D1918" s="60">
        <v>29043.72600301588</v>
      </c>
      <c r="G1918" s="63"/>
      <c r="I1918" s="64"/>
      <c r="J1918" s="64"/>
      <c r="K1918" s="65"/>
      <c r="M1918" s="64"/>
      <c r="N1918" s="66"/>
      <c r="O1918" s="66"/>
      <c r="Q1918" s="67"/>
      <c r="R1918" s="68"/>
      <c r="S1918" s="63"/>
      <c r="U1918" s="68">
        <v>56347</v>
      </c>
      <c r="V1918" s="64">
        <v>3</v>
      </c>
      <c r="W1918" s="54">
        <f t="shared" si="89"/>
        <v>1909</v>
      </c>
      <c r="X1918" s="68">
        <v>56347</v>
      </c>
      <c r="AC1918" s="63">
        <v>28174.151155787054</v>
      </c>
      <c r="AD1918" s="63"/>
      <c r="AE1918" s="54" t="s">
        <v>176</v>
      </c>
      <c r="AG1918" s="63"/>
      <c r="AK1918" s="64"/>
      <c r="AL1918" s="64"/>
      <c r="AM1918" s="65"/>
      <c r="AO1918" s="64"/>
      <c r="AP1918" s="66"/>
      <c r="AQ1918" s="66"/>
      <c r="AS1918" s="67"/>
      <c r="AT1918" s="68"/>
    </row>
    <row r="1919" spans="1:46" x14ac:dyDescent="0.25">
      <c r="A1919" s="60">
        <v>29059.450947754085</v>
      </c>
      <c r="B1919" s="54">
        <f t="shared" si="87"/>
        <v>12</v>
      </c>
      <c r="C1919" s="54">
        <f t="shared" si="88"/>
        <v>1910</v>
      </c>
      <c r="D1919" s="60">
        <v>29059.450947754085</v>
      </c>
      <c r="G1919" s="63"/>
      <c r="I1919" s="64"/>
      <c r="J1919" s="64"/>
      <c r="K1919" s="65"/>
      <c r="M1919" s="64"/>
      <c r="N1919" s="66"/>
      <c r="O1919" s="66"/>
      <c r="Q1919" s="67"/>
      <c r="R1919" s="68"/>
      <c r="S1919" s="63"/>
      <c r="U1919" s="68">
        <v>56377</v>
      </c>
      <c r="V1919" s="64">
        <v>4</v>
      </c>
      <c r="W1919" s="54">
        <f t="shared" si="89"/>
        <v>1910</v>
      </c>
      <c r="X1919" s="68">
        <v>56377</v>
      </c>
      <c r="AC1919" s="63">
        <v>28189.718059797306</v>
      </c>
      <c r="AD1919" s="63"/>
      <c r="AE1919" s="54" t="s">
        <v>177</v>
      </c>
      <c r="AG1919" s="63"/>
      <c r="AK1919" s="64"/>
      <c r="AL1919" s="64"/>
      <c r="AM1919" s="65"/>
      <c r="AO1919" s="64"/>
      <c r="AP1919" s="66"/>
      <c r="AQ1919" s="66"/>
      <c r="AS1919" s="67"/>
      <c r="AT1919" s="68"/>
    </row>
    <row r="1920" spans="1:46" x14ac:dyDescent="0.25">
      <c r="A1920" s="60">
        <v>29075.133140423801</v>
      </c>
      <c r="B1920" s="54">
        <f t="shared" si="87"/>
        <v>13</v>
      </c>
      <c r="C1920" s="54">
        <f t="shared" si="88"/>
        <v>1911</v>
      </c>
      <c r="D1920" s="60">
        <v>29075.133140423801</v>
      </c>
      <c r="G1920" s="63"/>
      <c r="I1920" s="64"/>
      <c r="J1920" s="64"/>
      <c r="K1920" s="65"/>
      <c r="M1920" s="64"/>
      <c r="N1920" s="66"/>
      <c r="O1920" s="66"/>
      <c r="Q1920" s="67"/>
      <c r="R1920" s="68"/>
      <c r="S1920" s="63"/>
      <c r="U1920" s="68">
        <v>56406</v>
      </c>
      <c r="V1920" s="64">
        <v>5</v>
      </c>
      <c r="W1920" s="54">
        <f t="shared" si="89"/>
        <v>1911</v>
      </c>
      <c r="X1920" s="68">
        <v>56406</v>
      </c>
      <c r="AC1920" s="63">
        <v>28203.773217497393</v>
      </c>
      <c r="AD1920" s="63"/>
      <c r="AE1920" s="54" t="s">
        <v>176</v>
      </c>
      <c r="AG1920" s="63"/>
      <c r="AK1920" s="64"/>
      <c r="AL1920" s="64"/>
      <c r="AM1920" s="65"/>
      <c r="AO1920" s="64"/>
      <c r="AP1920" s="66"/>
      <c r="AQ1920" s="66"/>
      <c r="AS1920" s="67"/>
      <c r="AT1920" s="68"/>
    </row>
    <row r="1921" spans="1:46" x14ac:dyDescent="0.25">
      <c r="A1921" s="60">
        <v>29090.74135766644</v>
      </c>
      <c r="B1921" s="54">
        <f t="shared" si="87"/>
        <v>14</v>
      </c>
      <c r="C1921" s="54">
        <f t="shared" si="88"/>
        <v>1912</v>
      </c>
      <c r="D1921" s="60">
        <v>29090.74135766644</v>
      </c>
      <c r="G1921" s="63"/>
      <c r="I1921" s="64"/>
      <c r="J1921" s="64"/>
      <c r="K1921" s="65"/>
      <c r="M1921" s="64"/>
      <c r="N1921" s="66"/>
      <c r="O1921" s="66"/>
      <c r="Q1921" s="67"/>
      <c r="R1921" s="68"/>
      <c r="S1921" s="63"/>
      <c r="U1921" s="68">
        <v>56435</v>
      </c>
      <c r="V1921" s="64">
        <v>6</v>
      </c>
      <c r="W1921" s="54">
        <f t="shared" si="89"/>
        <v>1912</v>
      </c>
      <c r="X1921" s="68">
        <v>56435</v>
      </c>
      <c r="AC1921" s="63">
        <v>28219.17338378774</v>
      </c>
      <c r="AD1921" s="63"/>
      <c r="AE1921" s="54" t="s">
        <v>177</v>
      </c>
      <c r="AG1921" s="63"/>
      <c r="AK1921" s="64"/>
      <c r="AL1921" s="64"/>
      <c r="AM1921" s="65"/>
      <c r="AO1921" s="64"/>
      <c r="AP1921" s="66"/>
      <c r="AQ1921" s="66"/>
      <c r="AS1921" s="67"/>
      <c r="AT1921" s="68"/>
    </row>
    <row r="1922" spans="1:46" x14ac:dyDescent="0.25">
      <c r="A1922" s="60">
        <v>29106.250411727466</v>
      </c>
      <c r="B1922" s="54">
        <f t="shared" si="87"/>
        <v>15</v>
      </c>
      <c r="C1922" s="54">
        <f t="shared" si="88"/>
        <v>1913</v>
      </c>
      <c r="D1922" s="60">
        <v>29106.250411727466</v>
      </c>
      <c r="G1922" s="63"/>
      <c r="I1922" s="64"/>
      <c r="J1922" s="64"/>
      <c r="K1922" s="65"/>
      <c r="M1922" s="64"/>
      <c r="N1922" s="66"/>
      <c r="O1922" s="66"/>
      <c r="Q1922" s="67"/>
      <c r="R1922" s="68"/>
      <c r="S1922" s="63"/>
      <c r="U1922" s="68">
        <v>56465</v>
      </c>
      <c r="V1922" s="64">
        <v>7</v>
      </c>
      <c r="W1922" s="54">
        <f t="shared" si="89"/>
        <v>1913</v>
      </c>
      <c r="X1922" s="68">
        <v>56465</v>
      </c>
      <c r="AC1922" s="63">
        <v>28233.44182279706</v>
      </c>
      <c r="AD1922" s="63"/>
      <c r="AE1922" s="54" t="s">
        <v>176</v>
      </c>
      <c r="AG1922" s="63"/>
      <c r="AK1922" s="64"/>
      <c r="AL1922" s="64"/>
      <c r="AM1922" s="65"/>
      <c r="AO1922" s="64"/>
      <c r="AP1922" s="66"/>
      <c r="AQ1922" s="66"/>
      <c r="AS1922" s="67"/>
      <c r="AT1922" s="68"/>
    </row>
    <row r="1923" spans="1:46" x14ac:dyDescent="0.25">
      <c r="A1923" s="60">
        <v>29121.636958090123</v>
      </c>
      <c r="B1923" s="54">
        <f t="shared" si="87"/>
        <v>16</v>
      </c>
      <c r="C1923" s="54">
        <f t="shared" si="88"/>
        <v>1914</v>
      </c>
      <c r="D1923" s="60">
        <v>29121.636958090123</v>
      </c>
      <c r="G1923" s="63"/>
      <c r="I1923" s="64"/>
      <c r="J1923" s="64"/>
      <c r="K1923" s="65"/>
      <c r="M1923" s="64"/>
      <c r="N1923" s="66"/>
      <c r="O1923" s="66"/>
      <c r="Q1923" s="67"/>
      <c r="R1923" s="68"/>
      <c r="S1923" s="63"/>
      <c r="U1923" s="68">
        <v>56494</v>
      </c>
      <c r="V1923" s="64">
        <v>8</v>
      </c>
      <c r="W1923" s="54">
        <f t="shared" si="89"/>
        <v>1914</v>
      </c>
      <c r="X1923" s="68">
        <v>56494</v>
      </c>
      <c r="AC1923" s="63">
        <v>28248.544586070813</v>
      </c>
      <c r="AD1923" s="63"/>
      <c r="AE1923" s="54" t="s">
        <v>177</v>
      </c>
      <c r="AG1923" s="63"/>
      <c r="AK1923" s="64"/>
      <c r="AL1923" s="64"/>
      <c r="AM1923" s="65"/>
      <c r="AO1923" s="64"/>
      <c r="AP1923" s="66"/>
      <c r="AQ1923" s="66"/>
      <c r="AS1923" s="67"/>
      <c r="AT1923" s="68"/>
    </row>
    <row r="1924" spans="1:46" x14ac:dyDescent="0.25">
      <c r="A1924" s="60">
        <v>29136.896442884579</v>
      </c>
      <c r="B1924" s="54">
        <f t="shared" si="87"/>
        <v>17</v>
      </c>
      <c r="C1924" s="54">
        <f t="shared" si="88"/>
        <v>1915</v>
      </c>
      <c r="D1924" s="60">
        <v>29136.896442884579</v>
      </c>
      <c r="G1924" s="63"/>
      <c r="I1924" s="64"/>
      <c r="J1924" s="64"/>
      <c r="K1924" s="65"/>
      <c r="M1924" s="64"/>
      <c r="N1924" s="66"/>
      <c r="O1924" s="66"/>
      <c r="Q1924" s="67"/>
      <c r="R1924" s="68"/>
      <c r="S1924" s="63"/>
      <c r="U1924" s="68">
        <v>56523</v>
      </c>
      <c r="V1924" s="64">
        <v>9</v>
      </c>
      <c r="W1924" s="54">
        <f t="shared" si="89"/>
        <v>1915</v>
      </c>
      <c r="X1924" s="68">
        <v>56523</v>
      </c>
      <c r="AC1924" s="63">
        <v>28263.119565086905</v>
      </c>
      <c r="AD1924" s="63"/>
      <c r="AE1924" s="54" t="s">
        <v>176</v>
      </c>
      <c r="AG1924" s="63"/>
      <c r="AK1924" s="64"/>
      <c r="AL1924" s="64"/>
      <c r="AM1924" s="65"/>
      <c r="AO1924" s="64"/>
      <c r="AP1924" s="66"/>
      <c r="AQ1924" s="66"/>
      <c r="AS1924" s="67"/>
      <c r="AT1924" s="68"/>
    </row>
    <row r="1925" spans="1:46" x14ac:dyDescent="0.25">
      <c r="A1925" s="60">
        <v>29152.019904214889</v>
      </c>
      <c r="B1925" s="54">
        <f t="shared" si="87"/>
        <v>18</v>
      </c>
      <c r="C1925" s="54">
        <f t="shared" si="88"/>
        <v>1916</v>
      </c>
      <c r="D1925" s="60">
        <v>29152.019904214889</v>
      </c>
      <c r="G1925" s="63"/>
      <c r="I1925" s="64"/>
      <c r="J1925" s="64"/>
      <c r="K1925" s="65"/>
      <c r="M1925" s="64"/>
      <c r="N1925" s="66"/>
      <c r="O1925" s="66"/>
      <c r="Q1925" s="67"/>
      <c r="R1925" s="68"/>
      <c r="S1925" s="63"/>
      <c r="U1925" s="68">
        <v>56553</v>
      </c>
      <c r="V1925" s="64">
        <v>10</v>
      </c>
      <c r="W1925" s="54">
        <f t="shared" si="89"/>
        <v>1916</v>
      </c>
      <c r="X1925" s="68">
        <v>56553</v>
      </c>
      <c r="AC1925" s="63">
        <v>28277.855325694662</v>
      </c>
      <c r="AD1925" s="63"/>
      <c r="AE1925" s="54" t="s">
        <v>177</v>
      </c>
      <c r="AG1925" s="63"/>
      <c r="AK1925" s="64"/>
      <c r="AL1925" s="64"/>
      <c r="AM1925" s="65"/>
      <c r="AO1925" s="64"/>
      <c r="AP1925" s="66"/>
      <c r="AQ1925" s="66"/>
      <c r="AS1925" s="67"/>
      <c r="AT1925" s="68"/>
    </row>
    <row r="1926" spans="1:46" x14ac:dyDescent="0.25">
      <c r="A1926" s="60">
        <v>29167.023346211296</v>
      </c>
      <c r="B1926" s="54">
        <f t="shared" si="87"/>
        <v>19</v>
      </c>
      <c r="C1926" s="54">
        <f t="shared" si="88"/>
        <v>1917</v>
      </c>
      <c r="D1926" s="60">
        <v>29167.023346211296</v>
      </c>
      <c r="G1926" s="63"/>
      <c r="I1926" s="64"/>
      <c r="J1926" s="64"/>
      <c r="K1926" s="65"/>
      <c r="M1926" s="64"/>
      <c r="N1926" s="66"/>
      <c r="O1926" s="66"/>
      <c r="Q1926" s="67"/>
      <c r="R1926" s="68"/>
      <c r="S1926" s="63"/>
      <c r="U1926" s="68">
        <v>56582</v>
      </c>
      <c r="V1926" s="64">
        <v>11</v>
      </c>
      <c r="W1926" s="54">
        <f t="shared" si="89"/>
        <v>1917</v>
      </c>
      <c r="X1926" s="68">
        <v>56582</v>
      </c>
      <c r="AC1926" s="63">
        <v>28292.766324492171</v>
      </c>
      <c r="AD1926" s="63"/>
      <c r="AE1926" s="54" t="s">
        <v>176</v>
      </c>
      <c r="AG1926" s="63"/>
      <c r="AK1926" s="64"/>
      <c r="AL1926" s="64"/>
      <c r="AM1926" s="65"/>
      <c r="AO1926" s="64"/>
      <c r="AP1926" s="66"/>
      <c r="AQ1926" s="66"/>
      <c r="AS1926" s="67"/>
      <c r="AT1926" s="68"/>
    </row>
    <row r="1927" spans="1:46" x14ac:dyDescent="0.25">
      <c r="A1927" s="60">
        <v>29181.913148275111</v>
      </c>
      <c r="B1927" s="54">
        <f t="shared" si="87"/>
        <v>20</v>
      </c>
      <c r="C1927" s="54">
        <f t="shared" si="88"/>
        <v>1918</v>
      </c>
      <c r="D1927" s="60">
        <v>29181.913148275111</v>
      </c>
      <c r="G1927" s="63"/>
      <c r="I1927" s="64"/>
      <c r="J1927" s="64"/>
      <c r="K1927" s="65"/>
      <c r="M1927" s="64"/>
      <c r="N1927" s="66"/>
      <c r="O1927" s="66"/>
      <c r="Q1927" s="67"/>
      <c r="R1927" s="68"/>
      <c r="S1927" s="63"/>
      <c r="U1927" s="68">
        <v>56612</v>
      </c>
      <c r="V1927" s="64">
        <v>12</v>
      </c>
      <c r="W1927" s="54">
        <f t="shared" si="89"/>
        <v>1918</v>
      </c>
      <c r="X1927" s="68">
        <v>56612</v>
      </c>
      <c r="AC1927" s="63">
        <v>28307.142242775299</v>
      </c>
      <c r="AD1927" s="63"/>
      <c r="AE1927" s="54" t="s">
        <v>177</v>
      </c>
      <c r="AG1927" s="63"/>
      <c r="AK1927" s="64"/>
      <c r="AL1927" s="64"/>
      <c r="AM1927" s="65"/>
      <c r="AO1927" s="64"/>
      <c r="AP1927" s="66"/>
      <c r="AQ1927" s="66"/>
      <c r="AS1927" s="67"/>
      <c r="AT1927" s="68"/>
    </row>
    <row r="1928" spans="1:46" x14ac:dyDescent="0.25">
      <c r="A1928" s="60">
        <v>29196.721278263722</v>
      </c>
      <c r="B1928" s="54">
        <f t="shared" si="87"/>
        <v>21</v>
      </c>
      <c r="C1928" s="54">
        <f t="shared" si="88"/>
        <v>1919</v>
      </c>
      <c r="D1928" s="60">
        <v>29196.721278263722</v>
      </c>
      <c r="G1928" s="63"/>
      <c r="I1928" s="64"/>
      <c r="J1928" s="64"/>
      <c r="K1928" s="65"/>
      <c r="M1928" s="64"/>
      <c r="N1928" s="66"/>
      <c r="O1928" s="66"/>
      <c r="Q1928" s="67"/>
      <c r="R1928" s="68"/>
      <c r="S1928" s="63"/>
      <c r="U1928" s="68">
        <v>56642</v>
      </c>
      <c r="V1928" s="64">
        <v>1</v>
      </c>
      <c r="W1928" s="54">
        <f t="shared" si="89"/>
        <v>1919</v>
      </c>
      <c r="X1928" s="68">
        <v>56642</v>
      </c>
      <c r="AC1928" s="63">
        <v>28322.359226016328</v>
      </c>
      <c r="AD1928" s="63"/>
      <c r="AE1928" s="54" t="s">
        <v>176</v>
      </c>
      <c r="AG1928" s="63"/>
      <c r="AK1928" s="64"/>
      <c r="AL1928" s="64"/>
      <c r="AM1928" s="65"/>
      <c r="AO1928" s="64"/>
      <c r="AP1928" s="66"/>
      <c r="AQ1928" s="66"/>
      <c r="AS1928" s="67"/>
      <c r="AT1928" s="68"/>
    </row>
    <row r="1929" spans="1:46" x14ac:dyDescent="0.25">
      <c r="A1929" s="60">
        <v>29211.465688443743</v>
      </c>
      <c r="B1929" s="54">
        <f t="shared" si="87"/>
        <v>22</v>
      </c>
      <c r="C1929" s="54">
        <f t="shared" si="88"/>
        <v>1920</v>
      </c>
      <c r="D1929" s="60">
        <v>29211.465688443743</v>
      </c>
      <c r="G1929" s="63"/>
      <c r="I1929" s="64"/>
      <c r="J1929" s="64"/>
      <c r="K1929" s="65"/>
      <c r="M1929" s="64"/>
      <c r="N1929" s="66"/>
      <c r="O1929" s="66"/>
      <c r="Q1929" s="67"/>
      <c r="R1929" s="68"/>
      <c r="S1929" s="63"/>
      <c r="U1929" s="68">
        <v>56671</v>
      </c>
      <c r="V1929" s="64">
        <v>2</v>
      </c>
      <c r="W1929" s="54">
        <f t="shared" si="89"/>
        <v>1920</v>
      </c>
      <c r="X1929" s="68">
        <v>56671</v>
      </c>
      <c r="AC1929" s="63">
        <v>28336.45349463122</v>
      </c>
      <c r="AD1929" s="63"/>
      <c r="AE1929" s="54" t="s">
        <v>177</v>
      </c>
      <c r="AG1929" s="63"/>
      <c r="AK1929" s="64"/>
      <c r="AL1929" s="64"/>
      <c r="AM1929" s="65"/>
      <c r="AO1929" s="64"/>
      <c r="AP1929" s="66"/>
      <c r="AQ1929" s="66"/>
      <c r="AS1929" s="67"/>
      <c r="AT1929" s="68"/>
    </row>
    <row r="1930" spans="1:46" x14ac:dyDescent="0.25">
      <c r="A1930" s="60">
        <v>29226.18731115805</v>
      </c>
      <c r="B1930" s="54">
        <f t="shared" si="87"/>
        <v>23</v>
      </c>
      <c r="C1930" s="54">
        <f t="shared" si="88"/>
        <v>1921</v>
      </c>
      <c r="D1930" s="60">
        <v>29226.18731115805</v>
      </c>
      <c r="G1930" s="63"/>
      <c r="I1930" s="64"/>
      <c r="J1930" s="64"/>
      <c r="K1930" s="65"/>
      <c r="M1930" s="64"/>
      <c r="N1930" s="66"/>
      <c r="O1930" s="66"/>
      <c r="Q1930" s="67"/>
      <c r="R1930" s="68"/>
      <c r="S1930" s="63"/>
      <c r="U1930" s="68">
        <v>56701</v>
      </c>
      <c r="V1930" s="64">
        <v>3</v>
      </c>
      <c r="W1930" s="54">
        <f t="shared" si="89"/>
        <v>1921</v>
      </c>
      <c r="X1930" s="68">
        <v>56701</v>
      </c>
      <c r="AC1930" s="63">
        <v>28351.897087483201</v>
      </c>
      <c r="AD1930" s="63"/>
      <c r="AE1930" s="54" t="s">
        <v>176</v>
      </c>
      <c r="AG1930" s="63"/>
      <c r="AK1930" s="64"/>
      <c r="AL1930" s="64"/>
      <c r="AM1930" s="65"/>
      <c r="AO1930" s="64"/>
      <c r="AP1930" s="66"/>
      <c r="AQ1930" s="66"/>
      <c r="AS1930" s="67"/>
      <c r="AT1930" s="68"/>
    </row>
    <row r="1931" spans="1:46" x14ac:dyDescent="0.25">
      <c r="A1931" s="60">
        <v>29240.909345786553</v>
      </c>
      <c r="B1931" s="54">
        <f t="shared" si="87"/>
        <v>24</v>
      </c>
      <c r="C1931" s="54">
        <f t="shared" si="88"/>
        <v>1922</v>
      </c>
      <c r="D1931" s="60">
        <v>29240.909345786553</v>
      </c>
      <c r="G1931" s="63"/>
      <c r="I1931" s="64"/>
      <c r="J1931" s="64"/>
      <c r="K1931" s="65"/>
      <c r="M1931" s="64"/>
      <c r="N1931" s="66"/>
      <c r="O1931" s="66"/>
      <c r="Q1931" s="67"/>
      <c r="R1931" s="68"/>
      <c r="S1931" s="63"/>
      <c r="U1931" s="68">
        <v>56731</v>
      </c>
      <c r="V1931" s="64">
        <v>4</v>
      </c>
      <c r="W1931" s="54">
        <f t="shared" si="89"/>
        <v>1922</v>
      </c>
      <c r="X1931" s="68">
        <v>56731</v>
      </c>
      <c r="AC1931" s="63">
        <v>28365.840870463289</v>
      </c>
      <c r="AD1931" s="63"/>
      <c r="AE1931" s="54" t="s">
        <v>177</v>
      </c>
      <c r="AG1931" s="63"/>
      <c r="AK1931" s="64"/>
      <c r="AL1931" s="64"/>
      <c r="AM1931" s="65"/>
      <c r="AO1931" s="64"/>
      <c r="AP1931" s="66"/>
      <c r="AQ1931" s="66"/>
      <c r="AS1931" s="67"/>
      <c r="AT1931" s="68"/>
    </row>
    <row r="1932" spans="1:46" x14ac:dyDescent="0.25">
      <c r="A1932" s="60">
        <v>29255.673828119878</v>
      </c>
      <c r="B1932" s="54">
        <f t="shared" ref="B1932:B1995" si="90">IF(B1931=24,1,B1931+1)</f>
        <v>1</v>
      </c>
      <c r="C1932" s="54">
        <f t="shared" ref="C1932:C1995" si="91">C1931+1</f>
        <v>1923</v>
      </c>
      <c r="D1932" s="60">
        <v>29255.673828119878</v>
      </c>
      <c r="G1932" s="63"/>
      <c r="I1932" s="64"/>
      <c r="J1932" s="64"/>
      <c r="K1932" s="65"/>
      <c r="M1932" s="64"/>
      <c r="N1932" s="66"/>
      <c r="O1932" s="66"/>
      <c r="Q1932" s="67"/>
      <c r="R1932" s="68"/>
      <c r="S1932" s="63"/>
      <c r="U1932" s="68">
        <v>56760</v>
      </c>
      <c r="V1932" s="64">
        <v>5</v>
      </c>
      <c r="W1932" s="54">
        <f t="shared" ref="W1932:W1995" si="92">W1931+1</f>
        <v>1923</v>
      </c>
      <c r="X1932" s="68">
        <v>56760</v>
      </c>
      <c r="AC1932" s="63">
        <v>28381.39137276588</v>
      </c>
      <c r="AD1932" s="63"/>
      <c r="AE1932" s="54" t="s">
        <v>176</v>
      </c>
      <c r="AG1932" s="63"/>
      <c r="AK1932" s="64"/>
      <c r="AL1932" s="64"/>
      <c r="AM1932" s="65"/>
      <c r="AO1932" s="64"/>
      <c r="AP1932" s="66"/>
      <c r="AQ1932" s="66"/>
      <c r="AS1932" s="67"/>
      <c r="AT1932" s="68"/>
    </row>
    <row r="1933" spans="1:46" x14ac:dyDescent="0.25">
      <c r="A1933" s="60">
        <v>29270.501732205041</v>
      </c>
      <c r="B1933" s="54">
        <f t="shared" si="90"/>
        <v>2</v>
      </c>
      <c r="C1933" s="54">
        <f t="shared" si="91"/>
        <v>1924</v>
      </c>
      <c r="D1933" s="60">
        <v>29270.501732205041</v>
      </c>
      <c r="G1933" s="63"/>
      <c r="I1933" s="64"/>
      <c r="J1933" s="64"/>
      <c r="K1933" s="65"/>
      <c r="M1933" s="64"/>
      <c r="N1933" s="66"/>
      <c r="O1933" s="66"/>
      <c r="Q1933" s="67"/>
      <c r="R1933" s="68"/>
      <c r="S1933" s="63"/>
      <c r="U1933" s="68">
        <v>56790</v>
      </c>
      <c r="V1933" s="64">
        <v>6</v>
      </c>
      <c r="W1933" s="54">
        <f t="shared" si="92"/>
        <v>1924</v>
      </c>
      <c r="X1933" s="68">
        <v>56790</v>
      </c>
      <c r="AC1933" s="63">
        <v>28395.345970400609</v>
      </c>
      <c r="AD1933" s="63"/>
      <c r="AE1933" s="54" t="s">
        <v>177</v>
      </c>
      <c r="AG1933" s="63"/>
      <c r="AK1933" s="64"/>
      <c r="AL1933" s="64"/>
      <c r="AM1933" s="65"/>
      <c r="AO1933" s="64"/>
      <c r="AP1933" s="66"/>
      <c r="AQ1933" s="66"/>
      <c r="AS1933" s="67"/>
      <c r="AT1933" s="68"/>
    </row>
    <row r="1934" spans="1:46" x14ac:dyDescent="0.25">
      <c r="A1934" s="60">
        <v>29285.428711172659</v>
      </c>
      <c r="B1934" s="54">
        <f t="shared" si="90"/>
        <v>3</v>
      </c>
      <c r="C1934" s="54">
        <f t="shared" si="91"/>
        <v>1925</v>
      </c>
      <c r="D1934" s="60">
        <v>29285.428711172659</v>
      </c>
      <c r="G1934" s="63"/>
      <c r="I1934" s="64"/>
      <c r="J1934" s="64"/>
      <c r="K1934" s="65"/>
      <c r="M1934" s="64"/>
      <c r="N1934" s="66"/>
      <c r="O1934" s="66"/>
      <c r="Q1934" s="67"/>
      <c r="R1934" s="68"/>
      <c r="S1934" s="63"/>
      <c r="U1934" s="68">
        <v>56819</v>
      </c>
      <c r="V1934" s="64">
        <v>6</v>
      </c>
      <c r="W1934" s="54">
        <f t="shared" si="92"/>
        <v>1925</v>
      </c>
      <c r="X1934" s="68">
        <v>56819</v>
      </c>
      <c r="AC1934" s="63">
        <v>28410.855202967767</v>
      </c>
      <c r="AD1934" s="63"/>
      <c r="AE1934" s="54" t="s">
        <v>176</v>
      </c>
      <c r="AG1934" s="63"/>
      <c r="AK1934" s="64"/>
      <c r="AL1934" s="64"/>
      <c r="AM1934" s="65"/>
      <c r="AO1934" s="64"/>
      <c r="AP1934" s="66"/>
      <c r="AQ1934" s="66"/>
      <c r="AS1934" s="67"/>
      <c r="AT1934" s="68"/>
    </row>
    <row r="1935" spans="1:46" x14ac:dyDescent="0.25">
      <c r="A1935" s="60">
        <v>29300.465641700663</v>
      </c>
      <c r="B1935" s="54">
        <f t="shared" si="90"/>
        <v>4</v>
      </c>
      <c r="C1935" s="54">
        <f t="shared" si="91"/>
        <v>1926</v>
      </c>
      <c r="D1935" s="60">
        <v>29300.465641700663</v>
      </c>
      <c r="G1935" s="63"/>
      <c r="I1935" s="64"/>
      <c r="J1935" s="64"/>
      <c r="K1935" s="65"/>
      <c r="M1935" s="64"/>
      <c r="N1935" s="66"/>
      <c r="O1935" s="66"/>
      <c r="Q1935" s="67"/>
      <c r="R1935" s="68"/>
      <c r="S1935" s="63"/>
      <c r="U1935" s="68">
        <v>56849</v>
      </c>
      <c r="V1935" s="64">
        <v>7</v>
      </c>
      <c r="W1935" s="54">
        <f t="shared" si="92"/>
        <v>1926</v>
      </c>
      <c r="X1935" s="68">
        <v>56849</v>
      </c>
      <c r="AC1935" s="63">
        <v>28424.983440521173</v>
      </c>
      <c r="AD1935" s="63"/>
      <c r="AE1935" s="54" t="s">
        <v>177</v>
      </c>
      <c r="AG1935" s="63"/>
      <c r="AK1935" s="64"/>
      <c r="AL1935" s="64"/>
      <c r="AM1935" s="65"/>
      <c r="AO1935" s="64"/>
      <c r="AP1935" s="66"/>
      <c r="AQ1935" s="66"/>
      <c r="AS1935" s="67"/>
      <c r="AT1935" s="68"/>
    </row>
    <row r="1936" spans="1:46" x14ac:dyDescent="0.25">
      <c r="A1936" s="60">
        <v>29315.635795271024</v>
      </c>
      <c r="B1936" s="54">
        <f t="shared" si="90"/>
        <v>5</v>
      </c>
      <c r="C1936" s="54">
        <f t="shared" si="91"/>
        <v>1927</v>
      </c>
      <c r="D1936" s="60">
        <v>29315.635795271024</v>
      </c>
      <c r="G1936" s="63"/>
      <c r="I1936" s="64"/>
      <c r="J1936" s="64"/>
      <c r="K1936" s="65"/>
      <c r="M1936" s="64"/>
      <c r="N1936" s="66"/>
      <c r="O1936" s="66"/>
      <c r="Q1936" s="67"/>
      <c r="R1936" s="68"/>
      <c r="S1936" s="63"/>
      <c r="U1936" s="68">
        <v>56878</v>
      </c>
      <c r="V1936" s="64">
        <v>8</v>
      </c>
      <c r="W1936" s="54">
        <f t="shared" si="92"/>
        <v>1927</v>
      </c>
      <c r="X1936" s="68">
        <v>56878</v>
      </c>
      <c r="AC1936" s="63">
        <v>28440.298733667936</v>
      </c>
      <c r="AD1936" s="63"/>
      <c r="AE1936" s="54" t="s">
        <v>176</v>
      </c>
      <c r="AG1936" s="63"/>
      <c r="AK1936" s="64"/>
      <c r="AL1936" s="64"/>
      <c r="AM1936" s="65"/>
      <c r="AO1936" s="64"/>
      <c r="AP1936" s="66"/>
      <c r="AQ1936" s="66"/>
      <c r="AS1936" s="67"/>
      <c r="AT1936" s="68"/>
    </row>
    <row r="1937" spans="1:46" x14ac:dyDescent="0.25">
      <c r="A1937" s="60">
        <v>29330.933010763954</v>
      </c>
      <c r="B1937" s="54">
        <f t="shared" si="90"/>
        <v>6</v>
      </c>
      <c r="C1937" s="54">
        <f t="shared" si="91"/>
        <v>1928</v>
      </c>
      <c r="D1937" s="60">
        <v>29330.933010763954</v>
      </c>
      <c r="G1937" s="63"/>
      <c r="I1937" s="64"/>
      <c r="J1937" s="64"/>
      <c r="K1937" s="65"/>
      <c r="M1937" s="64"/>
      <c r="N1937" s="66"/>
      <c r="O1937" s="66"/>
      <c r="Q1937" s="67"/>
      <c r="R1937" s="68"/>
      <c r="S1937" s="63"/>
      <c r="U1937" s="68">
        <v>56907</v>
      </c>
      <c r="V1937" s="64">
        <v>9</v>
      </c>
      <c r="W1937" s="54">
        <f t="shared" si="92"/>
        <v>1928</v>
      </c>
      <c r="X1937" s="68">
        <v>56907</v>
      </c>
      <c r="AC1937" s="63">
        <v>28454.730705732945</v>
      </c>
      <c r="AD1937" s="63"/>
      <c r="AE1937" s="54" t="s">
        <v>177</v>
      </c>
      <c r="AG1937" s="63"/>
      <c r="AK1937" s="64"/>
      <c r="AL1937" s="64"/>
      <c r="AM1937" s="65"/>
      <c r="AO1937" s="64"/>
      <c r="AP1937" s="66"/>
      <c r="AQ1937" s="66"/>
      <c r="AS1937" s="67"/>
      <c r="AT1937" s="68"/>
    </row>
    <row r="1938" spans="1:46" x14ac:dyDescent="0.25">
      <c r="A1938" s="60">
        <v>29346.36481145164</v>
      </c>
      <c r="B1938" s="54">
        <f t="shared" si="90"/>
        <v>7</v>
      </c>
      <c r="C1938" s="54">
        <f t="shared" si="91"/>
        <v>1929</v>
      </c>
      <c r="D1938" s="60">
        <v>29346.36481145164</v>
      </c>
      <c r="G1938" s="63"/>
      <c r="I1938" s="64"/>
      <c r="J1938" s="64"/>
      <c r="K1938" s="65"/>
      <c r="M1938" s="64"/>
      <c r="N1938" s="66"/>
      <c r="O1938" s="66"/>
      <c r="Q1938" s="67"/>
      <c r="R1938" s="68"/>
      <c r="S1938" s="63"/>
      <c r="U1938" s="68">
        <v>56937</v>
      </c>
      <c r="V1938" s="64">
        <v>10</v>
      </c>
      <c r="W1938" s="54">
        <f t="shared" si="92"/>
        <v>1929</v>
      </c>
      <c r="X1938" s="68">
        <v>56937</v>
      </c>
      <c r="AC1938" s="63">
        <v>28469.73161982419</v>
      </c>
      <c r="AD1938" s="63"/>
      <c r="AE1938" s="54" t="s">
        <v>176</v>
      </c>
      <c r="AG1938" s="63"/>
      <c r="AK1938" s="64"/>
      <c r="AL1938" s="64"/>
      <c r="AM1938" s="65"/>
      <c r="AO1938" s="64"/>
      <c r="AP1938" s="66"/>
      <c r="AQ1938" s="66"/>
      <c r="AS1938" s="67"/>
      <c r="AT1938" s="68"/>
    </row>
    <row r="1939" spans="1:46" x14ac:dyDescent="0.25">
      <c r="A1939" s="60">
        <v>29361.904784514103</v>
      </c>
      <c r="B1939" s="54">
        <f t="shared" si="90"/>
        <v>8</v>
      </c>
      <c r="C1939" s="54">
        <f t="shared" si="91"/>
        <v>1930</v>
      </c>
      <c r="D1939" s="60">
        <v>29361.904784514103</v>
      </c>
      <c r="G1939" s="63"/>
      <c r="I1939" s="64"/>
      <c r="J1939" s="64"/>
      <c r="K1939" s="65"/>
      <c r="M1939" s="64"/>
      <c r="N1939" s="66"/>
      <c r="O1939" s="66"/>
      <c r="Q1939" s="67"/>
      <c r="R1939" s="68"/>
      <c r="S1939" s="63"/>
      <c r="U1939" s="68">
        <v>56966</v>
      </c>
      <c r="V1939" s="64">
        <v>11</v>
      </c>
      <c r="W1939" s="54">
        <f t="shared" si="92"/>
        <v>1930</v>
      </c>
      <c r="X1939" s="68">
        <v>56966</v>
      </c>
      <c r="AC1939" s="63">
        <v>28484.534608865622</v>
      </c>
      <c r="AD1939" s="63"/>
      <c r="AE1939" s="54" t="s">
        <v>177</v>
      </c>
      <c r="AG1939" s="63"/>
      <c r="AK1939" s="64"/>
      <c r="AL1939" s="64"/>
      <c r="AM1939" s="65"/>
      <c r="AO1939" s="64"/>
      <c r="AP1939" s="66"/>
      <c r="AQ1939" s="66"/>
      <c r="AS1939" s="67"/>
      <c r="AT1939" s="68"/>
    </row>
    <row r="1940" spans="1:46" x14ac:dyDescent="0.25">
      <c r="A1940" s="60">
        <v>29377.54485324258</v>
      </c>
      <c r="B1940" s="54">
        <f t="shared" si="90"/>
        <v>9</v>
      </c>
      <c r="C1940" s="54">
        <f t="shared" si="91"/>
        <v>1931</v>
      </c>
      <c r="D1940" s="60">
        <v>29377.54485324258</v>
      </c>
      <c r="G1940" s="63"/>
      <c r="I1940" s="64"/>
      <c r="J1940" s="64"/>
      <c r="K1940" s="65"/>
      <c r="M1940" s="64"/>
      <c r="N1940" s="66"/>
      <c r="O1940" s="66"/>
      <c r="Q1940" s="67"/>
      <c r="R1940" s="68"/>
      <c r="S1940" s="63"/>
      <c r="U1940" s="68">
        <v>56996</v>
      </c>
      <c r="V1940" s="64">
        <v>12</v>
      </c>
      <c r="W1940" s="54">
        <f t="shared" si="92"/>
        <v>1931</v>
      </c>
      <c r="X1940" s="68">
        <v>56996</v>
      </c>
      <c r="AC1940" s="63">
        <v>28499.167027781252</v>
      </c>
      <c r="AD1940" s="63"/>
      <c r="AE1940" s="54" t="s">
        <v>176</v>
      </c>
      <c r="AG1940" s="63"/>
      <c r="AK1940" s="64"/>
      <c r="AL1940" s="64"/>
      <c r="AM1940" s="65"/>
      <c r="AO1940" s="64"/>
      <c r="AP1940" s="66"/>
      <c r="AQ1940" s="66"/>
      <c r="AS1940" s="67"/>
      <c r="AT1940" s="68"/>
    </row>
    <row r="1941" spans="1:46" x14ac:dyDescent="0.25">
      <c r="A1941" s="60">
        <v>29393.241566994227</v>
      </c>
      <c r="B1941" s="54">
        <f t="shared" si="90"/>
        <v>10</v>
      </c>
      <c r="C1941" s="54">
        <f t="shared" si="91"/>
        <v>1932</v>
      </c>
      <c r="D1941" s="60">
        <v>29393.241566994227</v>
      </c>
      <c r="G1941" s="63"/>
      <c r="I1941" s="64"/>
      <c r="J1941" s="64"/>
      <c r="K1941" s="65"/>
      <c r="M1941" s="64"/>
      <c r="N1941" s="66"/>
      <c r="O1941" s="66"/>
      <c r="Q1941" s="67"/>
      <c r="R1941" s="68"/>
      <c r="S1941" s="63"/>
      <c r="U1941" s="68">
        <v>57025</v>
      </c>
      <c r="V1941" s="64">
        <v>1</v>
      </c>
      <c r="W1941" s="54">
        <f t="shared" si="92"/>
        <v>1932</v>
      </c>
      <c r="X1941" s="68">
        <v>57025</v>
      </c>
      <c r="AC1941" s="63">
        <v>28514.330784535501</v>
      </c>
      <c r="AD1941" s="63"/>
      <c r="AE1941" s="54" t="s">
        <v>177</v>
      </c>
      <c r="AG1941" s="63"/>
      <c r="AK1941" s="64"/>
      <c r="AL1941" s="64"/>
      <c r="AM1941" s="65"/>
      <c r="AO1941" s="64"/>
      <c r="AP1941" s="66"/>
      <c r="AQ1941" s="66"/>
      <c r="AS1941" s="67"/>
      <c r="AT1941" s="68"/>
    </row>
    <row r="1942" spans="1:46" x14ac:dyDescent="0.25">
      <c r="A1942" s="60">
        <v>29408.975547237787</v>
      </c>
      <c r="B1942" s="54">
        <f t="shared" si="90"/>
        <v>11</v>
      </c>
      <c r="C1942" s="54">
        <f t="shared" si="91"/>
        <v>1933</v>
      </c>
      <c r="D1942" s="60">
        <v>29408.975547237787</v>
      </c>
      <c r="G1942" s="63"/>
      <c r="I1942" s="64"/>
      <c r="J1942" s="64"/>
      <c r="K1942" s="65"/>
      <c r="M1942" s="64"/>
      <c r="N1942" s="66"/>
      <c r="O1942" s="66"/>
      <c r="Q1942" s="67"/>
      <c r="R1942" s="68"/>
      <c r="S1942" s="63"/>
      <c r="U1942" s="68">
        <v>57055</v>
      </c>
      <c r="V1942" s="64">
        <v>2</v>
      </c>
      <c r="W1942" s="54">
        <f t="shared" si="92"/>
        <v>1933</v>
      </c>
      <c r="X1942" s="68">
        <v>57055</v>
      </c>
      <c r="AC1942" s="63">
        <v>28528.621394943912</v>
      </c>
      <c r="AD1942" s="63"/>
      <c r="AE1942" s="54" t="s">
        <v>176</v>
      </c>
      <c r="AG1942" s="63"/>
      <c r="AK1942" s="64"/>
      <c r="AL1942" s="64"/>
      <c r="AM1942" s="65"/>
      <c r="AO1942" s="64"/>
      <c r="AP1942" s="66"/>
      <c r="AQ1942" s="66"/>
      <c r="AS1942" s="67"/>
      <c r="AT1942" s="68"/>
    </row>
    <row r="1943" spans="1:46" x14ac:dyDescent="0.25">
      <c r="A1943" s="60">
        <v>29424.696409382857</v>
      </c>
      <c r="B1943" s="54">
        <f t="shared" si="90"/>
        <v>12</v>
      </c>
      <c r="C1943" s="54">
        <f t="shared" si="91"/>
        <v>1934</v>
      </c>
      <c r="D1943" s="60">
        <v>29424.696409382857</v>
      </c>
      <c r="G1943" s="63"/>
      <c r="I1943" s="64"/>
      <c r="J1943" s="64"/>
      <c r="K1943" s="65"/>
      <c r="M1943" s="64"/>
      <c r="N1943" s="66"/>
      <c r="O1943" s="66"/>
      <c r="Q1943" s="67"/>
      <c r="R1943" s="68"/>
      <c r="S1943" s="63"/>
      <c r="U1943" s="68">
        <v>57085</v>
      </c>
      <c r="V1943" s="64">
        <v>3</v>
      </c>
      <c r="W1943" s="54">
        <f t="shared" si="92"/>
        <v>1934</v>
      </c>
      <c r="X1943" s="68">
        <v>57085</v>
      </c>
      <c r="AC1943" s="63">
        <v>28544.060522363055</v>
      </c>
      <c r="AD1943" s="63"/>
      <c r="AE1943" s="54" t="s">
        <v>177</v>
      </c>
      <c r="AG1943" s="63"/>
      <c r="AK1943" s="64"/>
      <c r="AL1943" s="64"/>
      <c r="AM1943" s="65"/>
      <c r="AO1943" s="64"/>
      <c r="AP1943" s="66"/>
      <c r="AQ1943" s="66"/>
      <c r="AS1943" s="67"/>
      <c r="AT1943" s="68"/>
    </row>
    <row r="1944" spans="1:46" x14ac:dyDescent="0.25">
      <c r="A1944" s="60">
        <v>29440.38150445465</v>
      </c>
      <c r="B1944" s="54">
        <f t="shared" si="90"/>
        <v>13</v>
      </c>
      <c r="C1944" s="54">
        <f t="shared" si="91"/>
        <v>1935</v>
      </c>
      <c r="D1944" s="60">
        <v>29440.38150445465</v>
      </c>
      <c r="G1944" s="63"/>
      <c r="I1944" s="64"/>
      <c r="J1944" s="64"/>
      <c r="K1944" s="65"/>
      <c r="M1944" s="64"/>
      <c r="N1944" s="66"/>
      <c r="O1944" s="66"/>
      <c r="Q1944" s="67"/>
      <c r="R1944" s="68"/>
      <c r="S1944" s="63"/>
      <c r="U1944" s="68">
        <v>57115</v>
      </c>
      <c r="V1944" s="64">
        <v>4</v>
      </c>
      <c r="W1944" s="54">
        <f t="shared" si="92"/>
        <v>1935</v>
      </c>
      <c r="X1944" s="68">
        <v>57115</v>
      </c>
      <c r="AC1944" s="63">
        <v>28558.109049804974</v>
      </c>
      <c r="AD1944" s="63"/>
      <c r="AE1944" s="54" t="s">
        <v>176</v>
      </c>
      <c r="AG1944" s="63"/>
      <c r="AK1944" s="64"/>
      <c r="AL1944" s="64"/>
      <c r="AM1944" s="65"/>
      <c r="AO1944" s="64"/>
      <c r="AP1944" s="66"/>
      <c r="AQ1944" s="66"/>
      <c r="AS1944" s="67"/>
      <c r="AT1944" s="68"/>
    </row>
    <row r="1945" spans="1:46" x14ac:dyDescent="0.25">
      <c r="A1945" s="60">
        <v>29455.98714207625</v>
      </c>
      <c r="B1945" s="54">
        <f t="shared" si="90"/>
        <v>14</v>
      </c>
      <c r="C1945" s="54">
        <f t="shared" si="91"/>
        <v>1936</v>
      </c>
      <c r="D1945" s="60">
        <v>29455.98714207625</v>
      </c>
      <c r="G1945" s="63"/>
      <c r="I1945" s="64"/>
      <c r="J1945" s="64"/>
      <c r="K1945" s="65"/>
      <c r="M1945" s="64"/>
      <c r="N1945" s="66"/>
      <c r="O1945" s="66"/>
      <c r="Q1945" s="67"/>
      <c r="R1945" s="68"/>
      <c r="S1945" s="63"/>
      <c r="U1945" s="68">
        <v>57144</v>
      </c>
      <c r="V1945" s="64">
        <v>5</v>
      </c>
      <c r="W1945" s="54">
        <f t="shared" si="92"/>
        <v>1936</v>
      </c>
      <c r="X1945" s="68">
        <v>57144</v>
      </c>
      <c r="AC1945" s="63">
        <v>28573.681109291036</v>
      </c>
      <c r="AD1945" s="63"/>
      <c r="AE1945" s="54" t="s">
        <v>177</v>
      </c>
      <c r="AG1945" s="63"/>
      <c r="AK1945" s="64"/>
      <c r="AL1945" s="64"/>
      <c r="AM1945" s="65"/>
      <c r="AO1945" s="64"/>
      <c r="AP1945" s="66"/>
      <c r="AQ1945" s="66"/>
      <c r="AS1945" s="67"/>
      <c r="AT1945" s="68"/>
    </row>
    <row r="1946" spans="1:46" x14ac:dyDescent="0.25">
      <c r="A1946" s="60">
        <v>29471.496044152416</v>
      </c>
      <c r="B1946" s="54">
        <f t="shared" si="90"/>
        <v>15</v>
      </c>
      <c r="C1946" s="54">
        <f t="shared" si="91"/>
        <v>1937</v>
      </c>
      <c r="D1946" s="60">
        <v>29471.496044152416</v>
      </c>
      <c r="G1946" s="63"/>
      <c r="I1946" s="64"/>
      <c r="J1946" s="64"/>
      <c r="K1946" s="65"/>
      <c r="M1946" s="64"/>
      <c r="N1946" s="66"/>
      <c r="O1946" s="66"/>
      <c r="Q1946" s="67"/>
      <c r="R1946" s="68"/>
      <c r="S1946" s="63"/>
      <c r="U1946" s="68">
        <v>57174</v>
      </c>
      <c r="V1946" s="64">
        <v>6</v>
      </c>
      <c r="W1946" s="54">
        <f t="shared" si="92"/>
        <v>1937</v>
      </c>
      <c r="X1946" s="68">
        <v>57174</v>
      </c>
      <c r="AC1946" s="63">
        <v>28587.63608371187</v>
      </c>
      <c r="AD1946" s="63"/>
      <c r="AE1946" s="54" t="s">
        <v>176</v>
      </c>
      <c r="AG1946" s="63"/>
      <c r="AK1946" s="64"/>
      <c r="AL1946" s="64"/>
      <c r="AM1946" s="65"/>
      <c r="AO1946" s="64"/>
      <c r="AP1946" s="66"/>
      <c r="AQ1946" s="66"/>
      <c r="AS1946" s="67"/>
      <c r="AT1946" s="68"/>
    </row>
    <row r="1947" spans="1:46" x14ac:dyDescent="0.25">
      <c r="A1947" s="60">
        <v>29486.881616153754</v>
      </c>
      <c r="B1947" s="54">
        <f t="shared" si="90"/>
        <v>16</v>
      </c>
      <c r="C1947" s="54">
        <f t="shared" si="91"/>
        <v>1938</v>
      </c>
      <c r="D1947" s="60">
        <v>29486.881616153754</v>
      </c>
      <c r="G1947" s="63"/>
      <c r="I1947" s="64"/>
      <c r="J1947" s="64"/>
      <c r="K1947" s="65"/>
      <c r="M1947" s="64"/>
      <c r="N1947" s="66"/>
      <c r="O1947" s="66"/>
      <c r="Q1947" s="67"/>
      <c r="R1947" s="68"/>
      <c r="S1947" s="63"/>
      <c r="U1947" s="68">
        <v>57203</v>
      </c>
      <c r="V1947" s="64">
        <v>7</v>
      </c>
      <c r="W1947" s="54">
        <f t="shared" si="92"/>
        <v>1938</v>
      </c>
      <c r="X1947" s="68">
        <v>57203</v>
      </c>
      <c r="AC1947" s="63">
        <v>28603.174835825805</v>
      </c>
      <c r="AD1947" s="63"/>
      <c r="AE1947" s="54" t="s">
        <v>177</v>
      </c>
      <c r="AG1947" s="63"/>
      <c r="AK1947" s="64"/>
      <c r="AL1947" s="64"/>
      <c r="AM1947" s="65"/>
      <c r="AO1947" s="64"/>
      <c r="AP1947" s="66"/>
      <c r="AQ1947" s="66"/>
      <c r="AS1947" s="67"/>
      <c r="AT1947" s="68"/>
    </row>
    <row r="1948" spans="1:46" x14ac:dyDescent="0.25">
      <c r="A1948" s="60">
        <v>29502.138962444849</v>
      </c>
      <c r="B1948" s="54">
        <f t="shared" si="90"/>
        <v>17</v>
      </c>
      <c r="C1948" s="54">
        <f t="shared" si="91"/>
        <v>1939</v>
      </c>
      <c r="D1948" s="60">
        <v>29502.138962444849</v>
      </c>
      <c r="G1948" s="63"/>
      <c r="I1948" s="64"/>
      <c r="J1948" s="64"/>
      <c r="K1948" s="65"/>
      <c r="M1948" s="64"/>
      <c r="N1948" s="66"/>
      <c r="O1948" s="66"/>
      <c r="Q1948" s="67"/>
      <c r="R1948" s="68"/>
      <c r="S1948" s="63"/>
      <c r="U1948" s="68">
        <v>57233</v>
      </c>
      <c r="V1948" s="64">
        <v>8</v>
      </c>
      <c r="W1948" s="54">
        <f t="shared" si="92"/>
        <v>1939</v>
      </c>
      <c r="X1948" s="68">
        <v>57233</v>
      </c>
      <c r="AC1948" s="63">
        <v>28617.199663526379</v>
      </c>
      <c r="AD1948" s="63"/>
      <c r="AE1948" s="54" t="s">
        <v>176</v>
      </c>
      <c r="AG1948" s="63"/>
      <c r="AK1948" s="64"/>
      <c r="AL1948" s="64"/>
      <c r="AM1948" s="65"/>
      <c r="AO1948" s="64"/>
      <c r="AP1948" s="66"/>
      <c r="AQ1948" s="66"/>
      <c r="AS1948" s="67"/>
      <c r="AT1948" s="68"/>
    </row>
    <row r="1949" spans="1:46" x14ac:dyDescent="0.25">
      <c r="A1949" s="60">
        <v>29517.262754568364</v>
      </c>
      <c r="B1949" s="54">
        <f t="shared" si="90"/>
        <v>18</v>
      </c>
      <c r="C1949" s="54">
        <f t="shared" si="91"/>
        <v>1940</v>
      </c>
      <c r="D1949" s="60">
        <v>29517.262754568364</v>
      </c>
      <c r="G1949" s="63"/>
      <c r="I1949" s="64"/>
      <c r="J1949" s="64"/>
      <c r="K1949" s="65"/>
      <c r="M1949" s="64"/>
      <c r="N1949" s="66"/>
      <c r="O1949" s="66"/>
      <c r="Q1949" s="67"/>
      <c r="R1949" s="68"/>
      <c r="S1949" s="63"/>
      <c r="U1949" s="68">
        <v>57262</v>
      </c>
      <c r="V1949" s="64">
        <v>9</v>
      </c>
      <c r="W1949" s="54">
        <f t="shared" si="92"/>
        <v>1940</v>
      </c>
      <c r="X1949" s="68">
        <v>57262</v>
      </c>
      <c r="AC1949" s="63">
        <v>28632.553820319008</v>
      </c>
      <c r="AD1949" s="63"/>
      <c r="AE1949" s="54" t="s">
        <v>177</v>
      </c>
      <c r="AG1949" s="63"/>
      <c r="AK1949" s="64"/>
      <c r="AL1949" s="64"/>
      <c r="AM1949" s="65"/>
      <c r="AO1949" s="64"/>
      <c r="AP1949" s="66"/>
      <c r="AQ1949" s="66"/>
      <c r="AS1949" s="67"/>
      <c r="AT1949" s="68"/>
    </row>
    <row r="1950" spans="1:46" x14ac:dyDescent="0.25">
      <c r="A1950" s="60">
        <v>29532.263263303787</v>
      </c>
      <c r="B1950" s="54">
        <f t="shared" si="90"/>
        <v>19</v>
      </c>
      <c r="C1950" s="54">
        <f t="shared" si="91"/>
        <v>1941</v>
      </c>
      <c r="D1950" s="60">
        <v>29532.263263303787</v>
      </c>
      <c r="G1950" s="63"/>
      <c r="I1950" s="64"/>
      <c r="J1950" s="64"/>
      <c r="K1950" s="65"/>
      <c r="M1950" s="64"/>
      <c r="N1950" s="66"/>
      <c r="O1950" s="66"/>
      <c r="Q1950" s="67"/>
      <c r="R1950" s="68"/>
      <c r="S1950" s="63"/>
      <c r="U1950" s="68">
        <v>57291</v>
      </c>
      <c r="V1950" s="64">
        <v>10</v>
      </c>
      <c r="W1950" s="54">
        <f t="shared" si="92"/>
        <v>1941</v>
      </c>
      <c r="X1950" s="68">
        <v>57291</v>
      </c>
      <c r="AC1950" s="63">
        <v>28646.793245257344</v>
      </c>
      <c r="AD1950" s="63"/>
      <c r="AE1950" s="54" t="s">
        <v>176</v>
      </c>
      <c r="AG1950" s="63"/>
      <c r="AK1950" s="64"/>
      <c r="AL1950" s="64"/>
      <c r="AM1950" s="65"/>
      <c r="AO1950" s="64"/>
      <c r="AP1950" s="66"/>
      <c r="AQ1950" s="66"/>
      <c r="AS1950" s="67"/>
      <c r="AT1950" s="68"/>
    </row>
    <row r="1951" spans="1:46" x14ac:dyDescent="0.25">
      <c r="A1951" s="60">
        <v>29547.154341366608</v>
      </c>
      <c r="B1951" s="54">
        <f t="shared" si="90"/>
        <v>20</v>
      </c>
      <c r="C1951" s="54">
        <f t="shared" si="91"/>
        <v>1942</v>
      </c>
      <c r="D1951" s="60">
        <v>29547.154341366608</v>
      </c>
      <c r="G1951" s="63"/>
      <c r="I1951" s="64"/>
      <c r="J1951" s="64"/>
      <c r="K1951" s="65"/>
      <c r="M1951" s="64"/>
      <c r="N1951" s="66"/>
      <c r="O1951" s="66"/>
      <c r="Q1951" s="67"/>
      <c r="R1951" s="68"/>
      <c r="S1951" s="63"/>
      <c r="U1951" s="68">
        <v>57321</v>
      </c>
      <c r="V1951" s="64">
        <v>11</v>
      </c>
      <c r="W1951" s="54">
        <f t="shared" si="92"/>
        <v>1942</v>
      </c>
      <c r="X1951" s="68">
        <v>57321</v>
      </c>
      <c r="AC1951" s="63">
        <v>28661.855088756885</v>
      </c>
      <c r="AD1951" s="63"/>
      <c r="AE1951" s="54" t="s">
        <v>177</v>
      </c>
      <c r="AG1951" s="63"/>
      <c r="AK1951" s="64"/>
      <c r="AL1951" s="64"/>
      <c r="AM1951" s="65"/>
      <c r="AO1951" s="64"/>
      <c r="AP1951" s="66"/>
      <c r="AQ1951" s="66"/>
      <c r="AS1951" s="67"/>
      <c r="AT1951" s="68"/>
    </row>
    <row r="1952" spans="1:46" x14ac:dyDescent="0.25">
      <c r="A1952" s="60">
        <v>29561.959799996112</v>
      </c>
      <c r="B1952" s="54">
        <f t="shared" si="90"/>
        <v>21</v>
      </c>
      <c r="C1952" s="54">
        <f t="shared" si="91"/>
        <v>1943</v>
      </c>
      <c r="D1952" s="60">
        <v>29561.959799996112</v>
      </c>
      <c r="G1952" s="63"/>
      <c r="I1952" s="64"/>
      <c r="J1952" s="64"/>
      <c r="K1952" s="65"/>
      <c r="M1952" s="64"/>
      <c r="N1952" s="66"/>
      <c r="O1952" s="66"/>
      <c r="Q1952" s="67"/>
      <c r="R1952" s="68"/>
      <c r="S1952" s="63"/>
      <c r="U1952" s="68">
        <v>57350</v>
      </c>
      <c r="V1952" s="64">
        <v>12</v>
      </c>
      <c r="W1952" s="54">
        <f t="shared" si="92"/>
        <v>1943</v>
      </c>
      <c r="X1952" s="68">
        <v>57350</v>
      </c>
      <c r="AC1952" s="63">
        <v>28676.410506408662</v>
      </c>
      <c r="AD1952" s="63"/>
      <c r="AE1952" s="54" t="s">
        <v>176</v>
      </c>
      <c r="AG1952" s="63"/>
      <c r="AK1952" s="64"/>
      <c r="AL1952" s="64"/>
      <c r="AM1952" s="65"/>
      <c r="AO1952" s="64"/>
      <c r="AP1952" s="66"/>
      <c r="AQ1952" s="66"/>
      <c r="AS1952" s="67"/>
      <c r="AT1952" s="68"/>
    </row>
    <row r="1953" spans="1:46" x14ac:dyDescent="0.25">
      <c r="A1953" s="60">
        <v>29576.706204536371</v>
      </c>
      <c r="B1953" s="54">
        <f t="shared" si="90"/>
        <v>22</v>
      </c>
      <c r="C1953" s="54">
        <f t="shared" si="91"/>
        <v>1944</v>
      </c>
      <c r="D1953" s="60">
        <v>29576.706204536371</v>
      </c>
      <c r="G1953" s="63"/>
      <c r="I1953" s="64"/>
      <c r="J1953" s="64"/>
      <c r="K1953" s="65"/>
      <c r="M1953" s="64"/>
      <c r="N1953" s="66"/>
      <c r="O1953" s="66"/>
      <c r="Q1953" s="67"/>
      <c r="R1953" s="68"/>
      <c r="S1953" s="63"/>
      <c r="U1953" s="68">
        <v>57380</v>
      </c>
      <c r="V1953" s="64">
        <v>1</v>
      </c>
      <c r="W1953" s="54">
        <f t="shared" si="92"/>
        <v>1944</v>
      </c>
      <c r="X1953" s="68">
        <v>57380</v>
      </c>
      <c r="AC1953" s="63">
        <v>28691.128918901086</v>
      </c>
      <c r="AD1953" s="63"/>
      <c r="AE1953" s="54" t="s">
        <v>177</v>
      </c>
      <c r="AG1953" s="63"/>
      <c r="AK1953" s="64"/>
      <c r="AL1953" s="64"/>
      <c r="AM1953" s="65"/>
      <c r="AO1953" s="64"/>
      <c r="AP1953" s="66"/>
      <c r="AQ1953" s="66"/>
      <c r="AS1953" s="67"/>
      <c r="AT1953" s="68"/>
    </row>
    <row r="1954" spans="1:46" x14ac:dyDescent="0.25">
      <c r="A1954" s="60">
        <v>29591.426032925025</v>
      </c>
      <c r="B1954" s="54">
        <f t="shared" si="90"/>
        <v>23</v>
      </c>
      <c r="C1954" s="54">
        <f t="shared" si="91"/>
        <v>1945</v>
      </c>
      <c r="D1954" s="60">
        <v>29591.426032925025</v>
      </c>
      <c r="G1954" s="63"/>
      <c r="I1954" s="64"/>
      <c r="J1954" s="64"/>
      <c r="K1954" s="65"/>
      <c r="M1954" s="64"/>
      <c r="N1954" s="66"/>
      <c r="O1954" s="66"/>
      <c r="Q1954" s="67"/>
      <c r="R1954" s="68"/>
      <c r="S1954" s="63"/>
      <c r="U1954" s="68">
        <v>57409</v>
      </c>
      <c r="V1954" s="64">
        <v>2</v>
      </c>
      <c r="W1954" s="54">
        <f t="shared" si="92"/>
        <v>1945</v>
      </c>
      <c r="X1954" s="68">
        <v>57409</v>
      </c>
      <c r="AC1954" s="63">
        <v>28706.042736532167</v>
      </c>
      <c r="AD1954" s="63"/>
      <c r="AE1954" s="54" t="s">
        <v>176</v>
      </c>
      <c r="AG1954" s="63"/>
      <c r="AK1954" s="64"/>
      <c r="AL1954" s="64"/>
      <c r="AM1954" s="65"/>
      <c r="AO1954" s="64"/>
      <c r="AP1954" s="66"/>
      <c r="AQ1954" s="66"/>
      <c r="AS1954" s="67"/>
      <c r="AT1954" s="68"/>
    </row>
    <row r="1955" spans="1:46" x14ac:dyDescent="0.25">
      <c r="A1955" s="60">
        <v>29606.150574426632</v>
      </c>
      <c r="B1955" s="54">
        <f t="shared" si="90"/>
        <v>24</v>
      </c>
      <c r="C1955" s="54">
        <f t="shared" si="91"/>
        <v>1946</v>
      </c>
      <c r="D1955" s="60">
        <v>29606.150574426632</v>
      </c>
      <c r="G1955" s="63"/>
      <c r="I1955" s="64"/>
      <c r="J1955" s="64"/>
      <c r="K1955" s="65"/>
      <c r="M1955" s="64"/>
      <c r="N1955" s="66"/>
      <c r="O1955" s="66"/>
      <c r="Q1955" s="67"/>
      <c r="R1955" s="68"/>
      <c r="S1955" s="63"/>
      <c r="U1955" s="68">
        <v>57439</v>
      </c>
      <c r="V1955" s="64">
        <v>3</v>
      </c>
      <c r="W1955" s="54">
        <f t="shared" si="92"/>
        <v>1946</v>
      </c>
      <c r="X1955" s="68">
        <v>57439</v>
      </c>
      <c r="AC1955" s="63">
        <v>28720.426949999295</v>
      </c>
      <c r="AD1955" s="63"/>
      <c r="AE1955" s="54" t="s">
        <v>177</v>
      </c>
      <c r="AG1955" s="63"/>
      <c r="AK1955" s="64"/>
      <c r="AL1955" s="64"/>
      <c r="AM1955" s="65"/>
      <c r="AO1955" s="64"/>
      <c r="AP1955" s="66"/>
      <c r="AQ1955" s="66"/>
      <c r="AS1955" s="67"/>
      <c r="AT1955" s="68"/>
    </row>
    <row r="1956" spans="1:46" x14ac:dyDescent="0.25">
      <c r="A1956" s="60">
        <v>29620.914062732831</v>
      </c>
      <c r="B1956" s="54">
        <f t="shared" si="90"/>
        <v>1</v>
      </c>
      <c r="C1956" s="54">
        <f t="shared" si="91"/>
        <v>1947</v>
      </c>
      <c r="D1956" s="60">
        <v>29620.914062732831</v>
      </c>
      <c r="G1956" s="63"/>
      <c r="I1956" s="64"/>
      <c r="J1956" s="64"/>
      <c r="K1956" s="65"/>
      <c r="M1956" s="64"/>
      <c r="N1956" s="66"/>
      <c r="O1956" s="66"/>
      <c r="Q1956" s="67"/>
      <c r="R1956" s="68"/>
      <c r="S1956" s="63"/>
      <c r="U1956" s="68">
        <v>57469</v>
      </c>
      <c r="V1956" s="64">
        <v>4</v>
      </c>
      <c r="W1956" s="54">
        <f t="shared" si="92"/>
        <v>1947</v>
      </c>
      <c r="X1956" s="68">
        <v>57469</v>
      </c>
      <c r="AC1956" s="63">
        <v>28735.673412999138</v>
      </c>
      <c r="AD1956" s="63"/>
      <c r="AE1956" s="54" t="s">
        <v>176</v>
      </c>
      <c r="AG1956" s="63"/>
      <c r="AK1956" s="64"/>
      <c r="AL1956" s="64"/>
      <c r="AM1956" s="65"/>
      <c r="AO1956" s="64"/>
      <c r="AP1956" s="66"/>
      <c r="AQ1956" s="66"/>
      <c r="AS1956" s="67"/>
      <c r="AT1956" s="68"/>
    </row>
    <row r="1957" spans="1:46" x14ac:dyDescent="0.25">
      <c r="A1957" s="60">
        <v>29635.744789295364</v>
      </c>
      <c r="B1957" s="54">
        <f t="shared" si="90"/>
        <v>2</v>
      </c>
      <c r="C1957" s="54">
        <f t="shared" si="91"/>
        <v>1948</v>
      </c>
      <c r="D1957" s="60">
        <v>29635.744789295364</v>
      </c>
      <c r="G1957" s="63"/>
      <c r="I1957" s="64"/>
      <c r="J1957" s="64"/>
      <c r="K1957" s="65"/>
      <c r="M1957" s="64"/>
      <c r="N1957" s="66"/>
      <c r="O1957" s="66"/>
      <c r="Q1957" s="67"/>
      <c r="R1957" s="68"/>
      <c r="S1957" s="63"/>
      <c r="U1957" s="68">
        <v>57498</v>
      </c>
      <c r="V1957" s="64">
        <v>5</v>
      </c>
      <c r="W1957" s="54">
        <f t="shared" si="92"/>
        <v>1948</v>
      </c>
      <c r="X1957" s="68">
        <v>57498</v>
      </c>
      <c r="AC1957" s="63">
        <v>28749.792992981616</v>
      </c>
      <c r="AD1957" s="63"/>
      <c r="AE1957" s="54" t="s">
        <v>177</v>
      </c>
      <c r="AG1957" s="63"/>
      <c r="AK1957" s="64"/>
      <c r="AL1957" s="64"/>
      <c r="AM1957" s="65"/>
      <c r="AO1957" s="64"/>
      <c r="AP1957" s="66"/>
      <c r="AQ1957" s="66"/>
      <c r="AS1957" s="67"/>
      <c r="AT1957" s="68"/>
    </row>
    <row r="1958" spans="1:46" x14ac:dyDescent="0.25">
      <c r="A1958" s="60">
        <v>29650.670820449013</v>
      </c>
      <c r="B1958" s="54">
        <f t="shared" si="90"/>
        <v>3</v>
      </c>
      <c r="C1958" s="54">
        <f t="shared" si="91"/>
        <v>1949</v>
      </c>
      <c r="D1958" s="60">
        <v>29650.670820449013</v>
      </c>
      <c r="G1958" s="63"/>
      <c r="I1958" s="64"/>
      <c r="J1958" s="64"/>
      <c r="K1958" s="65"/>
      <c r="M1958" s="64"/>
      <c r="N1958" s="66"/>
      <c r="O1958" s="66"/>
      <c r="Q1958" s="67"/>
      <c r="R1958" s="68"/>
      <c r="S1958" s="63"/>
      <c r="U1958" s="68">
        <v>57528</v>
      </c>
      <c r="V1958" s="64">
        <v>6</v>
      </c>
      <c r="W1958" s="54">
        <f t="shared" si="92"/>
        <v>1949</v>
      </c>
      <c r="X1958" s="68">
        <v>57528</v>
      </c>
      <c r="AC1958" s="63">
        <v>28765.278791171499</v>
      </c>
      <c r="AD1958" s="63"/>
      <c r="AE1958" s="54" t="s">
        <v>176</v>
      </c>
      <c r="AG1958" s="63"/>
      <c r="AK1958" s="64"/>
      <c r="AL1958" s="64"/>
      <c r="AM1958" s="65"/>
      <c r="AO1958" s="64"/>
      <c r="AP1958" s="66"/>
      <c r="AQ1958" s="66"/>
      <c r="AS1958" s="67"/>
      <c r="AT1958" s="68"/>
    </row>
    <row r="1959" spans="1:46" x14ac:dyDescent="0.25">
      <c r="A1959" s="60">
        <v>29665.710900654551</v>
      </c>
      <c r="B1959" s="54">
        <f t="shared" si="90"/>
        <v>4</v>
      </c>
      <c r="C1959" s="54">
        <f t="shared" si="91"/>
        <v>1950</v>
      </c>
      <c r="D1959" s="60">
        <v>29665.710900654551</v>
      </c>
      <c r="G1959" s="63"/>
      <c r="I1959" s="64"/>
      <c r="J1959" s="64"/>
      <c r="K1959" s="65"/>
      <c r="M1959" s="64"/>
      <c r="N1959" s="66"/>
      <c r="O1959" s="66"/>
      <c r="Q1959" s="67"/>
      <c r="R1959" s="68"/>
      <c r="S1959" s="63"/>
      <c r="U1959" s="68">
        <v>57557</v>
      </c>
      <c r="V1959" s="64">
        <v>7</v>
      </c>
      <c r="W1959" s="54">
        <f t="shared" si="92"/>
        <v>1950</v>
      </c>
      <c r="X1959" s="68">
        <v>57557</v>
      </c>
      <c r="AC1959" s="63">
        <v>28779.257179881446</v>
      </c>
      <c r="AD1959" s="63"/>
      <c r="AE1959" s="54" t="s">
        <v>177</v>
      </c>
      <c r="AG1959" s="63"/>
      <c r="AK1959" s="64"/>
      <c r="AL1959" s="64"/>
      <c r="AM1959" s="65"/>
      <c r="AO1959" s="64"/>
      <c r="AP1959" s="66"/>
      <c r="AQ1959" s="66"/>
      <c r="AS1959" s="67"/>
      <c r="AT1959" s="68"/>
    </row>
    <row r="1960" spans="1:46" x14ac:dyDescent="0.25">
      <c r="A1960" s="60">
        <v>29680.879092965275</v>
      </c>
      <c r="B1960" s="54">
        <f t="shared" si="90"/>
        <v>5</v>
      </c>
      <c r="C1960" s="54">
        <f t="shared" si="91"/>
        <v>1951</v>
      </c>
      <c r="D1960" s="60">
        <v>29680.879092965275</v>
      </c>
      <c r="G1960" s="63"/>
      <c r="I1960" s="64"/>
      <c r="J1960" s="64"/>
      <c r="K1960" s="65"/>
      <c r="M1960" s="64"/>
      <c r="N1960" s="66"/>
      <c r="O1960" s="66"/>
      <c r="Q1960" s="67"/>
      <c r="R1960" s="68"/>
      <c r="S1960" s="63"/>
      <c r="U1960" s="68">
        <v>57587</v>
      </c>
      <c r="V1960" s="64">
        <v>8</v>
      </c>
      <c r="W1960" s="54">
        <f t="shared" si="92"/>
        <v>1951</v>
      </c>
      <c r="X1960" s="68">
        <v>57587</v>
      </c>
      <c r="AC1960" s="63">
        <v>28794.838431580458</v>
      </c>
      <c r="AD1960" s="63"/>
      <c r="AE1960" s="54" t="s">
        <v>176</v>
      </c>
      <c r="AG1960" s="63"/>
      <c r="AK1960" s="64"/>
      <c r="AL1960" s="64"/>
      <c r="AM1960" s="65"/>
      <c r="AO1960" s="64"/>
      <c r="AP1960" s="66"/>
      <c r="AQ1960" s="66"/>
      <c r="AS1960" s="67"/>
      <c r="AT1960" s="68"/>
    </row>
    <row r="1961" spans="1:46" x14ac:dyDescent="0.25">
      <c r="A1961" s="60">
        <v>29696.180133535527</v>
      </c>
      <c r="B1961" s="54">
        <f t="shared" si="90"/>
        <v>6</v>
      </c>
      <c r="C1961" s="54">
        <f t="shared" si="91"/>
        <v>1952</v>
      </c>
      <c r="D1961" s="60">
        <v>29696.180133535527</v>
      </c>
      <c r="G1961" s="63"/>
      <c r="I1961" s="64"/>
      <c r="J1961" s="64"/>
      <c r="K1961" s="65"/>
      <c r="M1961" s="64"/>
      <c r="N1961" s="66"/>
      <c r="O1961" s="66"/>
      <c r="Q1961" s="67"/>
      <c r="R1961" s="68"/>
      <c r="S1961" s="63"/>
      <c r="U1961" s="68">
        <v>57617</v>
      </c>
      <c r="V1961" s="64">
        <v>9</v>
      </c>
      <c r="W1961" s="54">
        <f t="shared" si="92"/>
        <v>1952</v>
      </c>
      <c r="X1961" s="68">
        <v>57617</v>
      </c>
      <c r="AC1961" s="63">
        <v>28808.833987292834</v>
      </c>
      <c r="AD1961" s="63"/>
      <c r="AE1961" s="54" t="s">
        <v>177</v>
      </c>
      <c r="AG1961" s="63"/>
      <c r="AK1961" s="64"/>
      <c r="AL1961" s="64"/>
      <c r="AM1961" s="65"/>
      <c r="AO1961" s="64"/>
      <c r="AP1961" s="66"/>
      <c r="AQ1961" s="66"/>
      <c r="AS1961" s="67"/>
      <c r="AT1961" s="68"/>
    </row>
    <row r="1962" spans="1:46" x14ac:dyDescent="0.25">
      <c r="A1962" s="60">
        <v>29711.608088426758</v>
      </c>
      <c r="B1962" s="54">
        <f t="shared" si="90"/>
        <v>7</v>
      </c>
      <c r="C1962" s="54">
        <f t="shared" si="91"/>
        <v>1953</v>
      </c>
      <c r="D1962" s="60">
        <v>29711.608088426758</v>
      </c>
      <c r="G1962" s="63"/>
      <c r="I1962" s="64"/>
      <c r="J1962" s="64"/>
      <c r="K1962" s="65"/>
      <c r="M1962" s="64"/>
      <c r="N1962" s="66"/>
      <c r="O1962" s="66"/>
      <c r="Q1962" s="67"/>
      <c r="R1962" s="68"/>
      <c r="S1962" s="63"/>
      <c r="U1962" s="68">
        <v>57646</v>
      </c>
      <c r="V1962" s="64">
        <v>10</v>
      </c>
      <c r="W1962" s="54">
        <f t="shared" si="92"/>
        <v>1953</v>
      </c>
      <c r="X1962" s="68">
        <v>57646</v>
      </c>
      <c r="AC1962" s="63">
        <v>28824.347403710242</v>
      </c>
      <c r="AD1962" s="63"/>
      <c r="AE1962" s="54" t="s">
        <v>176</v>
      </c>
      <c r="AG1962" s="63"/>
      <c r="AK1962" s="64"/>
      <c r="AL1962" s="64"/>
      <c r="AM1962" s="65"/>
      <c r="AO1962" s="64"/>
      <c r="AP1962" s="66"/>
      <c r="AQ1962" s="66"/>
      <c r="AS1962" s="67"/>
      <c r="AT1962" s="68"/>
    </row>
    <row r="1963" spans="1:46" x14ac:dyDescent="0.25">
      <c r="A1963" s="60">
        <v>29727.152966830879</v>
      </c>
      <c r="B1963" s="54">
        <f t="shared" si="90"/>
        <v>8</v>
      </c>
      <c r="C1963" s="54">
        <f t="shared" si="91"/>
        <v>1954</v>
      </c>
      <c r="D1963" s="60">
        <v>29727.152966830879</v>
      </c>
      <c r="G1963" s="63"/>
      <c r="I1963" s="64"/>
      <c r="J1963" s="64"/>
      <c r="K1963" s="65"/>
      <c r="M1963" s="64"/>
      <c r="N1963" s="66"/>
      <c r="O1963" s="66"/>
      <c r="Q1963" s="67"/>
      <c r="R1963" s="68"/>
      <c r="S1963" s="63"/>
      <c r="U1963" s="68">
        <v>57675</v>
      </c>
      <c r="V1963" s="64">
        <v>11</v>
      </c>
      <c r="W1963" s="54">
        <f t="shared" si="92"/>
        <v>1954</v>
      </c>
      <c r="X1963" s="68">
        <v>57675</v>
      </c>
      <c r="AC1963" s="63">
        <v>28838.521851149853</v>
      </c>
      <c r="AD1963" s="63"/>
      <c r="AE1963" s="54" t="s">
        <v>177</v>
      </c>
      <c r="AG1963" s="63"/>
      <c r="AK1963" s="64"/>
      <c r="AL1963" s="64"/>
      <c r="AM1963" s="65"/>
      <c r="AO1963" s="64"/>
      <c r="AP1963" s="66"/>
      <c r="AQ1963" s="66"/>
      <c r="AS1963" s="67"/>
      <c r="AT1963" s="68"/>
    </row>
    <row r="1964" spans="1:46" x14ac:dyDescent="0.25">
      <c r="A1964" s="60">
        <v>29742.787154900376</v>
      </c>
      <c r="B1964" s="54">
        <f t="shared" si="90"/>
        <v>9</v>
      </c>
      <c r="C1964" s="54">
        <f t="shared" si="91"/>
        <v>1955</v>
      </c>
      <c r="D1964" s="60">
        <v>29742.787154900376</v>
      </c>
      <c r="G1964" s="63"/>
      <c r="I1964" s="64"/>
      <c r="J1964" s="64"/>
      <c r="K1964" s="65"/>
      <c r="M1964" s="64"/>
      <c r="N1964" s="66"/>
      <c r="O1964" s="66"/>
      <c r="Q1964" s="67"/>
      <c r="R1964" s="68"/>
      <c r="S1964" s="63"/>
      <c r="U1964" s="68">
        <v>57705</v>
      </c>
      <c r="V1964" s="64">
        <v>12</v>
      </c>
      <c r="W1964" s="54">
        <f t="shared" si="92"/>
        <v>1955</v>
      </c>
      <c r="X1964" s="68">
        <v>57705</v>
      </c>
      <c r="AC1964" s="63">
        <v>28853.817166267894</v>
      </c>
      <c r="AD1964" s="63"/>
      <c r="AE1964" s="54" t="s">
        <v>176</v>
      </c>
      <c r="AG1964" s="63"/>
      <c r="AK1964" s="64"/>
      <c r="AL1964" s="64"/>
      <c r="AM1964" s="65"/>
      <c r="AO1964" s="64"/>
      <c r="AP1964" s="66"/>
      <c r="AQ1964" s="66"/>
      <c r="AS1964" s="67"/>
      <c r="AT1964" s="68"/>
    </row>
    <row r="1965" spans="1:46" x14ac:dyDescent="0.25">
      <c r="A1965" s="60">
        <v>29758.489953381475</v>
      </c>
      <c r="B1965" s="54">
        <f t="shared" si="90"/>
        <v>10</v>
      </c>
      <c r="C1965" s="54">
        <f t="shared" si="91"/>
        <v>1956</v>
      </c>
      <c r="D1965" s="60">
        <v>29758.489953381475</v>
      </c>
      <c r="G1965" s="63"/>
      <c r="I1965" s="64"/>
      <c r="J1965" s="64"/>
      <c r="K1965" s="65"/>
      <c r="M1965" s="64"/>
      <c r="N1965" s="66"/>
      <c r="O1965" s="66"/>
      <c r="Q1965" s="67"/>
      <c r="R1965" s="68"/>
      <c r="S1965" s="63"/>
      <c r="U1965" s="68">
        <v>57734</v>
      </c>
      <c r="V1965" s="64">
        <v>1</v>
      </c>
      <c r="W1965" s="54">
        <f t="shared" si="92"/>
        <v>1956</v>
      </c>
      <c r="X1965" s="68">
        <v>57734</v>
      </c>
      <c r="AC1965" s="63">
        <v>28868.298225738108</v>
      </c>
      <c r="AD1965" s="63"/>
      <c r="AE1965" s="54" t="s">
        <v>177</v>
      </c>
      <c r="AG1965" s="63"/>
      <c r="AK1965" s="64"/>
      <c r="AL1965" s="64"/>
      <c r="AM1965" s="65"/>
      <c r="AO1965" s="64"/>
      <c r="AP1965" s="66"/>
      <c r="AQ1965" s="66"/>
      <c r="AS1965" s="67"/>
      <c r="AT1965" s="68"/>
    </row>
    <row r="1966" spans="1:46" x14ac:dyDescent="0.25">
      <c r="A1966" s="60">
        <v>29774.217169004027</v>
      </c>
      <c r="B1966" s="54">
        <f t="shared" si="90"/>
        <v>11</v>
      </c>
      <c r="C1966" s="54">
        <f t="shared" si="91"/>
        <v>1957</v>
      </c>
      <c r="D1966" s="60">
        <v>29774.217169004027</v>
      </c>
      <c r="G1966" s="63"/>
      <c r="I1966" s="64"/>
      <c r="J1966" s="64"/>
      <c r="K1966" s="65"/>
      <c r="M1966" s="64"/>
      <c r="N1966" s="66"/>
      <c r="O1966" s="66"/>
      <c r="Q1966" s="67"/>
      <c r="R1966" s="68"/>
      <c r="S1966" s="63"/>
      <c r="U1966" s="68">
        <v>57764</v>
      </c>
      <c r="V1966" s="64">
        <v>2</v>
      </c>
      <c r="W1966" s="54">
        <f t="shared" si="92"/>
        <v>1957</v>
      </c>
      <c r="X1966" s="68">
        <v>57764</v>
      </c>
      <c r="AC1966" s="63">
        <v>28883.264143608976</v>
      </c>
      <c r="AD1966" s="63"/>
      <c r="AE1966" s="54" t="s">
        <v>176</v>
      </c>
      <c r="AG1966" s="63"/>
      <c r="AK1966" s="64"/>
      <c r="AL1966" s="64"/>
      <c r="AM1966" s="65"/>
      <c r="AO1966" s="64"/>
      <c r="AP1966" s="66"/>
      <c r="AQ1966" s="66"/>
      <c r="AS1966" s="67"/>
      <c r="AT1966" s="68"/>
    </row>
    <row r="1967" spans="1:46" x14ac:dyDescent="0.25">
      <c r="A1967" s="60">
        <v>29789.944839738309</v>
      </c>
      <c r="B1967" s="54">
        <f t="shared" si="90"/>
        <v>12</v>
      </c>
      <c r="C1967" s="54">
        <f t="shared" si="91"/>
        <v>1958</v>
      </c>
      <c r="D1967" s="60">
        <v>29789.944839738309</v>
      </c>
      <c r="G1967" s="63"/>
      <c r="I1967" s="64"/>
      <c r="J1967" s="64"/>
      <c r="K1967" s="65"/>
      <c r="M1967" s="64"/>
      <c r="N1967" s="66"/>
      <c r="O1967" s="66"/>
      <c r="Q1967" s="67"/>
      <c r="R1967" s="68"/>
      <c r="S1967" s="63"/>
      <c r="U1967" s="68">
        <v>57793</v>
      </c>
      <c r="V1967" s="64">
        <v>3</v>
      </c>
      <c r="W1967" s="54">
        <f t="shared" si="92"/>
        <v>1958</v>
      </c>
      <c r="X1967" s="68">
        <v>57793</v>
      </c>
      <c r="AC1967" s="63">
        <v>28898.111259785015</v>
      </c>
      <c r="AD1967" s="63"/>
      <c r="AE1967" s="54" t="s">
        <v>177</v>
      </c>
      <c r="AG1967" s="63"/>
      <c r="AK1967" s="64"/>
      <c r="AL1967" s="64"/>
      <c r="AM1967" s="65"/>
      <c r="AO1967" s="64"/>
      <c r="AP1967" s="66"/>
      <c r="AQ1967" s="66"/>
      <c r="AS1967" s="67"/>
      <c r="AT1967" s="68"/>
    </row>
    <row r="1968" spans="1:46" x14ac:dyDescent="0.25">
      <c r="A1968" s="60">
        <v>29805.623625498731</v>
      </c>
      <c r="B1968" s="54">
        <f t="shared" si="90"/>
        <v>13</v>
      </c>
      <c r="C1968" s="54">
        <f t="shared" si="91"/>
        <v>1959</v>
      </c>
      <c r="D1968" s="60">
        <v>29805.623625498731</v>
      </c>
      <c r="G1968" s="63"/>
      <c r="I1968" s="64"/>
      <c r="J1968" s="64"/>
      <c r="K1968" s="65"/>
      <c r="M1968" s="64"/>
      <c r="N1968" s="66"/>
      <c r="O1968" s="66"/>
      <c r="Q1968" s="67"/>
      <c r="R1968" s="68"/>
      <c r="S1968" s="63"/>
      <c r="U1968" s="68">
        <v>57823</v>
      </c>
      <c r="V1968" s="64">
        <v>4</v>
      </c>
      <c r="W1968" s="54">
        <f t="shared" si="92"/>
        <v>1959</v>
      </c>
      <c r="X1968" s="68">
        <v>57823</v>
      </c>
      <c r="AC1968" s="63">
        <v>28912.698645666707</v>
      </c>
      <c r="AD1968" s="63"/>
      <c r="AE1968" s="54" t="s">
        <v>176</v>
      </c>
      <c r="AG1968" s="63"/>
      <c r="AK1968" s="64"/>
      <c r="AL1968" s="64"/>
      <c r="AM1968" s="65"/>
      <c r="AO1968" s="64"/>
      <c r="AP1968" s="66"/>
      <c r="AQ1968" s="66"/>
      <c r="AS1968" s="67"/>
      <c r="AT1968" s="68"/>
    </row>
    <row r="1969" spans="1:46" x14ac:dyDescent="0.25">
      <c r="A1969" s="60">
        <v>29821.235428094864</v>
      </c>
      <c r="B1969" s="54">
        <f t="shared" si="90"/>
        <v>14</v>
      </c>
      <c r="C1969" s="54">
        <f t="shared" si="91"/>
        <v>1960</v>
      </c>
      <c r="D1969" s="60">
        <v>29821.235428094864</v>
      </c>
      <c r="G1969" s="63"/>
      <c r="I1969" s="64"/>
      <c r="J1969" s="64"/>
      <c r="K1969" s="65"/>
      <c r="M1969" s="64"/>
      <c r="N1969" s="66"/>
      <c r="O1969" s="66"/>
      <c r="Q1969" s="67"/>
      <c r="R1969" s="68"/>
      <c r="S1969" s="63"/>
      <c r="U1969" s="68">
        <v>57852</v>
      </c>
      <c r="V1969" s="64">
        <v>4</v>
      </c>
      <c r="W1969" s="54">
        <f t="shared" si="92"/>
        <v>1960</v>
      </c>
      <c r="X1969" s="68">
        <v>57852</v>
      </c>
      <c r="AC1969" s="63">
        <v>28927.88547641784</v>
      </c>
      <c r="AD1969" s="63"/>
      <c r="AE1969" s="54" t="s">
        <v>177</v>
      </c>
      <c r="AG1969" s="63"/>
      <c r="AK1969" s="64"/>
      <c r="AL1969" s="64"/>
      <c r="AM1969" s="65"/>
      <c r="AO1969" s="64"/>
      <c r="AP1969" s="66"/>
      <c r="AQ1969" s="66"/>
      <c r="AS1969" s="67"/>
      <c r="AT1969" s="68"/>
    </row>
    <row r="1970" spans="1:46" x14ac:dyDescent="0.25">
      <c r="A1970" s="60">
        <v>29836.738941434771</v>
      </c>
      <c r="B1970" s="54">
        <f t="shared" si="90"/>
        <v>15</v>
      </c>
      <c r="C1970" s="54">
        <f t="shared" si="91"/>
        <v>1961</v>
      </c>
      <c r="D1970" s="60">
        <v>29836.738941434771</v>
      </c>
      <c r="G1970" s="63"/>
      <c r="I1970" s="64"/>
      <c r="J1970" s="64"/>
      <c r="K1970" s="65"/>
      <c r="M1970" s="64"/>
      <c r="N1970" s="66"/>
      <c r="O1970" s="66"/>
      <c r="Q1970" s="67"/>
      <c r="R1970" s="68"/>
      <c r="S1970" s="63"/>
      <c r="U1970" s="68">
        <v>57882</v>
      </c>
      <c r="V1970" s="64">
        <v>5</v>
      </c>
      <c r="W1970" s="54">
        <f t="shared" si="92"/>
        <v>1961</v>
      </c>
      <c r="X1970" s="68">
        <v>57882</v>
      </c>
      <c r="AC1970" s="63">
        <v>28942.125213396735</v>
      </c>
      <c r="AD1970" s="63"/>
      <c r="AE1970" s="54" t="s">
        <v>176</v>
      </c>
      <c r="AG1970" s="63"/>
      <c r="AK1970" s="64"/>
      <c r="AL1970" s="64"/>
      <c r="AM1970" s="65"/>
      <c r="AO1970" s="64"/>
      <c r="AP1970" s="66"/>
      <c r="AQ1970" s="66"/>
      <c r="AS1970" s="67"/>
      <c r="AT1970" s="68"/>
    </row>
    <row r="1971" spans="1:46" x14ac:dyDescent="0.25">
      <c r="A1971" s="60">
        <v>29852.129206719808</v>
      </c>
      <c r="B1971" s="54">
        <f t="shared" si="90"/>
        <v>16</v>
      </c>
      <c r="C1971" s="54">
        <f t="shared" si="91"/>
        <v>1962</v>
      </c>
      <c r="D1971" s="60">
        <v>29852.129206719808</v>
      </c>
      <c r="G1971" s="63"/>
      <c r="I1971" s="64"/>
      <c r="J1971" s="64"/>
      <c r="K1971" s="65"/>
      <c r="M1971" s="64"/>
      <c r="N1971" s="66"/>
      <c r="O1971" s="66"/>
      <c r="Q1971" s="67"/>
      <c r="R1971" s="68"/>
      <c r="S1971" s="63"/>
      <c r="U1971" s="68">
        <v>57911</v>
      </c>
      <c r="V1971" s="64">
        <v>6</v>
      </c>
      <c r="W1971" s="54">
        <f t="shared" si="92"/>
        <v>1962</v>
      </c>
      <c r="X1971" s="68">
        <v>57911</v>
      </c>
      <c r="AC1971" s="63">
        <v>28957.552671868354</v>
      </c>
      <c r="AD1971" s="63"/>
      <c r="AE1971" s="54" t="s">
        <v>177</v>
      </c>
      <c r="AG1971" s="63"/>
      <c r="AK1971" s="64"/>
      <c r="AL1971" s="64"/>
      <c r="AM1971" s="65"/>
      <c r="AO1971" s="64"/>
      <c r="AP1971" s="66"/>
      <c r="AQ1971" s="66"/>
      <c r="AS1971" s="67"/>
      <c r="AT1971" s="68"/>
    </row>
    <row r="1972" spans="1:46" x14ac:dyDescent="0.25">
      <c r="A1972" s="60">
        <v>29867.382227327675</v>
      </c>
      <c r="B1972" s="54">
        <f t="shared" si="90"/>
        <v>17</v>
      </c>
      <c r="C1972" s="54">
        <f t="shared" si="91"/>
        <v>1963</v>
      </c>
      <c r="D1972" s="60">
        <v>29867.382227327675</v>
      </c>
      <c r="G1972" s="63"/>
      <c r="I1972" s="64"/>
      <c r="J1972" s="64"/>
      <c r="K1972" s="65"/>
      <c r="M1972" s="64"/>
      <c r="N1972" s="66"/>
      <c r="O1972" s="66"/>
      <c r="Q1972" s="67"/>
      <c r="R1972" s="68"/>
      <c r="S1972" s="63"/>
      <c r="U1972" s="68">
        <v>57941</v>
      </c>
      <c r="V1972" s="64">
        <v>7</v>
      </c>
      <c r="W1972" s="54">
        <f t="shared" si="92"/>
        <v>1963</v>
      </c>
      <c r="X1972" s="68">
        <v>57941</v>
      </c>
      <c r="AC1972" s="63">
        <v>28971.552475962322</v>
      </c>
      <c r="AD1972" s="63"/>
      <c r="AE1972" s="54" t="s">
        <v>176</v>
      </c>
      <c r="AG1972" s="63"/>
      <c r="AK1972" s="64"/>
      <c r="AL1972" s="64"/>
      <c r="AM1972" s="65"/>
      <c r="AO1972" s="64"/>
      <c r="AP1972" s="66"/>
      <c r="AQ1972" s="66"/>
      <c r="AS1972" s="67"/>
      <c r="AT1972" s="68"/>
    </row>
    <row r="1973" spans="1:46" x14ac:dyDescent="0.25">
      <c r="A1973" s="60">
        <v>29882.509518680163</v>
      </c>
      <c r="B1973" s="54">
        <f t="shared" si="90"/>
        <v>18</v>
      </c>
      <c r="C1973" s="54">
        <f t="shared" si="91"/>
        <v>1964</v>
      </c>
      <c r="D1973" s="60">
        <v>29882.509518680163</v>
      </c>
      <c r="G1973" s="63"/>
      <c r="I1973" s="64"/>
      <c r="J1973" s="64"/>
      <c r="K1973" s="65"/>
      <c r="M1973" s="64"/>
      <c r="N1973" s="66"/>
      <c r="O1973" s="66"/>
      <c r="Q1973" s="67"/>
      <c r="R1973" s="68"/>
      <c r="S1973" s="63"/>
      <c r="U1973" s="68">
        <v>57971</v>
      </c>
      <c r="V1973" s="64">
        <v>8</v>
      </c>
      <c r="W1973" s="54">
        <f t="shared" si="92"/>
        <v>1964</v>
      </c>
      <c r="X1973" s="68">
        <v>57971</v>
      </c>
      <c r="AC1973" s="63">
        <v>28987.084505196661</v>
      </c>
      <c r="AD1973" s="63"/>
      <c r="AE1973" s="54" t="s">
        <v>177</v>
      </c>
      <c r="AG1973" s="63"/>
      <c r="AK1973" s="64"/>
      <c r="AL1973" s="64"/>
      <c r="AM1973" s="65"/>
      <c r="AO1973" s="64"/>
      <c r="AP1973" s="66"/>
      <c r="AQ1973" s="66"/>
      <c r="AS1973" s="67"/>
      <c r="AT1973" s="68"/>
    </row>
    <row r="1974" spans="1:46" x14ac:dyDescent="0.25">
      <c r="A1974" s="60">
        <v>29897.506504290737</v>
      </c>
      <c r="B1974" s="54">
        <f t="shared" si="90"/>
        <v>19</v>
      </c>
      <c r="C1974" s="54">
        <f t="shared" si="91"/>
        <v>1965</v>
      </c>
      <c r="D1974" s="60">
        <v>29897.506504290737</v>
      </c>
      <c r="G1974" s="63"/>
      <c r="I1974" s="64"/>
      <c r="J1974" s="64"/>
      <c r="K1974" s="65"/>
      <c r="M1974" s="64"/>
      <c r="N1974" s="66"/>
      <c r="O1974" s="66"/>
      <c r="Q1974" s="67"/>
      <c r="R1974" s="68"/>
      <c r="S1974" s="63"/>
      <c r="U1974" s="68">
        <v>58000</v>
      </c>
      <c r="V1974" s="64">
        <v>9</v>
      </c>
      <c r="W1974" s="54">
        <f t="shared" si="92"/>
        <v>1965</v>
      </c>
      <c r="X1974" s="68">
        <v>58000</v>
      </c>
      <c r="AC1974" s="63">
        <v>29001.000840548892</v>
      </c>
      <c r="AD1974" s="63"/>
      <c r="AE1974" s="54" t="s">
        <v>176</v>
      </c>
      <c r="AG1974" s="63"/>
      <c r="AK1974" s="64"/>
      <c r="AL1974" s="64"/>
      <c r="AM1974" s="65"/>
      <c r="AO1974" s="64"/>
      <c r="AP1974" s="66"/>
      <c r="AQ1974" s="66"/>
      <c r="AS1974" s="67"/>
      <c r="AT1974" s="68"/>
    </row>
    <row r="1975" spans="1:46" x14ac:dyDescent="0.25">
      <c r="A1975" s="60">
        <v>29912.40057497751</v>
      </c>
      <c r="B1975" s="54">
        <f t="shared" si="90"/>
        <v>20</v>
      </c>
      <c r="C1975" s="54">
        <f t="shared" si="91"/>
        <v>1966</v>
      </c>
      <c r="D1975" s="60">
        <v>29912.40057497751</v>
      </c>
      <c r="G1975" s="63"/>
      <c r="I1975" s="64"/>
      <c r="J1975" s="64"/>
      <c r="K1975" s="65"/>
      <c r="M1975" s="64"/>
      <c r="N1975" s="66"/>
      <c r="O1975" s="66"/>
      <c r="Q1975" s="67"/>
      <c r="R1975" s="68"/>
      <c r="S1975" s="63"/>
      <c r="U1975" s="68">
        <v>58030</v>
      </c>
      <c r="V1975" s="64">
        <v>10</v>
      </c>
      <c r="W1975" s="54">
        <f t="shared" si="92"/>
        <v>1966</v>
      </c>
      <c r="X1975" s="68">
        <v>58030</v>
      </c>
      <c r="AC1975" s="63">
        <v>29016.497292449232</v>
      </c>
      <c r="AD1975" s="63"/>
      <c r="AE1975" s="54" t="s">
        <v>177</v>
      </c>
      <c r="AG1975" s="63"/>
      <c r="AK1975" s="64"/>
      <c r="AL1975" s="64"/>
      <c r="AM1975" s="65"/>
      <c r="AO1975" s="64"/>
      <c r="AP1975" s="66"/>
      <c r="AQ1975" s="66"/>
      <c r="AS1975" s="67"/>
      <c r="AT1975" s="68"/>
    </row>
    <row r="1976" spans="1:46" x14ac:dyDescent="0.25">
      <c r="A1976" s="60">
        <v>29927.202859210316</v>
      </c>
      <c r="B1976" s="54">
        <f t="shared" si="90"/>
        <v>21</v>
      </c>
      <c r="C1976" s="54">
        <f t="shared" si="91"/>
        <v>1967</v>
      </c>
      <c r="D1976" s="60">
        <v>29927.202859210316</v>
      </c>
      <c r="G1976" s="63"/>
      <c r="I1976" s="64"/>
      <c r="J1976" s="64"/>
      <c r="K1976" s="65"/>
      <c r="M1976" s="64"/>
      <c r="N1976" s="66"/>
      <c r="O1976" s="66"/>
      <c r="Q1976" s="67"/>
      <c r="R1976" s="68"/>
      <c r="S1976" s="63"/>
      <c r="U1976" s="68">
        <v>58060</v>
      </c>
      <c r="V1976" s="64">
        <v>11</v>
      </c>
      <c r="W1976" s="54">
        <f t="shared" si="92"/>
        <v>1967</v>
      </c>
      <c r="X1976" s="68">
        <v>58060</v>
      </c>
      <c r="AC1976" s="63">
        <v>29030.499078990426</v>
      </c>
      <c r="AD1976" s="63"/>
      <c r="AE1976" s="54" t="s">
        <v>176</v>
      </c>
      <c r="AG1976" s="63"/>
      <c r="AK1976" s="64"/>
      <c r="AL1976" s="64"/>
      <c r="AM1976" s="65"/>
      <c r="AO1976" s="64"/>
      <c r="AP1976" s="66"/>
      <c r="AQ1976" s="66"/>
      <c r="AS1976" s="67"/>
      <c r="AT1976" s="68"/>
    </row>
    <row r="1977" spans="1:46" x14ac:dyDescent="0.25">
      <c r="A1977" s="60">
        <v>29941.95236219652</v>
      </c>
      <c r="B1977" s="54">
        <f t="shared" si="90"/>
        <v>22</v>
      </c>
      <c r="C1977" s="54">
        <f t="shared" si="91"/>
        <v>1968</v>
      </c>
      <c r="D1977" s="60">
        <v>29941.95236219652</v>
      </c>
      <c r="G1977" s="63"/>
      <c r="I1977" s="64"/>
      <c r="J1977" s="64"/>
      <c r="K1977" s="65"/>
      <c r="M1977" s="64"/>
      <c r="N1977" s="66"/>
      <c r="O1977" s="66"/>
      <c r="Q1977" s="67"/>
      <c r="R1977" s="68"/>
      <c r="S1977" s="63"/>
      <c r="U1977" s="68">
        <v>58089</v>
      </c>
      <c r="V1977" s="64">
        <v>12</v>
      </c>
      <c r="W1977" s="54">
        <f t="shared" si="92"/>
        <v>1968</v>
      </c>
      <c r="X1977" s="68">
        <v>58089</v>
      </c>
      <c r="AC1977" s="63">
        <v>29045.833399032243</v>
      </c>
      <c r="AD1977" s="63"/>
      <c r="AE1977" s="54" t="s">
        <v>177</v>
      </c>
      <c r="AG1977" s="63"/>
      <c r="AK1977" s="64"/>
      <c r="AL1977" s="64"/>
      <c r="AM1977" s="65"/>
      <c r="AO1977" s="64"/>
      <c r="AP1977" s="66"/>
      <c r="AQ1977" s="66"/>
      <c r="AS1977" s="67"/>
      <c r="AT1977" s="68"/>
    </row>
    <row r="1978" spans="1:46" x14ac:dyDescent="0.25">
      <c r="A1978" s="60">
        <v>29956.669055718463</v>
      </c>
      <c r="B1978" s="54">
        <f t="shared" si="90"/>
        <v>23</v>
      </c>
      <c r="C1978" s="54">
        <f t="shared" si="91"/>
        <v>1969</v>
      </c>
      <c r="D1978" s="60">
        <v>29956.669055718463</v>
      </c>
      <c r="G1978" s="63"/>
      <c r="I1978" s="64"/>
      <c r="J1978" s="64"/>
      <c r="K1978" s="65"/>
      <c r="M1978" s="64"/>
      <c r="N1978" s="66"/>
      <c r="O1978" s="66"/>
      <c r="Q1978" s="67"/>
      <c r="R1978" s="68"/>
      <c r="S1978" s="63"/>
      <c r="U1978" s="68">
        <v>58118</v>
      </c>
      <c r="V1978" s="64">
        <v>1</v>
      </c>
      <c r="W1978" s="54">
        <f t="shared" si="92"/>
        <v>1969</v>
      </c>
      <c r="X1978" s="68">
        <v>58118</v>
      </c>
      <c r="AC1978" s="63">
        <v>29060.070457905531</v>
      </c>
      <c r="AD1978" s="63"/>
      <c r="AE1978" s="54" t="s">
        <v>176</v>
      </c>
      <c r="AG1978" s="63"/>
      <c r="AK1978" s="64"/>
      <c r="AL1978" s="64"/>
      <c r="AM1978" s="65"/>
      <c r="AO1978" s="64"/>
      <c r="AP1978" s="66"/>
      <c r="AQ1978" s="66"/>
      <c r="AS1978" s="67"/>
      <c r="AT1978" s="68"/>
    </row>
    <row r="1979" spans="1:46" x14ac:dyDescent="0.25">
      <c r="A1979" s="60">
        <v>29971.397049343679</v>
      </c>
      <c r="B1979" s="54">
        <f t="shared" si="90"/>
        <v>24</v>
      </c>
      <c r="C1979" s="54">
        <f t="shared" si="91"/>
        <v>1970</v>
      </c>
      <c r="D1979" s="60">
        <v>29971.397049343679</v>
      </c>
      <c r="G1979" s="63"/>
      <c r="I1979" s="64"/>
      <c r="J1979" s="64"/>
      <c r="K1979" s="65"/>
      <c r="M1979" s="64"/>
      <c r="N1979" s="66"/>
      <c r="O1979" s="66"/>
      <c r="Q1979" s="67"/>
      <c r="R1979" s="68"/>
      <c r="S1979" s="63"/>
      <c r="U1979" s="68">
        <v>58148</v>
      </c>
      <c r="V1979" s="64">
        <v>2</v>
      </c>
      <c r="W1979" s="54">
        <f t="shared" si="92"/>
        <v>1970</v>
      </c>
      <c r="X1979" s="68">
        <v>58148</v>
      </c>
      <c r="AC1979" s="63">
        <v>29075.140232610051</v>
      </c>
      <c r="AD1979" s="63"/>
      <c r="AE1979" s="54" t="s">
        <v>177</v>
      </c>
      <c r="AG1979" s="63"/>
      <c r="AK1979" s="64"/>
      <c r="AL1979" s="64"/>
      <c r="AM1979" s="65"/>
      <c r="AO1979" s="64"/>
      <c r="AP1979" s="66"/>
      <c r="AQ1979" s="66"/>
      <c r="AS1979" s="67"/>
      <c r="AT1979" s="68"/>
    </row>
    <row r="1980" spans="1:46" x14ac:dyDescent="0.25">
      <c r="A1980" s="60">
        <v>29986.157185161486</v>
      </c>
      <c r="B1980" s="54">
        <f t="shared" si="90"/>
        <v>1</v>
      </c>
      <c r="C1980" s="54">
        <f t="shared" si="91"/>
        <v>1971</v>
      </c>
      <c r="D1980" s="60">
        <v>29986.157185161486</v>
      </c>
      <c r="G1980" s="63"/>
      <c r="I1980" s="64"/>
      <c r="J1980" s="64"/>
      <c r="K1980" s="65"/>
      <c r="M1980" s="64"/>
      <c r="N1980" s="66"/>
      <c r="O1980" s="66"/>
      <c r="Q1980" s="67"/>
      <c r="R1980" s="68"/>
      <c r="S1980" s="63"/>
      <c r="U1980" s="68">
        <v>58177</v>
      </c>
      <c r="V1980" s="64">
        <v>3</v>
      </c>
      <c r="W1980" s="54">
        <f t="shared" si="92"/>
        <v>1971</v>
      </c>
      <c r="X1980" s="68">
        <v>58177</v>
      </c>
      <c r="AC1980" s="63">
        <v>29089.716156899929</v>
      </c>
      <c r="AD1980" s="63"/>
      <c r="AE1980" s="54" t="s">
        <v>176</v>
      </c>
      <c r="AG1980" s="63"/>
      <c r="AK1980" s="64"/>
      <c r="AL1980" s="64"/>
      <c r="AM1980" s="65"/>
      <c r="AO1980" s="64"/>
      <c r="AP1980" s="66"/>
      <c r="AQ1980" s="66"/>
      <c r="AS1980" s="67"/>
      <c r="AT1980" s="68"/>
    </row>
    <row r="1981" spans="1:46" x14ac:dyDescent="0.25">
      <c r="A1981" s="60">
        <v>30000.99123995658</v>
      </c>
      <c r="B1981" s="54">
        <f t="shared" si="90"/>
        <v>2</v>
      </c>
      <c r="C1981" s="54">
        <f t="shared" si="91"/>
        <v>1972</v>
      </c>
      <c r="D1981" s="60">
        <v>30000.99123995658</v>
      </c>
      <c r="G1981" s="63"/>
      <c r="I1981" s="64"/>
      <c r="J1981" s="64"/>
      <c r="K1981" s="65"/>
      <c r="M1981" s="64"/>
      <c r="N1981" s="66"/>
      <c r="O1981" s="66"/>
      <c r="Q1981" s="67"/>
      <c r="R1981" s="68"/>
      <c r="S1981" s="63"/>
      <c r="U1981" s="68">
        <v>58207</v>
      </c>
      <c r="V1981" s="64">
        <v>4</v>
      </c>
      <c r="W1981" s="54">
        <f t="shared" si="92"/>
        <v>1972</v>
      </c>
      <c r="X1981" s="68">
        <v>58207</v>
      </c>
      <c r="AC1981" s="63">
        <v>29104.457924379036</v>
      </c>
      <c r="AD1981" s="63"/>
      <c r="AE1981" s="54" t="s">
        <v>177</v>
      </c>
      <c r="AG1981" s="63"/>
      <c r="AK1981" s="64"/>
      <c r="AL1981" s="64"/>
      <c r="AM1981" s="65"/>
      <c r="AO1981" s="64"/>
      <c r="AP1981" s="66"/>
      <c r="AQ1981" s="66"/>
      <c r="AS1981" s="67"/>
      <c r="AT1981" s="68"/>
    </row>
    <row r="1982" spans="1:46" x14ac:dyDescent="0.25">
      <c r="A1982" s="60">
        <v>30015.913512555882</v>
      </c>
      <c r="B1982" s="54">
        <f t="shared" si="90"/>
        <v>3</v>
      </c>
      <c r="C1982" s="54">
        <f t="shared" si="91"/>
        <v>1973</v>
      </c>
      <c r="D1982" s="60">
        <v>30015.913512555882</v>
      </c>
      <c r="G1982" s="63"/>
      <c r="I1982" s="64"/>
      <c r="J1982" s="64"/>
      <c r="K1982" s="65"/>
      <c r="M1982" s="64"/>
      <c r="N1982" s="66"/>
      <c r="O1982" s="66"/>
      <c r="Q1982" s="67"/>
      <c r="R1982" s="68"/>
      <c r="S1982" s="63"/>
      <c r="U1982" s="68">
        <v>58236</v>
      </c>
      <c r="V1982" s="64">
        <v>5</v>
      </c>
      <c r="W1982" s="54">
        <f t="shared" si="92"/>
        <v>1973</v>
      </c>
      <c r="X1982" s="68">
        <v>58236</v>
      </c>
      <c r="AC1982" s="63">
        <v>29119.407929291949</v>
      </c>
      <c r="AD1982" s="63"/>
      <c r="AE1982" s="54" t="s">
        <v>176</v>
      </c>
      <c r="AG1982" s="63"/>
      <c r="AK1982" s="64"/>
      <c r="AL1982" s="64"/>
      <c r="AM1982" s="65"/>
      <c r="AO1982" s="64"/>
      <c r="AP1982" s="66"/>
      <c r="AQ1982" s="66"/>
      <c r="AS1982" s="67"/>
      <c r="AT1982" s="68"/>
    </row>
    <row r="1983" spans="1:46" x14ac:dyDescent="0.25">
      <c r="A1983" s="60">
        <v>30030.956044154707</v>
      </c>
      <c r="B1983" s="54">
        <f t="shared" si="90"/>
        <v>4</v>
      </c>
      <c r="C1983" s="54">
        <f t="shared" si="91"/>
        <v>1974</v>
      </c>
      <c r="D1983" s="60">
        <v>30030.956044154707</v>
      </c>
      <c r="G1983" s="63"/>
      <c r="I1983" s="64"/>
      <c r="J1983" s="64"/>
      <c r="K1983" s="65"/>
      <c r="M1983" s="64"/>
      <c r="N1983" s="66"/>
      <c r="O1983" s="66"/>
      <c r="Q1983" s="67"/>
      <c r="R1983" s="68"/>
      <c r="S1983" s="63"/>
      <c r="U1983" s="68">
        <v>58266</v>
      </c>
      <c r="V1983" s="64">
        <v>6</v>
      </c>
      <c r="W1983" s="54">
        <f t="shared" si="92"/>
        <v>1974</v>
      </c>
      <c r="X1983" s="68">
        <v>58266</v>
      </c>
      <c r="AC1983" s="63">
        <v>29133.816787040327</v>
      </c>
      <c r="AD1983" s="63"/>
      <c r="AE1983" s="54" t="s">
        <v>177</v>
      </c>
      <c r="AG1983" s="63"/>
      <c r="AK1983" s="64"/>
      <c r="AL1983" s="64"/>
      <c r="AM1983" s="65"/>
      <c r="AO1983" s="64"/>
      <c r="AP1983" s="66"/>
      <c r="AQ1983" s="66"/>
      <c r="AS1983" s="67"/>
      <c r="AT1983" s="68"/>
    </row>
    <row r="1984" spans="1:46" x14ac:dyDescent="0.25">
      <c r="A1984" s="60">
        <v>30046.120522960555</v>
      </c>
      <c r="B1984" s="54">
        <f t="shared" si="90"/>
        <v>5</v>
      </c>
      <c r="C1984" s="54">
        <f t="shared" si="91"/>
        <v>1975</v>
      </c>
      <c r="D1984" s="60">
        <v>30046.120522960555</v>
      </c>
      <c r="G1984" s="63"/>
      <c r="I1984" s="64"/>
      <c r="J1984" s="64"/>
      <c r="K1984" s="65"/>
      <c r="M1984" s="64"/>
      <c r="N1984" s="66"/>
      <c r="O1984" s="66"/>
      <c r="Q1984" s="67"/>
      <c r="R1984" s="68"/>
      <c r="S1984" s="63"/>
      <c r="U1984" s="68">
        <v>58295</v>
      </c>
      <c r="V1984" s="64">
        <v>7</v>
      </c>
      <c r="W1984" s="54">
        <f t="shared" si="92"/>
        <v>1975</v>
      </c>
      <c r="X1984" s="68">
        <v>58295</v>
      </c>
      <c r="AC1984" s="63">
        <v>29149.09991014516</v>
      </c>
      <c r="AD1984" s="63"/>
      <c r="AE1984" s="54" t="s">
        <v>176</v>
      </c>
      <c r="AG1984" s="63"/>
      <c r="AK1984" s="64"/>
      <c r="AL1984" s="64"/>
      <c r="AM1984" s="65"/>
      <c r="AO1984" s="64"/>
      <c r="AP1984" s="66"/>
      <c r="AQ1984" s="66"/>
      <c r="AS1984" s="67"/>
      <c r="AT1984" s="68"/>
    </row>
    <row r="1985" spans="1:46" x14ac:dyDescent="0.25">
      <c r="A1985" s="60">
        <v>30061.422445833217</v>
      </c>
      <c r="B1985" s="54">
        <f t="shared" si="90"/>
        <v>6</v>
      </c>
      <c r="C1985" s="54">
        <f t="shared" si="91"/>
        <v>1976</v>
      </c>
      <c r="D1985" s="60">
        <v>30061.422445833217</v>
      </c>
      <c r="G1985" s="63"/>
      <c r="I1985" s="64"/>
      <c r="J1985" s="64"/>
      <c r="K1985" s="65"/>
      <c r="M1985" s="64"/>
      <c r="N1985" s="66"/>
      <c r="O1985" s="66"/>
      <c r="Q1985" s="67"/>
      <c r="R1985" s="68"/>
      <c r="S1985" s="63"/>
      <c r="U1985" s="68">
        <v>58325</v>
      </c>
      <c r="V1985" s="64">
        <v>8</v>
      </c>
      <c r="W1985" s="54">
        <f t="shared" si="92"/>
        <v>1976</v>
      </c>
      <c r="X1985" s="68">
        <v>58325</v>
      </c>
      <c r="AC1985" s="63">
        <v>29163.241589577403</v>
      </c>
      <c r="AD1985" s="63"/>
      <c r="AE1985" s="54" t="s">
        <v>177</v>
      </c>
      <c r="AG1985" s="63"/>
      <c r="AK1985" s="64"/>
      <c r="AL1985" s="64"/>
      <c r="AM1985" s="65"/>
      <c r="AO1985" s="64"/>
      <c r="AP1985" s="66"/>
      <c r="AQ1985" s="66"/>
      <c r="AS1985" s="67"/>
      <c r="AT1985" s="68"/>
    </row>
    <row r="1986" spans="1:46" x14ac:dyDescent="0.25">
      <c r="A1986" s="60">
        <v>30076.847825903911</v>
      </c>
      <c r="B1986" s="54">
        <f t="shared" si="90"/>
        <v>7</v>
      </c>
      <c r="C1986" s="54">
        <f t="shared" si="91"/>
        <v>1977</v>
      </c>
      <c r="D1986" s="60">
        <v>30076.847825903911</v>
      </c>
      <c r="G1986" s="63"/>
      <c r="I1986" s="64"/>
      <c r="J1986" s="64"/>
      <c r="K1986" s="65"/>
      <c r="M1986" s="64"/>
      <c r="N1986" s="66"/>
      <c r="O1986" s="66"/>
      <c r="Q1986" s="67"/>
      <c r="R1986" s="68"/>
      <c r="S1986" s="63"/>
      <c r="U1986" s="68">
        <v>58354</v>
      </c>
      <c r="V1986" s="64">
        <v>9</v>
      </c>
      <c r="W1986" s="54">
        <f t="shared" si="92"/>
        <v>1977</v>
      </c>
      <c r="X1986" s="68">
        <v>58354</v>
      </c>
      <c r="AC1986" s="63">
        <v>29178.753098209854</v>
      </c>
      <c r="AD1986" s="63"/>
      <c r="AE1986" s="54" t="s">
        <v>176</v>
      </c>
      <c r="AG1986" s="63"/>
      <c r="AK1986" s="64"/>
      <c r="AL1986" s="64"/>
      <c r="AM1986" s="65"/>
      <c r="AO1986" s="64"/>
      <c r="AP1986" s="66"/>
      <c r="AQ1986" s="66"/>
      <c r="AS1986" s="67"/>
      <c r="AT1986" s="68"/>
    </row>
    <row r="1987" spans="1:46" x14ac:dyDescent="0.25">
      <c r="A1987" s="60">
        <v>30092.391504850704</v>
      </c>
      <c r="B1987" s="54">
        <f t="shared" si="90"/>
        <v>8</v>
      </c>
      <c r="C1987" s="54">
        <f t="shared" si="91"/>
        <v>1978</v>
      </c>
      <c r="D1987" s="60">
        <v>30092.391504850704</v>
      </c>
      <c r="G1987" s="63"/>
      <c r="I1987" s="64"/>
      <c r="J1987" s="64"/>
      <c r="K1987" s="65"/>
      <c r="M1987" s="64"/>
      <c r="N1987" s="66"/>
      <c r="O1987" s="66"/>
      <c r="Q1987" s="67"/>
      <c r="R1987" s="68"/>
      <c r="S1987" s="63"/>
      <c r="U1987" s="68">
        <v>58384</v>
      </c>
      <c r="V1987" s="64">
        <v>10</v>
      </c>
      <c r="W1987" s="54">
        <f t="shared" si="92"/>
        <v>1978</v>
      </c>
      <c r="X1987" s="68">
        <v>58384</v>
      </c>
      <c r="AC1987" s="63">
        <v>29192.755894321017</v>
      </c>
      <c r="AD1987" s="63"/>
      <c r="AE1987" s="54" t="s">
        <v>177</v>
      </c>
      <c r="AG1987" s="63"/>
      <c r="AK1987" s="64"/>
      <c r="AL1987" s="64"/>
      <c r="AM1987" s="65"/>
      <c r="AO1987" s="64"/>
      <c r="AP1987" s="66"/>
      <c r="AQ1987" s="66"/>
      <c r="AS1987" s="67"/>
      <c r="AT1987" s="68"/>
    </row>
    <row r="1988" spans="1:46" x14ac:dyDescent="0.25">
      <c r="A1988" s="60">
        <v>30108.025532801636</v>
      </c>
      <c r="B1988" s="54">
        <f t="shared" si="90"/>
        <v>9</v>
      </c>
      <c r="C1988" s="54">
        <f t="shared" si="91"/>
        <v>1979</v>
      </c>
      <c r="D1988" s="60">
        <v>30108.025532801636</v>
      </c>
      <c r="G1988" s="63"/>
      <c r="I1988" s="64"/>
      <c r="J1988" s="64"/>
      <c r="K1988" s="65"/>
      <c r="M1988" s="64"/>
      <c r="N1988" s="66"/>
      <c r="O1988" s="66"/>
      <c r="Q1988" s="67"/>
      <c r="R1988" s="68"/>
      <c r="S1988" s="63"/>
      <c r="U1988" s="68">
        <v>58414</v>
      </c>
      <c r="V1988" s="64">
        <v>11</v>
      </c>
      <c r="W1988" s="54">
        <f t="shared" si="92"/>
        <v>1979</v>
      </c>
      <c r="X1988" s="68">
        <v>58414</v>
      </c>
      <c r="AC1988" s="63">
        <v>29208.350149164908</v>
      </c>
      <c r="AD1988" s="63"/>
      <c r="AE1988" s="54" t="s">
        <v>176</v>
      </c>
      <c r="AG1988" s="63"/>
      <c r="AK1988" s="64"/>
      <c r="AL1988" s="64"/>
      <c r="AM1988" s="65"/>
      <c r="AO1988" s="64"/>
      <c r="AP1988" s="66"/>
      <c r="AQ1988" s="66"/>
      <c r="AS1988" s="67"/>
      <c r="AT1988" s="68"/>
    </row>
    <row r="1989" spans="1:46" x14ac:dyDescent="0.25">
      <c r="A1989" s="60">
        <v>30123.724904380273</v>
      </c>
      <c r="B1989" s="54">
        <f t="shared" si="90"/>
        <v>10</v>
      </c>
      <c r="C1989" s="54">
        <f t="shared" si="91"/>
        <v>1980</v>
      </c>
      <c r="D1989" s="60">
        <v>30123.724904380273</v>
      </c>
      <c r="G1989" s="63"/>
      <c r="I1989" s="64"/>
      <c r="J1989" s="64"/>
      <c r="K1989" s="65"/>
      <c r="M1989" s="64"/>
      <c r="N1989" s="66"/>
      <c r="O1989" s="66"/>
      <c r="Q1989" s="67"/>
      <c r="R1989" s="68"/>
      <c r="S1989" s="63"/>
      <c r="U1989" s="68">
        <v>58444</v>
      </c>
      <c r="V1989" s="64">
        <v>12</v>
      </c>
      <c r="W1989" s="54">
        <f t="shared" si="92"/>
        <v>1980</v>
      </c>
      <c r="X1989" s="68">
        <v>58444</v>
      </c>
      <c r="AC1989" s="63">
        <v>29222.377056625672</v>
      </c>
      <c r="AD1989" s="63"/>
      <c r="AE1989" s="54" t="s">
        <v>177</v>
      </c>
      <c r="AG1989" s="63"/>
      <c r="AK1989" s="64"/>
      <c r="AL1989" s="64"/>
      <c r="AM1989" s="65"/>
      <c r="AO1989" s="64"/>
      <c r="AP1989" s="66"/>
      <c r="AQ1989" s="66"/>
      <c r="AS1989" s="67"/>
      <c r="AT1989" s="68"/>
    </row>
    <row r="1990" spans="1:46" x14ac:dyDescent="0.25">
      <c r="A1990" s="60">
        <v>30139.45517004421</v>
      </c>
      <c r="B1990" s="54">
        <f t="shared" si="90"/>
        <v>11</v>
      </c>
      <c r="C1990" s="54">
        <f t="shared" si="91"/>
        <v>1981</v>
      </c>
      <c r="D1990" s="60">
        <v>30139.45517004421</v>
      </c>
      <c r="G1990" s="63"/>
      <c r="I1990" s="64"/>
      <c r="J1990" s="64"/>
      <c r="K1990" s="65"/>
      <c r="M1990" s="64"/>
      <c r="N1990" s="66"/>
      <c r="O1990" s="66"/>
      <c r="Q1990" s="67"/>
      <c r="R1990" s="68"/>
      <c r="S1990" s="63"/>
      <c r="U1990" s="68">
        <v>58473</v>
      </c>
      <c r="V1990" s="64">
        <v>1</v>
      </c>
      <c r="W1990" s="54">
        <f t="shared" si="92"/>
        <v>1981</v>
      </c>
      <c r="X1990" s="68">
        <v>58473</v>
      </c>
      <c r="AC1990" s="63">
        <v>29237.889049380552</v>
      </c>
      <c r="AD1990" s="63"/>
      <c r="AE1990" s="54" t="s">
        <v>176</v>
      </c>
      <c r="AG1990" s="63"/>
      <c r="AK1990" s="64"/>
      <c r="AL1990" s="64"/>
      <c r="AM1990" s="65"/>
      <c r="AO1990" s="64"/>
      <c r="AP1990" s="66"/>
      <c r="AQ1990" s="66"/>
      <c r="AS1990" s="67"/>
      <c r="AT1990" s="68"/>
    </row>
    <row r="1991" spans="1:46" x14ac:dyDescent="0.25">
      <c r="A1991" s="60">
        <v>30155.177960910834</v>
      </c>
      <c r="B1991" s="54">
        <f t="shared" si="90"/>
        <v>12</v>
      </c>
      <c r="C1991" s="54">
        <f t="shared" si="91"/>
        <v>1982</v>
      </c>
      <c r="D1991" s="60">
        <v>30155.177960910834</v>
      </c>
      <c r="G1991" s="63"/>
      <c r="I1991" s="64"/>
      <c r="J1991" s="64"/>
      <c r="K1991" s="65"/>
      <c r="M1991" s="64"/>
      <c r="N1991" s="66"/>
      <c r="O1991" s="66"/>
      <c r="Q1991" s="67"/>
      <c r="R1991" s="68"/>
      <c r="S1991" s="63"/>
      <c r="U1991" s="68">
        <v>58503</v>
      </c>
      <c r="V1991" s="64">
        <v>2</v>
      </c>
      <c r="W1991" s="54">
        <f t="shared" si="92"/>
        <v>1982</v>
      </c>
      <c r="X1991" s="68">
        <v>58503</v>
      </c>
      <c r="AC1991" s="63">
        <v>29252.098656440619</v>
      </c>
      <c r="AD1991" s="63"/>
      <c r="AE1991" s="54" t="s">
        <v>177</v>
      </c>
      <c r="AG1991" s="63"/>
      <c r="AK1991" s="64"/>
      <c r="AL1991" s="64"/>
      <c r="AM1991" s="65"/>
      <c r="AO1991" s="64"/>
      <c r="AP1991" s="66"/>
      <c r="AQ1991" s="66"/>
      <c r="AS1991" s="67"/>
      <c r="AT1991" s="68"/>
    </row>
    <row r="1992" spans="1:46" x14ac:dyDescent="0.25">
      <c r="A1992" s="60">
        <v>30170.862930481788</v>
      </c>
      <c r="B1992" s="54">
        <f t="shared" si="90"/>
        <v>13</v>
      </c>
      <c r="C1992" s="54">
        <f t="shared" si="91"/>
        <v>1983</v>
      </c>
      <c r="D1992" s="60">
        <v>30170.862930481788</v>
      </c>
      <c r="G1992" s="63"/>
      <c r="I1992" s="64"/>
      <c r="J1992" s="64"/>
      <c r="K1992" s="65"/>
      <c r="M1992" s="64"/>
      <c r="N1992" s="66"/>
      <c r="O1992" s="66"/>
      <c r="Q1992" s="67"/>
      <c r="R1992" s="68"/>
      <c r="S1992" s="63"/>
      <c r="U1992" s="68">
        <v>58532</v>
      </c>
      <c r="V1992" s="64">
        <v>3</v>
      </c>
      <c r="W1992" s="54">
        <f t="shared" si="92"/>
        <v>1983</v>
      </c>
      <c r="X1992" s="68">
        <v>58532</v>
      </c>
      <c r="AC1992" s="63">
        <v>29267.369253206998</v>
      </c>
      <c r="AD1992" s="63"/>
      <c r="AE1992" s="54" t="s">
        <v>176</v>
      </c>
      <c r="AG1992" s="63"/>
      <c r="AK1992" s="64"/>
      <c r="AL1992" s="64"/>
      <c r="AM1992" s="65"/>
      <c r="AO1992" s="64"/>
      <c r="AP1992" s="66"/>
      <c r="AQ1992" s="66"/>
      <c r="AS1992" s="67"/>
      <c r="AT1992" s="68"/>
    </row>
    <row r="1993" spans="1:46" x14ac:dyDescent="0.25">
      <c r="A1993" s="60">
        <v>30186.46951132128</v>
      </c>
      <c r="B1993" s="54">
        <f t="shared" si="90"/>
        <v>14</v>
      </c>
      <c r="C1993" s="54">
        <f t="shared" si="91"/>
        <v>1984</v>
      </c>
      <c r="D1993" s="60">
        <v>30186.46951132128</v>
      </c>
      <c r="G1993" s="63"/>
      <c r="I1993" s="64"/>
      <c r="J1993" s="64"/>
      <c r="K1993" s="65"/>
      <c r="M1993" s="64"/>
      <c r="N1993" s="66"/>
      <c r="O1993" s="66"/>
      <c r="Q1993" s="67"/>
      <c r="R1993" s="68"/>
      <c r="S1993" s="63"/>
      <c r="U1993" s="68">
        <v>58561</v>
      </c>
      <c r="V1993" s="64">
        <v>4</v>
      </c>
      <c r="W1993" s="54">
        <f t="shared" si="92"/>
        <v>1984</v>
      </c>
      <c r="X1993" s="68">
        <v>58561</v>
      </c>
      <c r="AC1993" s="63">
        <v>29281.875345239881</v>
      </c>
      <c r="AD1993" s="63"/>
      <c r="AE1993" s="54" t="s">
        <v>177</v>
      </c>
      <c r="AG1993" s="63"/>
      <c r="AK1993" s="64"/>
      <c r="AL1993" s="64"/>
      <c r="AM1993" s="65"/>
      <c r="AO1993" s="64"/>
      <c r="AP1993" s="66"/>
      <c r="AQ1993" s="66"/>
      <c r="AS1993" s="67"/>
      <c r="AT1993" s="68"/>
    </row>
    <row r="1994" spans="1:46" x14ac:dyDescent="0.25">
      <c r="A1994" s="60">
        <v>30201.980955901556</v>
      </c>
      <c r="B1994" s="54">
        <f t="shared" si="90"/>
        <v>15</v>
      </c>
      <c r="C1994" s="54">
        <f t="shared" si="91"/>
        <v>1985</v>
      </c>
      <c r="D1994" s="60">
        <v>30201.980955901556</v>
      </c>
      <c r="G1994" s="63"/>
      <c r="I1994" s="64"/>
      <c r="J1994" s="64"/>
      <c r="K1994" s="65"/>
      <c r="M1994" s="64"/>
      <c r="N1994" s="66"/>
      <c r="O1994" s="66"/>
      <c r="Q1994" s="67"/>
      <c r="R1994" s="68"/>
      <c r="S1994" s="63"/>
      <c r="U1994" s="68">
        <v>58591</v>
      </c>
      <c r="V1994" s="64">
        <v>5</v>
      </c>
      <c r="W1994" s="54">
        <f t="shared" si="92"/>
        <v>1985</v>
      </c>
      <c r="X1994" s="68">
        <v>58591</v>
      </c>
      <c r="AC1994" s="63">
        <v>29296.789389033802</v>
      </c>
      <c r="AD1994" s="63"/>
      <c r="AE1994" s="54" t="s">
        <v>176</v>
      </c>
      <c r="AG1994" s="63"/>
      <c r="AK1994" s="64"/>
      <c r="AL1994" s="64"/>
      <c r="AM1994" s="65"/>
      <c r="AO1994" s="64"/>
      <c r="AP1994" s="66"/>
      <c r="AQ1994" s="66"/>
      <c r="AS1994" s="67"/>
      <c r="AT1994" s="68"/>
    </row>
    <row r="1995" spans="1:46" x14ac:dyDescent="0.25">
      <c r="A1995" s="60">
        <v>30217.366015610751</v>
      </c>
      <c r="B1995" s="54">
        <f t="shared" si="90"/>
        <v>16</v>
      </c>
      <c r="C1995" s="54">
        <f t="shared" si="91"/>
        <v>1986</v>
      </c>
      <c r="D1995" s="60">
        <v>30217.366015610751</v>
      </c>
      <c r="G1995" s="63"/>
      <c r="I1995" s="64"/>
      <c r="J1995" s="64"/>
      <c r="K1995" s="65"/>
      <c r="M1995" s="64"/>
      <c r="N1995" s="66"/>
      <c r="O1995" s="66"/>
      <c r="Q1995" s="67"/>
      <c r="R1995" s="68"/>
      <c r="S1995" s="63"/>
      <c r="U1995" s="68">
        <v>58620</v>
      </c>
      <c r="V1995" s="64">
        <v>6</v>
      </c>
      <c r="W1995" s="54">
        <f t="shared" si="92"/>
        <v>1986</v>
      </c>
      <c r="X1995" s="68">
        <v>58620</v>
      </c>
      <c r="AC1995" s="63">
        <v>29311.635205607861</v>
      </c>
      <c r="AD1995" s="63"/>
      <c r="AE1995" s="54" t="s">
        <v>177</v>
      </c>
      <c r="AG1995" s="63"/>
      <c r="AK1995" s="64"/>
      <c r="AL1995" s="64"/>
      <c r="AM1995" s="65"/>
      <c r="AO1995" s="64"/>
      <c r="AP1995" s="66"/>
      <c r="AQ1995" s="66"/>
      <c r="AS1995" s="67"/>
      <c r="AT1995" s="68"/>
    </row>
    <row r="1996" spans="1:46" x14ac:dyDescent="0.25">
      <c r="A1996" s="60">
        <v>30232.627096167766</v>
      </c>
      <c r="B1996" s="54">
        <f t="shared" ref="B1996:B2059" si="93">IF(B1995=24,1,B1995+1)</f>
        <v>17</v>
      </c>
      <c r="C1996" s="54">
        <f t="shared" ref="C1996:C2059" si="94">C1995+1</f>
        <v>1987</v>
      </c>
      <c r="D1996" s="60">
        <v>30232.627096167766</v>
      </c>
      <c r="G1996" s="63"/>
      <c r="I1996" s="64"/>
      <c r="J1996" s="64"/>
      <c r="K1996" s="65"/>
      <c r="M1996" s="64"/>
      <c r="N1996" s="66"/>
      <c r="O1996" s="66"/>
      <c r="Q1996" s="67"/>
      <c r="R1996" s="68"/>
      <c r="S1996" s="63"/>
      <c r="U1996" s="68">
        <v>58649</v>
      </c>
      <c r="V1996" s="64">
        <v>7</v>
      </c>
      <c r="W1996" s="54">
        <f t="shared" ref="W1996:W2059" si="95">W1995+1</f>
        <v>1987</v>
      </c>
      <c r="X1996" s="68">
        <v>58649</v>
      </c>
      <c r="AC1996" s="63">
        <v>29326.157693892252</v>
      </c>
      <c r="AD1996" s="63"/>
      <c r="AE1996" s="54" t="s">
        <v>176</v>
      </c>
      <c r="AG1996" s="63"/>
      <c r="AK1996" s="64"/>
      <c r="AL1996" s="64"/>
      <c r="AM1996" s="65"/>
      <c r="AO1996" s="64"/>
      <c r="AP1996" s="66"/>
      <c r="AQ1996" s="66"/>
      <c r="AS1996" s="67"/>
      <c r="AT1996" s="68"/>
    </row>
    <row r="1997" spans="1:46" x14ac:dyDescent="0.25">
      <c r="A1997" s="60">
        <v>30247.749062898103</v>
      </c>
      <c r="B1997" s="54">
        <f t="shared" si="93"/>
        <v>18</v>
      </c>
      <c r="C1997" s="54">
        <f t="shared" si="94"/>
        <v>1988</v>
      </c>
      <c r="D1997" s="60">
        <v>30247.749062898103</v>
      </c>
      <c r="G1997" s="63"/>
      <c r="I1997" s="64"/>
      <c r="J1997" s="64"/>
      <c r="K1997" s="65"/>
      <c r="M1997" s="64"/>
      <c r="N1997" s="66"/>
      <c r="O1997" s="66"/>
      <c r="Q1997" s="67"/>
      <c r="R1997" s="68"/>
      <c r="S1997" s="63"/>
      <c r="U1997" s="68">
        <v>58679</v>
      </c>
      <c r="V1997" s="64">
        <v>8</v>
      </c>
      <c r="W1997" s="54">
        <f t="shared" si="95"/>
        <v>1988</v>
      </c>
      <c r="X1997" s="68">
        <v>58679</v>
      </c>
      <c r="AC1997" s="63">
        <v>29341.316753769293</v>
      </c>
      <c r="AD1997" s="63"/>
      <c r="AE1997" s="54" t="s">
        <v>177</v>
      </c>
      <c r="AG1997" s="63"/>
      <c r="AK1997" s="64"/>
      <c r="AL1997" s="64"/>
      <c r="AM1997" s="65"/>
      <c r="AO1997" s="64"/>
      <c r="AP1997" s="66"/>
      <c r="AQ1997" s="66"/>
      <c r="AS1997" s="67"/>
      <c r="AT1997" s="68"/>
    </row>
    <row r="1998" spans="1:46" x14ac:dyDescent="0.25">
      <c r="A1998" s="60">
        <v>30262.753450806718</v>
      </c>
      <c r="B1998" s="54">
        <f t="shared" si="93"/>
        <v>19</v>
      </c>
      <c r="C1998" s="54">
        <f t="shared" si="94"/>
        <v>1989</v>
      </c>
      <c r="D1998" s="60">
        <v>30262.753450806718</v>
      </c>
      <c r="G1998" s="63"/>
      <c r="I1998" s="64"/>
      <c r="J1998" s="64"/>
      <c r="K1998" s="65"/>
      <c r="M1998" s="64"/>
      <c r="N1998" s="66"/>
      <c r="O1998" s="66"/>
      <c r="Q1998" s="67"/>
      <c r="R1998" s="68"/>
      <c r="S1998" s="63"/>
      <c r="U1998" s="68">
        <v>58708</v>
      </c>
      <c r="V1998" s="64">
        <v>9</v>
      </c>
      <c r="W1998" s="54">
        <f t="shared" si="95"/>
        <v>1989</v>
      </c>
      <c r="X1998" s="68">
        <v>58708</v>
      </c>
      <c r="AC1998" s="63">
        <v>29355.500722592697</v>
      </c>
      <c r="AD1998" s="63"/>
      <c r="AE1998" s="54" t="s">
        <v>176</v>
      </c>
      <c r="AG1998" s="63"/>
      <c r="AK1998" s="64"/>
      <c r="AL1998" s="64"/>
      <c r="AM1998" s="65"/>
      <c r="AO1998" s="64"/>
      <c r="AP1998" s="66"/>
      <c r="AQ1998" s="66"/>
      <c r="AS1998" s="67"/>
      <c r="AT1998" s="68"/>
    </row>
    <row r="1999" spans="1:46" x14ac:dyDescent="0.25">
      <c r="A1999" s="60">
        <v>30277.641790438909</v>
      </c>
      <c r="B1999" s="54">
        <f t="shared" si="93"/>
        <v>20</v>
      </c>
      <c r="C1999" s="54">
        <f t="shared" si="94"/>
        <v>1990</v>
      </c>
      <c r="D1999" s="60">
        <v>30277.641790438909</v>
      </c>
      <c r="G1999" s="63"/>
      <c r="I1999" s="64"/>
      <c r="J1999" s="64"/>
      <c r="K1999" s="65"/>
      <c r="M1999" s="64"/>
      <c r="N1999" s="66"/>
      <c r="O1999" s="66"/>
      <c r="Q1999" s="67"/>
      <c r="R1999" s="68"/>
      <c r="S1999" s="63"/>
      <c r="U1999" s="68">
        <v>58738</v>
      </c>
      <c r="V1999" s="64">
        <v>10</v>
      </c>
      <c r="W1999" s="54">
        <f t="shared" si="95"/>
        <v>1990</v>
      </c>
      <c r="X1999" s="68">
        <v>58738</v>
      </c>
      <c r="AC1999" s="63">
        <v>29370.894751242828</v>
      </c>
      <c r="AD1999" s="63"/>
      <c r="AE1999" s="54" t="s">
        <v>177</v>
      </c>
      <c r="AG1999" s="63"/>
      <c r="AK1999" s="64"/>
      <c r="AL1999" s="64"/>
      <c r="AM1999" s="65"/>
      <c r="AO1999" s="64"/>
      <c r="AP1999" s="66"/>
      <c r="AQ1999" s="66"/>
      <c r="AS1999" s="67"/>
      <c r="AT1999" s="68"/>
    </row>
    <row r="2000" spans="1:46" x14ac:dyDescent="0.25">
      <c r="A2000" s="60">
        <v>30292.450661642477</v>
      </c>
      <c r="B2000" s="54">
        <f t="shared" si="93"/>
        <v>21</v>
      </c>
      <c r="C2000" s="54">
        <f t="shared" si="94"/>
        <v>1991</v>
      </c>
      <c r="D2000" s="60">
        <v>30292.450661642477</v>
      </c>
      <c r="G2000" s="63"/>
      <c r="I2000" s="64"/>
      <c r="J2000" s="64"/>
      <c r="K2000" s="65"/>
      <c r="M2000" s="64"/>
      <c r="N2000" s="66"/>
      <c r="O2000" s="66"/>
      <c r="Q2000" s="67"/>
      <c r="R2000" s="68"/>
      <c r="S2000" s="63"/>
      <c r="U2000" s="68">
        <v>58768</v>
      </c>
      <c r="V2000" s="64">
        <v>11</v>
      </c>
      <c r="W2000" s="54">
        <f t="shared" si="95"/>
        <v>1991</v>
      </c>
      <c r="X2000" s="68">
        <v>58768</v>
      </c>
      <c r="AC2000" s="63">
        <v>29384.860522065777</v>
      </c>
      <c r="AD2000" s="63"/>
      <c r="AE2000" s="54" t="s">
        <v>176</v>
      </c>
      <c r="AG2000" s="63"/>
      <c r="AK2000" s="64"/>
      <c r="AL2000" s="64"/>
      <c r="AM2000" s="65"/>
      <c r="AO2000" s="64"/>
      <c r="AP2000" s="66"/>
      <c r="AQ2000" s="66"/>
      <c r="AS2000" s="67"/>
      <c r="AT2000" s="68"/>
    </row>
    <row r="2001" spans="1:46" x14ac:dyDescent="0.25">
      <c r="A2001" s="60">
        <v>30307.193767463788</v>
      </c>
      <c r="B2001" s="54">
        <f t="shared" si="93"/>
        <v>22</v>
      </c>
      <c r="C2001" s="54">
        <f t="shared" si="94"/>
        <v>1992</v>
      </c>
      <c r="D2001" s="60">
        <v>30307.193767463788</v>
      </c>
      <c r="G2001" s="63"/>
      <c r="I2001" s="64"/>
      <c r="J2001" s="64"/>
      <c r="K2001" s="65"/>
      <c r="M2001" s="64"/>
      <c r="N2001" s="66"/>
      <c r="O2001" s="66"/>
      <c r="Q2001" s="67"/>
      <c r="R2001" s="68"/>
      <c r="S2001" s="63"/>
      <c r="U2001" s="68">
        <v>58798</v>
      </c>
      <c r="V2001" s="64">
        <v>12</v>
      </c>
      <c r="W2001" s="54">
        <f t="shared" si="95"/>
        <v>1992</v>
      </c>
      <c r="X2001" s="68">
        <v>58798</v>
      </c>
      <c r="AC2001" s="63">
        <v>29400.377051915973</v>
      </c>
      <c r="AD2001" s="63"/>
      <c r="AE2001" s="54" t="s">
        <v>177</v>
      </c>
      <c r="AG2001" s="63"/>
      <c r="AK2001" s="64"/>
      <c r="AL2001" s="64"/>
      <c r="AM2001" s="65"/>
      <c r="AO2001" s="64"/>
      <c r="AP2001" s="66"/>
      <c r="AQ2001" s="66"/>
      <c r="AS2001" s="67"/>
      <c r="AT2001" s="68"/>
    </row>
    <row r="2002" spans="1:46" x14ac:dyDescent="0.25">
      <c r="A2002" s="60">
        <v>30321.916375789326</v>
      </c>
      <c r="B2002" s="54">
        <f t="shared" si="93"/>
        <v>23</v>
      </c>
      <c r="C2002" s="54">
        <f t="shared" si="94"/>
        <v>1993</v>
      </c>
      <c r="D2002" s="60">
        <v>30321.916375789326</v>
      </c>
      <c r="G2002" s="63"/>
      <c r="I2002" s="64"/>
      <c r="J2002" s="64"/>
      <c r="K2002" s="65"/>
      <c r="M2002" s="64"/>
      <c r="N2002" s="66"/>
      <c r="O2002" s="66"/>
      <c r="Q2002" s="67"/>
      <c r="R2002" s="68"/>
      <c r="S2002" s="63"/>
      <c r="U2002" s="68">
        <v>58827</v>
      </c>
      <c r="V2002" s="64">
        <v>1</v>
      </c>
      <c r="W2002" s="54">
        <f t="shared" si="95"/>
        <v>1993</v>
      </c>
      <c r="X2002" s="68">
        <v>58827</v>
      </c>
      <c r="AC2002" s="63">
        <v>29414.282296327408</v>
      </c>
      <c r="AD2002" s="63"/>
      <c r="AE2002" s="54" t="s">
        <v>176</v>
      </c>
      <c r="AG2002" s="63"/>
      <c r="AK2002" s="64"/>
      <c r="AL2002" s="64"/>
      <c r="AM2002" s="65"/>
      <c r="AO2002" s="64"/>
      <c r="AP2002" s="66"/>
      <c r="AQ2002" s="66"/>
      <c r="AS2002" s="67"/>
      <c r="AT2002" s="68"/>
    </row>
    <row r="2003" spans="1:46" x14ac:dyDescent="0.25">
      <c r="A2003" s="60">
        <v>30336.637367597315</v>
      </c>
      <c r="B2003" s="54">
        <f t="shared" si="93"/>
        <v>24</v>
      </c>
      <c r="C2003" s="54">
        <f t="shared" si="94"/>
        <v>1994</v>
      </c>
      <c r="D2003" s="60">
        <v>30336.637367597315</v>
      </c>
      <c r="G2003" s="63"/>
      <c r="I2003" s="64"/>
      <c r="J2003" s="64"/>
      <c r="K2003" s="65"/>
      <c r="M2003" s="64"/>
      <c r="N2003" s="66"/>
      <c r="O2003" s="66"/>
      <c r="Q2003" s="67"/>
      <c r="R2003" s="68"/>
      <c r="S2003" s="63"/>
      <c r="U2003" s="68">
        <v>58857</v>
      </c>
      <c r="V2003" s="64">
        <v>2</v>
      </c>
      <c r="W2003" s="54">
        <f t="shared" si="95"/>
        <v>1994</v>
      </c>
      <c r="X2003" s="68">
        <v>58857</v>
      </c>
      <c r="AC2003" s="63">
        <v>29429.787833930459</v>
      </c>
      <c r="AD2003" s="63"/>
      <c r="AE2003" s="54" t="s">
        <v>177</v>
      </c>
      <c r="AG2003" s="63"/>
      <c r="AK2003" s="64"/>
      <c r="AL2003" s="64"/>
      <c r="AM2003" s="65"/>
      <c r="AO2003" s="64"/>
      <c r="AP2003" s="66"/>
      <c r="AQ2003" s="66"/>
      <c r="AS2003" s="67"/>
      <c r="AT2003" s="68"/>
    </row>
    <row r="2004" spans="1:46" x14ac:dyDescent="0.25">
      <c r="A2004" s="60">
        <v>30351.403182210401</v>
      </c>
      <c r="B2004" s="54">
        <f t="shared" si="93"/>
        <v>1</v>
      </c>
      <c r="C2004" s="54">
        <f t="shared" si="94"/>
        <v>1995</v>
      </c>
      <c r="D2004" s="60">
        <v>30351.403182210401</v>
      </c>
      <c r="G2004" s="63"/>
      <c r="I2004" s="64"/>
      <c r="J2004" s="64"/>
      <c r="K2004" s="65"/>
      <c r="M2004" s="64"/>
      <c r="N2004" s="66"/>
      <c r="O2004" s="66"/>
      <c r="Q2004" s="67"/>
      <c r="R2004" s="68"/>
      <c r="S2004" s="63"/>
      <c r="U2004" s="68">
        <v>58887</v>
      </c>
      <c r="V2004" s="64">
        <v>3</v>
      </c>
      <c r="W2004" s="54">
        <f t="shared" si="95"/>
        <v>1995</v>
      </c>
      <c r="X2004" s="68">
        <v>58887</v>
      </c>
      <c r="AC2004" s="63">
        <v>29443.798714564182</v>
      </c>
      <c r="AD2004" s="63"/>
      <c r="AE2004" s="54" t="s">
        <v>176</v>
      </c>
      <c r="AG2004" s="63"/>
      <c r="AK2004" s="64"/>
      <c r="AL2004" s="64"/>
      <c r="AM2004" s="65"/>
      <c r="AO2004" s="64"/>
      <c r="AP2004" s="66"/>
      <c r="AQ2004" s="66"/>
      <c r="AS2004" s="67"/>
      <c r="AT2004" s="68"/>
    </row>
    <row r="2005" spans="1:46" x14ac:dyDescent="0.25">
      <c r="A2005" s="60">
        <v>30366.230177214835</v>
      </c>
      <c r="B2005" s="54">
        <f t="shared" si="93"/>
        <v>2</v>
      </c>
      <c r="C2005" s="54">
        <f t="shared" si="94"/>
        <v>1996</v>
      </c>
      <c r="D2005" s="60">
        <v>30366.230177214835</v>
      </c>
      <c r="G2005" s="63"/>
      <c r="I2005" s="64"/>
      <c r="J2005" s="64"/>
      <c r="K2005" s="65"/>
      <c r="M2005" s="64"/>
      <c r="N2005" s="66"/>
      <c r="O2005" s="66"/>
      <c r="Q2005" s="67"/>
      <c r="R2005" s="68"/>
      <c r="S2005" s="63"/>
      <c r="U2005" s="68">
        <v>58916</v>
      </c>
      <c r="V2005" s="64">
        <v>3</v>
      </c>
      <c r="W2005" s="54">
        <f t="shared" si="95"/>
        <v>1996</v>
      </c>
      <c r="X2005" s="68">
        <v>58916</v>
      </c>
      <c r="AC2005" s="63">
        <v>29459.15490000695</v>
      </c>
      <c r="AD2005" s="63"/>
      <c r="AE2005" s="54" t="s">
        <v>177</v>
      </c>
      <c r="AG2005" s="63"/>
      <c r="AK2005" s="64"/>
      <c r="AL2005" s="64"/>
      <c r="AM2005" s="65"/>
      <c r="AO2005" s="64"/>
      <c r="AP2005" s="66"/>
      <c r="AQ2005" s="66"/>
      <c r="AS2005" s="67"/>
      <c r="AT2005" s="68"/>
    </row>
    <row r="2006" spans="1:46" x14ac:dyDescent="0.25">
      <c r="A2006" s="60">
        <v>30381.158394819591</v>
      </c>
      <c r="B2006" s="54">
        <f t="shared" si="93"/>
        <v>3</v>
      </c>
      <c r="C2006" s="54">
        <f t="shared" si="94"/>
        <v>1997</v>
      </c>
      <c r="D2006" s="60">
        <v>30381.158394819591</v>
      </c>
      <c r="G2006" s="63"/>
      <c r="I2006" s="64"/>
      <c r="J2006" s="64"/>
      <c r="K2006" s="65"/>
      <c r="M2006" s="64"/>
      <c r="N2006" s="66"/>
      <c r="O2006" s="66"/>
      <c r="Q2006" s="67"/>
      <c r="R2006" s="68"/>
      <c r="S2006" s="63"/>
      <c r="U2006" s="68">
        <v>58945</v>
      </c>
      <c r="V2006" s="64">
        <v>4</v>
      </c>
      <c r="W2006" s="54">
        <f t="shared" si="95"/>
        <v>1997</v>
      </c>
      <c r="X2006" s="68">
        <v>58945</v>
      </c>
      <c r="AC2006" s="63">
        <v>29473.417384494096</v>
      </c>
      <c r="AD2006" s="63"/>
      <c r="AE2006" s="54" t="s">
        <v>176</v>
      </c>
      <c r="AG2006" s="63"/>
      <c r="AK2006" s="64"/>
      <c r="AL2006" s="64"/>
      <c r="AM2006" s="65"/>
      <c r="AO2006" s="64"/>
      <c r="AP2006" s="66"/>
      <c r="AQ2006" s="66"/>
      <c r="AS2006" s="67"/>
      <c r="AT2006" s="68"/>
    </row>
    <row r="2007" spans="1:46" x14ac:dyDescent="0.25">
      <c r="A2007" s="60">
        <v>30396.194182697684</v>
      </c>
      <c r="B2007" s="54">
        <f t="shared" si="93"/>
        <v>4</v>
      </c>
      <c r="C2007" s="54">
        <f t="shared" si="94"/>
        <v>1998</v>
      </c>
      <c r="D2007" s="60">
        <v>30396.194182697684</v>
      </c>
      <c r="G2007" s="63"/>
      <c r="I2007" s="64"/>
      <c r="J2007" s="64"/>
      <c r="K2007" s="65"/>
      <c r="M2007" s="64"/>
      <c r="N2007" s="66"/>
      <c r="O2007" s="66"/>
      <c r="Q2007" s="67"/>
      <c r="R2007" s="68"/>
      <c r="S2007" s="63"/>
      <c r="U2007" s="68">
        <v>58975</v>
      </c>
      <c r="V2007" s="64">
        <v>5</v>
      </c>
      <c r="W2007" s="54">
        <f t="shared" si="95"/>
        <v>1998</v>
      </c>
      <c r="X2007" s="68">
        <v>58975</v>
      </c>
      <c r="AC2007" s="63">
        <v>29488.505943503696</v>
      </c>
      <c r="AD2007" s="63"/>
      <c r="AE2007" s="54" t="s">
        <v>177</v>
      </c>
      <c r="AG2007" s="63"/>
      <c r="AK2007" s="64"/>
      <c r="AL2007" s="64"/>
      <c r="AM2007" s="65"/>
      <c r="AO2007" s="64"/>
      <c r="AP2007" s="66"/>
      <c r="AQ2007" s="66"/>
      <c r="AS2007" s="67"/>
      <c r="AT2007" s="68"/>
    </row>
    <row r="2008" spans="1:46" x14ac:dyDescent="0.25">
      <c r="A2008" s="60">
        <v>30411.364754826296</v>
      </c>
      <c r="B2008" s="54">
        <f t="shared" si="93"/>
        <v>5</v>
      </c>
      <c r="C2008" s="54">
        <f t="shared" si="94"/>
        <v>1999</v>
      </c>
      <c r="D2008" s="60">
        <v>30411.364754826296</v>
      </c>
      <c r="G2008" s="63"/>
      <c r="I2008" s="64"/>
      <c r="J2008" s="64"/>
      <c r="K2008" s="65"/>
      <c r="M2008" s="64"/>
      <c r="N2008" s="66"/>
      <c r="O2008" s="66"/>
      <c r="Q2008" s="67"/>
      <c r="R2008" s="68"/>
      <c r="S2008" s="63"/>
      <c r="U2008" s="68">
        <v>59004</v>
      </c>
      <c r="V2008" s="64">
        <v>6</v>
      </c>
      <c r="W2008" s="54">
        <f t="shared" si="95"/>
        <v>1999</v>
      </c>
      <c r="X2008" s="68">
        <v>59004</v>
      </c>
      <c r="AC2008" s="63">
        <v>29503.118385889567</v>
      </c>
      <c r="AD2008" s="63"/>
      <c r="AE2008" s="54" t="s">
        <v>176</v>
      </c>
      <c r="AG2008" s="63"/>
      <c r="AK2008" s="64"/>
      <c r="AL2008" s="64"/>
      <c r="AM2008" s="65"/>
      <c r="AO2008" s="64"/>
      <c r="AP2008" s="66"/>
      <c r="AQ2008" s="66"/>
      <c r="AS2008" s="67"/>
      <c r="AT2008" s="68"/>
    </row>
    <row r="2009" spans="1:46" x14ac:dyDescent="0.25">
      <c r="A2009" s="60">
        <v>30426.660442629363</v>
      </c>
      <c r="B2009" s="54">
        <f t="shared" si="93"/>
        <v>6</v>
      </c>
      <c r="C2009" s="54">
        <f t="shared" si="94"/>
        <v>2000</v>
      </c>
      <c r="D2009" s="60">
        <v>30426.660442629363</v>
      </c>
      <c r="G2009" s="63"/>
      <c r="I2009" s="64"/>
      <c r="J2009" s="64"/>
      <c r="K2009" s="65"/>
      <c r="M2009" s="64"/>
      <c r="N2009" s="66"/>
      <c r="O2009" s="66"/>
      <c r="Q2009" s="67"/>
      <c r="R2009" s="68"/>
      <c r="S2009" s="63"/>
      <c r="U2009" s="68">
        <v>59033</v>
      </c>
      <c r="V2009" s="64">
        <v>7</v>
      </c>
      <c r="W2009" s="54">
        <f t="shared" si="95"/>
        <v>2000</v>
      </c>
      <c r="X2009" s="68">
        <v>59033</v>
      </c>
      <c r="AC2009" s="63">
        <v>29517.86994939018</v>
      </c>
      <c r="AD2009" s="63"/>
      <c r="AE2009" s="54" t="s">
        <v>177</v>
      </c>
      <c r="AG2009" s="63"/>
      <c r="AK2009" s="64"/>
      <c r="AL2009" s="64"/>
      <c r="AM2009" s="65"/>
      <c r="AO2009" s="64"/>
      <c r="AP2009" s="66"/>
      <c r="AQ2009" s="66"/>
      <c r="AS2009" s="67"/>
      <c r="AT2009" s="68"/>
    </row>
    <row r="2010" spans="1:46" x14ac:dyDescent="0.25">
      <c r="A2010" s="60">
        <v>30442.091471554711</v>
      </c>
      <c r="B2010" s="54">
        <f t="shared" si="93"/>
        <v>7</v>
      </c>
      <c r="C2010" s="54">
        <f t="shared" si="94"/>
        <v>2001</v>
      </c>
      <c r="D2010" s="60">
        <v>30442.091471554711</v>
      </c>
      <c r="G2010" s="63"/>
      <c r="I2010" s="64"/>
      <c r="J2010" s="64"/>
      <c r="K2010" s="65"/>
      <c r="M2010" s="64"/>
      <c r="N2010" s="66"/>
      <c r="O2010" s="66"/>
      <c r="Q2010" s="67"/>
      <c r="R2010" s="68"/>
      <c r="S2010" s="63"/>
      <c r="U2010" s="68">
        <v>59063</v>
      </c>
      <c r="V2010" s="64">
        <v>8</v>
      </c>
      <c r="W2010" s="54">
        <f t="shared" si="95"/>
        <v>2001</v>
      </c>
      <c r="X2010" s="68">
        <v>59063</v>
      </c>
      <c r="AC2010" s="63">
        <v>29532.863459007349</v>
      </c>
      <c r="AD2010" s="63"/>
      <c r="AE2010" s="54" t="s">
        <v>176</v>
      </c>
      <c r="AG2010" s="63"/>
      <c r="AK2010" s="64"/>
      <c r="AL2010" s="64"/>
      <c r="AM2010" s="65"/>
      <c r="AO2010" s="64"/>
      <c r="AP2010" s="66"/>
      <c r="AQ2010" s="66"/>
      <c r="AS2010" s="67"/>
      <c r="AT2010" s="68"/>
    </row>
    <row r="2011" spans="1:46" x14ac:dyDescent="0.25">
      <c r="A2011" s="60">
        <v>30457.630077599548</v>
      </c>
      <c r="B2011" s="54">
        <f t="shared" si="93"/>
        <v>8</v>
      </c>
      <c r="C2011" s="54">
        <f t="shared" si="94"/>
        <v>2002</v>
      </c>
      <c r="D2011" s="60">
        <v>30457.630077599548</v>
      </c>
      <c r="G2011" s="63"/>
      <c r="I2011" s="64"/>
      <c r="J2011" s="64"/>
      <c r="K2011" s="65"/>
      <c r="M2011" s="64"/>
      <c r="N2011" s="66"/>
      <c r="O2011" s="66"/>
      <c r="Q2011" s="67"/>
      <c r="R2011" s="68"/>
      <c r="S2011" s="63"/>
      <c r="U2011" s="68">
        <v>59092</v>
      </c>
      <c r="V2011" s="64">
        <v>9</v>
      </c>
      <c r="W2011" s="54">
        <f t="shared" si="95"/>
        <v>2002</v>
      </c>
      <c r="X2011" s="68">
        <v>59092</v>
      </c>
      <c r="AC2011" s="63">
        <v>29547.277572236024</v>
      </c>
      <c r="AD2011" s="63"/>
      <c r="AE2011" s="54" t="s">
        <v>177</v>
      </c>
      <c r="AG2011" s="63"/>
      <c r="AK2011" s="64"/>
      <c r="AL2011" s="64"/>
      <c r="AM2011" s="65"/>
      <c r="AO2011" s="64"/>
      <c r="AP2011" s="66"/>
      <c r="AQ2011" s="66"/>
      <c r="AS2011" s="67"/>
      <c r="AT2011" s="68"/>
    </row>
    <row r="2012" spans="1:46" x14ac:dyDescent="0.25">
      <c r="A2012" s="60">
        <v>30473.268454593606</v>
      </c>
      <c r="B2012" s="54">
        <f t="shared" si="93"/>
        <v>9</v>
      </c>
      <c r="C2012" s="54">
        <f t="shared" si="94"/>
        <v>2003</v>
      </c>
      <c r="D2012" s="60">
        <v>30473.268454593606</v>
      </c>
      <c r="G2012" s="63"/>
      <c r="I2012" s="64"/>
      <c r="J2012" s="64"/>
      <c r="K2012" s="65"/>
      <c r="M2012" s="64"/>
      <c r="N2012" s="66"/>
      <c r="O2012" s="66"/>
      <c r="Q2012" s="67"/>
      <c r="R2012" s="68"/>
      <c r="S2012" s="63"/>
      <c r="U2012" s="68">
        <v>59122</v>
      </c>
      <c r="V2012" s="64">
        <v>10</v>
      </c>
      <c r="W2012" s="54">
        <f t="shared" si="95"/>
        <v>2003</v>
      </c>
      <c r="X2012" s="68">
        <v>59122</v>
      </c>
      <c r="AC2012" s="63">
        <v>29562.608261093032</v>
      </c>
      <c r="AD2012" s="63"/>
      <c r="AE2012" s="54" t="s">
        <v>176</v>
      </c>
      <c r="AG2012" s="63"/>
      <c r="AK2012" s="64"/>
      <c r="AL2012" s="64"/>
      <c r="AM2012" s="65"/>
      <c r="AO2012" s="64"/>
      <c r="AP2012" s="66"/>
      <c r="AQ2012" s="66"/>
      <c r="AS2012" s="67"/>
      <c r="AT2012" s="68"/>
    </row>
    <row r="2013" spans="1:46" x14ac:dyDescent="0.25">
      <c r="A2013" s="60">
        <v>30488.964969646651</v>
      </c>
      <c r="B2013" s="54">
        <f t="shared" si="93"/>
        <v>10</v>
      </c>
      <c r="C2013" s="54">
        <f t="shared" si="94"/>
        <v>2004</v>
      </c>
      <c r="D2013" s="60">
        <v>30488.964969646651</v>
      </c>
      <c r="G2013" s="63"/>
      <c r="I2013" s="64"/>
      <c r="J2013" s="64"/>
      <c r="K2013" s="65"/>
      <c r="M2013" s="64"/>
      <c r="N2013" s="66"/>
      <c r="O2013" s="66"/>
      <c r="Q2013" s="67"/>
      <c r="R2013" s="68"/>
      <c r="S2013" s="63"/>
      <c r="U2013" s="68">
        <v>59152</v>
      </c>
      <c r="V2013" s="64">
        <v>11</v>
      </c>
      <c r="W2013" s="54">
        <f t="shared" si="95"/>
        <v>2004</v>
      </c>
      <c r="X2013" s="68">
        <v>59152</v>
      </c>
      <c r="AC2013" s="63">
        <v>29576.756150593981</v>
      </c>
      <c r="AD2013" s="63"/>
      <c r="AE2013" s="54" t="s">
        <v>177</v>
      </c>
      <c r="AG2013" s="63"/>
      <c r="AK2013" s="64"/>
      <c r="AL2013" s="64"/>
      <c r="AM2013" s="65"/>
      <c r="AO2013" s="64"/>
      <c r="AP2013" s="66"/>
      <c r="AQ2013" s="66"/>
      <c r="AS2013" s="67"/>
      <c r="AT2013" s="68"/>
    </row>
    <row r="2014" spans="1:46" x14ac:dyDescent="0.25">
      <c r="A2014" s="60">
        <v>30504.697298359126</v>
      </c>
      <c r="B2014" s="54">
        <f t="shared" si="93"/>
        <v>11</v>
      </c>
      <c r="C2014" s="54">
        <f t="shared" si="94"/>
        <v>2005</v>
      </c>
      <c r="D2014" s="60">
        <v>30504.697298359126</v>
      </c>
      <c r="G2014" s="63"/>
      <c r="I2014" s="64"/>
      <c r="J2014" s="64"/>
      <c r="K2014" s="65"/>
      <c r="M2014" s="64"/>
      <c r="N2014" s="66"/>
      <c r="O2014" s="66"/>
      <c r="Q2014" s="67"/>
      <c r="R2014" s="68"/>
      <c r="S2014" s="63"/>
      <c r="U2014" s="68">
        <v>59182</v>
      </c>
      <c r="V2014" s="64">
        <v>12</v>
      </c>
      <c r="W2014" s="54">
        <f t="shared" si="95"/>
        <v>2005</v>
      </c>
      <c r="X2014" s="68">
        <v>59182</v>
      </c>
      <c r="AC2014" s="63">
        <v>29592.308932185639</v>
      </c>
      <c r="AD2014" s="63"/>
      <c r="AE2014" s="54" t="s">
        <v>176</v>
      </c>
      <c r="AG2014" s="63"/>
      <c r="AK2014" s="64"/>
      <c r="AL2014" s="64"/>
      <c r="AM2014" s="65"/>
      <c r="AO2014" s="64"/>
      <c r="AP2014" s="66"/>
      <c r="AQ2014" s="66"/>
      <c r="AS2014" s="67"/>
      <c r="AT2014" s="68"/>
    </row>
    <row r="2015" spans="1:46" x14ac:dyDescent="0.25">
      <c r="A2015" s="60">
        <v>30520.420136014</v>
      </c>
      <c r="B2015" s="54">
        <f t="shared" si="93"/>
        <v>12</v>
      </c>
      <c r="C2015" s="54">
        <f t="shared" si="94"/>
        <v>2006</v>
      </c>
      <c r="D2015" s="60">
        <v>30520.420136014</v>
      </c>
      <c r="G2015" s="63"/>
      <c r="I2015" s="64"/>
      <c r="J2015" s="64"/>
      <c r="K2015" s="65"/>
      <c r="M2015" s="64"/>
      <c r="N2015" s="66"/>
      <c r="O2015" s="66"/>
      <c r="Q2015" s="67"/>
      <c r="R2015" s="68"/>
      <c r="S2015" s="63"/>
      <c r="U2015" s="68">
        <v>59211</v>
      </c>
      <c r="V2015" s="64">
        <v>1</v>
      </c>
      <c r="W2015" s="54">
        <f t="shared" si="95"/>
        <v>2006</v>
      </c>
      <c r="X2015" s="68">
        <v>59211</v>
      </c>
      <c r="AC2015" s="63">
        <v>29606.3193118372</v>
      </c>
      <c r="AD2015" s="63"/>
      <c r="AE2015" s="54" t="s">
        <v>177</v>
      </c>
      <c r="AG2015" s="63"/>
      <c r="AK2015" s="64"/>
      <c r="AL2015" s="64"/>
      <c r="AM2015" s="65"/>
      <c r="AO2015" s="64"/>
      <c r="AP2015" s="66"/>
      <c r="AQ2015" s="66"/>
      <c r="AS2015" s="67"/>
      <c r="AT2015" s="68"/>
    </row>
    <row r="2016" spans="1:46" x14ac:dyDescent="0.25">
      <c r="A2016" s="60">
        <v>30536.1045190515</v>
      </c>
      <c r="B2016" s="54">
        <f t="shared" si="93"/>
        <v>13</v>
      </c>
      <c r="C2016" s="54">
        <f t="shared" si="94"/>
        <v>2007</v>
      </c>
      <c r="D2016" s="60">
        <v>30536.1045190515</v>
      </c>
      <c r="G2016" s="63"/>
      <c r="I2016" s="64"/>
      <c r="J2016" s="64"/>
      <c r="K2016" s="65"/>
      <c r="M2016" s="64"/>
      <c r="N2016" s="66"/>
      <c r="O2016" s="66"/>
      <c r="Q2016" s="67"/>
      <c r="R2016" s="68"/>
      <c r="S2016" s="63"/>
      <c r="U2016" s="68">
        <v>59241</v>
      </c>
      <c r="V2016" s="64">
        <v>2</v>
      </c>
      <c r="W2016" s="54">
        <f t="shared" si="95"/>
        <v>2007</v>
      </c>
      <c r="X2016" s="68">
        <v>59241</v>
      </c>
      <c r="AC2016" s="63">
        <v>29621.926815209445</v>
      </c>
      <c r="AD2016" s="63"/>
      <c r="AE2016" s="54" t="s">
        <v>176</v>
      </c>
      <c r="AG2016" s="63"/>
      <c r="AK2016" s="64"/>
      <c r="AL2016" s="64"/>
      <c r="AM2016" s="65"/>
      <c r="AO2016" s="64"/>
      <c r="AP2016" s="66"/>
      <c r="AQ2016" s="66"/>
      <c r="AS2016" s="67"/>
      <c r="AT2016" s="68"/>
    </row>
    <row r="2017" spans="1:46" x14ac:dyDescent="0.25">
      <c r="A2017" s="60">
        <v>30551.714145347476</v>
      </c>
      <c r="B2017" s="54">
        <f t="shared" si="93"/>
        <v>14</v>
      </c>
      <c r="C2017" s="54">
        <f t="shared" si="94"/>
        <v>2008</v>
      </c>
      <c r="D2017" s="60">
        <v>30551.714145347476</v>
      </c>
      <c r="G2017" s="63"/>
      <c r="I2017" s="64"/>
      <c r="J2017" s="64"/>
      <c r="K2017" s="65"/>
      <c r="M2017" s="64"/>
      <c r="N2017" s="66"/>
      <c r="O2017" s="66"/>
      <c r="Q2017" s="67"/>
      <c r="R2017" s="68"/>
      <c r="S2017" s="63"/>
      <c r="U2017" s="68">
        <v>59271</v>
      </c>
      <c r="V2017" s="64">
        <v>3</v>
      </c>
      <c r="W2017" s="54">
        <f t="shared" si="95"/>
        <v>2008</v>
      </c>
      <c r="X2017" s="68">
        <v>59271</v>
      </c>
      <c r="AC2017" s="63">
        <v>29635.957697333302</v>
      </c>
      <c r="AD2017" s="63"/>
      <c r="AE2017" s="54" t="s">
        <v>177</v>
      </c>
      <c r="AG2017" s="63"/>
      <c r="AK2017" s="64"/>
      <c r="AL2017" s="64"/>
      <c r="AM2017" s="65"/>
      <c r="AO2017" s="64"/>
      <c r="AP2017" s="66"/>
      <c r="AQ2017" s="66"/>
      <c r="AS2017" s="67"/>
      <c r="AT2017" s="68"/>
    </row>
    <row r="2018" spans="1:46" x14ac:dyDescent="0.25">
      <c r="A2018" s="60">
        <v>30567.222871503327</v>
      </c>
      <c r="B2018" s="54">
        <f t="shared" si="93"/>
        <v>15</v>
      </c>
      <c r="C2018" s="54">
        <f t="shared" si="94"/>
        <v>2009</v>
      </c>
      <c r="D2018" s="60">
        <v>30567.222871503327</v>
      </c>
      <c r="G2018" s="63"/>
      <c r="I2018" s="64"/>
      <c r="J2018" s="64"/>
      <c r="K2018" s="65"/>
      <c r="M2018" s="64"/>
      <c r="N2018" s="66"/>
      <c r="O2018" s="66"/>
      <c r="Q2018" s="67"/>
      <c r="R2018" s="68"/>
      <c r="S2018" s="63"/>
      <c r="U2018" s="68">
        <v>59300</v>
      </c>
      <c r="V2018" s="64">
        <v>4</v>
      </c>
      <c r="W2018" s="54">
        <f t="shared" si="95"/>
        <v>2009</v>
      </c>
      <c r="X2018" s="68">
        <v>59300</v>
      </c>
      <c r="AC2018" s="63">
        <v>29651.438774494454</v>
      </c>
      <c r="AD2018" s="63"/>
      <c r="AE2018" s="54" t="s">
        <v>176</v>
      </c>
      <c r="AG2018" s="63"/>
      <c r="AK2018" s="64"/>
      <c r="AL2018" s="64"/>
      <c r="AM2018" s="65"/>
      <c r="AO2018" s="64"/>
      <c r="AP2018" s="66"/>
      <c r="AQ2018" s="66"/>
      <c r="AS2018" s="67"/>
      <c r="AT2018" s="68"/>
    </row>
    <row r="2019" spans="1:46" x14ac:dyDescent="0.25">
      <c r="A2019" s="60">
        <v>30582.612842956092</v>
      </c>
      <c r="B2019" s="54">
        <f t="shared" si="93"/>
        <v>16</v>
      </c>
      <c r="C2019" s="54">
        <f t="shared" si="94"/>
        <v>2010</v>
      </c>
      <c r="D2019" s="60">
        <v>30582.612842956092</v>
      </c>
      <c r="G2019" s="63"/>
      <c r="I2019" s="64"/>
      <c r="J2019" s="64"/>
      <c r="K2019" s="65"/>
      <c r="M2019" s="64"/>
      <c r="N2019" s="66"/>
      <c r="O2019" s="66"/>
      <c r="Q2019" s="67"/>
      <c r="R2019" s="68"/>
      <c r="S2019" s="63"/>
      <c r="U2019" s="68">
        <v>59329</v>
      </c>
      <c r="V2019" s="64">
        <v>5</v>
      </c>
      <c r="W2019" s="54">
        <f t="shared" si="95"/>
        <v>2010</v>
      </c>
      <c r="X2019" s="68">
        <v>59329</v>
      </c>
      <c r="AC2019" s="63">
        <v>29665.641194281634</v>
      </c>
      <c r="AD2019" s="63"/>
      <c r="AE2019" s="54" t="s">
        <v>177</v>
      </c>
      <c r="AG2019" s="63"/>
      <c r="AK2019" s="64"/>
      <c r="AL2019" s="64"/>
      <c r="AM2019" s="65"/>
      <c r="AO2019" s="64"/>
      <c r="AP2019" s="66"/>
      <c r="AQ2019" s="66"/>
      <c r="AS2019" s="67"/>
      <c r="AT2019" s="68"/>
    </row>
    <row r="2020" spans="1:46" x14ac:dyDescent="0.25">
      <c r="A2020" s="60">
        <v>30597.869415733032</v>
      </c>
      <c r="B2020" s="54">
        <f t="shared" si="93"/>
        <v>17</v>
      </c>
      <c r="C2020" s="54">
        <f t="shared" si="94"/>
        <v>2011</v>
      </c>
      <c r="D2020" s="60">
        <v>30597.869415733032</v>
      </c>
      <c r="G2020" s="63"/>
      <c r="I2020" s="64"/>
      <c r="J2020" s="64"/>
      <c r="K2020" s="65"/>
      <c r="M2020" s="64"/>
      <c r="N2020" s="66"/>
      <c r="O2020" s="66"/>
      <c r="Q2020" s="67"/>
      <c r="R2020" s="68"/>
      <c r="S2020" s="63"/>
      <c r="U2020" s="68">
        <v>59359</v>
      </c>
      <c r="V2020" s="64">
        <v>6</v>
      </c>
      <c r="W2020" s="54">
        <f t="shared" si="95"/>
        <v>2011</v>
      </c>
      <c r="X2020" s="68">
        <v>59359</v>
      </c>
      <c r="AC2020" s="63">
        <v>29680.847423808184</v>
      </c>
      <c r="AD2020" s="63"/>
      <c r="AE2020" s="54" t="s">
        <v>176</v>
      </c>
      <c r="AG2020" s="63"/>
      <c r="AK2020" s="64"/>
      <c r="AL2020" s="64"/>
      <c r="AM2020" s="65"/>
      <c r="AO2020" s="64"/>
      <c r="AP2020" s="66"/>
      <c r="AQ2020" s="66"/>
      <c r="AS2020" s="67"/>
      <c r="AT2020" s="68"/>
    </row>
    <row r="2021" spans="1:46" x14ac:dyDescent="0.25">
      <c r="A2021" s="60">
        <v>30612.996640138328</v>
      </c>
      <c r="B2021" s="54">
        <f t="shared" si="93"/>
        <v>18</v>
      </c>
      <c r="C2021" s="54">
        <f t="shared" si="94"/>
        <v>2012</v>
      </c>
      <c r="D2021" s="60">
        <v>30612.996640138328</v>
      </c>
      <c r="G2021" s="63"/>
      <c r="I2021" s="64"/>
      <c r="J2021" s="64"/>
      <c r="K2021" s="65"/>
      <c r="M2021" s="64"/>
      <c r="N2021" s="66"/>
      <c r="O2021" s="66"/>
      <c r="Q2021" s="67"/>
      <c r="R2021" s="68"/>
      <c r="S2021" s="63"/>
      <c r="U2021" s="68">
        <v>59388</v>
      </c>
      <c r="V2021" s="64">
        <v>7</v>
      </c>
      <c r="W2021" s="54">
        <f t="shared" si="95"/>
        <v>2012</v>
      </c>
      <c r="X2021" s="68">
        <v>59388</v>
      </c>
      <c r="AC2021" s="63">
        <v>29695.333174290136</v>
      </c>
      <c r="AD2021" s="63"/>
      <c r="AE2021" s="54" t="s">
        <v>177</v>
      </c>
      <c r="AG2021" s="63"/>
      <c r="AK2021" s="64"/>
      <c r="AL2021" s="64"/>
      <c r="AM2021" s="65"/>
      <c r="AO2021" s="64"/>
      <c r="AP2021" s="66"/>
      <c r="AQ2021" s="66"/>
      <c r="AS2021" s="67"/>
      <c r="AT2021" s="68"/>
    </row>
    <row r="2022" spans="1:46" x14ac:dyDescent="0.25">
      <c r="A2022" s="60">
        <v>30627.995201745536</v>
      </c>
      <c r="B2022" s="54">
        <f t="shared" si="93"/>
        <v>19</v>
      </c>
      <c r="C2022" s="54">
        <f t="shared" si="94"/>
        <v>2013</v>
      </c>
      <c r="D2022" s="60">
        <v>30627.995201745536</v>
      </c>
      <c r="G2022" s="63"/>
      <c r="I2022" s="64"/>
      <c r="J2022" s="64"/>
      <c r="K2022" s="65"/>
      <c r="M2022" s="64"/>
      <c r="N2022" s="66"/>
      <c r="O2022" s="66"/>
      <c r="Q2022" s="67"/>
      <c r="R2022" s="68"/>
      <c r="S2022" s="63"/>
      <c r="U2022" s="68">
        <v>59417</v>
      </c>
      <c r="V2022" s="64">
        <v>8</v>
      </c>
      <c r="W2022" s="54">
        <f t="shared" si="95"/>
        <v>2013</v>
      </c>
      <c r="X2022" s="68">
        <v>59417</v>
      </c>
      <c r="AC2022" s="63">
        <v>29710.18057086831</v>
      </c>
      <c r="AD2022" s="63"/>
      <c r="AE2022" s="54" t="s">
        <v>176</v>
      </c>
      <c r="AG2022" s="63"/>
      <c r="AK2022" s="64"/>
      <c r="AL2022" s="64"/>
      <c r="AM2022" s="65"/>
      <c r="AO2022" s="64"/>
      <c r="AP2022" s="66"/>
      <c r="AQ2022" s="66"/>
      <c r="AS2022" s="67"/>
      <c r="AT2022" s="68"/>
    </row>
    <row r="2023" spans="1:46" x14ac:dyDescent="0.25">
      <c r="A2023" s="60">
        <v>30642.888353045564</v>
      </c>
      <c r="B2023" s="54">
        <f t="shared" si="93"/>
        <v>20</v>
      </c>
      <c r="C2023" s="54">
        <f t="shared" si="94"/>
        <v>2014</v>
      </c>
      <c r="D2023" s="60">
        <v>30642.888353045564</v>
      </c>
      <c r="G2023" s="63"/>
      <c r="I2023" s="64"/>
      <c r="J2023" s="64"/>
      <c r="K2023" s="65"/>
      <c r="M2023" s="64"/>
      <c r="N2023" s="66"/>
      <c r="O2023" s="66"/>
      <c r="Q2023" s="67"/>
      <c r="R2023" s="68"/>
      <c r="S2023" s="63"/>
      <c r="U2023" s="68">
        <v>59447</v>
      </c>
      <c r="V2023" s="64">
        <v>9</v>
      </c>
      <c r="W2023" s="54">
        <f t="shared" si="95"/>
        <v>2014</v>
      </c>
      <c r="X2023" s="68">
        <v>59447</v>
      </c>
      <c r="AC2023" s="63">
        <v>29725.003079727758</v>
      </c>
      <c r="AD2023" s="63"/>
      <c r="AE2023" s="54" t="s">
        <v>177</v>
      </c>
      <c r="AG2023" s="63"/>
      <c r="AK2023" s="64"/>
      <c r="AL2023" s="64"/>
      <c r="AM2023" s="65"/>
      <c r="AO2023" s="64"/>
      <c r="AP2023" s="66"/>
      <c r="AQ2023" s="66"/>
      <c r="AS2023" s="67"/>
      <c r="AT2023" s="68"/>
    </row>
    <row r="2024" spans="1:46" x14ac:dyDescent="0.25">
      <c r="A2024" s="60">
        <v>30657.690668557305</v>
      </c>
      <c r="B2024" s="54">
        <f t="shared" si="93"/>
        <v>21</v>
      </c>
      <c r="C2024" s="54">
        <f t="shared" si="94"/>
        <v>2015</v>
      </c>
      <c r="D2024" s="60">
        <v>30657.690668557305</v>
      </c>
      <c r="G2024" s="63"/>
      <c r="I2024" s="64"/>
      <c r="J2024" s="64"/>
      <c r="K2024" s="65"/>
      <c r="M2024" s="64"/>
      <c r="N2024" s="66"/>
      <c r="O2024" s="66"/>
      <c r="Q2024" s="67"/>
      <c r="R2024" s="68"/>
      <c r="S2024" s="63"/>
      <c r="U2024" s="68">
        <v>59476</v>
      </c>
      <c r="V2024" s="64">
        <v>10</v>
      </c>
      <c r="W2024" s="54">
        <f t="shared" si="95"/>
        <v>2015</v>
      </c>
      <c r="X2024" s="68">
        <v>59476</v>
      </c>
      <c r="AC2024" s="63">
        <v>29739.480940913316</v>
      </c>
      <c r="AD2024" s="63"/>
      <c r="AE2024" s="54" t="s">
        <v>176</v>
      </c>
      <c r="AG2024" s="63"/>
      <c r="AK2024" s="64"/>
      <c r="AL2024" s="64"/>
      <c r="AM2024" s="65"/>
      <c r="AO2024" s="64"/>
      <c r="AP2024" s="66"/>
      <c r="AQ2024" s="66"/>
      <c r="AS2024" s="67"/>
      <c r="AT2024" s="68"/>
    </row>
    <row r="2025" spans="1:46" x14ac:dyDescent="0.25">
      <c r="A2025" s="60">
        <v>30672.438064039219</v>
      </c>
      <c r="B2025" s="54">
        <f t="shared" si="93"/>
        <v>22</v>
      </c>
      <c r="C2025" s="54">
        <f t="shared" si="94"/>
        <v>2016</v>
      </c>
      <c r="D2025" s="60">
        <v>30672.438064039219</v>
      </c>
      <c r="G2025" s="63"/>
      <c r="I2025" s="64"/>
      <c r="J2025" s="64"/>
      <c r="K2025" s="65"/>
      <c r="M2025" s="64"/>
      <c r="N2025" s="66"/>
      <c r="O2025" s="66"/>
      <c r="Q2025" s="67"/>
      <c r="R2025" s="68"/>
      <c r="S2025" s="63"/>
      <c r="U2025" s="68">
        <v>59506</v>
      </c>
      <c r="V2025" s="64">
        <v>11</v>
      </c>
      <c r="W2025" s="54">
        <f t="shared" si="95"/>
        <v>2016</v>
      </c>
      <c r="X2025" s="68">
        <v>59506</v>
      </c>
      <c r="AC2025" s="63">
        <v>29754.628687664866</v>
      </c>
      <c r="AD2025" s="63"/>
      <c r="AE2025" s="54" t="s">
        <v>177</v>
      </c>
      <c r="AG2025" s="63"/>
      <c r="AK2025" s="64"/>
      <c r="AL2025" s="64"/>
      <c r="AM2025" s="65"/>
      <c r="AO2025" s="64"/>
      <c r="AP2025" s="66"/>
      <c r="AQ2025" s="66"/>
      <c r="AS2025" s="67"/>
      <c r="AT2025" s="68"/>
    </row>
    <row r="2026" spans="1:46" x14ac:dyDescent="0.25">
      <c r="A2026" s="60">
        <v>30687.153994948138</v>
      </c>
      <c r="B2026" s="54">
        <f t="shared" si="93"/>
        <v>23</v>
      </c>
      <c r="C2026" s="54">
        <f t="shared" si="94"/>
        <v>2017</v>
      </c>
      <c r="D2026" s="60">
        <v>30687.153994948138</v>
      </c>
      <c r="G2026" s="63"/>
      <c r="I2026" s="64"/>
      <c r="J2026" s="64"/>
      <c r="K2026" s="65"/>
      <c r="M2026" s="64"/>
      <c r="N2026" s="66"/>
      <c r="O2026" s="66"/>
      <c r="Q2026" s="67"/>
      <c r="R2026" s="68"/>
      <c r="S2026" s="63"/>
      <c r="U2026" s="68">
        <v>59536</v>
      </c>
      <c r="V2026" s="64">
        <v>12</v>
      </c>
      <c r="W2026" s="54">
        <f t="shared" si="95"/>
        <v>2017</v>
      </c>
      <c r="X2026" s="68">
        <v>59536</v>
      </c>
      <c r="AC2026" s="63">
        <v>29768.794415807351</v>
      </c>
      <c r="AD2026" s="63"/>
      <c r="AE2026" s="54" t="s">
        <v>176</v>
      </c>
      <c r="AG2026" s="63"/>
      <c r="AK2026" s="64"/>
      <c r="AL2026" s="64"/>
      <c r="AM2026" s="65"/>
      <c r="AO2026" s="64"/>
      <c r="AP2026" s="66"/>
      <c r="AQ2026" s="66"/>
      <c r="AS2026" s="67"/>
      <c r="AT2026" s="68"/>
    </row>
    <row r="2027" spans="1:46" x14ac:dyDescent="0.25">
      <c r="A2027" s="60">
        <v>30701.879116883036</v>
      </c>
      <c r="B2027" s="54">
        <f t="shared" si="93"/>
        <v>24</v>
      </c>
      <c r="C2027" s="54">
        <f t="shared" si="94"/>
        <v>2018</v>
      </c>
      <c r="D2027" s="60">
        <v>30701.879116883036</v>
      </c>
      <c r="G2027" s="63"/>
      <c r="I2027" s="64"/>
      <c r="J2027" s="64"/>
      <c r="K2027" s="65"/>
      <c r="M2027" s="64"/>
      <c r="N2027" s="66"/>
      <c r="O2027" s="66"/>
      <c r="Q2027" s="67"/>
      <c r="R2027" s="68"/>
      <c r="S2027" s="63"/>
      <c r="U2027" s="68">
        <v>59565</v>
      </c>
      <c r="V2027" s="64">
        <v>1</v>
      </c>
      <c r="W2027" s="54">
        <f t="shared" si="95"/>
        <v>2018</v>
      </c>
      <c r="X2027" s="68">
        <v>59565</v>
      </c>
      <c r="AC2027" s="63">
        <v>29784.194229611196</v>
      </c>
      <c r="AD2027" s="63"/>
      <c r="AE2027" s="54" t="s">
        <v>177</v>
      </c>
      <c r="AG2027" s="63"/>
      <c r="AK2027" s="64"/>
      <c r="AL2027" s="64"/>
      <c r="AM2027" s="65"/>
      <c r="AO2027" s="64"/>
      <c r="AP2027" s="66"/>
      <c r="AQ2027" s="66"/>
      <c r="AS2027" s="67"/>
      <c r="AT2027" s="68"/>
    </row>
    <row r="2028" spans="1:46" x14ac:dyDescent="0.25">
      <c r="A2028" s="60">
        <v>30716.638639642857</v>
      </c>
      <c r="B2028" s="54">
        <f t="shared" si="93"/>
        <v>1</v>
      </c>
      <c r="C2028" s="54">
        <f t="shared" si="94"/>
        <v>2019</v>
      </c>
      <c r="D2028" s="60">
        <v>30716.638639642857</v>
      </c>
      <c r="G2028" s="63"/>
      <c r="I2028" s="64"/>
      <c r="J2028" s="64"/>
      <c r="K2028" s="65"/>
      <c r="M2028" s="64"/>
      <c r="N2028" s="66"/>
      <c r="O2028" s="66"/>
      <c r="Q2028" s="67"/>
      <c r="R2028" s="68"/>
      <c r="S2028" s="63"/>
      <c r="U2028" s="68">
        <v>59595</v>
      </c>
      <c r="V2028" s="64">
        <v>2</v>
      </c>
      <c r="W2028" s="54">
        <f t="shared" si="95"/>
        <v>2019</v>
      </c>
      <c r="X2028" s="68">
        <v>59595</v>
      </c>
      <c r="AC2028" s="63">
        <v>29798.161677545868</v>
      </c>
      <c r="AD2028" s="63"/>
      <c r="AE2028" s="54" t="s">
        <v>176</v>
      </c>
      <c r="AG2028" s="63"/>
      <c r="AK2028" s="64"/>
      <c r="AL2028" s="64"/>
      <c r="AM2028" s="65"/>
      <c r="AO2028" s="64"/>
      <c r="AP2028" s="66"/>
      <c r="AQ2028" s="66"/>
      <c r="AS2028" s="67"/>
      <c r="AT2028" s="68"/>
    </row>
    <row r="2029" spans="1:46" x14ac:dyDescent="0.25">
      <c r="A2029" s="60">
        <v>30731.470213582274</v>
      </c>
      <c r="B2029" s="54">
        <f t="shared" si="93"/>
        <v>2</v>
      </c>
      <c r="C2029" s="54">
        <f t="shared" si="94"/>
        <v>2020</v>
      </c>
      <c r="D2029" s="60">
        <v>30731.470213582274</v>
      </c>
      <c r="G2029" s="63"/>
      <c r="I2029" s="64"/>
      <c r="J2029" s="64"/>
      <c r="K2029" s="65"/>
      <c r="M2029" s="64"/>
      <c r="N2029" s="66"/>
      <c r="O2029" s="66"/>
      <c r="Q2029" s="67"/>
      <c r="R2029" s="68"/>
      <c r="S2029" s="63"/>
      <c r="U2029" s="68">
        <v>59625</v>
      </c>
      <c r="V2029" s="64">
        <v>3</v>
      </c>
      <c r="W2029" s="54">
        <f t="shared" si="95"/>
        <v>2020</v>
      </c>
      <c r="X2029" s="68">
        <v>59625</v>
      </c>
      <c r="AC2029" s="63">
        <v>29813.692702340428</v>
      </c>
      <c r="AD2029" s="63"/>
      <c r="AE2029" s="54" t="s">
        <v>177</v>
      </c>
      <c r="AG2029" s="63"/>
      <c r="AK2029" s="64"/>
      <c r="AL2029" s="64"/>
      <c r="AM2029" s="65"/>
      <c r="AO2029" s="64"/>
      <c r="AP2029" s="66"/>
      <c r="AQ2029" s="66"/>
      <c r="AS2029" s="67"/>
      <c r="AT2029" s="68"/>
    </row>
    <row r="2030" spans="1:46" x14ac:dyDescent="0.25">
      <c r="A2030" s="60">
        <v>30746.392744846176</v>
      </c>
      <c r="B2030" s="54">
        <f t="shared" si="93"/>
        <v>3</v>
      </c>
      <c r="C2030" s="54">
        <f t="shared" si="94"/>
        <v>2021</v>
      </c>
      <c r="D2030" s="60">
        <v>30746.392744846176</v>
      </c>
      <c r="G2030" s="63"/>
      <c r="I2030" s="64"/>
      <c r="J2030" s="64"/>
      <c r="K2030" s="65"/>
      <c r="M2030" s="64"/>
      <c r="N2030" s="66"/>
      <c r="O2030" s="66"/>
      <c r="Q2030" s="67"/>
      <c r="R2030" s="68"/>
      <c r="S2030" s="63"/>
      <c r="U2030" s="68">
        <v>59654</v>
      </c>
      <c r="V2030" s="64">
        <v>4</v>
      </c>
      <c r="W2030" s="54">
        <f t="shared" si="95"/>
        <v>2021</v>
      </c>
      <c r="X2030" s="68">
        <v>59654</v>
      </c>
      <c r="AC2030" s="63">
        <v>29827.614084068686</v>
      </c>
      <c r="AD2030" s="63"/>
      <c r="AE2030" s="54" t="s">
        <v>176</v>
      </c>
      <c r="AG2030" s="63"/>
      <c r="AK2030" s="64"/>
      <c r="AL2030" s="64"/>
      <c r="AM2030" s="65"/>
      <c r="AO2030" s="64"/>
      <c r="AP2030" s="66"/>
      <c r="AQ2030" s="66"/>
      <c r="AS2030" s="67"/>
      <c r="AT2030" s="68"/>
    </row>
    <row r="2031" spans="1:46" x14ac:dyDescent="0.25">
      <c r="A2031" s="60">
        <v>30761.434182268567</v>
      </c>
      <c r="B2031" s="54">
        <f t="shared" si="93"/>
        <v>4</v>
      </c>
      <c r="C2031" s="54">
        <f t="shared" si="94"/>
        <v>2022</v>
      </c>
      <c r="D2031" s="60">
        <v>30761.434182268567</v>
      </c>
      <c r="G2031" s="63"/>
      <c r="I2031" s="64"/>
      <c r="J2031" s="64"/>
      <c r="K2031" s="65"/>
      <c r="M2031" s="64"/>
      <c r="N2031" s="66"/>
      <c r="O2031" s="66"/>
      <c r="Q2031" s="67"/>
      <c r="R2031" s="68"/>
      <c r="S2031" s="63"/>
      <c r="U2031" s="68">
        <v>59684</v>
      </c>
      <c r="V2031" s="64">
        <v>5</v>
      </c>
      <c r="W2031" s="54">
        <f t="shared" si="95"/>
        <v>2022</v>
      </c>
      <c r="X2031" s="68">
        <v>59684</v>
      </c>
      <c r="AC2031" s="63">
        <v>29843.131638675462</v>
      </c>
      <c r="AD2031" s="63"/>
      <c r="AE2031" s="54" t="s">
        <v>177</v>
      </c>
      <c r="AG2031" s="63"/>
      <c r="AK2031" s="64"/>
      <c r="AL2031" s="64"/>
      <c r="AM2031" s="65"/>
      <c r="AO2031" s="64"/>
      <c r="AP2031" s="66"/>
      <c r="AQ2031" s="66"/>
      <c r="AS2031" s="67"/>
      <c r="AT2031" s="68"/>
    </row>
    <row r="2032" spans="1:46" x14ac:dyDescent="0.25">
      <c r="A2032" s="60">
        <v>30776.599463797174</v>
      </c>
      <c r="B2032" s="54">
        <f t="shared" si="93"/>
        <v>5</v>
      </c>
      <c r="C2032" s="54">
        <f t="shared" si="94"/>
        <v>2023</v>
      </c>
      <c r="D2032" s="60">
        <v>30776.599463797174</v>
      </c>
      <c r="G2032" s="63"/>
      <c r="I2032" s="64"/>
      <c r="J2032" s="64"/>
      <c r="K2032" s="65"/>
      <c r="M2032" s="64"/>
      <c r="N2032" s="66"/>
      <c r="O2032" s="66"/>
      <c r="Q2032" s="67"/>
      <c r="R2032" s="68"/>
      <c r="S2032" s="63"/>
      <c r="U2032" s="68">
        <v>59713</v>
      </c>
      <c r="V2032" s="64">
        <v>6</v>
      </c>
      <c r="W2032" s="54">
        <f t="shared" si="95"/>
        <v>2023</v>
      </c>
      <c r="X2032" s="68">
        <v>59713</v>
      </c>
      <c r="AC2032" s="63">
        <v>29857.172274140175</v>
      </c>
      <c r="AD2032" s="63"/>
      <c r="AE2032" s="54" t="s">
        <v>176</v>
      </c>
      <c r="AG2032" s="63"/>
      <c r="AK2032" s="64"/>
      <c r="AL2032" s="64"/>
      <c r="AM2032" s="65"/>
      <c r="AO2032" s="64"/>
      <c r="AP2032" s="66"/>
      <c r="AQ2032" s="66"/>
      <c r="AS2032" s="67"/>
      <c r="AT2032" s="68"/>
    </row>
    <row r="2033" spans="1:46" x14ac:dyDescent="0.25">
      <c r="A2033" s="60">
        <v>30791.902070494369</v>
      </c>
      <c r="B2033" s="54">
        <f t="shared" si="93"/>
        <v>6</v>
      </c>
      <c r="C2033" s="54">
        <f t="shared" si="94"/>
        <v>2024</v>
      </c>
      <c r="D2033" s="60">
        <v>30791.902070494369</v>
      </c>
      <c r="G2033" s="63"/>
      <c r="I2033" s="64"/>
      <c r="J2033" s="64"/>
      <c r="K2033" s="65"/>
      <c r="M2033" s="64"/>
      <c r="N2033" s="66"/>
      <c r="O2033" s="66"/>
      <c r="Q2033" s="67"/>
      <c r="R2033" s="68"/>
      <c r="S2033" s="63"/>
      <c r="U2033" s="68">
        <v>59743</v>
      </c>
      <c r="V2033" s="64">
        <v>7</v>
      </c>
      <c r="W2033" s="54">
        <f t="shared" si="95"/>
        <v>2024</v>
      </c>
      <c r="X2033" s="68">
        <v>59743</v>
      </c>
      <c r="AC2033" s="63">
        <v>29872.534922473133</v>
      </c>
      <c r="AD2033" s="63"/>
      <c r="AE2033" s="54" t="s">
        <v>177</v>
      </c>
      <c r="AG2033" s="63"/>
      <c r="AK2033" s="64"/>
      <c r="AL2033" s="64"/>
      <c r="AM2033" s="65"/>
      <c r="AO2033" s="64"/>
      <c r="AP2033" s="66"/>
      <c r="AQ2033" s="66"/>
      <c r="AS2033" s="67"/>
      <c r="AT2033" s="68"/>
    </row>
    <row r="2034" spans="1:46" x14ac:dyDescent="0.25">
      <c r="A2034" s="60">
        <v>30807.32767612813</v>
      </c>
      <c r="B2034" s="54">
        <f t="shared" si="93"/>
        <v>7</v>
      </c>
      <c r="C2034" s="54">
        <f t="shared" si="94"/>
        <v>2025</v>
      </c>
      <c r="D2034" s="60">
        <v>30807.32767612813</v>
      </c>
      <c r="G2034" s="63"/>
      <c r="I2034" s="64"/>
      <c r="J2034" s="64"/>
      <c r="K2034" s="65"/>
      <c r="M2034" s="64"/>
      <c r="N2034" s="66"/>
      <c r="O2034" s="66"/>
      <c r="Q2034" s="67"/>
      <c r="R2034" s="68"/>
      <c r="S2034" s="63"/>
      <c r="U2034" s="68">
        <v>59772</v>
      </c>
      <c r="V2034" s="64">
        <v>7</v>
      </c>
      <c r="W2034" s="54">
        <f t="shared" si="95"/>
        <v>2025</v>
      </c>
      <c r="X2034" s="68">
        <v>59772</v>
      </c>
      <c r="AC2034" s="63">
        <v>29886.843152615242</v>
      </c>
      <c r="AD2034" s="63"/>
      <c r="AE2034" s="54" t="s">
        <v>176</v>
      </c>
      <c r="AG2034" s="63"/>
      <c r="AK2034" s="64"/>
      <c r="AL2034" s="64"/>
      <c r="AM2034" s="65"/>
      <c r="AO2034" s="64"/>
      <c r="AP2034" s="66"/>
      <c r="AQ2034" s="66"/>
      <c r="AS2034" s="67"/>
      <c r="AT2034" s="68"/>
    </row>
    <row r="2035" spans="1:46" x14ac:dyDescent="0.25">
      <c r="A2035" s="60">
        <v>30822.873946751002</v>
      </c>
      <c r="B2035" s="54">
        <f t="shared" si="93"/>
        <v>8</v>
      </c>
      <c r="C2035" s="54">
        <f t="shared" si="94"/>
        <v>2026</v>
      </c>
      <c r="D2035" s="60">
        <v>30822.873946751002</v>
      </c>
      <c r="G2035" s="63"/>
      <c r="I2035" s="64"/>
      <c r="J2035" s="64"/>
      <c r="K2035" s="65"/>
      <c r="M2035" s="64"/>
      <c r="N2035" s="66"/>
      <c r="O2035" s="66"/>
      <c r="Q2035" s="67"/>
      <c r="R2035" s="68"/>
      <c r="S2035" s="63"/>
      <c r="U2035" s="68">
        <v>59801</v>
      </c>
      <c r="V2035" s="64">
        <v>8</v>
      </c>
      <c r="W2035" s="54">
        <f t="shared" si="95"/>
        <v>2026</v>
      </c>
      <c r="X2035" s="68">
        <v>59801</v>
      </c>
      <c r="AC2035" s="63">
        <v>29901.935665507335</v>
      </c>
      <c r="AD2035" s="63"/>
      <c r="AE2035" s="54" t="s">
        <v>177</v>
      </c>
      <c r="AG2035" s="63"/>
      <c r="AK2035" s="64"/>
      <c r="AL2035" s="64"/>
      <c r="AM2035" s="65"/>
      <c r="AO2035" s="64"/>
      <c r="AP2035" s="66"/>
      <c r="AQ2035" s="66"/>
      <c r="AS2035" s="67"/>
      <c r="AT2035" s="68"/>
    </row>
    <row r="2036" spans="1:46" x14ac:dyDescent="0.25">
      <c r="A2036" s="60">
        <v>30838.506604454946</v>
      </c>
      <c r="B2036" s="54">
        <f t="shared" si="93"/>
        <v>9</v>
      </c>
      <c r="C2036" s="54">
        <f t="shared" si="94"/>
        <v>2027</v>
      </c>
      <c r="D2036" s="60">
        <v>30838.506604454946</v>
      </c>
      <c r="G2036" s="63"/>
      <c r="I2036" s="64"/>
      <c r="J2036" s="64"/>
      <c r="K2036" s="65"/>
      <c r="M2036" s="64"/>
      <c r="N2036" s="66"/>
      <c r="O2036" s="66"/>
      <c r="Q2036" s="67"/>
      <c r="R2036" s="68"/>
      <c r="S2036" s="63"/>
      <c r="U2036" s="68">
        <v>59831</v>
      </c>
      <c r="V2036" s="64">
        <v>9</v>
      </c>
      <c r="W2036" s="54">
        <f t="shared" si="95"/>
        <v>2027</v>
      </c>
      <c r="X2036" s="68">
        <v>59831</v>
      </c>
      <c r="AC2036" s="63">
        <v>29916.610559823457</v>
      </c>
      <c r="AD2036" s="63"/>
      <c r="AE2036" s="54" t="s">
        <v>176</v>
      </c>
      <c r="AG2036" s="63"/>
      <c r="AK2036" s="64"/>
      <c r="AL2036" s="64"/>
      <c r="AM2036" s="65"/>
      <c r="AO2036" s="64"/>
      <c r="AP2036" s="66"/>
      <c r="AQ2036" s="66"/>
      <c r="AS2036" s="67"/>
      <c r="AT2036" s="68"/>
    </row>
    <row r="2037" spans="1:46" x14ac:dyDescent="0.25">
      <c r="A2037" s="60">
        <v>30854.210504475515</v>
      </c>
      <c r="B2037" s="54">
        <f t="shared" si="93"/>
        <v>10</v>
      </c>
      <c r="C2037" s="54">
        <f t="shared" si="94"/>
        <v>2028</v>
      </c>
      <c r="D2037" s="60">
        <v>30854.210504475515</v>
      </c>
      <c r="G2037" s="63"/>
      <c r="I2037" s="64"/>
      <c r="J2037" s="64"/>
      <c r="K2037" s="65"/>
      <c r="M2037" s="64"/>
      <c r="N2037" s="66"/>
      <c r="O2037" s="66"/>
      <c r="Q2037" s="67"/>
      <c r="R2037" s="68"/>
      <c r="S2037" s="63"/>
      <c r="U2037" s="68">
        <v>59860</v>
      </c>
      <c r="V2037" s="64">
        <v>10</v>
      </c>
      <c r="W2037" s="54">
        <f t="shared" si="95"/>
        <v>2028</v>
      </c>
      <c r="X2037" s="68">
        <v>59860</v>
      </c>
      <c r="AC2037" s="63">
        <v>29931.362656839192</v>
      </c>
      <c r="AD2037" s="63"/>
      <c r="AE2037" s="54" t="s">
        <v>177</v>
      </c>
      <c r="AG2037" s="63"/>
      <c r="AK2037" s="64"/>
      <c r="AL2037" s="64"/>
      <c r="AM2037" s="65"/>
      <c r="AO2037" s="64"/>
      <c r="AP2037" s="66"/>
      <c r="AQ2037" s="66"/>
      <c r="AS2037" s="67"/>
      <c r="AT2037" s="68"/>
    </row>
    <row r="2038" spans="1:46" x14ac:dyDescent="0.25">
      <c r="A2038" s="60">
        <v>30869.937507220544</v>
      </c>
      <c r="B2038" s="54">
        <f t="shared" si="93"/>
        <v>11</v>
      </c>
      <c r="C2038" s="54">
        <f t="shared" si="94"/>
        <v>2029</v>
      </c>
      <c r="D2038" s="60">
        <v>30869.937507220544</v>
      </c>
      <c r="G2038" s="63"/>
      <c r="I2038" s="64"/>
      <c r="J2038" s="64"/>
      <c r="K2038" s="65"/>
      <c r="M2038" s="64"/>
      <c r="N2038" s="66"/>
      <c r="O2038" s="66"/>
      <c r="Q2038" s="67"/>
      <c r="R2038" s="68"/>
      <c r="S2038" s="63"/>
      <c r="U2038" s="68">
        <v>59890</v>
      </c>
      <c r="V2038" s="64">
        <v>11</v>
      </c>
      <c r="W2038" s="54">
        <f t="shared" si="95"/>
        <v>2029</v>
      </c>
      <c r="X2038" s="68">
        <v>59890</v>
      </c>
      <c r="AC2038" s="63">
        <v>29946.424217237625</v>
      </c>
      <c r="AD2038" s="63"/>
      <c r="AE2038" s="54" t="s">
        <v>176</v>
      </c>
      <c r="AG2038" s="63"/>
      <c r="AK2038" s="64"/>
      <c r="AL2038" s="64"/>
      <c r="AM2038" s="65"/>
      <c r="AO2038" s="64"/>
      <c r="AP2038" s="66"/>
      <c r="AQ2038" s="66"/>
      <c r="AS2038" s="67"/>
      <c r="AT2038" s="68"/>
    </row>
    <row r="2039" spans="1:46" x14ac:dyDescent="0.25">
      <c r="A2039" s="60">
        <v>30885.666050746571</v>
      </c>
      <c r="B2039" s="54">
        <f t="shared" si="93"/>
        <v>12</v>
      </c>
      <c r="C2039" s="54">
        <f t="shared" si="94"/>
        <v>2030</v>
      </c>
      <c r="D2039" s="60">
        <v>30885.666050746571</v>
      </c>
      <c r="G2039" s="63"/>
      <c r="I2039" s="64"/>
      <c r="J2039" s="64"/>
      <c r="K2039" s="65"/>
      <c r="M2039" s="64"/>
      <c r="N2039" s="66"/>
      <c r="O2039" s="66"/>
      <c r="Q2039" s="67"/>
      <c r="R2039" s="68"/>
      <c r="S2039" s="63"/>
      <c r="U2039" s="68">
        <v>59919</v>
      </c>
      <c r="V2039" s="64">
        <v>12</v>
      </c>
      <c r="W2039" s="54">
        <f t="shared" si="95"/>
        <v>2030</v>
      </c>
      <c r="X2039" s="68">
        <v>59919</v>
      </c>
      <c r="AC2039" s="63">
        <v>29960.82895440748</v>
      </c>
      <c r="AD2039" s="63"/>
      <c r="AE2039" s="54" t="s">
        <v>177</v>
      </c>
      <c r="AG2039" s="63"/>
      <c r="AK2039" s="64"/>
      <c r="AL2039" s="64"/>
      <c r="AM2039" s="65"/>
      <c r="AO2039" s="64"/>
      <c r="AP2039" s="66"/>
      <c r="AQ2039" s="66"/>
      <c r="AS2039" s="67"/>
      <c r="AT2039" s="68"/>
    </row>
    <row r="2040" spans="1:46" x14ac:dyDescent="0.25">
      <c r="A2040" s="60">
        <v>30901.346378019545</v>
      </c>
      <c r="B2040" s="54">
        <f t="shared" si="93"/>
        <v>13</v>
      </c>
      <c r="C2040" s="54">
        <f t="shared" si="94"/>
        <v>2031</v>
      </c>
      <c r="D2040" s="60">
        <v>30901.346378019545</v>
      </c>
      <c r="G2040" s="63"/>
      <c r="I2040" s="64"/>
      <c r="J2040" s="64"/>
      <c r="K2040" s="65"/>
      <c r="M2040" s="64"/>
      <c r="N2040" s="66"/>
      <c r="O2040" s="66"/>
      <c r="Q2040" s="67"/>
      <c r="R2040" s="68"/>
      <c r="S2040" s="63"/>
      <c r="U2040" s="68">
        <v>59949</v>
      </c>
      <c r="V2040" s="64">
        <v>1</v>
      </c>
      <c r="W2040" s="54">
        <f t="shared" si="95"/>
        <v>2031</v>
      </c>
      <c r="X2040" s="68">
        <v>59949</v>
      </c>
      <c r="AC2040" s="63">
        <v>29976.206118998118</v>
      </c>
      <c r="AD2040" s="63"/>
      <c r="AE2040" s="54" t="s">
        <v>176</v>
      </c>
      <c r="AG2040" s="63"/>
      <c r="AK2040" s="64"/>
      <c r="AL2040" s="64"/>
      <c r="AM2040" s="65"/>
      <c r="AO2040" s="64"/>
      <c r="AP2040" s="66"/>
      <c r="AQ2040" s="66"/>
      <c r="AS2040" s="67"/>
      <c r="AT2040" s="68"/>
    </row>
    <row r="2041" spans="1:46" x14ac:dyDescent="0.25">
      <c r="A2041" s="60">
        <v>30916.959093461744</v>
      </c>
      <c r="B2041" s="54">
        <f t="shared" si="93"/>
        <v>14</v>
      </c>
      <c r="C2041" s="54">
        <f t="shared" si="94"/>
        <v>2032</v>
      </c>
      <c r="D2041" s="60">
        <v>30916.959093461744</v>
      </c>
      <c r="G2041" s="63"/>
      <c r="I2041" s="64"/>
      <c r="J2041" s="64"/>
      <c r="K2041" s="65"/>
      <c r="M2041" s="64"/>
      <c r="N2041" s="66"/>
      <c r="O2041" s="66"/>
      <c r="Q2041" s="67"/>
      <c r="R2041" s="68"/>
      <c r="S2041" s="63"/>
      <c r="U2041" s="68">
        <v>59979</v>
      </c>
      <c r="V2041" s="64">
        <v>2</v>
      </c>
      <c r="W2041" s="54">
        <f t="shared" si="95"/>
        <v>2032</v>
      </c>
      <c r="X2041" s="68">
        <v>59979</v>
      </c>
      <c r="AC2041" s="63">
        <v>29990.331930353772</v>
      </c>
      <c r="AD2041" s="63"/>
      <c r="AE2041" s="54" t="s">
        <v>177</v>
      </c>
      <c r="AG2041" s="63"/>
      <c r="AK2041" s="64"/>
      <c r="AL2041" s="64"/>
      <c r="AM2041" s="65"/>
      <c r="AO2041" s="64"/>
      <c r="AP2041" s="66"/>
      <c r="AQ2041" s="66"/>
      <c r="AS2041" s="67"/>
      <c r="AT2041" s="68"/>
    </row>
    <row r="2042" spans="1:46" x14ac:dyDescent="0.25">
      <c r="A2042" s="60">
        <v>30932.46577722067</v>
      </c>
      <c r="B2042" s="54">
        <f t="shared" si="93"/>
        <v>15</v>
      </c>
      <c r="C2042" s="54">
        <f t="shared" si="94"/>
        <v>2033</v>
      </c>
      <c r="D2042" s="60">
        <v>30932.46577722067</v>
      </c>
      <c r="G2042" s="63"/>
      <c r="I2042" s="64"/>
      <c r="J2042" s="64"/>
      <c r="K2042" s="65"/>
      <c r="M2042" s="64"/>
      <c r="N2042" s="66"/>
      <c r="O2042" s="66"/>
      <c r="Q2042" s="67"/>
      <c r="R2042" s="68"/>
      <c r="S2042" s="63"/>
      <c r="U2042" s="68">
        <v>60009</v>
      </c>
      <c r="V2042" s="64">
        <v>3</v>
      </c>
      <c r="W2042" s="54">
        <f t="shared" si="95"/>
        <v>2033</v>
      </c>
      <c r="X2042" s="68">
        <v>60009</v>
      </c>
      <c r="AC2042" s="63">
        <v>30005.884702441283</v>
      </c>
      <c r="AD2042" s="63"/>
      <c r="AE2042" s="54" t="s">
        <v>176</v>
      </c>
      <c r="AG2042" s="63"/>
      <c r="AK2042" s="64"/>
      <c r="AL2042" s="64"/>
      <c r="AM2042" s="65"/>
      <c r="AO2042" s="64"/>
      <c r="AP2042" s="66"/>
      <c r="AQ2042" s="66"/>
      <c r="AS2042" s="67"/>
      <c r="AT2042" s="68"/>
    </row>
    <row r="2043" spans="1:46" x14ac:dyDescent="0.25">
      <c r="A2043" s="60">
        <v>30947.856797958724</v>
      </c>
      <c r="B2043" s="54">
        <f t="shared" si="93"/>
        <v>16</v>
      </c>
      <c r="C2043" s="54">
        <f t="shared" si="94"/>
        <v>2034</v>
      </c>
      <c r="D2043" s="60">
        <v>30947.856797958724</v>
      </c>
      <c r="G2043" s="63"/>
      <c r="I2043" s="64"/>
      <c r="J2043" s="64"/>
      <c r="K2043" s="65"/>
      <c r="M2043" s="64"/>
      <c r="N2043" s="66"/>
      <c r="O2043" s="66"/>
      <c r="Q2043" s="67"/>
      <c r="R2043" s="68"/>
      <c r="S2043" s="63"/>
      <c r="U2043" s="68">
        <v>60038</v>
      </c>
      <c r="V2043" s="64">
        <v>4</v>
      </c>
      <c r="W2043" s="54">
        <f t="shared" si="95"/>
        <v>2034</v>
      </c>
      <c r="X2043" s="68">
        <v>60038</v>
      </c>
      <c r="AC2043" s="63">
        <v>30019.865274986252</v>
      </c>
      <c r="AD2043" s="63"/>
      <c r="AE2043" s="54" t="s">
        <v>177</v>
      </c>
      <c r="AG2043" s="63"/>
      <c r="AK2043" s="64"/>
      <c r="AL2043" s="64"/>
      <c r="AM2043" s="65"/>
      <c r="AO2043" s="64"/>
      <c r="AP2043" s="66"/>
      <c r="AQ2043" s="66"/>
      <c r="AS2043" s="67"/>
      <c r="AT2043" s="68"/>
    </row>
    <row r="2044" spans="1:46" x14ac:dyDescent="0.25">
      <c r="A2044" s="60">
        <v>30963.113517743535</v>
      </c>
      <c r="B2044" s="54">
        <f t="shared" si="93"/>
        <v>17</v>
      </c>
      <c r="C2044" s="54">
        <f t="shared" si="94"/>
        <v>2035</v>
      </c>
      <c r="D2044" s="60">
        <v>30963.113517743535</v>
      </c>
      <c r="G2044" s="63"/>
      <c r="I2044" s="64"/>
      <c r="J2044" s="64"/>
      <c r="K2044" s="65"/>
      <c r="M2044" s="64"/>
      <c r="N2044" s="66"/>
      <c r="O2044" s="66"/>
      <c r="Q2044" s="67"/>
      <c r="R2044" s="68"/>
      <c r="S2044" s="63"/>
      <c r="U2044" s="68">
        <v>60068</v>
      </c>
      <c r="V2044" s="64">
        <v>5</v>
      </c>
      <c r="W2044" s="54">
        <f t="shared" si="95"/>
        <v>2035</v>
      </c>
      <c r="X2044" s="68">
        <v>60068</v>
      </c>
      <c r="AC2044" s="63">
        <v>30035.429407192394</v>
      </c>
      <c r="AD2044" s="63"/>
      <c r="AE2044" s="54" t="s">
        <v>176</v>
      </c>
      <c r="AG2044" s="63"/>
      <c r="AK2044" s="64"/>
      <c r="AL2044" s="64"/>
      <c r="AM2044" s="65"/>
      <c r="AO2044" s="64"/>
      <c r="AP2044" s="66"/>
      <c r="AQ2044" s="66"/>
      <c r="AS2044" s="67"/>
      <c r="AT2044" s="68"/>
    </row>
    <row r="2045" spans="1:46" x14ac:dyDescent="0.25">
      <c r="A2045" s="60">
        <v>30978.240660017822</v>
      </c>
      <c r="B2045" s="54">
        <f t="shared" si="93"/>
        <v>18</v>
      </c>
      <c r="C2045" s="54">
        <f t="shared" si="94"/>
        <v>2036</v>
      </c>
      <c r="D2045" s="60">
        <v>30978.240660017822</v>
      </c>
      <c r="G2045" s="63"/>
      <c r="I2045" s="64"/>
      <c r="J2045" s="64"/>
      <c r="K2045" s="65"/>
      <c r="M2045" s="64"/>
      <c r="N2045" s="66"/>
      <c r="O2045" s="66"/>
      <c r="Q2045" s="67"/>
      <c r="R2045" s="68"/>
      <c r="S2045" s="63"/>
      <c r="U2045" s="68">
        <v>60097</v>
      </c>
      <c r="V2045" s="64">
        <v>6</v>
      </c>
      <c r="W2045" s="54">
        <f t="shared" si="95"/>
        <v>2036</v>
      </c>
      <c r="X2045" s="68">
        <v>60097</v>
      </c>
      <c r="AC2045" s="63">
        <v>30049.429991781712</v>
      </c>
      <c r="AD2045" s="63"/>
      <c r="AE2045" s="54" t="s">
        <v>177</v>
      </c>
      <c r="AG2045" s="63"/>
      <c r="AK2045" s="64"/>
      <c r="AL2045" s="64"/>
      <c r="AM2045" s="65"/>
      <c r="AO2045" s="64"/>
      <c r="AP2045" s="66"/>
      <c r="AQ2045" s="66"/>
      <c r="AS2045" s="67"/>
      <c r="AT2045" s="68"/>
    </row>
    <row r="2046" spans="1:46" x14ac:dyDescent="0.25">
      <c r="A2046" s="60">
        <v>30993.240573368035</v>
      </c>
      <c r="B2046" s="54">
        <f t="shared" si="93"/>
        <v>19</v>
      </c>
      <c r="C2046" s="54">
        <f t="shared" si="94"/>
        <v>2037</v>
      </c>
      <c r="D2046" s="60">
        <v>30993.240573368035</v>
      </c>
      <c r="G2046" s="63"/>
      <c r="I2046" s="64"/>
      <c r="J2046" s="64"/>
      <c r="K2046" s="65"/>
      <c r="M2046" s="64"/>
      <c r="N2046" s="66"/>
      <c r="O2046" s="66"/>
      <c r="Q2046" s="67"/>
      <c r="R2046" s="68"/>
      <c r="S2046" s="63"/>
      <c r="U2046" s="68">
        <v>60127</v>
      </c>
      <c r="V2046" s="64">
        <v>7</v>
      </c>
      <c r="W2046" s="54">
        <f t="shared" si="95"/>
        <v>2037</v>
      </c>
      <c r="X2046" s="68">
        <v>60127</v>
      </c>
      <c r="AC2046" s="63">
        <v>30064.853848709725</v>
      </c>
      <c r="AD2046" s="63"/>
      <c r="AE2046" s="54" t="s">
        <v>176</v>
      </c>
      <c r="AG2046" s="63"/>
      <c r="AK2046" s="64"/>
      <c r="AL2046" s="64"/>
      <c r="AM2046" s="65"/>
      <c r="AO2046" s="64"/>
      <c r="AP2046" s="66"/>
      <c r="AQ2046" s="66"/>
      <c r="AS2046" s="67"/>
      <c r="AT2046" s="68"/>
    </row>
    <row r="2047" spans="1:46" x14ac:dyDescent="0.25">
      <c r="A2047" s="60">
        <v>31008.133009457495</v>
      </c>
      <c r="B2047" s="54">
        <f t="shared" si="93"/>
        <v>20</v>
      </c>
      <c r="C2047" s="54">
        <f t="shared" si="94"/>
        <v>2038</v>
      </c>
      <c r="D2047" s="60">
        <v>31008.133009457495</v>
      </c>
      <c r="G2047" s="63"/>
      <c r="I2047" s="64"/>
      <c r="J2047" s="64"/>
      <c r="K2047" s="65"/>
      <c r="M2047" s="64"/>
      <c r="N2047" s="66"/>
      <c r="O2047" s="66"/>
      <c r="Q2047" s="67"/>
      <c r="R2047" s="68"/>
      <c r="S2047" s="63"/>
      <c r="U2047" s="68">
        <v>60156</v>
      </c>
      <c r="V2047" s="64">
        <v>8</v>
      </c>
      <c r="W2047" s="54">
        <f t="shared" si="95"/>
        <v>2038</v>
      </c>
      <c r="X2047" s="68">
        <v>60156</v>
      </c>
      <c r="AC2047" s="63">
        <v>30079.031617564149</v>
      </c>
      <c r="AD2047" s="63"/>
      <c r="AE2047" s="54" t="s">
        <v>177</v>
      </c>
      <c r="AG2047" s="63"/>
      <c r="AK2047" s="64"/>
      <c r="AL2047" s="64"/>
      <c r="AM2047" s="65"/>
      <c r="AO2047" s="64"/>
      <c r="AP2047" s="66"/>
      <c r="AQ2047" s="66"/>
      <c r="AS2047" s="67"/>
      <c r="AT2047" s="68"/>
    </row>
    <row r="2048" spans="1:46" x14ac:dyDescent="0.25">
      <c r="A2048" s="60">
        <v>31022.936772983521</v>
      </c>
      <c r="B2048" s="54">
        <f t="shared" si="93"/>
        <v>21</v>
      </c>
      <c r="C2048" s="54">
        <f t="shared" si="94"/>
        <v>2039</v>
      </c>
      <c r="D2048" s="60">
        <v>31022.936772983521</v>
      </c>
      <c r="G2048" s="63"/>
      <c r="I2048" s="64"/>
      <c r="J2048" s="64"/>
      <c r="K2048" s="65"/>
      <c r="M2048" s="64"/>
      <c r="N2048" s="66"/>
      <c r="O2048" s="66"/>
      <c r="Q2048" s="67"/>
      <c r="R2048" s="68"/>
      <c r="S2048" s="63"/>
      <c r="U2048" s="68">
        <v>60185</v>
      </c>
      <c r="V2048" s="64">
        <v>9</v>
      </c>
      <c r="W2048" s="54">
        <f t="shared" si="95"/>
        <v>2039</v>
      </c>
      <c r="X2048" s="68">
        <v>60185</v>
      </c>
      <c r="AC2048" s="63">
        <v>30094.195265180431</v>
      </c>
      <c r="AD2048" s="63"/>
      <c r="AE2048" s="54" t="s">
        <v>176</v>
      </c>
      <c r="AG2048" s="63"/>
      <c r="AK2048" s="64"/>
      <c r="AL2048" s="64"/>
      <c r="AM2048" s="65"/>
      <c r="AO2048" s="64"/>
      <c r="AP2048" s="66"/>
      <c r="AQ2048" s="66"/>
      <c r="AS2048" s="67"/>
      <c r="AT2048" s="68"/>
    </row>
    <row r="2049" spans="1:46" x14ac:dyDescent="0.25">
      <c r="A2049" s="60">
        <v>31037.68313520588</v>
      </c>
      <c r="B2049" s="54">
        <f t="shared" si="93"/>
        <v>22</v>
      </c>
      <c r="C2049" s="54">
        <f t="shared" si="94"/>
        <v>2040</v>
      </c>
      <c r="D2049" s="60">
        <v>31037.68313520588</v>
      </c>
      <c r="G2049" s="63"/>
      <c r="I2049" s="64"/>
      <c r="J2049" s="64"/>
      <c r="K2049" s="65"/>
      <c r="M2049" s="64"/>
      <c r="N2049" s="66"/>
      <c r="O2049" s="66"/>
      <c r="Q2049" s="67"/>
      <c r="R2049" s="68"/>
      <c r="S2049" s="63"/>
      <c r="U2049" s="68">
        <v>60215</v>
      </c>
      <c r="V2049" s="64">
        <v>10</v>
      </c>
      <c r="W2049" s="54">
        <f t="shared" si="95"/>
        <v>2040</v>
      </c>
      <c r="X2049" s="68">
        <v>60215</v>
      </c>
      <c r="AC2049" s="63">
        <v>30108.666829330381</v>
      </c>
      <c r="AD2049" s="63"/>
      <c r="AE2049" s="54" t="s">
        <v>177</v>
      </c>
      <c r="AG2049" s="63"/>
      <c r="AK2049" s="64"/>
      <c r="AL2049" s="64"/>
      <c r="AM2049" s="65"/>
      <c r="AO2049" s="64"/>
      <c r="AP2049" s="66"/>
      <c r="AQ2049" s="66"/>
      <c r="AS2049" s="67"/>
      <c r="AT2049" s="68"/>
    </row>
    <row r="2050" spans="1:46" x14ac:dyDescent="0.25">
      <c r="A2050" s="60">
        <v>31052.399985267781</v>
      </c>
      <c r="B2050" s="54">
        <f t="shared" si="93"/>
        <v>23</v>
      </c>
      <c r="C2050" s="54">
        <f t="shared" si="94"/>
        <v>2041</v>
      </c>
      <c r="D2050" s="60">
        <v>31052.399985267781</v>
      </c>
      <c r="G2050" s="63"/>
      <c r="I2050" s="64"/>
      <c r="J2050" s="64"/>
      <c r="K2050" s="65"/>
      <c r="M2050" s="64"/>
      <c r="N2050" s="66"/>
      <c r="O2050" s="66"/>
      <c r="Q2050" s="67"/>
      <c r="R2050" s="68"/>
      <c r="S2050" s="63"/>
      <c r="U2050" s="68">
        <v>60244</v>
      </c>
      <c r="V2050" s="64">
        <v>11</v>
      </c>
      <c r="W2050" s="54">
        <f t="shared" si="95"/>
        <v>2041</v>
      </c>
      <c r="X2050" s="68">
        <v>60244</v>
      </c>
      <c r="AC2050" s="63">
        <v>30123.494885102846</v>
      </c>
      <c r="AD2050" s="63"/>
      <c r="AE2050" s="54" t="s">
        <v>176</v>
      </c>
      <c r="AG2050" s="63"/>
      <c r="AK2050" s="64"/>
      <c r="AL2050" s="64"/>
      <c r="AM2050" s="65"/>
      <c r="AO2050" s="64"/>
      <c r="AP2050" s="66"/>
      <c r="AQ2050" s="66"/>
      <c r="AS2050" s="67"/>
      <c r="AT2050" s="68"/>
    </row>
    <row r="2051" spans="1:46" x14ac:dyDescent="0.25">
      <c r="A2051" s="60">
        <v>31067.123930115718</v>
      </c>
      <c r="B2051" s="54">
        <f t="shared" si="93"/>
        <v>24</v>
      </c>
      <c r="C2051" s="54">
        <f t="shared" si="94"/>
        <v>2042</v>
      </c>
      <c r="D2051" s="60">
        <v>31067.123930115718</v>
      </c>
      <c r="G2051" s="63"/>
      <c r="I2051" s="64"/>
      <c r="J2051" s="64"/>
      <c r="K2051" s="65"/>
      <c r="M2051" s="64"/>
      <c r="N2051" s="66"/>
      <c r="O2051" s="66"/>
      <c r="Q2051" s="67"/>
      <c r="R2051" s="68"/>
      <c r="S2051" s="63"/>
      <c r="U2051" s="68">
        <v>60274</v>
      </c>
      <c r="V2051" s="64">
        <v>12</v>
      </c>
      <c r="W2051" s="54">
        <f t="shared" si="95"/>
        <v>2042</v>
      </c>
      <c r="X2051" s="68">
        <v>60274</v>
      </c>
      <c r="AC2051" s="63">
        <v>30138.314221382607</v>
      </c>
      <c r="AD2051" s="63"/>
      <c r="AE2051" s="54" t="s">
        <v>177</v>
      </c>
      <c r="AG2051" s="63"/>
      <c r="AK2051" s="64"/>
      <c r="AL2051" s="64"/>
      <c r="AM2051" s="65"/>
      <c r="AO2051" s="64"/>
      <c r="AP2051" s="66"/>
      <c r="AQ2051" s="66"/>
      <c r="AS2051" s="67"/>
      <c r="AT2051" s="68"/>
    </row>
    <row r="2052" spans="1:46" x14ac:dyDescent="0.25">
      <c r="A2052" s="60">
        <v>31081.883819578681</v>
      </c>
      <c r="B2052" s="54">
        <f t="shared" si="93"/>
        <v>1</v>
      </c>
      <c r="C2052" s="54">
        <f t="shared" si="94"/>
        <v>2043</v>
      </c>
      <c r="D2052" s="60">
        <v>31081.883819578681</v>
      </c>
      <c r="G2052" s="63"/>
      <c r="I2052" s="64"/>
      <c r="J2052" s="64"/>
      <c r="K2052" s="65"/>
      <c r="M2052" s="64"/>
      <c r="N2052" s="66"/>
      <c r="O2052" s="66"/>
      <c r="Q2052" s="67"/>
      <c r="R2052" s="68"/>
      <c r="S2052" s="63"/>
      <c r="U2052" s="68">
        <v>60303</v>
      </c>
      <c r="V2052" s="64">
        <v>1</v>
      </c>
      <c r="W2052" s="54">
        <f t="shared" si="95"/>
        <v>2043</v>
      </c>
      <c r="X2052" s="68">
        <v>60303</v>
      </c>
      <c r="AC2052" s="63">
        <v>30152.789937028661</v>
      </c>
      <c r="AD2052" s="63"/>
      <c r="AE2052" s="54" t="s">
        <v>176</v>
      </c>
      <c r="AG2052" s="63"/>
      <c r="AK2052" s="64"/>
      <c r="AL2052" s="64"/>
      <c r="AM2052" s="65"/>
      <c r="AO2052" s="64"/>
      <c r="AP2052" s="66"/>
      <c r="AQ2052" s="66"/>
      <c r="AS2052" s="67"/>
      <c r="AT2052" s="68"/>
    </row>
    <row r="2053" spans="1:46" x14ac:dyDescent="0.25">
      <c r="A2053" s="60">
        <v>31096.714083338622</v>
      </c>
      <c r="B2053" s="54">
        <f t="shared" si="93"/>
        <v>2</v>
      </c>
      <c r="C2053" s="54">
        <f t="shared" si="94"/>
        <v>2044</v>
      </c>
      <c r="D2053" s="60">
        <v>31096.714083338622</v>
      </c>
      <c r="G2053" s="63"/>
      <c r="I2053" s="64"/>
      <c r="J2053" s="64"/>
      <c r="K2053" s="65"/>
      <c r="M2053" s="64"/>
      <c r="N2053" s="66"/>
      <c r="O2053" s="66"/>
      <c r="Q2053" s="67"/>
      <c r="R2053" s="68"/>
      <c r="S2053" s="63"/>
      <c r="U2053" s="68">
        <v>60333</v>
      </c>
      <c r="V2053" s="64">
        <v>2</v>
      </c>
      <c r="W2053" s="54">
        <f t="shared" si="95"/>
        <v>2044</v>
      </c>
      <c r="X2053" s="68">
        <v>60333</v>
      </c>
      <c r="AC2053" s="63">
        <v>30167.940710511524</v>
      </c>
      <c r="AD2053" s="63"/>
      <c r="AE2053" s="54" t="s">
        <v>177</v>
      </c>
      <c r="AG2053" s="63"/>
      <c r="AK2053" s="64"/>
      <c r="AL2053" s="64"/>
      <c r="AM2053" s="65"/>
      <c r="AO2053" s="64"/>
      <c r="AP2053" s="66"/>
      <c r="AQ2053" s="66"/>
      <c r="AS2053" s="67"/>
      <c r="AT2053" s="68"/>
    </row>
    <row r="2054" spans="1:46" x14ac:dyDescent="0.25">
      <c r="A2054" s="60">
        <v>31111.636991733685</v>
      </c>
      <c r="B2054" s="54">
        <f t="shared" si="93"/>
        <v>3</v>
      </c>
      <c r="C2054" s="54">
        <f t="shared" si="94"/>
        <v>2045</v>
      </c>
      <c r="D2054" s="60">
        <v>31111.636991733685</v>
      </c>
      <c r="G2054" s="63"/>
      <c r="I2054" s="64"/>
      <c r="J2054" s="64"/>
      <c r="K2054" s="65"/>
      <c r="M2054" s="64"/>
      <c r="N2054" s="66"/>
      <c r="O2054" s="66"/>
      <c r="Q2054" s="67"/>
      <c r="R2054" s="68"/>
      <c r="S2054" s="63"/>
      <c r="U2054" s="68">
        <v>60363</v>
      </c>
      <c r="V2054" s="64">
        <v>3</v>
      </c>
      <c r="W2054" s="54">
        <f t="shared" si="95"/>
        <v>2045</v>
      </c>
      <c r="X2054" s="68">
        <v>60363</v>
      </c>
      <c r="AC2054" s="63">
        <v>30182.115104482044</v>
      </c>
      <c r="AD2054" s="63"/>
      <c r="AE2054" s="54" t="s">
        <v>176</v>
      </c>
      <c r="AG2054" s="63"/>
      <c r="AK2054" s="64"/>
      <c r="AL2054" s="64"/>
      <c r="AM2054" s="65"/>
      <c r="AO2054" s="64"/>
      <c r="AP2054" s="66"/>
      <c r="AQ2054" s="66"/>
      <c r="AS2054" s="67"/>
      <c r="AT2054" s="68"/>
    </row>
    <row r="2055" spans="1:46" x14ac:dyDescent="0.25">
      <c r="A2055" s="60">
        <v>31126.676829195581</v>
      </c>
      <c r="B2055" s="54">
        <f t="shared" si="93"/>
        <v>4</v>
      </c>
      <c r="C2055" s="54">
        <f t="shared" si="94"/>
        <v>2046</v>
      </c>
      <c r="D2055" s="60">
        <v>31126.676829195581</v>
      </c>
      <c r="G2055" s="63"/>
      <c r="I2055" s="64"/>
      <c r="J2055" s="64"/>
      <c r="K2055" s="65"/>
      <c r="M2055" s="64"/>
      <c r="N2055" s="66"/>
      <c r="O2055" s="66"/>
      <c r="Q2055" s="67"/>
      <c r="R2055" s="68"/>
      <c r="S2055" s="63"/>
      <c r="U2055" s="68">
        <v>60392</v>
      </c>
      <c r="V2055" s="64">
        <v>4</v>
      </c>
      <c r="W2055" s="54">
        <f t="shared" si="95"/>
        <v>2046</v>
      </c>
      <c r="X2055" s="68">
        <v>60392</v>
      </c>
      <c r="AC2055" s="63">
        <v>30197.520199066959</v>
      </c>
      <c r="AD2055" s="63"/>
      <c r="AE2055" s="54" t="s">
        <v>177</v>
      </c>
      <c r="AG2055" s="63"/>
      <c r="AK2055" s="64"/>
      <c r="AL2055" s="64"/>
      <c r="AM2055" s="65"/>
      <c r="AO2055" s="64"/>
      <c r="AP2055" s="66"/>
      <c r="AQ2055" s="66"/>
      <c r="AS2055" s="67"/>
      <c r="AT2055" s="68"/>
    </row>
    <row r="2056" spans="1:46" x14ac:dyDescent="0.25">
      <c r="A2056" s="60">
        <v>31141.843389906455</v>
      </c>
      <c r="B2056" s="54">
        <f t="shared" si="93"/>
        <v>5</v>
      </c>
      <c r="C2056" s="54">
        <f t="shared" si="94"/>
        <v>2047</v>
      </c>
      <c r="D2056" s="60">
        <v>31141.843389906455</v>
      </c>
      <c r="G2056" s="63"/>
      <c r="I2056" s="64"/>
      <c r="J2056" s="64"/>
      <c r="K2056" s="65"/>
      <c r="M2056" s="64"/>
      <c r="N2056" s="66"/>
      <c r="O2056" s="66"/>
      <c r="Q2056" s="67"/>
      <c r="R2056" s="68"/>
      <c r="S2056" s="63"/>
      <c r="U2056" s="68">
        <v>60422</v>
      </c>
      <c r="V2056" s="64">
        <v>5</v>
      </c>
      <c r="W2056" s="54">
        <f t="shared" si="95"/>
        <v>2047</v>
      </c>
      <c r="X2056" s="68">
        <v>60422</v>
      </c>
      <c r="AC2056" s="63">
        <v>30211.506922564469</v>
      </c>
      <c r="AD2056" s="63"/>
      <c r="AE2056" s="54" t="s">
        <v>176</v>
      </c>
      <c r="AG2056" s="63"/>
      <c r="AK2056" s="64"/>
      <c r="AL2056" s="64"/>
      <c r="AM2056" s="65"/>
      <c r="AO2056" s="64"/>
      <c r="AP2056" s="66"/>
      <c r="AQ2056" s="66"/>
      <c r="AS2056" s="67"/>
      <c r="AT2056" s="68"/>
    </row>
    <row r="2057" spans="1:46" x14ac:dyDescent="0.25">
      <c r="A2057" s="60">
        <v>31157.143528348301</v>
      </c>
      <c r="B2057" s="54">
        <f t="shared" si="93"/>
        <v>6</v>
      </c>
      <c r="C2057" s="54">
        <f t="shared" si="94"/>
        <v>2048</v>
      </c>
      <c r="D2057" s="60">
        <v>31157.143528348301</v>
      </c>
      <c r="G2057" s="63"/>
      <c r="I2057" s="64"/>
      <c r="J2057" s="64"/>
      <c r="K2057" s="65"/>
      <c r="M2057" s="64"/>
      <c r="N2057" s="66"/>
      <c r="O2057" s="66"/>
      <c r="Q2057" s="67"/>
      <c r="R2057" s="68"/>
      <c r="S2057" s="63"/>
      <c r="U2057" s="68">
        <v>60452</v>
      </c>
      <c r="V2057" s="64">
        <v>6</v>
      </c>
      <c r="W2057" s="54">
        <f t="shared" si="95"/>
        <v>2048</v>
      </c>
      <c r="X2057" s="68">
        <v>60452</v>
      </c>
      <c r="AC2057" s="63">
        <v>30227.048195653129</v>
      </c>
      <c r="AD2057" s="63"/>
      <c r="AE2057" s="54" t="s">
        <v>177</v>
      </c>
      <c r="AG2057" s="63"/>
      <c r="AK2057" s="64"/>
      <c r="AL2057" s="64"/>
      <c r="AM2057" s="65"/>
      <c r="AO2057" s="64"/>
      <c r="AP2057" s="66"/>
      <c r="AQ2057" s="66"/>
      <c r="AS2057" s="67"/>
      <c r="AT2057" s="68"/>
    </row>
    <row r="2058" spans="1:46" x14ac:dyDescent="0.25">
      <c r="A2058" s="60">
        <v>31172.571833670139</v>
      </c>
      <c r="B2058" s="54">
        <f t="shared" si="93"/>
        <v>7</v>
      </c>
      <c r="C2058" s="54">
        <f t="shared" si="94"/>
        <v>2049</v>
      </c>
      <c r="D2058" s="60">
        <v>31172.571833670139</v>
      </c>
      <c r="G2058" s="63"/>
      <c r="I2058" s="64"/>
      <c r="J2058" s="64"/>
      <c r="K2058" s="65"/>
      <c r="M2058" s="64"/>
      <c r="N2058" s="66"/>
      <c r="O2058" s="66"/>
      <c r="Q2058" s="67"/>
      <c r="R2058" s="68"/>
      <c r="S2058" s="63"/>
      <c r="U2058" s="68">
        <v>60481</v>
      </c>
      <c r="V2058" s="64">
        <v>7</v>
      </c>
      <c r="W2058" s="54">
        <f t="shared" si="95"/>
        <v>2049</v>
      </c>
      <c r="X2058" s="68">
        <v>60481</v>
      </c>
      <c r="AC2058" s="63">
        <v>30241.003465875983</v>
      </c>
      <c r="AD2058" s="63"/>
      <c r="AE2058" s="54" t="s">
        <v>176</v>
      </c>
      <c r="AG2058" s="63"/>
      <c r="AK2058" s="64"/>
      <c r="AL2058" s="64"/>
      <c r="AM2058" s="65"/>
      <c r="AO2058" s="64"/>
      <c r="AP2058" s="66"/>
      <c r="AQ2058" s="66"/>
      <c r="AS2058" s="67"/>
      <c r="AT2058" s="68"/>
    </row>
    <row r="2059" spans="1:46" x14ac:dyDescent="0.25">
      <c r="A2059" s="60">
        <v>31188.113763935398</v>
      </c>
      <c r="B2059" s="54">
        <f t="shared" si="93"/>
        <v>8</v>
      </c>
      <c r="C2059" s="54">
        <f t="shared" si="94"/>
        <v>2050</v>
      </c>
      <c r="D2059" s="60">
        <v>31188.113763935398</v>
      </c>
      <c r="G2059" s="63"/>
      <c r="I2059" s="64"/>
      <c r="J2059" s="64"/>
      <c r="K2059" s="65"/>
      <c r="M2059" s="64"/>
      <c r="N2059" s="66"/>
      <c r="O2059" s="66"/>
      <c r="Q2059" s="67"/>
      <c r="R2059" s="68"/>
      <c r="S2059" s="63"/>
      <c r="U2059" s="68">
        <v>60511</v>
      </c>
      <c r="V2059" s="64">
        <v>8</v>
      </c>
      <c r="W2059" s="54">
        <f t="shared" si="95"/>
        <v>2050</v>
      </c>
      <c r="X2059" s="68">
        <v>60511</v>
      </c>
      <c r="AC2059" s="63">
        <v>30256.539961013477</v>
      </c>
      <c r="AD2059" s="63"/>
      <c r="AE2059" s="54" t="s">
        <v>177</v>
      </c>
      <c r="AG2059" s="63"/>
      <c r="AK2059" s="64"/>
      <c r="AL2059" s="64"/>
      <c r="AM2059" s="65"/>
      <c r="AO2059" s="64"/>
      <c r="AP2059" s="66"/>
      <c r="AQ2059" s="66"/>
      <c r="AS2059" s="67"/>
      <c r="AT2059" s="68"/>
    </row>
    <row r="2060" spans="1:46" x14ac:dyDescent="0.25">
      <c r="A2060" s="60">
        <v>31203.750579575077</v>
      </c>
      <c r="B2060" s="54">
        <f t="shared" ref="B2060:B2123" si="96">IF(B2059=24,1,B2059+1)</f>
        <v>9</v>
      </c>
      <c r="C2060" s="54">
        <f t="shared" ref="C2060:C2123" si="97">C2059+1</f>
        <v>2051</v>
      </c>
      <c r="D2060" s="60">
        <v>31203.750579575077</v>
      </c>
      <c r="G2060" s="63"/>
      <c r="I2060" s="64"/>
      <c r="J2060" s="64"/>
      <c r="K2060" s="65"/>
      <c r="M2060" s="64"/>
      <c r="N2060" s="66"/>
      <c r="O2060" s="66"/>
      <c r="Q2060" s="67"/>
      <c r="R2060" s="68"/>
      <c r="S2060" s="63"/>
      <c r="U2060" s="68">
        <v>60540</v>
      </c>
      <c r="V2060" s="64">
        <v>9</v>
      </c>
      <c r="W2060" s="54">
        <f t="shared" ref="W2060:W2123" si="98">W2059+1</f>
        <v>2051</v>
      </c>
      <c r="X2060" s="68">
        <v>60540</v>
      </c>
      <c r="AC2060" s="63">
        <v>30270.632488630712</v>
      </c>
      <c r="AD2060" s="63"/>
      <c r="AE2060" s="54" t="s">
        <v>176</v>
      </c>
      <c r="AG2060" s="63"/>
      <c r="AK2060" s="64"/>
      <c r="AL2060" s="64"/>
      <c r="AM2060" s="65"/>
      <c r="AO2060" s="64"/>
      <c r="AP2060" s="66"/>
      <c r="AQ2060" s="66"/>
      <c r="AS2060" s="67"/>
      <c r="AT2060" s="68"/>
    </row>
    <row r="2061" spans="1:46" x14ac:dyDescent="0.25">
      <c r="A2061" s="60">
        <v>31219.447939662263</v>
      </c>
      <c r="B2061" s="54">
        <f t="shared" si="96"/>
        <v>10</v>
      </c>
      <c r="C2061" s="54">
        <f t="shared" si="97"/>
        <v>2052</v>
      </c>
      <c r="D2061" s="60">
        <v>31219.447939662263</v>
      </c>
      <c r="G2061" s="63"/>
      <c r="I2061" s="64"/>
      <c r="J2061" s="64"/>
      <c r="K2061" s="65"/>
      <c r="M2061" s="64"/>
      <c r="N2061" s="66"/>
      <c r="O2061" s="66"/>
      <c r="Q2061" s="67"/>
      <c r="R2061" s="68"/>
      <c r="S2061" s="63"/>
      <c r="U2061" s="68">
        <v>60569</v>
      </c>
      <c r="V2061" s="64">
        <v>10</v>
      </c>
      <c r="W2061" s="54">
        <f t="shared" si="98"/>
        <v>2052</v>
      </c>
      <c r="X2061" s="68">
        <v>60569</v>
      </c>
      <c r="AC2061" s="63">
        <v>30286.014990519732</v>
      </c>
      <c r="AD2061" s="63"/>
      <c r="AE2061" s="54" t="s">
        <v>177</v>
      </c>
      <c r="AG2061" s="63"/>
      <c r="AK2061" s="64"/>
      <c r="AL2061" s="64"/>
      <c r="AM2061" s="65"/>
      <c r="AO2061" s="64"/>
      <c r="AP2061" s="66"/>
      <c r="AQ2061" s="66"/>
      <c r="AS2061" s="67"/>
      <c r="AT2061" s="68"/>
    </row>
    <row r="2062" spans="1:46" x14ac:dyDescent="0.25">
      <c r="A2062" s="60">
        <v>31235.180210868828</v>
      </c>
      <c r="B2062" s="54">
        <f t="shared" si="96"/>
        <v>11</v>
      </c>
      <c r="C2062" s="54">
        <f t="shared" si="97"/>
        <v>2053</v>
      </c>
      <c r="D2062" s="60">
        <v>31235.180210868828</v>
      </c>
      <c r="G2062" s="63"/>
      <c r="I2062" s="64"/>
      <c r="J2062" s="64"/>
      <c r="K2062" s="65"/>
      <c r="M2062" s="64"/>
      <c r="N2062" s="66"/>
      <c r="O2062" s="66"/>
      <c r="Q2062" s="67"/>
      <c r="R2062" s="68"/>
      <c r="S2062" s="63"/>
      <c r="U2062" s="68">
        <v>60599</v>
      </c>
      <c r="V2062" s="64">
        <v>11</v>
      </c>
      <c r="W2062" s="54">
        <f t="shared" si="98"/>
        <v>2053</v>
      </c>
      <c r="X2062" s="68">
        <v>60599</v>
      </c>
      <c r="AC2062" s="63">
        <v>30300.388153512031</v>
      </c>
      <c r="AD2062" s="63"/>
      <c r="AE2062" s="54" t="s">
        <v>176</v>
      </c>
      <c r="AG2062" s="63"/>
      <c r="AK2062" s="64"/>
      <c r="AL2062" s="64"/>
      <c r="AM2062" s="65"/>
      <c r="AO2062" s="64"/>
      <c r="AP2062" s="66"/>
      <c r="AQ2062" s="66"/>
      <c r="AS2062" s="67"/>
      <c r="AT2062" s="68"/>
    </row>
    <row r="2063" spans="1:46" x14ac:dyDescent="0.25">
      <c r="A2063" s="60">
        <v>31250.900938421488</v>
      </c>
      <c r="B2063" s="54">
        <f t="shared" si="96"/>
        <v>12</v>
      </c>
      <c r="C2063" s="54">
        <f t="shared" si="97"/>
        <v>2054</v>
      </c>
      <c r="D2063" s="60">
        <v>31250.900938421488</v>
      </c>
      <c r="G2063" s="63"/>
      <c r="I2063" s="64"/>
      <c r="J2063" s="64"/>
      <c r="K2063" s="65"/>
      <c r="M2063" s="64"/>
      <c r="N2063" s="66"/>
      <c r="O2063" s="66"/>
      <c r="Q2063" s="67"/>
      <c r="R2063" s="68"/>
      <c r="S2063" s="63"/>
      <c r="U2063" s="68">
        <v>60628</v>
      </c>
      <c r="V2063" s="64">
        <v>12</v>
      </c>
      <c r="W2063" s="54">
        <f t="shared" si="98"/>
        <v>2054</v>
      </c>
      <c r="X2063" s="68">
        <v>60628</v>
      </c>
      <c r="AC2063" s="63">
        <v>30315.481576864142</v>
      </c>
      <c r="AD2063" s="63"/>
      <c r="AE2063" s="54" t="s">
        <v>177</v>
      </c>
      <c r="AG2063" s="63"/>
      <c r="AK2063" s="64"/>
      <c r="AL2063" s="64"/>
      <c r="AM2063" s="65"/>
      <c r="AO2063" s="64"/>
      <c r="AP2063" s="66"/>
      <c r="AQ2063" s="66"/>
      <c r="AS2063" s="67"/>
      <c r="AT2063" s="68"/>
    </row>
    <row r="2064" spans="1:46" x14ac:dyDescent="0.25">
      <c r="A2064" s="60">
        <v>31266.586930000223</v>
      </c>
      <c r="B2064" s="54">
        <f t="shared" si="96"/>
        <v>13</v>
      </c>
      <c r="C2064" s="54">
        <f t="shared" si="97"/>
        <v>2055</v>
      </c>
      <c r="D2064" s="60">
        <v>31266.586930000223</v>
      </c>
      <c r="G2064" s="63"/>
      <c r="I2064" s="64"/>
      <c r="J2064" s="64"/>
      <c r="K2064" s="65"/>
      <c r="M2064" s="64"/>
      <c r="N2064" s="66"/>
      <c r="O2064" s="66"/>
      <c r="Q2064" s="67"/>
      <c r="R2064" s="68"/>
      <c r="S2064" s="63"/>
      <c r="U2064" s="68">
        <v>60658</v>
      </c>
      <c r="V2064" s="64">
        <v>1</v>
      </c>
      <c r="W2064" s="54">
        <f t="shared" si="98"/>
        <v>2055</v>
      </c>
      <c r="X2064" s="68">
        <v>60658</v>
      </c>
      <c r="AC2064" s="63">
        <v>30330.214348181617</v>
      </c>
      <c r="AD2064" s="63"/>
      <c r="AE2064" s="54" t="s">
        <v>176</v>
      </c>
      <c r="AG2064" s="63"/>
      <c r="AK2064" s="64"/>
      <c r="AL2064" s="64"/>
      <c r="AM2064" s="65"/>
      <c r="AO2064" s="64"/>
      <c r="AP2064" s="66"/>
      <c r="AQ2064" s="66"/>
      <c r="AS2064" s="67"/>
      <c r="AT2064" s="68"/>
    </row>
    <row r="2065" spans="1:46" x14ac:dyDescent="0.25">
      <c r="A2065" s="60">
        <v>31282.192074799445</v>
      </c>
      <c r="B2065" s="54">
        <f t="shared" si="96"/>
        <v>14</v>
      </c>
      <c r="C2065" s="54">
        <f t="shared" si="97"/>
        <v>2056</v>
      </c>
      <c r="D2065" s="60">
        <v>31282.192074799445</v>
      </c>
      <c r="G2065" s="63"/>
      <c r="I2065" s="64"/>
      <c r="J2065" s="64"/>
      <c r="K2065" s="65"/>
      <c r="M2065" s="64"/>
      <c r="N2065" s="66"/>
      <c r="O2065" s="66"/>
      <c r="Q2065" s="67"/>
      <c r="R2065" s="68"/>
      <c r="S2065" s="63"/>
      <c r="U2065" s="68">
        <v>60687</v>
      </c>
      <c r="V2065" s="64">
        <v>2</v>
      </c>
      <c r="W2065" s="54">
        <f t="shared" si="98"/>
        <v>2056</v>
      </c>
      <c r="X2065" s="68">
        <v>60687</v>
      </c>
      <c r="AC2065" s="63">
        <v>30344.935532198753</v>
      </c>
      <c r="AD2065" s="63"/>
      <c r="AE2065" s="54" t="s">
        <v>177</v>
      </c>
      <c r="AG2065" s="63"/>
      <c r="AK2065" s="64"/>
      <c r="AL2065" s="64"/>
      <c r="AM2065" s="65"/>
      <c r="AO2065" s="64"/>
      <c r="AP2065" s="66"/>
      <c r="AQ2065" s="66"/>
      <c r="AS2065" s="67"/>
      <c r="AT2065" s="68"/>
    </row>
    <row r="2066" spans="1:46" x14ac:dyDescent="0.25">
      <c r="A2066" s="60">
        <v>31297.704122799449</v>
      </c>
      <c r="B2066" s="54">
        <f t="shared" si="96"/>
        <v>15</v>
      </c>
      <c r="C2066" s="54">
        <f t="shared" si="97"/>
        <v>2057</v>
      </c>
      <c r="D2066" s="60">
        <v>31297.704122799449</v>
      </c>
      <c r="G2066" s="63"/>
      <c r="I2066" s="64"/>
      <c r="J2066" s="64"/>
      <c r="K2066" s="65"/>
      <c r="M2066" s="64"/>
      <c r="N2066" s="66"/>
      <c r="O2066" s="66"/>
      <c r="Q2066" s="67"/>
      <c r="R2066" s="68"/>
      <c r="S2066" s="63"/>
      <c r="U2066" s="68">
        <v>60717</v>
      </c>
      <c r="V2066" s="64">
        <v>3</v>
      </c>
      <c r="W2066" s="54">
        <f t="shared" si="98"/>
        <v>2057</v>
      </c>
      <c r="X2066" s="68">
        <v>60717</v>
      </c>
      <c r="AC2066" s="63">
        <v>30360.022712818813</v>
      </c>
      <c r="AD2066" s="63"/>
      <c r="AE2066" s="54" t="s">
        <v>176</v>
      </c>
      <c r="AG2066" s="63"/>
      <c r="AK2066" s="64"/>
      <c r="AL2066" s="64"/>
      <c r="AM2066" s="65"/>
      <c r="AO2066" s="64"/>
      <c r="AP2066" s="66"/>
      <c r="AQ2066" s="66"/>
      <c r="AS2066" s="67"/>
      <c r="AT2066" s="68"/>
    </row>
    <row r="2067" spans="1:46" x14ac:dyDescent="0.25">
      <c r="A2067" s="60">
        <v>31313.089134541806</v>
      </c>
      <c r="B2067" s="54">
        <f t="shared" si="96"/>
        <v>16</v>
      </c>
      <c r="C2067" s="54">
        <f t="shared" si="97"/>
        <v>2058</v>
      </c>
      <c r="D2067" s="60">
        <v>31313.089134541806</v>
      </c>
      <c r="G2067" s="63"/>
      <c r="I2067" s="64"/>
      <c r="J2067" s="64"/>
      <c r="K2067" s="65"/>
      <c r="M2067" s="64"/>
      <c r="N2067" s="66"/>
      <c r="O2067" s="66"/>
      <c r="Q2067" s="67"/>
      <c r="R2067" s="68"/>
      <c r="S2067" s="63"/>
      <c r="U2067" s="68">
        <v>60746</v>
      </c>
      <c r="V2067" s="64">
        <v>4</v>
      </c>
      <c r="W2067" s="54">
        <f t="shared" si="98"/>
        <v>2058</v>
      </c>
      <c r="X2067" s="68">
        <v>60746</v>
      </c>
      <c r="AC2067" s="63">
        <v>30374.374307302758</v>
      </c>
      <c r="AD2067" s="63"/>
      <c r="AE2067" s="54" t="s">
        <v>177</v>
      </c>
      <c r="AG2067" s="63"/>
      <c r="AK2067" s="64"/>
      <c r="AL2067" s="64"/>
      <c r="AM2067" s="65"/>
      <c r="AO2067" s="64"/>
      <c r="AP2067" s="66"/>
      <c r="AQ2067" s="66"/>
      <c r="AS2067" s="67"/>
      <c r="AT2067" s="68"/>
    </row>
    <row r="2068" spans="1:46" x14ac:dyDescent="0.25">
      <c r="A2068" s="60">
        <v>31328.35102044465</v>
      </c>
      <c r="B2068" s="54">
        <f t="shared" si="96"/>
        <v>17</v>
      </c>
      <c r="C2068" s="54">
        <f t="shared" si="97"/>
        <v>2059</v>
      </c>
      <c r="D2068" s="60">
        <v>31328.35102044465</v>
      </c>
      <c r="G2068" s="63"/>
      <c r="I2068" s="64"/>
      <c r="J2068" s="64"/>
      <c r="K2068" s="65"/>
      <c r="M2068" s="64"/>
      <c r="N2068" s="66"/>
      <c r="O2068" s="66"/>
      <c r="Q2068" s="67"/>
      <c r="R2068" s="68"/>
      <c r="S2068" s="63"/>
      <c r="U2068" s="68">
        <v>60776</v>
      </c>
      <c r="V2068" s="64">
        <v>5</v>
      </c>
      <c r="W2068" s="54">
        <f t="shared" si="98"/>
        <v>2059</v>
      </c>
      <c r="X2068" s="68">
        <v>60776</v>
      </c>
      <c r="AC2068" s="63">
        <v>30389.739106529392</v>
      </c>
      <c r="AD2068" s="63"/>
      <c r="AE2068" s="54" t="s">
        <v>176</v>
      </c>
      <c r="AG2068" s="63"/>
      <c r="AK2068" s="64"/>
      <c r="AL2068" s="64"/>
      <c r="AM2068" s="65"/>
      <c r="AO2068" s="64"/>
      <c r="AP2068" s="66"/>
      <c r="AQ2068" s="66"/>
      <c r="AS2068" s="67"/>
      <c r="AT2068" s="68"/>
    </row>
    <row r="2069" spans="1:46" x14ac:dyDescent="0.25">
      <c r="A2069" s="60">
        <v>31343.474147381261</v>
      </c>
      <c r="B2069" s="54">
        <f t="shared" si="96"/>
        <v>18</v>
      </c>
      <c r="C2069" s="54">
        <f t="shared" si="97"/>
        <v>2060</v>
      </c>
      <c r="D2069" s="60">
        <v>31343.474147381261</v>
      </c>
      <c r="G2069" s="63"/>
      <c r="I2069" s="64"/>
      <c r="J2069" s="64"/>
      <c r="K2069" s="65"/>
      <c r="M2069" s="64"/>
      <c r="N2069" s="66"/>
      <c r="O2069" s="66"/>
      <c r="Q2069" s="67"/>
      <c r="R2069" s="68"/>
      <c r="S2069" s="63"/>
      <c r="U2069" s="68">
        <v>60806</v>
      </c>
      <c r="V2069" s="64">
        <v>5</v>
      </c>
      <c r="W2069" s="54">
        <f t="shared" si="98"/>
        <v>2060</v>
      </c>
      <c r="X2069" s="68">
        <v>60806</v>
      </c>
      <c r="AC2069" s="63">
        <v>30403.810795222409</v>
      </c>
      <c r="AD2069" s="63"/>
      <c r="AE2069" s="54" t="s">
        <v>177</v>
      </c>
      <c r="AG2069" s="63"/>
      <c r="AK2069" s="64"/>
      <c r="AL2069" s="64"/>
      <c r="AM2069" s="65"/>
      <c r="AO2069" s="64"/>
      <c r="AP2069" s="66"/>
      <c r="AQ2069" s="66"/>
      <c r="AS2069" s="67"/>
      <c r="AT2069" s="68"/>
    </row>
    <row r="2070" spans="1:46" x14ac:dyDescent="0.25">
      <c r="A2070" s="60">
        <v>31358.479438090697</v>
      </c>
      <c r="B2070" s="54">
        <f t="shared" si="96"/>
        <v>19</v>
      </c>
      <c r="C2070" s="54">
        <f t="shared" si="97"/>
        <v>2061</v>
      </c>
      <c r="D2070" s="60">
        <v>31358.479438090697</v>
      </c>
      <c r="G2070" s="63"/>
      <c r="I2070" s="64"/>
      <c r="J2070" s="64"/>
      <c r="K2070" s="65"/>
      <c r="M2070" s="64"/>
      <c r="N2070" s="66"/>
      <c r="O2070" s="66"/>
      <c r="Q2070" s="67"/>
      <c r="R2070" s="68"/>
      <c r="S2070" s="63"/>
      <c r="U2070" s="68">
        <v>60835</v>
      </c>
      <c r="V2070" s="64">
        <v>6</v>
      </c>
      <c r="W2070" s="54">
        <f t="shared" si="98"/>
        <v>2061</v>
      </c>
      <c r="X2070" s="68">
        <v>60835</v>
      </c>
      <c r="AC2070" s="63">
        <v>30419.332778455224</v>
      </c>
      <c r="AD2070" s="63"/>
      <c r="AE2070" s="54" t="s">
        <v>176</v>
      </c>
      <c r="AG2070" s="63"/>
      <c r="AK2070" s="64"/>
      <c r="AL2070" s="64"/>
      <c r="AM2070" s="65"/>
      <c r="AO2070" s="64"/>
      <c r="AP2070" s="66"/>
      <c r="AQ2070" s="66"/>
      <c r="AS2070" s="67"/>
      <c r="AT2070" s="68"/>
    </row>
    <row r="2071" spans="1:46" x14ac:dyDescent="0.25">
      <c r="A2071" s="60">
        <v>31373.369215726852</v>
      </c>
      <c r="B2071" s="54">
        <f t="shared" si="96"/>
        <v>20</v>
      </c>
      <c r="C2071" s="54">
        <f t="shared" si="97"/>
        <v>2062</v>
      </c>
      <c r="D2071" s="60">
        <v>31373.369215726852</v>
      </c>
      <c r="G2071" s="63"/>
      <c r="I2071" s="64"/>
      <c r="J2071" s="64"/>
      <c r="K2071" s="65"/>
      <c r="M2071" s="64"/>
      <c r="N2071" s="66"/>
      <c r="O2071" s="66"/>
      <c r="Q2071" s="67"/>
      <c r="R2071" s="68"/>
      <c r="S2071" s="63"/>
      <c r="U2071" s="68">
        <v>60865</v>
      </c>
      <c r="V2071" s="64">
        <v>7</v>
      </c>
      <c r="W2071" s="54">
        <f t="shared" si="98"/>
        <v>2062</v>
      </c>
      <c r="X2071" s="68">
        <v>60865</v>
      </c>
      <c r="AC2071" s="63">
        <v>30433.27190647088</v>
      </c>
      <c r="AD2071" s="63"/>
      <c r="AE2071" s="54" t="s">
        <v>177</v>
      </c>
      <c r="AG2071" s="63"/>
      <c r="AK2071" s="64"/>
      <c r="AL2071" s="64"/>
      <c r="AM2071" s="65"/>
      <c r="AO2071" s="64"/>
      <c r="AP2071" s="66"/>
      <c r="AQ2071" s="66"/>
      <c r="AS2071" s="67"/>
      <c r="AT2071" s="68"/>
    </row>
    <row r="2072" spans="1:46" x14ac:dyDescent="0.25">
      <c r="A2072" s="60">
        <v>31388.178642202634</v>
      </c>
      <c r="B2072" s="54">
        <f t="shared" si="96"/>
        <v>21</v>
      </c>
      <c r="C2072" s="54">
        <f t="shared" si="97"/>
        <v>2063</v>
      </c>
      <c r="D2072" s="60">
        <v>31388.178642202634</v>
      </c>
      <c r="G2072" s="63"/>
      <c r="I2072" s="64"/>
      <c r="J2072" s="64"/>
      <c r="K2072" s="65"/>
      <c r="M2072" s="64"/>
      <c r="N2072" s="66"/>
      <c r="O2072" s="66"/>
      <c r="Q2072" s="67"/>
      <c r="R2072" s="68"/>
      <c r="S2072" s="63"/>
      <c r="U2072" s="68">
        <v>60894</v>
      </c>
      <c r="V2072" s="64">
        <v>8</v>
      </c>
      <c r="W2072" s="54">
        <f t="shared" si="98"/>
        <v>2063</v>
      </c>
      <c r="X2072" s="68">
        <v>60894</v>
      </c>
      <c r="AC2072" s="63">
        <v>30448.809704321437</v>
      </c>
      <c r="AD2072" s="63"/>
      <c r="AE2072" s="54" t="s">
        <v>176</v>
      </c>
      <c r="AG2072" s="63"/>
      <c r="AK2072" s="64"/>
      <c r="AL2072" s="64"/>
      <c r="AM2072" s="65"/>
      <c r="AO2072" s="64"/>
      <c r="AP2072" s="66"/>
      <c r="AQ2072" s="66"/>
      <c r="AS2072" s="67"/>
      <c r="AT2072" s="68"/>
    </row>
    <row r="2073" spans="1:46" x14ac:dyDescent="0.25">
      <c r="A2073" s="60">
        <v>31402.922617190983</v>
      </c>
      <c r="B2073" s="54">
        <f t="shared" si="96"/>
        <v>22</v>
      </c>
      <c r="C2073" s="54">
        <f t="shared" si="97"/>
        <v>2064</v>
      </c>
      <c r="D2073" s="60">
        <v>31402.922617190983</v>
      </c>
      <c r="G2073" s="63"/>
      <c r="I2073" s="64"/>
      <c r="J2073" s="64"/>
      <c r="K2073" s="65"/>
      <c r="M2073" s="64"/>
      <c r="N2073" s="66"/>
      <c r="O2073" s="66"/>
      <c r="Q2073" s="67"/>
      <c r="R2073" s="68"/>
      <c r="S2073" s="63"/>
      <c r="U2073" s="68">
        <v>60924</v>
      </c>
      <c r="V2073" s="64">
        <v>9</v>
      </c>
      <c r="W2073" s="54">
        <f t="shared" si="98"/>
        <v>2064</v>
      </c>
      <c r="X2073" s="68">
        <v>60924</v>
      </c>
      <c r="AC2073" s="63">
        <v>30462.783724311739</v>
      </c>
      <c r="AD2073" s="63"/>
      <c r="AE2073" s="54" t="s">
        <v>177</v>
      </c>
      <c r="AG2073" s="63"/>
      <c r="AK2073" s="64"/>
      <c r="AL2073" s="64"/>
      <c r="AM2073" s="65"/>
      <c r="AO2073" s="64"/>
      <c r="AP2073" s="66"/>
      <c r="AQ2073" s="66"/>
      <c r="AS2073" s="67"/>
      <c r="AT2073" s="68"/>
    </row>
    <row r="2074" spans="1:46" x14ac:dyDescent="0.25">
      <c r="A2074" s="60">
        <v>31417.645097988192</v>
      </c>
      <c r="B2074" s="54">
        <f t="shared" si="96"/>
        <v>23</v>
      </c>
      <c r="C2074" s="54">
        <f t="shared" si="97"/>
        <v>2065</v>
      </c>
      <c r="D2074" s="60">
        <v>31417.645097988192</v>
      </c>
      <c r="G2074" s="63"/>
      <c r="I2074" s="64"/>
      <c r="J2074" s="64"/>
      <c r="K2074" s="65"/>
      <c r="M2074" s="64"/>
      <c r="N2074" s="66"/>
      <c r="O2074" s="66"/>
      <c r="Q2074" s="67"/>
      <c r="R2074" s="68"/>
      <c r="S2074" s="63"/>
      <c r="U2074" s="68">
        <v>60953</v>
      </c>
      <c r="V2074" s="64">
        <v>10</v>
      </c>
      <c r="W2074" s="54">
        <f t="shared" si="98"/>
        <v>2065</v>
      </c>
      <c r="X2074" s="68">
        <v>60953</v>
      </c>
      <c r="AC2074" s="63">
        <v>30478.193338459823</v>
      </c>
      <c r="AD2074" s="63"/>
      <c r="AE2074" s="54" t="s">
        <v>176</v>
      </c>
      <c r="AG2074" s="63"/>
      <c r="AK2074" s="64"/>
      <c r="AL2074" s="64"/>
      <c r="AM2074" s="65"/>
      <c r="AO2074" s="64"/>
      <c r="AP2074" s="66"/>
      <c r="AQ2074" s="66"/>
      <c r="AS2074" s="67"/>
      <c r="AT2074" s="68"/>
    </row>
    <row r="2075" spans="1:46" x14ac:dyDescent="0.25">
      <c r="A2075" s="60">
        <v>31432.366036399733</v>
      </c>
      <c r="B2075" s="54">
        <f t="shared" si="96"/>
        <v>24</v>
      </c>
      <c r="C2075" s="54">
        <f t="shared" si="97"/>
        <v>2066</v>
      </c>
      <c r="D2075" s="60">
        <v>31432.366036399733</v>
      </c>
      <c r="G2075" s="63"/>
      <c r="I2075" s="64"/>
      <c r="J2075" s="64"/>
      <c r="K2075" s="65"/>
      <c r="M2075" s="64"/>
      <c r="N2075" s="66"/>
      <c r="O2075" s="66"/>
      <c r="Q2075" s="67"/>
      <c r="R2075" s="68"/>
      <c r="S2075" s="63"/>
      <c r="U2075" s="68">
        <v>60983</v>
      </c>
      <c r="V2075" s="64">
        <v>11</v>
      </c>
      <c r="W2075" s="54">
        <f t="shared" si="98"/>
        <v>2066</v>
      </c>
      <c r="X2075" s="68">
        <v>60983</v>
      </c>
      <c r="AC2075" s="63">
        <v>30492.356009650044</v>
      </c>
      <c r="AD2075" s="63"/>
      <c r="AE2075" s="54" t="s">
        <v>177</v>
      </c>
      <c r="AG2075" s="63"/>
      <c r="AK2075" s="64"/>
      <c r="AL2075" s="64"/>
      <c r="AM2075" s="65"/>
      <c r="AO2075" s="64"/>
      <c r="AP2075" s="66"/>
      <c r="AQ2075" s="66"/>
      <c r="AS2075" s="67"/>
      <c r="AT2075" s="68"/>
    </row>
    <row r="2076" spans="1:46" x14ac:dyDescent="0.25">
      <c r="A2076" s="60">
        <v>31447.130974480882</v>
      </c>
      <c r="B2076" s="54">
        <f t="shared" si="96"/>
        <v>1</v>
      </c>
      <c r="C2076" s="54">
        <f t="shared" si="97"/>
        <v>2067</v>
      </c>
      <c r="D2076" s="60">
        <v>31447.130974480882</v>
      </c>
      <c r="G2076" s="63"/>
      <c r="I2076" s="64"/>
      <c r="J2076" s="64"/>
      <c r="K2076" s="65"/>
      <c r="M2076" s="64"/>
      <c r="N2076" s="66"/>
      <c r="O2076" s="66"/>
      <c r="Q2076" s="67"/>
      <c r="R2076" s="68"/>
      <c r="S2076" s="63"/>
      <c r="U2076" s="68">
        <v>61012</v>
      </c>
      <c r="V2076" s="64">
        <v>12</v>
      </c>
      <c r="W2076" s="54">
        <f t="shared" si="98"/>
        <v>2067</v>
      </c>
      <c r="X2076" s="68">
        <v>61012</v>
      </c>
      <c r="AC2076" s="63">
        <v>30507.513459428679</v>
      </c>
      <c r="AD2076" s="63"/>
      <c r="AE2076" s="54" t="s">
        <v>176</v>
      </c>
      <c r="AG2076" s="63"/>
      <c r="AK2076" s="64"/>
      <c r="AL2076" s="64"/>
      <c r="AM2076" s="65"/>
      <c r="AO2076" s="64"/>
      <c r="AP2076" s="66"/>
      <c r="AQ2076" s="66"/>
      <c r="AS2076" s="67"/>
      <c r="AT2076" s="68"/>
    </row>
    <row r="2077" spans="1:46" x14ac:dyDescent="0.25">
      <c r="A2077" s="60">
        <v>31461.957237439696</v>
      </c>
      <c r="B2077" s="54">
        <f t="shared" si="96"/>
        <v>2</v>
      </c>
      <c r="C2077" s="54">
        <f t="shared" si="97"/>
        <v>2068</v>
      </c>
      <c r="D2077" s="60">
        <v>31461.957237439696</v>
      </c>
      <c r="G2077" s="63"/>
      <c r="I2077" s="64"/>
      <c r="J2077" s="64"/>
      <c r="K2077" s="65"/>
      <c r="M2077" s="64"/>
      <c r="N2077" s="66"/>
      <c r="O2077" s="66"/>
      <c r="Q2077" s="67"/>
      <c r="R2077" s="68"/>
      <c r="S2077" s="63"/>
      <c r="U2077" s="68">
        <v>61042</v>
      </c>
      <c r="V2077" s="64">
        <v>1</v>
      </c>
      <c r="W2077" s="54">
        <f t="shared" si="98"/>
        <v>2068</v>
      </c>
      <c r="X2077" s="68">
        <v>61042</v>
      </c>
      <c r="AC2077" s="63">
        <v>30521.97761436319</v>
      </c>
      <c r="AD2077" s="63"/>
      <c r="AE2077" s="54" t="s">
        <v>177</v>
      </c>
      <c r="AG2077" s="63"/>
      <c r="AK2077" s="64"/>
      <c r="AL2077" s="64"/>
      <c r="AM2077" s="65"/>
      <c r="AO2077" s="64"/>
      <c r="AP2077" s="66"/>
      <c r="AQ2077" s="66"/>
      <c r="AS2077" s="67"/>
      <c r="AT2077" s="68"/>
    </row>
    <row r="2078" spans="1:46" x14ac:dyDescent="0.25">
      <c r="A2078" s="60">
        <v>31476.884059343487</v>
      </c>
      <c r="B2078" s="54">
        <f t="shared" si="96"/>
        <v>3</v>
      </c>
      <c r="C2078" s="54">
        <f t="shared" si="97"/>
        <v>2069</v>
      </c>
      <c r="D2078" s="60">
        <v>31476.884059343487</v>
      </c>
      <c r="G2078" s="63"/>
      <c r="I2078" s="64"/>
      <c r="J2078" s="64"/>
      <c r="K2078" s="65"/>
      <c r="M2078" s="64"/>
      <c r="N2078" s="66"/>
      <c r="O2078" s="66"/>
      <c r="Q2078" s="67"/>
      <c r="R2078" s="68"/>
      <c r="S2078" s="63"/>
      <c r="U2078" s="68">
        <v>61071</v>
      </c>
      <c r="V2078" s="64">
        <v>2</v>
      </c>
      <c r="W2078" s="54">
        <f t="shared" si="98"/>
        <v>2069</v>
      </c>
      <c r="X2078" s="68">
        <v>61071</v>
      </c>
      <c r="AC2078" s="63">
        <v>30536.804736875929</v>
      </c>
      <c r="AD2078" s="63"/>
      <c r="AE2078" s="54" t="s">
        <v>176</v>
      </c>
      <c r="AG2078" s="63"/>
      <c r="AK2078" s="64"/>
      <c r="AL2078" s="64"/>
      <c r="AM2078" s="65"/>
      <c r="AO2078" s="64"/>
      <c r="AP2078" s="66"/>
      <c r="AQ2078" s="66"/>
      <c r="AS2078" s="67"/>
      <c r="AT2078" s="68"/>
    </row>
    <row r="2079" spans="1:46" x14ac:dyDescent="0.25">
      <c r="A2079" s="60">
        <v>31491.919168594293</v>
      </c>
      <c r="B2079" s="54">
        <f t="shared" si="96"/>
        <v>4</v>
      </c>
      <c r="C2079" s="54">
        <f t="shared" si="97"/>
        <v>2070</v>
      </c>
      <c r="D2079" s="60">
        <v>31491.919168594293</v>
      </c>
      <c r="G2079" s="63"/>
      <c r="I2079" s="64"/>
      <c r="J2079" s="64"/>
      <c r="K2079" s="65"/>
      <c r="M2079" s="64"/>
      <c r="N2079" s="66"/>
      <c r="O2079" s="66"/>
      <c r="Q2079" s="67"/>
      <c r="R2079" s="68"/>
      <c r="S2079" s="63"/>
      <c r="U2079" s="68">
        <v>61101</v>
      </c>
      <c r="V2079" s="64">
        <v>3</v>
      </c>
      <c r="W2079" s="54">
        <f t="shared" si="98"/>
        <v>2070</v>
      </c>
      <c r="X2079" s="68">
        <v>61101</v>
      </c>
      <c r="AC2079" s="63">
        <v>30551.625125941355</v>
      </c>
      <c r="AD2079" s="63"/>
      <c r="AE2079" s="54" t="s">
        <v>177</v>
      </c>
      <c r="AG2079" s="63"/>
      <c r="AK2079" s="64"/>
      <c r="AL2079" s="64"/>
      <c r="AM2079" s="65"/>
      <c r="AO2079" s="64"/>
      <c r="AP2079" s="66"/>
      <c r="AQ2079" s="66"/>
      <c r="AS2079" s="67"/>
      <c r="AT2079" s="68"/>
    </row>
    <row r="2080" spans="1:46" x14ac:dyDescent="0.25">
      <c r="A2080" s="60">
        <v>31507.088212053757</v>
      </c>
      <c r="B2080" s="54">
        <f t="shared" si="96"/>
        <v>5</v>
      </c>
      <c r="C2080" s="54">
        <f t="shared" si="97"/>
        <v>2071</v>
      </c>
      <c r="D2080" s="60">
        <v>31507.088212053757</v>
      </c>
      <c r="G2080" s="63"/>
      <c r="I2080" s="64"/>
      <c r="J2080" s="64"/>
      <c r="K2080" s="65"/>
      <c r="M2080" s="64"/>
      <c r="N2080" s="66"/>
      <c r="O2080" s="66"/>
      <c r="Q2080" s="67"/>
      <c r="R2080" s="68"/>
      <c r="S2080" s="63"/>
      <c r="U2080" s="68">
        <v>61130</v>
      </c>
      <c r="V2080" s="64">
        <v>4</v>
      </c>
      <c r="W2080" s="54">
        <f t="shared" si="98"/>
        <v>2071</v>
      </c>
      <c r="X2080" s="68">
        <v>61130</v>
      </c>
      <c r="AC2080" s="63">
        <v>30566.108240483329</v>
      </c>
      <c r="AD2080" s="63"/>
      <c r="AE2080" s="54" t="s">
        <v>176</v>
      </c>
      <c r="AG2080" s="63"/>
      <c r="AK2080" s="64"/>
      <c r="AL2080" s="64"/>
      <c r="AM2080" s="65"/>
      <c r="AO2080" s="64"/>
      <c r="AP2080" s="66"/>
      <c r="AQ2080" s="66"/>
      <c r="AS2080" s="67"/>
      <c r="AT2080" s="68"/>
    </row>
    <row r="2081" spans="1:46" x14ac:dyDescent="0.25">
      <c r="A2081" s="60">
        <v>31522.384057535324</v>
      </c>
      <c r="B2081" s="54">
        <f t="shared" si="96"/>
        <v>6</v>
      </c>
      <c r="C2081" s="54">
        <f t="shared" si="97"/>
        <v>2072</v>
      </c>
      <c r="D2081" s="60">
        <v>31522.384057535324</v>
      </c>
      <c r="G2081" s="63"/>
      <c r="I2081" s="64"/>
      <c r="J2081" s="64"/>
      <c r="K2081" s="65"/>
      <c r="M2081" s="64"/>
      <c r="N2081" s="66"/>
      <c r="O2081" s="66"/>
      <c r="Q2081" s="67"/>
      <c r="R2081" s="68"/>
      <c r="S2081" s="63"/>
      <c r="U2081" s="68">
        <v>61160</v>
      </c>
      <c r="V2081" s="64">
        <v>5</v>
      </c>
      <c r="W2081" s="54">
        <f t="shared" si="98"/>
        <v>2072</v>
      </c>
      <c r="X2081" s="68">
        <v>61160</v>
      </c>
      <c r="AC2081" s="63">
        <v>30581.275728761684</v>
      </c>
      <c r="AD2081" s="63"/>
      <c r="AE2081" s="54" t="s">
        <v>177</v>
      </c>
      <c r="AG2081" s="63"/>
      <c r="AK2081" s="64"/>
      <c r="AL2081" s="64"/>
      <c r="AM2081" s="65"/>
      <c r="AO2081" s="64"/>
      <c r="AP2081" s="66"/>
      <c r="AQ2081" s="66"/>
      <c r="AS2081" s="67"/>
      <c r="AT2081" s="68"/>
    </row>
    <row r="2082" spans="1:46" x14ac:dyDescent="0.25">
      <c r="A2082" s="60">
        <v>31537.813549505547</v>
      </c>
      <c r="B2082" s="54">
        <f t="shared" si="96"/>
        <v>7</v>
      </c>
      <c r="C2082" s="54">
        <f t="shared" si="97"/>
        <v>2073</v>
      </c>
      <c r="D2082" s="60">
        <v>31537.813549505547</v>
      </c>
      <c r="G2082" s="63"/>
      <c r="I2082" s="64"/>
      <c r="J2082" s="64"/>
      <c r="K2082" s="65"/>
      <c r="M2082" s="64"/>
      <c r="N2082" s="66"/>
      <c r="O2082" s="66"/>
      <c r="Q2082" s="67"/>
      <c r="R2082" s="68"/>
      <c r="S2082" s="63"/>
      <c r="U2082" s="68">
        <v>61189</v>
      </c>
      <c r="V2082" s="64">
        <v>6</v>
      </c>
      <c r="W2082" s="54">
        <f t="shared" si="98"/>
        <v>2073</v>
      </c>
      <c r="X2082" s="68">
        <v>61189</v>
      </c>
      <c r="AC2082" s="63">
        <v>30595.469825587701</v>
      </c>
      <c r="AD2082" s="63"/>
      <c r="AE2082" s="54" t="s">
        <v>176</v>
      </c>
      <c r="AG2082" s="63"/>
      <c r="AK2082" s="64"/>
      <c r="AL2082" s="64"/>
      <c r="AM2082" s="65"/>
      <c r="AO2082" s="64"/>
      <c r="AP2082" s="66"/>
      <c r="AQ2082" s="66"/>
      <c r="AS2082" s="67"/>
      <c r="AT2082" s="68"/>
    </row>
    <row r="2083" spans="1:46" x14ac:dyDescent="0.25">
      <c r="A2083" s="60">
        <v>31553.353346562479</v>
      </c>
      <c r="B2083" s="54">
        <f t="shared" si="96"/>
        <v>8</v>
      </c>
      <c r="C2083" s="54">
        <f t="shared" si="97"/>
        <v>2074</v>
      </c>
      <c r="D2083" s="60">
        <v>31553.353346562479</v>
      </c>
      <c r="G2083" s="63"/>
      <c r="I2083" s="64"/>
      <c r="J2083" s="64"/>
      <c r="K2083" s="65"/>
      <c r="M2083" s="64"/>
      <c r="N2083" s="66"/>
      <c r="O2083" s="66"/>
      <c r="Q2083" s="67"/>
      <c r="R2083" s="68"/>
      <c r="S2083" s="63"/>
      <c r="U2083" s="68">
        <v>61219</v>
      </c>
      <c r="V2083" s="64">
        <v>7</v>
      </c>
      <c r="W2083" s="54">
        <f t="shared" si="98"/>
        <v>2074</v>
      </c>
      <c r="X2083" s="68">
        <v>61219</v>
      </c>
      <c r="AC2083" s="63">
        <v>30610.91260526469</v>
      </c>
      <c r="AD2083" s="63"/>
      <c r="AE2083" s="54" t="s">
        <v>177</v>
      </c>
      <c r="AG2083" s="63"/>
      <c r="AK2083" s="64"/>
      <c r="AL2083" s="64"/>
      <c r="AM2083" s="65"/>
      <c r="AO2083" s="64"/>
      <c r="AP2083" s="66"/>
      <c r="AQ2083" s="66"/>
      <c r="AS2083" s="67"/>
      <c r="AT2083" s="68"/>
    </row>
    <row r="2084" spans="1:46" x14ac:dyDescent="0.25">
      <c r="A2084" s="60">
        <v>31568.989790108521</v>
      </c>
      <c r="B2084" s="54">
        <f t="shared" si="96"/>
        <v>9</v>
      </c>
      <c r="C2084" s="54">
        <f t="shared" si="97"/>
        <v>2075</v>
      </c>
      <c r="D2084" s="60">
        <v>31568.989790108521</v>
      </c>
      <c r="G2084" s="63"/>
      <c r="I2084" s="64"/>
      <c r="J2084" s="64"/>
      <c r="K2084" s="65"/>
      <c r="M2084" s="64"/>
      <c r="N2084" s="66"/>
      <c r="O2084" s="66"/>
      <c r="Q2084" s="67"/>
      <c r="R2084" s="68"/>
      <c r="S2084" s="63"/>
      <c r="U2084" s="68">
        <v>61249</v>
      </c>
      <c r="V2084" s="64">
        <v>8</v>
      </c>
      <c r="W2084" s="54">
        <f t="shared" si="98"/>
        <v>2075</v>
      </c>
      <c r="X2084" s="68">
        <v>61249</v>
      </c>
      <c r="AC2084" s="63">
        <v>30624.931958700996</v>
      </c>
      <c r="AD2084" s="63"/>
      <c r="AE2084" s="54" t="s">
        <v>176</v>
      </c>
      <c r="AG2084" s="63"/>
      <c r="AK2084" s="64"/>
      <c r="AL2084" s="64"/>
      <c r="AM2084" s="65"/>
      <c r="AO2084" s="64"/>
      <c r="AP2084" s="66"/>
      <c r="AQ2084" s="66"/>
      <c r="AS2084" s="67"/>
      <c r="AT2084" s="68"/>
    </row>
    <row r="2085" spans="1:46" x14ac:dyDescent="0.25">
      <c r="A2085" s="60">
        <v>31584.688108438626</v>
      </c>
      <c r="B2085" s="54">
        <f t="shared" si="96"/>
        <v>10</v>
      </c>
      <c r="C2085" s="54">
        <f t="shared" si="97"/>
        <v>2076</v>
      </c>
      <c r="D2085" s="60">
        <v>31584.688108438626</v>
      </c>
      <c r="G2085" s="63"/>
      <c r="I2085" s="64"/>
      <c r="J2085" s="64"/>
      <c r="K2085" s="65"/>
      <c r="M2085" s="64"/>
      <c r="N2085" s="66"/>
      <c r="O2085" s="66"/>
      <c r="Q2085" s="67"/>
      <c r="R2085" s="68"/>
      <c r="S2085" s="63"/>
      <c r="U2085" s="68">
        <v>61278</v>
      </c>
      <c r="V2085" s="64">
        <v>9</v>
      </c>
      <c r="W2085" s="54">
        <f t="shared" si="98"/>
        <v>2076</v>
      </c>
      <c r="X2085" s="68">
        <v>61278</v>
      </c>
      <c r="AC2085" s="63">
        <v>30640.521013101563</v>
      </c>
      <c r="AD2085" s="63"/>
      <c r="AE2085" s="54" t="s">
        <v>177</v>
      </c>
      <c r="AG2085" s="63"/>
      <c r="AK2085" s="64"/>
      <c r="AL2085" s="64"/>
      <c r="AM2085" s="65"/>
      <c r="AO2085" s="64"/>
      <c r="AP2085" s="66"/>
      <c r="AQ2085" s="66"/>
      <c r="AS2085" s="67"/>
      <c r="AT2085" s="68"/>
    </row>
    <row r="2086" spans="1:46" x14ac:dyDescent="0.25">
      <c r="A2086" s="60">
        <v>31600.417828894686</v>
      </c>
      <c r="B2086" s="54">
        <f t="shared" si="96"/>
        <v>11</v>
      </c>
      <c r="C2086" s="54">
        <f t="shared" si="97"/>
        <v>2077</v>
      </c>
      <c r="D2086" s="60">
        <v>31600.417828894686</v>
      </c>
      <c r="G2086" s="63"/>
      <c r="I2086" s="64"/>
      <c r="J2086" s="64"/>
      <c r="K2086" s="65"/>
      <c r="M2086" s="64"/>
      <c r="N2086" s="66"/>
      <c r="O2086" s="66"/>
      <c r="Q2086" s="67"/>
      <c r="R2086" s="68"/>
      <c r="S2086" s="63"/>
      <c r="U2086" s="68">
        <v>61308</v>
      </c>
      <c r="V2086" s="64">
        <v>10</v>
      </c>
      <c r="W2086" s="54">
        <f t="shared" si="98"/>
        <v>2077</v>
      </c>
      <c r="X2086" s="68">
        <v>61308</v>
      </c>
      <c r="AC2086" s="63">
        <v>30654.518577485345</v>
      </c>
      <c r="AD2086" s="63"/>
      <c r="AE2086" s="54" t="s">
        <v>176</v>
      </c>
      <c r="AG2086" s="63"/>
      <c r="AK2086" s="64"/>
      <c r="AL2086" s="64"/>
      <c r="AM2086" s="65"/>
      <c r="AO2086" s="64"/>
      <c r="AP2086" s="66"/>
      <c r="AQ2086" s="66"/>
      <c r="AS2086" s="67"/>
      <c r="AT2086" s="68"/>
    </row>
    <row r="2087" spans="1:46" x14ac:dyDescent="0.25">
      <c r="A2087" s="60">
        <v>31616.142569952644</v>
      </c>
      <c r="B2087" s="54">
        <f t="shared" si="96"/>
        <v>12</v>
      </c>
      <c r="C2087" s="54">
        <f t="shared" si="97"/>
        <v>2078</v>
      </c>
      <c r="D2087" s="60">
        <v>31616.142569952644</v>
      </c>
      <c r="G2087" s="63"/>
      <c r="I2087" s="64"/>
      <c r="J2087" s="64"/>
      <c r="K2087" s="65"/>
      <c r="M2087" s="64"/>
      <c r="N2087" s="66"/>
      <c r="O2087" s="66"/>
      <c r="Q2087" s="67"/>
      <c r="R2087" s="68"/>
      <c r="S2087" s="63"/>
      <c r="U2087" s="68">
        <v>61337</v>
      </c>
      <c r="V2087" s="64">
        <v>11</v>
      </c>
      <c r="W2087" s="54">
        <f t="shared" si="98"/>
        <v>2078</v>
      </c>
      <c r="X2087" s="68">
        <v>61337</v>
      </c>
      <c r="AC2087" s="63">
        <v>30670.084143380169</v>
      </c>
      <c r="AD2087" s="63"/>
      <c r="AE2087" s="54" t="s">
        <v>177</v>
      </c>
      <c r="AG2087" s="63"/>
      <c r="AK2087" s="64"/>
      <c r="AL2087" s="64"/>
      <c r="AM2087" s="65"/>
      <c r="AO2087" s="64"/>
      <c r="AP2087" s="66"/>
      <c r="AQ2087" s="66"/>
      <c r="AS2087" s="67"/>
      <c r="AT2087" s="68"/>
    </row>
    <row r="2088" spans="1:46" x14ac:dyDescent="0.25">
      <c r="A2088" s="60">
        <v>31631.82397711603</v>
      </c>
      <c r="B2088" s="54">
        <f t="shared" si="96"/>
        <v>13</v>
      </c>
      <c r="C2088" s="54">
        <f t="shared" si="97"/>
        <v>2079</v>
      </c>
      <c r="D2088" s="60">
        <v>31631.82397711603</v>
      </c>
      <c r="G2088" s="63"/>
      <c r="I2088" s="64"/>
      <c r="J2088" s="64"/>
      <c r="K2088" s="65"/>
      <c r="M2088" s="64"/>
      <c r="N2088" s="66"/>
      <c r="O2088" s="66"/>
      <c r="Q2088" s="67"/>
      <c r="R2088" s="68"/>
      <c r="S2088" s="63"/>
      <c r="U2088" s="68">
        <v>61367</v>
      </c>
      <c r="V2088" s="64">
        <v>12</v>
      </c>
      <c r="W2088" s="54">
        <f t="shared" si="98"/>
        <v>2079</v>
      </c>
      <c r="X2088" s="68">
        <v>61367</v>
      </c>
      <c r="AC2088" s="63">
        <v>30684.219824242871</v>
      </c>
      <c r="AD2088" s="63"/>
      <c r="AE2088" s="54" t="s">
        <v>176</v>
      </c>
      <c r="AG2088" s="63"/>
      <c r="AK2088" s="64"/>
      <c r="AL2088" s="64"/>
      <c r="AM2088" s="65"/>
      <c r="AO2088" s="64"/>
      <c r="AP2088" s="66"/>
      <c r="AQ2088" s="66"/>
      <c r="AS2088" s="67"/>
      <c r="AT2088" s="68"/>
    </row>
    <row r="2089" spans="1:46" x14ac:dyDescent="0.25">
      <c r="A2089" s="60">
        <v>31647.435213634744</v>
      </c>
      <c r="B2089" s="54">
        <f t="shared" si="96"/>
        <v>14</v>
      </c>
      <c r="C2089" s="54">
        <f t="shared" si="97"/>
        <v>2080</v>
      </c>
      <c r="D2089" s="60">
        <v>31647.435213634744</v>
      </c>
      <c r="G2089" s="63"/>
      <c r="I2089" s="64"/>
      <c r="J2089" s="64"/>
      <c r="K2089" s="65"/>
      <c r="M2089" s="64"/>
      <c r="N2089" s="66"/>
      <c r="O2089" s="66"/>
      <c r="Q2089" s="67"/>
      <c r="R2089" s="68"/>
      <c r="S2089" s="63"/>
      <c r="U2089" s="68">
        <v>61396</v>
      </c>
      <c r="V2089" s="64">
        <v>1</v>
      </c>
      <c r="W2089" s="54">
        <f t="shared" si="98"/>
        <v>2080</v>
      </c>
      <c r="X2089" s="68">
        <v>61396</v>
      </c>
      <c r="AC2089" s="63">
        <v>30699.587541616056</v>
      </c>
      <c r="AD2089" s="63"/>
      <c r="AE2089" s="54" t="s">
        <v>177</v>
      </c>
      <c r="AG2089" s="63"/>
      <c r="AK2089" s="64"/>
      <c r="AL2089" s="64"/>
      <c r="AM2089" s="65"/>
      <c r="AO2089" s="64"/>
      <c r="AP2089" s="66"/>
      <c r="AQ2089" s="66"/>
      <c r="AS2089" s="67"/>
      <c r="AT2089" s="68"/>
    </row>
    <row r="2090" spans="1:46" x14ac:dyDescent="0.25">
      <c r="A2090" s="60">
        <v>31662.941341413651</v>
      </c>
      <c r="B2090" s="54">
        <f t="shared" si="96"/>
        <v>15</v>
      </c>
      <c r="C2090" s="54">
        <f t="shared" si="97"/>
        <v>2081</v>
      </c>
      <c r="D2090" s="60">
        <v>31662.941341413651</v>
      </c>
      <c r="G2090" s="63"/>
      <c r="I2090" s="64"/>
      <c r="J2090" s="64"/>
      <c r="K2090" s="65"/>
      <c r="M2090" s="64"/>
      <c r="N2090" s="66"/>
      <c r="O2090" s="66"/>
      <c r="Q2090" s="67"/>
      <c r="R2090" s="68"/>
      <c r="S2090" s="63"/>
      <c r="U2090" s="68">
        <v>61426</v>
      </c>
      <c r="V2090" s="64">
        <v>2</v>
      </c>
      <c r="W2090" s="54">
        <f t="shared" si="98"/>
        <v>2081</v>
      </c>
      <c r="X2090" s="68">
        <v>61426</v>
      </c>
      <c r="AC2090" s="63">
        <v>30713.991189494263</v>
      </c>
      <c r="AD2090" s="63"/>
      <c r="AE2090" s="54" t="s">
        <v>176</v>
      </c>
      <c r="AG2090" s="63"/>
      <c r="AK2090" s="64"/>
      <c r="AL2090" s="64"/>
      <c r="AM2090" s="65"/>
      <c r="AO2090" s="64"/>
      <c r="AP2090" s="66"/>
      <c r="AQ2090" s="66"/>
      <c r="AS2090" s="67"/>
      <c r="AT2090" s="68"/>
    </row>
    <row r="2091" spans="1:46" x14ac:dyDescent="0.25">
      <c r="A2091" s="60">
        <v>31678.333182541654</v>
      </c>
      <c r="B2091" s="54">
        <f t="shared" si="96"/>
        <v>16</v>
      </c>
      <c r="C2091" s="54">
        <f t="shared" si="97"/>
        <v>2082</v>
      </c>
      <c r="D2091" s="60">
        <v>31678.333182541654</v>
      </c>
      <c r="G2091" s="63"/>
      <c r="I2091" s="64"/>
      <c r="J2091" s="64"/>
      <c r="K2091" s="65"/>
      <c r="M2091" s="64"/>
      <c r="N2091" s="66"/>
      <c r="O2091" s="66"/>
      <c r="Q2091" s="67"/>
      <c r="R2091" s="68"/>
      <c r="S2091" s="63"/>
      <c r="U2091" s="68">
        <v>61455</v>
      </c>
      <c r="V2091" s="64">
        <v>3</v>
      </c>
      <c r="W2091" s="54">
        <f t="shared" si="98"/>
        <v>2082</v>
      </c>
      <c r="X2091" s="68">
        <v>61455</v>
      </c>
      <c r="AC2091" s="63">
        <v>30729.029143847991</v>
      </c>
      <c r="AD2091" s="63"/>
      <c r="AE2091" s="54" t="s">
        <v>177</v>
      </c>
      <c r="AG2091" s="63"/>
      <c r="AK2091" s="64"/>
      <c r="AL2091" s="64"/>
      <c r="AM2091" s="65"/>
      <c r="AO2091" s="64"/>
      <c r="AP2091" s="66"/>
      <c r="AQ2091" s="66"/>
      <c r="AS2091" s="67"/>
      <c r="AT2091" s="68"/>
    </row>
    <row r="2092" spans="1:46" x14ac:dyDescent="0.25">
      <c r="A2092" s="60">
        <v>31693.588656314183</v>
      </c>
      <c r="B2092" s="54">
        <f t="shared" si="96"/>
        <v>17</v>
      </c>
      <c r="C2092" s="54">
        <f t="shared" si="97"/>
        <v>2083</v>
      </c>
      <c r="D2092" s="60">
        <v>31693.588656314183</v>
      </c>
      <c r="G2092" s="63"/>
      <c r="I2092" s="64"/>
      <c r="J2092" s="64"/>
      <c r="K2092" s="65"/>
      <c r="M2092" s="64"/>
      <c r="N2092" s="66"/>
      <c r="O2092" s="66"/>
      <c r="Q2092" s="67"/>
      <c r="R2092" s="68"/>
      <c r="S2092" s="63"/>
      <c r="U2092" s="68">
        <v>61485</v>
      </c>
      <c r="V2092" s="64">
        <v>4</v>
      </c>
      <c r="W2092" s="54">
        <f t="shared" si="98"/>
        <v>2083</v>
      </c>
      <c r="X2092" s="68">
        <v>61485</v>
      </c>
      <c r="AC2092" s="63">
        <v>30743.772061628755</v>
      </c>
      <c r="AD2092" s="63"/>
      <c r="AE2092" s="54" t="s">
        <v>176</v>
      </c>
      <c r="AG2092" s="63"/>
      <c r="AK2092" s="64"/>
      <c r="AL2092" s="64"/>
      <c r="AM2092" s="65"/>
      <c r="AO2092" s="64"/>
      <c r="AP2092" s="66"/>
      <c r="AQ2092" s="66"/>
      <c r="AS2092" s="67"/>
      <c r="AT2092" s="68"/>
    </row>
    <row r="2093" spans="1:46" x14ac:dyDescent="0.25">
      <c r="A2093" s="60">
        <v>31708.718824501615</v>
      </c>
      <c r="B2093" s="54">
        <f t="shared" si="96"/>
        <v>18</v>
      </c>
      <c r="C2093" s="54">
        <f t="shared" si="97"/>
        <v>2084</v>
      </c>
      <c r="D2093" s="60">
        <v>31708.718824501615</v>
      </c>
      <c r="G2093" s="63"/>
      <c r="I2093" s="64"/>
      <c r="J2093" s="64"/>
      <c r="K2093" s="65"/>
      <c r="M2093" s="64"/>
      <c r="N2093" s="66"/>
      <c r="O2093" s="66"/>
      <c r="Q2093" s="67"/>
      <c r="R2093" s="68"/>
      <c r="S2093" s="63"/>
      <c r="U2093" s="68">
        <v>61514</v>
      </c>
      <c r="V2093" s="64">
        <v>5</v>
      </c>
      <c r="W2093" s="54">
        <f t="shared" si="98"/>
        <v>2084</v>
      </c>
      <c r="X2093" s="68">
        <v>61514</v>
      </c>
      <c r="AC2093" s="63">
        <v>30758.424036625773</v>
      </c>
      <c r="AD2093" s="63"/>
      <c r="AE2093" s="54" t="s">
        <v>177</v>
      </c>
      <c r="AG2093" s="63"/>
      <c r="AK2093" s="64"/>
      <c r="AL2093" s="64"/>
      <c r="AM2093" s="65"/>
      <c r="AO2093" s="64"/>
      <c r="AP2093" s="66"/>
      <c r="AQ2093" s="66"/>
      <c r="AS2093" s="67"/>
      <c r="AT2093" s="68"/>
    </row>
    <row r="2094" spans="1:46" x14ac:dyDescent="0.25">
      <c r="A2094" s="60">
        <v>31723.717876066454</v>
      </c>
      <c r="B2094" s="54">
        <f t="shared" si="96"/>
        <v>19</v>
      </c>
      <c r="C2094" s="54">
        <f t="shared" si="97"/>
        <v>2085</v>
      </c>
      <c r="D2094" s="60">
        <v>31723.717876066454</v>
      </c>
      <c r="G2094" s="63"/>
      <c r="I2094" s="64"/>
      <c r="J2094" s="64"/>
      <c r="K2094" s="65"/>
      <c r="M2094" s="64"/>
      <c r="N2094" s="66"/>
      <c r="O2094" s="66"/>
      <c r="Q2094" s="67"/>
      <c r="R2094" s="68"/>
      <c r="S2094" s="63"/>
      <c r="U2094" s="68">
        <v>61543</v>
      </c>
      <c r="V2094" s="64">
        <v>6</v>
      </c>
      <c r="W2094" s="54">
        <f t="shared" si="98"/>
        <v>2085</v>
      </c>
      <c r="X2094" s="68">
        <v>61543</v>
      </c>
      <c r="AC2094" s="63">
        <v>30773.507255540229</v>
      </c>
      <c r="AD2094" s="63"/>
      <c r="AE2094" s="54" t="s">
        <v>176</v>
      </c>
      <c r="AG2094" s="63"/>
      <c r="AK2094" s="64"/>
      <c r="AL2094" s="64"/>
      <c r="AM2094" s="65"/>
      <c r="AO2094" s="64"/>
      <c r="AP2094" s="66"/>
      <c r="AQ2094" s="66"/>
      <c r="AS2094" s="67"/>
      <c r="AT2094" s="68"/>
    </row>
    <row r="2095" spans="1:46" x14ac:dyDescent="0.25">
      <c r="A2095" s="60">
        <v>31738.61476610275</v>
      </c>
      <c r="B2095" s="54">
        <f t="shared" si="96"/>
        <v>20</v>
      </c>
      <c r="C2095" s="54">
        <f t="shared" si="97"/>
        <v>2086</v>
      </c>
      <c r="D2095" s="60">
        <v>31738.61476610275</v>
      </c>
      <c r="G2095" s="63"/>
      <c r="I2095" s="64"/>
      <c r="J2095" s="64"/>
      <c r="K2095" s="65"/>
      <c r="M2095" s="64"/>
      <c r="N2095" s="66"/>
      <c r="O2095" s="66"/>
      <c r="Q2095" s="67"/>
      <c r="R2095" s="68"/>
      <c r="S2095" s="63"/>
      <c r="U2095" s="68">
        <v>61573</v>
      </c>
      <c r="V2095" s="64">
        <v>7</v>
      </c>
      <c r="W2095" s="54">
        <f t="shared" si="98"/>
        <v>2086</v>
      </c>
      <c r="X2095" s="68">
        <v>61573</v>
      </c>
      <c r="AC2095" s="63">
        <v>30787.799766355194</v>
      </c>
      <c r="AD2095" s="63"/>
      <c r="AE2095" s="54" t="s">
        <v>177</v>
      </c>
      <c r="AG2095" s="63"/>
      <c r="AK2095" s="64"/>
      <c r="AL2095" s="64"/>
      <c r="AM2095" s="65"/>
      <c r="AO2095" s="64"/>
      <c r="AP2095" s="66"/>
      <c r="AQ2095" s="66"/>
      <c r="AS2095" s="67"/>
      <c r="AT2095" s="68"/>
    </row>
    <row r="2096" spans="1:46" x14ac:dyDescent="0.25">
      <c r="A2096" s="60">
        <v>31753.417953744996</v>
      </c>
      <c r="B2096" s="54">
        <f t="shared" si="96"/>
        <v>21</v>
      </c>
      <c r="C2096" s="54">
        <f t="shared" si="97"/>
        <v>2087</v>
      </c>
      <c r="D2096" s="60">
        <v>31753.417953744996</v>
      </c>
      <c r="G2096" s="63"/>
      <c r="I2096" s="64"/>
      <c r="J2096" s="64"/>
      <c r="K2096" s="65"/>
      <c r="M2096" s="64"/>
      <c r="N2096" s="66"/>
      <c r="O2096" s="66"/>
      <c r="Q2096" s="67"/>
      <c r="R2096" s="68"/>
      <c r="S2096" s="63"/>
      <c r="U2096" s="68">
        <v>61603</v>
      </c>
      <c r="V2096" s="64">
        <v>8</v>
      </c>
      <c r="W2096" s="54">
        <f t="shared" si="98"/>
        <v>2087</v>
      </c>
      <c r="X2096" s="68">
        <v>61603</v>
      </c>
      <c r="AC2096" s="63">
        <v>30803.157081264537</v>
      </c>
      <c r="AD2096" s="63"/>
      <c r="AE2096" s="54" t="s">
        <v>176</v>
      </c>
      <c r="AG2096" s="63"/>
      <c r="AK2096" s="64"/>
      <c r="AL2096" s="64"/>
      <c r="AM2096" s="65"/>
      <c r="AO2096" s="64"/>
      <c r="AP2096" s="66"/>
      <c r="AQ2096" s="66"/>
      <c r="AS2096" s="67"/>
      <c r="AT2096" s="68"/>
    </row>
    <row r="2097" spans="1:46" x14ac:dyDescent="0.25">
      <c r="A2097" s="60">
        <v>31768.168780400883</v>
      </c>
      <c r="B2097" s="54">
        <f t="shared" si="96"/>
        <v>22</v>
      </c>
      <c r="C2097" s="54">
        <f t="shared" si="97"/>
        <v>2088</v>
      </c>
      <c r="D2097" s="60">
        <v>31768.168780400883</v>
      </c>
      <c r="G2097" s="63"/>
      <c r="I2097" s="64"/>
      <c r="J2097" s="64"/>
      <c r="K2097" s="65"/>
      <c r="M2097" s="64"/>
      <c r="N2097" s="66"/>
      <c r="O2097" s="66"/>
      <c r="Q2097" s="67"/>
      <c r="R2097" s="68"/>
      <c r="S2097" s="63"/>
      <c r="U2097" s="68">
        <v>61632</v>
      </c>
      <c r="V2097" s="64">
        <v>9</v>
      </c>
      <c r="W2097" s="54">
        <f t="shared" si="98"/>
        <v>2088</v>
      </c>
      <c r="X2097" s="68">
        <v>61632</v>
      </c>
      <c r="AC2097" s="63">
        <v>30817.18714823015</v>
      </c>
      <c r="AD2097" s="63"/>
      <c r="AE2097" s="54" t="s">
        <v>177</v>
      </c>
      <c r="AG2097" s="63"/>
      <c r="AK2097" s="64"/>
      <c r="AL2097" s="64"/>
      <c r="AM2097" s="65"/>
      <c r="AO2097" s="64"/>
      <c r="AP2097" s="66"/>
      <c r="AQ2097" s="66"/>
      <c r="AS2097" s="67"/>
      <c r="AT2097" s="68"/>
    </row>
    <row r="2098" spans="1:46" x14ac:dyDescent="0.25">
      <c r="A2098" s="60">
        <v>31782.88466881169</v>
      </c>
      <c r="B2098" s="54">
        <f t="shared" si="96"/>
        <v>23</v>
      </c>
      <c r="C2098" s="54">
        <f t="shared" si="97"/>
        <v>2089</v>
      </c>
      <c r="D2098" s="60">
        <v>31782.88466881169</v>
      </c>
      <c r="G2098" s="63"/>
      <c r="I2098" s="64"/>
      <c r="J2098" s="64"/>
      <c r="K2098" s="65"/>
      <c r="M2098" s="64"/>
      <c r="N2098" s="66"/>
      <c r="O2098" s="66"/>
      <c r="Q2098" s="67"/>
      <c r="R2098" s="68"/>
      <c r="S2098" s="63"/>
      <c r="U2098" s="68">
        <v>61662</v>
      </c>
      <c r="V2098" s="64">
        <v>10</v>
      </c>
      <c r="W2098" s="54">
        <f t="shared" si="98"/>
        <v>2089</v>
      </c>
      <c r="X2098" s="68">
        <v>61662</v>
      </c>
      <c r="AC2098" s="63">
        <v>30832.700518396217</v>
      </c>
      <c r="AD2098" s="63"/>
      <c r="AE2098" s="54" t="s">
        <v>176</v>
      </c>
      <c r="AG2098" s="63"/>
      <c r="AK2098" s="64"/>
      <c r="AL2098" s="64"/>
      <c r="AM2098" s="65"/>
      <c r="AO2098" s="64"/>
      <c r="AP2098" s="66"/>
      <c r="AQ2098" s="66"/>
      <c r="AS2098" s="67"/>
      <c r="AT2098" s="68"/>
    </row>
    <row r="2099" spans="1:46" x14ac:dyDescent="0.25">
      <c r="A2099" s="60">
        <v>31797.612011631019</v>
      </c>
      <c r="B2099" s="54">
        <f t="shared" si="96"/>
        <v>24</v>
      </c>
      <c r="C2099" s="54">
        <f t="shared" si="97"/>
        <v>2090</v>
      </c>
      <c r="D2099" s="60">
        <v>31797.612011631019</v>
      </c>
      <c r="G2099" s="63"/>
      <c r="I2099" s="64"/>
      <c r="J2099" s="64"/>
      <c r="K2099" s="65"/>
      <c r="M2099" s="64"/>
      <c r="N2099" s="66"/>
      <c r="O2099" s="66"/>
      <c r="Q2099" s="67"/>
      <c r="R2099" s="68"/>
      <c r="S2099" s="63"/>
      <c r="U2099" s="68">
        <v>61692</v>
      </c>
      <c r="V2099" s="64">
        <v>11</v>
      </c>
      <c r="W2099" s="54">
        <f t="shared" si="98"/>
        <v>2090</v>
      </c>
      <c r="X2099" s="68">
        <v>61692</v>
      </c>
      <c r="AC2099" s="63">
        <v>30846.612981144805</v>
      </c>
      <c r="AD2099" s="63"/>
      <c r="AE2099" s="54" t="s">
        <v>177</v>
      </c>
      <c r="AG2099" s="63"/>
      <c r="AK2099" s="64"/>
      <c r="AL2099" s="64"/>
      <c r="AM2099" s="65"/>
      <c r="AO2099" s="64"/>
      <c r="AP2099" s="66"/>
      <c r="AQ2099" s="66"/>
      <c r="AS2099" s="67"/>
      <c r="AT2099" s="68"/>
    </row>
    <row r="2100" spans="1:46" x14ac:dyDescent="0.25">
      <c r="A2100" s="60">
        <v>31812.369844787288</v>
      </c>
      <c r="B2100" s="54">
        <f t="shared" si="96"/>
        <v>1</v>
      </c>
      <c r="C2100" s="54">
        <f t="shared" si="97"/>
        <v>2091</v>
      </c>
      <c r="D2100" s="60">
        <v>31812.369844787288</v>
      </c>
      <c r="G2100" s="63"/>
      <c r="I2100" s="64"/>
      <c r="J2100" s="64"/>
      <c r="K2100" s="65"/>
      <c r="M2100" s="64"/>
      <c r="N2100" s="66"/>
      <c r="O2100" s="66"/>
      <c r="Q2100" s="67"/>
      <c r="R2100" s="68"/>
      <c r="S2100" s="63"/>
      <c r="U2100" s="68">
        <v>61721</v>
      </c>
      <c r="V2100" s="64">
        <v>12</v>
      </c>
      <c r="W2100" s="54">
        <f t="shared" si="98"/>
        <v>2091</v>
      </c>
      <c r="X2100" s="68">
        <v>61721</v>
      </c>
      <c r="AC2100" s="63">
        <v>30862.138441777322</v>
      </c>
      <c r="AD2100" s="63"/>
      <c r="AE2100" s="54" t="s">
        <v>176</v>
      </c>
      <c r="AG2100" s="63"/>
      <c r="AK2100" s="64"/>
      <c r="AL2100" s="64"/>
      <c r="AM2100" s="65"/>
      <c r="AO2100" s="64"/>
      <c r="AP2100" s="66"/>
      <c r="AQ2100" s="66"/>
      <c r="AS2100" s="67"/>
      <c r="AT2100" s="68"/>
    </row>
    <row r="2101" spans="1:46" x14ac:dyDescent="0.25">
      <c r="A2101" s="60">
        <v>31827.201978351455</v>
      </c>
      <c r="B2101" s="54">
        <f t="shared" si="96"/>
        <v>2</v>
      </c>
      <c r="C2101" s="54">
        <f t="shared" si="97"/>
        <v>2092</v>
      </c>
      <c r="D2101" s="60">
        <v>31827.201978351455</v>
      </c>
      <c r="G2101" s="63"/>
      <c r="I2101" s="64"/>
      <c r="J2101" s="64"/>
      <c r="K2101" s="65"/>
      <c r="M2101" s="64"/>
      <c r="N2101" s="66"/>
      <c r="O2101" s="66"/>
      <c r="Q2101" s="67"/>
      <c r="R2101" s="68"/>
      <c r="S2101" s="63"/>
      <c r="U2101" s="68">
        <v>61751</v>
      </c>
      <c r="V2101" s="64">
        <v>1</v>
      </c>
      <c r="W2101" s="54">
        <f t="shared" si="98"/>
        <v>2092</v>
      </c>
      <c r="X2101" s="68">
        <v>61751</v>
      </c>
      <c r="AC2101" s="63">
        <v>30876.097661754582</v>
      </c>
      <c r="AD2101" s="63"/>
      <c r="AE2101" s="54" t="s">
        <v>177</v>
      </c>
      <c r="AG2101" s="63"/>
      <c r="AK2101" s="64"/>
      <c r="AL2101" s="64"/>
      <c r="AM2101" s="65"/>
      <c r="AO2101" s="64"/>
      <c r="AP2101" s="66"/>
      <c r="AQ2101" s="66"/>
      <c r="AS2101" s="67"/>
      <c r="AT2101" s="68"/>
    </row>
    <row r="2102" spans="1:46" x14ac:dyDescent="0.25">
      <c r="A2102" s="60">
        <v>31842.121199571993</v>
      </c>
      <c r="B2102" s="54">
        <f t="shared" si="96"/>
        <v>3</v>
      </c>
      <c r="C2102" s="54">
        <f t="shared" si="97"/>
        <v>2093</v>
      </c>
      <c r="D2102" s="60">
        <v>31842.121199571993</v>
      </c>
      <c r="G2102" s="63"/>
      <c r="I2102" s="64"/>
      <c r="J2102" s="64"/>
      <c r="K2102" s="65"/>
      <c r="M2102" s="64"/>
      <c r="N2102" s="66"/>
      <c r="O2102" s="66"/>
      <c r="Q2102" s="67"/>
      <c r="R2102" s="68"/>
      <c r="S2102" s="63"/>
      <c r="U2102" s="68">
        <v>61780</v>
      </c>
      <c r="V2102" s="64">
        <v>2</v>
      </c>
      <c r="W2102" s="54">
        <f t="shared" si="98"/>
        <v>2093</v>
      </c>
      <c r="X2102" s="68">
        <v>61780</v>
      </c>
      <c r="AC2102" s="63">
        <v>30891.494538837112</v>
      </c>
      <c r="AD2102" s="63"/>
      <c r="AE2102" s="54" t="s">
        <v>176</v>
      </c>
      <c r="AG2102" s="63"/>
      <c r="AK2102" s="64"/>
      <c r="AL2102" s="64"/>
      <c r="AM2102" s="65"/>
      <c r="AO2102" s="64"/>
      <c r="AP2102" s="66"/>
      <c r="AQ2102" s="66"/>
      <c r="AS2102" s="67"/>
      <c r="AT2102" s="68"/>
    </row>
    <row r="2103" spans="1:46" x14ac:dyDescent="0.25">
      <c r="A2103" s="60">
        <v>31857.161721440498</v>
      </c>
      <c r="B2103" s="54">
        <f t="shared" si="96"/>
        <v>4</v>
      </c>
      <c r="C2103" s="54">
        <f t="shared" si="97"/>
        <v>2094</v>
      </c>
      <c r="D2103" s="60">
        <v>31857.161721440498</v>
      </c>
      <c r="G2103" s="63"/>
      <c r="I2103" s="64"/>
      <c r="J2103" s="64"/>
      <c r="K2103" s="65"/>
      <c r="M2103" s="64"/>
      <c r="N2103" s="66"/>
      <c r="O2103" s="66"/>
      <c r="Q2103" s="67"/>
      <c r="R2103" s="68"/>
      <c r="S2103" s="63"/>
      <c r="U2103" s="68">
        <v>61810</v>
      </c>
      <c r="V2103" s="64">
        <v>3</v>
      </c>
      <c r="W2103" s="54">
        <f t="shared" si="98"/>
        <v>2094</v>
      </c>
      <c r="X2103" s="68">
        <v>61810</v>
      </c>
      <c r="AC2103" s="63">
        <v>30905.65562644368</v>
      </c>
      <c r="AD2103" s="63"/>
      <c r="AE2103" s="54" t="s">
        <v>177</v>
      </c>
      <c r="AG2103" s="63"/>
      <c r="AK2103" s="64"/>
      <c r="AL2103" s="64"/>
      <c r="AM2103" s="65"/>
      <c r="AO2103" s="64"/>
      <c r="AP2103" s="66"/>
      <c r="AQ2103" s="66"/>
      <c r="AS2103" s="67"/>
      <c r="AT2103" s="68"/>
    </row>
    <row r="2104" spans="1:46" x14ac:dyDescent="0.25">
      <c r="A2104" s="60">
        <v>31872.322942794301</v>
      </c>
      <c r="B2104" s="54">
        <f t="shared" si="96"/>
        <v>5</v>
      </c>
      <c r="C2104" s="54">
        <f t="shared" si="97"/>
        <v>2095</v>
      </c>
      <c r="D2104" s="60">
        <v>31872.322942794301</v>
      </c>
      <c r="G2104" s="63"/>
      <c r="I2104" s="64"/>
      <c r="J2104" s="64"/>
      <c r="K2104" s="65"/>
      <c r="M2104" s="64"/>
      <c r="N2104" s="66"/>
      <c r="O2104" s="66"/>
      <c r="Q2104" s="67"/>
      <c r="R2104" s="68"/>
      <c r="S2104" s="63"/>
      <c r="U2104" s="68">
        <v>61839</v>
      </c>
      <c r="V2104" s="64">
        <v>4</v>
      </c>
      <c r="W2104" s="54">
        <f t="shared" si="98"/>
        <v>2095</v>
      </c>
      <c r="X2104" s="68">
        <v>61839</v>
      </c>
      <c r="AC2104" s="63">
        <v>30920.810007988941</v>
      </c>
      <c r="AD2104" s="63"/>
      <c r="AE2104" s="54" t="s">
        <v>176</v>
      </c>
      <c r="AG2104" s="63"/>
      <c r="AK2104" s="64"/>
      <c r="AL2104" s="64"/>
      <c r="AM2104" s="65"/>
      <c r="AO2104" s="64"/>
      <c r="AP2104" s="66"/>
      <c r="AQ2104" s="66"/>
      <c r="AS2104" s="67"/>
      <c r="AT2104" s="68"/>
    </row>
    <row r="2105" spans="1:46" x14ac:dyDescent="0.25">
      <c r="A2105" s="60">
        <v>31887.623923886102</v>
      </c>
      <c r="B2105" s="54">
        <f t="shared" si="96"/>
        <v>6</v>
      </c>
      <c r="C2105" s="54">
        <f t="shared" si="97"/>
        <v>2096</v>
      </c>
      <c r="D2105" s="60">
        <v>31887.623923886102</v>
      </c>
      <c r="G2105" s="63"/>
      <c r="I2105" s="64"/>
      <c r="J2105" s="64"/>
      <c r="K2105" s="65"/>
      <c r="M2105" s="64"/>
      <c r="N2105" s="66"/>
      <c r="O2105" s="66"/>
      <c r="Q2105" s="67"/>
      <c r="R2105" s="68"/>
      <c r="S2105" s="63"/>
      <c r="U2105" s="68">
        <v>61869</v>
      </c>
      <c r="V2105" s="64">
        <v>4</v>
      </c>
      <c r="W2105" s="54">
        <f t="shared" si="98"/>
        <v>2096</v>
      </c>
      <c r="X2105" s="68">
        <v>61869</v>
      </c>
      <c r="AC2105" s="63">
        <v>30935.293032307643</v>
      </c>
      <c r="AD2105" s="63"/>
      <c r="AE2105" s="54" t="s">
        <v>177</v>
      </c>
      <c r="AG2105" s="63"/>
      <c r="AK2105" s="64"/>
      <c r="AL2105" s="64"/>
      <c r="AM2105" s="65"/>
      <c r="AO2105" s="64"/>
      <c r="AP2105" s="66"/>
      <c r="AQ2105" s="66"/>
      <c r="AS2105" s="67"/>
      <c r="AT2105" s="68"/>
    </row>
    <row r="2106" spans="1:46" x14ac:dyDescent="0.25">
      <c r="A2106" s="60">
        <v>31903.046180595644</v>
      </c>
      <c r="B2106" s="54">
        <f t="shared" si="96"/>
        <v>7</v>
      </c>
      <c r="C2106" s="54">
        <f t="shared" si="97"/>
        <v>2097</v>
      </c>
      <c r="D2106" s="60">
        <v>31903.046180595644</v>
      </c>
      <c r="G2106" s="63"/>
      <c r="I2106" s="64"/>
      <c r="J2106" s="64"/>
      <c r="K2106" s="65"/>
      <c r="M2106" s="64"/>
      <c r="N2106" s="66"/>
      <c r="O2106" s="66"/>
      <c r="Q2106" s="67"/>
      <c r="R2106" s="68"/>
      <c r="S2106" s="63"/>
      <c r="U2106" s="68">
        <v>61898</v>
      </c>
      <c r="V2106" s="64">
        <v>5</v>
      </c>
      <c r="W2106" s="54">
        <f t="shared" si="98"/>
        <v>2097</v>
      </c>
      <c r="X2106" s="68">
        <v>61898</v>
      </c>
      <c r="AC2106" s="63">
        <v>30950.133010494523</v>
      </c>
      <c r="AD2106" s="63"/>
      <c r="AE2106" s="54" t="s">
        <v>176</v>
      </c>
      <c r="AG2106" s="63"/>
      <c r="AK2106" s="64"/>
      <c r="AL2106" s="64"/>
      <c r="AM2106" s="65"/>
      <c r="AO2106" s="64"/>
      <c r="AP2106" s="66"/>
      <c r="AQ2106" s="66"/>
      <c r="AS2106" s="67"/>
      <c r="AT2106" s="68"/>
    </row>
    <row r="2107" spans="1:46" x14ac:dyDescent="0.25">
      <c r="A2107" s="60">
        <v>31918.590928333811</v>
      </c>
      <c r="B2107" s="54">
        <f t="shared" si="96"/>
        <v>8</v>
      </c>
      <c r="C2107" s="54">
        <f t="shared" si="97"/>
        <v>2098</v>
      </c>
      <c r="D2107" s="60">
        <v>31918.590928333811</v>
      </c>
      <c r="G2107" s="63"/>
      <c r="I2107" s="64"/>
      <c r="J2107" s="64"/>
      <c r="K2107" s="65"/>
      <c r="M2107" s="64"/>
      <c r="N2107" s="66"/>
      <c r="O2107" s="66"/>
      <c r="Q2107" s="67"/>
      <c r="R2107" s="68"/>
      <c r="S2107" s="63"/>
      <c r="U2107" s="68">
        <v>61927</v>
      </c>
      <c r="V2107" s="64">
        <v>6</v>
      </c>
      <c r="W2107" s="54">
        <f t="shared" si="98"/>
        <v>2098</v>
      </c>
      <c r="X2107" s="68">
        <v>61927</v>
      </c>
      <c r="AC2107" s="63">
        <v>30964.999348613899</v>
      </c>
      <c r="AD2107" s="63"/>
      <c r="AE2107" s="54" t="s">
        <v>177</v>
      </c>
      <c r="AG2107" s="63"/>
      <c r="AK2107" s="64"/>
      <c r="AL2107" s="64"/>
      <c r="AM2107" s="65"/>
      <c r="AO2107" s="64"/>
      <c r="AP2107" s="66"/>
      <c r="AQ2107" s="66"/>
      <c r="AS2107" s="67"/>
      <c r="AT2107" s="68"/>
    </row>
    <row r="2108" spans="1:46" x14ac:dyDescent="0.25">
      <c r="A2108" s="60">
        <v>31934.222146978602</v>
      </c>
      <c r="B2108" s="54">
        <f t="shared" si="96"/>
        <v>9</v>
      </c>
      <c r="C2108" s="54">
        <f t="shared" si="97"/>
        <v>2099</v>
      </c>
      <c r="D2108" s="60">
        <v>31934.222146978602</v>
      </c>
      <c r="G2108" s="63"/>
      <c r="I2108" s="64"/>
      <c r="J2108" s="64"/>
      <c r="K2108" s="65"/>
      <c r="M2108" s="64"/>
      <c r="N2108" s="66"/>
      <c r="O2108" s="66"/>
      <c r="Q2108" s="67"/>
      <c r="R2108" s="68"/>
      <c r="S2108" s="63"/>
      <c r="U2108" s="68">
        <v>61957</v>
      </c>
      <c r="V2108" s="64">
        <v>7</v>
      </c>
      <c r="W2108" s="54">
        <f t="shared" si="98"/>
        <v>2099</v>
      </c>
      <c r="X2108" s="68">
        <v>61957</v>
      </c>
      <c r="AC2108" s="63">
        <v>30979.506286126096</v>
      </c>
      <c r="AD2108" s="63"/>
      <c r="AE2108" s="54" t="s">
        <v>176</v>
      </c>
      <c r="AG2108" s="63"/>
      <c r="AK2108" s="64"/>
      <c r="AL2108" s="64"/>
      <c r="AM2108" s="65"/>
      <c r="AO2108" s="64"/>
      <c r="AP2108" s="66"/>
      <c r="AQ2108" s="66"/>
      <c r="AS2108" s="67"/>
      <c r="AT2108" s="68"/>
    </row>
    <row r="2109" spans="1:46" x14ac:dyDescent="0.25">
      <c r="A2109" s="60">
        <v>31949.924768405035</v>
      </c>
      <c r="B2109" s="54">
        <f t="shared" si="96"/>
        <v>10</v>
      </c>
      <c r="C2109" s="54">
        <f t="shared" si="97"/>
        <v>2100</v>
      </c>
      <c r="D2109" s="60">
        <v>31949.924768405035</v>
      </c>
      <c r="G2109" s="63"/>
      <c r="I2109" s="64"/>
      <c r="J2109" s="64"/>
      <c r="K2109" s="65"/>
      <c r="M2109" s="64"/>
      <c r="N2109" s="66"/>
      <c r="O2109" s="66"/>
      <c r="Q2109" s="67"/>
      <c r="R2109" s="68"/>
      <c r="S2109" s="63"/>
      <c r="U2109" s="68">
        <v>61986</v>
      </c>
      <c r="V2109" s="64">
        <v>8</v>
      </c>
      <c r="W2109" s="54">
        <f t="shared" si="98"/>
        <v>2100</v>
      </c>
      <c r="X2109" s="68">
        <v>61986</v>
      </c>
      <c r="AC2109" s="63">
        <v>30994.738548615482</v>
      </c>
      <c r="AD2109" s="63"/>
      <c r="AE2109" s="54" t="s">
        <v>177</v>
      </c>
      <c r="AG2109" s="63"/>
      <c r="AK2109" s="64"/>
      <c r="AL2109" s="64"/>
      <c r="AM2109" s="65"/>
      <c r="AO2109" s="64"/>
      <c r="AP2109" s="66"/>
      <c r="AQ2109" s="66"/>
      <c r="AS2109" s="67"/>
      <c r="AT2109" s="68"/>
    </row>
    <row r="2110" spans="1:46" x14ac:dyDescent="0.25">
      <c r="A2110" s="60">
        <v>31965.652490804903</v>
      </c>
      <c r="B2110" s="54">
        <f t="shared" si="96"/>
        <v>11</v>
      </c>
      <c r="C2110" s="54">
        <f t="shared" si="97"/>
        <v>2101</v>
      </c>
      <c r="D2110" s="60">
        <v>31965.652490804903</v>
      </c>
      <c r="G2110" s="63"/>
      <c r="I2110" s="64"/>
      <c r="J2110" s="64"/>
      <c r="K2110" s="65"/>
      <c r="M2110" s="64"/>
      <c r="N2110" s="66"/>
      <c r="O2110" s="66"/>
      <c r="Q2110" s="67"/>
      <c r="R2110" s="68"/>
      <c r="S2110" s="63"/>
      <c r="U2110" s="68">
        <v>62016</v>
      </c>
      <c r="V2110" s="64">
        <v>9</v>
      </c>
      <c r="W2110" s="54">
        <f t="shared" si="98"/>
        <v>2101</v>
      </c>
      <c r="X2110" s="68">
        <v>62016</v>
      </c>
      <c r="AC2110" s="63">
        <v>31008.956651316956</v>
      </c>
      <c r="AD2110" s="63"/>
      <c r="AE2110" s="54" t="s">
        <v>176</v>
      </c>
      <c r="AG2110" s="63"/>
      <c r="AK2110" s="64"/>
      <c r="AL2110" s="64"/>
      <c r="AM2110" s="65"/>
      <c r="AO2110" s="64"/>
      <c r="AP2110" s="66"/>
      <c r="AQ2110" s="66"/>
      <c r="AS2110" s="67"/>
      <c r="AT2110" s="68"/>
    </row>
    <row r="2111" spans="1:46" x14ac:dyDescent="0.25">
      <c r="A2111" s="60">
        <v>31981.379839693662</v>
      </c>
      <c r="B2111" s="54">
        <f t="shared" si="96"/>
        <v>12</v>
      </c>
      <c r="C2111" s="54">
        <f t="shared" si="97"/>
        <v>2102</v>
      </c>
      <c r="D2111" s="60">
        <v>31981.379839693662</v>
      </c>
      <c r="G2111" s="63"/>
      <c r="I2111" s="64"/>
      <c r="J2111" s="64"/>
      <c r="K2111" s="65"/>
      <c r="M2111" s="64"/>
      <c r="N2111" s="66"/>
      <c r="O2111" s="66"/>
      <c r="Q2111" s="67"/>
      <c r="R2111" s="68"/>
      <c r="S2111" s="63"/>
      <c r="U2111" s="68">
        <v>62046</v>
      </c>
      <c r="V2111" s="64">
        <v>10</v>
      </c>
      <c r="W2111" s="54">
        <f t="shared" si="98"/>
        <v>2102</v>
      </c>
      <c r="X2111" s="68">
        <v>62046</v>
      </c>
      <c r="AC2111" s="63">
        <v>31024.454347958788</v>
      </c>
      <c r="AD2111" s="63"/>
      <c r="AE2111" s="54" t="s">
        <v>177</v>
      </c>
      <c r="AG2111" s="63"/>
      <c r="AK2111" s="64"/>
      <c r="AL2111" s="64"/>
      <c r="AM2111" s="65"/>
      <c r="AO2111" s="64"/>
      <c r="AP2111" s="66"/>
      <c r="AQ2111" s="66"/>
      <c r="AS2111" s="67"/>
      <c r="AT2111" s="68"/>
    </row>
    <row r="2112" spans="1:46" x14ac:dyDescent="0.25">
      <c r="A2112" s="60">
        <v>31997.062608936802</v>
      </c>
      <c r="B2112" s="54">
        <f t="shared" si="96"/>
        <v>13</v>
      </c>
      <c r="C2112" s="54">
        <f t="shared" si="97"/>
        <v>2103</v>
      </c>
      <c r="D2112" s="60">
        <v>31997.062608936802</v>
      </c>
      <c r="G2112" s="63"/>
      <c r="I2112" s="64"/>
      <c r="J2112" s="64"/>
      <c r="K2112" s="65"/>
      <c r="M2112" s="64"/>
      <c r="N2112" s="66"/>
      <c r="O2112" s="66"/>
      <c r="Q2112" s="67"/>
      <c r="R2112" s="68"/>
      <c r="S2112" s="63"/>
      <c r="U2112" s="68">
        <v>62076</v>
      </c>
      <c r="V2112" s="64">
        <v>11</v>
      </c>
      <c r="W2112" s="54">
        <f t="shared" si="98"/>
        <v>2103</v>
      </c>
      <c r="X2112" s="68">
        <v>62076</v>
      </c>
      <c r="AC2112" s="63">
        <v>31038.491322382353</v>
      </c>
      <c r="AD2112" s="63"/>
      <c r="AE2112" s="54" t="s">
        <v>176</v>
      </c>
      <c r="AG2112" s="63"/>
      <c r="AK2112" s="64"/>
      <c r="AL2112" s="64"/>
      <c r="AM2112" s="65"/>
      <c r="AO2112" s="64"/>
      <c r="AP2112" s="66"/>
      <c r="AQ2112" s="66"/>
      <c r="AS2112" s="67"/>
      <c r="AT2112" s="68"/>
    </row>
    <row r="2113" spans="1:46" x14ac:dyDescent="0.25">
      <c r="A2113" s="60">
        <v>32012.674141327385</v>
      </c>
      <c r="B2113" s="54">
        <f t="shared" si="96"/>
        <v>14</v>
      </c>
      <c r="C2113" s="54">
        <f t="shared" si="97"/>
        <v>2104</v>
      </c>
      <c r="D2113" s="60">
        <v>32012.674141327385</v>
      </c>
      <c r="G2113" s="63"/>
      <c r="I2113" s="64"/>
      <c r="J2113" s="64"/>
      <c r="K2113" s="65"/>
      <c r="M2113" s="64"/>
      <c r="N2113" s="66"/>
      <c r="O2113" s="66"/>
      <c r="Q2113" s="67"/>
      <c r="R2113" s="68"/>
      <c r="S2113" s="63"/>
      <c r="U2113" s="68">
        <v>62105</v>
      </c>
      <c r="V2113" s="64">
        <v>12</v>
      </c>
      <c r="W2113" s="54">
        <f t="shared" si="98"/>
        <v>2104</v>
      </c>
      <c r="X2113" s="68">
        <v>62105</v>
      </c>
      <c r="AC2113" s="63">
        <v>31054.09517192794</v>
      </c>
      <c r="AD2113" s="63"/>
      <c r="AE2113" s="54" t="s">
        <v>177</v>
      </c>
      <c r="AG2113" s="63"/>
      <c r="AK2113" s="64"/>
      <c r="AL2113" s="64"/>
      <c r="AM2113" s="65"/>
      <c r="AO2113" s="64"/>
      <c r="AP2113" s="66"/>
      <c r="AQ2113" s="66"/>
      <c r="AS2113" s="67"/>
      <c r="AT2113" s="68"/>
    </row>
    <row r="2114" spans="1:46" x14ac:dyDescent="0.25">
      <c r="A2114" s="60">
        <v>32028.18405793421</v>
      </c>
      <c r="B2114" s="54">
        <f t="shared" si="96"/>
        <v>15</v>
      </c>
      <c r="C2114" s="54">
        <f t="shared" si="97"/>
        <v>2105</v>
      </c>
      <c r="D2114" s="60">
        <v>32028.18405793421</v>
      </c>
      <c r="G2114" s="63"/>
      <c r="I2114" s="64"/>
      <c r="J2114" s="64"/>
      <c r="K2114" s="65"/>
      <c r="M2114" s="64"/>
      <c r="N2114" s="66"/>
      <c r="O2114" s="66"/>
      <c r="Q2114" s="67"/>
      <c r="R2114" s="68"/>
      <c r="S2114" s="63"/>
      <c r="U2114" s="68">
        <v>62135</v>
      </c>
      <c r="V2114" s="64">
        <v>1</v>
      </c>
      <c r="W2114" s="54">
        <f t="shared" si="98"/>
        <v>2105</v>
      </c>
      <c r="X2114" s="68">
        <v>62135</v>
      </c>
      <c r="AC2114" s="63">
        <v>31068.103588944767</v>
      </c>
      <c r="AD2114" s="63"/>
      <c r="AE2114" s="54" t="s">
        <v>176</v>
      </c>
      <c r="AG2114" s="63"/>
      <c r="AK2114" s="64"/>
      <c r="AL2114" s="64"/>
      <c r="AM2114" s="65"/>
      <c r="AO2114" s="64"/>
      <c r="AP2114" s="66"/>
      <c r="AQ2114" s="66"/>
      <c r="AS2114" s="67"/>
      <c r="AT2114" s="68"/>
    </row>
    <row r="2115" spans="1:46" x14ac:dyDescent="0.25">
      <c r="A2115" s="60">
        <v>32043.573743881192</v>
      </c>
      <c r="B2115" s="54">
        <f t="shared" si="96"/>
        <v>16</v>
      </c>
      <c r="C2115" s="54">
        <f t="shared" si="97"/>
        <v>2106</v>
      </c>
      <c r="D2115" s="60">
        <v>32043.573743881192</v>
      </c>
      <c r="G2115" s="63"/>
      <c r="I2115" s="64"/>
      <c r="J2115" s="64"/>
      <c r="K2115" s="65"/>
      <c r="M2115" s="64"/>
      <c r="N2115" s="66"/>
      <c r="O2115" s="66"/>
      <c r="Q2115" s="67"/>
      <c r="R2115" s="68"/>
      <c r="S2115" s="63"/>
      <c r="U2115" s="68">
        <v>62164</v>
      </c>
      <c r="V2115" s="64">
        <v>2</v>
      </c>
      <c r="W2115" s="54">
        <f t="shared" si="98"/>
        <v>2106</v>
      </c>
      <c r="X2115" s="68">
        <v>62164</v>
      </c>
      <c r="AC2115" s="63">
        <v>31083.638667239808</v>
      </c>
      <c r="AD2115" s="63"/>
      <c r="AE2115" s="54" t="s">
        <v>177</v>
      </c>
      <c r="AG2115" s="63"/>
      <c r="AK2115" s="64"/>
      <c r="AL2115" s="64"/>
      <c r="AM2115" s="65"/>
      <c r="AO2115" s="64"/>
      <c r="AP2115" s="66"/>
      <c r="AQ2115" s="66"/>
      <c r="AS2115" s="67"/>
      <c r="AT2115" s="68"/>
    </row>
    <row r="2116" spans="1:46" x14ac:dyDescent="0.25">
      <c r="A2116" s="60">
        <v>32058.833741190843</v>
      </c>
      <c r="B2116" s="54">
        <f t="shared" si="96"/>
        <v>17</v>
      </c>
      <c r="C2116" s="54">
        <f t="shared" si="97"/>
        <v>2107</v>
      </c>
      <c r="D2116" s="60">
        <v>32058.833741190843</v>
      </c>
      <c r="G2116" s="63"/>
      <c r="I2116" s="64"/>
      <c r="J2116" s="64"/>
      <c r="K2116" s="65"/>
      <c r="M2116" s="64"/>
      <c r="N2116" s="66"/>
      <c r="O2116" s="66"/>
      <c r="Q2116" s="67"/>
      <c r="R2116" s="68"/>
      <c r="S2116" s="63"/>
      <c r="U2116" s="68">
        <v>62194</v>
      </c>
      <c r="V2116" s="64">
        <v>3</v>
      </c>
      <c r="W2116" s="54">
        <f t="shared" si="98"/>
        <v>2107</v>
      </c>
      <c r="X2116" s="68">
        <v>62194</v>
      </c>
      <c r="AC2116" s="63">
        <v>31097.780274520628</v>
      </c>
      <c r="AD2116" s="63"/>
      <c r="AE2116" s="54" t="s">
        <v>176</v>
      </c>
      <c r="AG2116" s="63"/>
      <c r="AK2116" s="64"/>
      <c r="AL2116" s="64"/>
      <c r="AM2116" s="65"/>
      <c r="AO2116" s="64"/>
      <c r="AP2116" s="66"/>
      <c r="AQ2116" s="66"/>
      <c r="AS2116" s="67"/>
      <c r="AT2116" s="68"/>
    </row>
    <row r="2117" spans="1:46" x14ac:dyDescent="0.25">
      <c r="A2117" s="60">
        <v>32073.959569654893</v>
      </c>
      <c r="B2117" s="54">
        <f t="shared" si="96"/>
        <v>18</v>
      </c>
      <c r="C2117" s="54">
        <f t="shared" si="97"/>
        <v>2108</v>
      </c>
      <c r="D2117" s="60">
        <v>32073.959569654893</v>
      </c>
      <c r="G2117" s="63"/>
      <c r="I2117" s="64"/>
      <c r="J2117" s="64"/>
      <c r="K2117" s="65"/>
      <c r="M2117" s="64"/>
      <c r="N2117" s="66"/>
      <c r="O2117" s="66"/>
      <c r="Q2117" s="67"/>
      <c r="R2117" s="68"/>
      <c r="S2117" s="63"/>
      <c r="U2117" s="68">
        <v>62223</v>
      </c>
      <c r="V2117" s="64">
        <v>4</v>
      </c>
      <c r="W2117" s="54">
        <f t="shared" si="98"/>
        <v>2108</v>
      </c>
      <c r="X2117" s="68">
        <v>62223</v>
      </c>
      <c r="AC2117" s="63">
        <v>31113.093067092821</v>
      </c>
      <c r="AD2117" s="63"/>
      <c r="AE2117" s="54" t="s">
        <v>177</v>
      </c>
      <c r="AG2117" s="63"/>
      <c r="AK2117" s="64"/>
      <c r="AL2117" s="64"/>
      <c r="AM2117" s="65"/>
      <c r="AO2117" s="64"/>
      <c r="AP2117" s="66"/>
      <c r="AQ2117" s="66"/>
      <c r="AS2117" s="67"/>
      <c r="AT2117" s="68"/>
    </row>
    <row r="2118" spans="1:46" x14ac:dyDescent="0.25">
      <c r="A2118" s="60">
        <v>32088.962908115238</v>
      </c>
      <c r="B2118" s="54">
        <f t="shared" si="96"/>
        <v>19</v>
      </c>
      <c r="C2118" s="54">
        <f t="shared" si="97"/>
        <v>2109</v>
      </c>
      <c r="D2118" s="60">
        <v>32088.962908115238</v>
      </c>
      <c r="G2118" s="63"/>
      <c r="I2118" s="64"/>
      <c r="J2118" s="64"/>
      <c r="K2118" s="65"/>
      <c r="M2118" s="64"/>
      <c r="N2118" s="66"/>
      <c r="O2118" s="66"/>
      <c r="Q2118" s="67"/>
      <c r="R2118" s="68"/>
      <c r="S2118" s="63"/>
      <c r="U2118" s="68">
        <v>62253</v>
      </c>
      <c r="V2118" s="64">
        <v>5</v>
      </c>
      <c r="W2118" s="54">
        <f t="shared" si="98"/>
        <v>2109</v>
      </c>
      <c r="X2118" s="68">
        <v>62253</v>
      </c>
      <c r="AC2118" s="63">
        <v>31127.499721953645</v>
      </c>
      <c r="AD2118" s="63"/>
      <c r="AE2118" s="54" t="s">
        <v>176</v>
      </c>
      <c r="AG2118" s="63"/>
      <c r="AK2118" s="64"/>
      <c r="AL2118" s="64"/>
      <c r="AM2118" s="65"/>
      <c r="AO2118" s="64"/>
      <c r="AP2118" s="66"/>
      <c r="AQ2118" s="66"/>
      <c r="AS2118" s="67"/>
      <c r="AT2118" s="68"/>
    </row>
    <row r="2119" spans="1:46" x14ac:dyDescent="0.25">
      <c r="A2119" s="60">
        <v>32103.854379969183</v>
      </c>
      <c r="B2119" s="54">
        <f t="shared" si="96"/>
        <v>20</v>
      </c>
      <c r="C2119" s="54">
        <f t="shared" si="97"/>
        <v>2110</v>
      </c>
      <c r="D2119" s="60">
        <v>32103.854379969183</v>
      </c>
      <c r="G2119" s="63"/>
      <c r="I2119" s="64"/>
      <c r="J2119" s="64"/>
      <c r="K2119" s="65"/>
      <c r="M2119" s="64"/>
      <c r="N2119" s="66"/>
      <c r="O2119" s="66"/>
      <c r="Q2119" s="67"/>
      <c r="R2119" s="68"/>
      <c r="S2119" s="63"/>
      <c r="U2119" s="68">
        <v>62282</v>
      </c>
      <c r="V2119" s="64">
        <v>6</v>
      </c>
      <c r="W2119" s="54">
        <f t="shared" si="98"/>
        <v>2110</v>
      </c>
      <c r="X2119" s="68">
        <v>62282</v>
      </c>
      <c r="AC2119" s="63">
        <v>31142.481482441071</v>
      </c>
      <c r="AD2119" s="63"/>
      <c r="AE2119" s="54" t="s">
        <v>177</v>
      </c>
      <c r="AG2119" s="63"/>
      <c r="AK2119" s="64"/>
      <c r="AL2119" s="64"/>
      <c r="AM2119" s="65"/>
      <c r="AO2119" s="64"/>
      <c r="AP2119" s="66"/>
      <c r="AQ2119" s="66"/>
      <c r="AS2119" s="67"/>
      <c r="AT2119" s="68"/>
    </row>
    <row r="2120" spans="1:46" x14ac:dyDescent="0.25">
      <c r="A2120" s="60">
        <v>32118.661902594846</v>
      </c>
      <c r="B2120" s="54">
        <f t="shared" si="96"/>
        <v>21</v>
      </c>
      <c r="C2120" s="54">
        <f t="shared" si="97"/>
        <v>2111</v>
      </c>
      <c r="D2120" s="60">
        <v>32118.661902594846</v>
      </c>
      <c r="G2120" s="63"/>
      <c r="I2120" s="64"/>
      <c r="J2120" s="64"/>
      <c r="K2120" s="65"/>
      <c r="M2120" s="64"/>
      <c r="N2120" s="66"/>
      <c r="O2120" s="66"/>
      <c r="Q2120" s="67"/>
      <c r="R2120" s="68"/>
      <c r="S2120" s="63"/>
      <c r="U2120" s="68">
        <v>62311</v>
      </c>
      <c r="V2120" s="64">
        <v>7</v>
      </c>
      <c r="W2120" s="54">
        <f t="shared" si="98"/>
        <v>2111</v>
      </c>
      <c r="X2120" s="68">
        <v>62311</v>
      </c>
      <c r="AC2120" s="63">
        <v>31157.224211364053</v>
      </c>
      <c r="AD2120" s="63"/>
      <c r="AE2120" s="54" t="s">
        <v>176</v>
      </c>
      <c r="AG2120" s="63"/>
      <c r="AK2120" s="64"/>
      <c r="AL2120" s="64"/>
      <c r="AM2120" s="65"/>
      <c r="AO2120" s="64"/>
      <c r="AP2120" s="66"/>
      <c r="AQ2120" s="66"/>
      <c r="AS2120" s="67"/>
      <c r="AT2120" s="68"/>
    </row>
    <row r="2121" spans="1:46" x14ac:dyDescent="0.25">
      <c r="A2121" s="60">
        <v>32133.407502336893</v>
      </c>
      <c r="B2121" s="54">
        <f t="shared" si="96"/>
        <v>22</v>
      </c>
      <c r="C2121" s="54">
        <f t="shared" si="97"/>
        <v>2112</v>
      </c>
      <c r="D2121" s="60">
        <v>32133.407502336893</v>
      </c>
      <c r="G2121" s="63"/>
      <c r="I2121" s="64"/>
      <c r="J2121" s="64"/>
      <c r="K2121" s="65"/>
      <c r="M2121" s="64"/>
      <c r="N2121" s="66"/>
      <c r="O2121" s="66"/>
      <c r="Q2121" s="67"/>
      <c r="R2121" s="68"/>
      <c r="S2121" s="63"/>
      <c r="U2121" s="68">
        <v>62341</v>
      </c>
      <c r="V2121" s="64">
        <v>8</v>
      </c>
      <c r="W2121" s="54">
        <f t="shared" si="98"/>
        <v>2112</v>
      </c>
      <c r="X2121" s="68">
        <v>62341</v>
      </c>
      <c r="AC2121" s="63">
        <v>31171.828974000178</v>
      </c>
      <c r="AD2121" s="63"/>
      <c r="AE2121" s="54" t="s">
        <v>177</v>
      </c>
      <c r="AG2121" s="63"/>
      <c r="AK2121" s="64"/>
      <c r="AL2121" s="64"/>
      <c r="AM2121" s="65"/>
      <c r="AO2121" s="64"/>
      <c r="AP2121" s="66"/>
      <c r="AQ2121" s="66"/>
      <c r="AS2121" s="67"/>
      <c r="AT2121" s="68"/>
    </row>
    <row r="2122" spans="1:46" x14ac:dyDescent="0.25">
      <c r="A2122" s="60">
        <v>32148.128079287708</v>
      </c>
      <c r="B2122" s="54">
        <f t="shared" si="96"/>
        <v>23</v>
      </c>
      <c r="C2122" s="54">
        <f t="shared" si="97"/>
        <v>2113</v>
      </c>
      <c r="D2122" s="60">
        <v>32148.128079287708</v>
      </c>
      <c r="G2122" s="63"/>
      <c r="I2122" s="64"/>
      <c r="J2122" s="64"/>
      <c r="K2122" s="65"/>
      <c r="M2122" s="64"/>
      <c r="N2122" s="66"/>
      <c r="O2122" s="66"/>
      <c r="Q2122" s="67"/>
      <c r="R2122" s="68"/>
      <c r="S2122" s="63"/>
      <c r="U2122" s="68">
        <v>62370</v>
      </c>
      <c r="V2122" s="64">
        <v>9</v>
      </c>
      <c r="W2122" s="54">
        <f t="shared" si="98"/>
        <v>2113</v>
      </c>
      <c r="X2122" s="68">
        <v>62370</v>
      </c>
      <c r="AC2122" s="63">
        <v>31186.904184788</v>
      </c>
      <c r="AD2122" s="63"/>
      <c r="AE2122" s="54" t="s">
        <v>176</v>
      </c>
      <c r="AG2122" s="63"/>
      <c r="AK2122" s="64"/>
      <c r="AL2122" s="64"/>
      <c r="AM2122" s="65"/>
      <c r="AO2122" s="64"/>
      <c r="AP2122" s="66"/>
      <c r="AQ2122" s="66"/>
      <c r="AS2122" s="67"/>
      <c r="AT2122" s="68"/>
    </row>
    <row r="2123" spans="1:46" x14ac:dyDescent="0.25">
      <c r="A2123" s="60">
        <v>32162.850844142027</v>
      </c>
      <c r="B2123" s="54">
        <f t="shared" si="96"/>
        <v>24</v>
      </c>
      <c r="C2123" s="54">
        <f t="shared" si="97"/>
        <v>2114</v>
      </c>
      <c r="D2123" s="60">
        <v>32162.850844142027</v>
      </c>
      <c r="G2123" s="63"/>
      <c r="I2123" s="64"/>
      <c r="J2123" s="64"/>
      <c r="K2123" s="65"/>
      <c r="M2123" s="64"/>
      <c r="N2123" s="66"/>
      <c r="O2123" s="66"/>
      <c r="Q2123" s="67"/>
      <c r="R2123" s="68"/>
      <c r="S2123" s="63"/>
      <c r="U2123" s="68">
        <v>62400</v>
      </c>
      <c r="V2123" s="64">
        <v>10</v>
      </c>
      <c r="W2123" s="54">
        <f t="shared" si="98"/>
        <v>2114</v>
      </c>
      <c r="X2123" s="68">
        <v>62400</v>
      </c>
      <c r="AC2123" s="63">
        <v>31201.16065508686</v>
      </c>
      <c r="AD2123" s="63"/>
      <c r="AE2123" s="54" t="s">
        <v>177</v>
      </c>
      <c r="AG2123" s="63"/>
      <c r="AK2123" s="64"/>
      <c r="AL2123" s="64"/>
      <c r="AM2123" s="65"/>
      <c r="AO2123" s="64"/>
      <c r="AP2123" s="66"/>
      <c r="AQ2123" s="66"/>
      <c r="AS2123" s="67"/>
      <c r="AT2123" s="68"/>
    </row>
    <row r="2124" spans="1:46" x14ac:dyDescent="0.25">
      <c r="A2124" s="60">
        <v>32177.613717287779</v>
      </c>
      <c r="B2124" s="54">
        <f t="shared" ref="B2124:B2187" si="99">IF(B2123=24,1,B2123+1)</f>
        <v>1</v>
      </c>
      <c r="C2124" s="54">
        <f t="shared" ref="C2124:C2187" si="100">C2123+1</f>
        <v>2115</v>
      </c>
      <c r="D2124" s="60">
        <v>32177.613717287779</v>
      </c>
      <c r="G2124" s="63"/>
      <c r="I2124" s="64"/>
      <c r="J2124" s="64"/>
      <c r="K2124" s="65"/>
      <c r="M2124" s="64"/>
      <c r="N2124" s="66"/>
      <c r="O2124" s="66"/>
      <c r="Q2124" s="67"/>
      <c r="R2124" s="68"/>
      <c r="S2124" s="63"/>
      <c r="U2124" s="68">
        <v>62430</v>
      </c>
      <c r="V2124" s="64">
        <v>11</v>
      </c>
      <c r="W2124" s="54">
        <f t="shared" ref="W2124:W2187" si="101">W2123+1</f>
        <v>2115</v>
      </c>
      <c r="X2124" s="68">
        <v>62430</v>
      </c>
      <c r="AC2124" s="63">
        <v>31216.499201126397</v>
      </c>
      <c r="AD2124" s="63"/>
      <c r="AE2124" s="54" t="s">
        <v>176</v>
      </c>
      <c r="AG2124" s="63"/>
      <c r="AK2124" s="64"/>
      <c r="AL2124" s="64"/>
      <c r="AM2124" s="65"/>
      <c r="AO2124" s="64"/>
      <c r="AP2124" s="66"/>
      <c r="AQ2124" s="66"/>
      <c r="AS2124" s="67"/>
      <c r="AT2124" s="68"/>
    </row>
    <row r="2125" spans="1:46" x14ac:dyDescent="0.25">
      <c r="A2125" s="60">
        <v>32192.441703333985</v>
      </c>
      <c r="B2125" s="54">
        <f t="shared" si="99"/>
        <v>2</v>
      </c>
      <c r="C2125" s="54">
        <f t="shared" si="100"/>
        <v>2116</v>
      </c>
      <c r="D2125" s="60">
        <v>32192.441703333985</v>
      </c>
      <c r="G2125" s="63"/>
      <c r="I2125" s="64"/>
      <c r="J2125" s="64"/>
      <c r="K2125" s="65"/>
      <c r="M2125" s="64"/>
      <c r="N2125" s="66"/>
      <c r="O2125" s="66"/>
      <c r="Q2125" s="67"/>
      <c r="R2125" s="68"/>
      <c r="S2125" s="63"/>
      <c r="U2125" s="68">
        <v>62459</v>
      </c>
      <c r="V2125" s="64">
        <v>12</v>
      </c>
      <c r="W2125" s="54">
        <f t="shared" si="101"/>
        <v>2116</v>
      </c>
      <c r="X2125" s="68">
        <v>62459</v>
      </c>
      <c r="AC2125" s="63">
        <v>31230.5064183129</v>
      </c>
      <c r="AD2125" s="63"/>
      <c r="AE2125" s="54" t="s">
        <v>177</v>
      </c>
      <c r="AG2125" s="63"/>
      <c r="AK2125" s="64"/>
      <c r="AL2125" s="64"/>
      <c r="AM2125" s="65"/>
      <c r="AO2125" s="64"/>
      <c r="AP2125" s="66"/>
      <c r="AQ2125" s="66"/>
      <c r="AS2125" s="67"/>
      <c r="AT2125" s="68"/>
    </row>
    <row r="2126" spans="1:46" x14ac:dyDescent="0.25">
      <c r="A2126" s="60">
        <v>32207.366298933979</v>
      </c>
      <c r="B2126" s="54">
        <f t="shared" si="99"/>
        <v>3</v>
      </c>
      <c r="C2126" s="54">
        <f t="shared" si="100"/>
        <v>2117</v>
      </c>
      <c r="D2126" s="60">
        <v>32207.366298933979</v>
      </c>
      <c r="G2126" s="63"/>
      <c r="I2126" s="64"/>
      <c r="J2126" s="64"/>
      <c r="K2126" s="65"/>
      <c r="M2126" s="64"/>
      <c r="N2126" s="66"/>
      <c r="O2126" s="66"/>
      <c r="Q2126" s="67"/>
      <c r="R2126" s="68"/>
      <c r="S2126" s="63"/>
      <c r="U2126" s="68">
        <v>62489</v>
      </c>
      <c r="V2126" s="64">
        <v>1</v>
      </c>
      <c r="W2126" s="54">
        <f t="shared" si="101"/>
        <v>2117</v>
      </c>
      <c r="X2126" s="68">
        <v>62489</v>
      </c>
      <c r="AC2126" s="63">
        <v>31245.998101601377</v>
      </c>
      <c r="AD2126" s="63"/>
      <c r="AE2126" s="54" t="s">
        <v>176</v>
      </c>
      <c r="AG2126" s="63"/>
      <c r="AK2126" s="64"/>
      <c r="AL2126" s="64"/>
      <c r="AM2126" s="65"/>
      <c r="AO2126" s="64"/>
      <c r="AP2126" s="66"/>
      <c r="AQ2126" s="66"/>
      <c r="AS2126" s="67"/>
      <c r="AT2126" s="68"/>
    </row>
    <row r="2127" spans="1:46" x14ac:dyDescent="0.25">
      <c r="A2127" s="60">
        <v>32222.402451766189</v>
      </c>
      <c r="B2127" s="54">
        <f t="shared" si="99"/>
        <v>4</v>
      </c>
      <c r="C2127" s="54">
        <f t="shared" si="100"/>
        <v>2118</v>
      </c>
      <c r="D2127" s="60">
        <v>32222.402451766189</v>
      </c>
      <c r="G2127" s="63"/>
      <c r="I2127" s="64"/>
      <c r="J2127" s="64"/>
      <c r="K2127" s="65"/>
      <c r="M2127" s="64"/>
      <c r="N2127" s="66"/>
      <c r="O2127" s="66"/>
      <c r="Q2127" s="67"/>
      <c r="R2127" s="68"/>
      <c r="S2127" s="63"/>
      <c r="U2127" s="68">
        <v>62519</v>
      </c>
      <c r="V2127" s="64">
        <v>2</v>
      </c>
      <c r="W2127" s="54">
        <f t="shared" si="101"/>
        <v>2118</v>
      </c>
      <c r="X2127" s="68">
        <v>62519</v>
      </c>
      <c r="AC2127" s="63">
        <v>31259.904061057605</v>
      </c>
      <c r="AD2127" s="63"/>
      <c r="AE2127" s="54" t="s">
        <v>177</v>
      </c>
      <c r="AG2127" s="63"/>
      <c r="AK2127" s="64"/>
      <c r="AL2127" s="64"/>
      <c r="AM2127" s="65"/>
      <c r="AO2127" s="64"/>
      <c r="AP2127" s="66"/>
      <c r="AQ2127" s="66"/>
      <c r="AS2127" s="67"/>
      <c r="AT2127" s="68"/>
    </row>
    <row r="2128" spans="1:46" x14ac:dyDescent="0.25">
      <c r="A2128" s="60">
        <v>32237.56944169011</v>
      </c>
      <c r="B2128" s="54">
        <f t="shared" si="99"/>
        <v>5</v>
      </c>
      <c r="C2128" s="54">
        <f t="shared" si="100"/>
        <v>2119</v>
      </c>
      <c r="D2128" s="60">
        <v>32237.56944169011</v>
      </c>
      <c r="G2128" s="63"/>
      <c r="I2128" s="64"/>
      <c r="J2128" s="64"/>
      <c r="K2128" s="65"/>
      <c r="M2128" s="64"/>
      <c r="N2128" s="66"/>
      <c r="O2128" s="66"/>
      <c r="Q2128" s="67"/>
      <c r="R2128" s="68"/>
      <c r="S2128" s="63"/>
      <c r="U2128" s="68">
        <v>62548</v>
      </c>
      <c r="V2128" s="64">
        <v>3</v>
      </c>
      <c r="W2128" s="54">
        <f t="shared" si="101"/>
        <v>2119</v>
      </c>
      <c r="X2128" s="68">
        <v>62548</v>
      </c>
      <c r="AC2128" s="63">
        <v>31275.421133691911</v>
      </c>
      <c r="AD2128" s="63"/>
      <c r="AE2128" s="54" t="s">
        <v>176</v>
      </c>
      <c r="AG2128" s="63"/>
      <c r="AK2128" s="64"/>
      <c r="AL2128" s="64"/>
      <c r="AM2128" s="65"/>
      <c r="AO2128" s="64"/>
      <c r="AP2128" s="66"/>
      <c r="AQ2128" s="66"/>
      <c r="AS2128" s="67"/>
      <c r="AT2128" s="68"/>
    </row>
    <row r="2129" spans="1:46" x14ac:dyDescent="0.25">
      <c r="A2129" s="60">
        <v>32252.865075370297</v>
      </c>
      <c r="B2129" s="54">
        <f t="shared" si="99"/>
        <v>6</v>
      </c>
      <c r="C2129" s="54">
        <f t="shared" si="100"/>
        <v>2120</v>
      </c>
      <c r="D2129" s="60">
        <v>32252.865075370297</v>
      </c>
      <c r="G2129" s="63"/>
      <c r="I2129" s="64"/>
      <c r="J2129" s="64"/>
      <c r="K2129" s="65"/>
      <c r="M2129" s="64"/>
      <c r="N2129" s="66"/>
      <c r="O2129" s="66"/>
      <c r="Q2129" s="67"/>
      <c r="R2129" s="68"/>
      <c r="S2129" s="63"/>
      <c r="U2129" s="68">
        <v>62578</v>
      </c>
      <c r="V2129" s="64">
        <v>4</v>
      </c>
      <c r="W2129" s="54">
        <f t="shared" si="101"/>
        <v>2120</v>
      </c>
      <c r="X2129" s="68">
        <v>62578</v>
      </c>
      <c r="AC2129" s="63">
        <v>31289.394501394592</v>
      </c>
      <c r="AD2129" s="63"/>
      <c r="AE2129" s="54" t="s">
        <v>177</v>
      </c>
      <c r="AG2129" s="63"/>
      <c r="AK2129" s="64"/>
      <c r="AL2129" s="64"/>
      <c r="AM2129" s="65"/>
      <c r="AO2129" s="64"/>
      <c r="AP2129" s="66"/>
      <c r="AQ2129" s="66"/>
      <c r="AS2129" s="67"/>
      <c r="AT2129" s="68"/>
    </row>
    <row r="2130" spans="1:46" x14ac:dyDescent="0.25">
      <c r="A2130" s="60">
        <v>32268.293510110117</v>
      </c>
      <c r="B2130" s="54">
        <f t="shared" si="99"/>
        <v>7</v>
      </c>
      <c r="C2130" s="54">
        <f t="shared" si="100"/>
        <v>2121</v>
      </c>
      <c r="D2130" s="60">
        <v>32268.293510110117</v>
      </c>
      <c r="G2130" s="63"/>
      <c r="I2130" s="64"/>
      <c r="J2130" s="64"/>
      <c r="K2130" s="65"/>
      <c r="M2130" s="64"/>
      <c r="N2130" s="66"/>
      <c r="O2130" s="66"/>
      <c r="Q2130" s="67"/>
      <c r="R2130" s="68"/>
      <c r="S2130" s="63"/>
      <c r="U2130" s="68">
        <v>62607</v>
      </c>
      <c r="V2130" s="64">
        <v>5</v>
      </c>
      <c r="W2130" s="54">
        <f t="shared" si="101"/>
        <v>2121</v>
      </c>
      <c r="X2130" s="68">
        <v>62607</v>
      </c>
      <c r="AC2130" s="63">
        <v>31304.806127292104</v>
      </c>
      <c r="AD2130" s="63"/>
      <c r="AE2130" s="54" t="s">
        <v>176</v>
      </c>
      <c r="AG2130" s="63"/>
      <c r="AK2130" s="64"/>
      <c r="AL2130" s="64"/>
      <c r="AM2130" s="65"/>
      <c r="AO2130" s="64"/>
      <c r="AP2130" s="66"/>
      <c r="AQ2130" s="66"/>
      <c r="AS2130" s="67"/>
      <c r="AT2130" s="68"/>
    </row>
    <row r="2131" spans="1:46" x14ac:dyDescent="0.25">
      <c r="A2131" s="60">
        <v>32283.831668914761</v>
      </c>
      <c r="B2131" s="54">
        <f t="shared" si="99"/>
        <v>8</v>
      </c>
      <c r="C2131" s="54">
        <f t="shared" si="100"/>
        <v>2122</v>
      </c>
      <c r="D2131" s="60">
        <v>32283.831668914761</v>
      </c>
      <c r="G2131" s="63"/>
      <c r="I2131" s="64"/>
      <c r="J2131" s="64"/>
      <c r="K2131" s="65"/>
      <c r="M2131" s="64"/>
      <c r="N2131" s="66"/>
      <c r="O2131" s="66"/>
      <c r="Q2131" s="67"/>
      <c r="R2131" s="68"/>
      <c r="S2131" s="63"/>
      <c r="U2131" s="68">
        <v>62637</v>
      </c>
      <c r="V2131" s="64">
        <v>6</v>
      </c>
      <c r="W2131" s="54">
        <f t="shared" si="101"/>
        <v>2122</v>
      </c>
      <c r="X2131" s="68">
        <v>62637</v>
      </c>
      <c r="AC2131" s="63">
        <v>31319.006515572313</v>
      </c>
      <c r="AD2131" s="63"/>
      <c r="AE2131" s="54" t="s">
        <v>177</v>
      </c>
      <c r="AG2131" s="63"/>
      <c r="AK2131" s="64"/>
      <c r="AL2131" s="64"/>
      <c r="AM2131" s="65"/>
      <c r="AO2131" s="64"/>
      <c r="AP2131" s="66"/>
      <c r="AQ2131" s="66"/>
      <c r="AS2131" s="67"/>
      <c r="AT2131" s="68"/>
    </row>
    <row r="2132" spans="1:46" x14ac:dyDescent="0.25">
      <c r="A2132" s="60">
        <v>32299.469314219896</v>
      </c>
      <c r="B2132" s="54">
        <f t="shared" si="99"/>
        <v>9</v>
      </c>
      <c r="C2132" s="54">
        <f t="shared" si="100"/>
        <v>2123</v>
      </c>
      <c r="D2132" s="60">
        <v>32299.469314219896</v>
      </c>
      <c r="G2132" s="63"/>
      <c r="I2132" s="64"/>
      <c r="J2132" s="64"/>
      <c r="K2132" s="65"/>
      <c r="M2132" s="64"/>
      <c r="N2132" s="66"/>
      <c r="O2132" s="66"/>
      <c r="Q2132" s="67"/>
      <c r="R2132" s="68"/>
      <c r="S2132" s="63"/>
      <c r="U2132" s="68">
        <v>62666</v>
      </c>
      <c r="V2132" s="64">
        <v>7</v>
      </c>
      <c r="W2132" s="54">
        <f t="shared" si="101"/>
        <v>2123</v>
      </c>
      <c r="X2132" s="68">
        <v>62666</v>
      </c>
      <c r="AC2132" s="63">
        <v>31334.190426565707</v>
      </c>
      <c r="AD2132" s="63"/>
      <c r="AE2132" s="54" t="s">
        <v>176</v>
      </c>
      <c r="AG2132" s="63"/>
      <c r="AK2132" s="64"/>
      <c r="AL2132" s="64"/>
      <c r="AM2132" s="65"/>
      <c r="AO2132" s="64"/>
      <c r="AP2132" s="66"/>
      <c r="AQ2132" s="66"/>
      <c r="AS2132" s="67"/>
      <c r="AT2132" s="68"/>
    </row>
    <row r="2133" spans="1:46" x14ac:dyDescent="0.25">
      <c r="A2133" s="60">
        <v>32315.164900691714</v>
      </c>
      <c r="B2133" s="54">
        <f t="shared" si="99"/>
        <v>10</v>
      </c>
      <c r="C2133" s="54">
        <f t="shared" si="100"/>
        <v>2124</v>
      </c>
      <c r="D2133" s="60">
        <v>32315.164900691714</v>
      </c>
      <c r="G2133" s="63"/>
      <c r="I2133" s="64"/>
      <c r="J2133" s="64"/>
      <c r="K2133" s="65"/>
      <c r="M2133" s="64"/>
      <c r="N2133" s="66"/>
      <c r="O2133" s="66"/>
      <c r="Q2133" s="67"/>
      <c r="R2133" s="68"/>
      <c r="S2133" s="63"/>
      <c r="U2133" s="68">
        <v>62695</v>
      </c>
      <c r="V2133" s="64">
        <v>8</v>
      </c>
      <c r="W2133" s="54">
        <f t="shared" si="101"/>
        <v>2124</v>
      </c>
      <c r="X2133" s="68">
        <v>62695</v>
      </c>
      <c r="AC2133" s="63">
        <v>31348.735031798948</v>
      </c>
      <c r="AD2133" s="63"/>
      <c r="AE2133" s="54" t="s">
        <v>177</v>
      </c>
      <c r="AG2133" s="63"/>
      <c r="AK2133" s="64"/>
      <c r="AL2133" s="64"/>
      <c r="AM2133" s="65"/>
      <c r="AO2133" s="64"/>
      <c r="AP2133" s="66"/>
      <c r="AQ2133" s="66"/>
      <c r="AS2133" s="67"/>
      <c r="AT2133" s="68"/>
    </row>
    <row r="2134" spans="1:46" x14ac:dyDescent="0.25">
      <c r="A2134" s="60">
        <v>32330.898498078343</v>
      </c>
      <c r="B2134" s="54">
        <f t="shared" si="99"/>
        <v>11</v>
      </c>
      <c r="C2134" s="54">
        <f t="shared" si="100"/>
        <v>2125</v>
      </c>
      <c r="D2134" s="60">
        <v>32330.898498078343</v>
      </c>
      <c r="G2134" s="63"/>
      <c r="I2134" s="64"/>
      <c r="J2134" s="64"/>
      <c r="K2134" s="65"/>
      <c r="M2134" s="64"/>
      <c r="N2134" s="66"/>
      <c r="O2134" s="66"/>
      <c r="Q2134" s="67"/>
      <c r="R2134" s="68"/>
      <c r="S2134" s="63"/>
      <c r="U2134" s="68">
        <v>62725</v>
      </c>
      <c r="V2134" s="64">
        <v>8</v>
      </c>
      <c r="W2134" s="54">
        <f t="shared" si="101"/>
        <v>2125</v>
      </c>
      <c r="X2134" s="68">
        <v>62725</v>
      </c>
      <c r="AC2134" s="63">
        <v>31363.598093092442</v>
      </c>
      <c r="AD2134" s="63"/>
      <c r="AE2134" s="54" t="s">
        <v>176</v>
      </c>
      <c r="AG2134" s="63"/>
      <c r="AK2134" s="64"/>
      <c r="AL2134" s="64"/>
      <c r="AM2134" s="65"/>
      <c r="AO2134" s="64"/>
      <c r="AP2134" s="66"/>
      <c r="AQ2134" s="66"/>
      <c r="AS2134" s="67"/>
      <c r="AT2134" s="68"/>
    </row>
    <row r="2135" spans="1:46" x14ac:dyDescent="0.25">
      <c r="A2135" s="60">
        <v>32346.619463244919</v>
      </c>
      <c r="B2135" s="54">
        <f t="shared" si="99"/>
        <v>12</v>
      </c>
      <c r="C2135" s="54">
        <f t="shared" si="100"/>
        <v>2126</v>
      </c>
      <c r="D2135" s="60">
        <v>32346.619463244919</v>
      </c>
      <c r="G2135" s="63"/>
      <c r="I2135" s="64"/>
      <c r="J2135" s="64"/>
      <c r="K2135" s="65"/>
      <c r="M2135" s="64"/>
      <c r="N2135" s="66"/>
      <c r="O2135" s="66"/>
      <c r="Q2135" s="67"/>
      <c r="R2135" s="68"/>
      <c r="S2135" s="63"/>
      <c r="U2135" s="68">
        <v>62754</v>
      </c>
      <c r="V2135" s="64">
        <v>9</v>
      </c>
      <c r="W2135" s="54">
        <f t="shared" si="101"/>
        <v>2126</v>
      </c>
      <c r="X2135" s="68">
        <v>62754</v>
      </c>
      <c r="AC2135" s="63">
        <v>31378.529621804599</v>
      </c>
      <c r="AD2135" s="63"/>
      <c r="AE2135" s="54" t="s">
        <v>177</v>
      </c>
      <c r="AG2135" s="63"/>
      <c r="AK2135" s="64"/>
      <c r="AL2135" s="64"/>
      <c r="AM2135" s="65"/>
      <c r="AO2135" s="64"/>
      <c r="AP2135" s="66"/>
      <c r="AQ2135" s="66"/>
      <c r="AS2135" s="67"/>
      <c r="AT2135" s="68"/>
    </row>
    <row r="2136" spans="1:46" x14ac:dyDescent="0.25">
      <c r="A2136" s="60">
        <v>32362.306383923162</v>
      </c>
      <c r="B2136" s="54">
        <f t="shared" si="99"/>
        <v>13</v>
      </c>
      <c r="C2136" s="54">
        <f t="shared" si="100"/>
        <v>2127</v>
      </c>
      <c r="D2136" s="60">
        <v>32362.306383923162</v>
      </c>
      <c r="G2136" s="63"/>
      <c r="I2136" s="64"/>
      <c r="J2136" s="64"/>
      <c r="K2136" s="65"/>
      <c r="M2136" s="64"/>
      <c r="N2136" s="66"/>
      <c r="O2136" s="66"/>
      <c r="Q2136" s="67"/>
      <c r="R2136" s="68"/>
      <c r="S2136" s="63"/>
      <c r="U2136" s="68">
        <v>62784</v>
      </c>
      <c r="V2136" s="64">
        <v>10</v>
      </c>
      <c r="W2136" s="54">
        <f t="shared" si="101"/>
        <v>2127</v>
      </c>
      <c r="X2136" s="68">
        <v>62784</v>
      </c>
      <c r="AC2136" s="63">
        <v>31393.038438902237</v>
      </c>
      <c r="AD2136" s="63"/>
      <c r="AE2136" s="54" t="s">
        <v>176</v>
      </c>
      <c r="AG2136" s="63"/>
      <c r="AK2136" s="64"/>
      <c r="AL2136" s="64"/>
      <c r="AM2136" s="65"/>
      <c r="AO2136" s="64"/>
      <c r="AP2136" s="66"/>
      <c r="AQ2136" s="66"/>
      <c r="AS2136" s="67"/>
      <c r="AT2136" s="68"/>
    </row>
    <row r="2137" spans="1:46" x14ac:dyDescent="0.25">
      <c r="A2137" s="60">
        <v>32377.913174835034</v>
      </c>
      <c r="B2137" s="54">
        <f t="shared" si="99"/>
        <v>14</v>
      </c>
      <c r="C2137" s="54">
        <f t="shared" si="100"/>
        <v>2128</v>
      </c>
      <c r="D2137" s="60">
        <v>32377.913174835034</v>
      </c>
      <c r="G2137" s="63"/>
      <c r="I2137" s="64"/>
      <c r="J2137" s="64"/>
      <c r="K2137" s="65"/>
      <c r="M2137" s="64"/>
      <c r="N2137" s="66"/>
      <c r="O2137" s="66"/>
      <c r="Q2137" s="67"/>
      <c r="R2137" s="68"/>
      <c r="S2137" s="63"/>
      <c r="U2137" s="68">
        <v>62813</v>
      </c>
      <c r="V2137" s="64">
        <v>11</v>
      </c>
      <c r="W2137" s="54">
        <f t="shared" si="101"/>
        <v>2128</v>
      </c>
      <c r="X2137" s="68">
        <v>62813</v>
      </c>
      <c r="AC2137" s="63">
        <v>31408.313350544777</v>
      </c>
      <c r="AD2137" s="63"/>
      <c r="AE2137" s="54" t="s">
        <v>177</v>
      </c>
      <c r="AG2137" s="63"/>
      <c r="AK2137" s="64"/>
      <c r="AL2137" s="64"/>
      <c r="AM2137" s="65"/>
      <c r="AO2137" s="64"/>
      <c r="AP2137" s="66"/>
      <c r="AQ2137" s="66"/>
      <c r="AS2137" s="67"/>
      <c r="AT2137" s="68"/>
    </row>
    <row r="2138" spans="1:46" x14ac:dyDescent="0.25">
      <c r="A2138" s="60">
        <v>32393.425311848987</v>
      </c>
      <c r="B2138" s="54">
        <f t="shared" si="99"/>
        <v>15</v>
      </c>
      <c r="C2138" s="54">
        <f t="shared" si="100"/>
        <v>2129</v>
      </c>
      <c r="D2138" s="60">
        <v>32393.425311848987</v>
      </c>
      <c r="G2138" s="63"/>
      <c r="I2138" s="64"/>
      <c r="J2138" s="64"/>
      <c r="K2138" s="65"/>
      <c r="M2138" s="64"/>
      <c r="N2138" s="66"/>
      <c r="O2138" s="66"/>
      <c r="Q2138" s="67"/>
      <c r="R2138" s="68"/>
      <c r="S2138" s="63"/>
      <c r="U2138" s="68">
        <v>62843</v>
      </c>
      <c r="V2138" s="64">
        <v>12</v>
      </c>
      <c r="W2138" s="54">
        <f t="shared" si="101"/>
        <v>2129</v>
      </c>
      <c r="X2138" s="68">
        <v>62843</v>
      </c>
      <c r="AC2138" s="63">
        <v>31422.515698951203</v>
      </c>
      <c r="AD2138" s="63"/>
      <c r="AE2138" s="54" t="s">
        <v>176</v>
      </c>
      <c r="AG2138" s="63"/>
      <c r="AK2138" s="64"/>
      <c r="AL2138" s="64"/>
      <c r="AM2138" s="65"/>
      <c r="AO2138" s="64"/>
      <c r="AP2138" s="66"/>
      <c r="AQ2138" s="66"/>
      <c r="AS2138" s="67"/>
      <c r="AT2138" s="68"/>
    </row>
    <row r="2139" spans="1:46" x14ac:dyDescent="0.25">
      <c r="A2139" s="60">
        <v>32408.812342430465</v>
      </c>
      <c r="B2139" s="54">
        <f t="shared" si="99"/>
        <v>16</v>
      </c>
      <c r="C2139" s="54">
        <f t="shared" si="100"/>
        <v>2130</v>
      </c>
      <c r="D2139" s="60">
        <v>32408.812342430465</v>
      </c>
      <c r="G2139" s="63"/>
      <c r="I2139" s="64"/>
      <c r="J2139" s="64"/>
      <c r="K2139" s="65"/>
      <c r="M2139" s="64"/>
      <c r="N2139" s="66"/>
      <c r="O2139" s="66"/>
      <c r="Q2139" s="67"/>
      <c r="R2139" s="68"/>
      <c r="S2139" s="63"/>
      <c r="U2139" s="68">
        <v>62873</v>
      </c>
      <c r="V2139" s="64">
        <v>1</v>
      </c>
      <c r="W2139" s="54">
        <f t="shared" si="101"/>
        <v>2130</v>
      </c>
      <c r="X2139" s="68">
        <v>62873</v>
      </c>
      <c r="AC2139" s="63">
        <v>31438.02220270643</v>
      </c>
      <c r="AD2139" s="63"/>
      <c r="AE2139" s="54" t="s">
        <v>177</v>
      </c>
      <c r="AG2139" s="63"/>
      <c r="AK2139" s="64"/>
      <c r="AL2139" s="64"/>
      <c r="AM2139" s="65"/>
      <c r="AO2139" s="64"/>
      <c r="AP2139" s="66"/>
      <c r="AQ2139" s="66"/>
      <c r="AS2139" s="67"/>
      <c r="AT2139" s="68"/>
    </row>
    <row r="2140" spans="1:46" x14ac:dyDescent="0.25">
      <c r="A2140" s="60">
        <v>32424.073207096197</v>
      </c>
      <c r="B2140" s="54">
        <f t="shared" si="99"/>
        <v>17</v>
      </c>
      <c r="C2140" s="54">
        <f t="shared" si="100"/>
        <v>2131</v>
      </c>
      <c r="D2140" s="60">
        <v>32424.073207096197</v>
      </c>
      <c r="G2140" s="63"/>
      <c r="I2140" s="64"/>
      <c r="J2140" s="64"/>
      <c r="K2140" s="65"/>
      <c r="M2140" s="64"/>
      <c r="N2140" s="66"/>
      <c r="O2140" s="66"/>
      <c r="Q2140" s="67"/>
      <c r="R2140" s="68"/>
      <c r="S2140" s="63"/>
      <c r="U2140" s="68">
        <v>62903</v>
      </c>
      <c r="V2140" s="64">
        <v>2</v>
      </c>
      <c r="W2140" s="54">
        <f t="shared" si="101"/>
        <v>2131</v>
      </c>
      <c r="X2140" s="68">
        <v>62903</v>
      </c>
      <c r="AC2140" s="63">
        <v>31452.039050896652</v>
      </c>
      <c r="AD2140" s="63"/>
      <c r="AE2140" s="54" t="s">
        <v>176</v>
      </c>
      <c r="AG2140" s="63"/>
      <c r="AK2140" s="64"/>
      <c r="AL2140" s="64"/>
      <c r="AM2140" s="65"/>
      <c r="AO2140" s="64"/>
      <c r="AP2140" s="66"/>
      <c r="AQ2140" s="66"/>
      <c r="AS2140" s="67"/>
      <c r="AT2140" s="68"/>
    </row>
    <row r="2141" spans="1:46" x14ac:dyDescent="0.25">
      <c r="A2141" s="60">
        <v>32439.197932496667</v>
      </c>
      <c r="B2141" s="54">
        <f t="shared" si="99"/>
        <v>18</v>
      </c>
      <c r="C2141" s="54">
        <f t="shared" si="100"/>
        <v>2132</v>
      </c>
      <c r="D2141" s="60">
        <v>32439.197932496667</v>
      </c>
      <c r="G2141" s="63"/>
      <c r="I2141" s="64"/>
      <c r="J2141" s="64"/>
      <c r="K2141" s="65"/>
      <c r="M2141" s="64"/>
      <c r="N2141" s="66"/>
      <c r="O2141" s="66"/>
      <c r="Q2141" s="67"/>
      <c r="R2141" s="68"/>
      <c r="S2141" s="63"/>
      <c r="U2141" s="68">
        <v>62932</v>
      </c>
      <c r="V2141" s="64">
        <v>3</v>
      </c>
      <c r="W2141" s="54">
        <f t="shared" si="101"/>
        <v>2132</v>
      </c>
      <c r="X2141" s="68">
        <v>62932</v>
      </c>
      <c r="AC2141" s="63">
        <v>31467.627185504884</v>
      </c>
      <c r="AD2141" s="63"/>
      <c r="AE2141" s="54" t="s">
        <v>177</v>
      </c>
      <c r="AG2141" s="63"/>
      <c r="AK2141" s="64"/>
      <c r="AL2141" s="64"/>
      <c r="AM2141" s="65"/>
      <c r="AO2141" s="64"/>
      <c r="AP2141" s="66"/>
      <c r="AQ2141" s="66"/>
      <c r="AS2141" s="67"/>
      <c r="AT2141" s="68"/>
    </row>
    <row r="2142" spans="1:46" x14ac:dyDescent="0.25">
      <c r="A2142" s="60">
        <v>32454.201277097687</v>
      </c>
      <c r="B2142" s="54">
        <f t="shared" si="99"/>
        <v>19</v>
      </c>
      <c r="C2142" s="54">
        <f t="shared" si="100"/>
        <v>2133</v>
      </c>
      <c r="D2142" s="60">
        <v>32454.201277097687</v>
      </c>
      <c r="G2142" s="63"/>
      <c r="I2142" s="64"/>
      <c r="J2142" s="64"/>
      <c r="K2142" s="65"/>
      <c r="M2142" s="64"/>
      <c r="N2142" s="66"/>
      <c r="O2142" s="66"/>
      <c r="Q2142" s="67"/>
      <c r="R2142" s="68"/>
      <c r="S2142" s="63"/>
      <c r="U2142" s="68">
        <v>62962</v>
      </c>
      <c r="V2142" s="64">
        <v>4</v>
      </c>
      <c r="W2142" s="54">
        <f t="shared" si="101"/>
        <v>2133</v>
      </c>
      <c r="X2142" s="68">
        <v>62962</v>
      </c>
      <c r="AC2142" s="63">
        <v>31481.619774520397</v>
      </c>
      <c r="AD2142" s="63"/>
      <c r="AE2142" s="54" t="s">
        <v>176</v>
      </c>
      <c r="AG2142" s="63"/>
      <c r="AK2142" s="64"/>
      <c r="AL2142" s="64"/>
      <c r="AM2142" s="65"/>
      <c r="AO2142" s="64"/>
      <c r="AP2142" s="66"/>
      <c r="AQ2142" s="66"/>
      <c r="AS2142" s="67"/>
      <c r="AT2142" s="68"/>
    </row>
    <row r="2143" spans="1:46" x14ac:dyDescent="0.25">
      <c r="A2143" s="60">
        <v>32469.092297152616</v>
      </c>
      <c r="B2143" s="54">
        <f t="shared" si="99"/>
        <v>20</v>
      </c>
      <c r="C2143" s="54">
        <f t="shared" si="100"/>
        <v>2134</v>
      </c>
      <c r="D2143" s="60">
        <v>32469.092297152616</v>
      </c>
      <c r="G2143" s="63"/>
      <c r="I2143" s="64"/>
      <c r="J2143" s="64"/>
      <c r="K2143" s="65"/>
      <c r="M2143" s="64"/>
      <c r="N2143" s="66"/>
      <c r="O2143" s="66"/>
      <c r="Q2143" s="67"/>
      <c r="R2143" s="68"/>
      <c r="S2143" s="63"/>
      <c r="U2143" s="68">
        <v>62991</v>
      </c>
      <c r="V2143" s="64">
        <v>5</v>
      </c>
      <c r="W2143" s="54">
        <f t="shared" si="101"/>
        <v>2134</v>
      </c>
      <c r="X2143" s="68">
        <v>62991</v>
      </c>
      <c r="AC2143" s="63">
        <v>31497.126877171919</v>
      </c>
      <c r="AD2143" s="63"/>
      <c r="AE2143" s="54" t="s">
        <v>177</v>
      </c>
      <c r="AG2143" s="63"/>
      <c r="AK2143" s="64"/>
      <c r="AL2143" s="64"/>
      <c r="AM2143" s="65"/>
      <c r="AO2143" s="64"/>
      <c r="AP2143" s="66"/>
      <c r="AQ2143" s="66"/>
      <c r="AS2143" s="67"/>
      <c r="AT2143" s="68"/>
    </row>
    <row r="2144" spans="1:46" x14ac:dyDescent="0.25">
      <c r="A2144" s="60">
        <v>32483.899587229826</v>
      </c>
      <c r="B2144" s="54">
        <f t="shared" si="99"/>
        <v>21</v>
      </c>
      <c r="C2144" s="54">
        <f t="shared" si="100"/>
        <v>2135</v>
      </c>
      <c r="D2144" s="60">
        <v>32483.899587229826</v>
      </c>
      <c r="G2144" s="63"/>
      <c r="I2144" s="64"/>
      <c r="J2144" s="64"/>
      <c r="K2144" s="65"/>
      <c r="M2144" s="64"/>
      <c r="N2144" s="66"/>
      <c r="O2144" s="66"/>
      <c r="Q2144" s="67"/>
      <c r="R2144" s="68"/>
      <c r="S2144" s="63"/>
      <c r="U2144" s="68">
        <v>63021</v>
      </c>
      <c r="V2144" s="64">
        <v>6</v>
      </c>
      <c r="W2144" s="54">
        <f t="shared" si="101"/>
        <v>2135</v>
      </c>
      <c r="X2144" s="68">
        <v>63021</v>
      </c>
      <c r="AC2144" s="63">
        <v>31511.256283184048</v>
      </c>
      <c r="AD2144" s="63"/>
      <c r="AE2144" s="54" t="s">
        <v>176</v>
      </c>
      <c r="AG2144" s="63"/>
      <c r="AK2144" s="64"/>
      <c r="AL2144" s="64"/>
      <c r="AM2144" s="65"/>
      <c r="AO2144" s="64"/>
      <c r="AP2144" s="66"/>
      <c r="AQ2144" s="66"/>
      <c r="AS2144" s="67"/>
      <c r="AT2144" s="68"/>
    </row>
    <row r="2145" spans="1:46" x14ac:dyDescent="0.25">
      <c r="A2145" s="60">
        <v>32498.645008414518</v>
      </c>
      <c r="B2145" s="54">
        <f t="shared" si="99"/>
        <v>22</v>
      </c>
      <c r="C2145" s="54">
        <f t="shared" si="100"/>
        <v>2136</v>
      </c>
      <c r="D2145" s="60">
        <v>32498.645008414518</v>
      </c>
      <c r="G2145" s="63"/>
      <c r="I2145" s="64"/>
      <c r="J2145" s="64"/>
      <c r="K2145" s="65"/>
      <c r="M2145" s="64"/>
      <c r="N2145" s="66"/>
      <c r="O2145" s="66"/>
      <c r="Q2145" s="67"/>
      <c r="R2145" s="68"/>
      <c r="S2145" s="63"/>
      <c r="U2145" s="68">
        <v>63050</v>
      </c>
      <c r="V2145" s="64">
        <v>7</v>
      </c>
      <c r="W2145" s="54">
        <f t="shared" si="101"/>
        <v>2136</v>
      </c>
      <c r="X2145" s="68">
        <v>63050</v>
      </c>
      <c r="AC2145" s="63">
        <v>31526.532834369224</v>
      </c>
      <c r="AD2145" s="63"/>
      <c r="AE2145" s="54" t="s">
        <v>177</v>
      </c>
      <c r="AG2145" s="63"/>
      <c r="AK2145" s="64"/>
      <c r="AL2145" s="64"/>
      <c r="AM2145" s="65"/>
      <c r="AO2145" s="64"/>
      <c r="AP2145" s="66"/>
      <c r="AQ2145" s="66"/>
      <c r="AS2145" s="67"/>
      <c r="AT2145" s="68"/>
    </row>
    <row r="2146" spans="1:46" x14ac:dyDescent="0.25">
      <c r="A2146" s="60">
        <v>32513.36588116549</v>
      </c>
      <c r="B2146" s="54">
        <f t="shared" si="99"/>
        <v>23</v>
      </c>
      <c r="C2146" s="54">
        <f t="shared" si="100"/>
        <v>2137</v>
      </c>
      <c r="D2146" s="60">
        <v>32513.36588116549</v>
      </c>
      <c r="G2146" s="63"/>
      <c r="I2146" s="64"/>
      <c r="J2146" s="64"/>
      <c r="K2146" s="65"/>
      <c r="M2146" s="64"/>
      <c r="N2146" s="66"/>
      <c r="O2146" s="66"/>
      <c r="Q2146" s="67"/>
      <c r="R2146" s="68"/>
      <c r="S2146" s="63"/>
      <c r="U2146" s="68">
        <v>63079</v>
      </c>
      <c r="V2146" s="64">
        <v>8</v>
      </c>
      <c r="W2146" s="54">
        <f t="shared" si="101"/>
        <v>2137</v>
      </c>
      <c r="X2146" s="68">
        <v>63079</v>
      </c>
      <c r="AC2146" s="63">
        <v>31540.923974267207</v>
      </c>
      <c r="AD2146" s="63"/>
      <c r="AE2146" s="54" t="s">
        <v>176</v>
      </c>
      <c r="AG2146" s="63"/>
      <c r="AK2146" s="64"/>
      <c r="AL2146" s="64"/>
      <c r="AM2146" s="65"/>
      <c r="AO2146" s="64"/>
      <c r="AP2146" s="66"/>
      <c r="AQ2146" s="66"/>
      <c r="AS2146" s="67"/>
      <c r="AT2146" s="68"/>
    </row>
    <row r="2147" spans="1:46" x14ac:dyDescent="0.25">
      <c r="A2147" s="60">
        <v>32528.088827252388</v>
      </c>
      <c r="B2147" s="54">
        <f t="shared" si="99"/>
        <v>24</v>
      </c>
      <c r="C2147" s="54">
        <f t="shared" si="100"/>
        <v>2138</v>
      </c>
      <c r="D2147" s="60">
        <v>32528.088827252388</v>
      </c>
      <c r="G2147" s="63"/>
      <c r="I2147" s="64"/>
      <c r="J2147" s="64"/>
      <c r="K2147" s="65"/>
      <c r="M2147" s="64"/>
      <c r="N2147" s="66"/>
      <c r="O2147" s="66"/>
      <c r="Q2147" s="67"/>
      <c r="R2147" s="68"/>
      <c r="S2147" s="63"/>
      <c r="U2147" s="68">
        <v>63109</v>
      </c>
      <c r="V2147" s="64">
        <v>9</v>
      </c>
      <c r="W2147" s="54">
        <f t="shared" si="101"/>
        <v>2138</v>
      </c>
      <c r="X2147" s="68">
        <v>63109</v>
      </c>
      <c r="AC2147" s="63">
        <v>31555.865037648007</v>
      </c>
      <c r="AD2147" s="63"/>
      <c r="AE2147" s="54" t="s">
        <v>177</v>
      </c>
      <c r="AG2147" s="63"/>
      <c r="AK2147" s="64"/>
      <c r="AL2147" s="64"/>
      <c r="AM2147" s="65"/>
      <c r="AO2147" s="64"/>
      <c r="AP2147" s="66"/>
      <c r="AQ2147" s="66"/>
      <c r="AS2147" s="67"/>
      <c r="AT2147" s="68"/>
    </row>
    <row r="2148" spans="1:46" x14ac:dyDescent="0.25">
      <c r="A2148" s="60">
        <v>32542.852847100236</v>
      </c>
      <c r="B2148" s="54">
        <f t="shared" si="99"/>
        <v>1</v>
      </c>
      <c r="C2148" s="54">
        <f t="shared" si="100"/>
        <v>2139</v>
      </c>
      <c r="D2148" s="60">
        <v>32542.852847100236</v>
      </c>
      <c r="G2148" s="63"/>
      <c r="I2148" s="64"/>
      <c r="J2148" s="64"/>
      <c r="K2148" s="65"/>
      <c r="M2148" s="64"/>
      <c r="N2148" s="66"/>
      <c r="O2148" s="66"/>
      <c r="Q2148" s="67"/>
      <c r="R2148" s="68"/>
      <c r="S2148" s="63"/>
      <c r="U2148" s="68">
        <v>63138</v>
      </c>
      <c r="V2148" s="64">
        <v>10</v>
      </c>
      <c r="W2148" s="54">
        <f t="shared" si="101"/>
        <v>2139</v>
      </c>
      <c r="X2148" s="68">
        <v>63138</v>
      </c>
      <c r="AC2148" s="63">
        <v>31570.584247131832</v>
      </c>
      <c r="AD2148" s="63"/>
      <c r="AE2148" s="54" t="s">
        <v>176</v>
      </c>
      <c r="AG2148" s="63"/>
      <c r="AK2148" s="64"/>
      <c r="AL2148" s="64"/>
      <c r="AM2148" s="65"/>
      <c r="AO2148" s="64"/>
      <c r="AP2148" s="66"/>
      <c r="AQ2148" s="66"/>
      <c r="AS2148" s="67"/>
      <c r="AT2148" s="68"/>
    </row>
    <row r="2149" spans="1:46" x14ac:dyDescent="0.25">
      <c r="A2149" s="60">
        <v>32557.681552051101</v>
      </c>
      <c r="B2149" s="54">
        <f t="shared" si="99"/>
        <v>2</v>
      </c>
      <c r="C2149" s="54">
        <f t="shared" si="100"/>
        <v>2140</v>
      </c>
      <c r="D2149" s="60">
        <v>32557.681552051101</v>
      </c>
      <c r="G2149" s="63"/>
      <c r="I2149" s="64"/>
      <c r="J2149" s="64"/>
      <c r="K2149" s="65"/>
      <c r="M2149" s="64"/>
      <c r="N2149" s="66"/>
      <c r="O2149" s="66"/>
      <c r="Q2149" s="67"/>
      <c r="R2149" s="68"/>
      <c r="S2149" s="63"/>
      <c r="U2149" s="68">
        <v>63168</v>
      </c>
      <c r="V2149" s="64">
        <v>11</v>
      </c>
      <c r="W2149" s="54">
        <f t="shared" si="101"/>
        <v>2140</v>
      </c>
      <c r="X2149" s="68">
        <v>63168</v>
      </c>
      <c r="AC2149" s="63">
        <v>31585.154645197559</v>
      </c>
      <c r="AD2149" s="63"/>
      <c r="AE2149" s="54" t="s">
        <v>177</v>
      </c>
      <c r="AG2149" s="63"/>
      <c r="AK2149" s="64"/>
      <c r="AL2149" s="64"/>
      <c r="AM2149" s="65"/>
      <c r="AO2149" s="64"/>
      <c r="AP2149" s="66"/>
      <c r="AQ2149" s="66"/>
      <c r="AS2149" s="67"/>
      <c r="AT2149" s="68"/>
    </row>
    <row r="2150" spans="1:46" x14ac:dyDescent="0.25">
      <c r="A2150" s="60">
        <v>32572.60769479489</v>
      </c>
      <c r="B2150" s="54">
        <f t="shared" si="99"/>
        <v>3</v>
      </c>
      <c r="C2150" s="54">
        <f t="shared" si="100"/>
        <v>2141</v>
      </c>
      <c r="D2150" s="60">
        <v>32572.60769479489</v>
      </c>
      <c r="G2150" s="63"/>
      <c r="I2150" s="64"/>
      <c r="J2150" s="64"/>
      <c r="K2150" s="65"/>
      <c r="M2150" s="64"/>
      <c r="N2150" s="66"/>
      <c r="O2150" s="66"/>
      <c r="Q2150" s="67"/>
      <c r="R2150" s="68"/>
      <c r="S2150" s="63"/>
      <c r="U2150" s="68">
        <v>63197</v>
      </c>
      <c r="V2150" s="64">
        <v>12</v>
      </c>
      <c r="W2150" s="54">
        <f t="shared" si="101"/>
        <v>2141</v>
      </c>
      <c r="X2150" s="68">
        <v>63197</v>
      </c>
      <c r="AC2150" s="63">
        <v>31600.205381652806</v>
      </c>
      <c r="AD2150" s="63"/>
      <c r="AE2150" s="54" t="s">
        <v>176</v>
      </c>
      <c r="AG2150" s="63"/>
      <c r="AK2150" s="64"/>
      <c r="AL2150" s="64"/>
      <c r="AM2150" s="65"/>
      <c r="AO2150" s="64"/>
      <c r="AP2150" s="66"/>
      <c r="AQ2150" s="66"/>
      <c r="AS2150" s="67"/>
      <c r="AT2150" s="68"/>
    </row>
    <row r="2151" spans="1:46" x14ac:dyDescent="0.25">
      <c r="A2151" s="60">
        <v>32587.645267152227</v>
      </c>
      <c r="B2151" s="54">
        <f t="shared" si="99"/>
        <v>4</v>
      </c>
      <c r="C2151" s="54">
        <f t="shared" si="100"/>
        <v>2142</v>
      </c>
      <c r="D2151" s="60">
        <v>32587.645267152227</v>
      </c>
      <c r="G2151" s="63"/>
      <c r="I2151" s="64"/>
      <c r="J2151" s="64"/>
      <c r="K2151" s="65"/>
      <c r="M2151" s="64"/>
      <c r="N2151" s="66"/>
      <c r="O2151" s="66"/>
      <c r="Q2151" s="67"/>
      <c r="R2151" s="68"/>
      <c r="S2151" s="63"/>
      <c r="U2151" s="68">
        <v>63227</v>
      </c>
      <c r="V2151" s="64">
        <v>1</v>
      </c>
      <c r="W2151" s="54">
        <f t="shared" si="101"/>
        <v>2142</v>
      </c>
      <c r="X2151" s="68">
        <v>63227</v>
      </c>
      <c r="AC2151" s="63">
        <v>31614.445226564538</v>
      </c>
      <c r="AD2151" s="63"/>
      <c r="AE2151" s="54" t="s">
        <v>177</v>
      </c>
      <c r="AG2151" s="63"/>
      <c r="AK2151" s="64"/>
      <c r="AL2151" s="64"/>
      <c r="AM2151" s="65"/>
      <c r="AO2151" s="64"/>
      <c r="AP2151" s="66"/>
      <c r="AQ2151" s="66"/>
      <c r="AS2151" s="67"/>
      <c r="AT2151" s="68"/>
    </row>
    <row r="2152" spans="1:46" x14ac:dyDescent="0.25">
      <c r="A2152" s="60">
        <v>32602.813086613081</v>
      </c>
      <c r="B2152" s="54">
        <f t="shared" si="99"/>
        <v>5</v>
      </c>
      <c r="C2152" s="54">
        <f t="shared" si="100"/>
        <v>2143</v>
      </c>
      <c r="D2152" s="60">
        <v>32602.813086613081</v>
      </c>
      <c r="G2152" s="63"/>
      <c r="I2152" s="64"/>
      <c r="J2152" s="64"/>
      <c r="K2152" s="65"/>
      <c r="M2152" s="64"/>
      <c r="N2152" s="66"/>
      <c r="O2152" s="66"/>
      <c r="Q2152" s="67"/>
      <c r="R2152" s="68"/>
      <c r="S2152" s="63"/>
      <c r="U2152" s="68">
        <v>63257</v>
      </c>
      <c r="V2152" s="64">
        <v>2</v>
      </c>
      <c r="W2152" s="54">
        <f t="shared" si="101"/>
        <v>2143</v>
      </c>
      <c r="X2152" s="68">
        <v>63257</v>
      </c>
      <c r="AC2152" s="63">
        <v>31629.775462877005</v>
      </c>
      <c r="AD2152" s="63"/>
      <c r="AE2152" s="54" t="s">
        <v>176</v>
      </c>
      <c r="AG2152" s="63"/>
      <c r="AK2152" s="64"/>
      <c r="AL2152" s="64"/>
      <c r="AM2152" s="65"/>
      <c r="AO2152" s="64"/>
      <c r="AP2152" s="66"/>
      <c r="AQ2152" s="66"/>
      <c r="AS2152" s="67"/>
      <c r="AT2152" s="68"/>
    </row>
    <row r="2153" spans="1:46" x14ac:dyDescent="0.25">
      <c r="A2153" s="60">
        <v>32618.111011503264</v>
      </c>
      <c r="B2153" s="54">
        <f t="shared" si="99"/>
        <v>6</v>
      </c>
      <c r="C2153" s="54">
        <f t="shared" si="100"/>
        <v>2144</v>
      </c>
      <c r="D2153" s="60">
        <v>32618.111011503264</v>
      </c>
      <c r="G2153" s="63"/>
      <c r="I2153" s="64"/>
      <c r="J2153" s="64"/>
      <c r="K2153" s="65"/>
      <c r="M2153" s="64"/>
      <c r="N2153" s="66"/>
      <c r="O2153" s="66"/>
      <c r="Q2153" s="67"/>
      <c r="R2153" s="68"/>
      <c r="S2153" s="63"/>
      <c r="U2153" s="68">
        <v>63286</v>
      </c>
      <c r="V2153" s="64">
        <v>3</v>
      </c>
      <c r="W2153" s="54">
        <f t="shared" si="101"/>
        <v>2144</v>
      </c>
      <c r="X2153" s="68">
        <v>63286</v>
      </c>
      <c r="AC2153" s="63">
        <v>31643.788266373333</v>
      </c>
      <c r="AD2153" s="63"/>
      <c r="AE2153" s="54" t="s">
        <v>177</v>
      </c>
      <c r="AG2153" s="63"/>
      <c r="AK2153" s="64"/>
      <c r="AL2153" s="64"/>
      <c r="AM2153" s="65"/>
      <c r="AO2153" s="64"/>
      <c r="AP2153" s="66"/>
      <c r="AQ2153" s="66"/>
      <c r="AS2153" s="67"/>
      <c r="AT2153" s="68"/>
    </row>
    <row r="2154" spans="1:46" x14ac:dyDescent="0.25">
      <c r="A2154" s="60">
        <v>32633.538100962527</v>
      </c>
      <c r="B2154" s="54">
        <f t="shared" si="99"/>
        <v>7</v>
      </c>
      <c r="C2154" s="54">
        <f t="shared" si="100"/>
        <v>2145</v>
      </c>
      <c r="D2154" s="60">
        <v>32633.538100962527</v>
      </c>
      <c r="G2154" s="63"/>
      <c r="I2154" s="64"/>
      <c r="J2154" s="64"/>
      <c r="K2154" s="65"/>
      <c r="M2154" s="64"/>
      <c r="N2154" s="66"/>
      <c r="O2154" s="66"/>
      <c r="Q2154" s="67"/>
      <c r="R2154" s="68"/>
      <c r="S2154" s="63"/>
      <c r="U2154" s="68">
        <v>63316</v>
      </c>
      <c r="V2154" s="64">
        <v>4</v>
      </c>
      <c r="W2154" s="54">
        <f t="shared" si="101"/>
        <v>2145</v>
      </c>
      <c r="X2154" s="68">
        <v>63316</v>
      </c>
      <c r="AC2154" s="63">
        <v>31659.299515349325</v>
      </c>
      <c r="AD2154" s="63"/>
      <c r="AE2154" s="54" t="s">
        <v>176</v>
      </c>
      <c r="AG2154" s="63"/>
      <c r="AK2154" s="64"/>
      <c r="AL2154" s="64"/>
      <c r="AM2154" s="65"/>
      <c r="AO2154" s="64"/>
      <c r="AP2154" s="66"/>
      <c r="AQ2154" s="66"/>
      <c r="AS2154" s="67"/>
      <c r="AT2154" s="68"/>
    </row>
    <row r="2155" spans="1:46" x14ac:dyDescent="0.25">
      <c r="A2155" s="60">
        <v>32649.079491384327</v>
      </c>
      <c r="B2155" s="54">
        <f t="shared" si="99"/>
        <v>8</v>
      </c>
      <c r="C2155" s="54">
        <f t="shared" si="100"/>
        <v>2146</v>
      </c>
      <c r="D2155" s="60">
        <v>32649.079491384327</v>
      </c>
      <c r="G2155" s="63"/>
      <c r="I2155" s="64"/>
      <c r="J2155" s="64"/>
      <c r="K2155" s="65"/>
      <c r="M2155" s="64"/>
      <c r="N2155" s="66"/>
      <c r="O2155" s="66"/>
      <c r="Q2155" s="67"/>
      <c r="R2155" s="68"/>
      <c r="S2155" s="63"/>
      <c r="U2155" s="68">
        <v>63346</v>
      </c>
      <c r="V2155" s="64">
        <v>5</v>
      </c>
      <c r="W2155" s="54">
        <f t="shared" si="101"/>
        <v>2146</v>
      </c>
      <c r="X2155" s="68">
        <v>63346</v>
      </c>
      <c r="AC2155" s="63">
        <v>31673.232393647544</v>
      </c>
      <c r="AD2155" s="63"/>
      <c r="AE2155" s="54" t="s">
        <v>177</v>
      </c>
      <c r="AG2155" s="63"/>
      <c r="AK2155" s="64"/>
      <c r="AL2155" s="64"/>
      <c r="AM2155" s="65"/>
      <c r="AO2155" s="64"/>
      <c r="AP2155" s="66"/>
      <c r="AQ2155" s="66"/>
      <c r="AS2155" s="67"/>
      <c r="AT2155" s="68"/>
    </row>
    <row r="2156" spans="1:46" x14ac:dyDescent="0.25">
      <c r="A2156" s="60">
        <v>32664.712616864592</v>
      </c>
      <c r="B2156" s="54">
        <f t="shared" si="99"/>
        <v>9</v>
      </c>
      <c r="C2156" s="54">
        <f t="shared" si="100"/>
        <v>2147</v>
      </c>
      <c r="D2156" s="60">
        <v>32664.712616864592</v>
      </c>
      <c r="G2156" s="63"/>
      <c r="I2156" s="64"/>
      <c r="J2156" s="64"/>
      <c r="K2156" s="65"/>
      <c r="M2156" s="64"/>
      <c r="N2156" s="66"/>
      <c r="O2156" s="66"/>
      <c r="Q2156" s="67"/>
      <c r="R2156" s="68"/>
      <c r="S2156" s="63"/>
      <c r="U2156" s="68">
        <v>63375</v>
      </c>
      <c r="V2156" s="64">
        <v>6</v>
      </c>
      <c r="W2156" s="54">
        <f t="shared" si="101"/>
        <v>2147</v>
      </c>
      <c r="X2156" s="68">
        <v>63375</v>
      </c>
      <c r="AC2156" s="63">
        <v>31688.788666659035</v>
      </c>
      <c r="AD2156" s="63"/>
      <c r="AE2156" s="54" t="s">
        <v>176</v>
      </c>
      <c r="AG2156" s="63"/>
      <c r="AK2156" s="64"/>
      <c r="AL2156" s="64"/>
      <c r="AM2156" s="65"/>
      <c r="AO2156" s="64"/>
      <c r="AP2156" s="66"/>
      <c r="AQ2156" s="66"/>
      <c r="AS2156" s="67"/>
      <c r="AT2156" s="68"/>
    </row>
    <row r="2157" spans="1:46" x14ac:dyDescent="0.25">
      <c r="A2157" s="60">
        <v>32680.41246608831</v>
      </c>
      <c r="B2157" s="54">
        <f t="shared" si="99"/>
        <v>10</v>
      </c>
      <c r="C2157" s="54">
        <f t="shared" si="100"/>
        <v>2148</v>
      </c>
      <c r="D2157" s="60">
        <v>32680.41246608831</v>
      </c>
      <c r="G2157" s="63"/>
      <c r="I2157" s="64"/>
      <c r="J2157" s="64"/>
      <c r="K2157" s="65"/>
      <c r="M2157" s="64"/>
      <c r="N2157" s="66"/>
      <c r="O2157" s="66"/>
      <c r="Q2157" s="67"/>
      <c r="R2157" s="68"/>
      <c r="S2157" s="63"/>
      <c r="U2157" s="68">
        <v>63405</v>
      </c>
      <c r="V2157" s="64">
        <v>7</v>
      </c>
      <c r="W2157" s="54">
        <f t="shared" si="101"/>
        <v>2148</v>
      </c>
      <c r="X2157" s="68">
        <v>63405</v>
      </c>
      <c r="AC2157" s="63">
        <v>31702.807335483376</v>
      </c>
      <c r="AD2157" s="63"/>
      <c r="AE2157" s="54" t="s">
        <v>177</v>
      </c>
      <c r="AG2157" s="63"/>
      <c r="AK2157" s="64"/>
      <c r="AL2157" s="64"/>
      <c r="AM2157" s="65"/>
      <c r="AO2157" s="64"/>
      <c r="AP2157" s="66"/>
      <c r="AQ2157" s="66"/>
      <c r="AS2157" s="67"/>
      <c r="AT2157" s="68"/>
    </row>
    <row r="2158" spans="1:46" x14ac:dyDescent="0.25">
      <c r="A2158" s="60">
        <v>32696.139147733804</v>
      </c>
      <c r="B2158" s="54">
        <f t="shared" si="99"/>
        <v>11</v>
      </c>
      <c r="C2158" s="54">
        <f t="shared" si="100"/>
        <v>2149</v>
      </c>
      <c r="D2158" s="60">
        <v>32696.139147733804</v>
      </c>
      <c r="G2158" s="63"/>
      <c r="I2158" s="64"/>
      <c r="J2158" s="64"/>
      <c r="K2158" s="65"/>
      <c r="M2158" s="64"/>
      <c r="N2158" s="66"/>
      <c r="O2158" s="66"/>
      <c r="Q2158" s="67"/>
      <c r="R2158" s="68"/>
      <c r="S2158" s="63"/>
      <c r="U2158" s="68">
        <v>63434</v>
      </c>
      <c r="V2158" s="64">
        <v>8</v>
      </c>
      <c r="W2158" s="54">
        <f t="shared" si="101"/>
        <v>2149</v>
      </c>
      <c r="X2158" s="68">
        <v>63434</v>
      </c>
      <c r="AC2158" s="63">
        <v>31718.25211690506</v>
      </c>
      <c r="AD2158" s="63"/>
      <c r="AE2158" s="54" t="s">
        <v>176</v>
      </c>
      <c r="AG2158" s="63"/>
      <c r="AK2158" s="64"/>
      <c r="AL2158" s="64"/>
      <c r="AM2158" s="65"/>
      <c r="AO2158" s="64"/>
      <c r="AP2158" s="66"/>
      <c r="AQ2158" s="66"/>
      <c r="AS2158" s="67"/>
      <c r="AT2158" s="68"/>
    </row>
    <row r="2159" spans="1:46" x14ac:dyDescent="0.25">
      <c r="A2159" s="60">
        <v>32711.865569028538</v>
      </c>
      <c r="B2159" s="54">
        <f t="shared" si="99"/>
        <v>12</v>
      </c>
      <c r="C2159" s="54">
        <f t="shared" si="100"/>
        <v>2150</v>
      </c>
      <c r="D2159" s="60">
        <v>32711.865569028538</v>
      </c>
      <c r="G2159" s="63"/>
      <c r="I2159" s="64"/>
      <c r="J2159" s="64"/>
      <c r="K2159" s="65"/>
      <c r="M2159" s="64"/>
      <c r="N2159" s="66"/>
      <c r="O2159" s="66"/>
      <c r="Q2159" s="67"/>
      <c r="R2159" s="68"/>
      <c r="S2159" s="63"/>
      <c r="U2159" s="68">
        <v>63463</v>
      </c>
      <c r="V2159" s="64">
        <v>9</v>
      </c>
      <c r="W2159" s="54">
        <f t="shared" si="101"/>
        <v>2150</v>
      </c>
      <c r="X2159" s="68">
        <v>63463</v>
      </c>
      <c r="AC2159" s="63">
        <v>31732.508658718318</v>
      </c>
      <c r="AD2159" s="63"/>
      <c r="AE2159" s="54" t="s">
        <v>177</v>
      </c>
      <c r="AG2159" s="63"/>
      <c r="AK2159" s="64"/>
      <c r="AL2159" s="64"/>
      <c r="AM2159" s="65"/>
      <c r="AO2159" s="64"/>
      <c r="AP2159" s="66"/>
      <c r="AQ2159" s="66"/>
      <c r="AS2159" s="67"/>
      <c r="AT2159" s="68"/>
    </row>
    <row r="2160" spans="1:46" x14ac:dyDescent="0.25">
      <c r="A2160" s="60">
        <v>32727.545020322781</v>
      </c>
      <c r="B2160" s="54">
        <f t="shared" si="99"/>
        <v>13</v>
      </c>
      <c r="C2160" s="54">
        <f t="shared" si="100"/>
        <v>2151</v>
      </c>
      <c r="D2160" s="60">
        <v>32727.545020322781</v>
      </c>
      <c r="G2160" s="63"/>
      <c r="I2160" s="64"/>
      <c r="J2160" s="64"/>
      <c r="K2160" s="65"/>
      <c r="M2160" s="64"/>
      <c r="N2160" s="66"/>
      <c r="O2160" s="66"/>
      <c r="Q2160" s="67"/>
      <c r="R2160" s="68"/>
      <c r="S2160" s="63"/>
      <c r="U2160" s="68">
        <v>63493</v>
      </c>
      <c r="V2160" s="64">
        <v>10</v>
      </c>
      <c r="W2160" s="54">
        <f t="shared" si="101"/>
        <v>2151</v>
      </c>
      <c r="X2160" s="68">
        <v>63493</v>
      </c>
      <c r="AC2160" s="63">
        <v>31747.696891080122</v>
      </c>
      <c r="AD2160" s="63"/>
      <c r="AE2160" s="54" t="s">
        <v>176</v>
      </c>
      <c r="AG2160" s="63"/>
      <c r="AK2160" s="64"/>
      <c r="AL2160" s="64"/>
      <c r="AM2160" s="65"/>
      <c r="AO2160" s="64"/>
      <c r="AP2160" s="66"/>
      <c r="AQ2160" s="66"/>
      <c r="AS2160" s="67"/>
      <c r="AT2160" s="68"/>
    </row>
    <row r="2161" spans="1:46" x14ac:dyDescent="0.25">
      <c r="A2161" s="60">
        <v>32743.1577414684</v>
      </c>
      <c r="B2161" s="54">
        <f t="shared" si="99"/>
        <v>14</v>
      </c>
      <c r="C2161" s="54">
        <f t="shared" si="100"/>
        <v>2152</v>
      </c>
      <c r="D2161" s="60">
        <v>32743.1577414684</v>
      </c>
      <c r="G2161" s="63"/>
      <c r="I2161" s="64"/>
      <c r="J2161" s="64"/>
      <c r="K2161" s="65"/>
      <c r="M2161" s="64"/>
      <c r="N2161" s="66"/>
      <c r="O2161" s="66"/>
      <c r="Q2161" s="67"/>
      <c r="R2161" s="68"/>
      <c r="S2161" s="63"/>
      <c r="U2161" s="68">
        <v>63522</v>
      </c>
      <c r="V2161" s="64">
        <v>11</v>
      </c>
      <c r="W2161" s="54">
        <f t="shared" si="101"/>
        <v>2152</v>
      </c>
      <c r="X2161" s="68">
        <v>63522</v>
      </c>
      <c r="AC2161" s="63">
        <v>31762.295375975315</v>
      </c>
      <c r="AD2161" s="63"/>
      <c r="AE2161" s="54" t="s">
        <v>177</v>
      </c>
      <c r="AG2161" s="63"/>
      <c r="AK2161" s="64"/>
      <c r="AL2161" s="64"/>
      <c r="AM2161" s="65"/>
      <c r="AO2161" s="64"/>
      <c r="AP2161" s="66"/>
      <c r="AQ2161" s="66"/>
      <c r="AS2161" s="67"/>
      <c r="AT2161" s="68"/>
    </row>
    <row r="2162" spans="1:46" x14ac:dyDescent="0.25">
      <c r="A2162" s="60">
        <v>32758.66309332801</v>
      </c>
      <c r="B2162" s="54">
        <f t="shared" si="99"/>
        <v>15</v>
      </c>
      <c r="C2162" s="54">
        <f t="shared" si="100"/>
        <v>2153</v>
      </c>
      <c r="D2162" s="60">
        <v>32758.66309332801</v>
      </c>
      <c r="G2162" s="63"/>
      <c r="I2162" s="64"/>
      <c r="J2162" s="64"/>
      <c r="K2162" s="65"/>
      <c r="M2162" s="64"/>
      <c r="N2162" s="66"/>
      <c r="O2162" s="66"/>
      <c r="Q2162" s="67"/>
      <c r="R2162" s="68"/>
      <c r="S2162" s="63"/>
      <c r="U2162" s="68">
        <v>63552</v>
      </c>
      <c r="V2162" s="64">
        <v>12</v>
      </c>
      <c r="W2162" s="54">
        <f t="shared" si="101"/>
        <v>2153</v>
      </c>
      <c r="X2162" s="68">
        <v>63552</v>
      </c>
      <c r="AC2162" s="63">
        <v>31777.132430427708</v>
      </c>
      <c r="AD2162" s="63"/>
      <c r="AE2162" s="54" t="s">
        <v>176</v>
      </c>
      <c r="AG2162" s="63"/>
      <c r="AK2162" s="64"/>
      <c r="AL2162" s="64"/>
      <c r="AM2162" s="65"/>
      <c r="AO2162" s="64"/>
      <c r="AP2162" s="66"/>
      <c r="AQ2162" s="66"/>
      <c r="AS2162" s="67"/>
      <c r="AT2162" s="68"/>
    </row>
    <row r="2163" spans="1:46" x14ac:dyDescent="0.25">
      <c r="A2163" s="60">
        <v>32774.055930165108</v>
      </c>
      <c r="B2163" s="54">
        <f t="shared" si="99"/>
        <v>16</v>
      </c>
      <c r="C2163" s="54">
        <f t="shared" si="100"/>
        <v>2154</v>
      </c>
      <c r="D2163" s="60">
        <v>32774.055930165108</v>
      </c>
      <c r="G2163" s="63"/>
      <c r="I2163" s="64"/>
      <c r="J2163" s="64"/>
      <c r="K2163" s="65"/>
      <c r="M2163" s="64"/>
      <c r="N2163" s="66"/>
      <c r="O2163" s="66"/>
      <c r="Q2163" s="67"/>
      <c r="R2163" s="68"/>
      <c r="S2163" s="63"/>
      <c r="U2163" s="68">
        <v>63581</v>
      </c>
      <c r="V2163" s="64">
        <v>1</v>
      </c>
      <c r="W2163" s="54">
        <f t="shared" si="101"/>
        <v>2154</v>
      </c>
      <c r="X2163" s="68">
        <v>63581</v>
      </c>
      <c r="AC2163" s="63">
        <v>31792.105087552685</v>
      </c>
      <c r="AD2163" s="63"/>
      <c r="AE2163" s="54" t="s">
        <v>177</v>
      </c>
      <c r="AG2163" s="63"/>
      <c r="AK2163" s="64"/>
      <c r="AL2163" s="64"/>
      <c r="AM2163" s="65"/>
      <c r="AO2163" s="64"/>
      <c r="AP2163" s="66"/>
      <c r="AQ2163" s="66"/>
      <c r="AS2163" s="67"/>
      <c r="AT2163" s="68"/>
    </row>
    <row r="2164" spans="1:46" x14ac:dyDescent="0.25">
      <c r="A2164" s="60">
        <v>32789.311301026493</v>
      </c>
      <c r="B2164" s="54">
        <f t="shared" si="99"/>
        <v>17</v>
      </c>
      <c r="C2164" s="54">
        <f t="shared" si="100"/>
        <v>2155</v>
      </c>
      <c r="D2164" s="60">
        <v>32789.311301026493</v>
      </c>
      <c r="G2164" s="63"/>
      <c r="I2164" s="64"/>
      <c r="J2164" s="64"/>
      <c r="K2164" s="65"/>
      <c r="M2164" s="64"/>
      <c r="N2164" s="66"/>
      <c r="O2164" s="66"/>
      <c r="Q2164" s="67"/>
      <c r="R2164" s="68"/>
      <c r="S2164" s="63"/>
      <c r="U2164" s="68">
        <v>63611</v>
      </c>
      <c r="V2164" s="64">
        <v>2</v>
      </c>
      <c r="W2164" s="54">
        <f t="shared" si="101"/>
        <v>2155</v>
      </c>
      <c r="X2164" s="68">
        <v>63611</v>
      </c>
      <c r="AC2164" s="63">
        <v>31806.573223839048</v>
      </c>
      <c r="AD2164" s="63"/>
      <c r="AE2164" s="54" t="s">
        <v>176</v>
      </c>
      <c r="AG2164" s="63"/>
      <c r="AK2164" s="64"/>
      <c r="AL2164" s="64"/>
      <c r="AM2164" s="65"/>
      <c r="AO2164" s="64"/>
      <c r="AP2164" s="66"/>
      <c r="AQ2164" s="66"/>
      <c r="AS2164" s="67"/>
      <c r="AT2164" s="68"/>
    </row>
    <row r="2165" spans="1:46" x14ac:dyDescent="0.25">
      <c r="A2165" s="60">
        <v>32804.441718962975</v>
      </c>
      <c r="B2165" s="54">
        <f t="shared" si="99"/>
        <v>18</v>
      </c>
      <c r="C2165" s="54">
        <f t="shared" si="100"/>
        <v>2156</v>
      </c>
      <c r="D2165" s="60">
        <v>32804.441718962975</v>
      </c>
      <c r="G2165" s="63"/>
      <c r="I2165" s="64"/>
      <c r="J2165" s="64"/>
      <c r="K2165" s="65"/>
      <c r="M2165" s="64"/>
      <c r="N2165" s="66"/>
      <c r="O2165" s="66"/>
      <c r="Q2165" s="67"/>
      <c r="R2165" s="68"/>
      <c r="S2165" s="63"/>
      <c r="U2165" s="68">
        <v>63640</v>
      </c>
      <c r="V2165" s="64">
        <v>3</v>
      </c>
      <c r="W2165" s="54">
        <f t="shared" si="101"/>
        <v>2156</v>
      </c>
      <c r="X2165" s="68">
        <v>63640</v>
      </c>
      <c r="AC2165" s="63">
        <v>31821.874190816656</v>
      </c>
      <c r="AD2165" s="63"/>
      <c r="AE2165" s="54" t="s">
        <v>177</v>
      </c>
      <c r="AG2165" s="63"/>
      <c r="AK2165" s="64"/>
      <c r="AL2165" s="64"/>
      <c r="AM2165" s="65"/>
      <c r="AO2165" s="64"/>
      <c r="AP2165" s="66"/>
      <c r="AQ2165" s="66"/>
      <c r="AS2165" s="67"/>
      <c r="AT2165" s="68"/>
    </row>
    <row r="2166" spans="1:46" x14ac:dyDescent="0.25">
      <c r="A2166" s="60">
        <v>32819.440608690493</v>
      </c>
      <c r="B2166" s="54">
        <f t="shared" si="99"/>
        <v>19</v>
      </c>
      <c r="C2166" s="54">
        <f t="shared" si="100"/>
        <v>2157</v>
      </c>
      <c r="D2166" s="60">
        <v>32819.440608690493</v>
      </c>
      <c r="G2166" s="63"/>
      <c r="I2166" s="64"/>
      <c r="J2166" s="64"/>
      <c r="K2166" s="65"/>
      <c r="M2166" s="64"/>
      <c r="N2166" s="66"/>
      <c r="O2166" s="66"/>
      <c r="Q2166" s="67"/>
      <c r="R2166" s="68"/>
      <c r="S2166" s="63"/>
      <c r="U2166" s="68">
        <v>63670</v>
      </c>
      <c r="V2166" s="64">
        <v>4</v>
      </c>
      <c r="W2166" s="54">
        <f t="shared" si="101"/>
        <v>2157</v>
      </c>
      <c r="X2166" s="68">
        <v>63670</v>
      </c>
      <c r="AC2166" s="63">
        <v>31836.03580849478</v>
      </c>
      <c r="AD2166" s="63"/>
      <c r="AE2166" s="54" t="s">
        <v>176</v>
      </c>
      <c r="AG2166" s="63"/>
      <c r="AK2166" s="64"/>
      <c r="AL2166" s="64"/>
      <c r="AM2166" s="65"/>
      <c r="AO2166" s="64"/>
      <c r="AP2166" s="66"/>
      <c r="AQ2166" s="66"/>
      <c r="AS2166" s="67"/>
      <c r="AT2166" s="68"/>
    </row>
    <row r="2167" spans="1:46" x14ac:dyDescent="0.25">
      <c r="A2167" s="60">
        <v>32834.337192350067</v>
      </c>
      <c r="B2167" s="54">
        <f t="shared" si="99"/>
        <v>20</v>
      </c>
      <c r="C2167" s="54">
        <f t="shared" si="100"/>
        <v>2158</v>
      </c>
      <c r="D2167" s="60">
        <v>32834.337192350067</v>
      </c>
      <c r="G2167" s="63"/>
      <c r="I2167" s="64"/>
      <c r="J2167" s="64"/>
      <c r="K2167" s="65"/>
      <c r="M2167" s="64"/>
      <c r="N2167" s="66"/>
      <c r="O2167" s="66"/>
      <c r="Q2167" s="67"/>
      <c r="R2167" s="68"/>
      <c r="S2167" s="63"/>
      <c r="U2167" s="68">
        <v>63700</v>
      </c>
      <c r="V2167" s="64">
        <v>5</v>
      </c>
      <c r="W2167" s="54">
        <f t="shared" si="101"/>
        <v>2158</v>
      </c>
      <c r="X2167" s="68">
        <v>63700</v>
      </c>
      <c r="AC2167" s="63">
        <v>31851.551114572212</v>
      </c>
      <c r="AD2167" s="63"/>
      <c r="AE2167" s="54" t="s">
        <v>177</v>
      </c>
      <c r="AG2167" s="63"/>
      <c r="AK2167" s="64"/>
      <c r="AL2167" s="64"/>
      <c r="AM2167" s="65"/>
      <c r="AO2167" s="64"/>
      <c r="AP2167" s="66"/>
      <c r="AQ2167" s="66"/>
      <c r="AS2167" s="67"/>
      <c r="AT2167" s="68"/>
    </row>
    <row r="2168" spans="1:46" x14ac:dyDescent="0.25">
      <c r="A2168" s="60">
        <v>32849.140206221491</v>
      </c>
      <c r="B2168" s="54">
        <f t="shared" si="99"/>
        <v>21</v>
      </c>
      <c r="C2168" s="54">
        <f t="shared" si="100"/>
        <v>2159</v>
      </c>
      <c r="D2168" s="60">
        <v>32849.140206221491</v>
      </c>
      <c r="G2168" s="63"/>
      <c r="I2168" s="64"/>
      <c r="J2168" s="64"/>
      <c r="K2168" s="65"/>
      <c r="M2168" s="64"/>
      <c r="N2168" s="66"/>
      <c r="O2168" s="66"/>
      <c r="Q2168" s="67"/>
      <c r="R2168" s="68"/>
      <c r="S2168" s="63"/>
      <c r="U2168" s="68">
        <v>63729</v>
      </c>
      <c r="V2168" s="64">
        <v>6</v>
      </c>
      <c r="W2168" s="54">
        <f t="shared" si="101"/>
        <v>2159</v>
      </c>
      <c r="X2168" s="68">
        <v>63729</v>
      </c>
      <c r="AC2168" s="63">
        <v>31865.532270099036</v>
      </c>
      <c r="AD2168" s="63"/>
      <c r="AE2168" s="54" t="s">
        <v>176</v>
      </c>
      <c r="AG2168" s="63"/>
      <c r="AK2168" s="64"/>
      <c r="AL2168" s="64"/>
      <c r="AM2168" s="65"/>
      <c r="AO2168" s="64"/>
      <c r="AP2168" s="66"/>
      <c r="AQ2168" s="66"/>
      <c r="AS2168" s="67"/>
      <c r="AT2168" s="68"/>
    </row>
    <row r="2169" spans="1:46" x14ac:dyDescent="0.25">
      <c r="A2169" s="60">
        <v>32863.890939410776</v>
      </c>
      <c r="B2169" s="54">
        <f t="shared" si="99"/>
        <v>22</v>
      </c>
      <c r="C2169" s="54">
        <f t="shared" si="100"/>
        <v>2160</v>
      </c>
      <c r="D2169" s="60">
        <v>32863.890939410776</v>
      </c>
      <c r="G2169" s="63"/>
      <c r="I2169" s="64"/>
      <c r="J2169" s="64"/>
      <c r="K2169" s="65"/>
      <c r="M2169" s="64"/>
      <c r="N2169" s="66"/>
      <c r="O2169" s="66"/>
      <c r="Q2169" s="67"/>
      <c r="R2169" s="68"/>
      <c r="S2169" s="63"/>
      <c r="U2169" s="68">
        <v>63759</v>
      </c>
      <c r="V2169" s="64">
        <v>6</v>
      </c>
      <c r="W2169" s="54">
        <f t="shared" si="101"/>
        <v>2160</v>
      </c>
      <c r="X2169" s="68">
        <v>63759</v>
      </c>
      <c r="AC2169" s="63">
        <v>31881.1054831855</v>
      </c>
      <c r="AD2169" s="63"/>
      <c r="AE2169" s="54" t="s">
        <v>177</v>
      </c>
      <c r="AG2169" s="63"/>
      <c r="AK2169" s="64"/>
      <c r="AL2169" s="64"/>
      <c r="AM2169" s="65"/>
      <c r="AO2169" s="64"/>
      <c r="AP2169" s="66"/>
      <c r="AQ2169" s="66"/>
      <c r="AS2169" s="67"/>
      <c r="AT2169" s="68"/>
    </row>
    <row r="2170" spans="1:46" x14ac:dyDescent="0.25">
      <c r="A2170" s="60">
        <v>32878.607070855331</v>
      </c>
      <c r="B2170" s="54">
        <f t="shared" si="99"/>
        <v>23</v>
      </c>
      <c r="C2170" s="54">
        <f t="shared" si="100"/>
        <v>2161</v>
      </c>
      <c r="D2170" s="60">
        <v>32878.607070855331</v>
      </c>
      <c r="G2170" s="63"/>
      <c r="I2170" s="64"/>
      <c r="J2170" s="64"/>
      <c r="K2170" s="65"/>
      <c r="M2170" s="64"/>
      <c r="N2170" s="66"/>
      <c r="O2170" s="66"/>
      <c r="Q2170" s="67"/>
      <c r="R2170" s="68"/>
      <c r="S2170" s="63"/>
      <c r="U2170" s="68">
        <v>63788</v>
      </c>
      <c r="V2170" s="64">
        <v>7</v>
      </c>
      <c r="W2170" s="54">
        <f t="shared" si="101"/>
        <v>2161</v>
      </c>
      <c r="X2170" s="68">
        <v>63788</v>
      </c>
      <c r="AC2170" s="63">
        <v>31895.066176758613</v>
      </c>
      <c r="AD2170" s="63"/>
      <c r="AE2170" s="54" t="s">
        <v>176</v>
      </c>
      <c r="AG2170" s="63"/>
      <c r="AK2170" s="64"/>
      <c r="AL2170" s="64"/>
      <c r="AM2170" s="65"/>
      <c r="AO2170" s="64"/>
      <c r="AP2170" s="66"/>
      <c r="AQ2170" s="66"/>
      <c r="AS2170" s="67"/>
      <c r="AT2170" s="68"/>
    </row>
    <row r="2171" spans="1:46" x14ac:dyDescent="0.25">
      <c r="A2171" s="60">
        <v>32893.335069093853</v>
      </c>
      <c r="B2171" s="54">
        <f t="shared" si="99"/>
        <v>24</v>
      </c>
      <c r="C2171" s="54">
        <f t="shared" si="100"/>
        <v>2162</v>
      </c>
      <c r="D2171" s="60">
        <v>32893.335069093853</v>
      </c>
      <c r="G2171" s="63"/>
      <c r="I2171" s="64"/>
      <c r="J2171" s="64"/>
      <c r="K2171" s="65"/>
      <c r="M2171" s="64"/>
      <c r="N2171" s="66"/>
      <c r="O2171" s="66"/>
      <c r="Q2171" s="67"/>
      <c r="R2171" s="68"/>
      <c r="S2171" s="63"/>
      <c r="U2171" s="68">
        <v>63818</v>
      </c>
      <c r="V2171" s="64">
        <v>8</v>
      </c>
      <c r="W2171" s="54">
        <f t="shared" si="101"/>
        <v>2162</v>
      </c>
      <c r="X2171" s="68">
        <v>63818</v>
      </c>
      <c r="AC2171" s="63">
        <v>31910.535527104512</v>
      </c>
      <c r="AD2171" s="63"/>
      <c r="AE2171" s="54" t="s">
        <v>177</v>
      </c>
      <c r="AG2171" s="63"/>
      <c r="AK2171" s="64"/>
      <c r="AL2171" s="64"/>
      <c r="AM2171" s="65"/>
      <c r="AO2171" s="64"/>
      <c r="AP2171" s="66"/>
      <c r="AQ2171" s="66"/>
      <c r="AS2171" s="67"/>
      <c r="AT2171" s="68"/>
    </row>
    <row r="2172" spans="1:46" x14ac:dyDescent="0.25">
      <c r="A2172" s="60">
        <v>32908.093717155512</v>
      </c>
      <c r="B2172" s="54">
        <f t="shared" si="99"/>
        <v>1</v>
      </c>
      <c r="C2172" s="54">
        <f t="shared" si="100"/>
        <v>2163</v>
      </c>
      <c r="D2172" s="60">
        <v>32908.093717155512</v>
      </c>
      <c r="G2172" s="63"/>
      <c r="I2172" s="64"/>
      <c r="J2172" s="64"/>
      <c r="K2172" s="65"/>
      <c r="M2172" s="64"/>
      <c r="N2172" s="66"/>
      <c r="O2172" s="66"/>
      <c r="Q2172" s="67"/>
      <c r="R2172" s="68"/>
      <c r="S2172" s="63"/>
      <c r="U2172" s="68">
        <v>63847</v>
      </c>
      <c r="V2172" s="64">
        <v>9</v>
      </c>
      <c r="W2172" s="54">
        <f t="shared" si="101"/>
        <v>2163</v>
      </c>
      <c r="X2172" s="68">
        <v>63847</v>
      </c>
      <c r="AC2172" s="63">
        <v>31924.634912529029</v>
      </c>
      <c r="AD2172" s="63"/>
      <c r="AE2172" s="54" t="s">
        <v>176</v>
      </c>
      <c r="AG2172" s="63"/>
      <c r="AK2172" s="64"/>
      <c r="AL2172" s="64"/>
      <c r="AM2172" s="65"/>
      <c r="AO2172" s="64"/>
      <c r="AP2172" s="66"/>
      <c r="AQ2172" s="66"/>
      <c r="AS2172" s="67"/>
      <c r="AT2172" s="68"/>
    </row>
    <row r="2173" spans="1:46" x14ac:dyDescent="0.25">
      <c r="A2173" s="60">
        <v>32922.927064533345</v>
      </c>
      <c r="B2173" s="54">
        <f t="shared" si="99"/>
        <v>2</v>
      </c>
      <c r="C2173" s="54">
        <f t="shared" si="100"/>
        <v>2164</v>
      </c>
      <c r="D2173" s="60">
        <v>32922.927064533345</v>
      </c>
      <c r="G2173" s="63"/>
      <c r="I2173" s="64"/>
      <c r="J2173" s="64"/>
      <c r="K2173" s="65"/>
      <c r="M2173" s="64"/>
      <c r="N2173" s="66"/>
      <c r="O2173" s="66"/>
      <c r="Q2173" s="67"/>
      <c r="R2173" s="68"/>
      <c r="S2173" s="63"/>
      <c r="U2173" s="68">
        <v>63877</v>
      </c>
      <c r="V2173" s="64">
        <v>10</v>
      </c>
      <c r="W2173" s="54">
        <f t="shared" si="101"/>
        <v>2164</v>
      </c>
      <c r="X2173" s="68">
        <v>63877</v>
      </c>
      <c r="AC2173" s="63">
        <v>31939.867868794594</v>
      </c>
      <c r="AD2173" s="63"/>
      <c r="AE2173" s="54" t="s">
        <v>177</v>
      </c>
      <c r="AG2173" s="63"/>
      <c r="AK2173" s="64"/>
      <c r="AL2173" s="64"/>
      <c r="AM2173" s="65"/>
      <c r="AO2173" s="64"/>
      <c r="AP2173" s="66"/>
      <c r="AQ2173" s="66"/>
      <c r="AS2173" s="67"/>
      <c r="AT2173" s="68"/>
    </row>
    <row r="2174" spans="1:46" x14ac:dyDescent="0.25">
      <c r="A2174" s="60">
        <v>32937.847382736392</v>
      </c>
      <c r="B2174" s="54">
        <f t="shared" si="99"/>
        <v>3</v>
      </c>
      <c r="C2174" s="54">
        <f t="shared" si="100"/>
        <v>2165</v>
      </c>
      <c r="D2174" s="60">
        <v>32937.847382736392</v>
      </c>
      <c r="G2174" s="63"/>
      <c r="I2174" s="64"/>
      <c r="J2174" s="64"/>
      <c r="K2174" s="65"/>
      <c r="M2174" s="64"/>
      <c r="N2174" s="66"/>
      <c r="O2174" s="66"/>
      <c r="Q2174" s="67"/>
      <c r="R2174" s="68"/>
      <c r="S2174" s="63"/>
      <c r="U2174" s="68">
        <v>63906</v>
      </c>
      <c r="V2174" s="64">
        <v>11</v>
      </c>
      <c r="W2174" s="54">
        <f t="shared" si="101"/>
        <v>2165</v>
      </c>
      <c r="X2174" s="68">
        <v>63906</v>
      </c>
      <c r="AC2174" s="63">
        <v>31954.234555098228</v>
      </c>
      <c r="AD2174" s="63"/>
      <c r="AE2174" s="54" t="s">
        <v>176</v>
      </c>
      <c r="AG2174" s="63"/>
      <c r="AK2174" s="64"/>
      <c r="AL2174" s="64"/>
      <c r="AM2174" s="65"/>
      <c r="AO2174" s="64"/>
      <c r="AP2174" s="66"/>
      <c r="AQ2174" s="66"/>
      <c r="AS2174" s="67"/>
      <c r="AT2174" s="68"/>
    </row>
    <row r="2175" spans="1:46" x14ac:dyDescent="0.25">
      <c r="A2175" s="60">
        <v>32952.889032822102</v>
      </c>
      <c r="B2175" s="54">
        <f t="shared" si="99"/>
        <v>4</v>
      </c>
      <c r="C2175" s="54">
        <f t="shared" si="100"/>
        <v>2166</v>
      </c>
      <c r="D2175" s="60">
        <v>32952.889032822102</v>
      </c>
      <c r="G2175" s="63"/>
      <c r="I2175" s="64"/>
      <c r="J2175" s="64"/>
      <c r="K2175" s="65"/>
      <c r="M2175" s="64"/>
      <c r="N2175" s="66"/>
      <c r="O2175" s="66"/>
      <c r="Q2175" s="67"/>
      <c r="R2175" s="68"/>
      <c r="S2175" s="63"/>
      <c r="U2175" s="68">
        <v>63936</v>
      </c>
      <c r="V2175" s="64">
        <v>12</v>
      </c>
      <c r="W2175" s="54">
        <f t="shared" si="101"/>
        <v>2166</v>
      </c>
      <c r="X2175" s="68">
        <v>63936</v>
      </c>
      <c r="AC2175" s="63">
        <v>31969.148286793381</v>
      </c>
      <c r="AD2175" s="63"/>
      <c r="AE2175" s="54" t="s">
        <v>177</v>
      </c>
      <c r="AG2175" s="63"/>
      <c r="AK2175" s="64"/>
      <c r="AL2175" s="64"/>
      <c r="AM2175" s="65"/>
      <c r="AO2175" s="64"/>
      <c r="AP2175" s="66"/>
      <c r="AQ2175" s="66"/>
      <c r="AS2175" s="67"/>
      <c r="AT2175" s="68"/>
    </row>
    <row r="2176" spans="1:46" x14ac:dyDescent="0.25">
      <c r="A2176" s="60">
        <v>32968.051294025499</v>
      </c>
      <c r="B2176" s="54">
        <f t="shared" si="99"/>
        <v>5</v>
      </c>
      <c r="C2176" s="54">
        <f t="shared" si="100"/>
        <v>2167</v>
      </c>
      <c r="D2176" s="60">
        <v>32968.051294025499</v>
      </c>
      <c r="G2176" s="63"/>
      <c r="I2176" s="64"/>
      <c r="J2176" s="64"/>
      <c r="K2176" s="65"/>
      <c r="M2176" s="64"/>
      <c r="N2176" s="66"/>
      <c r="O2176" s="66"/>
      <c r="Q2176" s="67"/>
      <c r="R2176" s="68"/>
      <c r="S2176" s="63"/>
      <c r="U2176" s="68">
        <v>63965</v>
      </c>
      <c r="V2176" s="64">
        <v>1</v>
      </c>
      <c r="W2176" s="54">
        <f t="shared" si="101"/>
        <v>2167</v>
      </c>
      <c r="X2176" s="68">
        <v>63965</v>
      </c>
      <c r="AC2176" s="63">
        <v>31983.86003647605</v>
      </c>
      <c r="AD2176" s="63"/>
      <c r="AE2176" s="54" t="s">
        <v>176</v>
      </c>
      <c r="AG2176" s="63"/>
      <c r="AK2176" s="64"/>
      <c r="AL2176" s="64"/>
      <c r="AM2176" s="65"/>
      <c r="AO2176" s="64"/>
      <c r="AP2176" s="66"/>
      <c r="AQ2176" s="66"/>
      <c r="AS2176" s="67"/>
      <c r="AT2176" s="68"/>
    </row>
    <row r="2177" spans="1:46" x14ac:dyDescent="0.25">
      <c r="A2177" s="60">
        <v>32983.352419922128</v>
      </c>
      <c r="B2177" s="54">
        <f t="shared" si="99"/>
        <v>6</v>
      </c>
      <c r="C2177" s="54">
        <f t="shared" si="100"/>
        <v>2168</v>
      </c>
      <c r="D2177" s="60">
        <v>32983.352419922128</v>
      </c>
      <c r="G2177" s="63"/>
      <c r="I2177" s="64"/>
      <c r="J2177" s="64"/>
      <c r="K2177" s="65"/>
      <c r="M2177" s="64"/>
      <c r="N2177" s="66"/>
      <c r="O2177" s="66"/>
      <c r="Q2177" s="67"/>
      <c r="R2177" s="68"/>
      <c r="S2177" s="63"/>
      <c r="U2177" s="68">
        <v>63995</v>
      </c>
      <c r="V2177" s="64">
        <v>2</v>
      </c>
      <c r="W2177" s="54">
        <f t="shared" si="101"/>
        <v>2168</v>
      </c>
      <c r="X2177" s="68">
        <v>63995</v>
      </c>
      <c r="AC2177" s="63">
        <v>31998.429330809508</v>
      </c>
      <c r="AD2177" s="63"/>
      <c r="AE2177" s="54" t="s">
        <v>177</v>
      </c>
      <c r="AG2177" s="63"/>
      <c r="AK2177" s="64"/>
      <c r="AL2177" s="64"/>
      <c r="AM2177" s="65"/>
      <c r="AO2177" s="64"/>
      <c r="AP2177" s="66"/>
      <c r="AQ2177" s="66"/>
      <c r="AS2177" s="67"/>
      <c r="AT2177" s="68"/>
    </row>
    <row r="2178" spans="1:46" x14ac:dyDescent="0.25">
      <c r="A2178" s="60">
        <v>32998.775268059224</v>
      </c>
      <c r="B2178" s="54">
        <f t="shared" si="99"/>
        <v>7</v>
      </c>
      <c r="C2178" s="54">
        <f t="shared" si="100"/>
        <v>2169</v>
      </c>
      <c r="D2178" s="60">
        <v>32998.775268059224</v>
      </c>
      <c r="G2178" s="63"/>
      <c r="I2178" s="64"/>
      <c r="J2178" s="64"/>
      <c r="K2178" s="65"/>
      <c r="M2178" s="64"/>
      <c r="N2178" s="66"/>
      <c r="O2178" s="66"/>
      <c r="Q2178" s="67"/>
      <c r="R2178" s="68"/>
      <c r="S2178" s="63"/>
      <c r="U2178" s="68">
        <v>64024</v>
      </c>
      <c r="V2178" s="64">
        <v>3</v>
      </c>
      <c r="W2178" s="54">
        <f t="shared" si="101"/>
        <v>2169</v>
      </c>
      <c r="X2178" s="68">
        <v>64024</v>
      </c>
      <c r="AC2178" s="63">
        <v>32013.499681936111</v>
      </c>
      <c r="AD2178" s="63"/>
      <c r="AE2178" s="54" t="s">
        <v>176</v>
      </c>
      <c r="AG2178" s="63"/>
      <c r="AK2178" s="64"/>
      <c r="AL2178" s="64"/>
      <c r="AM2178" s="65"/>
      <c r="AO2178" s="64"/>
      <c r="AP2178" s="66"/>
      <c r="AQ2178" s="66"/>
      <c r="AS2178" s="67"/>
      <c r="AT2178" s="68"/>
    </row>
    <row r="2179" spans="1:46" x14ac:dyDescent="0.25">
      <c r="A2179" s="60">
        <v>33014.318298725411</v>
      </c>
      <c r="B2179" s="54">
        <f t="shared" si="99"/>
        <v>8</v>
      </c>
      <c r="C2179" s="54">
        <f t="shared" si="100"/>
        <v>2170</v>
      </c>
      <c r="D2179" s="60">
        <v>33014.318298725411</v>
      </c>
      <c r="G2179" s="63"/>
      <c r="I2179" s="64"/>
      <c r="J2179" s="64"/>
      <c r="K2179" s="65"/>
      <c r="M2179" s="64"/>
      <c r="N2179" s="66"/>
      <c r="O2179" s="66"/>
      <c r="Q2179" s="67"/>
      <c r="R2179" s="68"/>
      <c r="S2179" s="63"/>
      <c r="U2179" s="68">
        <v>64054</v>
      </c>
      <c r="V2179" s="64">
        <v>4</v>
      </c>
      <c r="W2179" s="54">
        <f t="shared" si="101"/>
        <v>2170</v>
      </c>
      <c r="X2179" s="68">
        <v>64054</v>
      </c>
      <c r="AC2179" s="63">
        <v>32027.759574032389</v>
      </c>
      <c r="AD2179" s="63"/>
      <c r="AE2179" s="54" t="s">
        <v>177</v>
      </c>
      <c r="AG2179" s="63"/>
      <c r="AK2179" s="64"/>
      <c r="AL2179" s="64"/>
      <c r="AM2179" s="65"/>
      <c r="AO2179" s="64"/>
      <c r="AP2179" s="66"/>
      <c r="AQ2179" s="66"/>
      <c r="AS2179" s="67"/>
      <c r="AT2179" s="68"/>
    </row>
    <row r="2180" spans="1:46" x14ac:dyDescent="0.25">
      <c r="A2180" s="60">
        <v>33029.949481401127</v>
      </c>
      <c r="B2180" s="54">
        <f t="shared" si="99"/>
        <v>9</v>
      </c>
      <c r="C2180" s="54">
        <f t="shared" si="100"/>
        <v>2171</v>
      </c>
      <c r="D2180" s="60">
        <v>33029.949481401127</v>
      </c>
      <c r="G2180" s="63"/>
      <c r="I2180" s="64"/>
      <c r="J2180" s="64"/>
      <c r="K2180" s="65"/>
      <c r="M2180" s="64"/>
      <c r="N2180" s="66"/>
      <c r="O2180" s="66"/>
      <c r="Q2180" s="67"/>
      <c r="R2180" s="68"/>
      <c r="S2180" s="63"/>
      <c r="U2180" s="68">
        <v>64083</v>
      </c>
      <c r="V2180" s="64">
        <v>5</v>
      </c>
      <c r="W2180" s="54">
        <f t="shared" si="101"/>
        <v>2171</v>
      </c>
      <c r="X2180" s="68">
        <v>64083</v>
      </c>
      <c r="AC2180" s="63">
        <v>32043.131348827854</v>
      </c>
      <c r="AD2180" s="63"/>
      <c r="AE2180" s="54" t="s">
        <v>176</v>
      </c>
      <c r="AG2180" s="63"/>
      <c r="AK2180" s="64"/>
      <c r="AL2180" s="64"/>
      <c r="AM2180" s="65"/>
      <c r="AO2180" s="64"/>
      <c r="AP2180" s="66"/>
      <c r="AQ2180" s="66"/>
      <c r="AS2180" s="67"/>
      <c r="AT2180" s="68"/>
    </row>
    <row r="2181" spans="1:46" x14ac:dyDescent="0.25">
      <c r="A2181" s="60">
        <v>33045.648431295995</v>
      </c>
      <c r="B2181" s="54">
        <f t="shared" si="99"/>
        <v>10</v>
      </c>
      <c r="C2181" s="54">
        <f t="shared" si="100"/>
        <v>2172</v>
      </c>
      <c r="D2181" s="60">
        <v>33045.648431295995</v>
      </c>
      <c r="G2181" s="63"/>
      <c r="I2181" s="64"/>
      <c r="J2181" s="64"/>
      <c r="K2181" s="65"/>
      <c r="M2181" s="64"/>
      <c r="N2181" s="66"/>
      <c r="O2181" s="66"/>
      <c r="Q2181" s="67"/>
      <c r="R2181" s="68"/>
      <c r="S2181" s="63"/>
      <c r="U2181" s="68">
        <v>64113</v>
      </c>
      <c r="V2181" s="64">
        <v>6</v>
      </c>
      <c r="W2181" s="54">
        <f t="shared" si="101"/>
        <v>2172</v>
      </c>
      <c r="X2181" s="68">
        <v>64113</v>
      </c>
      <c r="AC2181" s="63">
        <v>32057.175822994672</v>
      </c>
      <c r="AD2181" s="63"/>
      <c r="AE2181" s="54" t="s">
        <v>177</v>
      </c>
      <c r="AG2181" s="63"/>
      <c r="AK2181" s="64"/>
      <c r="AL2181" s="64"/>
      <c r="AM2181" s="65"/>
      <c r="AO2181" s="64"/>
      <c r="AP2181" s="66"/>
      <c r="AQ2181" s="66"/>
      <c r="AS2181" s="67"/>
      <c r="AT2181" s="68"/>
    </row>
    <row r="2182" spans="1:46" x14ac:dyDescent="0.25">
      <c r="A2182" s="60">
        <v>33061.375993048772</v>
      </c>
      <c r="B2182" s="54">
        <f t="shared" si="99"/>
        <v>11</v>
      </c>
      <c r="C2182" s="54">
        <f t="shared" si="100"/>
        <v>2173</v>
      </c>
      <c r="D2182" s="60">
        <v>33061.375993048772</v>
      </c>
      <c r="G2182" s="63"/>
      <c r="I2182" s="64"/>
      <c r="J2182" s="64"/>
      <c r="K2182" s="65"/>
      <c r="M2182" s="64"/>
      <c r="N2182" s="66"/>
      <c r="O2182" s="66"/>
      <c r="Q2182" s="67"/>
      <c r="R2182" s="68"/>
      <c r="S2182" s="63"/>
      <c r="U2182" s="68">
        <v>64143</v>
      </c>
      <c r="V2182" s="64">
        <v>7</v>
      </c>
      <c r="W2182" s="54">
        <f t="shared" si="101"/>
        <v>2173</v>
      </c>
      <c r="X2182" s="68">
        <v>64143</v>
      </c>
      <c r="AC2182" s="63">
        <v>32072.728333679028</v>
      </c>
      <c r="AD2182" s="63"/>
      <c r="AE2182" s="54" t="s">
        <v>176</v>
      </c>
      <c r="AG2182" s="63"/>
      <c r="AK2182" s="64"/>
      <c r="AL2182" s="64"/>
      <c r="AM2182" s="65"/>
      <c r="AO2182" s="64"/>
      <c r="AP2182" s="66"/>
      <c r="AQ2182" s="66"/>
      <c r="AS2182" s="67"/>
      <c r="AT2182" s="68"/>
    </row>
    <row r="2183" spans="1:46" x14ac:dyDescent="0.25">
      <c r="A2183" s="60">
        <v>33077.098935271613</v>
      </c>
      <c r="B2183" s="54">
        <f t="shared" si="99"/>
        <v>12</v>
      </c>
      <c r="C2183" s="54">
        <f t="shared" si="100"/>
        <v>2174</v>
      </c>
      <c r="D2183" s="60">
        <v>33077.098935271613</v>
      </c>
      <c r="G2183" s="63"/>
      <c r="I2183" s="64"/>
      <c r="J2183" s="64"/>
      <c r="K2183" s="65"/>
      <c r="M2183" s="64"/>
      <c r="N2183" s="66"/>
      <c r="O2183" s="66"/>
      <c r="Q2183" s="67"/>
      <c r="R2183" s="68"/>
      <c r="S2183" s="63"/>
      <c r="U2183" s="68">
        <v>64172</v>
      </c>
      <c r="V2183" s="64">
        <v>8</v>
      </c>
      <c r="W2183" s="54">
        <f t="shared" si="101"/>
        <v>2174</v>
      </c>
      <c r="X2183" s="68">
        <v>64172</v>
      </c>
      <c r="AC2183" s="63">
        <v>32086.699144580401</v>
      </c>
      <c r="AD2183" s="63"/>
      <c r="AE2183" s="54" t="s">
        <v>177</v>
      </c>
      <c r="AG2183" s="63"/>
      <c r="AK2183" s="64"/>
      <c r="AL2183" s="64"/>
      <c r="AM2183" s="65"/>
      <c r="AO2183" s="64"/>
      <c r="AP2183" s="66"/>
      <c r="AQ2183" s="66"/>
      <c r="AS2183" s="67"/>
      <c r="AT2183" s="68"/>
    </row>
    <row r="2184" spans="1:46" x14ac:dyDescent="0.25">
      <c r="A2184" s="60">
        <v>33092.782275817357</v>
      </c>
      <c r="B2184" s="54">
        <f t="shared" si="99"/>
        <v>13</v>
      </c>
      <c r="C2184" s="54">
        <f t="shared" si="100"/>
        <v>2175</v>
      </c>
      <c r="D2184" s="60">
        <v>33092.782275817357</v>
      </c>
      <c r="G2184" s="63"/>
      <c r="I2184" s="64"/>
      <c r="J2184" s="64"/>
      <c r="K2184" s="65"/>
      <c r="M2184" s="64"/>
      <c r="N2184" s="66"/>
      <c r="O2184" s="66"/>
      <c r="Q2184" s="67"/>
      <c r="R2184" s="68"/>
      <c r="S2184" s="63"/>
      <c r="U2184" s="68">
        <v>64202</v>
      </c>
      <c r="V2184" s="64">
        <v>9</v>
      </c>
      <c r="W2184" s="54">
        <f t="shared" si="101"/>
        <v>2175</v>
      </c>
      <c r="X2184" s="68">
        <v>64202</v>
      </c>
      <c r="AC2184" s="63">
        <v>32102.273482068442</v>
      </c>
      <c r="AD2184" s="63"/>
      <c r="AE2184" s="54" t="s">
        <v>176</v>
      </c>
      <c r="AG2184" s="63"/>
      <c r="AK2184" s="64"/>
      <c r="AL2184" s="64"/>
      <c r="AM2184" s="65"/>
      <c r="AO2184" s="64"/>
      <c r="AP2184" s="66"/>
      <c r="AQ2184" s="66"/>
      <c r="AS2184" s="67"/>
      <c r="AT2184" s="68"/>
    </row>
    <row r="2185" spans="1:46" x14ac:dyDescent="0.25">
      <c r="A2185" s="60">
        <v>33108.390124191996</v>
      </c>
      <c r="B2185" s="54">
        <f t="shared" si="99"/>
        <v>14</v>
      </c>
      <c r="C2185" s="54">
        <f t="shared" si="100"/>
        <v>2176</v>
      </c>
      <c r="D2185" s="60">
        <v>33108.390124191996</v>
      </c>
      <c r="G2185" s="63"/>
      <c r="I2185" s="64"/>
      <c r="J2185" s="64"/>
      <c r="K2185" s="65"/>
      <c r="M2185" s="64"/>
      <c r="N2185" s="66"/>
      <c r="O2185" s="66"/>
      <c r="Q2185" s="67"/>
      <c r="R2185" s="68"/>
      <c r="S2185" s="63"/>
      <c r="U2185" s="68">
        <v>64231</v>
      </c>
      <c r="V2185" s="64">
        <v>10</v>
      </c>
      <c r="W2185" s="54">
        <f t="shared" si="101"/>
        <v>2176</v>
      </c>
      <c r="X2185" s="68">
        <v>64231</v>
      </c>
      <c r="AC2185" s="63">
        <v>32116.334666192066</v>
      </c>
      <c r="AD2185" s="63"/>
      <c r="AE2185" s="54" t="s">
        <v>177</v>
      </c>
      <c r="AG2185" s="63"/>
      <c r="AK2185" s="64"/>
      <c r="AL2185" s="64"/>
      <c r="AM2185" s="65"/>
      <c r="AO2185" s="64"/>
      <c r="AP2185" s="66"/>
      <c r="AQ2185" s="66"/>
      <c r="AS2185" s="67"/>
      <c r="AT2185" s="68"/>
    </row>
    <row r="2186" spans="1:46" x14ac:dyDescent="0.25">
      <c r="A2186" s="60">
        <v>33123.901675086003</v>
      </c>
      <c r="B2186" s="54">
        <f t="shared" si="99"/>
        <v>15</v>
      </c>
      <c r="C2186" s="54">
        <f t="shared" si="100"/>
        <v>2177</v>
      </c>
      <c r="D2186" s="60">
        <v>33123.901675086003</v>
      </c>
      <c r="G2186" s="63"/>
      <c r="I2186" s="64"/>
      <c r="J2186" s="64"/>
      <c r="K2186" s="65"/>
      <c r="M2186" s="64"/>
      <c r="N2186" s="66"/>
      <c r="O2186" s="66"/>
      <c r="Q2186" s="67"/>
      <c r="R2186" s="68"/>
      <c r="S2186" s="63"/>
      <c r="U2186" s="68">
        <v>64261</v>
      </c>
      <c r="V2186" s="64">
        <v>11</v>
      </c>
      <c r="W2186" s="54">
        <f t="shared" si="101"/>
        <v>2177</v>
      </c>
      <c r="X2186" s="68">
        <v>64261</v>
      </c>
      <c r="AC2186" s="63">
        <v>32131.76818741858</v>
      </c>
      <c r="AD2186" s="63"/>
      <c r="AE2186" s="54" t="s">
        <v>176</v>
      </c>
      <c r="AG2186" s="63"/>
      <c r="AK2186" s="64"/>
      <c r="AL2186" s="64"/>
      <c r="AM2186" s="65"/>
      <c r="AO2186" s="64"/>
      <c r="AP2186" s="66"/>
      <c r="AQ2186" s="66"/>
      <c r="AS2186" s="67"/>
      <c r="AT2186" s="68"/>
    </row>
    <row r="2187" spans="1:46" x14ac:dyDescent="0.25">
      <c r="A2187" s="60">
        <v>33139.28920054296</v>
      </c>
      <c r="B2187" s="54">
        <f t="shared" si="99"/>
        <v>16</v>
      </c>
      <c r="C2187" s="54">
        <f t="shared" si="100"/>
        <v>2178</v>
      </c>
      <c r="D2187" s="60">
        <v>33139.28920054296</v>
      </c>
      <c r="G2187" s="63"/>
      <c r="I2187" s="64"/>
      <c r="J2187" s="64"/>
      <c r="K2187" s="65"/>
      <c r="M2187" s="64"/>
      <c r="N2187" s="66"/>
      <c r="O2187" s="66"/>
      <c r="Q2187" s="67"/>
      <c r="R2187" s="68"/>
      <c r="S2187" s="63"/>
      <c r="U2187" s="68">
        <v>64290</v>
      </c>
      <c r="V2187" s="64">
        <v>12</v>
      </c>
      <c r="W2187" s="54">
        <f t="shared" si="101"/>
        <v>2178</v>
      </c>
      <c r="X2187" s="68">
        <v>64290</v>
      </c>
      <c r="AC2187" s="63">
        <v>32146.07034572633</v>
      </c>
      <c r="AD2187" s="63"/>
      <c r="AE2187" s="54" t="s">
        <v>177</v>
      </c>
      <c r="AG2187" s="63"/>
      <c r="AK2187" s="64"/>
      <c r="AL2187" s="64"/>
      <c r="AM2187" s="65"/>
      <c r="AO2187" s="64"/>
      <c r="AP2187" s="66"/>
      <c r="AQ2187" s="66"/>
      <c r="AS2187" s="67"/>
      <c r="AT2187" s="68"/>
    </row>
    <row r="2188" spans="1:46" x14ac:dyDescent="0.25">
      <c r="A2188" s="60">
        <v>33154.5519075091</v>
      </c>
      <c r="B2188" s="54">
        <f t="shared" ref="B2188:B2251" si="102">IF(B2187=24,1,B2187+1)</f>
        <v>17</v>
      </c>
      <c r="C2188" s="54">
        <f t="shared" ref="C2188:C2251" si="103">C2187+1</f>
        <v>2179</v>
      </c>
      <c r="D2188" s="60">
        <v>33154.5519075091</v>
      </c>
      <c r="G2188" s="63"/>
      <c r="I2188" s="64"/>
      <c r="J2188" s="64"/>
      <c r="K2188" s="65"/>
      <c r="M2188" s="64"/>
      <c r="N2188" s="66"/>
      <c r="O2188" s="66"/>
      <c r="Q2188" s="67"/>
      <c r="R2188" s="68"/>
      <c r="S2188" s="63"/>
      <c r="U2188" s="68">
        <v>64320</v>
      </c>
      <c r="V2188" s="64">
        <v>1</v>
      </c>
      <c r="W2188" s="54">
        <f t="shared" ref="W2188:W2251" si="104">W2187+1</f>
        <v>2179</v>
      </c>
      <c r="X2188" s="68">
        <v>64320</v>
      </c>
      <c r="AC2188" s="63">
        <v>32161.226761124562</v>
      </c>
      <c r="AD2188" s="63"/>
      <c r="AE2188" s="54" t="s">
        <v>176</v>
      </c>
      <c r="AG2188" s="63"/>
      <c r="AK2188" s="64"/>
      <c r="AL2188" s="64"/>
      <c r="AM2188" s="65"/>
      <c r="AO2188" s="64"/>
      <c r="AP2188" s="66"/>
      <c r="AQ2188" s="66"/>
      <c r="AS2188" s="67"/>
      <c r="AT2188" s="68"/>
    </row>
    <row r="2189" spans="1:46" x14ac:dyDescent="0.25">
      <c r="A2189" s="60">
        <v>33169.677015841939</v>
      </c>
      <c r="B2189" s="54">
        <f t="shared" si="102"/>
        <v>18</v>
      </c>
      <c r="C2189" s="54">
        <f t="shared" si="103"/>
        <v>2180</v>
      </c>
      <c r="D2189" s="60">
        <v>33169.677015841939</v>
      </c>
      <c r="G2189" s="63"/>
      <c r="I2189" s="64"/>
      <c r="J2189" s="64"/>
      <c r="K2189" s="65"/>
      <c r="M2189" s="64"/>
      <c r="N2189" s="66"/>
      <c r="O2189" s="66"/>
      <c r="Q2189" s="67"/>
      <c r="R2189" s="68"/>
      <c r="S2189" s="63"/>
      <c r="U2189" s="68">
        <v>64349</v>
      </c>
      <c r="V2189" s="64">
        <v>2</v>
      </c>
      <c r="W2189" s="54">
        <f t="shared" si="104"/>
        <v>2180</v>
      </c>
      <c r="X2189" s="68">
        <v>64349</v>
      </c>
      <c r="AC2189" s="63">
        <v>32175.869742197916</v>
      </c>
      <c r="AD2189" s="63"/>
      <c r="AE2189" s="54" t="s">
        <v>177</v>
      </c>
      <c r="AG2189" s="63"/>
      <c r="AK2189" s="64"/>
      <c r="AL2189" s="64"/>
      <c r="AM2189" s="65"/>
      <c r="AO2189" s="64"/>
      <c r="AP2189" s="66"/>
      <c r="AQ2189" s="66"/>
      <c r="AS2189" s="67"/>
      <c r="AT2189" s="68"/>
    </row>
    <row r="2190" spans="1:46" x14ac:dyDescent="0.25">
      <c r="A2190" s="60">
        <v>33184.683632301632</v>
      </c>
      <c r="B2190" s="54">
        <f t="shared" si="102"/>
        <v>19</v>
      </c>
      <c r="C2190" s="54">
        <f t="shared" si="103"/>
        <v>2181</v>
      </c>
      <c r="D2190" s="60">
        <v>33184.683632301632</v>
      </c>
      <c r="G2190" s="63"/>
      <c r="I2190" s="64"/>
      <c r="J2190" s="64"/>
      <c r="K2190" s="65"/>
      <c r="M2190" s="64"/>
      <c r="N2190" s="66"/>
      <c r="O2190" s="66"/>
      <c r="Q2190" s="67"/>
      <c r="R2190" s="68"/>
      <c r="S2190" s="63"/>
      <c r="U2190" s="68">
        <v>64379</v>
      </c>
      <c r="V2190" s="64">
        <v>3</v>
      </c>
      <c r="W2190" s="54">
        <f t="shared" si="104"/>
        <v>2181</v>
      </c>
      <c r="X2190" s="68">
        <v>64379</v>
      </c>
      <c r="AC2190" s="63">
        <v>32190.663324765395</v>
      </c>
      <c r="AD2190" s="63"/>
      <c r="AE2190" s="54" t="s">
        <v>176</v>
      </c>
      <c r="AG2190" s="63"/>
      <c r="AK2190" s="64"/>
      <c r="AL2190" s="64"/>
      <c r="AM2190" s="65"/>
      <c r="AO2190" s="64"/>
      <c r="AP2190" s="66"/>
      <c r="AQ2190" s="66"/>
      <c r="AS2190" s="67"/>
      <c r="AT2190" s="68"/>
    </row>
    <row r="2191" spans="1:46" x14ac:dyDescent="0.25">
      <c r="A2191" s="60">
        <v>33199.574912296608</v>
      </c>
      <c r="B2191" s="54">
        <f t="shared" si="102"/>
        <v>20</v>
      </c>
      <c r="C2191" s="54">
        <f t="shared" si="103"/>
        <v>2182</v>
      </c>
      <c r="D2191" s="60">
        <v>33199.574912296608</v>
      </c>
      <c r="G2191" s="63"/>
      <c r="I2191" s="64"/>
      <c r="J2191" s="64"/>
      <c r="K2191" s="65"/>
      <c r="M2191" s="64"/>
      <c r="N2191" s="66"/>
      <c r="O2191" s="66"/>
      <c r="Q2191" s="67"/>
      <c r="R2191" s="68"/>
      <c r="S2191" s="63"/>
      <c r="U2191" s="68">
        <v>64408</v>
      </c>
      <c r="V2191" s="64">
        <v>4</v>
      </c>
      <c r="W2191" s="54">
        <f t="shared" si="104"/>
        <v>2182</v>
      </c>
      <c r="X2191" s="68">
        <v>64408</v>
      </c>
      <c r="AC2191" s="63">
        <v>32205.668058696203</v>
      </c>
      <c r="AD2191" s="63"/>
      <c r="AE2191" s="54" t="s">
        <v>177</v>
      </c>
      <c r="AG2191" s="63"/>
      <c r="AK2191" s="64"/>
      <c r="AL2191" s="64"/>
      <c r="AM2191" s="65"/>
      <c r="AO2191" s="64"/>
      <c r="AP2191" s="66"/>
      <c r="AQ2191" s="66"/>
      <c r="AS2191" s="67"/>
      <c r="AT2191" s="68"/>
    </row>
    <row r="2192" spans="1:46" x14ac:dyDescent="0.25">
      <c r="A2192" s="60">
        <v>33214.385496250819</v>
      </c>
      <c r="B2192" s="54">
        <f t="shared" si="102"/>
        <v>21</v>
      </c>
      <c r="C2192" s="54">
        <f t="shared" si="103"/>
        <v>2183</v>
      </c>
      <c r="D2192" s="60">
        <v>33214.385496250819</v>
      </c>
      <c r="G2192" s="63"/>
      <c r="I2192" s="64"/>
      <c r="J2192" s="64"/>
      <c r="K2192" s="65"/>
      <c r="M2192" s="64"/>
      <c r="N2192" s="66"/>
      <c r="O2192" s="66"/>
      <c r="Q2192" s="67"/>
      <c r="R2192" s="68"/>
      <c r="S2192" s="63"/>
      <c r="U2192" s="68">
        <v>64438</v>
      </c>
      <c r="V2192" s="64">
        <v>5</v>
      </c>
      <c r="W2192" s="54">
        <f t="shared" si="104"/>
        <v>2183</v>
      </c>
      <c r="X2192" s="68">
        <v>64438</v>
      </c>
      <c r="AC2192" s="63">
        <v>32220.085596119054</v>
      </c>
      <c r="AD2192" s="63"/>
      <c r="AE2192" s="54" t="s">
        <v>176</v>
      </c>
      <c r="AG2192" s="63"/>
      <c r="AK2192" s="64"/>
      <c r="AL2192" s="64"/>
      <c r="AM2192" s="65"/>
      <c r="AO2192" s="64"/>
      <c r="AP2192" s="66"/>
      <c r="AQ2192" s="66"/>
      <c r="AS2192" s="67"/>
      <c r="AT2192" s="68"/>
    </row>
    <row r="2193" spans="1:46" x14ac:dyDescent="0.25">
      <c r="A2193" s="60">
        <v>33229.130515300203</v>
      </c>
      <c r="B2193" s="54">
        <f t="shared" si="102"/>
        <v>22</v>
      </c>
      <c r="C2193" s="54">
        <f t="shared" si="103"/>
        <v>2184</v>
      </c>
      <c r="D2193" s="60">
        <v>33229.130515300203</v>
      </c>
      <c r="G2193" s="63"/>
      <c r="I2193" s="64"/>
      <c r="J2193" s="64"/>
      <c r="K2193" s="65"/>
      <c r="M2193" s="64"/>
      <c r="N2193" s="66"/>
      <c r="O2193" s="66"/>
      <c r="Q2193" s="67"/>
      <c r="R2193" s="68"/>
      <c r="S2193" s="63"/>
      <c r="U2193" s="68">
        <v>64467</v>
      </c>
      <c r="V2193" s="64">
        <v>6</v>
      </c>
      <c r="W2193" s="54">
        <f t="shared" si="104"/>
        <v>2184</v>
      </c>
      <c r="X2193" s="68">
        <v>64467</v>
      </c>
      <c r="AC2193" s="63">
        <v>32235.390433376189</v>
      </c>
      <c r="AD2193" s="63"/>
      <c r="AE2193" s="54" t="s">
        <v>177</v>
      </c>
      <c r="AG2193" s="63"/>
      <c r="AK2193" s="64"/>
      <c r="AL2193" s="64"/>
      <c r="AM2193" s="65"/>
      <c r="AO2193" s="64"/>
      <c r="AP2193" s="66"/>
      <c r="AQ2193" s="66"/>
      <c r="AS2193" s="67"/>
      <c r="AT2193" s="68"/>
    </row>
    <row r="2194" spans="1:46" x14ac:dyDescent="0.25">
      <c r="A2194" s="60">
        <v>33243.853524641134</v>
      </c>
      <c r="B2194" s="54">
        <f t="shared" si="102"/>
        <v>23</v>
      </c>
      <c r="C2194" s="54">
        <f t="shared" si="103"/>
        <v>2185</v>
      </c>
      <c r="D2194" s="60">
        <v>33243.853524641134</v>
      </c>
      <c r="G2194" s="63"/>
      <c r="I2194" s="64"/>
      <c r="J2194" s="64"/>
      <c r="K2194" s="65"/>
      <c r="M2194" s="64"/>
      <c r="N2194" s="66"/>
      <c r="O2194" s="66"/>
      <c r="Q2194" s="67"/>
      <c r="R2194" s="68"/>
      <c r="S2194" s="63"/>
      <c r="U2194" s="68">
        <v>64497</v>
      </c>
      <c r="V2194" s="64">
        <v>7</v>
      </c>
      <c r="W2194" s="54">
        <f t="shared" si="104"/>
        <v>2185</v>
      </c>
      <c r="X2194" s="68">
        <v>64497</v>
      </c>
      <c r="AC2194" s="63">
        <v>32249.500644923188</v>
      </c>
      <c r="AD2194" s="63"/>
      <c r="AE2194" s="54" t="s">
        <v>176</v>
      </c>
      <c r="AG2194" s="63"/>
      <c r="AK2194" s="64"/>
      <c r="AL2194" s="64"/>
      <c r="AM2194" s="65"/>
      <c r="AO2194" s="64"/>
      <c r="AP2194" s="66"/>
      <c r="AQ2194" s="66"/>
      <c r="AS2194" s="67"/>
      <c r="AT2194" s="68"/>
    </row>
    <row r="2195" spans="1:46" x14ac:dyDescent="0.25">
      <c r="A2195" s="60">
        <v>33258.575032374356</v>
      </c>
      <c r="B2195" s="54">
        <f t="shared" si="102"/>
        <v>24</v>
      </c>
      <c r="C2195" s="54">
        <f t="shared" si="103"/>
        <v>2186</v>
      </c>
      <c r="D2195" s="60">
        <v>33258.575032374356</v>
      </c>
      <c r="G2195" s="63"/>
      <c r="I2195" s="64"/>
      <c r="J2195" s="64"/>
      <c r="K2195" s="65"/>
      <c r="M2195" s="64"/>
      <c r="N2195" s="66"/>
      <c r="O2195" s="66"/>
      <c r="Q2195" s="67"/>
      <c r="R2195" s="68"/>
      <c r="S2195" s="63"/>
      <c r="U2195" s="68">
        <v>64526</v>
      </c>
      <c r="V2195" s="64">
        <v>8</v>
      </c>
      <c r="W2195" s="54">
        <f t="shared" si="104"/>
        <v>2186</v>
      </c>
      <c r="X2195" s="68">
        <v>64526</v>
      </c>
      <c r="AC2195" s="63">
        <v>32264.9873030046</v>
      </c>
      <c r="AD2195" s="63"/>
      <c r="AE2195" s="54" t="s">
        <v>177</v>
      </c>
      <c r="AG2195" s="63"/>
      <c r="AK2195" s="64"/>
      <c r="AL2195" s="64"/>
      <c r="AM2195" s="65"/>
      <c r="AO2195" s="64"/>
      <c r="AP2195" s="66"/>
      <c r="AQ2195" s="66"/>
      <c r="AS2195" s="67"/>
      <c r="AT2195" s="68"/>
    </row>
    <row r="2196" spans="1:46" x14ac:dyDescent="0.25">
      <c r="A2196" s="60">
        <v>33273.339835288469</v>
      </c>
      <c r="B2196" s="54">
        <f t="shared" si="102"/>
        <v>1</v>
      </c>
      <c r="C2196" s="54">
        <f t="shared" si="103"/>
        <v>2187</v>
      </c>
      <c r="D2196" s="60">
        <v>33273.339835288469</v>
      </c>
      <c r="G2196" s="63"/>
      <c r="I2196" s="64"/>
      <c r="J2196" s="64"/>
      <c r="K2196" s="65"/>
      <c r="M2196" s="64"/>
      <c r="N2196" s="66"/>
      <c r="O2196" s="66"/>
      <c r="Q2196" s="67"/>
      <c r="R2196" s="68"/>
      <c r="S2196" s="63"/>
      <c r="U2196" s="68">
        <v>64556</v>
      </c>
      <c r="V2196" s="64">
        <v>9</v>
      </c>
      <c r="W2196" s="54">
        <f t="shared" si="104"/>
        <v>2187</v>
      </c>
      <c r="X2196" s="68">
        <v>64556</v>
      </c>
      <c r="AC2196" s="63">
        <v>32278.924638309516</v>
      </c>
      <c r="AD2196" s="63"/>
      <c r="AE2196" s="54" t="s">
        <v>176</v>
      </c>
      <c r="AG2196" s="63"/>
      <c r="AK2196" s="64"/>
      <c r="AL2196" s="64"/>
      <c r="AM2196" s="65"/>
      <c r="AO2196" s="64"/>
      <c r="AP2196" s="66"/>
      <c r="AQ2196" s="66"/>
      <c r="AS2196" s="67"/>
      <c r="AT2196" s="68"/>
    </row>
    <row r="2197" spans="1:46" x14ac:dyDescent="0.25">
      <c r="A2197" s="60">
        <v>33288.166167328134</v>
      </c>
      <c r="B2197" s="54">
        <f t="shared" si="102"/>
        <v>2</v>
      </c>
      <c r="C2197" s="54">
        <f t="shared" si="103"/>
        <v>2188</v>
      </c>
      <c r="D2197" s="60">
        <v>33288.166167328134</v>
      </c>
      <c r="G2197" s="63"/>
      <c r="I2197" s="64"/>
      <c r="J2197" s="64"/>
      <c r="K2197" s="65"/>
      <c r="M2197" s="64"/>
      <c r="N2197" s="66"/>
      <c r="O2197" s="66"/>
      <c r="Q2197" s="67"/>
      <c r="R2197" s="68"/>
      <c r="S2197" s="63"/>
      <c r="U2197" s="68">
        <v>64586</v>
      </c>
      <c r="V2197" s="64">
        <v>10</v>
      </c>
      <c r="W2197" s="54">
        <f t="shared" si="104"/>
        <v>2188</v>
      </c>
      <c r="X2197" s="68">
        <v>64586</v>
      </c>
      <c r="AC2197" s="63">
        <v>32294.454462071881</v>
      </c>
      <c r="AD2197" s="63"/>
      <c r="AE2197" s="54" t="s">
        <v>177</v>
      </c>
      <c r="AG2197" s="63"/>
      <c r="AK2197" s="64"/>
      <c r="AL2197" s="64"/>
      <c r="AM2197" s="65"/>
      <c r="AO2197" s="64"/>
      <c r="AP2197" s="66"/>
      <c r="AQ2197" s="66"/>
      <c r="AS2197" s="67"/>
      <c r="AT2197" s="68"/>
    </row>
    <row r="2198" spans="1:46" x14ac:dyDescent="0.25">
      <c r="A2198" s="60">
        <v>33303.092504660133</v>
      </c>
      <c r="B2198" s="54">
        <f t="shared" si="102"/>
        <v>3</v>
      </c>
      <c r="C2198" s="54">
        <f t="shared" si="103"/>
        <v>2189</v>
      </c>
      <c r="D2198" s="60">
        <v>33303.092504660133</v>
      </c>
      <c r="G2198" s="63"/>
      <c r="I2198" s="64"/>
      <c r="J2198" s="64"/>
      <c r="K2198" s="65"/>
      <c r="M2198" s="64"/>
      <c r="N2198" s="66"/>
      <c r="O2198" s="66"/>
      <c r="Q2198" s="67"/>
      <c r="R2198" s="68"/>
      <c r="S2198" s="63"/>
      <c r="U2198" s="68">
        <v>64615</v>
      </c>
      <c r="V2198" s="64">
        <v>11</v>
      </c>
      <c r="W2198" s="54">
        <f t="shared" si="104"/>
        <v>2189</v>
      </c>
      <c r="X2198" s="68">
        <v>64615</v>
      </c>
      <c r="AC2198" s="63">
        <v>32308.385237468407</v>
      </c>
      <c r="AD2198" s="63"/>
      <c r="AE2198" s="54" t="s">
        <v>176</v>
      </c>
      <c r="AG2198" s="63"/>
      <c r="AK2198" s="64"/>
      <c r="AL2198" s="64"/>
      <c r="AM2198" s="65"/>
      <c r="AO2198" s="64"/>
      <c r="AP2198" s="66"/>
      <c r="AQ2198" s="66"/>
      <c r="AS2198" s="67"/>
      <c r="AT2198" s="68"/>
    </row>
    <row r="2199" spans="1:46" x14ac:dyDescent="0.25">
      <c r="A2199" s="60">
        <v>33318.127004981507</v>
      </c>
      <c r="B2199" s="54">
        <f t="shared" si="102"/>
        <v>4</v>
      </c>
      <c r="C2199" s="54">
        <f t="shared" si="103"/>
        <v>2190</v>
      </c>
      <c r="D2199" s="60">
        <v>33318.127004981507</v>
      </c>
      <c r="G2199" s="63"/>
      <c r="I2199" s="64"/>
      <c r="J2199" s="64"/>
      <c r="K2199" s="65"/>
      <c r="M2199" s="64"/>
      <c r="N2199" s="66"/>
      <c r="O2199" s="66"/>
      <c r="Q2199" s="67"/>
      <c r="R2199" s="68"/>
      <c r="S2199" s="63"/>
      <c r="U2199" s="68">
        <v>64645</v>
      </c>
      <c r="V2199" s="64">
        <v>12</v>
      </c>
      <c r="W2199" s="54">
        <f t="shared" si="104"/>
        <v>2190</v>
      </c>
      <c r="X2199" s="68">
        <v>64645</v>
      </c>
      <c r="AC2199" s="63">
        <v>32323.824095341377</v>
      </c>
      <c r="AD2199" s="63"/>
      <c r="AE2199" s="54" t="s">
        <v>177</v>
      </c>
      <c r="AG2199" s="63"/>
      <c r="AK2199" s="64"/>
      <c r="AL2199" s="64"/>
      <c r="AM2199" s="65"/>
      <c r="AO2199" s="64"/>
      <c r="AP2199" s="66"/>
      <c r="AQ2199" s="66"/>
      <c r="AS2199" s="67"/>
      <c r="AT2199" s="68"/>
    </row>
    <row r="2200" spans="1:46" x14ac:dyDescent="0.25">
      <c r="A2200" s="60">
        <v>33333.29559677979</v>
      </c>
      <c r="B2200" s="54">
        <f t="shared" si="102"/>
        <v>5</v>
      </c>
      <c r="C2200" s="54">
        <f t="shared" si="103"/>
        <v>2191</v>
      </c>
      <c r="D2200" s="60">
        <v>33333.29559677979</v>
      </c>
      <c r="G2200" s="63"/>
      <c r="I2200" s="64"/>
      <c r="J2200" s="64"/>
      <c r="K2200" s="65"/>
      <c r="M2200" s="64"/>
      <c r="N2200" s="66"/>
      <c r="O2200" s="66"/>
      <c r="Q2200" s="67"/>
      <c r="R2200" s="68"/>
      <c r="S2200" s="63"/>
      <c r="U2200" s="68">
        <v>64674</v>
      </c>
      <c r="V2200" s="64">
        <v>1</v>
      </c>
      <c r="W2200" s="54">
        <f t="shared" si="104"/>
        <v>2191</v>
      </c>
      <c r="X2200" s="68">
        <v>64674</v>
      </c>
      <c r="AC2200" s="63">
        <v>32337.91247711936</v>
      </c>
      <c r="AD2200" s="63"/>
      <c r="AE2200" s="54" t="s">
        <v>176</v>
      </c>
      <c r="AG2200" s="63"/>
      <c r="AK2200" s="64"/>
      <c r="AL2200" s="64"/>
      <c r="AM2200" s="65"/>
      <c r="AO2200" s="64"/>
      <c r="AP2200" s="66"/>
      <c r="AQ2200" s="66"/>
      <c r="AS2200" s="67"/>
      <c r="AT2200" s="68"/>
    </row>
    <row r="2201" spans="1:46" x14ac:dyDescent="0.25">
      <c r="A2201" s="60">
        <v>33348.589812346268</v>
      </c>
      <c r="B2201" s="54">
        <f t="shared" si="102"/>
        <v>6</v>
      </c>
      <c r="C2201" s="54">
        <f t="shared" si="103"/>
        <v>2192</v>
      </c>
      <c r="D2201" s="60">
        <v>33348.589812346268</v>
      </c>
      <c r="G2201" s="63"/>
      <c r="I2201" s="64"/>
      <c r="J2201" s="64"/>
      <c r="K2201" s="65"/>
      <c r="M2201" s="64"/>
      <c r="N2201" s="66"/>
      <c r="O2201" s="66"/>
      <c r="Q2201" s="67"/>
      <c r="R2201" s="68"/>
      <c r="S2201" s="63"/>
      <c r="U2201" s="68">
        <v>64704</v>
      </c>
      <c r="V2201" s="64">
        <v>2</v>
      </c>
      <c r="W2201" s="54">
        <f t="shared" si="104"/>
        <v>2192</v>
      </c>
      <c r="X2201" s="68">
        <v>64704</v>
      </c>
      <c r="AC2201" s="63">
        <v>32353.143159648869</v>
      </c>
      <c r="AD2201" s="63"/>
      <c r="AE2201" s="54" t="s">
        <v>177</v>
      </c>
      <c r="AG2201" s="63"/>
      <c r="AK2201" s="64"/>
      <c r="AL2201" s="64"/>
      <c r="AM2201" s="65"/>
      <c r="AO2201" s="64"/>
      <c r="AP2201" s="66"/>
      <c r="AQ2201" s="66"/>
      <c r="AS2201" s="67"/>
      <c r="AT2201" s="68"/>
    </row>
    <row r="2202" spans="1:46" x14ac:dyDescent="0.25">
      <c r="A2202" s="60">
        <v>33364.019336138852</v>
      </c>
      <c r="B2202" s="54">
        <f t="shared" si="102"/>
        <v>7</v>
      </c>
      <c r="C2202" s="54">
        <f t="shared" si="103"/>
        <v>2193</v>
      </c>
      <c r="D2202" s="60">
        <v>33364.019336138852</v>
      </c>
      <c r="G2202" s="63"/>
      <c r="I2202" s="64"/>
      <c r="J2202" s="64"/>
      <c r="K2202" s="65"/>
      <c r="M2202" s="64"/>
      <c r="N2202" s="66"/>
      <c r="O2202" s="66"/>
      <c r="Q2202" s="67"/>
      <c r="R2202" s="68"/>
      <c r="S2202" s="63"/>
      <c r="U2202" s="68">
        <v>64733</v>
      </c>
      <c r="V2202" s="64">
        <v>3</v>
      </c>
      <c r="W2202" s="54">
        <f t="shared" si="104"/>
        <v>2193</v>
      </c>
      <c r="X2202" s="68">
        <v>64733</v>
      </c>
      <c r="AC2202" s="63">
        <v>32367.522162355017</v>
      </c>
      <c r="AD2202" s="63"/>
      <c r="AE2202" s="54" t="s">
        <v>176</v>
      </c>
      <c r="AG2202" s="63"/>
      <c r="AK2202" s="64"/>
      <c r="AL2202" s="64"/>
      <c r="AM2202" s="65"/>
      <c r="AO2202" s="64"/>
      <c r="AP2202" s="66"/>
      <c r="AQ2202" s="66"/>
      <c r="AS2202" s="67"/>
      <c r="AT2202" s="68"/>
    </row>
    <row r="2203" spans="1:46" x14ac:dyDescent="0.25">
      <c r="A2203" s="60">
        <v>33379.556394677609</v>
      </c>
      <c r="B2203" s="54">
        <f t="shared" si="102"/>
        <v>8</v>
      </c>
      <c r="C2203" s="54">
        <f t="shared" si="103"/>
        <v>2194</v>
      </c>
      <c r="D2203" s="60">
        <v>33379.556394677609</v>
      </c>
      <c r="G2203" s="63"/>
      <c r="I2203" s="64"/>
      <c r="J2203" s="64"/>
      <c r="K2203" s="65"/>
      <c r="M2203" s="64"/>
      <c r="N2203" s="66"/>
      <c r="O2203" s="66"/>
      <c r="Q2203" s="67"/>
      <c r="R2203" s="68"/>
      <c r="S2203" s="63"/>
      <c r="U2203" s="68">
        <v>64763</v>
      </c>
      <c r="V2203" s="64">
        <v>4</v>
      </c>
      <c r="W2203" s="54">
        <f t="shared" si="104"/>
        <v>2194</v>
      </c>
      <c r="X2203" s="68">
        <v>64763</v>
      </c>
      <c r="AC2203" s="63">
        <v>32382.456100794487</v>
      </c>
      <c r="AD2203" s="63"/>
      <c r="AE2203" s="54" t="s">
        <v>177</v>
      </c>
      <c r="AG2203" s="63"/>
      <c r="AK2203" s="64"/>
      <c r="AL2203" s="64"/>
      <c r="AM2203" s="65"/>
      <c r="AO2203" s="64"/>
      <c r="AP2203" s="66"/>
      <c r="AQ2203" s="66"/>
      <c r="AS2203" s="67"/>
      <c r="AT2203" s="68"/>
    </row>
    <row r="2204" spans="1:46" x14ac:dyDescent="0.25">
      <c r="A2204" s="60">
        <v>33395.193931441754</v>
      </c>
      <c r="B2204" s="54">
        <f t="shared" si="102"/>
        <v>9</v>
      </c>
      <c r="C2204" s="54">
        <f t="shared" si="103"/>
        <v>2195</v>
      </c>
      <c r="D2204" s="60">
        <v>33395.193931441754</v>
      </c>
      <c r="G2204" s="63"/>
      <c r="I2204" s="64"/>
      <c r="J2204" s="64"/>
      <c r="K2204" s="65"/>
      <c r="M2204" s="64"/>
      <c r="N2204" s="66"/>
      <c r="O2204" s="66"/>
      <c r="Q2204" s="67"/>
      <c r="R2204" s="68"/>
      <c r="S2204" s="63"/>
      <c r="U2204" s="68">
        <v>64792</v>
      </c>
      <c r="V2204" s="64">
        <v>4</v>
      </c>
      <c r="W2204" s="54">
        <f t="shared" si="104"/>
        <v>2195</v>
      </c>
      <c r="X2204" s="68">
        <v>64792</v>
      </c>
      <c r="AC2204" s="63">
        <v>32397.201440013945</v>
      </c>
      <c r="AD2204" s="63"/>
      <c r="AE2204" s="54" t="s">
        <v>176</v>
      </c>
      <c r="AG2204" s="63"/>
      <c r="AK2204" s="64"/>
      <c r="AL2204" s="64"/>
      <c r="AM2204" s="65"/>
      <c r="AO2204" s="64"/>
      <c r="AP2204" s="66"/>
      <c r="AQ2204" s="66"/>
      <c r="AS2204" s="67"/>
      <c r="AT2204" s="68"/>
    </row>
    <row r="2205" spans="1:46" x14ac:dyDescent="0.25">
      <c r="A2205" s="60">
        <v>33410.888707905542</v>
      </c>
      <c r="B2205" s="54">
        <f t="shared" si="102"/>
        <v>10</v>
      </c>
      <c r="C2205" s="54">
        <f t="shared" si="103"/>
        <v>2196</v>
      </c>
      <c r="D2205" s="60">
        <v>33410.888707905542</v>
      </c>
      <c r="G2205" s="63"/>
      <c r="I2205" s="64"/>
      <c r="J2205" s="64"/>
      <c r="K2205" s="65"/>
      <c r="M2205" s="64"/>
      <c r="N2205" s="66"/>
      <c r="O2205" s="66"/>
      <c r="Q2205" s="67"/>
      <c r="R2205" s="68"/>
      <c r="S2205" s="63"/>
      <c r="U2205" s="68">
        <v>64821</v>
      </c>
      <c r="V2205" s="64">
        <v>5</v>
      </c>
      <c r="W2205" s="54">
        <f t="shared" si="104"/>
        <v>2196</v>
      </c>
      <c r="X2205" s="68">
        <v>64821</v>
      </c>
      <c r="AC2205" s="63">
        <v>32411.797239917796</v>
      </c>
      <c r="AD2205" s="63"/>
      <c r="AE2205" s="54" t="s">
        <v>177</v>
      </c>
      <c r="AG2205" s="63"/>
      <c r="AK2205" s="64"/>
      <c r="AL2205" s="64"/>
      <c r="AM2205" s="65"/>
      <c r="AO2205" s="64"/>
      <c r="AP2205" s="66"/>
      <c r="AQ2205" s="66"/>
      <c r="AS2205" s="67"/>
      <c r="AT2205" s="68"/>
    </row>
    <row r="2206" spans="1:46" x14ac:dyDescent="0.25">
      <c r="A2206" s="60">
        <v>33426.620815687347</v>
      </c>
      <c r="B2206" s="54">
        <f t="shared" si="102"/>
        <v>11</v>
      </c>
      <c r="C2206" s="54">
        <f t="shared" si="103"/>
        <v>2197</v>
      </c>
      <c r="D2206" s="60">
        <v>33426.620815687347</v>
      </c>
      <c r="G2206" s="63"/>
      <c r="I2206" s="64"/>
      <c r="J2206" s="64"/>
      <c r="K2206" s="65"/>
      <c r="M2206" s="64"/>
      <c r="N2206" s="66"/>
      <c r="O2206" s="66"/>
      <c r="Q2206" s="67"/>
      <c r="R2206" s="68"/>
      <c r="S2206" s="63"/>
      <c r="U2206" s="68">
        <v>64851</v>
      </c>
      <c r="V2206" s="64">
        <v>6</v>
      </c>
      <c r="W2206" s="54">
        <f t="shared" si="104"/>
        <v>2197</v>
      </c>
      <c r="X2206" s="68">
        <v>64851</v>
      </c>
      <c r="AC2206" s="63">
        <v>32426.909443235956</v>
      </c>
      <c r="AD2206" s="63"/>
      <c r="AE2206" s="54" t="s">
        <v>176</v>
      </c>
      <c r="AG2206" s="63"/>
      <c r="AK2206" s="64"/>
      <c r="AL2206" s="64"/>
      <c r="AM2206" s="65"/>
      <c r="AO2206" s="64"/>
      <c r="AP2206" s="66"/>
      <c r="AQ2206" s="66"/>
      <c r="AS2206" s="67"/>
      <c r="AT2206" s="68"/>
    </row>
    <row r="2207" spans="1:46" x14ac:dyDescent="0.25">
      <c r="A2207" s="60">
        <v>33442.341728618369</v>
      </c>
      <c r="B2207" s="54">
        <f t="shared" si="102"/>
        <v>12</v>
      </c>
      <c r="C2207" s="54">
        <f t="shared" si="103"/>
        <v>2198</v>
      </c>
      <c r="D2207" s="60">
        <v>33442.341728618369</v>
      </c>
      <c r="G2207" s="63"/>
      <c r="I2207" s="64"/>
      <c r="J2207" s="64"/>
      <c r="K2207" s="65"/>
      <c r="M2207" s="64"/>
      <c r="N2207" s="66"/>
      <c r="O2207" s="66"/>
      <c r="Q2207" s="67"/>
      <c r="R2207" s="68"/>
      <c r="S2207" s="63"/>
      <c r="U2207" s="68">
        <v>64880</v>
      </c>
      <c r="V2207" s="64">
        <v>7</v>
      </c>
      <c r="W2207" s="54">
        <f t="shared" si="104"/>
        <v>2198</v>
      </c>
      <c r="X2207" s="68">
        <v>64880</v>
      </c>
      <c r="AC2207" s="63">
        <v>32441.19199359417</v>
      </c>
      <c r="AD2207" s="63"/>
      <c r="AE2207" s="54" t="s">
        <v>177</v>
      </c>
      <c r="AG2207" s="63"/>
      <c r="AK2207" s="64"/>
      <c r="AL2207" s="64"/>
      <c r="AM2207" s="65"/>
      <c r="AO2207" s="64"/>
      <c r="AP2207" s="66"/>
      <c r="AQ2207" s="66"/>
      <c r="AS2207" s="67"/>
      <c r="AT2207" s="68"/>
    </row>
    <row r="2208" spans="1:46" x14ac:dyDescent="0.25">
      <c r="A2208" s="60">
        <v>33458.02654563589</v>
      </c>
      <c r="B2208" s="54">
        <f t="shared" si="102"/>
        <v>13</v>
      </c>
      <c r="C2208" s="54">
        <f t="shared" si="103"/>
        <v>2199</v>
      </c>
      <c r="D2208" s="60">
        <v>33458.02654563589</v>
      </c>
      <c r="G2208" s="63"/>
      <c r="I2208" s="64"/>
      <c r="J2208" s="64"/>
      <c r="K2208" s="65"/>
      <c r="M2208" s="64"/>
      <c r="N2208" s="66"/>
      <c r="O2208" s="66"/>
      <c r="Q2208" s="67"/>
      <c r="R2208" s="68"/>
      <c r="S2208" s="63"/>
      <c r="U2208" s="68">
        <v>64910</v>
      </c>
      <c r="V2208" s="64">
        <v>8</v>
      </c>
      <c r="W2208" s="54">
        <f t="shared" si="104"/>
        <v>2199</v>
      </c>
      <c r="X2208" s="68">
        <v>64910</v>
      </c>
      <c r="AC2208" s="63">
        <v>32456.597690680064</v>
      </c>
      <c r="AD2208" s="63"/>
      <c r="AE2208" s="54" t="s">
        <v>176</v>
      </c>
      <c r="AG2208" s="63"/>
      <c r="AK2208" s="64"/>
      <c r="AL2208" s="64"/>
      <c r="AM2208" s="65"/>
      <c r="AO2208" s="64"/>
      <c r="AP2208" s="66"/>
      <c r="AQ2208" s="66"/>
      <c r="AS2208" s="67"/>
      <c r="AT2208" s="68"/>
    </row>
    <row r="2209" spans="1:46" x14ac:dyDescent="0.25">
      <c r="A2209" s="60">
        <v>33473.63458180055</v>
      </c>
      <c r="B2209" s="54">
        <f t="shared" si="102"/>
        <v>14</v>
      </c>
      <c r="C2209" s="54">
        <f t="shared" si="103"/>
        <v>2200</v>
      </c>
      <c r="D2209" s="60">
        <v>33473.63458180055</v>
      </c>
      <c r="G2209" s="63"/>
      <c r="I2209" s="64"/>
      <c r="J2209" s="64"/>
      <c r="K2209" s="65"/>
      <c r="M2209" s="64"/>
      <c r="N2209" s="66"/>
      <c r="O2209" s="66"/>
      <c r="Q2209" s="67"/>
      <c r="R2209" s="68"/>
      <c r="S2209" s="63"/>
      <c r="U2209" s="68">
        <v>64940</v>
      </c>
      <c r="V2209" s="64">
        <v>9</v>
      </c>
      <c r="W2209" s="54">
        <f t="shared" si="104"/>
        <v>2200</v>
      </c>
      <c r="X2209" s="68">
        <v>64940</v>
      </c>
      <c r="AC2209" s="63">
        <v>32470.662513048854</v>
      </c>
      <c r="AD2209" s="63"/>
      <c r="AE2209" s="54" t="s">
        <v>177</v>
      </c>
      <c r="AG2209" s="63"/>
      <c r="AK2209" s="64"/>
      <c r="AL2209" s="64"/>
      <c r="AM2209" s="65"/>
      <c r="AO2209" s="64"/>
      <c r="AP2209" s="66"/>
      <c r="AQ2209" s="66"/>
      <c r="AS2209" s="67"/>
      <c r="AT2209" s="68"/>
    </row>
    <row r="2210" spans="1:46" x14ac:dyDescent="0.25">
      <c r="A2210" s="60">
        <v>33489.144667917397</v>
      </c>
      <c r="B2210" s="54">
        <f t="shared" si="102"/>
        <v>15</v>
      </c>
      <c r="C2210" s="54">
        <f t="shared" si="103"/>
        <v>2201</v>
      </c>
      <c r="D2210" s="60">
        <v>33489.144667917397</v>
      </c>
      <c r="G2210" s="63"/>
      <c r="I2210" s="64"/>
      <c r="J2210" s="64"/>
      <c r="K2210" s="65"/>
      <c r="M2210" s="64"/>
      <c r="N2210" s="66"/>
      <c r="O2210" s="66"/>
      <c r="Q2210" s="67"/>
      <c r="R2210" s="68"/>
      <c r="S2210" s="63"/>
      <c r="U2210" s="68">
        <v>64970</v>
      </c>
      <c r="V2210" s="64">
        <v>10</v>
      </c>
      <c r="W2210" s="54">
        <f t="shared" si="104"/>
        <v>2201</v>
      </c>
      <c r="X2210" s="68">
        <v>64970</v>
      </c>
      <c r="AC2210" s="63">
        <v>32486.233973207418</v>
      </c>
      <c r="AD2210" s="63"/>
      <c r="AE2210" s="54" t="s">
        <v>176</v>
      </c>
      <c r="AG2210" s="63"/>
      <c r="AK2210" s="64"/>
      <c r="AL2210" s="64"/>
      <c r="AM2210" s="65"/>
      <c r="AO2210" s="64"/>
      <c r="AP2210" s="66"/>
      <c r="AQ2210" s="66"/>
      <c r="AS2210" s="67"/>
      <c r="AT2210" s="68"/>
    </row>
    <row r="2211" spans="1:46" x14ac:dyDescent="0.25">
      <c r="A2211" s="60">
        <v>33504.53406144958</v>
      </c>
      <c r="B2211" s="54">
        <f t="shared" si="102"/>
        <v>16</v>
      </c>
      <c r="C2211" s="54">
        <f t="shared" si="103"/>
        <v>2202</v>
      </c>
      <c r="D2211" s="60">
        <v>33504.53406144958</v>
      </c>
      <c r="G2211" s="63"/>
      <c r="I2211" s="64"/>
      <c r="J2211" s="64"/>
      <c r="K2211" s="65"/>
      <c r="M2211" s="64"/>
      <c r="N2211" s="66"/>
      <c r="O2211" s="66"/>
      <c r="Q2211" s="67"/>
      <c r="R2211" s="68"/>
      <c r="S2211" s="63"/>
      <c r="U2211" s="68">
        <v>64999</v>
      </c>
      <c r="V2211" s="64">
        <v>11</v>
      </c>
      <c r="W2211" s="54">
        <f t="shared" si="104"/>
        <v>2202</v>
      </c>
      <c r="X2211" s="68">
        <v>64999</v>
      </c>
      <c r="AC2211" s="63">
        <v>32500.229056267999</v>
      </c>
      <c r="AD2211" s="63"/>
      <c r="AE2211" s="54" t="s">
        <v>177</v>
      </c>
      <c r="AG2211" s="63"/>
      <c r="AK2211" s="64"/>
      <c r="AL2211" s="64"/>
      <c r="AM2211" s="65"/>
      <c r="AO2211" s="64"/>
      <c r="AP2211" s="66"/>
      <c r="AQ2211" s="66"/>
      <c r="AS2211" s="67"/>
      <c r="AT2211" s="68"/>
    </row>
    <row r="2212" spans="1:46" x14ac:dyDescent="0.25">
      <c r="A2212" s="60">
        <v>33519.793117067311</v>
      </c>
      <c r="B2212" s="54">
        <f t="shared" si="102"/>
        <v>17</v>
      </c>
      <c r="C2212" s="54">
        <f t="shared" si="103"/>
        <v>2203</v>
      </c>
      <c r="D2212" s="60">
        <v>33519.793117067311</v>
      </c>
      <c r="G2212" s="63"/>
      <c r="I2212" s="64"/>
      <c r="J2212" s="64"/>
      <c r="K2212" s="65"/>
      <c r="M2212" s="64"/>
      <c r="N2212" s="66"/>
      <c r="O2212" s="66"/>
      <c r="Q2212" s="67"/>
      <c r="R2212" s="68"/>
      <c r="S2212" s="63"/>
      <c r="U2212" s="68">
        <v>65029</v>
      </c>
      <c r="V2212" s="64">
        <v>12</v>
      </c>
      <c r="W2212" s="54">
        <f t="shared" si="104"/>
        <v>2203</v>
      </c>
      <c r="X2212" s="68">
        <v>65029</v>
      </c>
      <c r="AC2212" s="63">
        <v>32515.807749743573</v>
      </c>
      <c r="AD2212" s="63"/>
      <c r="AE2212" s="54" t="s">
        <v>176</v>
      </c>
      <c r="AG2212" s="63"/>
      <c r="AK2212" s="64"/>
      <c r="AL2212" s="64"/>
      <c r="AM2212" s="65"/>
      <c r="AO2212" s="64"/>
      <c r="AP2212" s="66"/>
      <c r="AQ2212" s="66"/>
      <c r="AS2212" s="67"/>
      <c r="AT2212" s="68"/>
    </row>
    <row r="2213" spans="1:46" x14ac:dyDescent="0.25">
      <c r="A2213" s="60">
        <v>33534.920924966689</v>
      </c>
      <c r="B2213" s="54">
        <f t="shared" si="102"/>
        <v>18</v>
      </c>
      <c r="C2213" s="54">
        <f t="shared" si="103"/>
        <v>2204</v>
      </c>
      <c r="D2213" s="60">
        <v>33534.920924966689</v>
      </c>
      <c r="G2213" s="63"/>
      <c r="I2213" s="64"/>
      <c r="J2213" s="64"/>
      <c r="K2213" s="65"/>
      <c r="M2213" s="64"/>
      <c r="N2213" s="66"/>
      <c r="O2213" s="66"/>
      <c r="Q2213" s="67"/>
      <c r="R2213" s="68"/>
      <c r="S2213" s="63"/>
      <c r="U2213" s="68">
        <v>65058</v>
      </c>
      <c r="V2213" s="64">
        <v>1</v>
      </c>
      <c r="W2213" s="54">
        <f t="shared" si="104"/>
        <v>2204</v>
      </c>
      <c r="X2213" s="68">
        <v>65058</v>
      </c>
      <c r="AC2213" s="63">
        <v>32529.898937989492</v>
      </c>
      <c r="AD2213" s="63"/>
      <c r="AE2213" s="54" t="s">
        <v>177</v>
      </c>
      <c r="AG2213" s="63"/>
      <c r="AK2213" s="64"/>
      <c r="AL2213" s="64"/>
      <c r="AM2213" s="65"/>
      <c r="AO2213" s="64"/>
      <c r="AP2213" s="66"/>
      <c r="AQ2213" s="66"/>
      <c r="AS2213" s="67"/>
      <c r="AT2213" s="68"/>
    </row>
    <row r="2214" spans="1:46" x14ac:dyDescent="0.25">
      <c r="A2214" s="60">
        <v>33549.922793994658</v>
      </c>
      <c r="B2214" s="54">
        <f t="shared" si="102"/>
        <v>19</v>
      </c>
      <c r="C2214" s="54">
        <f t="shared" si="103"/>
        <v>2205</v>
      </c>
      <c r="D2214" s="60">
        <v>33549.922793994658</v>
      </c>
      <c r="G2214" s="63"/>
      <c r="I2214" s="64"/>
      <c r="J2214" s="64"/>
      <c r="K2214" s="65"/>
      <c r="M2214" s="64"/>
      <c r="N2214" s="66"/>
      <c r="O2214" s="66"/>
      <c r="Q2214" s="67"/>
      <c r="R2214" s="68"/>
      <c r="S2214" s="63"/>
      <c r="U2214" s="68">
        <v>65088</v>
      </c>
      <c r="V2214" s="64">
        <v>2</v>
      </c>
      <c r="W2214" s="54">
        <f t="shared" si="104"/>
        <v>2205</v>
      </c>
      <c r="X2214" s="68">
        <v>65088</v>
      </c>
      <c r="AC2214" s="63">
        <v>32545.317983140238</v>
      </c>
      <c r="AD2214" s="63"/>
      <c r="AE2214" s="54" t="s">
        <v>176</v>
      </c>
      <c r="AG2214" s="63"/>
      <c r="AK2214" s="64"/>
      <c r="AL2214" s="64"/>
      <c r="AM2214" s="65"/>
      <c r="AO2214" s="64"/>
      <c r="AP2214" s="66"/>
      <c r="AQ2214" s="66"/>
      <c r="AS2214" s="67"/>
      <c r="AT2214" s="68"/>
    </row>
    <row r="2215" spans="1:46" x14ac:dyDescent="0.25">
      <c r="A2215" s="60">
        <v>33564.817161943298</v>
      </c>
      <c r="B2215" s="54">
        <f t="shared" si="102"/>
        <v>20</v>
      </c>
      <c r="C2215" s="54">
        <f t="shared" si="103"/>
        <v>2206</v>
      </c>
      <c r="D2215" s="60">
        <v>33564.817161943298</v>
      </c>
      <c r="G2215" s="63"/>
      <c r="I2215" s="64"/>
      <c r="J2215" s="64"/>
      <c r="K2215" s="65"/>
      <c r="M2215" s="64"/>
      <c r="N2215" s="66"/>
      <c r="O2215" s="66"/>
      <c r="Q2215" s="67"/>
      <c r="R2215" s="68"/>
      <c r="S2215" s="63"/>
      <c r="U2215" s="68">
        <v>65117</v>
      </c>
      <c r="V2215" s="64">
        <v>3</v>
      </c>
      <c r="W2215" s="54">
        <f t="shared" si="104"/>
        <v>2206</v>
      </c>
      <c r="X2215" s="68">
        <v>65117</v>
      </c>
      <c r="AC2215" s="63">
        <v>32559.647777995095</v>
      </c>
      <c r="AD2215" s="63"/>
      <c r="AE2215" s="54" t="s">
        <v>177</v>
      </c>
      <c r="AG2215" s="63"/>
      <c r="AK2215" s="64"/>
      <c r="AL2215" s="64"/>
      <c r="AM2215" s="65"/>
      <c r="AO2215" s="64"/>
      <c r="AP2215" s="66"/>
      <c r="AQ2215" s="66"/>
      <c r="AS2215" s="67"/>
      <c r="AT2215" s="68"/>
    </row>
    <row r="2216" spans="1:46" x14ac:dyDescent="0.25">
      <c r="A2216" s="60">
        <v>33579.622909085825</v>
      </c>
      <c r="B2216" s="54">
        <f t="shared" si="102"/>
        <v>21</v>
      </c>
      <c r="C2216" s="54">
        <f t="shared" si="103"/>
        <v>2207</v>
      </c>
      <c r="D2216" s="60">
        <v>33579.622909085825</v>
      </c>
      <c r="G2216" s="63"/>
      <c r="I2216" s="64"/>
      <c r="J2216" s="64"/>
      <c r="K2216" s="65"/>
      <c r="M2216" s="64"/>
      <c r="N2216" s="66"/>
      <c r="O2216" s="66"/>
      <c r="Q2216" s="67"/>
      <c r="R2216" s="68"/>
      <c r="S2216" s="63"/>
      <c r="U2216" s="68">
        <v>65147</v>
      </c>
      <c r="V2216" s="64">
        <v>4</v>
      </c>
      <c r="W2216" s="54">
        <f t="shared" si="104"/>
        <v>2207</v>
      </c>
      <c r="X2216" s="68">
        <v>65147</v>
      </c>
      <c r="AC2216" s="63">
        <v>32574.763614143711</v>
      </c>
      <c r="AD2216" s="63"/>
      <c r="AE2216" s="54" t="s">
        <v>176</v>
      </c>
      <c r="AG2216" s="63"/>
      <c r="AK2216" s="64"/>
      <c r="AL2216" s="64"/>
      <c r="AM2216" s="65"/>
      <c r="AO2216" s="64"/>
      <c r="AP2216" s="66"/>
      <c r="AQ2216" s="66"/>
      <c r="AS2216" s="67"/>
      <c r="AT2216" s="68"/>
    </row>
    <row r="2217" spans="1:46" x14ac:dyDescent="0.25">
      <c r="A2217" s="60">
        <v>33594.371254940983</v>
      </c>
      <c r="B2217" s="54">
        <f t="shared" si="102"/>
        <v>22</v>
      </c>
      <c r="C2217" s="54">
        <f t="shared" si="103"/>
        <v>2208</v>
      </c>
      <c r="D2217" s="60">
        <v>33594.371254940983</v>
      </c>
      <c r="G2217" s="63"/>
      <c r="I2217" s="64"/>
      <c r="J2217" s="64"/>
      <c r="K2217" s="65"/>
      <c r="M2217" s="64"/>
      <c r="N2217" s="66"/>
      <c r="O2217" s="66"/>
      <c r="Q2217" s="67"/>
      <c r="R2217" s="68"/>
      <c r="S2217" s="63"/>
      <c r="U2217" s="68">
        <v>65176</v>
      </c>
      <c r="V2217" s="64">
        <v>5</v>
      </c>
      <c r="W2217" s="54">
        <f t="shared" si="104"/>
        <v>2208</v>
      </c>
      <c r="X2217" s="68">
        <v>65176</v>
      </c>
      <c r="AC2217" s="63">
        <v>32589.41588208219</v>
      </c>
      <c r="AD2217" s="63"/>
      <c r="AE2217" s="54" t="s">
        <v>177</v>
      </c>
      <c r="AG2217" s="63"/>
      <c r="AK2217" s="64"/>
      <c r="AL2217" s="64"/>
      <c r="AM2217" s="65"/>
      <c r="AO2217" s="64"/>
      <c r="AP2217" s="66"/>
      <c r="AQ2217" s="66"/>
      <c r="AS2217" s="67"/>
      <c r="AT2217" s="68"/>
    </row>
    <row r="2218" spans="1:46" x14ac:dyDescent="0.25">
      <c r="A2218" s="60">
        <v>33609.089918191079</v>
      </c>
      <c r="B2218" s="54">
        <f t="shared" si="102"/>
        <v>23</v>
      </c>
      <c r="C2218" s="54">
        <f t="shared" si="103"/>
        <v>2209</v>
      </c>
      <c r="D2218" s="60">
        <v>33609.089918191079</v>
      </c>
      <c r="G2218" s="63"/>
      <c r="I2218" s="64"/>
      <c r="J2218" s="64"/>
      <c r="K2218" s="65"/>
      <c r="M2218" s="64"/>
      <c r="N2218" s="66"/>
      <c r="O2218" s="66"/>
      <c r="Q2218" s="67"/>
      <c r="R2218" s="68"/>
      <c r="S2218" s="63"/>
      <c r="U2218" s="68">
        <v>65205</v>
      </c>
      <c r="V2218" s="64">
        <v>6</v>
      </c>
      <c r="W2218" s="54">
        <f t="shared" si="104"/>
        <v>2209</v>
      </c>
      <c r="X2218" s="68">
        <v>65205</v>
      </c>
      <c r="AC2218" s="63">
        <v>32604.148357952479</v>
      </c>
      <c r="AD2218" s="63"/>
      <c r="AE2218" s="54" t="s">
        <v>176</v>
      </c>
      <c r="AG2218" s="63"/>
      <c r="AK2218" s="64"/>
      <c r="AL2218" s="64"/>
      <c r="AM2218" s="65"/>
      <c r="AO2218" s="64"/>
      <c r="AP2218" s="66"/>
      <c r="AQ2218" s="66"/>
      <c r="AS2218" s="67"/>
      <c r="AT2218" s="68"/>
    </row>
    <row r="2219" spans="1:46" x14ac:dyDescent="0.25">
      <c r="A2219" s="60">
        <v>33623.814898029901</v>
      </c>
      <c r="B2219" s="54">
        <f t="shared" si="102"/>
        <v>24</v>
      </c>
      <c r="C2219" s="54">
        <f t="shared" si="103"/>
        <v>2210</v>
      </c>
      <c r="D2219" s="60">
        <v>33623.814898029901</v>
      </c>
      <c r="G2219" s="63"/>
      <c r="I2219" s="64"/>
      <c r="J2219" s="64"/>
      <c r="K2219" s="65"/>
      <c r="M2219" s="64"/>
      <c r="N2219" s="66"/>
      <c r="O2219" s="66"/>
      <c r="Q2219" s="67"/>
      <c r="R2219" s="68"/>
      <c r="S2219" s="63"/>
      <c r="U2219" s="68">
        <v>65235</v>
      </c>
      <c r="V2219" s="64">
        <v>7</v>
      </c>
      <c r="W2219" s="54">
        <f t="shared" si="104"/>
        <v>2210</v>
      </c>
      <c r="X2219" s="68">
        <v>65235</v>
      </c>
      <c r="AC2219" s="63">
        <v>32619.134867629502</v>
      </c>
      <c r="AD2219" s="63"/>
      <c r="AE2219" s="54" t="s">
        <v>177</v>
      </c>
      <c r="AG2219" s="63"/>
      <c r="AK2219" s="64"/>
      <c r="AL2219" s="64"/>
      <c r="AM2219" s="65"/>
      <c r="AO2219" s="64"/>
      <c r="AP2219" s="66"/>
      <c r="AQ2219" s="66"/>
      <c r="AS2219" s="67"/>
      <c r="AT2219" s="68"/>
    </row>
    <row r="2220" spans="1:46" x14ac:dyDescent="0.25">
      <c r="A2220" s="60">
        <v>33638.575860742014</v>
      </c>
      <c r="B2220" s="54">
        <f t="shared" si="102"/>
        <v>1</v>
      </c>
      <c r="C2220" s="54">
        <f t="shared" si="103"/>
        <v>2211</v>
      </c>
      <c r="D2220" s="60">
        <v>33638.575860742014</v>
      </c>
      <c r="G2220" s="63"/>
      <c r="I2220" s="64"/>
      <c r="J2220" s="64"/>
      <c r="K2220" s="65"/>
      <c r="M2220" s="64"/>
      <c r="N2220" s="66"/>
      <c r="O2220" s="66"/>
      <c r="Q2220" s="67"/>
      <c r="R2220" s="68"/>
      <c r="S2220" s="63"/>
      <c r="U2220" s="68">
        <v>65264</v>
      </c>
      <c r="V2220" s="64">
        <v>8</v>
      </c>
      <c r="W2220" s="54">
        <f t="shared" si="104"/>
        <v>2211</v>
      </c>
      <c r="X2220" s="68">
        <v>65264</v>
      </c>
      <c r="AC2220" s="63">
        <v>32633.491183821112</v>
      </c>
      <c r="AD2220" s="63"/>
      <c r="AE2220" s="54" t="s">
        <v>176</v>
      </c>
      <c r="AG2220" s="63"/>
      <c r="AK2220" s="64"/>
      <c r="AL2220" s="64"/>
      <c r="AM2220" s="65"/>
      <c r="AO2220" s="64"/>
      <c r="AP2220" s="66"/>
      <c r="AQ2220" s="66"/>
      <c r="AS2220" s="67"/>
      <c r="AT2220" s="68"/>
    </row>
    <row r="2221" spans="1:46" x14ac:dyDescent="0.25">
      <c r="A2221" s="60">
        <v>33653.405871159397</v>
      </c>
      <c r="B2221" s="54">
        <f t="shared" si="102"/>
        <v>2</v>
      </c>
      <c r="C2221" s="54">
        <f t="shared" si="103"/>
        <v>2212</v>
      </c>
      <c r="D2221" s="60">
        <v>33653.405871159397</v>
      </c>
      <c r="G2221" s="63"/>
      <c r="I2221" s="64"/>
      <c r="J2221" s="64"/>
      <c r="K2221" s="65"/>
      <c r="M2221" s="64"/>
      <c r="N2221" s="66"/>
      <c r="O2221" s="66"/>
      <c r="Q2221" s="67"/>
      <c r="R2221" s="68"/>
      <c r="S2221" s="63"/>
      <c r="U2221" s="68">
        <v>65294</v>
      </c>
      <c r="V2221" s="64">
        <v>9</v>
      </c>
      <c r="W2221" s="54">
        <f t="shared" si="104"/>
        <v>2212</v>
      </c>
      <c r="X2221" s="68">
        <v>65294</v>
      </c>
      <c r="AC2221" s="63">
        <v>32648.761934658978</v>
      </c>
      <c r="AD2221" s="63"/>
      <c r="AE2221" s="54" t="s">
        <v>177</v>
      </c>
      <c r="AG2221" s="63"/>
      <c r="AK2221" s="64"/>
      <c r="AL2221" s="64"/>
      <c r="AM2221" s="65"/>
      <c r="AO2221" s="64"/>
      <c r="AP2221" s="66"/>
      <c r="AQ2221" s="66"/>
      <c r="AS2221" s="67"/>
      <c r="AT2221" s="68"/>
    </row>
    <row r="2222" spans="1:46" x14ac:dyDescent="0.25">
      <c r="A2222" s="60">
        <v>33668.328532813583</v>
      </c>
      <c r="B2222" s="54">
        <f t="shared" si="102"/>
        <v>3</v>
      </c>
      <c r="C2222" s="54">
        <f t="shared" si="103"/>
        <v>2213</v>
      </c>
      <c r="D2222" s="60">
        <v>33668.328532813583</v>
      </c>
      <c r="G2222" s="63"/>
      <c r="I2222" s="64"/>
      <c r="J2222" s="64"/>
      <c r="K2222" s="65"/>
      <c r="M2222" s="64"/>
      <c r="N2222" s="66"/>
      <c r="O2222" s="66"/>
      <c r="Q2222" s="67"/>
      <c r="R2222" s="68"/>
      <c r="S2222" s="63"/>
      <c r="U2222" s="68">
        <v>65324</v>
      </c>
      <c r="V2222" s="64">
        <v>10</v>
      </c>
      <c r="W2222" s="54">
        <f t="shared" si="104"/>
        <v>2213</v>
      </c>
      <c r="X2222" s="68">
        <v>65324</v>
      </c>
      <c r="AC2222" s="63">
        <v>32662.828966750763</v>
      </c>
      <c r="AD2222" s="63"/>
      <c r="AE2222" s="54" t="s">
        <v>176</v>
      </c>
      <c r="AG2222" s="63"/>
      <c r="AK2222" s="64"/>
      <c r="AL2222" s="64"/>
      <c r="AM2222" s="65"/>
      <c r="AO2222" s="64"/>
      <c r="AP2222" s="66"/>
      <c r="AQ2222" s="66"/>
      <c r="AS2222" s="67"/>
      <c r="AT2222" s="68"/>
    </row>
    <row r="2223" spans="1:46" x14ac:dyDescent="0.25">
      <c r="A2223" s="60">
        <v>33683.367371406406</v>
      </c>
      <c r="B2223" s="54">
        <f t="shared" si="102"/>
        <v>4</v>
      </c>
      <c r="C2223" s="54">
        <f t="shared" si="103"/>
        <v>2214</v>
      </c>
      <c r="D2223" s="60">
        <v>33683.367371406406</v>
      </c>
      <c r="G2223" s="63"/>
      <c r="I2223" s="64"/>
      <c r="J2223" s="64"/>
      <c r="K2223" s="65"/>
      <c r="M2223" s="64"/>
      <c r="N2223" s="66"/>
      <c r="O2223" s="66"/>
      <c r="Q2223" s="67"/>
      <c r="R2223" s="68"/>
      <c r="S2223" s="63"/>
      <c r="U2223" s="68">
        <v>65353</v>
      </c>
      <c r="V2223" s="64">
        <v>11</v>
      </c>
      <c r="W2223" s="54">
        <f t="shared" si="104"/>
        <v>2214</v>
      </c>
      <c r="X2223" s="68">
        <v>65353</v>
      </c>
      <c r="AC2223" s="63">
        <v>32678.290448337793</v>
      </c>
      <c r="AD2223" s="63"/>
      <c r="AE2223" s="54" t="s">
        <v>177</v>
      </c>
      <c r="AG2223" s="63"/>
      <c r="AK2223" s="64"/>
      <c r="AL2223" s="64"/>
      <c r="AM2223" s="65"/>
      <c r="AO2223" s="64"/>
      <c r="AP2223" s="66"/>
      <c r="AQ2223" s="66"/>
      <c r="AS2223" s="67"/>
      <c r="AT2223" s="68"/>
    </row>
    <row r="2224" spans="1:46" x14ac:dyDescent="0.25">
      <c r="A2224" s="60">
        <v>33698.532014016993</v>
      </c>
      <c r="B2224" s="54">
        <f t="shared" si="102"/>
        <v>5</v>
      </c>
      <c r="C2224" s="54">
        <f t="shared" si="103"/>
        <v>2215</v>
      </c>
      <c r="D2224" s="60">
        <v>33698.532014016993</v>
      </c>
      <c r="G2224" s="63"/>
      <c r="I2224" s="64"/>
      <c r="J2224" s="64"/>
      <c r="K2224" s="65"/>
      <c r="M2224" s="64"/>
      <c r="N2224" s="66"/>
      <c r="O2224" s="66"/>
      <c r="Q2224" s="67"/>
      <c r="R2224" s="68"/>
      <c r="S2224" s="63"/>
      <c r="U2224" s="68">
        <v>65383</v>
      </c>
      <c r="V2224" s="64">
        <v>12</v>
      </c>
      <c r="W2224" s="54">
        <f t="shared" si="104"/>
        <v>2215</v>
      </c>
      <c r="X2224" s="68">
        <v>65383</v>
      </c>
      <c r="AC2224" s="63">
        <v>32692.208320619073</v>
      </c>
      <c r="AD2224" s="63"/>
      <c r="AE2224" s="54" t="s">
        <v>176</v>
      </c>
      <c r="AG2224" s="63"/>
      <c r="AK2224" s="64"/>
      <c r="AL2224" s="64"/>
      <c r="AM2224" s="65"/>
      <c r="AO2224" s="64"/>
      <c r="AP2224" s="66"/>
      <c r="AQ2224" s="66"/>
      <c r="AS2224" s="67"/>
      <c r="AT2224" s="68"/>
    </row>
    <row r="2225" spans="1:46" x14ac:dyDescent="0.25">
      <c r="A2225" s="60">
        <v>33713.831844144966</v>
      </c>
      <c r="B2225" s="54">
        <f t="shared" si="102"/>
        <v>6</v>
      </c>
      <c r="C2225" s="54">
        <f t="shared" si="103"/>
        <v>2216</v>
      </c>
      <c r="D2225" s="60">
        <v>33713.831844144966</v>
      </c>
      <c r="G2225" s="63"/>
      <c r="I2225" s="64"/>
      <c r="J2225" s="64"/>
      <c r="K2225" s="65"/>
      <c r="M2225" s="64"/>
      <c r="N2225" s="66"/>
      <c r="O2225" s="66"/>
      <c r="Q2225" s="67"/>
      <c r="R2225" s="68"/>
      <c r="S2225" s="63"/>
      <c r="U2225" s="68">
        <v>65413</v>
      </c>
      <c r="V2225" s="64">
        <v>1</v>
      </c>
      <c r="W2225" s="54">
        <f t="shared" si="104"/>
        <v>2216</v>
      </c>
      <c r="X2225" s="68">
        <v>65413</v>
      </c>
      <c r="AC2225" s="63">
        <v>32707.73788267374</v>
      </c>
      <c r="AD2225" s="63"/>
      <c r="AE2225" s="54" t="s">
        <v>177</v>
      </c>
      <c r="AG2225" s="63"/>
      <c r="AK2225" s="64"/>
      <c r="AL2225" s="64"/>
      <c r="AM2225" s="65"/>
      <c r="AO2225" s="64"/>
      <c r="AP2225" s="66"/>
      <c r="AQ2225" s="66"/>
      <c r="AS2225" s="67"/>
      <c r="AT2225" s="68"/>
    </row>
    <row r="2226" spans="1:46" x14ac:dyDescent="0.25">
      <c r="A2226" s="60">
        <v>33729.256692133378</v>
      </c>
      <c r="B2226" s="54">
        <f t="shared" si="102"/>
        <v>7</v>
      </c>
      <c r="C2226" s="54">
        <f t="shared" si="103"/>
        <v>2217</v>
      </c>
      <c r="D2226" s="60">
        <v>33729.256692133378</v>
      </c>
      <c r="G2226" s="63"/>
      <c r="I2226" s="64"/>
      <c r="J2226" s="64"/>
      <c r="K2226" s="65"/>
      <c r="M2226" s="64"/>
      <c r="N2226" s="66"/>
      <c r="O2226" s="66"/>
      <c r="Q2226" s="67"/>
      <c r="R2226" s="68"/>
      <c r="S2226" s="63"/>
      <c r="U2226" s="68">
        <v>65442</v>
      </c>
      <c r="V2226" s="64">
        <v>2</v>
      </c>
      <c r="W2226" s="54">
        <f t="shared" si="104"/>
        <v>2217</v>
      </c>
      <c r="X2226" s="68">
        <v>65442</v>
      </c>
      <c r="AC2226" s="63">
        <v>32721.671200918034</v>
      </c>
      <c r="AD2226" s="63"/>
      <c r="AE2226" s="54" t="s">
        <v>176</v>
      </c>
      <c r="AG2226" s="63"/>
      <c r="AK2226" s="64"/>
      <c r="AL2226" s="64"/>
      <c r="AM2226" s="65"/>
      <c r="AO2226" s="64"/>
      <c r="AP2226" s="66"/>
      <c r="AQ2226" s="66"/>
      <c r="AS2226" s="67"/>
      <c r="AT2226" s="68"/>
    </row>
    <row r="2227" spans="1:46" x14ac:dyDescent="0.25">
      <c r="A2227" s="60">
        <v>33744.800769151188</v>
      </c>
      <c r="B2227" s="54">
        <f t="shared" si="102"/>
        <v>8</v>
      </c>
      <c r="C2227" s="54">
        <f t="shared" si="103"/>
        <v>2218</v>
      </c>
      <c r="D2227" s="60">
        <v>33744.800769151188</v>
      </c>
      <c r="G2227" s="63"/>
      <c r="I2227" s="64"/>
      <c r="J2227" s="64"/>
      <c r="K2227" s="65"/>
      <c r="M2227" s="64"/>
      <c r="N2227" s="66"/>
      <c r="O2227" s="66"/>
      <c r="Q2227" s="67"/>
      <c r="R2227" s="68"/>
      <c r="S2227" s="63"/>
      <c r="U2227" s="68">
        <v>65472</v>
      </c>
      <c r="V2227" s="64">
        <v>3</v>
      </c>
      <c r="W2227" s="54">
        <f t="shared" si="104"/>
        <v>2218</v>
      </c>
      <c r="X2227" s="68">
        <v>65472</v>
      </c>
      <c r="AC2227" s="63">
        <v>32737.130244797561</v>
      </c>
      <c r="AD2227" s="63"/>
      <c r="AE2227" s="54" t="s">
        <v>177</v>
      </c>
      <c r="AG2227" s="63"/>
      <c r="AK2227" s="64"/>
      <c r="AL2227" s="64"/>
      <c r="AM2227" s="65"/>
      <c r="AO2227" s="64"/>
      <c r="AP2227" s="66"/>
      <c r="AQ2227" s="66"/>
      <c r="AS2227" s="67"/>
      <c r="AT2227" s="68"/>
    </row>
    <row r="2228" spans="1:46" x14ac:dyDescent="0.25">
      <c r="A2228" s="60">
        <v>33760.432850007433</v>
      </c>
      <c r="B2228" s="54">
        <f t="shared" si="102"/>
        <v>9</v>
      </c>
      <c r="C2228" s="54">
        <f t="shared" si="103"/>
        <v>2219</v>
      </c>
      <c r="D2228" s="60">
        <v>33760.432850007433</v>
      </c>
      <c r="G2228" s="63"/>
      <c r="I2228" s="64"/>
      <c r="J2228" s="64"/>
      <c r="K2228" s="65"/>
      <c r="M2228" s="64"/>
      <c r="N2228" s="66"/>
      <c r="O2228" s="66"/>
      <c r="Q2228" s="67"/>
      <c r="R2228" s="68"/>
      <c r="S2228" s="63"/>
      <c r="U2228" s="68">
        <v>65501</v>
      </c>
      <c r="V2228" s="64">
        <v>4</v>
      </c>
      <c r="W2228" s="54">
        <f t="shared" si="104"/>
        <v>2219</v>
      </c>
      <c r="X2228" s="68">
        <v>65501</v>
      </c>
      <c r="AC2228" s="63">
        <v>32751.23990272684</v>
      </c>
      <c r="AD2228" s="63"/>
      <c r="AE2228" s="54" t="s">
        <v>176</v>
      </c>
      <c r="AG2228" s="63"/>
      <c r="AK2228" s="64"/>
      <c r="AL2228" s="64"/>
      <c r="AM2228" s="65"/>
      <c r="AO2228" s="64"/>
      <c r="AP2228" s="66"/>
      <c r="AQ2228" s="66"/>
      <c r="AS2228" s="67"/>
      <c r="AT2228" s="68"/>
    </row>
    <row r="2229" spans="1:46" x14ac:dyDescent="0.25">
      <c r="A2229" s="60">
        <v>33776.135501229204</v>
      </c>
      <c r="B2229" s="54">
        <f t="shared" si="102"/>
        <v>10</v>
      </c>
      <c r="C2229" s="54">
        <f t="shared" si="103"/>
        <v>2220</v>
      </c>
      <c r="D2229" s="60">
        <v>33776.135501229204</v>
      </c>
      <c r="G2229" s="63"/>
      <c r="I2229" s="64"/>
      <c r="J2229" s="64"/>
      <c r="K2229" s="65"/>
      <c r="M2229" s="64"/>
      <c r="N2229" s="66"/>
      <c r="O2229" s="66"/>
      <c r="Q2229" s="67"/>
      <c r="R2229" s="68"/>
      <c r="S2229" s="63"/>
      <c r="U2229" s="68">
        <v>65531</v>
      </c>
      <c r="V2229" s="64">
        <v>5</v>
      </c>
      <c r="W2229" s="54">
        <f t="shared" si="104"/>
        <v>2220</v>
      </c>
      <c r="X2229" s="68">
        <v>65531</v>
      </c>
      <c r="AC2229" s="63">
        <v>32766.494100320619</v>
      </c>
      <c r="AD2229" s="63"/>
      <c r="AE2229" s="54" t="s">
        <v>177</v>
      </c>
      <c r="AG2229" s="63"/>
      <c r="AK2229" s="64"/>
      <c r="AL2229" s="64"/>
      <c r="AM2229" s="65"/>
      <c r="AO2229" s="64"/>
      <c r="AP2229" s="66"/>
      <c r="AQ2229" s="66"/>
      <c r="AS2229" s="67"/>
      <c r="AT2229" s="68"/>
    </row>
    <row r="2230" spans="1:46" x14ac:dyDescent="0.25">
      <c r="A2230" s="60">
        <v>33791.861969588324</v>
      </c>
      <c r="B2230" s="54">
        <f t="shared" si="102"/>
        <v>11</v>
      </c>
      <c r="C2230" s="54">
        <f t="shared" si="103"/>
        <v>2221</v>
      </c>
      <c r="D2230" s="60">
        <v>33791.861969588324</v>
      </c>
      <c r="G2230" s="63"/>
      <c r="I2230" s="64"/>
      <c r="J2230" s="64"/>
      <c r="K2230" s="65"/>
      <c r="M2230" s="64"/>
      <c r="N2230" s="66"/>
      <c r="O2230" s="66"/>
      <c r="Q2230" s="67"/>
      <c r="R2230" s="68"/>
      <c r="S2230" s="63"/>
      <c r="U2230" s="68">
        <v>65560</v>
      </c>
      <c r="V2230" s="64">
        <v>6</v>
      </c>
      <c r="W2230" s="54">
        <f t="shared" si="104"/>
        <v>2221</v>
      </c>
      <c r="X2230" s="68">
        <v>65560</v>
      </c>
      <c r="AC2230" s="63">
        <v>32780.90818952769</v>
      </c>
      <c r="AD2230" s="63"/>
      <c r="AE2230" s="54" t="s">
        <v>176</v>
      </c>
      <c r="AG2230" s="63"/>
      <c r="AK2230" s="64"/>
      <c r="AL2230" s="64"/>
      <c r="AM2230" s="65"/>
      <c r="AO2230" s="64"/>
      <c r="AP2230" s="66"/>
      <c r="AQ2230" s="66"/>
      <c r="AS2230" s="67"/>
      <c r="AT2230" s="68"/>
    </row>
    <row r="2231" spans="1:46" x14ac:dyDescent="0.25">
      <c r="A2231" s="60">
        <v>33807.59014661843</v>
      </c>
      <c r="B2231" s="54">
        <f t="shared" si="102"/>
        <v>12</v>
      </c>
      <c r="C2231" s="54">
        <f t="shared" si="103"/>
        <v>2222</v>
      </c>
      <c r="D2231" s="60">
        <v>33807.59014661843</v>
      </c>
      <c r="G2231" s="63"/>
      <c r="I2231" s="64"/>
      <c r="J2231" s="64"/>
      <c r="K2231" s="65"/>
      <c r="M2231" s="64"/>
      <c r="N2231" s="66"/>
      <c r="O2231" s="66"/>
      <c r="Q2231" s="67"/>
      <c r="R2231" s="68"/>
      <c r="S2231" s="63"/>
      <c r="U2231" s="68">
        <v>65589</v>
      </c>
      <c r="V2231" s="64">
        <v>7</v>
      </c>
      <c r="W2231" s="54">
        <f t="shared" si="104"/>
        <v>2222</v>
      </c>
      <c r="X2231" s="68">
        <v>65589</v>
      </c>
      <c r="AC2231" s="63">
        <v>32795.856111387722</v>
      </c>
      <c r="AD2231" s="63"/>
      <c r="AE2231" s="54" t="s">
        <v>177</v>
      </c>
      <c r="AG2231" s="63"/>
      <c r="AK2231" s="64"/>
      <c r="AL2231" s="64"/>
      <c r="AM2231" s="65"/>
      <c r="AO2231" s="64"/>
      <c r="AP2231" s="66"/>
      <c r="AQ2231" s="66"/>
      <c r="AS2231" s="67"/>
      <c r="AT2231" s="68"/>
    </row>
    <row r="2232" spans="1:46" x14ac:dyDescent="0.25">
      <c r="A2232" s="60">
        <v>33823.26969466731</v>
      </c>
      <c r="B2232" s="54">
        <f t="shared" si="102"/>
        <v>13</v>
      </c>
      <c r="C2232" s="54">
        <f t="shared" si="103"/>
        <v>2223</v>
      </c>
      <c r="D2232" s="60">
        <v>33823.26969466731</v>
      </c>
      <c r="G2232" s="63"/>
      <c r="I2232" s="64"/>
      <c r="J2232" s="64"/>
      <c r="K2232" s="65"/>
      <c r="M2232" s="64"/>
      <c r="N2232" s="66"/>
      <c r="O2232" s="66"/>
      <c r="Q2232" s="67"/>
      <c r="R2232" s="68"/>
      <c r="S2232" s="63"/>
      <c r="U2232" s="68">
        <v>65619</v>
      </c>
      <c r="V2232" s="64">
        <v>8</v>
      </c>
      <c r="W2232" s="54">
        <f t="shared" si="104"/>
        <v>2223</v>
      </c>
      <c r="X2232" s="68">
        <v>65619</v>
      </c>
      <c r="AC2232" s="63">
        <v>32810.644441191573</v>
      </c>
      <c r="AD2232" s="63"/>
      <c r="AE2232" s="54" t="s">
        <v>176</v>
      </c>
      <c r="AG2232" s="63"/>
      <c r="AK2232" s="64"/>
      <c r="AL2232" s="64"/>
      <c r="AM2232" s="65"/>
      <c r="AO2232" s="64"/>
      <c r="AP2232" s="66"/>
      <c r="AQ2232" s="66"/>
      <c r="AS2232" s="67"/>
      <c r="AT2232" s="68"/>
    </row>
    <row r="2233" spans="1:46" x14ac:dyDescent="0.25">
      <c r="A2233" s="60">
        <v>33838.882702378556</v>
      </c>
      <c r="B2233" s="54">
        <f t="shared" si="102"/>
        <v>14</v>
      </c>
      <c r="C2233" s="54">
        <f t="shared" si="103"/>
        <v>2224</v>
      </c>
      <c r="D2233" s="60">
        <v>33838.882702378556</v>
      </c>
      <c r="G2233" s="63"/>
      <c r="I2233" s="64"/>
      <c r="J2233" s="64"/>
      <c r="K2233" s="65"/>
      <c r="M2233" s="64"/>
      <c r="N2233" s="66"/>
      <c r="O2233" s="66"/>
      <c r="Q2233" s="67"/>
      <c r="R2233" s="68"/>
      <c r="S2233" s="63"/>
      <c r="U2233" s="68">
        <v>65648</v>
      </c>
      <c r="V2233" s="64">
        <v>9</v>
      </c>
      <c r="W2233" s="54">
        <f t="shared" si="104"/>
        <v>2224</v>
      </c>
      <c r="X2233" s="68">
        <v>65648</v>
      </c>
      <c r="AC2233" s="63">
        <v>32825.244673288893</v>
      </c>
      <c r="AD2233" s="63"/>
      <c r="AE2233" s="54" t="s">
        <v>177</v>
      </c>
      <c r="AG2233" s="63"/>
      <c r="AK2233" s="64"/>
      <c r="AL2233" s="64"/>
      <c r="AM2233" s="65"/>
      <c r="AO2233" s="64"/>
      <c r="AP2233" s="66"/>
      <c r="AQ2233" s="66"/>
      <c r="AS2233" s="67"/>
      <c r="AT2233" s="68"/>
    </row>
    <row r="2234" spans="1:46" x14ac:dyDescent="0.25">
      <c r="A2234" s="60">
        <v>33854.388397527859</v>
      </c>
      <c r="B2234" s="54">
        <f t="shared" si="102"/>
        <v>15</v>
      </c>
      <c r="C2234" s="54">
        <f t="shared" si="103"/>
        <v>2225</v>
      </c>
      <c r="D2234" s="60">
        <v>33854.388397527859</v>
      </c>
      <c r="G2234" s="63"/>
      <c r="I2234" s="64"/>
      <c r="J2234" s="64"/>
      <c r="K2234" s="65"/>
      <c r="M2234" s="64"/>
      <c r="N2234" s="66"/>
      <c r="O2234" s="66"/>
      <c r="Q2234" s="67"/>
      <c r="R2234" s="68"/>
      <c r="S2234" s="63"/>
      <c r="U2234" s="68">
        <v>65678</v>
      </c>
      <c r="V2234" s="64">
        <v>10</v>
      </c>
      <c r="W2234" s="54">
        <f t="shared" si="104"/>
        <v>2225</v>
      </c>
      <c r="X2234" s="68">
        <v>65678</v>
      </c>
      <c r="AC2234" s="63">
        <v>32840.403900443111</v>
      </c>
      <c r="AD2234" s="63"/>
      <c r="AE2234" s="54" t="s">
        <v>176</v>
      </c>
      <c r="AG2234" s="63"/>
      <c r="AK2234" s="64"/>
      <c r="AL2234" s="64"/>
      <c r="AM2234" s="65"/>
      <c r="AO2234" s="64"/>
      <c r="AP2234" s="66"/>
      <c r="AQ2234" s="66"/>
      <c r="AS2234" s="67"/>
      <c r="AT2234" s="68"/>
    </row>
    <row r="2235" spans="1:46" x14ac:dyDescent="0.25">
      <c r="A2235" s="60">
        <v>33869.780381276272</v>
      </c>
      <c r="B2235" s="54">
        <f t="shared" si="102"/>
        <v>16</v>
      </c>
      <c r="C2235" s="54">
        <f t="shared" si="103"/>
        <v>2226</v>
      </c>
      <c r="D2235" s="60">
        <v>33869.780381276272</v>
      </c>
      <c r="G2235" s="63"/>
      <c r="I2235" s="64"/>
      <c r="J2235" s="64"/>
      <c r="K2235" s="65"/>
      <c r="M2235" s="64"/>
      <c r="N2235" s="66"/>
      <c r="O2235" s="66"/>
      <c r="Q2235" s="67"/>
      <c r="R2235" s="68"/>
      <c r="S2235" s="63"/>
      <c r="U2235" s="68">
        <v>65707</v>
      </c>
      <c r="V2235" s="64">
        <v>11</v>
      </c>
      <c r="W2235" s="54">
        <f t="shared" si="104"/>
        <v>2226</v>
      </c>
      <c r="X2235" s="68">
        <v>65707</v>
      </c>
      <c r="AC2235" s="63">
        <v>32854.68806618033</v>
      </c>
      <c r="AD2235" s="63"/>
      <c r="AE2235" s="54" t="s">
        <v>177</v>
      </c>
      <c r="AG2235" s="63"/>
      <c r="AK2235" s="64"/>
      <c r="AL2235" s="64"/>
      <c r="AM2235" s="65"/>
      <c r="AO2235" s="64"/>
      <c r="AP2235" s="66"/>
      <c r="AQ2235" s="66"/>
      <c r="AS2235" s="67"/>
      <c r="AT2235" s="68"/>
    </row>
    <row r="2236" spans="1:46" x14ac:dyDescent="0.25">
      <c r="A2236" s="60">
        <v>33885.036411217414</v>
      </c>
      <c r="B2236" s="54">
        <f t="shared" si="102"/>
        <v>17</v>
      </c>
      <c r="C2236" s="54">
        <f t="shared" si="103"/>
        <v>2227</v>
      </c>
      <c r="D2236" s="60">
        <v>33885.036411217414</v>
      </c>
      <c r="G2236" s="63"/>
      <c r="I2236" s="64"/>
      <c r="J2236" s="64"/>
      <c r="K2236" s="65"/>
      <c r="M2236" s="64"/>
      <c r="N2236" s="66"/>
      <c r="O2236" s="66"/>
      <c r="Q2236" s="67"/>
      <c r="R2236" s="68"/>
      <c r="S2236" s="63"/>
      <c r="U2236" s="68">
        <v>65737</v>
      </c>
      <c r="V2236" s="64">
        <v>12</v>
      </c>
      <c r="W2236" s="54">
        <f t="shared" si="104"/>
        <v>2227</v>
      </c>
      <c r="X2236" s="68">
        <v>65737</v>
      </c>
      <c r="AC2236" s="63">
        <v>32870.1392619377</v>
      </c>
      <c r="AD2236" s="63"/>
      <c r="AE2236" s="54" t="s">
        <v>176</v>
      </c>
      <c r="AG2236" s="63"/>
      <c r="AK2236" s="64"/>
      <c r="AL2236" s="64"/>
      <c r="AM2236" s="65"/>
      <c r="AO2236" s="64"/>
      <c r="AP2236" s="66"/>
      <c r="AQ2236" s="66"/>
      <c r="AS2236" s="67"/>
      <c r="AT2236" s="68"/>
    </row>
    <row r="2237" spans="1:46" x14ac:dyDescent="0.25">
      <c r="A2237" s="60">
        <v>33900.165347741451</v>
      </c>
      <c r="B2237" s="54">
        <f t="shared" si="102"/>
        <v>18</v>
      </c>
      <c r="C2237" s="54">
        <f t="shared" si="103"/>
        <v>2228</v>
      </c>
      <c r="D2237" s="60">
        <v>33900.165347741451</v>
      </c>
      <c r="G2237" s="63"/>
      <c r="I2237" s="64"/>
      <c r="J2237" s="64"/>
      <c r="K2237" s="65"/>
      <c r="M2237" s="64"/>
      <c r="N2237" s="66"/>
      <c r="O2237" s="66"/>
      <c r="Q2237" s="67"/>
      <c r="R2237" s="68"/>
      <c r="S2237" s="63"/>
      <c r="U2237" s="68">
        <v>65767</v>
      </c>
      <c r="V2237" s="64">
        <v>1</v>
      </c>
      <c r="W2237" s="54">
        <f t="shared" si="104"/>
        <v>2228</v>
      </c>
      <c r="X2237" s="68">
        <v>65767</v>
      </c>
      <c r="AC2237" s="63">
        <v>32884.206788923126</v>
      </c>
      <c r="AD2237" s="63"/>
      <c r="AE2237" s="54" t="s">
        <v>177</v>
      </c>
      <c r="AG2237" s="63"/>
      <c r="AK2237" s="64"/>
      <c r="AL2237" s="64"/>
      <c r="AM2237" s="65"/>
      <c r="AO2237" s="64"/>
      <c r="AP2237" s="66"/>
      <c r="AQ2237" s="66"/>
      <c r="AS2237" s="67"/>
      <c r="AT2237" s="68"/>
    </row>
    <row r="2238" spans="1:46" x14ac:dyDescent="0.25">
      <c r="A2238" s="60">
        <v>33915.165282368194</v>
      </c>
      <c r="B2238" s="54">
        <f t="shared" si="102"/>
        <v>19</v>
      </c>
      <c r="C2238" s="54">
        <f t="shared" si="103"/>
        <v>2229</v>
      </c>
      <c r="D2238" s="60">
        <v>33915.165282368194</v>
      </c>
      <c r="G2238" s="63"/>
      <c r="I2238" s="64"/>
      <c r="J2238" s="64"/>
      <c r="K2238" s="65"/>
      <c r="M2238" s="64"/>
      <c r="N2238" s="66"/>
      <c r="O2238" s="66"/>
      <c r="Q2238" s="67"/>
      <c r="R2238" s="68"/>
      <c r="S2238" s="63"/>
      <c r="U2238" s="68">
        <v>65797</v>
      </c>
      <c r="V2238" s="64">
        <v>2</v>
      </c>
      <c r="W2238" s="54">
        <f t="shared" si="104"/>
        <v>2229</v>
      </c>
      <c r="X2238" s="68">
        <v>65797</v>
      </c>
      <c r="AC2238" s="63">
        <v>32899.806237802841</v>
      </c>
      <c r="AD2238" s="63"/>
      <c r="AE2238" s="54" t="s">
        <v>176</v>
      </c>
      <c r="AG2238" s="63"/>
      <c r="AK2238" s="64"/>
      <c r="AL2238" s="64"/>
      <c r="AM2238" s="65"/>
      <c r="AO2238" s="64"/>
      <c r="AP2238" s="66"/>
      <c r="AQ2238" s="66"/>
      <c r="AS2238" s="67"/>
      <c r="AT2238" s="68"/>
    </row>
    <row r="2239" spans="1:46" x14ac:dyDescent="0.25">
      <c r="A2239" s="60">
        <v>33930.060305902269</v>
      </c>
      <c r="B2239" s="54">
        <f t="shared" si="102"/>
        <v>20</v>
      </c>
      <c r="C2239" s="54">
        <f t="shared" si="103"/>
        <v>2230</v>
      </c>
      <c r="D2239" s="60">
        <v>33930.060305902269</v>
      </c>
      <c r="G2239" s="63"/>
      <c r="I2239" s="64"/>
      <c r="J2239" s="64"/>
      <c r="K2239" s="65"/>
      <c r="M2239" s="64"/>
      <c r="N2239" s="66"/>
      <c r="O2239" s="66"/>
      <c r="Q2239" s="67"/>
      <c r="R2239" s="68"/>
      <c r="S2239" s="63"/>
      <c r="U2239" s="68">
        <v>65826</v>
      </c>
      <c r="V2239" s="64">
        <v>3</v>
      </c>
      <c r="W2239" s="54">
        <f t="shared" si="104"/>
        <v>2230</v>
      </c>
      <c r="X2239" s="68">
        <v>65826</v>
      </c>
      <c r="AC2239" s="63">
        <v>32913.803254588507</v>
      </c>
      <c r="AD2239" s="63"/>
      <c r="AE2239" s="54" t="s">
        <v>177</v>
      </c>
      <c r="AG2239" s="63"/>
      <c r="AK2239" s="64"/>
      <c r="AL2239" s="64"/>
      <c r="AM2239" s="65"/>
      <c r="AO2239" s="64"/>
      <c r="AP2239" s="66"/>
      <c r="AQ2239" s="66"/>
      <c r="AS2239" s="67"/>
      <c r="AT2239" s="68"/>
    </row>
    <row r="2240" spans="1:46" x14ac:dyDescent="0.25">
      <c r="A2240" s="60">
        <v>33944.864707285538</v>
      </c>
      <c r="B2240" s="54">
        <f t="shared" si="102"/>
        <v>21</v>
      </c>
      <c r="C2240" s="54">
        <f t="shared" si="103"/>
        <v>2231</v>
      </c>
      <c r="D2240" s="60">
        <v>33944.864707285538</v>
      </c>
      <c r="G2240" s="63"/>
      <c r="I2240" s="64"/>
      <c r="J2240" s="64"/>
      <c r="K2240" s="65"/>
      <c r="M2240" s="64"/>
      <c r="N2240" s="66"/>
      <c r="O2240" s="66"/>
      <c r="Q2240" s="67"/>
      <c r="R2240" s="68"/>
      <c r="S2240" s="63"/>
      <c r="U2240" s="68">
        <v>65856</v>
      </c>
      <c r="V2240" s="64">
        <v>3</v>
      </c>
      <c r="W2240" s="54">
        <f t="shared" si="104"/>
        <v>2231</v>
      </c>
      <c r="X2240" s="68">
        <v>65856</v>
      </c>
      <c r="AC2240" s="63">
        <v>32929.371771500912</v>
      </c>
      <c r="AD2240" s="63"/>
      <c r="AE2240" s="54" t="s">
        <v>176</v>
      </c>
      <c r="AG2240" s="63"/>
      <c r="AK2240" s="64"/>
      <c r="AL2240" s="64"/>
      <c r="AM2240" s="65"/>
      <c r="AO2240" s="64"/>
      <c r="AP2240" s="66"/>
      <c r="AQ2240" s="66"/>
      <c r="AS2240" s="67"/>
      <c r="AT2240" s="68"/>
    </row>
    <row r="2241" spans="1:46" x14ac:dyDescent="0.25">
      <c r="A2241" s="60">
        <v>33959.614033185411</v>
      </c>
      <c r="B2241" s="54">
        <f t="shared" si="102"/>
        <v>22</v>
      </c>
      <c r="C2241" s="54">
        <f t="shared" si="103"/>
        <v>2232</v>
      </c>
      <c r="D2241" s="60">
        <v>33959.614033185411</v>
      </c>
      <c r="G2241" s="63"/>
      <c r="I2241" s="64"/>
      <c r="J2241" s="64"/>
      <c r="K2241" s="65"/>
      <c r="M2241" s="64"/>
      <c r="N2241" s="66"/>
      <c r="O2241" s="66"/>
      <c r="Q2241" s="67"/>
      <c r="R2241" s="68"/>
      <c r="S2241" s="63"/>
      <c r="U2241" s="68">
        <v>65885</v>
      </c>
      <c r="V2241" s="64">
        <v>4</v>
      </c>
      <c r="W2241" s="54">
        <f t="shared" si="104"/>
        <v>2232</v>
      </c>
      <c r="X2241" s="68">
        <v>65885</v>
      </c>
      <c r="AC2241" s="63">
        <v>32943.457953444682</v>
      </c>
      <c r="AD2241" s="63"/>
      <c r="AE2241" s="54" t="s">
        <v>177</v>
      </c>
      <c r="AG2241" s="63"/>
      <c r="AK2241" s="64"/>
      <c r="AL2241" s="64"/>
      <c r="AM2241" s="65"/>
      <c r="AO2241" s="64"/>
      <c r="AP2241" s="66"/>
      <c r="AQ2241" s="66"/>
      <c r="AS2241" s="67"/>
      <c r="AT2241" s="68"/>
    </row>
    <row r="2242" spans="1:46" x14ac:dyDescent="0.25">
      <c r="A2242" s="60">
        <v>33974.33160086628</v>
      </c>
      <c r="B2242" s="54">
        <f t="shared" si="102"/>
        <v>23</v>
      </c>
      <c r="C2242" s="54">
        <f t="shared" si="103"/>
        <v>2233</v>
      </c>
      <c r="D2242" s="60">
        <v>33974.33160086628</v>
      </c>
      <c r="G2242" s="63"/>
      <c r="I2242" s="64"/>
      <c r="J2242" s="64"/>
      <c r="K2242" s="65"/>
      <c r="M2242" s="64"/>
      <c r="N2242" s="66"/>
      <c r="O2242" s="66"/>
      <c r="Q2242" s="67"/>
      <c r="R2242" s="68"/>
      <c r="S2242" s="63"/>
      <c r="U2242" s="68">
        <v>65915</v>
      </c>
      <c r="V2242" s="64">
        <v>5</v>
      </c>
      <c r="W2242" s="54">
        <f t="shared" si="104"/>
        <v>2233</v>
      </c>
      <c r="X2242" s="68">
        <v>65915</v>
      </c>
      <c r="AC2242" s="63">
        <v>32958.825883531012</v>
      </c>
      <c r="AD2242" s="63"/>
      <c r="AE2242" s="54" t="s">
        <v>176</v>
      </c>
      <c r="AG2242" s="63"/>
      <c r="AK2242" s="64"/>
      <c r="AL2242" s="64"/>
      <c r="AM2242" s="65"/>
      <c r="AO2242" s="64"/>
      <c r="AP2242" s="66"/>
      <c r="AQ2242" s="66"/>
      <c r="AS2242" s="67"/>
      <c r="AT2242" s="68"/>
    </row>
    <row r="2243" spans="1:46" x14ac:dyDescent="0.25">
      <c r="A2243" s="60">
        <v>33989.058190927841</v>
      </c>
      <c r="B2243" s="54">
        <f t="shared" si="102"/>
        <v>24</v>
      </c>
      <c r="C2243" s="54">
        <f t="shared" si="103"/>
        <v>2234</v>
      </c>
      <c r="D2243" s="60">
        <v>33989.058190927841</v>
      </c>
      <c r="G2243" s="63"/>
      <c r="I2243" s="64"/>
      <c r="J2243" s="64"/>
      <c r="K2243" s="65"/>
      <c r="M2243" s="64"/>
      <c r="N2243" s="66"/>
      <c r="O2243" s="66"/>
      <c r="Q2243" s="67"/>
      <c r="R2243" s="68"/>
      <c r="S2243" s="63"/>
      <c r="U2243" s="68">
        <v>65944</v>
      </c>
      <c r="V2243" s="64">
        <v>6</v>
      </c>
      <c r="W2243" s="54">
        <f t="shared" si="104"/>
        <v>2234</v>
      </c>
      <c r="X2243" s="68">
        <v>65944</v>
      </c>
      <c r="AC2243" s="63">
        <v>32973.138493831735</v>
      </c>
      <c r="AD2243" s="63"/>
      <c r="AE2243" s="54" t="s">
        <v>177</v>
      </c>
      <c r="AG2243" s="63"/>
      <c r="AK2243" s="64"/>
      <c r="AL2243" s="64"/>
      <c r="AM2243" s="65"/>
      <c r="AO2243" s="64"/>
      <c r="AP2243" s="66"/>
      <c r="AQ2243" s="66"/>
      <c r="AS2243" s="67"/>
      <c r="AT2243" s="68"/>
    </row>
    <row r="2244" spans="1:46" x14ac:dyDescent="0.25">
      <c r="A2244" s="60">
        <v>34003.818150188774</v>
      </c>
      <c r="B2244" s="54">
        <f t="shared" si="102"/>
        <v>1</v>
      </c>
      <c r="C2244" s="54">
        <f t="shared" si="103"/>
        <v>2235</v>
      </c>
      <c r="D2244" s="60">
        <v>34003.818150188774</v>
      </c>
      <c r="G2244" s="63"/>
      <c r="I2244" s="64"/>
      <c r="J2244" s="64"/>
      <c r="K2244" s="65"/>
      <c r="M2244" s="64"/>
      <c r="N2244" s="66"/>
      <c r="O2244" s="66"/>
      <c r="Q2244" s="67"/>
      <c r="R2244" s="68"/>
      <c r="S2244" s="63"/>
      <c r="U2244" s="68">
        <v>65973</v>
      </c>
      <c r="V2244" s="64">
        <v>7</v>
      </c>
      <c r="W2244" s="54">
        <f t="shared" si="104"/>
        <v>2235</v>
      </c>
      <c r="X2244" s="68">
        <v>65973</v>
      </c>
      <c r="AC2244" s="63">
        <v>32988.186393040232</v>
      </c>
      <c r="AD2244" s="63"/>
      <c r="AE2244" s="54" t="s">
        <v>176</v>
      </c>
      <c r="AG2244" s="63"/>
      <c r="AK2244" s="64"/>
      <c r="AL2244" s="64"/>
      <c r="AM2244" s="65"/>
      <c r="AO2244" s="64"/>
      <c r="AP2244" s="66"/>
      <c r="AQ2244" s="66"/>
      <c r="AS2244" s="67"/>
      <c r="AT2244" s="68"/>
    </row>
    <row r="2245" spans="1:46" x14ac:dyDescent="0.25">
      <c r="A2245" s="60">
        <v>34018.65009845607</v>
      </c>
      <c r="B2245" s="54">
        <f t="shared" si="102"/>
        <v>2</v>
      </c>
      <c r="C2245" s="54">
        <f t="shared" si="103"/>
        <v>2236</v>
      </c>
      <c r="D2245" s="60">
        <v>34018.65009845607</v>
      </c>
      <c r="G2245" s="63"/>
      <c r="I2245" s="64"/>
      <c r="J2245" s="64"/>
      <c r="K2245" s="65"/>
      <c r="M2245" s="64"/>
      <c r="N2245" s="66"/>
      <c r="O2245" s="66"/>
      <c r="Q2245" s="67"/>
      <c r="R2245" s="68"/>
      <c r="S2245" s="63"/>
      <c r="U2245" s="68">
        <v>66003</v>
      </c>
      <c r="V2245" s="64">
        <v>8</v>
      </c>
      <c r="W2245" s="54">
        <f t="shared" si="104"/>
        <v>2236</v>
      </c>
      <c r="X2245" s="68">
        <v>66003</v>
      </c>
      <c r="AC2245" s="63">
        <v>33002.813692540862</v>
      </c>
      <c r="AD2245" s="63"/>
      <c r="AE2245" s="54" t="s">
        <v>177</v>
      </c>
      <c r="AG2245" s="63"/>
      <c r="AK2245" s="64"/>
      <c r="AL2245" s="64"/>
      <c r="AM2245" s="65"/>
      <c r="AO2245" s="64"/>
      <c r="AP2245" s="66"/>
      <c r="AQ2245" s="66"/>
      <c r="AS2245" s="67"/>
      <c r="AT2245" s="68"/>
    </row>
    <row r="2246" spans="1:46" x14ac:dyDescent="0.25">
      <c r="A2246" s="60">
        <v>34033.571882971562</v>
      </c>
      <c r="B2246" s="54">
        <f t="shared" si="102"/>
        <v>3</v>
      </c>
      <c r="C2246" s="54">
        <f t="shared" si="103"/>
        <v>2237</v>
      </c>
      <c r="D2246" s="60">
        <v>34033.571882971562</v>
      </c>
      <c r="G2246" s="63"/>
      <c r="I2246" s="64"/>
      <c r="J2246" s="64"/>
      <c r="K2246" s="65"/>
      <c r="M2246" s="64"/>
      <c r="N2246" s="66"/>
      <c r="O2246" s="66"/>
      <c r="Q2246" s="67"/>
      <c r="R2246" s="68"/>
      <c r="S2246" s="63"/>
      <c r="U2246" s="68">
        <v>66032</v>
      </c>
      <c r="V2246" s="64">
        <v>9</v>
      </c>
      <c r="W2246" s="54">
        <f t="shared" si="104"/>
        <v>2237</v>
      </c>
      <c r="X2246" s="68">
        <v>66032</v>
      </c>
      <c r="AC2246" s="63">
        <v>33017.491715217475</v>
      </c>
      <c r="AD2246" s="63"/>
      <c r="AE2246" s="54" t="s">
        <v>176</v>
      </c>
      <c r="AG2246" s="63"/>
      <c r="AK2246" s="64"/>
      <c r="AL2246" s="64"/>
      <c r="AM2246" s="65"/>
      <c r="AO2246" s="64"/>
      <c r="AP2246" s="66"/>
      <c r="AQ2246" s="66"/>
      <c r="AS2246" s="67"/>
      <c r="AT2246" s="68"/>
    </row>
    <row r="2247" spans="1:46" x14ac:dyDescent="0.25">
      <c r="A2247" s="60">
        <v>34048.612232744228</v>
      </c>
      <c r="B2247" s="54">
        <f t="shared" si="102"/>
        <v>4</v>
      </c>
      <c r="C2247" s="54">
        <f t="shared" si="103"/>
        <v>2238</v>
      </c>
      <c r="D2247" s="60">
        <v>34048.612232744228</v>
      </c>
      <c r="G2247" s="63"/>
      <c r="I2247" s="64"/>
      <c r="J2247" s="64"/>
      <c r="K2247" s="65"/>
      <c r="M2247" s="64"/>
      <c r="N2247" s="66"/>
      <c r="O2247" s="66"/>
      <c r="Q2247" s="67"/>
      <c r="R2247" s="68"/>
      <c r="S2247" s="63"/>
      <c r="U2247" s="68">
        <v>66061</v>
      </c>
      <c r="V2247" s="64">
        <v>10</v>
      </c>
      <c r="W2247" s="54">
        <f t="shared" si="104"/>
        <v>2238</v>
      </c>
      <c r="X2247" s="68">
        <v>66061</v>
      </c>
      <c r="AC2247" s="63">
        <v>33032.459771535825</v>
      </c>
      <c r="AD2247" s="63"/>
      <c r="AE2247" s="54" t="s">
        <v>177</v>
      </c>
      <c r="AG2247" s="63"/>
      <c r="AK2247" s="64"/>
      <c r="AL2247" s="64"/>
      <c r="AM2247" s="65"/>
      <c r="AO2247" s="64"/>
      <c r="AP2247" s="66"/>
      <c r="AQ2247" s="66"/>
      <c r="AS2247" s="67"/>
      <c r="AT2247" s="68"/>
    </row>
    <row r="2248" spans="1:46" x14ac:dyDescent="0.25">
      <c r="A2248" s="60">
        <v>34063.776491492055</v>
      </c>
      <c r="B2248" s="54">
        <f t="shared" si="102"/>
        <v>5</v>
      </c>
      <c r="C2248" s="54">
        <f t="shared" si="103"/>
        <v>2239</v>
      </c>
      <c r="D2248" s="60">
        <v>34063.776491492055</v>
      </c>
      <c r="G2248" s="63"/>
      <c r="I2248" s="64"/>
      <c r="J2248" s="64"/>
      <c r="K2248" s="65"/>
      <c r="M2248" s="64"/>
      <c r="N2248" s="66"/>
      <c r="O2248" s="66"/>
      <c r="Q2248" s="67"/>
      <c r="R2248" s="68"/>
      <c r="S2248" s="63"/>
      <c r="U2248" s="68">
        <v>66091</v>
      </c>
      <c r="V2248" s="64">
        <v>11</v>
      </c>
      <c r="W2248" s="54">
        <f t="shared" si="104"/>
        <v>2239</v>
      </c>
      <c r="X2248" s="68">
        <v>66091</v>
      </c>
      <c r="AC2248" s="63">
        <v>33046.788572554011</v>
      </c>
      <c r="AD2248" s="63"/>
      <c r="AE2248" s="54" t="s">
        <v>176</v>
      </c>
      <c r="AG2248" s="63"/>
      <c r="AK2248" s="64"/>
      <c r="AL2248" s="64"/>
      <c r="AM2248" s="65"/>
      <c r="AO2248" s="64"/>
      <c r="AP2248" s="66"/>
      <c r="AQ2248" s="66"/>
      <c r="AS2248" s="67"/>
      <c r="AT2248" s="68"/>
    </row>
    <row r="2249" spans="1:46" x14ac:dyDescent="0.25">
      <c r="A2249" s="60">
        <v>34079.076378892176</v>
      </c>
      <c r="B2249" s="54">
        <f t="shared" si="102"/>
        <v>6</v>
      </c>
      <c r="C2249" s="54">
        <f t="shared" si="103"/>
        <v>2240</v>
      </c>
      <c r="D2249" s="60">
        <v>34079.076378892176</v>
      </c>
      <c r="G2249" s="63"/>
      <c r="I2249" s="64"/>
      <c r="J2249" s="64"/>
      <c r="K2249" s="65"/>
      <c r="M2249" s="64"/>
      <c r="N2249" s="66"/>
      <c r="O2249" s="66"/>
      <c r="Q2249" s="67"/>
      <c r="R2249" s="68"/>
      <c r="S2249" s="63"/>
      <c r="U2249" s="68">
        <v>66121</v>
      </c>
      <c r="V2249" s="64">
        <v>12</v>
      </c>
      <c r="W2249" s="54">
        <f t="shared" si="104"/>
        <v>2240</v>
      </c>
      <c r="X2249" s="68">
        <v>66121</v>
      </c>
      <c r="AC2249" s="63">
        <v>33062.058636810165</v>
      </c>
      <c r="AD2249" s="63"/>
      <c r="AE2249" s="54" t="s">
        <v>177</v>
      </c>
      <c r="AG2249" s="63"/>
      <c r="AK2249" s="64"/>
      <c r="AL2249" s="64"/>
      <c r="AM2249" s="65"/>
      <c r="AO2249" s="64"/>
      <c r="AP2249" s="66"/>
      <c r="AQ2249" s="66"/>
      <c r="AS2249" s="67"/>
      <c r="AT2249" s="68"/>
    </row>
    <row r="2250" spans="1:46" x14ac:dyDescent="0.25">
      <c r="A2250" s="60">
        <v>34094.501868494786</v>
      </c>
      <c r="B2250" s="54">
        <f t="shared" si="102"/>
        <v>7</v>
      </c>
      <c r="C2250" s="54">
        <f t="shared" si="103"/>
        <v>2241</v>
      </c>
      <c r="D2250" s="60">
        <v>34094.501868494786</v>
      </c>
      <c r="G2250" s="63"/>
      <c r="I2250" s="64"/>
      <c r="J2250" s="64"/>
      <c r="K2250" s="65"/>
      <c r="M2250" s="64"/>
      <c r="N2250" s="66"/>
      <c r="O2250" s="66"/>
      <c r="Q2250" s="67"/>
      <c r="R2250" s="68"/>
      <c r="S2250" s="63"/>
      <c r="U2250" s="68">
        <v>66151</v>
      </c>
      <c r="V2250" s="64">
        <v>1</v>
      </c>
      <c r="W2250" s="54">
        <f t="shared" si="104"/>
        <v>2241</v>
      </c>
      <c r="X2250" s="68">
        <v>66151</v>
      </c>
      <c r="AC2250" s="63">
        <v>33076.121702283621</v>
      </c>
      <c r="AD2250" s="63"/>
      <c r="AE2250" s="54" t="s">
        <v>176</v>
      </c>
      <c r="AG2250" s="63"/>
      <c r="AK2250" s="64"/>
      <c r="AL2250" s="64"/>
      <c r="AM2250" s="65"/>
      <c r="AO2250" s="64"/>
      <c r="AP2250" s="66"/>
      <c r="AQ2250" s="66"/>
      <c r="AS2250" s="67"/>
      <c r="AT2250" s="68"/>
    </row>
    <row r="2251" spans="1:46" x14ac:dyDescent="0.25">
      <c r="A2251" s="60">
        <v>34110.043546050321</v>
      </c>
      <c r="B2251" s="54">
        <f t="shared" si="102"/>
        <v>8</v>
      </c>
      <c r="C2251" s="54">
        <f t="shared" si="103"/>
        <v>2242</v>
      </c>
      <c r="D2251" s="60">
        <v>34110.043546050321</v>
      </c>
      <c r="G2251" s="63"/>
      <c r="I2251" s="64"/>
      <c r="J2251" s="64"/>
      <c r="K2251" s="65"/>
      <c r="M2251" s="64"/>
      <c r="N2251" s="66"/>
      <c r="O2251" s="66"/>
      <c r="Q2251" s="67"/>
      <c r="R2251" s="68"/>
      <c r="S2251" s="63"/>
      <c r="U2251" s="68">
        <v>66180</v>
      </c>
      <c r="V2251" s="64">
        <v>2</v>
      </c>
      <c r="W2251" s="54">
        <f t="shared" si="104"/>
        <v>2242</v>
      </c>
      <c r="X2251" s="68">
        <v>66180</v>
      </c>
      <c r="AC2251" s="63">
        <v>33091.597483915742</v>
      </c>
      <c r="AD2251" s="63"/>
      <c r="AE2251" s="54" t="s">
        <v>177</v>
      </c>
      <c r="AG2251" s="63"/>
      <c r="AK2251" s="64"/>
      <c r="AL2251" s="64"/>
      <c r="AM2251" s="65"/>
      <c r="AO2251" s="64"/>
      <c r="AP2251" s="66"/>
      <c r="AQ2251" s="66"/>
      <c r="AS2251" s="67"/>
      <c r="AT2251" s="68"/>
    </row>
    <row r="2252" spans="1:46" x14ac:dyDescent="0.25">
      <c r="A2252" s="60">
        <v>34125.677923926152</v>
      </c>
      <c r="B2252" s="54">
        <f t="shared" ref="B2252:B2315" si="105">IF(B2251=24,1,B2251+1)</f>
        <v>9</v>
      </c>
      <c r="C2252" s="54">
        <f t="shared" ref="C2252:C2315" si="106">C2251+1</f>
        <v>2243</v>
      </c>
      <c r="D2252" s="60">
        <v>34125.677923926152</v>
      </c>
      <c r="G2252" s="63"/>
      <c r="I2252" s="64"/>
      <c r="J2252" s="64"/>
      <c r="K2252" s="65"/>
      <c r="M2252" s="64"/>
      <c r="N2252" s="66"/>
      <c r="O2252" s="66"/>
      <c r="Q2252" s="67"/>
      <c r="R2252" s="68"/>
      <c r="S2252" s="63"/>
      <c r="U2252" s="68">
        <v>66210</v>
      </c>
      <c r="V2252" s="64">
        <v>3</v>
      </c>
      <c r="W2252" s="54">
        <f t="shared" ref="W2252:W2315" si="107">W2251+1</f>
        <v>2243</v>
      </c>
      <c r="X2252" s="68">
        <v>66210</v>
      </c>
      <c r="AC2252" s="63">
        <v>33105.527748187538</v>
      </c>
      <c r="AD2252" s="63"/>
      <c r="AE2252" s="54" t="s">
        <v>176</v>
      </c>
      <c r="AG2252" s="63"/>
      <c r="AK2252" s="64"/>
      <c r="AL2252" s="64"/>
      <c r="AM2252" s="65"/>
      <c r="AO2252" s="64"/>
      <c r="AP2252" s="66"/>
      <c r="AQ2252" s="66"/>
      <c r="AS2252" s="67"/>
      <c r="AT2252" s="68"/>
    </row>
    <row r="2253" spans="1:46" x14ac:dyDescent="0.25">
      <c r="A2253" s="60">
        <v>34141.375500776805</v>
      </c>
      <c r="B2253" s="54">
        <f t="shared" si="105"/>
        <v>10</v>
      </c>
      <c r="C2253" s="54">
        <f t="shared" si="106"/>
        <v>2244</v>
      </c>
      <c r="D2253" s="60">
        <v>34141.375500776805</v>
      </c>
      <c r="G2253" s="63"/>
      <c r="I2253" s="64"/>
      <c r="J2253" s="64"/>
      <c r="K2253" s="65"/>
      <c r="M2253" s="64"/>
      <c r="N2253" s="66"/>
      <c r="O2253" s="66"/>
      <c r="Q2253" s="67"/>
      <c r="R2253" s="68"/>
      <c r="S2253" s="63"/>
      <c r="U2253" s="68">
        <v>66240</v>
      </c>
      <c r="V2253" s="64">
        <v>4</v>
      </c>
      <c r="W2253" s="54">
        <f t="shared" si="107"/>
        <v>2244</v>
      </c>
      <c r="X2253" s="68">
        <v>66240</v>
      </c>
      <c r="AC2253" s="63">
        <v>33121.073999106418</v>
      </c>
      <c r="AD2253" s="63"/>
      <c r="AE2253" s="54" t="s">
        <v>177</v>
      </c>
      <c r="AG2253" s="63"/>
      <c r="AK2253" s="64"/>
      <c r="AL2253" s="64"/>
      <c r="AM2253" s="65"/>
      <c r="AO2253" s="64"/>
      <c r="AP2253" s="66"/>
      <c r="AQ2253" s="66"/>
      <c r="AS2253" s="67"/>
      <c r="AT2253" s="68"/>
    </row>
    <row r="2254" spans="1:46" x14ac:dyDescent="0.25">
      <c r="A2254" s="60">
        <v>34157.106271194294</v>
      </c>
      <c r="B2254" s="54">
        <f t="shared" si="105"/>
        <v>11</v>
      </c>
      <c r="C2254" s="54">
        <f t="shared" si="106"/>
        <v>2245</v>
      </c>
      <c r="D2254" s="60">
        <v>34157.106271194294</v>
      </c>
      <c r="G2254" s="63"/>
      <c r="I2254" s="64"/>
      <c r="J2254" s="64"/>
      <c r="K2254" s="65"/>
      <c r="M2254" s="64"/>
      <c r="N2254" s="66"/>
      <c r="O2254" s="66"/>
      <c r="Q2254" s="67"/>
      <c r="R2254" s="68"/>
      <c r="S2254" s="63"/>
      <c r="U2254" s="68">
        <v>66269</v>
      </c>
      <c r="V2254" s="64">
        <v>5</v>
      </c>
      <c r="W2254" s="54">
        <f t="shared" si="107"/>
        <v>2245</v>
      </c>
      <c r="X2254" s="68">
        <v>66269</v>
      </c>
      <c r="AC2254" s="63">
        <v>33135.032850132789</v>
      </c>
      <c r="AD2254" s="63"/>
      <c r="AE2254" s="54" t="s">
        <v>176</v>
      </c>
      <c r="AG2254" s="63"/>
      <c r="AK2254" s="64"/>
      <c r="AL2254" s="64"/>
      <c r="AM2254" s="65"/>
      <c r="AO2254" s="64"/>
      <c r="AP2254" s="66"/>
      <c r="AQ2254" s="66"/>
      <c r="AS2254" s="67"/>
      <c r="AT2254" s="68"/>
    </row>
    <row r="2255" spans="1:46" x14ac:dyDescent="0.25">
      <c r="A2255" s="60">
        <v>34172.827655461151</v>
      </c>
      <c r="B2255" s="54">
        <f t="shared" si="105"/>
        <v>12</v>
      </c>
      <c r="C2255" s="54">
        <f t="shared" si="106"/>
        <v>2246</v>
      </c>
      <c r="D2255" s="60">
        <v>34172.827655461151</v>
      </c>
      <c r="G2255" s="63"/>
      <c r="I2255" s="64"/>
      <c r="J2255" s="64"/>
      <c r="K2255" s="65"/>
      <c r="M2255" s="64"/>
      <c r="N2255" s="66"/>
      <c r="O2255" s="66"/>
      <c r="Q2255" s="67"/>
      <c r="R2255" s="68"/>
      <c r="S2255" s="63"/>
      <c r="U2255" s="68">
        <v>66299</v>
      </c>
      <c r="V2255" s="64">
        <v>6</v>
      </c>
      <c r="W2255" s="54">
        <f t="shared" si="107"/>
        <v>2246</v>
      </c>
      <c r="X2255" s="68">
        <v>66299</v>
      </c>
      <c r="AC2255" s="63">
        <v>33150.501929130405</v>
      </c>
      <c r="AD2255" s="63"/>
      <c r="AE2255" s="54" t="s">
        <v>177</v>
      </c>
      <c r="AG2255" s="63"/>
      <c r="AK2255" s="64"/>
      <c r="AL2255" s="64"/>
      <c r="AM2255" s="65"/>
      <c r="AO2255" s="64"/>
      <c r="AP2255" s="66"/>
      <c r="AQ2255" s="66"/>
      <c r="AS2255" s="67"/>
      <c r="AT2255" s="68"/>
    </row>
    <row r="2256" spans="1:46" x14ac:dyDescent="0.25">
      <c r="A2256" s="60">
        <v>34188.513168540318</v>
      </c>
      <c r="B2256" s="54">
        <f t="shared" si="105"/>
        <v>13</v>
      </c>
      <c r="C2256" s="54">
        <f t="shared" si="106"/>
        <v>2247</v>
      </c>
      <c r="D2256" s="60">
        <v>34188.513168540318</v>
      </c>
      <c r="G2256" s="63"/>
      <c r="I2256" s="64"/>
      <c r="J2256" s="64"/>
      <c r="K2256" s="65"/>
      <c r="M2256" s="64"/>
      <c r="N2256" s="66"/>
      <c r="O2256" s="66"/>
      <c r="Q2256" s="67"/>
      <c r="R2256" s="68"/>
      <c r="S2256" s="63"/>
      <c r="U2256" s="68">
        <v>66328</v>
      </c>
      <c r="V2256" s="64">
        <v>7</v>
      </c>
      <c r="W2256" s="54">
        <f t="shared" si="107"/>
        <v>2247</v>
      </c>
      <c r="X2256" s="68">
        <v>66328</v>
      </c>
      <c r="AC2256" s="63">
        <v>33164.651139766444</v>
      </c>
      <c r="AD2256" s="63"/>
      <c r="AE2256" s="54" t="s">
        <v>176</v>
      </c>
      <c r="AG2256" s="63"/>
      <c r="AK2256" s="64"/>
      <c r="AL2256" s="64"/>
      <c r="AM2256" s="65"/>
      <c r="AO2256" s="64"/>
      <c r="AP2256" s="66"/>
      <c r="AQ2256" s="66"/>
      <c r="AS2256" s="67"/>
      <c r="AT2256" s="68"/>
    </row>
    <row r="2257" spans="1:46" x14ac:dyDescent="0.25">
      <c r="A2257" s="60">
        <v>34204.118945155293</v>
      </c>
      <c r="B2257" s="54">
        <f t="shared" si="105"/>
        <v>14</v>
      </c>
      <c r="C2257" s="54">
        <f t="shared" si="106"/>
        <v>2248</v>
      </c>
      <c r="D2257" s="60">
        <v>34204.118945155293</v>
      </c>
      <c r="G2257" s="63"/>
      <c r="I2257" s="64"/>
      <c r="J2257" s="64"/>
      <c r="K2257" s="65"/>
      <c r="M2257" s="64"/>
      <c r="N2257" s="66"/>
      <c r="O2257" s="66"/>
      <c r="Q2257" s="67"/>
      <c r="R2257" s="68"/>
      <c r="S2257" s="63"/>
      <c r="U2257" s="68">
        <v>66357</v>
      </c>
      <c r="V2257" s="64">
        <v>8</v>
      </c>
      <c r="W2257" s="54">
        <f t="shared" si="107"/>
        <v>2248</v>
      </c>
      <c r="X2257" s="68">
        <v>66357</v>
      </c>
      <c r="AC2257" s="63">
        <v>33179.909192640334</v>
      </c>
      <c r="AD2257" s="63"/>
      <c r="AE2257" s="54" t="s">
        <v>177</v>
      </c>
      <c r="AG2257" s="63"/>
      <c r="AK2257" s="64"/>
      <c r="AL2257" s="64"/>
      <c r="AM2257" s="65"/>
      <c r="AO2257" s="64"/>
      <c r="AP2257" s="66"/>
      <c r="AQ2257" s="66"/>
      <c r="AS2257" s="67"/>
      <c r="AT2257" s="68"/>
    </row>
    <row r="2258" spans="1:46" x14ac:dyDescent="0.25">
      <c r="A2258" s="60">
        <v>34219.631101170555</v>
      </c>
      <c r="B2258" s="54">
        <f t="shared" si="105"/>
        <v>15</v>
      </c>
      <c r="C2258" s="54">
        <f t="shared" si="106"/>
        <v>2249</v>
      </c>
      <c r="D2258" s="60">
        <v>34219.631101170555</v>
      </c>
      <c r="G2258" s="63"/>
      <c r="I2258" s="64"/>
      <c r="J2258" s="64"/>
      <c r="K2258" s="65"/>
      <c r="M2258" s="64"/>
      <c r="N2258" s="66"/>
      <c r="O2258" s="66"/>
      <c r="Q2258" s="67"/>
      <c r="R2258" s="68"/>
      <c r="S2258" s="63"/>
      <c r="U2258" s="68">
        <v>66387</v>
      </c>
      <c r="V2258" s="64">
        <v>9</v>
      </c>
      <c r="W2258" s="54">
        <f t="shared" si="107"/>
        <v>2249</v>
      </c>
      <c r="X2258" s="68">
        <v>66387</v>
      </c>
      <c r="AC2258" s="63">
        <v>33194.378837528173</v>
      </c>
      <c r="AD2258" s="63"/>
      <c r="AE2258" s="54" t="s">
        <v>176</v>
      </c>
      <c r="AG2258" s="63"/>
      <c r="AK2258" s="64"/>
      <c r="AL2258" s="64"/>
      <c r="AM2258" s="65"/>
      <c r="AO2258" s="64"/>
      <c r="AP2258" s="66"/>
      <c r="AQ2258" s="66"/>
      <c r="AS2258" s="67"/>
      <c r="AT2258" s="68"/>
    </row>
    <row r="2259" spans="1:46" x14ac:dyDescent="0.25">
      <c r="A2259" s="60">
        <v>34235.016295230482</v>
      </c>
      <c r="B2259" s="54">
        <f t="shared" si="105"/>
        <v>16</v>
      </c>
      <c r="C2259" s="54">
        <f t="shared" si="106"/>
        <v>2250</v>
      </c>
      <c r="D2259" s="60">
        <v>34235.016295230482</v>
      </c>
      <c r="G2259" s="63"/>
      <c r="I2259" s="64"/>
      <c r="J2259" s="64"/>
      <c r="K2259" s="65"/>
      <c r="M2259" s="64"/>
      <c r="N2259" s="66"/>
      <c r="O2259" s="66"/>
      <c r="Q2259" s="67"/>
      <c r="R2259" s="68"/>
      <c r="S2259" s="63"/>
      <c r="U2259" s="68">
        <v>66416</v>
      </c>
      <c r="V2259" s="64">
        <v>10</v>
      </c>
      <c r="W2259" s="54">
        <f t="shared" si="107"/>
        <v>2250</v>
      </c>
      <c r="X2259" s="68">
        <v>66416</v>
      </c>
      <c r="AC2259" s="63">
        <v>33209.326817799825</v>
      </c>
      <c r="AD2259" s="63"/>
      <c r="AE2259" s="54" t="s">
        <v>177</v>
      </c>
      <c r="AG2259" s="63"/>
      <c r="AK2259" s="64"/>
      <c r="AL2259" s="64"/>
      <c r="AM2259" s="65"/>
      <c r="AO2259" s="64"/>
      <c r="AP2259" s="66"/>
      <c r="AQ2259" s="66"/>
      <c r="AS2259" s="67"/>
      <c r="AT2259" s="68"/>
    </row>
    <row r="2260" spans="1:46" x14ac:dyDescent="0.25">
      <c r="A2260" s="60">
        <v>34250.278491751757</v>
      </c>
      <c r="B2260" s="54">
        <f t="shared" si="105"/>
        <v>17</v>
      </c>
      <c r="C2260" s="54">
        <f t="shared" si="106"/>
        <v>2251</v>
      </c>
      <c r="D2260" s="60">
        <v>34250.278491751757</v>
      </c>
      <c r="G2260" s="63"/>
      <c r="I2260" s="64"/>
      <c r="J2260" s="64"/>
      <c r="K2260" s="65"/>
      <c r="M2260" s="64"/>
      <c r="N2260" s="66"/>
      <c r="O2260" s="66"/>
      <c r="Q2260" s="67"/>
      <c r="R2260" s="68"/>
      <c r="S2260" s="63"/>
      <c r="U2260" s="68">
        <v>66445</v>
      </c>
      <c r="V2260" s="64">
        <v>11</v>
      </c>
      <c r="W2260" s="54">
        <f t="shared" si="107"/>
        <v>2251</v>
      </c>
      <c r="X2260" s="68">
        <v>66445</v>
      </c>
      <c r="AC2260" s="63">
        <v>33224.182381885592</v>
      </c>
      <c r="AD2260" s="63"/>
      <c r="AE2260" s="54" t="s">
        <v>176</v>
      </c>
      <c r="AG2260" s="63"/>
      <c r="AK2260" s="64"/>
      <c r="AL2260" s="64"/>
      <c r="AM2260" s="65"/>
      <c r="AO2260" s="64"/>
      <c r="AP2260" s="66"/>
      <c r="AQ2260" s="66"/>
      <c r="AS2260" s="67"/>
      <c r="AT2260" s="68"/>
    </row>
    <row r="2261" spans="1:46" x14ac:dyDescent="0.25">
      <c r="A2261" s="60">
        <v>34265.401474769227</v>
      </c>
      <c r="B2261" s="54">
        <f t="shared" si="105"/>
        <v>18</v>
      </c>
      <c r="C2261" s="54">
        <f t="shared" si="106"/>
        <v>2252</v>
      </c>
      <c r="D2261" s="60">
        <v>34265.401474769227</v>
      </c>
      <c r="G2261" s="63"/>
      <c r="I2261" s="64"/>
      <c r="J2261" s="64"/>
      <c r="K2261" s="65"/>
      <c r="M2261" s="64"/>
      <c r="N2261" s="66"/>
      <c r="O2261" s="66"/>
      <c r="Q2261" s="67"/>
      <c r="R2261" s="68"/>
      <c r="S2261" s="63"/>
      <c r="U2261" s="68">
        <v>66475</v>
      </c>
      <c r="V2261" s="64">
        <v>12</v>
      </c>
      <c r="W2261" s="54">
        <f t="shared" si="107"/>
        <v>2252</v>
      </c>
      <c r="X2261" s="68">
        <v>66475</v>
      </c>
      <c r="AC2261" s="63">
        <v>33238.775098649785</v>
      </c>
      <c r="AD2261" s="63"/>
      <c r="AE2261" s="54" t="s">
        <v>177</v>
      </c>
      <c r="AG2261" s="63"/>
      <c r="AK2261" s="64"/>
      <c r="AL2261" s="64"/>
      <c r="AM2261" s="65"/>
      <c r="AO2261" s="64"/>
      <c r="AP2261" s="66"/>
      <c r="AQ2261" s="66"/>
      <c r="AS2261" s="67"/>
      <c r="AT2261" s="68"/>
    </row>
    <row r="2262" spans="1:46" x14ac:dyDescent="0.25">
      <c r="A2262" s="60">
        <v>34280.407325195614</v>
      </c>
      <c r="B2262" s="54">
        <f t="shared" si="105"/>
        <v>19</v>
      </c>
      <c r="C2262" s="54">
        <f t="shared" si="106"/>
        <v>2253</v>
      </c>
      <c r="D2262" s="60">
        <v>34280.407325195614</v>
      </c>
      <c r="G2262" s="63"/>
      <c r="I2262" s="64"/>
      <c r="J2262" s="64"/>
      <c r="K2262" s="65"/>
      <c r="M2262" s="64"/>
      <c r="N2262" s="66"/>
      <c r="O2262" s="66"/>
      <c r="Q2262" s="67"/>
      <c r="R2262" s="68"/>
      <c r="S2262" s="63"/>
      <c r="U2262" s="68">
        <v>66505</v>
      </c>
      <c r="V2262" s="64">
        <v>1</v>
      </c>
      <c r="W2262" s="54">
        <f t="shared" si="107"/>
        <v>2253</v>
      </c>
      <c r="X2262" s="68">
        <v>66505</v>
      </c>
      <c r="AC2262" s="63">
        <v>33253.993480851408</v>
      </c>
      <c r="AD2262" s="63"/>
      <c r="AE2262" s="54" t="s">
        <v>176</v>
      </c>
      <c r="AG2262" s="63"/>
      <c r="AK2262" s="64"/>
      <c r="AL2262" s="64"/>
      <c r="AM2262" s="65"/>
      <c r="AO2262" s="64"/>
      <c r="AP2262" s="66"/>
      <c r="AQ2262" s="66"/>
      <c r="AS2262" s="67"/>
      <c r="AT2262" s="68"/>
    </row>
    <row r="2263" spans="1:46" x14ac:dyDescent="0.25">
      <c r="A2263" s="60">
        <v>34295.297107302118</v>
      </c>
      <c r="B2263" s="54">
        <f t="shared" si="105"/>
        <v>20</v>
      </c>
      <c r="C2263" s="54">
        <f t="shared" si="106"/>
        <v>2254</v>
      </c>
      <c r="D2263" s="60">
        <v>34295.297107302118</v>
      </c>
      <c r="G2263" s="63"/>
      <c r="I2263" s="64"/>
      <c r="J2263" s="64"/>
      <c r="K2263" s="65"/>
      <c r="M2263" s="64"/>
      <c r="N2263" s="66"/>
      <c r="O2263" s="66"/>
      <c r="Q2263" s="67"/>
      <c r="R2263" s="68"/>
      <c r="S2263" s="63"/>
      <c r="U2263" s="68">
        <v>66534</v>
      </c>
      <c r="V2263" s="64">
        <v>2</v>
      </c>
      <c r="W2263" s="54">
        <f t="shared" si="107"/>
        <v>2254</v>
      </c>
      <c r="X2263" s="68">
        <v>66534</v>
      </c>
      <c r="AC2263" s="63">
        <v>33268.257412154227</v>
      </c>
      <c r="AD2263" s="63"/>
      <c r="AE2263" s="54" t="s">
        <v>177</v>
      </c>
      <c r="AG2263" s="63"/>
      <c r="AK2263" s="64"/>
      <c r="AL2263" s="64"/>
      <c r="AM2263" s="65"/>
      <c r="AO2263" s="64"/>
      <c r="AP2263" s="66"/>
      <c r="AQ2263" s="66"/>
      <c r="AS2263" s="67"/>
      <c r="AT2263" s="68"/>
    </row>
    <row r="2264" spans="1:46" x14ac:dyDescent="0.25">
      <c r="A2264" s="60">
        <v>34310.107508721296</v>
      </c>
      <c r="B2264" s="54">
        <f t="shared" si="105"/>
        <v>21</v>
      </c>
      <c r="C2264" s="54">
        <f t="shared" si="106"/>
        <v>2255</v>
      </c>
      <c r="D2264" s="60">
        <v>34310.107508721296</v>
      </c>
      <c r="G2264" s="63"/>
      <c r="I2264" s="64"/>
      <c r="J2264" s="64"/>
      <c r="K2264" s="65"/>
      <c r="M2264" s="64"/>
      <c r="N2264" s="66"/>
      <c r="O2264" s="66"/>
      <c r="Q2264" s="67"/>
      <c r="R2264" s="68"/>
      <c r="S2264" s="63"/>
      <c r="U2264" s="68">
        <v>66564</v>
      </c>
      <c r="V2264" s="64">
        <v>3</v>
      </c>
      <c r="W2264" s="54">
        <f t="shared" si="107"/>
        <v>2255</v>
      </c>
      <c r="X2264" s="68">
        <v>66564</v>
      </c>
      <c r="AC2264" s="63">
        <v>33283.731018264778</v>
      </c>
      <c r="AD2264" s="63"/>
      <c r="AE2264" s="54" t="s">
        <v>176</v>
      </c>
      <c r="AG2264" s="63"/>
      <c r="AK2264" s="64"/>
      <c r="AL2264" s="64"/>
      <c r="AM2264" s="65"/>
      <c r="AO2264" s="64"/>
      <c r="AP2264" s="66"/>
      <c r="AQ2264" s="66"/>
      <c r="AS2264" s="67"/>
      <c r="AT2264" s="68"/>
    </row>
    <row r="2265" spans="1:46" x14ac:dyDescent="0.25">
      <c r="A2265" s="60">
        <v>34324.851942220237</v>
      </c>
      <c r="B2265" s="54">
        <f t="shared" si="105"/>
        <v>22</v>
      </c>
      <c r="C2265" s="54">
        <f t="shared" si="106"/>
        <v>2256</v>
      </c>
      <c r="D2265" s="60">
        <v>34324.851942220237</v>
      </c>
      <c r="G2265" s="63"/>
      <c r="I2265" s="64"/>
      <c r="J2265" s="64"/>
      <c r="K2265" s="65"/>
      <c r="M2265" s="64"/>
      <c r="N2265" s="66"/>
      <c r="O2265" s="66"/>
      <c r="Q2265" s="67"/>
      <c r="R2265" s="68"/>
      <c r="S2265" s="63"/>
      <c r="U2265" s="68">
        <v>66594</v>
      </c>
      <c r="V2265" s="64">
        <v>4</v>
      </c>
      <c r="W2265" s="54">
        <f t="shared" si="107"/>
        <v>2256</v>
      </c>
      <c r="X2265" s="68">
        <v>66594</v>
      </c>
      <c r="AC2265" s="63">
        <v>33297.76773262769</v>
      </c>
      <c r="AD2265" s="63"/>
      <c r="AE2265" s="54" t="s">
        <v>177</v>
      </c>
      <c r="AG2265" s="63"/>
      <c r="AK2265" s="64"/>
      <c r="AL2265" s="64"/>
      <c r="AM2265" s="65"/>
      <c r="AO2265" s="64"/>
      <c r="AP2265" s="66"/>
      <c r="AQ2265" s="66"/>
      <c r="AS2265" s="67"/>
      <c r="AT2265" s="68"/>
    </row>
    <row r="2266" spans="1:46" x14ac:dyDescent="0.25">
      <c r="A2266" s="60">
        <v>34339.57576919347</v>
      </c>
      <c r="B2266" s="54">
        <f t="shared" si="105"/>
        <v>23</v>
      </c>
      <c r="C2266" s="54">
        <f t="shared" si="106"/>
        <v>2257</v>
      </c>
      <c r="D2266" s="60">
        <v>34339.57576919347</v>
      </c>
      <c r="G2266" s="63"/>
      <c r="I2266" s="64"/>
      <c r="J2266" s="64"/>
      <c r="K2266" s="65"/>
      <c r="M2266" s="64"/>
      <c r="N2266" s="66"/>
      <c r="O2266" s="66"/>
      <c r="Q2266" s="67"/>
      <c r="R2266" s="68"/>
      <c r="S2266" s="63"/>
      <c r="U2266" s="68">
        <v>66624</v>
      </c>
      <c r="V2266" s="64">
        <v>5</v>
      </c>
      <c r="W2266" s="54">
        <f t="shared" si="107"/>
        <v>2257</v>
      </c>
      <c r="X2266" s="68">
        <v>66624</v>
      </c>
      <c r="AC2266" s="63">
        <v>33313.341287251562</v>
      </c>
      <c r="AD2266" s="63"/>
      <c r="AE2266" s="54" t="s">
        <v>176</v>
      </c>
      <c r="AG2266" s="63"/>
      <c r="AK2266" s="64"/>
      <c r="AL2266" s="64"/>
      <c r="AM2266" s="65"/>
      <c r="AO2266" s="64"/>
      <c r="AP2266" s="66"/>
      <c r="AQ2266" s="66"/>
      <c r="AS2266" s="67"/>
      <c r="AT2266" s="68"/>
    </row>
    <row r="2267" spans="1:46" x14ac:dyDescent="0.25">
      <c r="A2267" s="60">
        <v>34354.297498630825</v>
      </c>
      <c r="B2267" s="54">
        <f t="shared" si="105"/>
        <v>24</v>
      </c>
      <c r="C2267" s="54">
        <f t="shared" si="106"/>
        <v>2258</v>
      </c>
      <c r="D2267" s="60">
        <v>34354.297498630825</v>
      </c>
      <c r="G2267" s="63"/>
      <c r="I2267" s="64"/>
      <c r="J2267" s="64"/>
      <c r="K2267" s="65"/>
      <c r="M2267" s="64"/>
      <c r="N2267" s="66"/>
      <c r="O2267" s="66"/>
      <c r="Q2267" s="67"/>
      <c r="R2267" s="68"/>
      <c r="S2267" s="63"/>
      <c r="U2267" s="68">
        <v>66653</v>
      </c>
      <c r="V2267" s="64">
        <v>6</v>
      </c>
      <c r="W2267" s="54">
        <f t="shared" si="107"/>
        <v>2258</v>
      </c>
      <c r="X2267" s="68">
        <v>66653</v>
      </c>
      <c r="AC2267" s="63">
        <v>33327.304407565854</v>
      </c>
      <c r="AD2267" s="63"/>
      <c r="AE2267" s="54" t="s">
        <v>177</v>
      </c>
      <c r="AG2267" s="63"/>
      <c r="AK2267" s="64"/>
      <c r="AL2267" s="64"/>
      <c r="AM2267" s="65"/>
      <c r="AO2267" s="64"/>
      <c r="AP2267" s="66"/>
      <c r="AQ2267" s="66"/>
      <c r="AS2267" s="67"/>
      <c r="AT2267" s="68"/>
    </row>
    <row r="2268" spans="1:46" x14ac:dyDescent="0.25">
      <c r="A2268" s="60">
        <v>34369.06383436406</v>
      </c>
      <c r="B2268" s="54">
        <f t="shared" si="105"/>
        <v>1</v>
      </c>
      <c r="C2268" s="54">
        <f t="shared" si="106"/>
        <v>2259</v>
      </c>
      <c r="D2268" s="60">
        <v>34369.06383436406</v>
      </c>
      <c r="G2268" s="63"/>
      <c r="I2268" s="64"/>
      <c r="J2268" s="64"/>
      <c r="K2268" s="65"/>
      <c r="M2268" s="64"/>
      <c r="N2268" s="66"/>
      <c r="O2268" s="66"/>
      <c r="Q2268" s="67"/>
      <c r="R2268" s="68"/>
      <c r="S2268" s="63"/>
      <c r="U2268" s="68">
        <v>66682</v>
      </c>
      <c r="V2268" s="64">
        <v>7</v>
      </c>
      <c r="W2268" s="54">
        <f t="shared" si="107"/>
        <v>2259</v>
      </c>
      <c r="X2268" s="68">
        <v>66682</v>
      </c>
      <c r="AC2268" s="63">
        <v>33342.818453341257</v>
      </c>
      <c r="AD2268" s="63"/>
      <c r="AE2268" s="54" t="s">
        <v>176</v>
      </c>
      <c r="AG2268" s="63"/>
      <c r="AK2268" s="64"/>
      <c r="AL2268" s="64"/>
      <c r="AM2268" s="65"/>
      <c r="AO2268" s="64"/>
      <c r="AP2268" s="66"/>
      <c r="AQ2268" s="66"/>
      <c r="AS2268" s="67"/>
      <c r="AT2268" s="68"/>
    </row>
    <row r="2269" spans="1:46" x14ac:dyDescent="0.25">
      <c r="A2269" s="60">
        <v>34383.890719866846</v>
      </c>
      <c r="B2269" s="54">
        <f t="shared" si="105"/>
        <v>2</v>
      </c>
      <c r="C2269" s="54">
        <f t="shared" si="106"/>
        <v>2260</v>
      </c>
      <c r="D2269" s="60">
        <v>34383.890719866846</v>
      </c>
      <c r="G2269" s="63"/>
      <c r="I2269" s="64"/>
      <c r="J2269" s="64"/>
      <c r="K2269" s="65"/>
      <c r="M2269" s="64"/>
      <c r="N2269" s="66"/>
      <c r="O2269" s="66"/>
      <c r="Q2269" s="67"/>
      <c r="R2269" s="68"/>
      <c r="S2269" s="63"/>
      <c r="U2269" s="68">
        <v>66712</v>
      </c>
      <c r="V2269" s="64">
        <v>7</v>
      </c>
      <c r="W2269" s="54">
        <f t="shared" si="107"/>
        <v>2260</v>
      </c>
      <c r="X2269" s="68">
        <v>66712</v>
      </c>
      <c r="AC2269" s="63">
        <v>33356.874626876321</v>
      </c>
      <c r="AD2269" s="63"/>
      <c r="AE2269" s="54" t="s">
        <v>177</v>
      </c>
      <c r="AG2269" s="63"/>
      <c r="AK2269" s="64"/>
      <c r="AL2269" s="64"/>
      <c r="AM2269" s="65"/>
      <c r="AO2269" s="64"/>
      <c r="AP2269" s="66"/>
      <c r="AQ2269" s="66"/>
      <c r="AS2269" s="67"/>
      <c r="AT2269" s="68"/>
    </row>
    <row r="2270" spans="1:46" x14ac:dyDescent="0.25">
      <c r="A2270" s="60">
        <v>34398.818520743866</v>
      </c>
      <c r="B2270" s="54">
        <f t="shared" si="105"/>
        <v>3</v>
      </c>
      <c r="C2270" s="54">
        <f t="shared" si="106"/>
        <v>2261</v>
      </c>
      <c r="D2270" s="60">
        <v>34398.818520743866</v>
      </c>
      <c r="G2270" s="63"/>
      <c r="I2270" s="64"/>
      <c r="J2270" s="64"/>
      <c r="K2270" s="65"/>
      <c r="M2270" s="64"/>
      <c r="N2270" s="66"/>
      <c r="O2270" s="66"/>
      <c r="Q2270" s="67"/>
      <c r="R2270" s="68"/>
      <c r="S2270" s="63"/>
      <c r="U2270" s="68">
        <v>66741</v>
      </c>
      <c r="V2270" s="64">
        <v>8</v>
      </c>
      <c r="W2270" s="54">
        <f t="shared" si="107"/>
        <v>2261</v>
      </c>
      <c r="X2270" s="68">
        <v>66741</v>
      </c>
      <c r="AC2270" s="63">
        <v>33372.192206813022</v>
      </c>
      <c r="AD2270" s="63"/>
      <c r="AE2270" s="54" t="s">
        <v>176</v>
      </c>
      <c r="AG2270" s="63"/>
      <c r="AK2270" s="64"/>
      <c r="AL2270" s="64"/>
      <c r="AM2270" s="65"/>
      <c r="AO2270" s="64"/>
      <c r="AP2270" s="66"/>
      <c r="AQ2270" s="66"/>
      <c r="AS2270" s="67"/>
      <c r="AT2270" s="68"/>
    </row>
    <row r="2271" spans="1:46" x14ac:dyDescent="0.25">
      <c r="A2271" s="60">
        <v>34413.853475180455</v>
      </c>
      <c r="B2271" s="54">
        <f t="shared" si="105"/>
        <v>4</v>
      </c>
      <c r="C2271" s="54">
        <f t="shared" si="106"/>
        <v>2262</v>
      </c>
      <c r="D2271" s="60">
        <v>34413.853475180455</v>
      </c>
      <c r="G2271" s="63"/>
      <c r="I2271" s="64"/>
      <c r="J2271" s="64"/>
      <c r="K2271" s="65"/>
      <c r="M2271" s="64"/>
      <c r="N2271" s="66"/>
      <c r="O2271" s="66"/>
      <c r="Q2271" s="67"/>
      <c r="R2271" s="68"/>
      <c r="S2271" s="63"/>
      <c r="U2271" s="68">
        <v>66771</v>
      </c>
      <c r="V2271" s="64">
        <v>9</v>
      </c>
      <c r="W2271" s="54">
        <f t="shared" si="107"/>
        <v>2262</v>
      </c>
      <c r="X2271" s="68">
        <v>66771</v>
      </c>
      <c r="AC2271" s="63">
        <v>33386.48440159671</v>
      </c>
      <c r="AD2271" s="63"/>
      <c r="AE2271" s="54" t="s">
        <v>177</v>
      </c>
      <c r="AG2271" s="63"/>
      <c r="AK2271" s="64"/>
      <c r="AL2271" s="64"/>
      <c r="AM2271" s="65"/>
      <c r="AO2271" s="64"/>
      <c r="AP2271" s="66"/>
      <c r="AQ2271" s="66"/>
      <c r="AS2271" s="67"/>
      <c r="AT2271" s="68"/>
    </row>
    <row r="2272" spans="1:46" x14ac:dyDescent="0.25">
      <c r="A2272" s="60">
        <v>34429.022764694877</v>
      </c>
      <c r="B2272" s="54">
        <f t="shared" si="105"/>
        <v>5</v>
      </c>
      <c r="C2272" s="54">
        <f t="shared" si="106"/>
        <v>2263</v>
      </c>
      <c r="D2272" s="60">
        <v>34429.022764694877</v>
      </c>
      <c r="G2272" s="63"/>
      <c r="I2272" s="64"/>
      <c r="J2272" s="64"/>
      <c r="K2272" s="65"/>
      <c r="M2272" s="64"/>
      <c r="N2272" s="66"/>
      <c r="O2272" s="66"/>
      <c r="Q2272" s="67"/>
      <c r="R2272" s="68"/>
      <c r="S2272" s="63"/>
      <c r="U2272" s="68">
        <v>66800</v>
      </c>
      <c r="V2272" s="64">
        <v>10</v>
      </c>
      <c r="W2272" s="54">
        <f t="shared" si="107"/>
        <v>2263</v>
      </c>
      <c r="X2272" s="68">
        <v>66800</v>
      </c>
      <c r="AC2272" s="63">
        <v>33401.504782309756</v>
      </c>
      <c r="AD2272" s="63"/>
      <c r="AE2272" s="54" t="s">
        <v>176</v>
      </c>
      <c r="AG2272" s="63"/>
      <c r="AK2272" s="64"/>
      <c r="AL2272" s="64"/>
      <c r="AM2272" s="65"/>
      <c r="AO2272" s="64"/>
      <c r="AP2272" s="66"/>
      <c r="AQ2272" s="66"/>
      <c r="AS2272" s="67"/>
      <c r="AT2272" s="68"/>
    </row>
    <row r="2273" spans="1:46" x14ac:dyDescent="0.25">
      <c r="A2273" s="60">
        <v>34444.317361121997</v>
      </c>
      <c r="B2273" s="54">
        <f t="shared" si="105"/>
        <v>6</v>
      </c>
      <c r="C2273" s="54">
        <f t="shared" si="106"/>
        <v>2264</v>
      </c>
      <c r="D2273" s="60">
        <v>34444.317361121997</v>
      </c>
      <c r="G2273" s="63"/>
      <c r="I2273" s="64"/>
      <c r="J2273" s="64"/>
      <c r="K2273" s="65"/>
      <c r="M2273" s="64"/>
      <c r="N2273" s="66"/>
      <c r="O2273" s="66"/>
      <c r="Q2273" s="67"/>
      <c r="R2273" s="68"/>
      <c r="S2273" s="63"/>
      <c r="U2273" s="68">
        <v>66829</v>
      </c>
      <c r="V2273" s="64">
        <v>11</v>
      </c>
      <c r="W2273" s="54">
        <f t="shared" si="107"/>
        <v>2264</v>
      </c>
      <c r="X2273" s="68">
        <v>66829</v>
      </c>
      <c r="AC2273" s="63">
        <v>33416.124574176967</v>
      </c>
      <c r="AD2273" s="63"/>
      <c r="AE2273" s="54" t="s">
        <v>177</v>
      </c>
      <c r="AG2273" s="63"/>
      <c r="AK2273" s="64"/>
      <c r="AL2273" s="64"/>
      <c r="AM2273" s="65"/>
      <c r="AO2273" s="64"/>
      <c r="AP2273" s="66"/>
      <c r="AQ2273" s="66"/>
      <c r="AS2273" s="67"/>
      <c r="AT2273" s="68"/>
    </row>
    <row r="2274" spans="1:46" x14ac:dyDescent="0.25">
      <c r="A2274" s="60">
        <v>34459.746585153975</v>
      </c>
      <c r="B2274" s="54">
        <f t="shared" si="105"/>
        <v>7</v>
      </c>
      <c r="C2274" s="54">
        <f t="shared" si="106"/>
        <v>2265</v>
      </c>
      <c r="D2274" s="60">
        <v>34459.746585153975</v>
      </c>
      <c r="G2274" s="63"/>
      <c r="I2274" s="64"/>
      <c r="J2274" s="64"/>
      <c r="K2274" s="65"/>
      <c r="M2274" s="64"/>
      <c r="N2274" s="66"/>
      <c r="O2274" s="66"/>
      <c r="Q2274" s="67"/>
      <c r="R2274" s="68"/>
      <c r="S2274" s="63"/>
      <c r="U2274" s="68">
        <v>66859</v>
      </c>
      <c r="V2274" s="64">
        <v>12</v>
      </c>
      <c r="W2274" s="54">
        <f t="shared" si="107"/>
        <v>2265</v>
      </c>
      <c r="X2274" s="68">
        <v>66859</v>
      </c>
      <c r="AC2274" s="63">
        <v>33430.796565768775</v>
      </c>
      <c r="AD2274" s="63"/>
      <c r="AE2274" s="54" t="s">
        <v>176</v>
      </c>
      <c r="AG2274" s="63"/>
      <c r="AK2274" s="64"/>
      <c r="AL2274" s="64"/>
      <c r="AM2274" s="65"/>
      <c r="AO2274" s="64"/>
      <c r="AP2274" s="66"/>
      <c r="AQ2274" s="66"/>
      <c r="AS2274" s="67"/>
      <c r="AT2274" s="68"/>
    </row>
    <row r="2275" spans="1:46" x14ac:dyDescent="0.25">
      <c r="A2275" s="60">
        <v>34475.284353197552</v>
      </c>
      <c r="B2275" s="54">
        <f t="shared" si="105"/>
        <v>8</v>
      </c>
      <c r="C2275" s="54">
        <f t="shared" si="106"/>
        <v>2266</v>
      </c>
      <c r="D2275" s="60">
        <v>34475.284353197552</v>
      </c>
      <c r="G2275" s="63"/>
      <c r="I2275" s="64"/>
      <c r="J2275" s="64"/>
      <c r="K2275" s="65"/>
      <c r="M2275" s="64"/>
      <c r="N2275" s="66"/>
      <c r="O2275" s="66"/>
      <c r="Q2275" s="67"/>
      <c r="R2275" s="68"/>
      <c r="S2275" s="63"/>
      <c r="U2275" s="68">
        <v>66889</v>
      </c>
      <c r="V2275" s="64">
        <v>1</v>
      </c>
      <c r="W2275" s="54">
        <f t="shared" si="107"/>
        <v>2266</v>
      </c>
      <c r="X2275" s="68">
        <v>66889</v>
      </c>
      <c r="AC2275" s="63">
        <v>33445.767582847737</v>
      </c>
      <c r="AD2275" s="63"/>
      <c r="AE2275" s="54" t="s">
        <v>177</v>
      </c>
      <c r="AG2275" s="63"/>
      <c r="AK2275" s="64"/>
      <c r="AL2275" s="64"/>
      <c r="AM2275" s="65"/>
      <c r="AO2275" s="64"/>
      <c r="AP2275" s="66"/>
      <c r="AQ2275" s="66"/>
      <c r="AS2275" s="67"/>
      <c r="AT2275" s="68"/>
    </row>
    <row r="2276" spans="1:46" x14ac:dyDescent="0.25">
      <c r="A2276" s="60">
        <v>34490.920742334798</v>
      </c>
      <c r="B2276" s="54">
        <f t="shared" si="105"/>
        <v>9</v>
      </c>
      <c r="C2276" s="54">
        <f t="shared" si="106"/>
        <v>2267</v>
      </c>
      <c r="D2276" s="60">
        <v>34490.920742334798</v>
      </c>
      <c r="G2276" s="63"/>
      <c r="I2276" s="64"/>
      <c r="J2276" s="64"/>
      <c r="K2276" s="65"/>
      <c r="M2276" s="64"/>
      <c r="N2276" s="66"/>
      <c r="O2276" s="66"/>
      <c r="Q2276" s="67"/>
      <c r="R2276" s="68"/>
      <c r="S2276" s="63"/>
      <c r="U2276" s="68">
        <v>66918</v>
      </c>
      <c r="V2276" s="64">
        <v>2</v>
      </c>
      <c r="W2276" s="54">
        <f t="shared" si="107"/>
        <v>2267</v>
      </c>
      <c r="X2276" s="68">
        <v>66918</v>
      </c>
      <c r="AC2276" s="63">
        <v>33460.10323825106</v>
      </c>
      <c r="AD2276" s="63"/>
      <c r="AE2276" s="54" t="s">
        <v>176</v>
      </c>
      <c r="AG2276" s="63"/>
      <c r="AK2276" s="64"/>
      <c r="AL2276" s="64"/>
      <c r="AM2276" s="65"/>
      <c r="AO2276" s="64"/>
      <c r="AP2276" s="66"/>
      <c r="AQ2276" s="66"/>
      <c r="AS2276" s="67"/>
      <c r="AT2276" s="68"/>
    </row>
    <row r="2277" spans="1:46" x14ac:dyDescent="0.25">
      <c r="A2277" s="60">
        <v>34506.617040725425</v>
      </c>
      <c r="B2277" s="54">
        <f t="shared" si="105"/>
        <v>10</v>
      </c>
      <c r="C2277" s="54">
        <f t="shared" si="106"/>
        <v>2268</v>
      </c>
      <c r="D2277" s="60">
        <v>34506.617040725425</v>
      </c>
      <c r="G2277" s="63"/>
      <c r="I2277" s="64"/>
      <c r="J2277" s="64"/>
      <c r="K2277" s="65"/>
      <c r="M2277" s="64"/>
      <c r="N2277" s="66"/>
      <c r="O2277" s="66"/>
      <c r="Q2277" s="67"/>
      <c r="R2277" s="68"/>
      <c r="S2277" s="63"/>
      <c r="U2277" s="68">
        <v>66948</v>
      </c>
      <c r="V2277" s="64">
        <v>3</v>
      </c>
      <c r="W2277" s="54">
        <f t="shared" si="107"/>
        <v>2268</v>
      </c>
      <c r="X2277" s="68">
        <v>66948</v>
      </c>
      <c r="AC2277" s="63">
        <v>33475.380639497656</v>
      </c>
      <c r="AD2277" s="63"/>
      <c r="AE2277" s="54" t="s">
        <v>177</v>
      </c>
      <c r="AG2277" s="63"/>
      <c r="AK2277" s="64"/>
      <c r="AL2277" s="64"/>
      <c r="AM2277" s="65"/>
      <c r="AO2277" s="64"/>
      <c r="AP2277" s="66"/>
      <c r="AQ2277" s="66"/>
      <c r="AS2277" s="67"/>
      <c r="AT2277" s="68"/>
    </row>
    <row r="2278" spans="1:46" x14ac:dyDescent="0.25">
      <c r="A2278" s="60">
        <v>34522.34747443255</v>
      </c>
      <c r="B2278" s="54">
        <f t="shared" si="105"/>
        <v>11</v>
      </c>
      <c r="C2278" s="54">
        <f t="shared" si="106"/>
        <v>2269</v>
      </c>
      <c r="D2278" s="60">
        <v>34522.34747443255</v>
      </c>
      <c r="G2278" s="63"/>
      <c r="I2278" s="64"/>
      <c r="J2278" s="64"/>
      <c r="K2278" s="65"/>
      <c r="M2278" s="64"/>
      <c r="N2278" s="66"/>
      <c r="O2278" s="66"/>
      <c r="Q2278" s="67"/>
      <c r="R2278" s="68"/>
      <c r="S2278" s="63"/>
      <c r="U2278" s="68">
        <v>66978</v>
      </c>
      <c r="V2278" s="64">
        <v>4</v>
      </c>
      <c r="W2278" s="54">
        <f t="shared" si="107"/>
        <v>2269</v>
      </c>
      <c r="X2278" s="68">
        <v>66978</v>
      </c>
      <c r="AC2278" s="63">
        <v>33489.459565742873</v>
      </c>
      <c r="AD2278" s="63"/>
      <c r="AE2278" s="54" t="s">
        <v>176</v>
      </c>
      <c r="AG2278" s="63"/>
      <c r="AK2278" s="64"/>
      <c r="AL2278" s="64"/>
      <c r="AM2278" s="65"/>
      <c r="AO2278" s="64"/>
      <c r="AP2278" s="66"/>
      <c r="AQ2278" s="66"/>
      <c r="AS2278" s="67"/>
      <c r="AT2278" s="68"/>
    </row>
    <row r="2279" spans="1:46" x14ac:dyDescent="0.25">
      <c r="A2279" s="60">
        <v>34538.070833617356</v>
      </c>
      <c r="B2279" s="54">
        <f t="shared" si="105"/>
        <v>12</v>
      </c>
      <c r="C2279" s="54">
        <f t="shared" si="106"/>
        <v>2270</v>
      </c>
      <c r="D2279" s="60">
        <v>34538.070833617356</v>
      </c>
      <c r="G2279" s="63"/>
      <c r="I2279" s="64"/>
      <c r="J2279" s="64"/>
      <c r="K2279" s="65"/>
      <c r="M2279" s="64"/>
      <c r="N2279" s="66"/>
      <c r="O2279" s="66"/>
      <c r="Q2279" s="67"/>
      <c r="R2279" s="68"/>
      <c r="S2279" s="63"/>
      <c r="U2279" s="68">
        <v>67007</v>
      </c>
      <c r="V2279" s="64">
        <v>5</v>
      </c>
      <c r="W2279" s="54">
        <f t="shared" si="107"/>
        <v>2270</v>
      </c>
      <c r="X2279" s="68">
        <v>67007</v>
      </c>
      <c r="AC2279" s="63">
        <v>33504.94508884754</v>
      </c>
      <c r="AD2279" s="63"/>
      <c r="AE2279" s="54" t="s">
        <v>177</v>
      </c>
      <c r="AG2279" s="63"/>
      <c r="AK2279" s="64"/>
      <c r="AL2279" s="64"/>
      <c r="AM2279" s="65"/>
      <c r="AO2279" s="64"/>
      <c r="AP2279" s="66"/>
      <c r="AQ2279" s="66"/>
      <c r="AS2279" s="67"/>
      <c r="AT2279" s="68"/>
    </row>
    <row r="2280" spans="1:46" x14ac:dyDescent="0.25">
      <c r="A2280" s="60">
        <v>34553.753720248118</v>
      </c>
      <c r="B2280" s="54">
        <f t="shared" si="105"/>
        <v>13</v>
      </c>
      <c r="C2280" s="54">
        <f t="shared" si="106"/>
        <v>2271</v>
      </c>
      <c r="D2280" s="60">
        <v>34553.753720248118</v>
      </c>
      <c r="G2280" s="63"/>
      <c r="I2280" s="64"/>
      <c r="J2280" s="64"/>
      <c r="K2280" s="65"/>
      <c r="M2280" s="64"/>
      <c r="N2280" s="66"/>
      <c r="O2280" s="66"/>
      <c r="Q2280" s="67"/>
      <c r="R2280" s="68"/>
      <c r="S2280" s="63"/>
      <c r="U2280" s="68">
        <v>67037</v>
      </c>
      <c r="V2280" s="64">
        <v>6</v>
      </c>
      <c r="W2280" s="54">
        <f t="shared" si="107"/>
        <v>2271</v>
      </c>
      <c r="X2280" s="68">
        <v>67037</v>
      </c>
      <c r="AC2280" s="63">
        <v>33518.902623332571</v>
      </c>
      <c r="AD2280" s="63"/>
      <c r="AE2280" s="54" t="s">
        <v>176</v>
      </c>
      <c r="AG2280" s="63"/>
      <c r="AK2280" s="64"/>
      <c r="AL2280" s="64"/>
      <c r="AM2280" s="65"/>
      <c r="AO2280" s="64"/>
      <c r="AP2280" s="66"/>
      <c r="AQ2280" s="66"/>
      <c r="AS2280" s="67"/>
      <c r="AT2280" s="68"/>
    </row>
    <row r="2281" spans="1:46" x14ac:dyDescent="0.25">
      <c r="A2281" s="60">
        <v>34569.364412434865</v>
      </c>
      <c r="B2281" s="54">
        <f t="shared" si="105"/>
        <v>14</v>
      </c>
      <c r="C2281" s="54">
        <f t="shared" si="106"/>
        <v>2272</v>
      </c>
      <c r="D2281" s="60">
        <v>34569.364412434865</v>
      </c>
      <c r="G2281" s="63"/>
      <c r="I2281" s="64"/>
      <c r="J2281" s="64"/>
      <c r="K2281" s="65"/>
      <c r="M2281" s="64"/>
      <c r="N2281" s="66"/>
      <c r="O2281" s="66"/>
      <c r="Q2281" s="67"/>
      <c r="R2281" s="68"/>
      <c r="S2281" s="63"/>
      <c r="U2281" s="68">
        <v>67066</v>
      </c>
      <c r="V2281" s="64">
        <v>7</v>
      </c>
      <c r="W2281" s="54">
        <f t="shared" si="107"/>
        <v>2272</v>
      </c>
      <c r="X2281" s="68">
        <v>67066</v>
      </c>
      <c r="AC2281" s="63">
        <v>33534.464677607175</v>
      </c>
      <c r="AD2281" s="63"/>
      <c r="AE2281" s="54" t="s">
        <v>177</v>
      </c>
      <c r="AG2281" s="63"/>
      <c r="AK2281" s="64"/>
      <c r="AL2281" s="64"/>
      <c r="AM2281" s="65"/>
      <c r="AO2281" s="64"/>
      <c r="AP2281" s="66"/>
      <c r="AQ2281" s="66"/>
      <c r="AS2281" s="67"/>
      <c r="AT2281" s="68"/>
    </row>
    <row r="2282" spans="1:46" x14ac:dyDescent="0.25">
      <c r="A2282" s="60">
        <v>34584.872301615309</v>
      </c>
      <c r="B2282" s="54">
        <f t="shared" si="105"/>
        <v>15</v>
      </c>
      <c r="C2282" s="54">
        <f t="shared" si="106"/>
        <v>2273</v>
      </c>
      <c r="D2282" s="60">
        <v>34584.872301615309</v>
      </c>
      <c r="G2282" s="63"/>
      <c r="I2282" s="64"/>
      <c r="J2282" s="64"/>
      <c r="K2282" s="65"/>
      <c r="M2282" s="64"/>
      <c r="N2282" s="66"/>
      <c r="O2282" s="66"/>
      <c r="Q2282" s="67"/>
      <c r="R2282" s="68"/>
      <c r="S2282" s="63"/>
      <c r="U2282" s="68">
        <v>67096</v>
      </c>
      <c r="V2282" s="64">
        <v>8</v>
      </c>
      <c r="W2282" s="54">
        <f t="shared" si="107"/>
        <v>2273</v>
      </c>
      <c r="X2282" s="68">
        <v>67096</v>
      </c>
      <c r="AC2282" s="63">
        <v>33548.466649151407</v>
      </c>
      <c r="AD2282" s="63"/>
      <c r="AE2282" s="54" t="s">
        <v>176</v>
      </c>
      <c r="AG2282" s="63"/>
      <c r="AK2282" s="64"/>
      <c r="AL2282" s="64"/>
      <c r="AM2282" s="65"/>
      <c r="AO2282" s="64"/>
      <c r="AP2282" s="66"/>
      <c r="AQ2282" s="66"/>
      <c r="AS2282" s="67"/>
      <c r="AT2282" s="68"/>
    </row>
    <row r="2283" spans="1:46" x14ac:dyDescent="0.25">
      <c r="A2283" s="60">
        <v>34600.264040288515</v>
      </c>
      <c r="B2283" s="54">
        <f t="shared" si="105"/>
        <v>16</v>
      </c>
      <c r="C2283" s="54">
        <f t="shared" si="106"/>
        <v>2274</v>
      </c>
      <c r="D2283" s="60">
        <v>34600.264040288515</v>
      </c>
      <c r="G2283" s="63"/>
      <c r="I2283" s="64"/>
      <c r="J2283" s="64"/>
      <c r="K2283" s="65"/>
      <c r="M2283" s="64"/>
      <c r="N2283" s="66"/>
      <c r="O2283" s="66"/>
      <c r="Q2283" s="67"/>
      <c r="R2283" s="68"/>
      <c r="S2283" s="63"/>
      <c r="U2283" s="68">
        <v>67125</v>
      </c>
      <c r="V2283" s="64">
        <v>9</v>
      </c>
      <c r="W2283" s="54">
        <f t="shared" si="107"/>
        <v>2274</v>
      </c>
      <c r="X2283" s="68">
        <v>67125</v>
      </c>
      <c r="AC2283" s="63">
        <v>33563.956437145825</v>
      </c>
      <c r="AD2283" s="63"/>
      <c r="AE2283" s="54" t="s">
        <v>177</v>
      </c>
      <c r="AG2283" s="63"/>
      <c r="AK2283" s="64"/>
      <c r="AL2283" s="64"/>
      <c r="AM2283" s="65"/>
      <c r="AO2283" s="64"/>
      <c r="AP2283" s="66"/>
      <c r="AQ2283" s="66"/>
      <c r="AS2283" s="67"/>
      <c r="AT2283" s="68"/>
    </row>
    <row r="2284" spans="1:46" x14ac:dyDescent="0.25">
      <c r="A2284" s="60">
        <v>34615.520880392753</v>
      </c>
      <c r="B2284" s="54">
        <f t="shared" si="105"/>
        <v>17</v>
      </c>
      <c r="C2284" s="54">
        <f t="shared" si="106"/>
        <v>2275</v>
      </c>
      <c r="D2284" s="60">
        <v>34615.520880392753</v>
      </c>
      <c r="G2284" s="63"/>
      <c r="I2284" s="64"/>
      <c r="J2284" s="64"/>
      <c r="K2284" s="65"/>
      <c r="M2284" s="64"/>
      <c r="N2284" s="66"/>
      <c r="O2284" s="66"/>
      <c r="Q2284" s="67"/>
      <c r="R2284" s="68"/>
      <c r="S2284" s="63"/>
      <c r="U2284" s="68">
        <v>67155</v>
      </c>
      <c r="V2284" s="64">
        <v>10</v>
      </c>
      <c r="W2284" s="54">
        <f t="shared" si="107"/>
        <v>2275</v>
      </c>
      <c r="X2284" s="68">
        <v>67155</v>
      </c>
      <c r="AC2284" s="63">
        <v>33578.16476926161</v>
      </c>
      <c r="AD2284" s="63"/>
      <c r="AE2284" s="54" t="s">
        <v>176</v>
      </c>
      <c r="AG2284" s="63"/>
      <c r="AK2284" s="64"/>
      <c r="AL2284" s="64"/>
      <c r="AM2284" s="65"/>
      <c r="AO2284" s="64"/>
      <c r="AP2284" s="66"/>
      <c r="AQ2284" s="66"/>
      <c r="AS2284" s="67"/>
      <c r="AT2284" s="68"/>
    </row>
    <row r="2285" spans="1:46" x14ac:dyDescent="0.25">
      <c r="A2285" s="60">
        <v>34630.650712294038</v>
      </c>
      <c r="B2285" s="54">
        <f t="shared" si="105"/>
        <v>18</v>
      </c>
      <c r="C2285" s="54">
        <f t="shared" si="106"/>
        <v>2276</v>
      </c>
      <c r="D2285" s="60">
        <v>34630.650712294038</v>
      </c>
      <c r="G2285" s="63"/>
      <c r="I2285" s="64"/>
      <c r="J2285" s="64"/>
      <c r="K2285" s="65"/>
      <c r="M2285" s="64"/>
      <c r="N2285" s="66"/>
      <c r="O2285" s="66"/>
      <c r="Q2285" s="67"/>
      <c r="R2285" s="68"/>
      <c r="S2285" s="63"/>
      <c r="U2285" s="68">
        <v>67184</v>
      </c>
      <c r="V2285" s="64">
        <v>11</v>
      </c>
      <c r="W2285" s="54">
        <f t="shared" si="107"/>
        <v>2276</v>
      </c>
      <c r="X2285" s="68">
        <v>67184</v>
      </c>
      <c r="AC2285" s="63">
        <v>33593.433437169064</v>
      </c>
      <c r="AD2285" s="63"/>
      <c r="AE2285" s="54" t="s">
        <v>177</v>
      </c>
      <c r="AG2285" s="63"/>
      <c r="AK2285" s="64"/>
      <c r="AL2285" s="64"/>
      <c r="AM2285" s="65"/>
      <c r="AO2285" s="64"/>
      <c r="AP2285" s="66"/>
      <c r="AQ2285" s="66"/>
      <c r="AS2285" s="67"/>
      <c r="AT2285" s="68"/>
    </row>
    <row r="2286" spans="1:46" x14ac:dyDescent="0.25">
      <c r="A2286" s="60">
        <v>34645.650426038075</v>
      </c>
      <c r="B2286" s="54">
        <f t="shared" si="105"/>
        <v>19</v>
      </c>
      <c r="C2286" s="54">
        <f t="shared" si="106"/>
        <v>2277</v>
      </c>
      <c r="D2286" s="60">
        <v>34645.650426038075</v>
      </c>
      <c r="G2286" s="63"/>
      <c r="I2286" s="64"/>
      <c r="J2286" s="64"/>
      <c r="K2286" s="65"/>
      <c r="M2286" s="64"/>
      <c r="N2286" s="66"/>
      <c r="O2286" s="66"/>
      <c r="Q2286" s="67"/>
      <c r="R2286" s="68"/>
      <c r="S2286" s="63"/>
      <c r="U2286" s="68">
        <v>67214</v>
      </c>
      <c r="V2286" s="64">
        <v>12</v>
      </c>
      <c r="W2286" s="54">
        <f t="shared" si="107"/>
        <v>2277</v>
      </c>
      <c r="X2286" s="68">
        <v>67214</v>
      </c>
      <c r="AC2286" s="63">
        <v>33607.96565934876</v>
      </c>
      <c r="AD2286" s="63"/>
      <c r="AE2286" s="54" t="s">
        <v>176</v>
      </c>
      <c r="AG2286" s="63"/>
      <c r="AK2286" s="64"/>
      <c r="AL2286" s="64"/>
      <c r="AM2286" s="65"/>
      <c r="AO2286" s="64"/>
      <c r="AP2286" s="66"/>
      <c r="AQ2286" s="66"/>
      <c r="AS2286" s="67"/>
      <c r="AT2286" s="68"/>
    </row>
    <row r="2287" spans="1:46" x14ac:dyDescent="0.25">
      <c r="A2287" s="60">
        <v>34660.546516576316</v>
      </c>
      <c r="B2287" s="54">
        <f t="shared" si="105"/>
        <v>20</v>
      </c>
      <c r="C2287" s="54">
        <f t="shared" si="106"/>
        <v>2278</v>
      </c>
      <c r="D2287" s="60">
        <v>34660.546516576316</v>
      </c>
      <c r="G2287" s="63"/>
      <c r="I2287" s="64"/>
      <c r="J2287" s="64"/>
      <c r="K2287" s="65"/>
      <c r="M2287" s="64"/>
      <c r="N2287" s="66"/>
      <c r="O2287" s="66"/>
      <c r="Q2287" s="67"/>
      <c r="R2287" s="68"/>
      <c r="S2287" s="63"/>
      <c r="U2287" s="68">
        <v>67243</v>
      </c>
      <c r="V2287" s="64">
        <v>1</v>
      </c>
      <c r="W2287" s="54">
        <f t="shared" si="107"/>
        <v>2278</v>
      </c>
      <c r="X2287" s="68">
        <v>67243</v>
      </c>
      <c r="AC2287" s="63">
        <v>33622.895449627656</v>
      </c>
      <c r="AD2287" s="63"/>
      <c r="AE2287" s="54" t="s">
        <v>177</v>
      </c>
      <c r="AG2287" s="63"/>
      <c r="AK2287" s="64"/>
      <c r="AL2287" s="64"/>
      <c r="AM2287" s="65"/>
      <c r="AO2287" s="64"/>
      <c r="AP2287" s="66"/>
      <c r="AQ2287" s="66"/>
      <c r="AS2287" s="67"/>
      <c r="AT2287" s="68"/>
    </row>
    <row r="2288" spans="1:46" x14ac:dyDescent="0.25">
      <c r="A2288" s="60">
        <v>34675.349934937432</v>
      </c>
      <c r="B2288" s="54">
        <f t="shared" si="105"/>
        <v>21</v>
      </c>
      <c r="C2288" s="54">
        <f t="shared" si="106"/>
        <v>2279</v>
      </c>
      <c r="D2288" s="60">
        <v>34675.349934937432</v>
      </c>
      <c r="G2288" s="63"/>
      <c r="I2288" s="64"/>
      <c r="J2288" s="64"/>
      <c r="K2288" s="65"/>
      <c r="M2288" s="64"/>
      <c r="N2288" s="66"/>
      <c r="O2288" s="66"/>
      <c r="Q2288" s="67"/>
      <c r="R2288" s="68"/>
      <c r="S2288" s="63"/>
      <c r="U2288" s="68">
        <v>67273</v>
      </c>
      <c r="V2288" s="64">
        <v>2</v>
      </c>
      <c r="W2288" s="54">
        <f t="shared" si="107"/>
        <v>2279</v>
      </c>
      <c r="X2288" s="68">
        <v>67273</v>
      </c>
      <c r="AC2288" s="63">
        <v>33637.792091380339</v>
      </c>
      <c r="AD2288" s="63"/>
      <c r="AE2288" s="54" t="s">
        <v>176</v>
      </c>
      <c r="AG2288" s="63"/>
      <c r="AK2288" s="64"/>
      <c r="AL2288" s="64"/>
      <c r="AM2288" s="65"/>
      <c r="AO2288" s="64"/>
      <c r="AP2288" s="66"/>
      <c r="AQ2288" s="66"/>
      <c r="AS2288" s="67"/>
      <c r="AT2288" s="68"/>
    </row>
    <row r="2289" spans="1:46" x14ac:dyDescent="0.25">
      <c r="A2289" s="60">
        <v>34690.09980758233</v>
      </c>
      <c r="B2289" s="54">
        <f t="shared" si="105"/>
        <v>22</v>
      </c>
      <c r="C2289" s="54">
        <f t="shared" si="106"/>
        <v>2280</v>
      </c>
      <c r="D2289" s="60">
        <v>34690.09980758233</v>
      </c>
      <c r="G2289" s="63"/>
      <c r="I2289" s="64"/>
      <c r="J2289" s="64"/>
      <c r="K2289" s="65"/>
      <c r="M2289" s="64"/>
      <c r="N2289" s="66"/>
      <c r="O2289" s="66"/>
      <c r="Q2289" s="67"/>
      <c r="R2289" s="68"/>
      <c r="S2289" s="63"/>
      <c r="U2289" s="68">
        <v>67302</v>
      </c>
      <c r="V2289" s="64">
        <v>3</v>
      </c>
      <c r="W2289" s="54">
        <f t="shared" si="107"/>
        <v>2280</v>
      </c>
      <c r="X2289" s="68">
        <v>67302</v>
      </c>
      <c r="AC2289" s="63">
        <v>33652.336863418575</v>
      </c>
      <c r="AD2289" s="63"/>
      <c r="AE2289" s="54" t="s">
        <v>177</v>
      </c>
      <c r="AG2289" s="63"/>
      <c r="AK2289" s="64"/>
      <c r="AL2289" s="64"/>
      <c r="AM2289" s="65"/>
      <c r="AO2289" s="64"/>
      <c r="AP2289" s="66"/>
      <c r="AQ2289" s="66"/>
      <c r="AS2289" s="67"/>
      <c r="AT2289" s="68"/>
    </row>
    <row r="2290" spans="1:46" x14ac:dyDescent="0.25">
      <c r="A2290" s="60">
        <v>34704.816035974771</v>
      </c>
      <c r="B2290" s="54">
        <f t="shared" si="105"/>
        <v>23</v>
      </c>
      <c r="C2290" s="54">
        <f t="shared" si="106"/>
        <v>2281</v>
      </c>
      <c r="D2290" s="60">
        <v>34704.816035974771</v>
      </c>
      <c r="G2290" s="63"/>
      <c r="I2290" s="64"/>
      <c r="J2290" s="64"/>
      <c r="K2290" s="65"/>
      <c r="M2290" s="64"/>
      <c r="N2290" s="66"/>
      <c r="O2290" s="66"/>
      <c r="Q2290" s="67"/>
      <c r="R2290" s="68"/>
      <c r="S2290" s="63"/>
      <c r="U2290" s="68">
        <v>67332</v>
      </c>
      <c r="V2290" s="64">
        <v>4</v>
      </c>
      <c r="W2290" s="54">
        <f t="shared" si="107"/>
        <v>2281</v>
      </c>
      <c r="X2290" s="68">
        <v>67332</v>
      </c>
      <c r="AC2290" s="63">
        <v>33667.557721083984</v>
      </c>
      <c r="AD2290" s="63"/>
      <c r="AE2290" s="54" t="s">
        <v>176</v>
      </c>
      <c r="AG2290" s="63"/>
      <c r="AK2290" s="64"/>
      <c r="AL2290" s="64"/>
      <c r="AM2290" s="65"/>
      <c r="AO2290" s="64"/>
      <c r="AP2290" s="66"/>
      <c r="AQ2290" s="66"/>
      <c r="AS2290" s="67"/>
      <c r="AT2290" s="68"/>
    </row>
    <row r="2291" spans="1:46" x14ac:dyDescent="0.25">
      <c r="A2291" s="60">
        <v>34719.542671687901</v>
      </c>
      <c r="B2291" s="54">
        <f t="shared" si="105"/>
        <v>24</v>
      </c>
      <c r="C2291" s="54">
        <f t="shared" si="106"/>
        <v>2282</v>
      </c>
      <c r="D2291" s="60">
        <v>34719.542671687901</v>
      </c>
      <c r="G2291" s="63"/>
      <c r="I2291" s="64"/>
      <c r="J2291" s="64"/>
      <c r="K2291" s="65"/>
      <c r="M2291" s="64"/>
      <c r="N2291" s="66"/>
      <c r="O2291" s="66"/>
      <c r="Q2291" s="67"/>
      <c r="R2291" s="68"/>
      <c r="S2291" s="63"/>
      <c r="U2291" s="68">
        <v>67361</v>
      </c>
      <c r="V2291" s="64">
        <v>5</v>
      </c>
      <c r="W2291" s="54">
        <f t="shared" si="107"/>
        <v>2282</v>
      </c>
      <c r="X2291" s="68">
        <v>67361</v>
      </c>
      <c r="AC2291" s="63">
        <v>33681.763029483613</v>
      </c>
      <c r="AD2291" s="63"/>
      <c r="AE2291" s="54" t="s">
        <v>177</v>
      </c>
      <c r="AG2291" s="63"/>
      <c r="AK2291" s="64"/>
      <c r="AL2291" s="64"/>
      <c r="AM2291" s="65"/>
      <c r="AO2291" s="64"/>
      <c r="AP2291" s="66"/>
      <c r="AQ2291" s="66"/>
      <c r="AS2291" s="67"/>
      <c r="AT2291" s="68"/>
    </row>
    <row r="2292" spans="1:46" x14ac:dyDescent="0.25">
      <c r="A2292" s="60">
        <v>34734.301289673895</v>
      </c>
      <c r="B2292" s="54">
        <f t="shared" si="105"/>
        <v>1</v>
      </c>
      <c r="C2292" s="54">
        <f t="shared" si="106"/>
        <v>2283</v>
      </c>
      <c r="D2292" s="60">
        <v>34734.301289673895</v>
      </c>
      <c r="G2292" s="63"/>
      <c r="I2292" s="64"/>
      <c r="J2292" s="64"/>
      <c r="K2292" s="65"/>
      <c r="M2292" s="64"/>
      <c r="N2292" s="66"/>
      <c r="O2292" s="66"/>
      <c r="Q2292" s="67"/>
      <c r="R2292" s="68"/>
      <c r="S2292" s="63"/>
      <c r="U2292" s="68">
        <v>67391</v>
      </c>
      <c r="V2292" s="64">
        <v>6</v>
      </c>
      <c r="W2292" s="54">
        <f t="shared" si="107"/>
        <v>2283</v>
      </c>
      <c r="X2292" s="68">
        <v>67391</v>
      </c>
      <c r="AC2292" s="63">
        <v>33697.210015699267</v>
      </c>
      <c r="AD2292" s="63"/>
      <c r="AE2292" s="54" t="s">
        <v>176</v>
      </c>
      <c r="AG2292" s="63"/>
      <c r="AK2292" s="64"/>
      <c r="AL2292" s="64"/>
      <c r="AM2292" s="65"/>
      <c r="AO2292" s="64"/>
      <c r="AP2292" s="66"/>
      <c r="AQ2292" s="66"/>
      <c r="AS2292" s="67"/>
      <c r="AT2292" s="68"/>
    </row>
    <row r="2293" spans="1:46" x14ac:dyDescent="0.25">
      <c r="A2293" s="60">
        <v>34749.133139850106</v>
      </c>
      <c r="B2293" s="54">
        <f t="shared" si="105"/>
        <v>2</v>
      </c>
      <c r="C2293" s="54">
        <f t="shared" si="106"/>
        <v>2284</v>
      </c>
      <c r="D2293" s="60">
        <v>34749.133139850106</v>
      </c>
      <c r="G2293" s="63"/>
      <c r="I2293" s="64"/>
      <c r="J2293" s="64"/>
      <c r="K2293" s="65"/>
      <c r="M2293" s="64"/>
      <c r="N2293" s="66"/>
      <c r="O2293" s="66"/>
      <c r="Q2293" s="67"/>
      <c r="R2293" s="68"/>
      <c r="S2293" s="63"/>
      <c r="U2293" s="68">
        <v>67421</v>
      </c>
      <c r="V2293" s="64">
        <v>7</v>
      </c>
      <c r="W2293" s="54">
        <f t="shared" si="107"/>
        <v>2284</v>
      </c>
      <c r="X2293" s="68">
        <v>67421</v>
      </c>
      <c r="AC2293" s="63">
        <v>33711.196831554174</v>
      </c>
      <c r="AD2293" s="63"/>
      <c r="AE2293" s="54" t="s">
        <v>177</v>
      </c>
      <c r="AG2293" s="63"/>
      <c r="AK2293" s="64"/>
      <c r="AL2293" s="64"/>
      <c r="AM2293" s="65"/>
      <c r="AO2293" s="64"/>
      <c r="AP2293" s="66"/>
      <c r="AQ2293" s="66"/>
      <c r="AS2293" s="67"/>
      <c r="AT2293" s="68"/>
    </row>
    <row r="2294" spans="1:46" x14ac:dyDescent="0.25">
      <c r="A2294" s="60">
        <v>34764.053523566108</v>
      </c>
      <c r="B2294" s="54">
        <f t="shared" si="105"/>
        <v>3</v>
      </c>
      <c r="C2294" s="54">
        <f t="shared" si="106"/>
        <v>2285</v>
      </c>
      <c r="D2294" s="60">
        <v>34764.053523566108</v>
      </c>
      <c r="G2294" s="63"/>
      <c r="I2294" s="64"/>
      <c r="J2294" s="64"/>
      <c r="K2294" s="65"/>
      <c r="M2294" s="64"/>
      <c r="N2294" s="66"/>
      <c r="O2294" s="66"/>
      <c r="Q2294" s="67"/>
      <c r="R2294" s="68"/>
      <c r="S2294" s="63"/>
      <c r="U2294" s="68">
        <v>67450</v>
      </c>
      <c r="V2294" s="64">
        <v>8</v>
      </c>
      <c r="W2294" s="54">
        <f t="shared" si="107"/>
        <v>2285</v>
      </c>
      <c r="X2294" s="68">
        <v>67450</v>
      </c>
      <c r="AC2294" s="63">
        <v>33726.739879982546</v>
      </c>
      <c r="AD2294" s="63"/>
      <c r="AE2294" s="54" t="s">
        <v>176</v>
      </c>
      <c r="AG2294" s="63"/>
      <c r="AK2294" s="64"/>
      <c r="AL2294" s="64"/>
      <c r="AM2294" s="65"/>
      <c r="AO2294" s="64"/>
      <c r="AP2294" s="66"/>
      <c r="AQ2294" s="66"/>
      <c r="AS2294" s="67"/>
      <c r="AT2294" s="68"/>
    </row>
    <row r="2295" spans="1:46" x14ac:dyDescent="0.25">
      <c r="A2295" s="60">
        <v>34779.094050571788</v>
      </c>
      <c r="B2295" s="54">
        <f t="shared" si="105"/>
        <v>4</v>
      </c>
      <c r="C2295" s="54">
        <f t="shared" si="106"/>
        <v>2286</v>
      </c>
      <c r="D2295" s="60">
        <v>34779.094050571788</v>
      </c>
      <c r="G2295" s="63"/>
      <c r="I2295" s="64"/>
      <c r="J2295" s="64"/>
      <c r="K2295" s="65"/>
      <c r="M2295" s="64"/>
      <c r="N2295" s="66"/>
      <c r="O2295" s="66"/>
      <c r="Q2295" s="67"/>
      <c r="R2295" s="68"/>
      <c r="S2295" s="63"/>
      <c r="U2295" s="68">
        <v>67480</v>
      </c>
      <c r="V2295" s="64">
        <v>9</v>
      </c>
      <c r="W2295" s="54">
        <f t="shared" si="107"/>
        <v>2286</v>
      </c>
      <c r="X2295" s="68">
        <v>67480</v>
      </c>
      <c r="AC2295" s="63">
        <v>33740.66912623914</v>
      </c>
      <c r="AD2295" s="63"/>
      <c r="AE2295" s="54" t="s">
        <v>177</v>
      </c>
      <c r="AG2295" s="63"/>
      <c r="AK2295" s="64"/>
      <c r="AL2295" s="64"/>
      <c r="AM2295" s="65"/>
      <c r="AO2295" s="64"/>
      <c r="AP2295" s="66"/>
      <c r="AQ2295" s="66"/>
      <c r="AS2295" s="67"/>
      <c r="AT2295" s="68"/>
    </row>
    <row r="2296" spans="1:46" x14ac:dyDescent="0.25">
      <c r="A2296" s="60">
        <v>34794.256331211887</v>
      </c>
      <c r="B2296" s="54">
        <f t="shared" si="105"/>
        <v>5</v>
      </c>
      <c r="C2296" s="54">
        <f t="shared" si="106"/>
        <v>2287</v>
      </c>
      <c r="D2296" s="60">
        <v>34794.256331211887</v>
      </c>
      <c r="G2296" s="63"/>
      <c r="I2296" s="64"/>
      <c r="J2296" s="64"/>
      <c r="K2296" s="65"/>
      <c r="M2296" s="64"/>
      <c r="N2296" s="66"/>
      <c r="O2296" s="66"/>
      <c r="Q2296" s="67"/>
      <c r="R2296" s="68"/>
      <c r="S2296" s="63"/>
      <c r="U2296" s="68">
        <v>67509</v>
      </c>
      <c r="V2296" s="64">
        <v>10</v>
      </c>
      <c r="W2296" s="54">
        <f t="shared" si="107"/>
        <v>2287</v>
      </c>
      <c r="X2296" s="68">
        <v>67509</v>
      </c>
      <c r="AC2296" s="63">
        <v>33756.16497395793</v>
      </c>
      <c r="AD2296" s="63"/>
      <c r="AE2296" s="54" t="s">
        <v>176</v>
      </c>
      <c r="AG2296" s="63"/>
      <c r="AK2296" s="64"/>
      <c r="AL2296" s="64"/>
      <c r="AM2296" s="65"/>
      <c r="AO2296" s="64"/>
      <c r="AP2296" s="66"/>
      <c r="AQ2296" s="66"/>
      <c r="AS2296" s="67"/>
      <c r="AT2296" s="68"/>
    </row>
    <row r="2297" spans="1:46" x14ac:dyDescent="0.25">
      <c r="A2297" s="60">
        <v>34809.557280821726</v>
      </c>
      <c r="B2297" s="54">
        <f t="shared" si="105"/>
        <v>6</v>
      </c>
      <c r="C2297" s="54">
        <f t="shared" si="106"/>
        <v>2288</v>
      </c>
      <c r="D2297" s="60">
        <v>34809.557280821726</v>
      </c>
      <c r="G2297" s="63"/>
      <c r="I2297" s="64"/>
      <c r="J2297" s="64"/>
      <c r="K2297" s="65"/>
      <c r="M2297" s="64"/>
      <c r="N2297" s="66"/>
      <c r="O2297" s="66"/>
      <c r="Q2297" s="67"/>
      <c r="R2297" s="68"/>
      <c r="S2297" s="63"/>
      <c r="U2297" s="68">
        <v>67539</v>
      </c>
      <c r="V2297" s="64">
        <v>11</v>
      </c>
      <c r="W2297" s="54">
        <f t="shared" si="107"/>
        <v>2288</v>
      </c>
      <c r="X2297" s="68">
        <v>67539</v>
      </c>
      <c r="AC2297" s="63">
        <v>33770.201888226904</v>
      </c>
      <c r="AD2297" s="63"/>
      <c r="AE2297" s="54" t="s">
        <v>177</v>
      </c>
      <c r="AG2297" s="63"/>
      <c r="AK2297" s="64"/>
      <c r="AL2297" s="64"/>
      <c r="AM2297" s="65"/>
      <c r="AO2297" s="64"/>
      <c r="AP2297" s="66"/>
      <c r="AQ2297" s="66"/>
      <c r="AS2297" s="67"/>
      <c r="AT2297" s="68"/>
    </row>
    <row r="2298" spans="1:46" x14ac:dyDescent="0.25">
      <c r="A2298" s="60">
        <v>34824.979911379982</v>
      </c>
      <c r="B2298" s="54">
        <f t="shared" si="105"/>
        <v>7</v>
      </c>
      <c r="C2298" s="54">
        <f t="shared" si="106"/>
        <v>2289</v>
      </c>
      <c r="D2298" s="60">
        <v>34824.979911379982</v>
      </c>
      <c r="G2298" s="63"/>
      <c r="I2298" s="64"/>
      <c r="J2298" s="64"/>
      <c r="K2298" s="65"/>
      <c r="M2298" s="64"/>
      <c r="N2298" s="66"/>
      <c r="O2298" s="66"/>
      <c r="Q2298" s="67"/>
      <c r="R2298" s="68"/>
      <c r="S2298" s="63"/>
      <c r="U2298" s="68">
        <v>67568</v>
      </c>
      <c r="V2298" s="64">
        <v>12</v>
      </c>
      <c r="W2298" s="54">
        <f t="shared" si="107"/>
        <v>2289</v>
      </c>
      <c r="X2298" s="68">
        <v>67568</v>
      </c>
      <c r="AC2298" s="63">
        <v>33785.513191503473</v>
      </c>
      <c r="AD2298" s="63"/>
      <c r="AE2298" s="54" t="s">
        <v>176</v>
      </c>
      <c r="AG2298" s="63"/>
      <c r="AK2298" s="64"/>
      <c r="AL2298" s="64"/>
      <c r="AM2298" s="65"/>
      <c r="AO2298" s="64"/>
      <c r="AP2298" s="66"/>
      <c r="AQ2298" s="66"/>
      <c r="AS2298" s="67"/>
      <c r="AT2298" s="68"/>
    </row>
    <row r="2299" spans="1:46" x14ac:dyDescent="0.25">
      <c r="A2299" s="60">
        <v>34840.524456736632</v>
      </c>
      <c r="B2299" s="54">
        <f t="shared" si="105"/>
        <v>8</v>
      </c>
      <c r="C2299" s="54">
        <f t="shared" si="106"/>
        <v>2290</v>
      </c>
      <c r="D2299" s="60">
        <v>34840.524456736632</v>
      </c>
      <c r="G2299" s="63"/>
      <c r="I2299" s="64"/>
      <c r="J2299" s="64"/>
      <c r="K2299" s="65"/>
      <c r="M2299" s="64"/>
      <c r="N2299" s="66"/>
      <c r="O2299" s="66"/>
      <c r="Q2299" s="67"/>
      <c r="R2299" s="68"/>
      <c r="S2299" s="63"/>
      <c r="U2299" s="68">
        <v>67598</v>
      </c>
      <c r="V2299" s="64">
        <v>1</v>
      </c>
      <c r="W2299" s="54">
        <f t="shared" si="107"/>
        <v>2290</v>
      </c>
      <c r="X2299" s="68">
        <v>67598</v>
      </c>
      <c r="AC2299" s="63">
        <v>33799.796714238822</v>
      </c>
      <c r="AD2299" s="63"/>
      <c r="AE2299" s="54" t="s">
        <v>177</v>
      </c>
      <c r="AG2299" s="63"/>
      <c r="AK2299" s="64"/>
      <c r="AL2299" s="64"/>
      <c r="AM2299" s="65"/>
      <c r="AO2299" s="64"/>
      <c r="AP2299" s="66"/>
      <c r="AQ2299" s="66"/>
      <c r="AS2299" s="67"/>
      <c r="AT2299" s="68"/>
    </row>
    <row r="2300" spans="1:46" x14ac:dyDescent="0.25">
      <c r="A2300" s="60">
        <v>34856.155205239076</v>
      </c>
      <c r="B2300" s="54">
        <f t="shared" si="105"/>
        <v>9</v>
      </c>
      <c r="C2300" s="54">
        <f t="shared" si="106"/>
        <v>2291</v>
      </c>
      <c r="D2300" s="60">
        <v>34856.155205239076</v>
      </c>
      <c r="G2300" s="63"/>
      <c r="I2300" s="64"/>
      <c r="J2300" s="64"/>
      <c r="K2300" s="65"/>
      <c r="M2300" s="64"/>
      <c r="N2300" s="66"/>
      <c r="O2300" s="66"/>
      <c r="Q2300" s="67"/>
      <c r="R2300" s="68"/>
      <c r="S2300" s="63"/>
      <c r="U2300" s="68">
        <v>67627</v>
      </c>
      <c r="V2300" s="64">
        <v>2</v>
      </c>
      <c r="W2300" s="54">
        <f t="shared" si="107"/>
        <v>2291</v>
      </c>
      <c r="X2300" s="68">
        <v>67627</v>
      </c>
      <c r="AC2300" s="63">
        <v>33814.816772173159</v>
      </c>
      <c r="AD2300" s="63"/>
      <c r="AE2300" s="54" t="s">
        <v>176</v>
      </c>
      <c r="AG2300" s="63"/>
      <c r="AK2300" s="64"/>
      <c r="AL2300" s="64"/>
      <c r="AM2300" s="65"/>
      <c r="AO2300" s="64"/>
      <c r="AP2300" s="66"/>
      <c r="AQ2300" s="66"/>
      <c r="AS2300" s="67"/>
      <c r="AT2300" s="68"/>
    </row>
    <row r="2301" spans="1:46" x14ac:dyDescent="0.25">
      <c r="A2301" s="60">
        <v>34871.857910760678</v>
      </c>
      <c r="B2301" s="54">
        <f t="shared" si="105"/>
        <v>10</v>
      </c>
      <c r="C2301" s="54">
        <f t="shared" si="106"/>
        <v>2292</v>
      </c>
      <c r="D2301" s="60">
        <v>34871.857910760678</v>
      </c>
      <c r="G2301" s="63"/>
      <c r="I2301" s="64"/>
      <c r="J2301" s="64"/>
      <c r="K2301" s="65"/>
      <c r="M2301" s="64"/>
      <c r="N2301" s="66"/>
      <c r="O2301" s="66"/>
      <c r="Q2301" s="67"/>
      <c r="R2301" s="68"/>
      <c r="S2301" s="63"/>
      <c r="U2301" s="68">
        <v>67657</v>
      </c>
      <c r="V2301" s="64">
        <v>3</v>
      </c>
      <c r="W2301" s="54">
        <f t="shared" si="107"/>
        <v>2292</v>
      </c>
      <c r="X2301" s="68">
        <v>67657</v>
      </c>
      <c r="AC2301" s="63">
        <v>33829.436224889476</v>
      </c>
      <c r="AD2301" s="63"/>
      <c r="AE2301" s="54" t="s">
        <v>177</v>
      </c>
      <c r="AG2301" s="63"/>
      <c r="AK2301" s="64"/>
      <c r="AL2301" s="64"/>
      <c r="AM2301" s="65"/>
      <c r="AO2301" s="64"/>
      <c r="AP2301" s="66"/>
      <c r="AQ2301" s="66"/>
      <c r="AS2301" s="67"/>
      <c r="AT2301" s="68"/>
    </row>
    <row r="2302" spans="1:46" x14ac:dyDescent="0.25">
      <c r="A2302" s="60">
        <v>34887.58472785214</v>
      </c>
      <c r="B2302" s="54">
        <f t="shared" si="105"/>
        <v>11</v>
      </c>
      <c r="C2302" s="54">
        <f t="shared" si="106"/>
        <v>2293</v>
      </c>
      <c r="D2302" s="60">
        <v>34887.58472785214</v>
      </c>
      <c r="G2302" s="63"/>
      <c r="I2302" s="64"/>
      <c r="J2302" s="64"/>
      <c r="K2302" s="65"/>
      <c r="M2302" s="64"/>
      <c r="N2302" s="66"/>
      <c r="O2302" s="66"/>
      <c r="Q2302" s="67"/>
      <c r="R2302" s="68"/>
      <c r="S2302" s="63"/>
      <c r="U2302" s="68">
        <v>67686</v>
      </c>
      <c r="V2302" s="64">
        <v>4</v>
      </c>
      <c r="W2302" s="54">
        <f t="shared" si="107"/>
        <v>2293</v>
      </c>
      <c r="X2302" s="68">
        <v>67686</v>
      </c>
      <c r="AC2302" s="63">
        <v>33844.113093480933</v>
      </c>
      <c r="AD2302" s="63"/>
      <c r="AE2302" s="54" t="s">
        <v>176</v>
      </c>
      <c r="AG2302" s="63"/>
      <c r="AK2302" s="64"/>
      <c r="AL2302" s="64"/>
      <c r="AM2302" s="65"/>
      <c r="AO2302" s="64"/>
      <c r="AP2302" s="66"/>
      <c r="AQ2302" s="66"/>
      <c r="AS2302" s="67"/>
      <c r="AT2302" s="68"/>
    </row>
    <row r="2303" spans="1:46" x14ac:dyDescent="0.25">
      <c r="A2303" s="60">
        <v>34903.312970519066</v>
      </c>
      <c r="B2303" s="54">
        <f t="shared" si="105"/>
        <v>12</v>
      </c>
      <c r="C2303" s="54">
        <f t="shared" si="106"/>
        <v>2294</v>
      </c>
      <c r="D2303" s="60">
        <v>34903.312970519066</v>
      </c>
      <c r="G2303" s="63"/>
      <c r="I2303" s="64"/>
      <c r="J2303" s="64"/>
      <c r="K2303" s="65"/>
      <c r="M2303" s="64"/>
      <c r="N2303" s="66"/>
      <c r="O2303" s="66"/>
      <c r="Q2303" s="67"/>
      <c r="R2303" s="68"/>
      <c r="S2303" s="63"/>
      <c r="U2303" s="68">
        <v>67715</v>
      </c>
      <c r="V2303" s="64">
        <v>5</v>
      </c>
      <c r="W2303" s="54">
        <f t="shared" si="107"/>
        <v>2294</v>
      </c>
      <c r="X2303" s="68">
        <v>67715</v>
      </c>
      <c r="AC2303" s="63">
        <v>33859.095575769898</v>
      </c>
      <c r="AD2303" s="63"/>
      <c r="AE2303" s="54" t="s">
        <v>177</v>
      </c>
      <c r="AG2303" s="63"/>
      <c r="AK2303" s="64"/>
      <c r="AL2303" s="64"/>
      <c r="AM2303" s="65"/>
      <c r="AO2303" s="64"/>
      <c r="AP2303" s="66"/>
      <c r="AQ2303" s="66"/>
      <c r="AS2303" s="67"/>
      <c r="AT2303" s="68"/>
    </row>
    <row r="2304" spans="1:46" x14ac:dyDescent="0.25">
      <c r="A2304" s="60">
        <v>34918.994966470636</v>
      </c>
      <c r="B2304" s="54">
        <f t="shared" si="105"/>
        <v>13</v>
      </c>
      <c r="C2304" s="54">
        <f t="shared" si="106"/>
        <v>2295</v>
      </c>
      <c r="D2304" s="60">
        <v>34918.994966470636</v>
      </c>
      <c r="G2304" s="63"/>
      <c r="I2304" s="64"/>
      <c r="J2304" s="64"/>
      <c r="K2304" s="65"/>
      <c r="M2304" s="64"/>
      <c r="N2304" s="66"/>
      <c r="O2304" s="66"/>
      <c r="Q2304" s="67"/>
      <c r="R2304" s="68"/>
      <c r="S2304" s="63"/>
      <c r="U2304" s="68">
        <v>67745</v>
      </c>
      <c r="V2304" s="64">
        <v>5</v>
      </c>
      <c r="W2304" s="54">
        <f t="shared" si="107"/>
        <v>2295</v>
      </c>
      <c r="X2304" s="68">
        <v>67745</v>
      </c>
      <c r="AC2304" s="63">
        <v>33873.445227266289</v>
      </c>
      <c r="AD2304" s="63"/>
      <c r="AE2304" s="54" t="s">
        <v>176</v>
      </c>
      <c r="AG2304" s="63"/>
      <c r="AK2304" s="64"/>
      <c r="AL2304" s="64"/>
      <c r="AM2304" s="65"/>
      <c r="AO2304" s="64"/>
      <c r="AP2304" s="66"/>
      <c r="AQ2304" s="66"/>
      <c r="AS2304" s="67"/>
      <c r="AT2304" s="68"/>
    </row>
    <row r="2305" spans="1:46" x14ac:dyDescent="0.25">
      <c r="A2305" s="60">
        <v>34934.60822406318</v>
      </c>
      <c r="B2305" s="54">
        <f t="shared" si="105"/>
        <v>14</v>
      </c>
      <c r="C2305" s="54">
        <f t="shared" si="106"/>
        <v>2296</v>
      </c>
      <c r="D2305" s="60">
        <v>34934.60822406318</v>
      </c>
      <c r="G2305" s="63"/>
      <c r="I2305" s="64"/>
      <c r="J2305" s="64"/>
      <c r="K2305" s="65"/>
      <c r="M2305" s="64"/>
      <c r="N2305" s="66"/>
      <c r="O2305" s="66"/>
      <c r="Q2305" s="67"/>
      <c r="R2305" s="68"/>
      <c r="S2305" s="63"/>
      <c r="U2305" s="68">
        <v>67775</v>
      </c>
      <c r="V2305" s="64">
        <v>6</v>
      </c>
      <c r="W2305" s="54">
        <f t="shared" si="107"/>
        <v>2296</v>
      </c>
      <c r="X2305" s="68">
        <v>67775</v>
      </c>
      <c r="AC2305" s="63">
        <v>33888.752775841393</v>
      </c>
      <c r="AD2305" s="63"/>
      <c r="AE2305" s="54" t="s">
        <v>177</v>
      </c>
      <c r="AG2305" s="63"/>
      <c r="AK2305" s="64"/>
      <c r="AL2305" s="64"/>
      <c r="AM2305" s="65"/>
      <c r="AO2305" s="64"/>
      <c r="AP2305" s="66"/>
      <c r="AQ2305" s="66"/>
      <c r="AS2305" s="67"/>
      <c r="AT2305" s="68"/>
    </row>
    <row r="2306" spans="1:46" x14ac:dyDescent="0.25">
      <c r="A2306" s="60">
        <v>34950.117770542391</v>
      </c>
      <c r="B2306" s="54">
        <f t="shared" si="105"/>
        <v>15</v>
      </c>
      <c r="C2306" s="54">
        <f t="shared" si="106"/>
        <v>2297</v>
      </c>
      <c r="D2306" s="60">
        <v>34950.117770542391</v>
      </c>
      <c r="G2306" s="63"/>
      <c r="I2306" s="64"/>
      <c r="J2306" s="64"/>
      <c r="K2306" s="65"/>
      <c r="M2306" s="64"/>
      <c r="N2306" s="66"/>
      <c r="O2306" s="66"/>
      <c r="Q2306" s="67"/>
      <c r="R2306" s="68"/>
      <c r="S2306" s="63"/>
      <c r="U2306" s="68">
        <v>67804</v>
      </c>
      <c r="V2306" s="64">
        <v>7</v>
      </c>
      <c r="W2306" s="54">
        <f t="shared" si="107"/>
        <v>2297</v>
      </c>
      <c r="X2306" s="68">
        <v>67804</v>
      </c>
      <c r="AC2306" s="63">
        <v>33902.857455021702</v>
      </c>
      <c r="AD2306" s="63"/>
      <c r="AE2306" s="54" t="s">
        <v>176</v>
      </c>
      <c r="AG2306" s="63"/>
      <c r="AK2306" s="64"/>
      <c r="AL2306" s="64"/>
      <c r="AM2306" s="65"/>
      <c r="AO2306" s="64"/>
      <c r="AP2306" s="66"/>
      <c r="AQ2306" s="66"/>
      <c r="AS2306" s="67"/>
      <c r="AT2306" s="68"/>
    </row>
    <row r="2307" spans="1:46" x14ac:dyDescent="0.25">
      <c r="A2307" s="60">
        <v>34965.509726070333</v>
      </c>
      <c r="B2307" s="54">
        <f t="shared" si="105"/>
        <v>16</v>
      </c>
      <c r="C2307" s="54">
        <f t="shared" si="106"/>
        <v>2298</v>
      </c>
      <c r="D2307" s="60">
        <v>34965.509726070333</v>
      </c>
      <c r="G2307" s="63"/>
      <c r="I2307" s="64"/>
      <c r="J2307" s="64"/>
      <c r="K2307" s="65"/>
      <c r="M2307" s="64"/>
      <c r="N2307" s="66"/>
      <c r="O2307" s="66"/>
      <c r="Q2307" s="67"/>
      <c r="R2307" s="68"/>
      <c r="S2307" s="63"/>
      <c r="U2307" s="68">
        <v>67834</v>
      </c>
      <c r="V2307" s="64">
        <v>8</v>
      </c>
      <c r="W2307" s="54">
        <f t="shared" si="107"/>
        <v>2298</v>
      </c>
      <c r="X2307" s="68">
        <v>67834</v>
      </c>
      <c r="AC2307" s="63">
        <v>33918.389648997225</v>
      </c>
      <c r="AD2307" s="63"/>
      <c r="AE2307" s="54" t="s">
        <v>177</v>
      </c>
      <c r="AG2307" s="63"/>
      <c r="AK2307" s="64"/>
      <c r="AL2307" s="64"/>
      <c r="AM2307" s="65"/>
      <c r="AO2307" s="64"/>
      <c r="AP2307" s="66"/>
      <c r="AQ2307" s="66"/>
      <c r="AS2307" s="67"/>
      <c r="AT2307" s="68"/>
    </row>
    <row r="2308" spans="1:46" x14ac:dyDescent="0.25">
      <c r="A2308" s="60">
        <v>34980.769601580221</v>
      </c>
      <c r="B2308" s="54">
        <f t="shared" si="105"/>
        <v>17</v>
      </c>
      <c r="C2308" s="54">
        <f t="shared" si="106"/>
        <v>2299</v>
      </c>
      <c r="D2308" s="60">
        <v>34980.769601580221</v>
      </c>
      <c r="G2308" s="63"/>
      <c r="I2308" s="64"/>
      <c r="J2308" s="64"/>
      <c r="K2308" s="65"/>
      <c r="M2308" s="64"/>
      <c r="N2308" s="66"/>
      <c r="O2308" s="66"/>
      <c r="Q2308" s="67"/>
      <c r="R2308" s="68"/>
      <c r="S2308" s="63"/>
      <c r="U2308" s="68">
        <v>67864</v>
      </c>
      <c r="V2308" s="64">
        <v>9</v>
      </c>
      <c r="W2308" s="54">
        <f t="shared" si="107"/>
        <v>2299</v>
      </c>
      <c r="X2308" s="68">
        <v>67864</v>
      </c>
      <c r="AC2308" s="63">
        <v>33932.383532675449</v>
      </c>
      <c r="AD2308" s="63"/>
      <c r="AE2308" s="54" t="s">
        <v>176</v>
      </c>
      <c r="AG2308" s="63"/>
      <c r="AK2308" s="64"/>
      <c r="AL2308" s="64"/>
      <c r="AM2308" s="65"/>
      <c r="AO2308" s="64"/>
      <c r="AP2308" s="66"/>
      <c r="AQ2308" s="66"/>
      <c r="AS2308" s="67"/>
      <c r="AT2308" s="68"/>
    </row>
    <row r="2309" spans="1:46" x14ac:dyDescent="0.25">
      <c r="A2309" s="60">
        <v>34995.897590251639</v>
      </c>
      <c r="B2309" s="54">
        <f t="shared" si="105"/>
        <v>18</v>
      </c>
      <c r="C2309" s="54">
        <f t="shared" si="106"/>
        <v>2300</v>
      </c>
      <c r="D2309" s="60">
        <v>34995.897590251639</v>
      </c>
      <c r="G2309" s="63"/>
      <c r="I2309" s="64"/>
      <c r="J2309" s="64"/>
      <c r="K2309" s="65"/>
      <c r="M2309" s="64"/>
      <c r="N2309" s="66"/>
      <c r="O2309" s="66"/>
      <c r="Q2309" s="67"/>
      <c r="R2309" s="68"/>
      <c r="S2309" s="63"/>
      <c r="U2309" s="68">
        <v>67893</v>
      </c>
      <c r="V2309" s="64">
        <v>10</v>
      </c>
      <c r="W2309" s="54">
        <f t="shared" si="107"/>
        <v>2300</v>
      </c>
      <c r="X2309" s="68">
        <v>67893</v>
      </c>
      <c r="AC2309" s="63">
        <v>33947.987263946328</v>
      </c>
      <c r="AD2309" s="63"/>
      <c r="AE2309" s="54" t="s">
        <v>177</v>
      </c>
      <c r="AG2309" s="63"/>
      <c r="AK2309" s="64"/>
      <c r="AL2309" s="64"/>
      <c r="AM2309" s="65"/>
      <c r="AO2309" s="64"/>
      <c r="AP2309" s="66"/>
      <c r="AQ2309" s="66"/>
      <c r="AS2309" s="67"/>
      <c r="AT2309" s="68"/>
    </row>
    <row r="2310" spans="1:46" x14ac:dyDescent="0.25">
      <c r="A2310" s="60">
        <v>35010.900433001574</v>
      </c>
      <c r="B2310" s="54">
        <f t="shared" si="105"/>
        <v>19</v>
      </c>
      <c r="C2310" s="54">
        <f t="shared" si="106"/>
        <v>2301</v>
      </c>
      <c r="D2310" s="60">
        <v>35010.900433001574</v>
      </c>
      <c r="G2310" s="63"/>
      <c r="I2310" s="64"/>
      <c r="J2310" s="64"/>
      <c r="K2310" s="65"/>
      <c r="M2310" s="64"/>
      <c r="N2310" s="66"/>
      <c r="O2310" s="66"/>
      <c r="Q2310" s="67"/>
      <c r="R2310" s="68"/>
      <c r="S2310" s="63"/>
      <c r="U2310" s="68">
        <v>67923</v>
      </c>
      <c r="V2310" s="64">
        <v>11</v>
      </c>
      <c r="W2310" s="54">
        <f t="shared" si="107"/>
        <v>2301</v>
      </c>
      <c r="X2310" s="68">
        <v>67923</v>
      </c>
      <c r="AC2310" s="63">
        <v>33962.030438892543</v>
      </c>
      <c r="AD2310" s="63"/>
      <c r="AE2310" s="54" t="s">
        <v>176</v>
      </c>
      <c r="AG2310" s="63"/>
      <c r="AK2310" s="64"/>
      <c r="AL2310" s="64"/>
      <c r="AM2310" s="65"/>
      <c r="AO2310" s="64"/>
      <c r="AP2310" s="66"/>
      <c r="AQ2310" s="66"/>
      <c r="AS2310" s="67"/>
      <c r="AT2310" s="68"/>
    </row>
    <row r="2311" spans="1:46" x14ac:dyDescent="0.25">
      <c r="A2311" s="60">
        <v>35025.793338342104</v>
      </c>
      <c r="B2311" s="54">
        <f t="shared" si="105"/>
        <v>20</v>
      </c>
      <c r="C2311" s="54">
        <f t="shared" si="106"/>
        <v>2302</v>
      </c>
      <c r="D2311" s="60">
        <v>35025.793338342104</v>
      </c>
      <c r="G2311" s="63"/>
      <c r="I2311" s="64"/>
      <c r="J2311" s="64"/>
      <c r="K2311" s="65"/>
      <c r="M2311" s="64"/>
      <c r="N2311" s="66"/>
      <c r="O2311" s="66"/>
      <c r="Q2311" s="67"/>
      <c r="R2311" s="68"/>
      <c r="S2311" s="63"/>
      <c r="U2311" s="68">
        <v>67952</v>
      </c>
      <c r="V2311" s="64">
        <v>12</v>
      </c>
      <c r="W2311" s="54">
        <f t="shared" si="107"/>
        <v>2302</v>
      </c>
      <c r="X2311" s="68">
        <v>67952</v>
      </c>
      <c r="AC2311" s="63">
        <v>33977.526552790776</v>
      </c>
      <c r="AD2311" s="63"/>
      <c r="AE2311" s="54" t="s">
        <v>177</v>
      </c>
      <c r="AG2311" s="63"/>
      <c r="AK2311" s="64"/>
      <c r="AL2311" s="64"/>
      <c r="AM2311" s="65"/>
      <c r="AO2311" s="64"/>
      <c r="AP2311" s="66"/>
      <c r="AQ2311" s="66"/>
      <c r="AS2311" s="67"/>
      <c r="AT2311" s="68"/>
    </row>
    <row r="2312" spans="1:46" x14ac:dyDescent="0.25">
      <c r="A2312" s="60">
        <v>35040.599503109232</v>
      </c>
      <c r="B2312" s="54">
        <f t="shared" si="105"/>
        <v>21</v>
      </c>
      <c r="C2312" s="54">
        <f t="shared" si="106"/>
        <v>2303</v>
      </c>
      <c r="D2312" s="60">
        <v>35040.599503109232</v>
      </c>
      <c r="G2312" s="63"/>
      <c r="I2312" s="64"/>
      <c r="J2312" s="64"/>
      <c r="K2312" s="65"/>
      <c r="M2312" s="64"/>
      <c r="N2312" s="66"/>
      <c r="O2312" s="66"/>
      <c r="Q2312" s="67"/>
      <c r="R2312" s="68"/>
      <c r="S2312" s="63"/>
      <c r="U2312" s="68">
        <v>67982</v>
      </c>
      <c r="V2312" s="64">
        <v>1</v>
      </c>
      <c r="W2312" s="54">
        <f t="shared" si="107"/>
        <v>2303</v>
      </c>
      <c r="X2312" s="68">
        <v>67982</v>
      </c>
      <c r="AC2312" s="63">
        <v>33991.769346406683</v>
      </c>
      <c r="AD2312" s="63"/>
      <c r="AE2312" s="54" t="s">
        <v>176</v>
      </c>
      <c r="AG2312" s="63"/>
      <c r="AK2312" s="64"/>
      <c r="AL2312" s="64"/>
      <c r="AM2312" s="65"/>
      <c r="AO2312" s="64"/>
      <c r="AP2312" s="66"/>
      <c r="AQ2312" s="66"/>
      <c r="AS2312" s="67"/>
      <c r="AT2312" s="68"/>
    </row>
    <row r="2313" spans="1:46" x14ac:dyDescent="0.25">
      <c r="A2313" s="60">
        <v>35055.345706033986</v>
      </c>
      <c r="B2313" s="54">
        <f t="shared" si="105"/>
        <v>22</v>
      </c>
      <c r="C2313" s="54">
        <f t="shared" si="106"/>
        <v>2304</v>
      </c>
      <c r="D2313" s="60">
        <v>35055.345706033986</v>
      </c>
      <c r="G2313" s="63"/>
      <c r="I2313" s="64"/>
      <c r="J2313" s="64"/>
      <c r="K2313" s="65"/>
      <c r="M2313" s="64"/>
      <c r="N2313" s="66"/>
      <c r="O2313" s="66"/>
      <c r="Q2313" s="67"/>
      <c r="R2313" s="68"/>
      <c r="S2313" s="63"/>
      <c r="U2313" s="68">
        <v>68011</v>
      </c>
      <c r="V2313" s="64">
        <v>2</v>
      </c>
      <c r="W2313" s="54">
        <f t="shared" si="107"/>
        <v>2304</v>
      </c>
      <c r="X2313" s="68">
        <v>68011</v>
      </c>
      <c r="AC2313" s="63">
        <v>34006.997490388341</v>
      </c>
      <c r="AD2313" s="63"/>
      <c r="AE2313" s="54" t="s">
        <v>177</v>
      </c>
      <c r="AG2313" s="63"/>
      <c r="AK2313" s="64"/>
      <c r="AL2313" s="64"/>
      <c r="AM2313" s="65"/>
      <c r="AO2313" s="64"/>
      <c r="AP2313" s="66"/>
      <c r="AQ2313" s="66"/>
      <c r="AS2313" s="67"/>
      <c r="AT2313" s="68"/>
    </row>
    <row r="2314" spans="1:46" x14ac:dyDescent="0.25">
      <c r="A2314" s="60">
        <v>35070.06421197392</v>
      </c>
      <c r="B2314" s="54">
        <f t="shared" si="105"/>
        <v>23</v>
      </c>
      <c r="C2314" s="54">
        <f t="shared" si="106"/>
        <v>2305</v>
      </c>
      <c r="D2314" s="60">
        <v>35070.06421197392</v>
      </c>
      <c r="G2314" s="63"/>
      <c r="I2314" s="64"/>
      <c r="J2314" s="64"/>
      <c r="K2314" s="65"/>
      <c r="M2314" s="64"/>
      <c r="N2314" s="66"/>
      <c r="O2314" s="66"/>
      <c r="Q2314" s="67"/>
      <c r="R2314" s="68"/>
      <c r="S2314" s="63"/>
      <c r="U2314" s="68">
        <v>68041</v>
      </c>
      <c r="V2314" s="64">
        <v>3</v>
      </c>
      <c r="W2314" s="54">
        <f t="shared" si="107"/>
        <v>2305</v>
      </c>
      <c r="X2314" s="68">
        <v>68041</v>
      </c>
      <c r="AC2314" s="63">
        <v>34021.545881640166</v>
      </c>
      <c r="AD2314" s="63"/>
      <c r="AE2314" s="54" t="s">
        <v>176</v>
      </c>
      <c r="AG2314" s="63"/>
      <c r="AK2314" s="64"/>
      <c r="AL2314" s="64"/>
      <c r="AM2314" s="65"/>
      <c r="AO2314" s="64"/>
      <c r="AP2314" s="66"/>
      <c r="AQ2314" s="66"/>
      <c r="AS2314" s="67"/>
      <c r="AT2314" s="68"/>
    </row>
    <row r="2315" spans="1:46" x14ac:dyDescent="0.25">
      <c r="A2315" s="60">
        <v>35084.787166030612</v>
      </c>
      <c r="B2315" s="54">
        <f t="shared" si="105"/>
        <v>24</v>
      </c>
      <c r="C2315" s="54">
        <f t="shared" si="106"/>
        <v>2306</v>
      </c>
      <c r="D2315" s="60">
        <v>35084.787166030612</v>
      </c>
      <c r="G2315" s="63"/>
      <c r="I2315" s="64"/>
      <c r="J2315" s="64"/>
      <c r="K2315" s="65"/>
      <c r="M2315" s="64"/>
      <c r="N2315" s="66"/>
      <c r="O2315" s="66"/>
      <c r="Q2315" s="67"/>
      <c r="R2315" s="68"/>
      <c r="S2315" s="63"/>
      <c r="U2315" s="68">
        <v>68070</v>
      </c>
      <c r="V2315" s="64">
        <v>4</v>
      </c>
      <c r="W2315" s="54">
        <f t="shared" si="107"/>
        <v>2306</v>
      </c>
      <c r="X2315" s="68">
        <v>68070</v>
      </c>
      <c r="AC2315" s="63">
        <v>34036.407548768446</v>
      </c>
      <c r="AD2315" s="63"/>
      <c r="AE2315" s="54" t="s">
        <v>177</v>
      </c>
      <c r="AG2315" s="63"/>
      <c r="AK2315" s="64"/>
      <c r="AL2315" s="64"/>
      <c r="AM2315" s="65"/>
      <c r="AO2315" s="64"/>
      <c r="AP2315" s="66"/>
      <c r="AQ2315" s="66"/>
      <c r="AS2315" s="67"/>
      <c r="AT2315" s="68"/>
    </row>
    <row r="2316" spans="1:46" x14ac:dyDescent="0.25">
      <c r="A2316" s="60">
        <v>35099.54784467537</v>
      </c>
      <c r="B2316" s="54">
        <f t="shared" ref="B2316:B2379" si="108">IF(B2315=24,1,B2315+1)</f>
        <v>1</v>
      </c>
      <c r="C2316" s="54">
        <f t="shared" ref="C2316:C2379" si="109">C2315+1</f>
        <v>2307</v>
      </c>
      <c r="D2316" s="60">
        <v>35099.54784467537</v>
      </c>
      <c r="G2316" s="63"/>
      <c r="I2316" s="64"/>
      <c r="J2316" s="64"/>
      <c r="K2316" s="65"/>
      <c r="M2316" s="64"/>
      <c r="N2316" s="66"/>
      <c r="O2316" s="66"/>
      <c r="Q2316" s="67"/>
      <c r="R2316" s="68"/>
      <c r="S2316" s="63"/>
      <c r="U2316" s="68">
        <v>68099</v>
      </c>
      <c r="V2316" s="64">
        <v>5</v>
      </c>
      <c r="W2316" s="54">
        <f t="shared" ref="W2316:W2379" si="110">W2315+1</f>
        <v>2307</v>
      </c>
      <c r="X2316" s="68">
        <v>68099</v>
      </c>
      <c r="AC2316" s="63">
        <v>34051.302368296776</v>
      </c>
      <c r="AD2316" s="63"/>
      <c r="AE2316" s="54" t="s">
        <v>176</v>
      </c>
      <c r="AG2316" s="63"/>
      <c r="AK2316" s="64"/>
      <c r="AL2316" s="64"/>
      <c r="AM2316" s="65"/>
      <c r="AO2316" s="64"/>
      <c r="AP2316" s="66"/>
      <c r="AQ2316" s="66"/>
      <c r="AS2316" s="67"/>
      <c r="AT2316" s="68"/>
    </row>
    <row r="2317" spans="1:46" x14ac:dyDescent="0.25">
      <c r="A2317" s="60">
        <v>35114.376207325608</v>
      </c>
      <c r="B2317" s="54">
        <f t="shared" si="108"/>
        <v>2</v>
      </c>
      <c r="C2317" s="54">
        <f t="shared" si="109"/>
        <v>2308</v>
      </c>
      <c r="D2317" s="60">
        <v>35114.376207325608</v>
      </c>
      <c r="G2317" s="63"/>
      <c r="I2317" s="64"/>
      <c r="J2317" s="64"/>
      <c r="K2317" s="65"/>
      <c r="M2317" s="64"/>
      <c r="N2317" s="66"/>
      <c r="O2317" s="66"/>
      <c r="Q2317" s="67"/>
      <c r="R2317" s="68"/>
      <c r="S2317" s="63"/>
      <c r="U2317" s="68">
        <v>68129</v>
      </c>
      <c r="V2317" s="64">
        <v>6</v>
      </c>
      <c r="W2317" s="54">
        <f t="shared" si="110"/>
        <v>2308</v>
      </c>
      <c r="X2317" s="68">
        <v>68129</v>
      </c>
      <c r="AC2317" s="63">
        <v>34065.780727593228</v>
      </c>
      <c r="AD2317" s="63"/>
      <c r="AE2317" s="54" t="s">
        <v>177</v>
      </c>
      <c r="AG2317" s="63"/>
      <c r="AK2317" s="64"/>
      <c r="AL2317" s="64"/>
      <c r="AM2317" s="65"/>
      <c r="AO2317" s="64"/>
      <c r="AP2317" s="66"/>
      <c r="AQ2317" s="66"/>
      <c r="AS2317" s="67"/>
      <c r="AT2317" s="68"/>
    </row>
    <row r="2318" spans="1:46" x14ac:dyDescent="0.25">
      <c r="A2318" s="60">
        <v>35129.299059521407</v>
      </c>
      <c r="B2318" s="54">
        <f t="shared" si="108"/>
        <v>3</v>
      </c>
      <c r="C2318" s="54">
        <f t="shared" si="109"/>
        <v>2309</v>
      </c>
      <c r="D2318" s="60">
        <v>35129.299059521407</v>
      </c>
      <c r="G2318" s="63"/>
      <c r="I2318" s="64"/>
      <c r="J2318" s="64"/>
      <c r="K2318" s="65"/>
      <c r="M2318" s="64"/>
      <c r="N2318" s="66"/>
      <c r="O2318" s="66"/>
      <c r="Q2318" s="67"/>
      <c r="R2318" s="68"/>
      <c r="S2318" s="63"/>
      <c r="U2318" s="68">
        <v>68158</v>
      </c>
      <c r="V2318" s="64">
        <v>7</v>
      </c>
      <c r="W2318" s="54">
        <f t="shared" si="110"/>
        <v>2309</v>
      </c>
      <c r="X2318" s="68">
        <v>68158</v>
      </c>
      <c r="AC2318" s="63">
        <v>34080.993025881704</v>
      </c>
      <c r="AD2318" s="63"/>
      <c r="AE2318" s="54" t="s">
        <v>176</v>
      </c>
      <c r="AG2318" s="63"/>
      <c r="AK2318" s="64"/>
      <c r="AL2318" s="64"/>
      <c r="AM2318" s="65"/>
      <c r="AO2318" s="64"/>
      <c r="AP2318" s="66"/>
      <c r="AQ2318" s="66"/>
      <c r="AS2318" s="67"/>
      <c r="AT2318" s="68"/>
    </row>
    <row r="2319" spans="1:46" x14ac:dyDescent="0.25">
      <c r="A2319" s="60">
        <v>35144.336180169601</v>
      </c>
      <c r="B2319" s="54">
        <f t="shared" si="108"/>
        <v>4</v>
      </c>
      <c r="C2319" s="54">
        <f t="shared" si="109"/>
        <v>2310</v>
      </c>
      <c r="D2319" s="60">
        <v>35144.336180169601</v>
      </c>
      <c r="G2319" s="63"/>
      <c r="I2319" s="64"/>
      <c r="J2319" s="64"/>
      <c r="K2319" s="65"/>
      <c r="M2319" s="64"/>
      <c r="N2319" s="66"/>
      <c r="O2319" s="66"/>
      <c r="Q2319" s="67"/>
      <c r="R2319" s="68"/>
      <c r="S2319" s="63"/>
      <c r="U2319" s="68">
        <v>68188</v>
      </c>
      <c r="V2319" s="64">
        <v>8</v>
      </c>
      <c r="W2319" s="54">
        <f t="shared" si="110"/>
        <v>2310</v>
      </c>
      <c r="X2319" s="68">
        <v>68188</v>
      </c>
      <c r="AC2319" s="63">
        <v>34095.149120601825</v>
      </c>
      <c r="AD2319" s="63"/>
      <c r="AE2319" s="54" t="s">
        <v>177</v>
      </c>
      <c r="AG2319" s="63"/>
      <c r="AK2319" s="64"/>
      <c r="AL2319" s="64"/>
      <c r="AM2319" s="65"/>
      <c r="AO2319" s="64"/>
      <c r="AP2319" s="66"/>
      <c r="AQ2319" s="66"/>
      <c r="AS2319" s="67"/>
      <c r="AT2319" s="68"/>
    </row>
    <row r="2320" spans="1:46" x14ac:dyDescent="0.25">
      <c r="A2320" s="60">
        <v>35159.502099148929</v>
      </c>
      <c r="B2320" s="54">
        <f t="shared" si="108"/>
        <v>5</v>
      </c>
      <c r="C2320" s="54">
        <f t="shared" si="109"/>
        <v>2311</v>
      </c>
      <c r="D2320" s="60">
        <v>35159.502099148929</v>
      </c>
      <c r="G2320" s="63"/>
      <c r="I2320" s="64"/>
      <c r="J2320" s="64"/>
      <c r="K2320" s="65"/>
      <c r="M2320" s="64"/>
      <c r="N2320" s="66"/>
      <c r="O2320" s="66"/>
      <c r="Q2320" s="67"/>
      <c r="R2320" s="68"/>
      <c r="S2320" s="63"/>
      <c r="U2320" s="68">
        <v>68218</v>
      </c>
      <c r="V2320" s="64">
        <v>9</v>
      </c>
      <c r="W2320" s="54">
        <f t="shared" si="110"/>
        <v>2311</v>
      </c>
      <c r="X2320" s="68">
        <v>68218</v>
      </c>
      <c r="AC2320" s="63">
        <v>34110.588549092878</v>
      </c>
      <c r="AD2320" s="63"/>
      <c r="AE2320" s="54" t="s">
        <v>176</v>
      </c>
      <c r="AG2320" s="63"/>
      <c r="AK2320" s="64"/>
      <c r="AL2320" s="64"/>
      <c r="AM2320" s="65"/>
      <c r="AO2320" s="64"/>
      <c r="AP2320" s="66"/>
      <c r="AQ2320" s="66"/>
      <c r="AS2320" s="67"/>
      <c r="AT2320" s="68"/>
    </row>
    <row r="2321" spans="1:46" x14ac:dyDescent="0.25">
      <c r="A2321" s="60">
        <v>35174.799243871588</v>
      </c>
      <c r="B2321" s="54">
        <f t="shared" si="108"/>
        <v>6</v>
      </c>
      <c r="C2321" s="54">
        <f t="shared" si="109"/>
        <v>2312</v>
      </c>
      <c r="D2321" s="60">
        <v>35174.799243871588</v>
      </c>
      <c r="G2321" s="63"/>
      <c r="I2321" s="64"/>
      <c r="J2321" s="64"/>
      <c r="K2321" s="65"/>
      <c r="M2321" s="64"/>
      <c r="N2321" s="66"/>
      <c r="O2321" s="66"/>
      <c r="Q2321" s="67"/>
      <c r="R2321" s="68"/>
      <c r="S2321" s="63"/>
      <c r="U2321" s="68">
        <v>68247</v>
      </c>
      <c r="V2321" s="64">
        <v>10</v>
      </c>
      <c r="W2321" s="54">
        <f t="shared" si="110"/>
        <v>2312</v>
      </c>
      <c r="X2321" s="68">
        <v>68247</v>
      </c>
      <c r="AC2321" s="63">
        <v>34124.543891117908</v>
      </c>
      <c r="AD2321" s="63"/>
      <c r="AE2321" s="54" t="s">
        <v>177</v>
      </c>
      <c r="AG2321" s="63"/>
      <c r="AK2321" s="64"/>
      <c r="AL2321" s="64"/>
      <c r="AM2321" s="65"/>
      <c r="AO2321" s="64"/>
      <c r="AP2321" s="66"/>
      <c r="AQ2321" s="66"/>
      <c r="AS2321" s="67"/>
      <c r="AT2321" s="68"/>
    </row>
    <row r="2322" spans="1:46" x14ac:dyDescent="0.25">
      <c r="A2322" s="60">
        <v>35190.227104382124</v>
      </c>
      <c r="B2322" s="54">
        <f t="shared" si="108"/>
        <v>7</v>
      </c>
      <c r="C2322" s="54">
        <f t="shared" si="109"/>
        <v>2313</v>
      </c>
      <c r="D2322" s="60">
        <v>35190.227104382124</v>
      </c>
      <c r="G2322" s="63"/>
      <c r="I2322" s="64"/>
      <c r="J2322" s="64"/>
      <c r="K2322" s="65"/>
      <c r="M2322" s="64"/>
      <c r="N2322" s="66"/>
      <c r="O2322" s="66"/>
      <c r="Q2322" s="67"/>
      <c r="R2322" s="68"/>
      <c r="S2322" s="63"/>
      <c r="U2322" s="68">
        <v>68277</v>
      </c>
      <c r="V2322" s="64">
        <v>11</v>
      </c>
      <c r="W2322" s="54">
        <f t="shared" si="110"/>
        <v>2313</v>
      </c>
      <c r="X2322" s="68">
        <v>68277</v>
      </c>
      <c r="AC2322" s="63">
        <v>34140.078779917676</v>
      </c>
      <c r="AD2322" s="63"/>
      <c r="AE2322" s="54" t="s">
        <v>176</v>
      </c>
      <c r="AG2322" s="63"/>
      <c r="AK2322" s="64"/>
      <c r="AL2322" s="64"/>
      <c r="AM2322" s="65"/>
      <c r="AO2322" s="64"/>
      <c r="AP2322" s="66"/>
      <c r="AQ2322" s="66"/>
      <c r="AS2322" s="67"/>
      <c r="AT2322" s="68"/>
    </row>
    <row r="2323" spans="1:46" x14ac:dyDescent="0.25">
      <c r="A2323" s="60">
        <v>35205.766755302902</v>
      </c>
      <c r="B2323" s="54">
        <f t="shared" si="108"/>
        <v>8</v>
      </c>
      <c r="C2323" s="54">
        <f t="shared" si="109"/>
        <v>2314</v>
      </c>
      <c r="D2323" s="60">
        <v>35205.766755302902</v>
      </c>
      <c r="G2323" s="63"/>
      <c r="I2323" s="64"/>
      <c r="J2323" s="64"/>
      <c r="K2323" s="65"/>
      <c r="M2323" s="64"/>
      <c r="N2323" s="66"/>
      <c r="O2323" s="66"/>
      <c r="Q2323" s="67"/>
      <c r="R2323" s="68"/>
      <c r="S2323" s="63"/>
      <c r="U2323" s="68">
        <v>68307</v>
      </c>
      <c r="V2323" s="64">
        <v>12</v>
      </c>
      <c r="W2323" s="54">
        <f t="shared" si="110"/>
        <v>2314</v>
      </c>
      <c r="X2323" s="68">
        <v>68307</v>
      </c>
      <c r="AC2323" s="63">
        <v>34153.990349257831</v>
      </c>
      <c r="AD2323" s="63"/>
      <c r="AE2323" s="54" t="s">
        <v>177</v>
      </c>
      <c r="AG2323" s="63"/>
      <c r="AK2323" s="64"/>
      <c r="AL2323" s="64"/>
      <c r="AM2323" s="65"/>
      <c r="AO2323" s="64"/>
      <c r="AP2323" s="66"/>
      <c r="AQ2323" s="66"/>
      <c r="AS2323" s="67"/>
      <c r="AT2323" s="68"/>
    </row>
    <row r="2324" spans="1:46" x14ac:dyDescent="0.25">
      <c r="A2324" s="60">
        <v>35221.40403715102</v>
      </c>
      <c r="B2324" s="54">
        <f t="shared" si="108"/>
        <v>9</v>
      </c>
      <c r="C2324" s="54">
        <f t="shared" si="109"/>
        <v>2315</v>
      </c>
      <c r="D2324" s="60">
        <v>35221.40403715102</v>
      </c>
      <c r="G2324" s="63"/>
      <c r="I2324" s="64"/>
      <c r="J2324" s="64"/>
      <c r="K2324" s="65"/>
      <c r="M2324" s="64"/>
      <c r="N2324" s="66"/>
      <c r="O2324" s="66"/>
      <c r="Q2324" s="67"/>
      <c r="R2324" s="68"/>
      <c r="S2324" s="63"/>
      <c r="U2324" s="68">
        <v>68336</v>
      </c>
      <c r="V2324" s="64">
        <v>1</v>
      </c>
      <c r="W2324" s="54">
        <f t="shared" si="110"/>
        <v>2315</v>
      </c>
      <c r="X2324" s="68">
        <v>68336</v>
      </c>
      <c r="AC2324" s="63">
        <v>34169.475719117559</v>
      </c>
      <c r="AD2324" s="63"/>
      <c r="AE2324" s="54" t="s">
        <v>176</v>
      </c>
      <c r="AG2324" s="63"/>
      <c r="AK2324" s="64"/>
      <c r="AL2324" s="64"/>
      <c r="AM2324" s="65"/>
      <c r="AO2324" s="64"/>
      <c r="AP2324" s="66"/>
      <c r="AQ2324" s="66"/>
      <c r="AS2324" s="67"/>
      <c r="AT2324" s="68"/>
    </row>
    <row r="2325" spans="1:46" x14ac:dyDescent="0.25">
      <c r="A2325" s="60">
        <v>35237.100528449286</v>
      </c>
      <c r="B2325" s="54">
        <f t="shared" si="108"/>
        <v>10</v>
      </c>
      <c r="C2325" s="54">
        <f t="shared" si="109"/>
        <v>2316</v>
      </c>
      <c r="D2325" s="60">
        <v>35237.100528449286</v>
      </c>
      <c r="G2325" s="63"/>
      <c r="I2325" s="64"/>
      <c r="J2325" s="64"/>
      <c r="K2325" s="65"/>
      <c r="M2325" s="64"/>
      <c r="N2325" s="66"/>
      <c r="O2325" s="66"/>
      <c r="Q2325" s="67"/>
      <c r="R2325" s="68"/>
      <c r="S2325" s="63"/>
      <c r="U2325" s="68">
        <v>68366</v>
      </c>
      <c r="V2325" s="64">
        <v>2</v>
      </c>
      <c r="W2325" s="54">
        <f t="shared" si="110"/>
        <v>2316</v>
      </c>
      <c r="X2325" s="68">
        <v>68366</v>
      </c>
      <c r="AC2325" s="63">
        <v>34183.507372140419</v>
      </c>
      <c r="AD2325" s="63"/>
      <c r="AE2325" s="54" t="s">
        <v>177</v>
      </c>
      <c r="AG2325" s="63"/>
      <c r="AK2325" s="64"/>
      <c r="AL2325" s="64"/>
      <c r="AM2325" s="65"/>
      <c r="AO2325" s="64"/>
      <c r="AP2325" s="66"/>
      <c r="AQ2325" s="66"/>
      <c r="AS2325" s="67"/>
      <c r="AT2325" s="68"/>
    </row>
    <row r="2326" spans="1:46" x14ac:dyDescent="0.25">
      <c r="A2326" s="60">
        <v>35252.834042019211</v>
      </c>
      <c r="B2326" s="54">
        <f t="shared" si="108"/>
        <v>11</v>
      </c>
      <c r="C2326" s="54">
        <f t="shared" si="109"/>
        <v>2317</v>
      </c>
      <c r="D2326" s="60">
        <v>35252.834042019211</v>
      </c>
      <c r="G2326" s="63"/>
      <c r="I2326" s="64"/>
      <c r="J2326" s="64"/>
      <c r="K2326" s="65"/>
      <c r="M2326" s="64"/>
      <c r="N2326" s="66"/>
      <c r="O2326" s="66"/>
      <c r="Q2326" s="67"/>
      <c r="R2326" s="68"/>
      <c r="S2326" s="63"/>
      <c r="U2326" s="68">
        <v>68395</v>
      </c>
      <c r="V2326" s="64">
        <v>3</v>
      </c>
      <c r="W2326" s="54">
        <f t="shared" si="110"/>
        <v>2317</v>
      </c>
      <c r="X2326" s="68">
        <v>68395</v>
      </c>
      <c r="AC2326" s="63">
        <v>34198.811997467652</v>
      </c>
      <c r="AD2326" s="63"/>
      <c r="AE2326" s="54" t="s">
        <v>176</v>
      </c>
      <c r="AG2326" s="63"/>
      <c r="AK2326" s="64"/>
      <c r="AL2326" s="64"/>
      <c r="AM2326" s="65"/>
      <c r="AO2326" s="64"/>
      <c r="AP2326" s="66"/>
      <c r="AQ2326" s="66"/>
      <c r="AS2326" s="67"/>
      <c r="AT2326" s="68"/>
    </row>
    <row r="2327" spans="1:46" x14ac:dyDescent="0.25">
      <c r="A2327" s="60">
        <v>35268.555363130756</v>
      </c>
      <c r="B2327" s="54">
        <f t="shared" si="108"/>
        <v>12</v>
      </c>
      <c r="C2327" s="54">
        <f t="shared" si="109"/>
        <v>2318</v>
      </c>
      <c r="D2327" s="60">
        <v>35268.555363130756</v>
      </c>
      <c r="G2327" s="63"/>
      <c r="I2327" s="64"/>
      <c r="J2327" s="64"/>
      <c r="K2327" s="65"/>
      <c r="M2327" s="64"/>
      <c r="N2327" s="66"/>
      <c r="O2327" s="66"/>
      <c r="Q2327" s="67"/>
      <c r="R2327" s="68"/>
      <c r="S2327" s="63"/>
      <c r="U2327" s="68">
        <v>68425</v>
      </c>
      <c r="V2327" s="64">
        <v>4</v>
      </c>
      <c r="W2327" s="54">
        <f t="shared" si="110"/>
        <v>2318</v>
      </c>
      <c r="X2327" s="68">
        <v>68425</v>
      </c>
      <c r="AC2327" s="63">
        <v>34213.106885443442</v>
      </c>
      <c r="AD2327" s="63"/>
      <c r="AE2327" s="54" t="s">
        <v>177</v>
      </c>
      <c r="AG2327" s="63"/>
      <c r="AK2327" s="64"/>
      <c r="AL2327" s="64"/>
      <c r="AM2327" s="65"/>
      <c r="AO2327" s="64"/>
      <c r="AP2327" s="66"/>
      <c r="AQ2327" s="66"/>
      <c r="AS2327" s="67"/>
      <c r="AT2327" s="68"/>
    </row>
    <row r="2328" spans="1:46" x14ac:dyDescent="0.25">
      <c r="A2328" s="60">
        <v>35284.242932963651</v>
      </c>
      <c r="B2328" s="54">
        <f t="shared" si="108"/>
        <v>13</v>
      </c>
      <c r="C2328" s="54">
        <f t="shared" si="109"/>
        <v>2319</v>
      </c>
      <c r="D2328" s="60">
        <v>35284.242932963651</v>
      </c>
      <c r="G2328" s="63"/>
      <c r="I2328" s="64"/>
      <c r="J2328" s="64"/>
      <c r="K2328" s="65"/>
      <c r="M2328" s="64"/>
      <c r="N2328" s="66"/>
      <c r="O2328" s="66"/>
      <c r="Q2328" s="67"/>
      <c r="R2328" s="68"/>
      <c r="S2328" s="63"/>
      <c r="U2328" s="68">
        <v>68454</v>
      </c>
      <c r="V2328" s="64">
        <v>5</v>
      </c>
      <c r="W2328" s="54">
        <f t="shared" si="110"/>
        <v>2319</v>
      </c>
      <c r="X2328" s="68">
        <v>68454</v>
      </c>
      <c r="AC2328" s="63">
        <v>34228.132831083145</v>
      </c>
      <c r="AD2328" s="63"/>
      <c r="AE2328" s="54" t="s">
        <v>176</v>
      </c>
      <c r="AG2328" s="63"/>
      <c r="AK2328" s="64"/>
      <c r="AL2328" s="64"/>
      <c r="AM2328" s="65"/>
      <c r="AO2328" s="64"/>
      <c r="AP2328" s="66"/>
      <c r="AQ2328" s="66"/>
      <c r="AS2328" s="67"/>
      <c r="AT2328" s="68"/>
    </row>
    <row r="2329" spans="1:46" x14ac:dyDescent="0.25">
      <c r="A2329" s="60">
        <v>35299.84989068564</v>
      </c>
      <c r="B2329" s="54">
        <f t="shared" si="108"/>
        <v>14</v>
      </c>
      <c r="C2329" s="54">
        <f t="shared" si="109"/>
        <v>2320</v>
      </c>
      <c r="D2329" s="60">
        <v>35299.84989068564</v>
      </c>
      <c r="G2329" s="63"/>
      <c r="I2329" s="64"/>
      <c r="J2329" s="64"/>
      <c r="K2329" s="65"/>
      <c r="M2329" s="64"/>
      <c r="N2329" s="66"/>
      <c r="O2329" s="66"/>
      <c r="Q2329" s="67"/>
      <c r="R2329" s="68"/>
      <c r="S2329" s="63"/>
      <c r="U2329" s="68">
        <v>68483</v>
      </c>
      <c r="V2329" s="64">
        <v>6</v>
      </c>
      <c r="W2329" s="54">
        <f t="shared" si="110"/>
        <v>2320</v>
      </c>
      <c r="X2329" s="68">
        <v>68483</v>
      </c>
      <c r="AC2329" s="63">
        <v>34242.788070916664</v>
      </c>
      <c r="AD2329" s="63"/>
      <c r="AE2329" s="54" t="s">
        <v>177</v>
      </c>
      <c r="AG2329" s="63"/>
      <c r="AK2329" s="64"/>
      <c r="AL2329" s="64"/>
      <c r="AM2329" s="65"/>
      <c r="AO2329" s="64"/>
      <c r="AP2329" s="66"/>
      <c r="AQ2329" s="66"/>
      <c r="AS2329" s="67"/>
      <c r="AT2329" s="68"/>
    </row>
    <row r="2330" spans="1:46" x14ac:dyDescent="0.25">
      <c r="A2330" s="60">
        <v>35315.363493118901</v>
      </c>
      <c r="B2330" s="54">
        <f t="shared" si="108"/>
        <v>15</v>
      </c>
      <c r="C2330" s="54">
        <f t="shared" si="109"/>
        <v>2321</v>
      </c>
      <c r="D2330" s="60">
        <v>35315.363493118901</v>
      </c>
      <c r="G2330" s="63"/>
      <c r="I2330" s="64"/>
      <c r="J2330" s="64"/>
      <c r="K2330" s="65"/>
      <c r="M2330" s="64"/>
      <c r="N2330" s="66"/>
      <c r="O2330" s="66"/>
      <c r="Q2330" s="67"/>
      <c r="R2330" s="68"/>
      <c r="S2330" s="63"/>
      <c r="U2330" s="68">
        <v>68513</v>
      </c>
      <c r="V2330" s="64">
        <v>7</v>
      </c>
      <c r="W2330" s="54">
        <f t="shared" si="110"/>
        <v>2321</v>
      </c>
      <c r="X2330" s="68">
        <v>68513</v>
      </c>
      <c r="AC2330" s="63">
        <v>34257.483983546495</v>
      </c>
      <c r="AD2330" s="63"/>
      <c r="AE2330" s="54" t="s">
        <v>176</v>
      </c>
      <c r="AG2330" s="63"/>
      <c r="AK2330" s="64"/>
      <c r="AL2330" s="64"/>
      <c r="AM2330" s="65"/>
      <c r="AO2330" s="64"/>
      <c r="AP2330" s="66"/>
      <c r="AQ2330" s="66"/>
      <c r="AS2330" s="67"/>
      <c r="AT2330" s="68"/>
    </row>
    <row r="2331" spans="1:46" x14ac:dyDescent="0.25">
      <c r="A2331" s="60">
        <v>35330.750785637181</v>
      </c>
      <c r="B2331" s="54">
        <f t="shared" si="108"/>
        <v>16</v>
      </c>
      <c r="C2331" s="54">
        <f t="shared" si="109"/>
        <v>2322</v>
      </c>
      <c r="D2331" s="60">
        <v>35330.750785637181</v>
      </c>
      <c r="G2331" s="63"/>
      <c r="I2331" s="64"/>
      <c r="J2331" s="64"/>
      <c r="K2331" s="65"/>
      <c r="M2331" s="64"/>
      <c r="N2331" s="66"/>
      <c r="O2331" s="66"/>
      <c r="Q2331" s="67"/>
      <c r="R2331" s="68"/>
      <c r="S2331" s="63"/>
      <c r="U2331" s="68">
        <v>68542</v>
      </c>
      <c r="V2331" s="64">
        <v>8</v>
      </c>
      <c r="W2331" s="54">
        <f t="shared" si="110"/>
        <v>2322</v>
      </c>
      <c r="X2331" s="68">
        <v>68542</v>
      </c>
      <c r="AC2331" s="63">
        <v>34272.526827647816</v>
      </c>
      <c r="AD2331" s="63"/>
      <c r="AE2331" s="54" t="s">
        <v>177</v>
      </c>
      <c r="AG2331" s="63"/>
      <c r="AK2331" s="64"/>
      <c r="AL2331" s="64"/>
      <c r="AM2331" s="65"/>
      <c r="AO2331" s="64"/>
      <c r="AP2331" s="66"/>
      <c r="AQ2331" s="66"/>
      <c r="AS2331" s="67"/>
      <c r="AT2331" s="68"/>
    </row>
    <row r="2332" spans="1:46" x14ac:dyDescent="0.25">
      <c r="A2332" s="60">
        <v>35346.013695078436</v>
      </c>
      <c r="B2332" s="54">
        <f t="shared" si="108"/>
        <v>17</v>
      </c>
      <c r="C2332" s="54">
        <f t="shared" si="109"/>
        <v>2323</v>
      </c>
      <c r="D2332" s="60">
        <v>35346.013695078436</v>
      </c>
      <c r="G2332" s="63"/>
      <c r="I2332" s="64"/>
      <c r="J2332" s="64"/>
      <c r="K2332" s="65"/>
      <c r="M2332" s="64"/>
      <c r="N2332" s="66"/>
      <c r="O2332" s="66"/>
      <c r="Q2332" s="67"/>
      <c r="R2332" s="68"/>
      <c r="S2332" s="63"/>
      <c r="U2332" s="68">
        <v>68572</v>
      </c>
      <c r="V2332" s="64">
        <v>9</v>
      </c>
      <c r="W2332" s="54">
        <f t="shared" si="110"/>
        <v>2323</v>
      </c>
      <c r="X2332" s="68">
        <v>68572</v>
      </c>
      <c r="AC2332" s="63">
        <v>34286.899542185944</v>
      </c>
      <c r="AD2332" s="63"/>
      <c r="AE2332" s="54" t="s">
        <v>176</v>
      </c>
      <c r="AG2332" s="63"/>
      <c r="AK2332" s="64"/>
      <c r="AL2332" s="64"/>
      <c r="AM2332" s="65"/>
      <c r="AO2332" s="64"/>
      <c r="AP2332" s="66"/>
      <c r="AQ2332" s="66"/>
      <c r="AS2332" s="67"/>
      <c r="AT2332" s="68"/>
    </row>
    <row r="2333" spans="1:46" x14ac:dyDescent="0.25">
      <c r="A2333" s="60">
        <v>35361.138702847995</v>
      </c>
      <c r="B2333" s="54">
        <f t="shared" si="108"/>
        <v>18</v>
      </c>
      <c r="C2333" s="54">
        <f t="shared" si="109"/>
        <v>2324</v>
      </c>
      <c r="D2333" s="60">
        <v>35361.138702847995</v>
      </c>
      <c r="G2333" s="63"/>
      <c r="I2333" s="64"/>
      <c r="J2333" s="64"/>
      <c r="K2333" s="65"/>
      <c r="M2333" s="64"/>
      <c r="N2333" s="66"/>
      <c r="O2333" s="66"/>
      <c r="Q2333" s="67"/>
      <c r="R2333" s="68"/>
      <c r="S2333" s="63"/>
      <c r="U2333" s="68">
        <v>68601</v>
      </c>
      <c r="V2333" s="64">
        <v>10</v>
      </c>
      <c r="W2333" s="54">
        <f t="shared" si="110"/>
        <v>2324</v>
      </c>
      <c r="X2333" s="68">
        <v>68601</v>
      </c>
      <c r="AC2333" s="63">
        <v>34302.272054964211</v>
      </c>
      <c r="AD2333" s="63"/>
      <c r="AE2333" s="54" t="s">
        <v>177</v>
      </c>
      <c r="AG2333" s="63"/>
      <c r="AK2333" s="64"/>
      <c r="AL2333" s="64"/>
      <c r="AM2333" s="65"/>
      <c r="AO2333" s="64"/>
      <c r="AP2333" s="66"/>
      <c r="AQ2333" s="66"/>
      <c r="AS2333" s="67"/>
      <c r="AT2333" s="68"/>
    </row>
    <row r="2334" spans="1:46" x14ac:dyDescent="0.25">
      <c r="A2334" s="60">
        <v>35376.144157559611</v>
      </c>
      <c r="B2334" s="54">
        <f t="shared" si="108"/>
        <v>19</v>
      </c>
      <c r="C2334" s="54">
        <f t="shared" si="109"/>
        <v>2325</v>
      </c>
      <c r="D2334" s="60">
        <v>35376.144157559611</v>
      </c>
      <c r="G2334" s="63"/>
      <c r="I2334" s="64"/>
      <c r="J2334" s="64"/>
      <c r="K2334" s="65"/>
      <c r="M2334" s="64"/>
      <c r="N2334" s="66"/>
      <c r="O2334" s="66"/>
      <c r="Q2334" s="67"/>
      <c r="R2334" s="68"/>
      <c r="S2334" s="63"/>
      <c r="U2334" s="68">
        <v>68631</v>
      </c>
      <c r="V2334" s="64">
        <v>11</v>
      </c>
      <c r="W2334" s="54">
        <f t="shared" si="110"/>
        <v>2325</v>
      </c>
      <c r="X2334" s="68">
        <v>68631</v>
      </c>
      <c r="AC2334" s="63">
        <v>34316.394372182898</v>
      </c>
      <c r="AD2334" s="63"/>
      <c r="AE2334" s="54" t="s">
        <v>176</v>
      </c>
      <c r="AG2334" s="63"/>
      <c r="AK2334" s="64"/>
      <c r="AL2334" s="64"/>
      <c r="AM2334" s="65"/>
      <c r="AO2334" s="64"/>
      <c r="AP2334" s="66"/>
      <c r="AQ2334" s="66"/>
      <c r="AS2334" s="67"/>
      <c r="AT2334" s="68"/>
    </row>
    <row r="2335" spans="1:46" x14ac:dyDescent="0.25">
      <c r="A2335" s="60">
        <v>35391.035036272835</v>
      </c>
      <c r="B2335" s="54">
        <f t="shared" si="108"/>
        <v>20</v>
      </c>
      <c r="C2335" s="54">
        <f t="shared" si="109"/>
        <v>2326</v>
      </c>
      <c r="D2335" s="60">
        <v>35391.035036272835</v>
      </c>
      <c r="G2335" s="63"/>
      <c r="I2335" s="64"/>
      <c r="J2335" s="64"/>
      <c r="K2335" s="65"/>
      <c r="M2335" s="64"/>
      <c r="N2335" s="66"/>
      <c r="O2335" s="66"/>
      <c r="Q2335" s="67"/>
      <c r="R2335" s="68"/>
      <c r="S2335" s="63"/>
      <c r="U2335" s="68">
        <v>68661</v>
      </c>
      <c r="V2335" s="64">
        <v>12</v>
      </c>
      <c r="W2335" s="54">
        <f t="shared" si="110"/>
        <v>2326</v>
      </c>
      <c r="X2335" s="68">
        <v>68661</v>
      </c>
      <c r="AC2335" s="63">
        <v>34331.962763846386</v>
      </c>
      <c r="AD2335" s="63"/>
      <c r="AE2335" s="54" t="s">
        <v>177</v>
      </c>
      <c r="AG2335" s="63"/>
      <c r="AK2335" s="64"/>
      <c r="AL2335" s="64"/>
      <c r="AM2335" s="65"/>
      <c r="AO2335" s="64"/>
      <c r="AP2335" s="66"/>
      <c r="AQ2335" s="66"/>
      <c r="AS2335" s="67"/>
      <c r="AT2335" s="68"/>
    </row>
    <row r="2336" spans="1:46" x14ac:dyDescent="0.25">
      <c r="A2336" s="60">
        <v>35405.843781960662</v>
      </c>
      <c r="B2336" s="54">
        <f t="shared" si="108"/>
        <v>21</v>
      </c>
      <c r="C2336" s="54">
        <f t="shared" si="109"/>
        <v>2327</v>
      </c>
      <c r="D2336" s="60">
        <v>35405.843781960662</v>
      </c>
      <c r="G2336" s="63"/>
      <c r="I2336" s="64"/>
      <c r="J2336" s="64"/>
      <c r="K2336" s="65"/>
      <c r="M2336" s="64"/>
      <c r="N2336" s="66"/>
      <c r="O2336" s="66"/>
      <c r="Q2336" s="67"/>
      <c r="R2336" s="68"/>
      <c r="S2336" s="63"/>
      <c r="U2336" s="68">
        <v>68691</v>
      </c>
      <c r="V2336" s="64">
        <v>1</v>
      </c>
      <c r="W2336" s="54">
        <f t="shared" si="110"/>
        <v>2327</v>
      </c>
      <c r="X2336" s="68">
        <v>68691</v>
      </c>
      <c r="AC2336" s="63">
        <v>34345.966212532483</v>
      </c>
      <c r="AD2336" s="63"/>
      <c r="AE2336" s="54" t="s">
        <v>176</v>
      </c>
      <c r="AG2336" s="63"/>
      <c r="AK2336" s="64"/>
      <c r="AL2336" s="64"/>
      <c r="AM2336" s="65"/>
      <c r="AO2336" s="64"/>
      <c r="AP2336" s="66"/>
      <c r="AQ2336" s="66"/>
      <c r="AS2336" s="67"/>
      <c r="AT2336" s="68"/>
    </row>
    <row r="2337" spans="1:46" x14ac:dyDescent="0.25">
      <c r="A2337" s="60">
        <v>35420.588137838989</v>
      </c>
      <c r="B2337" s="54">
        <f t="shared" si="108"/>
        <v>22</v>
      </c>
      <c r="C2337" s="54">
        <f t="shared" si="109"/>
        <v>2328</v>
      </c>
      <c r="D2337" s="60">
        <v>35420.588137838989</v>
      </c>
      <c r="G2337" s="63"/>
      <c r="I2337" s="64"/>
      <c r="J2337" s="64"/>
      <c r="K2337" s="65"/>
      <c r="M2337" s="64"/>
      <c r="N2337" s="66"/>
      <c r="O2337" s="66"/>
      <c r="Q2337" s="67"/>
      <c r="R2337" s="68"/>
      <c r="S2337" s="63"/>
      <c r="U2337" s="68">
        <v>68720</v>
      </c>
      <c r="V2337" s="64">
        <v>2</v>
      </c>
      <c r="W2337" s="54">
        <f t="shared" si="110"/>
        <v>2328</v>
      </c>
      <c r="X2337" s="68">
        <v>68720</v>
      </c>
      <c r="AC2337" s="63">
        <v>34361.558235322125</v>
      </c>
      <c r="AD2337" s="63"/>
      <c r="AE2337" s="54" t="s">
        <v>177</v>
      </c>
      <c r="AG2337" s="63"/>
      <c r="AK2337" s="64"/>
      <c r="AL2337" s="64"/>
      <c r="AM2337" s="65"/>
      <c r="AO2337" s="64"/>
      <c r="AP2337" s="66"/>
      <c r="AQ2337" s="66"/>
      <c r="AS2337" s="67"/>
      <c r="AT2337" s="68"/>
    </row>
    <row r="2338" spans="1:46" x14ac:dyDescent="0.25">
      <c r="A2338" s="60">
        <v>35435.3093759818</v>
      </c>
      <c r="B2338" s="54">
        <f t="shared" si="108"/>
        <v>23</v>
      </c>
      <c r="C2338" s="54">
        <f t="shared" si="109"/>
        <v>2329</v>
      </c>
      <c r="D2338" s="60">
        <v>35435.3093759818</v>
      </c>
      <c r="G2338" s="63"/>
      <c r="I2338" s="64"/>
      <c r="J2338" s="64"/>
      <c r="K2338" s="65"/>
      <c r="M2338" s="64"/>
      <c r="N2338" s="66"/>
      <c r="O2338" s="66"/>
      <c r="Q2338" s="67"/>
      <c r="R2338" s="68"/>
      <c r="S2338" s="63"/>
      <c r="U2338" s="68">
        <v>68750</v>
      </c>
      <c r="V2338" s="64">
        <v>3</v>
      </c>
      <c r="W2338" s="54">
        <f t="shared" si="110"/>
        <v>2329</v>
      </c>
      <c r="X2338" s="68">
        <v>68750</v>
      </c>
      <c r="AC2338" s="63">
        <v>34375.604790784419</v>
      </c>
      <c r="AD2338" s="63"/>
      <c r="AE2338" s="54" t="s">
        <v>176</v>
      </c>
      <c r="AG2338" s="63"/>
      <c r="AK2338" s="64"/>
      <c r="AL2338" s="64"/>
      <c r="AM2338" s="65"/>
      <c r="AO2338" s="64"/>
      <c r="AP2338" s="66"/>
      <c r="AQ2338" s="66"/>
      <c r="AS2338" s="67"/>
      <c r="AT2338" s="68"/>
    </row>
    <row r="2339" spans="1:46" x14ac:dyDescent="0.25">
      <c r="A2339" s="60">
        <v>35450.030236772262</v>
      </c>
      <c r="B2339" s="54">
        <f t="shared" si="108"/>
        <v>24</v>
      </c>
      <c r="C2339" s="54">
        <f t="shared" si="109"/>
        <v>2330</v>
      </c>
      <c r="D2339" s="60">
        <v>35450.030236772262</v>
      </c>
      <c r="G2339" s="63"/>
      <c r="I2339" s="64"/>
      <c r="J2339" s="64"/>
      <c r="K2339" s="65"/>
      <c r="M2339" s="64"/>
      <c r="N2339" s="66"/>
      <c r="O2339" s="66"/>
      <c r="Q2339" s="67"/>
      <c r="R2339" s="68"/>
      <c r="S2339" s="63"/>
      <c r="U2339" s="68">
        <v>68779</v>
      </c>
      <c r="V2339" s="64">
        <v>4</v>
      </c>
      <c r="W2339" s="54">
        <f t="shared" si="110"/>
        <v>2330</v>
      </c>
      <c r="X2339" s="68">
        <v>68779</v>
      </c>
      <c r="AC2339" s="63">
        <v>34391.052804172505</v>
      </c>
      <c r="AD2339" s="63"/>
      <c r="AE2339" s="54" t="s">
        <v>177</v>
      </c>
      <c r="AG2339" s="63"/>
      <c r="AK2339" s="64"/>
      <c r="AL2339" s="64"/>
      <c r="AM2339" s="65"/>
      <c r="AO2339" s="64"/>
      <c r="AP2339" s="66"/>
      <c r="AQ2339" s="66"/>
      <c r="AS2339" s="67"/>
      <c r="AT2339" s="68"/>
    </row>
    <row r="2340" spans="1:46" x14ac:dyDescent="0.25">
      <c r="A2340" s="60">
        <v>35464.793740523979</v>
      </c>
      <c r="B2340" s="54">
        <f t="shared" si="108"/>
        <v>1</v>
      </c>
      <c r="C2340" s="54">
        <f t="shared" si="109"/>
        <v>2331</v>
      </c>
      <c r="D2340" s="60">
        <v>35464.793740523979</v>
      </c>
      <c r="G2340" s="63"/>
      <c r="I2340" s="64"/>
      <c r="J2340" s="64"/>
      <c r="K2340" s="65"/>
      <c r="M2340" s="64"/>
      <c r="N2340" s="66"/>
      <c r="O2340" s="66"/>
      <c r="Q2340" s="67"/>
      <c r="R2340" s="68"/>
      <c r="S2340" s="63"/>
      <c r="U2340" s="68">
        <v>68809</v>
      </c>
      <c r="V2340" s="64">
        <v>4</v>
      </c>
      <c r="W2340" s="54">
        <f t="shared" si="110"/>
        <v>2331</v>
      </c>
      <c r="X2340" s="68">
        <v>68809</v>
      </c>
      <c r="AC2340" s="63">
        <v>34405.295561437029</v>
      </c>
      <c r="AD2340" s="63"/>
      <c r="AE2340" s="54" t="s">
        <v>176</v>
      </c>
      <c r="AG2340" s="63"/>
      <c r="AK2340" s="64"/>
      <c r="AL2340" s="64"/>
      <c r="AM2340" s="65"/>
      <c r="AO2340" s="64"/>
      <c r="AP2340" s="66"/>
      <c r="AQ2340" s="66"/>
      <c r="AS2340" s="67"/>
      <c r="AT2340" s="68"/>
    </row>
    <row r="2341" spans="1:46" x14ac:dyDescent="0.25">
      <c r="A2341" s="60">
        <v>35479.619795913342</v>
      </c>
      <c r="B2341" s="54">
        <f t="shared" si="108"/>
        <v>2</v>
      </c>
      <c r="C2341" s="54">
        <f t="shared" si="109"/>
        <v>2332</v>
      </c>
      <c r="D2341" s="60">
        <v>35479.619795913342</v>
      </c>
      <c r="G2341" s="63"/>
      <c r="I2341" s="64"/>
      <c r="J2341" s="64"/>
      <c r="K2341" s="65"/>
      <c r="M2341" s="64"/>
      <c r="N2341" s="66"/>
      <c r="O2341" s="66"/>
      <c r="Q2341" s="67"/>
      <c r="R2341" s="68"/>
      <c r="S2341" s="63"/>
      <c r="U2341" s="68">
        <v>68838</v>
      </c>
      <c r="V2341" s="64">
        <v>5</v>
      </c>
      <c r="W2341" s="54">
        <f t="shared" si="110"/>
        <v>2332</v>
      </c>
      <c r="X2341" s="68">
        <v>68838</v>
      </c>
      <c r="AC2341" s="63">
        <v>34420.465647579171</v>
      </c>
      <c r="AD2341" s="63"/>
      <c r="AE2341" s="54" t="s">
        <v>177</v>
      </c>
      <c r="AG2341" s="63"/>
      <c r="AK2341" s="64"/>
      <c r="AL2341" s="64"/>
      <c r="AM2341" s="65"/>
      <c r="AO2341" s="64"/>
      <c r="AP2341" s="66"/>
      <c r="AQ2341" s="66"/>
      <c r="AS2341" s="67"/>
      <c r="AT2341" s="68"/>
    </row>
    <row r="2342" spans="1:46" x14ac:dyDescent="0.25">
      <c r="A2342" s="60">
        <v>35494.545255484991</v>
      </c>
      <c r="B2342" s="54">
        <f t="shared" si="108"/>
        <v>3</v>
      </c>
      <c r="C2342" s="54">
        <f t="shared" si="109"/>
        <v>2333</v>
      </c>
      <c r="D2342" s="60">
        <v>35494.545255484991</v>
      </c>
      <c r="G2342" s="63"/>
      <c r="I2342" s="64"/>
      <c r="J2342" s="64"/>
      <c r="K2342" s="65"/>
      <c r="M2342" s="64"/>
      <c r="N2342" s="66"/>
      <c r="O2342" s="66"/>
      <c r="Q2342" s="67"/>
      <c r="R2342" s="68"/>
      <c r="S2342" s="63"/>
      <c r="U2342" s="68">
        <v>68867</v>
      </c>
      <c r="V2342" s="64">
        <v>6</v>
      </c>
      <c r="W2342" s="54">
        <f t="shared" si="110"/>
        <v>2333</v>
      </c>
      <c r="X2342" s="68">
        <v>68867</v>
      </c>
      <c r="AC2342" s="63">
        <v>34435.012567654252</v>
      </c>
      <c r="AD2342" s="63"/>
      <c r="AE2342" s="54" t="s">
        <v>176</v>
      </c>
      <c r="AG2342" s="63"/>
      <c r="AK2342" s="64"/>
      <c r="AL2342" s="64"/>
      <c r="AM2342" s="65"/>
      <c r="AO2342" s="64"/>
      <c r="AP2342" s="66"/>
      <c r="AQ2342" s="66"/>
      <c r="AS2342" s="67"/>
      <c r="AT2342" s="68"/>
    </row>
    <row r="2343" spans="1:46" x14ac:dyDescent="0.25">
      <c r="A2343" s="60">
        <v>35509.580342671834</v>
      </c>
      <c r="B2343" s="54">
        <f t="shared" si="108"/>
        <v>4</v>
      </c>
      <c r="C2343" s="54">
        <f t="shared" si="109"/>
        <v>2334</v>
      </c>
      <c r="D2343" s="60">
        <v>35509.580342671834</v>
      </c>
      <c r="G2343" s="63"/>
      <c r="I2343" s="64"/>
      <c r="J2343" s="64"/>
      <c r="K2343" s="65"/>
      <c r="M2343" s="64"/>
      <c r="N2343" s="66"/>
      <c r="O2343" s="66"/>
      <c r="Q2343" s="67"/>
      <c r="R2343" s="68"/>
      <c r="S2343" s="63"/>
      <c r="U2343" s="68">
        <v>68897</v>
      </c>
      <c r="V2343" s="64">
        <v>7</v>
      </c>
      <c r="W2343" s="54">
        <f t="shared" si="110"/>
        <v>2334</v>
      </c>
      <c r="X2343" s="68">
        <v>68897</v>
      </c>
      <c r="AC2343" s="63">
        <v>34449.823588350788</v>
      </c>
      <c r="AD2343" s="63"/>
      <c r="AE2343" s="54" t="s">
        <v>177</v>
      </c>
      <c r="AG2343" s="63"/>
      <c r="AK2343" s="64"/>
      <c r="AL2343" s="64"/>
      <c r="AM2343" s="65"/>
      <c r="AO2343" s="64"/>
      <c r="AP2343" s="66"/>
      <c r="AQ2343" s="66"/>
      <c r="AS2343" s="67"/>
      <c r="AT2343" s="68"/>
    </row>
    <row r="2344" spans="1:46" x14ac:dyDescent="0.25">
      <c r="A2344" s="60">
        <v>35524.748131835368</v>
      </c>
      <c r="B2344" s="54">
        <f t="shared" si="108"/>
        <v>5</v>
      </c>
      <c r="C2344" s="54">
        <f t="shared" si="109"/>
        <v>2335</v>
      </c>
      <c r="D2344" s="60">
        <v>35524.748131835368</v>
      </c>
      <c r="G2344" s="63"/>
      <c r="I2344" s="64"/>
      <c r="J2344" s="64"/>
      <c r="K2344" s="65"/>
      <c r="M2344" s="64"/>
      <c r="N2344" s="66"/>
      <c r="O2344" s="66"/>
      <c r="Q2344" s="67"/>
      <c r="R2344" s="68"/>
      <c r="S2344" s="63"/>
      <c r="U2344" s="68">
        <v>68926</v>
      </c>
      <c r="V2344" s="64">
        <v>8</v>
      </c>
      <c r="W2344" s="54">
        <f t="shared" si="110"/>
        <v>2335</v>
      </c>
      <c r="X2344" s="68">
        <v>68926</v>
      </c>
      <c r="AC2344" s="63">
        <v>34464.71359384153</v>
      </c>
      <c r="AD2344" s="63"/>
      <c r="AE2344" s="54" t="s">
        <v>176</v>
      </c>
      <c r="AG2344" s="63"/>
      <c r="AK2344" s="64"/>
      <c r="AL2344" s="64"/>
      <c r="AM2344" s="65"/>
      <c r="AO2344" s="64"/>
      <c r="AP2344" s="66"/>
      <c r="AQ2344" s="66"/>
      <c r="AS2344" s="67"/>
      <c r="AT2344" s="68"/>
    </row>
    <row r="2345" spans="1:46" x14ac:dyDescent="0.25">
      <c r="A2345" s="60">
        <v>35540.044338101521</v>
      </c>
      <c r="B2345" s="54">
        <f t="shared" si="108"/>
        <v>6</v>
      </c>
      <c r="C2345" s="54">
        <f t="shared" si="109"/>
        <v>2336</v>
      </c>
      <c r="D2345" s="60">
        <v>35540.044338101521</v>
      </c>
      <c r="G2345" s="63"/>
      <c r="I2345" s="64"/>
      <c r="J2345" s="64"/>
      <c r="K2345" s="65"/>
      <c r="M2345" s="64"/>
      <c r="N2345" s="66"/>
      <c r="O2345" s="66"/>
      <c r="Q2345" s="67"/>
      <c r="R2345" s="68"/>
      <c r="S2345" s="63"/>
      <c r="U2345" s="68">
        <v>68955</v>
      </c>
      <c r="V2345" s="64">
        <v>9</v>
      </c>
      <c r="W2345" s="54">
        <f t="shared" si="110"/>
        <v>2336</v>
      </c>
      <c r="X2345" s="68">
        <v>68955</v>
      </c>
      <c r="AC2345" s="63">
        <v>34479.153031063266</v>
      </c>
      <c r="AD2345" s="63"/>
      <c r="AE2345" s="54" t="s">
        <v>177</v>
      </c>
      <c r="AG2345" s="63"/>
      <c r="AK2345" s="64"/>
      <c r="AL2345" s="64"/>
      <c r="AM2345" s="65"/>
      <c r="AO2345" s="64"/>
      <c r="AP2345" s="66"/>
      <c r="AQ2345" s="66"/>
      <c r="AS2345" s="67"/>
      <c r="AT2345" s="68"/>
    </row>
    <row r="2346" spans="1:46" x14ac:dyDescent="0.25">
      <c r="A2346" s="60">
        <v>35555.472559980117</v>
      </c>
      <c r="B2346" s="54">
        <f t="shared" si="108"/>
        <v>7</v>
      </c>
      <c r="C2346" s="54">
        <f t="shared" si="109"/>
        <v>2337</v>
      </c>
      <c r="D2346" s="60">
        <v>35555.472559980117</v>
      </c>
      <c r="G2346" s="63"/>
      <c r="I2346" s="64"/>
      <c r="J2346" s="64"/>
      <c r="K2346" s="65"/>
      <c r="M2346" s="64"/>
      <c r="N2346" s="66"/>
      <c r="O2346" s="66"/>
      <c r="Q2346" s="67"/>
      <c r="R2346" s="68"/>
      <c r="S2346" s="63"/>
      <c r="U2346" s="68">
        <v>68985</v>
      </c>
      <c r="V2346" s="64">
        <v>10</v>
      </c>
      <c r="W2346" s="54">
        <f t="shared" si="110"/>
        <v>2337</v>
      </c>
      <c r="X2346" s="68">
        <v>68985</v>
      </c>
      <c r="AC2346" s="63">
        <v>34494.352406235412</v>
      </c>
      <c r="AD2346" s="63"/>
      <c r="AE2346" s="54" t="s">
        <v>176</v>
      </c>
      <c r="AG2346" s="63"/>
      <c r="AK2346" s="64"/>
      <c r="AL2346" s="64"/>
      <c r="AM2346" s="65"/>
      <c r="AO2346" s="64"/>
      <c r="AP2346" s="66"/>
      <c r="AQ2346" s="66"/>
      <c r="AS2346" s="67"/>
      <c r="AT2346" s="68"/>
    </row>
    <row r="2347" spans="1:46" x14ac:dyDescent="0.25">
      <c r="A2347" s="60">
        <v>35571.013132694177</v>
      </c>
      <c r="B2347" s="54">
        <f t="shared" si="108"/>
        <v>8</v>
      </c>
      <c r="C2347" s="54">
        <f t="shared" si="109"/>
        <v>2338</v>
      </c>
      <c r="D2347" s="60">
        <v>35571.013132694177</v>
      </c>
      <c r="G2347" s="63"/>
      <c r="I2347" s="64"/>
      <c r="J2347" s="64"/>
      <c r="K2347" s="65"/>
      <c r="M2347" s="64"/>
      <c r="N2347" s="66"/>
      <c r="O2347" s="66"/>
      <c r="Q2347" s="67"/>
      <c r="R2347" s="68"/>
      <c r="S2347" s="63"/>
      <c r="U2347" s="68">
        <v>69015</v>
      </c>
      <c r="V2347" s="64">
        <v>11</v>
      </c>
      <c r="W2347" s="54">
        <f t="shared" si="110"/>
        <v>2338</v>
      </c>
      <c r="X2347" s="68">
        <v>69015</v>
      </c>
      <c r="AC2347" s="63">
        <v>34508.482004431076</v>
      </c>
      <c r="AD2347" s="63"/>
      <c r="AE2347" s="54" t="s">
        <v>177</v>
      </c>
      <c r="AG2347" s="63"/>
      <c r="AK2347" s="64"/>
      <c r="AL2347" s="64"/>
      <c r="AM2347" s="65"/>
      <c r="AO2347" s="64"/>
      <c r="AP2347" s="66"/>
      <c r="AQ2347" s="66"/>
      <c r="AS2347" s="67"/>
      <c r="AT2347" s="68"/>
    </row>
    <row r="2348" spans="1:46" x14ac:dyDescent="0.25">
      <c r="A2348" s="60">
        <v>35586.648311426863</v>
      </c>
      <c r="B2348" s="54">
        <f t="shared" si="108"/>
        <v>9</v>
      </c>
      <c r="C2348" s="54">
        <f t="shared" si="109"/>
        <v>2339</v>
      </c>
      <c r="D2348" s="60">
        <v>35586.648311426863</v>
      </c>
      <c r="G2348" s="63"/>
      <c r="I2348" s="64"/>
      <c r="J2348" s="64"/>
      <c r="K2348" s="65"/>
      <c r="M2348" s="64"/>
      <c r="N2348" s="66"/>
      <c r="O2348" s="66"/>
      <c r="Q2348" s="67"/>
      <c r="R2348" s="68"/>
      <c r="S2348" s="63"/>
      <c r="U2348" s="68">
        <v>69045</v>
      </c>
      <c r="V2348" s="64">
        <v>12</v>
      </c>
      <c r="W2348" s="54">
        <f t="shared" si="110"/>
        <v>2339</v>
      </c>
      <c r="X2348" s="68">
        <v>69045</v>
      </c>
      <c r="AC2348" s="63">
        <v>34523.901602776255</v>
      </c>
      <c r="AD2348" s="63"/>
      <c r="AE2348" s="54" t="s">
        <v>176</v>
      </c>
      <c r="AG2348" s="63"/>
      <c r="AK2348" s="64"/>
      <c r="AL2348" s="64"/>
      <c r="AM2348" s="65"/>
      <c r="AO2348" s="64"/>
      <c r="AP2348" s="66"/>
      <c r="AQ2348" s="66"/>
      <c r="AS2348" s="67"/>
      <c r="AT2348" s="68"/>
    </row>
    <row r="2349" spans="1:46" x14ac:dyDescent="0.25">
      <c r="A2349" s="60">
        <v>35602.347894776613</v>
      </c>
      <c r="B2349" s="54">
        <f t="shared" si="108"/>
        <v>10</v>
      </c>
      <c r="C2349" s="54">
        <f t="shared" si="109"/>
        <v>2340</v>
      </c>
      <c r="D2349" s="60">
        <v>35602.347894776613</v>
      </c>
      <c r="G2349" s="63"/>
      <c r="I2349" s="64"/>
      <c r="J2349" s="64"/>
      <c r="K2349" s="65"/>
      <c r="M2349" s="64"/>
      <c r="N2349" s="66"/>
      <c r="O2349" s="66"/>
      <c r="Q2349" s="67"/>
      <c r="R2349" s="68"/>
      <c r="S2349" s="63"/>
      <c r="U2349" s="68">
        <v>69074</v>
      </c>
      <c r="V2349" s="64">
        <v>1</v>
      </c>
      <c r="W2349" s="54">
        <f t="shared" si="110"/>
        <v>2340</v>
      </c>
      <c r="X2349" s="68">
        <v>69074</v>
      </c>
      <c r="AC2349" s="63">
        <v>34537.845052970108</v>
      </c>
      <c r="AD2349" s="63"/>
      <c r="AE2349" s="54" t="s">
        <v>177</v>
      </c>
      <c r="AG2349" s="63"/>
      <c r="AK2349" s="64"/>
      <c r="AL2349" s="64"/>
      <c r="AM2349" s="65"/>
      <c r="AO2349" s="64"/>
      <c r="AP2349" s="66"/>
      <c r="AQ2349" s="66"/>
      <c r="AS2349" s="67"/>
      <c r="AT2349" s="68"/>
    </row>
    <row r="2350" spans="1:46" x14ac:dyDescent="0.25">
      <c r="A2350" s="60">
        <v>35618.076686455403</v>
      </c>
      <c r="B2350" s="54">
        <f t="shared" si="108"/>
        <v>11</v>
      </c>
      <c r="C2350" s="54">
        <f t="shared" si="109"/>
        <v>2341</v>
      </c>
      <c r="D2350" s="60">
        <v>35618.076686455403</v>
      </c>
      <c r="G2350" s="63"/>
      <c r="I2350" s="64"/>
      <c r="J2350" s="64"/>
      <c r="K2350" s="65"/>
      <c r="M2350" s="64"/>
      <c r="N2350" s="66"/>
      <c r="O2350" s="66"/>
      <c r="Q2350" s="67"/>
      <c r="R2350" s="68"/>
      <c r="S2350" s="63"/>
      <c r="U2350" s="68">
        <v>69104</v>
      </c>
      <c r="V2350" s="64">
        <v>2</v>
      </c>
      <c r="W2350" s="54">
        <f t="shared" si="110"/>
        <v>2341</v>
      </c>
      <c r="X2350" s="68">
        <v>69104</v>
      </c>
      <c r="AC2350" s="63">
        <v>34553.365382139105</v>
      </c>
      <c r="AD2350" s="63"/>
      <c r="AE2350" s="54" t="s">
        <v>176</v>
      </c>
      <c r="AG2350" s="63"/>
      <c r="AK2350" s="64"/>
      <c r="AL2350" s="64"/>
      <c r="AM2350" s="65"/>
      <c r="AO2350" s="64"/>
      <c r="AP2350" s="66"/>
      <c r="AQ2350" s="66"/>
      <c r="AS2350" s="67"/>
      <c r="AT2350" s="68"/>
    </row>
    <row r="2351" spans="1:46" x14ac:dyDescent="0.25">
      <c r="A2351" s="60">
        <v>35633.803107983433</v>
      </c>
      <c r="B2351" s="54">
        <f t="shared" si="108"/>
        <v>12</v>
      </c>
      <c r="C2351" s="54">
        <f t="shared" si="109"/>
        <v>2342</v>
      </c>
      <c r="D2351" s="60">
        <v>35633.803107983433</v>
      </c>
      <c r="G2351" s="63"/>
      <c r="I2351" s="64"/>
      <c r="J2351" s="64"/>
      <c r="K2351" s="65"/>
      <c r="M2351" s="64"/>
      <c r="N2351" s="66"/>
      <c r="O2351" s="66"/>
      <c r="Q2351" s="67"/>
      <c r="R2351" s="68"/>
      <c r="S2351" s="63"/>
      <c r="U2351" s="68">
        <v>69134</v>
      </c>
      <c r="V2351" s="64">
        <v>3</v>
      </c>
      <c r="W2351" s="54">
        <f t="shared" si="110"/>
        <v>2342</v>
      </c>
      <c r="X2351" s="68">
        <v>69134</v>
      </c>
      <c r="AC2351" s="63">
        <v>34567.283246936277</v>
      </c>
      <c r="AD2351" s="63"/>
      <c r="AE2351" s="54" t="s">
        <v>177</v>
      </c>
      <c r="AG2351" s="63"/>
      <c r="AK2351" s="64"/>
      <c r="AL2351" s="64"/>
      <c r="AM2351" s="65"/>
      <c r="AO2351" s="64"/>
      <c r="AP2351" s="66"/>
      <c r="AQ2351" s="66"/>
      <c r="AS2351" s="67"/>
      <c r="AT2351" s="68"/>
    </row>
    <row r="2352" spans="1:46" x14ac:dyDescent="0.25">
      <c r="A2352" s="60">
        <v>35649.484267825726</v>
      </c>
      <c r="B2352" s="54">
        <f t="shared" si="108"/>
        <v>13</v>
      </c>
      <c r="C2352" s="54">
        <f t="shared" si="109"/>
        <v>2343</v>
      </c>
      <c r="D2352" s="60">
        <v>35649.484267825726</v>
      </c>
      <c r="G2352" s="63"/>
      <c r="I2352" s="64"/>
      <c r="J2352" s="64"/>
      <c r="K2352" s="65"/>
      <c r="M2352" s="64"/>
      <c r="N2352" s="66"/>
      <c r="O2352" s="66"/>
      <c r="Q2352" s="67"/>
      <c r="R2352" s="68"/>
      <c r="S2352" s="63"/>
      <c r="U2352" s="68">
        <v>69163</v>
      </c>
      <c r="V2352" s="64">
        <v>4</v>
      </c>
      <c r="W2352" s="54">
        <f t="shared" si="110"/>
        <v>2343</v>
      </c>
      <c r="X2352" s="68">
        <v>69163</v>
      </c>
      <c r="AC2352" s="63">
        <v>34582.77345018601</v>
      </c>
      <c r="AD2352" s="63"/>
      <c r="AE2352" s="54" t="s">
        <v>176</v>
      </c>
      <c r="AG2352" s="63"/>
      <c r="AK2352" s="64"/>
      <c r="AL2352" s="64"/>
      <c r="AM2352" s="65"/>
      <c r="AO2352" s="64"/>
      <c r="AP2352" s="66"/>
      <c r="AQ2352" s="66"/>
      <c r="AS2352" s="67"/>
      <c r="AT2352" s="68"/>
    </row>
    <row r="2353" spans="1:46" x14ac:dyDescent="0.25">
      <c r="A2353" s="60">
        <v>35665.097376318648</v>
      </c>
      <c r="B2353" s="54">
        <f t="shared" si="108"/>
        <v>14</v>
      </c>
      <c r="C2353" s="54">
        <f t="shared" si="109"/>
        <v>2344</v>
      </c>
      <c r="D2353" s="60">
        <v>35665.097376318648</v>
      </c>
      <c r="G2353" s="63"/>
      <c r="I2353" s="64"/>
      <c r="J2353" s="64"/>
      <c r="K2353" s="65"/>
      <c r="M2353" s="64"/>
      <c r="N2353" s="66"/>
      <c r="O2353" s="66"/>
      <c r="Q2353" s="67"/>
      <c r="R2353" s="68"/>
      <c r="S2353" s="63"/>
      <c r="U2353" s="68">
        <v>69193</v>
      </c>
      <c r="V2353" s="64">
        <v>5</v>
      </c>
      <c r="W2353" s="54">
        <f t="shared" si="110"/>
        <v>2344</v>
      </c>
      <c r="X2353" s="68">
        <v>69193</v>
      </c>
      <c r="AC2353" s="63">
        <v>34596.834389247932</v>
      </c>
      <c r="AD2353" s="63"/>
      <c r="AE2353" s="54" t="s">
        <v>177</v>
      </c>
      <c r="AG2353" s="63"/>
      <c r="AK2353" s="64"/>
      <c r="AL2353" s="64"/>
      <c r="AM2353" s="65"/>
      <c r="AO2353" s="64"/>
      <c r="AP2353" s="66"/>
      <c r="AQ2353" s="66"/>
      <c r="AS2353" s="67"/>
      <c r="AT2353" s="68"/>
    </row>
    <row r="2354" spans="1:46" x14ac:dyDescent="0.25">
      <c r="A2354" s="60">
        <v>35680.604067245498</v>
      </c>
      <c r="B2354" s="54">
        <f t="shared" si="108"/>
        <v>15</v>
      </c>
      <c r="C2354" s="54">
        <f t="shared" si="109"/>
        <v>2345</v>
      </c>
      <c r="D2354" s="60">
        <v>35680.604067245498</v>
      </c>
      <c r="G2354" s="63"/>
      <c r="I2354" s="64"/>
      <c r="J2354" s="64"/>
      <c r="K2354" s="65"/>
      <c r="M2354" s="64"/>
      <c r="N2354" s="66"/>
      <c r="O2354" s="66"/>
      <c r="Q2354" s="67"/>
      <c r="R2354" s="68"/>
      <c r="S2354" s="63"/>
      <c r="U2354" s="68">
        <v>69222</v>
      </c>
      <c r="V2354" s="64">
        <v>6</v>
      </c>
      <c r="W2354" s="54">
        <f t="shared" si="110"/>
        <v>2345</v>
      </c>
      <c r="X2354" s="68">
        <v>69222</v>
      </c>
      <c r="AC2354" s="63">
        <v>34612.163992169779</v>
      </c>
      <c r="AD2354" s="63"/>
      <c r="AE2354" s="54" t="s">
        <v>176</v>
      </c>
      <c r="AG2354" s="63"/>
      <c r="AK2354" s="64"/>
      <c r="AL2354" s="64"/>
      <c r="AM2354" s="65"/>
      <c r="AO2354" s="64"/>
      <c r="AP2354" s="66"/>
      <c r="AQ2354" s="66"/>
      <c r="AS2354" s="67"/>
      <c r="AT2354" s="68"/>
    </row>
    <row r="2355" spans="1:46" x14ac:dyDescent="0.25">
      <c r="A2355" s="60">
        <v>35695.997788255569</v>
      </c>
      <c r="B2355" s="54">
        <f t="shared" si="108"/>
        <v>16</v>
      </c>
      <c r="C2355" s="54">
        <f t="shared" si="109"/>
        <v>2346</v>
      </c>
      <c r="D2355" s="60">
        <v>35695.997788255569</v>
      </c>
      <c r="G2355" s="63"/>
      <c r="I2355" s="64"/>
      <c r="J2355" s="64"/>
      <c r="K2355" s="65"/>
      <c r="M2355" s="64"/>
      <c r="N2355" s="66"/>
      <c r="O2355" s="66"/>
      <c r="Q2355" s="67"/>
      <c r="R2355" s="68"/>
      <c r="S2355" s="63"/>
      <c r="U2355" s="68">
        <v>69251</v>
      </c>
      <c r="V2355" s="64">
        <v>7</v>
      </c>
      <c r="W2355" s="54">
        <f t="shared" si="110"/>
        <v>2346</v>
      </c>
      <c r="X2355" s="68">
        <v>69251</v>
      </c>
      <c r="AC2355" s="63">
        <v>34626.513038359117</v>
      </c>
      <c r="AD2355" s="63"/>
      <c r="AE2355" s="54" t="s">
        <v>177</v>
      </c>
      <c r="AG2355" s="63"/>
      <c r="AK2355" s="64"/>
      <c r="AL2355" s="64"/>
      <c r="AM2355" s="65"/>
      <c r="AO2355" s="64"/>
      <c r="AP2355" s="66"/>
      <c r="AQ2355" s="66"/>
      <c r="AS2355" s="67"/>
      <c r="AT2355" s="68"/>
    </row>
    <row r="2356" spans="1:46" x14ac:dyDescent="0.25">
      <c r="A2356" s="60">
        <v>35711.254312446807</v>
      </c>
      <c r="B2356" s="54">
        <f t="shared" si="108"/>
        <v>17</v>
      </c>
      <c r="C2356" s="54">
        <f t="shared" si="109"/>
        <v>2347</v>
      </c>
      <c r="D2356" s="60">
        <v>35711.254312446807</v>
      </c>
      <c r="G2356" s="63"/>
      <c r="I2356" s="64"/>
      <c r="J2356" s="64"/>
      <c r="K2356" s="65"/>
      <c r="M2356" s="64"/>
      <c r="N2356" s="66"/>
      <c r="O2356" s="66"/>
      <c r="Q2356" s="67"/>
      <c r="R2356" s="68"/>
      <c r="S2356" s="63"/>
      <c r="U2356" s="68">
        <v>69281</v>
      </c>
      <c r="V2356" s="64">
        <v>8</v>
      </c>
      <c r="W2356" s="54">
        <f t="shared" si="110"/>
        <v>2347</v>
      </c>
      <c r="X2356" s="68">
        <v>69281</v>
      </c>
      <c r="AC2356" s="63">
        <v>34641.56701590633</v>
      </c>
      <c r="AD2356" s="63"/>
      <c r="AE2356" s="54" t="s">
        <v>176</v>
      </c>
      <c r="AG2356" s="63"/>
      <c r="AK2356" s="64"/>
      <c r="AL2356" s="64"/>
      <c r="AM2356" s="65"/>
      <c r="AO2356" s="64"/>
      <c r="AP2356" s="66"/>
      <c r="AQ2356" s="66"/>
      <c r="AS2356" s="67"/>
      <c r="AT2356" s="68"/>
    </row>
    <row r="2357" spans="1:46" x14ac:dyDescent="0.25">
      <c r="A2357" s="60">
        <v>35726.385973000899</v>
      </c>
      <c r="B2357" s="54">
        <f t="shared" si="108"/>
        <v>18</v>
      </c>
      <c r="C2357" s="54">
        <f t="shared" si="109"/>
        <v>2348</v>
      </c>
      <c r="D2357" s="60">
        <v>35726.385973000899</v>
      </c>
      <c r="G2357" s="63"/>
      <c r="I2357" s="64"/>
      <c r="J2357" s="64"/>
      <c r="K2357" s="65"/>
      <c r="M2357" s="64"/>
      <c r="N2357" s="66"/>
      <c r="O2357" s="66"/>
      <c r="Q2357" s="67"/>
      <c r="R2357" s="68"/>
      <c r="S2357" s="63"/>
      <c r="U2357" s="68">
        <v>69310</v>
      </c>
      <c r="V2357" s="64">
        <v>9</v>
      </c>
      <c r="W2357" s="54">
        <f t="shared" si="110"/>
        <v>2348</v>
      </c>
      <c r="X2357" s="68">
        <v>69310</v>
      </c>
      <c r="AC2357" s="63">
        <v>34656.29029161483</v>
      </c>
      <c r="AD2357" s="63"/>
      <c r="AE2357" s="54" t="s">
        <v>177</v>
      </c>
      <c r="AG2357" s="63"/>
      <c r="AK2357" s="64"/>
      <c r="AL2357" s="64"/>
      <c r="AM2357" s="65"/>
      <c r="AO2357" s="64"/>
      <c r="AP2357" s="66"/>
      <c r="AQ2357" s="66"/>
      <c r="AS2357" s="67"/>
      <c r="AT2357" s="68"/>
    </row>
    <row r="2358" spans="1:46" x14ac:dyDescent="0.25">
      <c r="A2358" s="60">
        <v>35741.385893459897</v>
      </c>
      <c r="B2358" s="54">
        <f t="shared" si="108"/>
        <v>19</v>
      </c>
      <c r="C2358" s="54">
        <f t="shared" si="109"/>
        <v>2349</v>
      </c>
      <c r="D2358" s="60">
        <v>35741.385893459897</v>
      </c>
      <c r="G2358" s="63"/>
      <c r="I2358" s="64"/>
      <c r="J2358" s="64"/>
      <c r="K2358" s="65"/>
      <c r="M2358" s="64"/>
      <c r="N2358" s="66"/>
      <c r="O2358" s="66"/>
      <c r="Q2358" s="67"/>
      <c r="R2358" s="68"/>
      <c r="S2358" s="63"/>
      <c r="U2358" s="68">
        <v>69339</v>
      </c>
      <c r="V2358" s="64">
        <v>10</v>
      </c>
      <c r="W2358" s="54">
        <f t="shared" si="110"/>
        <v>2349</v>
      </c>
      <c r="X2358" s="68">
        <v>69339</v>
      </c>
      <c r="AC2358" s="63">
        <v>34670.996567824855</v>
      </c>
      <c r="AD2358" s="63"/>
      <c r="AE2358" s="54" t="s">
        <v>176</v>
      </c>
      <c r="AG2358" s="63"/>
      <c r="AK2358" s="64"/>
      <c r="AL2358" s="64"/>
      <c r="AM2358" s="65"/>
      <c r="AO2358" s="64"/>
      <c r="AP2358" s="66"/>
      <c r="AQ2358" s="66"/>
      <c r="AS2358" s="67"/>
      <c r="AT2358" s="68"/>
    </row>
    <row r="2359" spans="1:46" x14ac:dyDescent="0.25">
      <c r="A2359" s="60">
        <v>35756.283750693779</v>
      </c>
      <c r="B2359" s="54">
        <f t="shared" si="108"/>
        <v>20</v>
      </c>
      <c r="C2359" s="54">
        <f t="shared" si="109"/>
        <v>2350</v>
      </c>
      <c r="D2359" s="60">
        <v>35756.283750693779</v>
      </c>
      <c r="G2359" s="63"/>
      <c r="I2359" s="64"/>
      <c r="J2359" s="64"/>
      <c r="K2359" s="65"/>
      <c r="M2359" s="64"/>
      <c r="N2359" s="66"/>
      <c r="O2359" s="66"/>
      <c r="Q2359" s="67"/>
      <c r="R2359" s="68"/>
      <c r="S2359" s="63"/>
      <c r="U2359" s="68">
        <v>69369</v>
      </c>
      <c r="V2359" s="64">
        <v>11</v>
      </c>
      <c r="W2359" s="54">
        <f t="shared" si="110"/>
        <v>2350</v>
      </c>
      <c r="X2359" s="68">
        <v>69369</v>
      </c>
      <c r="AC2359" s="63">
        <v>34686.095882929396</v>
      </c>
      <c r="AD2359" s="63"/>
      <c r="AE2359" s="54" t="s">
        <v>177</v>
      </c>
      <c r="AG2359" s="63"/>
      <c r="AK2359" s="64"/>
      <c r="AL2359" s="64"/>
      <c r="AM2359" s="65"/>
      <c r="AO2359" s="64"/>
      <c r="AP2359" s="66"/>
      <c r="AQ2359" s="66"/>
      <c r="AS2359" s="67"/>
      <c r="AT2359" s="68"/>
    </row>
    <row r="2360" spans="1:46" x14ac:dyDescent="0.25">
      <c r="A2360" s="60">
        <v>35771.087443579454</v>
      </c>
      <c r="B2360" s="54">
        <f t="shared" si="108"/>
        <v>21</v>
      </c>
      <c r="C2360" s="54">
        <f t="shared" si="109"/>
        <v>2351</v>
      </c>
      <c r="D2360" s="60">
        <v>35771.087443579454</v>
      </c>
      <c r="G2360" s="63"/>
      <c r="I2360" s="64"/>
      <c r="J2360" s="64"/>
      <c r="K2360" s="65"/>
      <c r="M2360" s="64"/>
      <c r="N2360" s="66"/>
      <c r="O2360" s="66"/>
      <c r="Q2360" s="67"/>
      <c r="R2360" s="68"/>
      <c r="S2360" s="63"/>
      <c r="U2360" s="68">
        <v>69399</v>
      </c>
      <c r="V2360" s="64">
        <v>12</v>
      </c>
      <c r="W2360" s="54">
        <f t="shared" si="110"/>
        <v>2351</v>
      </c>
      <c r="X2360" s="68">
        <v>69399</v>
      </c>
      <c r="AC2360" s="63">
        <v>34700.456004202366</v>
      </c>
      <c r="AD2360" s="63"/>
      <c r="AE2360" s="54" t="s">
        <v>176</v>
      </c>
      <c r="AG2360" s="63"/>
      <c r="AK2360" s="64"/>
      <c r="AL2360" s="64"/>
      <c r="AM2360" s="65"/>
      <c r="AO2360" s="64"/>
      <c r="AP2360" s="66"/>
      <c r="AQ2360" s="66"/>
      <c r="AS2360" s="67"/>
      <c r="AT2360" s="68"/>
    </row>
    <row r="2361" spans="1:46" x14ac:dyDescent="0.25">
      <c r="A2361" s="60">
        <v>35785.838943857234</v>
      </c>
      <c r="B2361" s="54">
        <f t="shared" si="108"/>
        <v>22</v>
      </c>
      <c r="C2361" s="54">
        <f t="shared" si="109"/>
        <v>2352</v>
      </c>
      <c r="D2361" s="60">
        <v>35785.838943857234</v>
      </c>
      <c r="G2361" s="63"/>
      <c r="I2361" s="64"/>
      <c r="J2361" s="64"/>
      <c r="K2361" s="65"/>
      <c r="M2361" s="64"/>
      <c r="N2361" s="66"/>
      <c r="O2361" s="66"/>
      <c r="Q2361" s="67"/>
      <c r="R2361" s="68"/>
      <c r="S2361" s="63"/>
      <c r="U2361" s="68">
        <v>69428</v>
      </c>
      <c r="V2361" s="64">
        <v>1</v>
      </c>
      <c r="W2361" s="54">
        <f t="shared" si="110"/>
        <v>2352</v>
      </c>
      <c r="X2361" s="68">
        <v>69428</v>
      </c>
      <c r="AC2361" s="63">
        <v>34715.852337846067</v>
      </c>
      <c r="AD2361" s="63"/>
      <c r="AE2361" s="54" t="s">
        <v>177</v>
      </c>
      <c r="AG2361" s="63"/>
      <c r="AK2361" s="64"/>
      <c r="AL2361" s="64"/>
      <c r="AM2361" s="65"/>
      <c r="AO2361" s="64"/>
      <c r="AP2361" s="66"/>
      <c r="AQ2361" s="66"/>
      <c r="AS2361" s="67"/>
      <c r="AT2361" s="68"/>
    </row>
    <row r="2362" spans="1:46" x14ac:dyDescent="0.25">
      <c r="A2362" s="60">
        <v>35800.55498812953</v>
      </c>
      <c r="B2362" s="54">
        <f t="shared" si="108"/>
        <v>23</v>
      </c>
      <c r="C2362" s="54">
        <f t="shared" si="109"/>
        <v>2353</v>
      </c>
      <c r="D2362" s="60">
        <v>35800.55498812953</v>
      </c>
      <c r="G2362" s="63"/>
      <c r="I2362" s="64"/>
      <c r="J2362" s="64"/>
      <c r="K2362" s="65"/>
      <c r="M2362" s="64"/>
      <c r="N2362" s="66"/>
      <c r="O2362" s="66"/>
      <c r="Q2362" s="67"/>
      <c r="R2362" s="68"/>
      <c r="S2362" s="63"/>
      <c r="U2362" s="68">
        <v>69458</v>
      </c>
      <c r="V2362" s="64">
        <v>2</v>
      </c>
      <c r="W2362" s="54">
        <f t="shared" si="110"/>
        <v>2353</v>
      </c>
      <c r="X2362" s="68">
        <v>69458</v>
      </c>
      <c r="AC2362" s="63">
        <v>34729.95051368745</v>
      </c>
      <c r="AD2362" s="63"/>
      <c r="AE2362" s="54" t="s">
        <v>176</v>
      </c>
      <c r="AG2362" s="63"/>
      <c r="AK2362" s="64"/>
      <c r="AL2362" s="64"/>
      <c r="AM2362" s="65"/>
      <c r="AO2362" s="64"/>
      <c r="AP2362" s="66"/>
      <c r="AQ2362" s="66"/>
      <c r="AS2362" s="67"/>
      <c r="AT2362" s="68"/>
    </row>
    <row r="2363" spans="1:46" x14ac:dyDescent="0.25">
      <c r="A2363" s="60">
        <v>35815.282714231405</v>
      </c>
      <c r="B2363" s="54">
        <f t="shared" si="108"/>
        <v>24</v>
      </c>
      <c r="C2363" s="54">
        <f t="shared" si="109"/>
        <v>2354</v>
      </c>
      <c r="D2363" s="60">
        <v>35815.282714231405</v>
      </c>
      <c r="G2363" s="63"/>
      <c r="I2363" s="64"/>
      <c r="J2363" s="64"/>
      <c r="K2363" s="65"/>
      <c r="M2363" s="64"/>
      <c r="N2363" s="66"/>
      <c r="O2363" s="66"/>
      <c r="Q2363" s="67"/>
      <c r="R2363" s="68"/>
      <c r="S2363" s="63"/>
      <c r="U2363" s="68">
        <v>69488</v>
      </c>
      <c r="V2363" s="64">
        <v>3</v>
      </c>
      <c r="W2363" s="54">
        <f t="shared" si="110"/>
        <v>2354</v>
      </c>
      <c r="X2363" s="68">
        <v>69488</v>
      </c>
      <c r="AC2363" s="63">
        <v>34745.511387684848</v>
      </c>
      <c r="AD2363" s="63"/>
      <c r="AE2363" s="54" t="s">
        <v>177</v>
      </c>
      <c r="AG2363" s="63"/>
      <c r="AK2363" s="64"/>
      <c r="AL2363" s="64"/>
      <c r="AM2363" s="65"/>
      <c r="AO2363" s="64"/>
      <c r="AP2363" s="66"/>
      <c r="AQ2363" s="66"/>
      <c r="AS2363" s="67"/>
      <c r="AT2363" s="68"/>
    </row>
    <row r="2364" spans="1:46" x14ac:dyDescent="0.25">
      <c r="A2364" s="60">
        <v>35830.040210415144</v>
      </c>
      <c r="B2364" s="54">
        <f t="shared" si="108"/>
        <v>1</v>
      </c>
      <c r="C2364" s="54">
        <f t="shared" si="109"/>
        <v>2355</v>
      </c>
      <c r="D2364" s="60">
        <v>35830.040210415144</v>
      </c>
      <c r="G2364" s="63"/>
      <c r="I2364" s="64"/>
      <c r="J2364" s="64"/>
      <c r="K2364" s="65"/>
      <c r="M2364" s="64"/>
      <c r="N2364" s="66"/>
      <c r="O2364" s="66"/>
      <c r="Q2364" s="67"/>
      <c r="R2364" s="68"/>
      <c r="S2364" s="63"/>
      <c r="U2364" s="68">
        <v>69518</v>
      </c>
      <c r="V2364" s="64">
        <v>4</v>
      </c>
      <c r="W2364" s="54">
        <f t="shared" si="110"/>
        <v>2355</v>
      </c>
      <c r="X2364" s="68">
        <v>69518</v>
      </c>
      <c r="AC2364" s="63">
        <v>34759.492221341003</v>
      </c>
      <c r="AD2364" s="63"/>
      <c r="AE2364" s="54" t="s">
        <v>176</v>
      </c>
      <c r="AG2364" s="63"/>
      <c r="AK2364" s="64"/>
      <c r="AL2364" s="64"/>
      <c r="AM2364" s="65"/>
      <c r="AO2364" s="64"/>
      <c r="AP2364" s="66"/>
      <c r="AQ2364" s="66"/>
      <c r="AS2364" s="67"/>
      <c r="AT2364" s="68"/>
    </row>
    <row r="2365" spans="1:46" x14ac:dyDescent="0.25">
      <c r="A2365" s="60">
        <v>35844.87216729857</v>
      </c>
      <c r="B2365" s="54">
        <f t="shared" si="108"/>
        <v>2</v>
      </c>
      <c r="C2365" s="54">
        <f t="shared" si="109"/>
        <v>2356</v>
      </c>
      <c r="D2365" s="60">
        <v>35844.87216729857</v>
      </c>
      <c r="G2365" s="63"/>
      <c r="I2365" s="64"/>
      <c r="J2365" s="64"/>
      <c r="K2365" s="65"/>
      <c r="M2365" s="64"/>
      <c r="N2365" s="66"/>
      <c r="O2365" s="66"/>
      <c r="Q2365" s="67"/>
      <c r="R2365" s="68"/>
      <c r="S2365" s="63"/>
      <c r="U2365" s="68">
        <v>69547</v>
      </c>
      <c r="V2365" s="64">
        <v>5</v>
      </c>
      <c r="W2365" s="54">
        <f t="shared" si="110"/>
        <v>2356</v>
      </c>
      <c r="X2365" s="68">
        <v>69547</v>
      </c>
      <c r="AC2365" s="63">
        <v>34775.060163215734</v>
      </c>
      <c r="AD2365" s="63"/>
      <c r="AE2365" s="54" t="s">
        <v>177</v>
      </c>
      <c r="AG2365" s="63"/>
      <c r="AK2365" s="64"/>
      <c r="AL2365" s="64"/>
      <c r="AM2365" s="65"/>
      <c r="AO2365" s="64"/>
      <c r="AP2365" s="66"/>
      <c r="AQ2365" s="66"/>
      <c r="AS2365" s="67"/>
      <c r="AT2365" s="68"/>
    </row>
    <row r="2366" spans="1:46" x14ac:dyDescent="0.25">
      <c r="A2366" s="60">
        <v>35859.790472613182</v>
      </c>
      <c r="B2366" s="54">
        <f t="shared" si="108"/>
        <v>3</v>
      </c>
      <c r="C2366" s="54">
        <f t="shared" si="109"/>
        <v>2357</v>
      </c>
      <c r="D2366" s="60">
        <v>35859.790472613182</v>
      </c>
      <c r="G2366" s="63"/>
      <c r="I2366" s="64"/>
      <c r="J2366" s="64"/>
      <c r="K2366" s="65"/>
      <c r="M2366" s="64"/>
      <c r="N2366" s="66"/>
      <c r="O2366" s="66"/>
      <c r="Q2366" s="67"/>
      <c r="R2366" s="68"/>
      <c r="S2366" s="63"/>
      <c r="U2366" s="68">
        <v>69577</v>
      </c>
      <c r="V2366" s="64">
        <v>6</v>
      </c>
      <c r="W2366" s="54">
        <f t="shared" si="110"/>
        <v>2357</v>
      </c>
      <c r="X2366" s="68">
        <v>69577</v>
      </c>
      <c r="AC2366" s="63">
        <v>34789.090022643562</v>
      </c>
      <c r="AD2366" s="63"/>
      <c r="AE2366" s="54" t="s">
        <v>176</v>
      </c>
      <c r="AG2366" s="63"/>
      <c r="AK2366" s="64"/>
      <c r="AL2366" s="64"/>
      <c r="AM2366" s="65"/>
      <c r="AO2366" s="64"/>
      <c r="AP2366" s="66"/>
      <c r="AQ2366" s="66"/>
      <c r="AS2366" s="67"/>
      <c r="AT2366" s="68"/>
    </row>
    <row r="2367" spans="1:46" x14ac:dyDescent="0.25">
      <c r="A2367" s="60">
        <v>35874.830262335949</v>
      </c>
      <c r="B2367" s="54">
        <f t="shared" si="108"/>
        <v>4</v>
      </c>
      <c r="C2367" s="54">
        <f t="shared" si="109"/>
        <v>2358</v>
      </c>
      <c r="D2367" s="60">
        <v>35874.830262335949</v>
      </c>
      <c r="G2367" s="63"/>
      <c r="I2367" s="64"/>
      <c r="J2367" s="64"/>
      <c r="K2367" s="65"/>
      <c r="M2367" s="64"/>
      <c r="N2367" s="66"/>
      <c r="O2367" s="66"/>
      <c r="Q2367" s="67"/>
      <c r="R2367" s="68"/>
      <c r="S2367" s="63"/>
      <c r="U2367" s="68">
        <v>69606</v>
      </c>
      <c r="V2367" s="64">
        <v>7</v>
      </c>
      <c r="W2367" s="54">
        <f t="shared" si="110"/>
        <v>2358</v>
      </c>
      <c r="X2367" s="68">
        <v>69606</v>
      </c>
      <c r="AC2367" s="63">
        <v>34804.506402811967</v>
      </c>
      <c r="AD2367" s="63"/>
      <c r="AE2367" s="54" t="s">
        <v>177</v>
      </c>
      <c r="AG2367" s="63"/>
      <c r="AK2367" s="64"/>
      <c r="AL2367" s="64"/>
      <c r="AM2367" s="65"/>
      <c r="AO2367" s="64"/>
      <c r="AP2367" s="66"/>
      <c r="AQ2367" s="66"/>
      <c r="AS2367" s="67"/>
      <c r="AT2367" s="68"/>
    </row>
    <row r="2368" spans="1:46" x14ac:dyDescent="0.25">
      <c r="A2368" s="60">
        <v>35889.990272870753</v>
      </c>
      <c r="B2368" s="54">
        <f t="shared" si="108"/>
        <v>5</v>
      </c>
      <c r="C2368" s="54">
        <f t="shared" si="109"/>
        <v>2359</v>
      </c>
      <c r="D2368" s="60">
        <v>35889.990272870753</v>
      </c>
      <c r="G2368" s="63"/>
      <c r="I2368" s="64"/>
      <c r="J2368" s="64"/>
      <c r="K2368" s="65"/>
      <c r="M2368" s="64"/>
      <c r="N2368" s="66"/>
      <c r="O2368" s="66"/>
      <c r="Q2368" s="67"/>
      <c r="R2368" s="68"/>
      <c r="S2368" s="63"/>
      <c r="U2368" s="68">
        <v>69635</v>
      </c>
      <c r="V2368" s="64">
        <v>8</v>
      </c>
      <c r="W2368" s="54">
        <f t="shared" si="110"/>
        <v>2359</v>
      </c>
      <c r="X2368" s="68">
        <v>69635</v>
      </c>
      <c r="AC2368" s="63">
        <v>34818.734261645004</v>
      </c>
      <c r="AD2368" s="63"/>
      <c r="AE2368" s="54" t="s">
        <v>176</v>
      </c>
      <c r="AG2368" s="63"/>
      <c r="AK2368" s="64"/>
      <c r="AL2368" s="64"/>
      <c r="AM2368" s="65"/>
      <c r="AO2368" s="64"/>
      <c r="AP2368" s="66"/>
      <c r="AQ2368" s="66"/>
      <c r="AS2368" s="67"/>
      <c r="AT2368" s="68"/>
    </row>
    <row r="2369" spans="1:46" x14ac:dyDescent="0.25">
      <c r="A2369" s="60">
        <v>35905.290125352331</v>
      </c>
      <c r="B2369" s="54">
        <f t="shared" si="108"/>
        <v>6</v>
      </c>
      <c r="C2369" s="54">
        <f t="shared" si="109"/>
        <v>2360</v>
      </c>
      <c r="D2369" s="60">
        <v>35905.290125352331</v>
      </c>
      <c r="G2369" s="63"/>
      <c r="I2369" s="64"/>
      <c r="J2369" s="64"/>
      <c r="K2369" s="65"/>
      <c r="M2369" s="64"/>
      <c r="N2369" s="66"/>
      <c r="O2369" s="66"/>
      <c r="Q2369" s="67"/>
      <c r="R2369" s="68"/>
      <c r="S2369" s="63"/>
      <c r="U2369" s="68">
        <v>69665</v>
      </c>
      <c r="V2369" s="64">
        <v>8</v>
      </c>
      <c r="W2369" s="54">
        <f t="shared" si="110"/>
        <v>2360</v>
      </c>
      <c r="X2369" s="68">
        <v>69665</v>
      </c>
      <c r="AC2369" s="63">
        <v>34833.867454227991</v>
      </c>
      <c r="AD2369" s="63"/>
      <c r="AE2369" s="54" t="s">
        <v>177</v>
      </c>
      <c r="AG2369" s="63"/>
      <c r="AK2369" s="64"/>
      <c r="AL2369" s="64"/>
      <c r="AM2369" s="65"/>
      <c r="AO2369" s="64"/>
      <c r="AP2369" s="66"/>
      <c r="AQ2369" s="66"/>
      <c r="AS2369" s="67"/>
      <c r="AT2369" s="68"/>
    </row>
    <row r="2370" spans="1:46" x14ac:dyDescent="0.25">
      <c r="A2370" s="60">
        <v>35920.711263091303</v>
      </c>
      <c r="B2370" s="54">
        <f t="shared" si="108"/>
        <v>7</v>
      </c>
      <c r="C2370" s="54">
        <f t="shared" si="109"/>
        <v>2361</v>
      </c>
      <c r="D2370" s="60">
        <v>35920.711263091303</v>
      </c>
      <c r="G2370" s="63"/>
      <c r="I2370" s="64"/>
      <c r="J2370" s="64"/>
      <c r="K2370" s="65"/>
      <c r="M2370" s="64"/>
      <c r="N2370" s="66"/>
      <c r="O2370" s="66"/>
      <c r="Q2370" s="67"/>
      <c r="R2370" s="68"/>
      <c r="S2370" s="63"/>
      <c r="U2370" s="68">
        <v>69694</v>
      </c>
      <c r="V2370" s="64">
        <v>9</v>
      </c>
      <c r="W2370" s="54">
        <f t="shared" si="110"/>
        <v>2361</v>
      </c>
      <c r="X2370" s="68">
        <v>69694</v>
      </c>
      <c r="AC2370" s="63">
        <v>34848.39453528868</v>
      </c>
      <c r="AD2370" s="63"/>
      <c r="AE2370" s="54" t="s">
        <v>176</v>
      </c>
      <c r="AG2370" s="63"/>
      <c r="AK2370" s="64"/>
      <c r="AL2370" s="64"/>
      <c r="AM2370" s="65"/>
      <c r="AO2370" s="64"/>
      <c r="AP2370" s="66"/>
      <c r="AQ2370" s="66"/>
      <c r="AS2370" s="67"/>
      <c r="AT2370" s="68"/>
    </row>
    <row r="2371" spans="1:46" x14ac:dyDescent="0.25">
      <c r="A2371" s="60">
        <v>35936.254503008444</v>
      </c>
      <c r="B2371" s="54">
        <f t="shared" si="108"/>
        <v>8</v>
      </c>
      <c r="C2371" s="54">
        <f t="shared" si="109"/>
        <v>2362</v>
      </c>
      <c r="D2371" s="60">
        <v>35936.254503008444</v>
      </c>
      <c r="G2371" s="63"/>
      <c r="I2371" s="64"/>
      <c r="J2371" s="64"/>
      <c r="K2371" s="65"/>
      <c r="M2371" s="64"/>
      <c r="N2371" s="66"/>
      <c r="O2371" s="66"/>
      <c r="Q2371" s="67"/>
      <c r="R2371" s="68"/>
      <c r="S2371" s="63"/>
      <c r="U2371" s="68">
        <v>69723</v>
      </c>
      <c r="V2371" s="64">
        <v>10</v>
      </c>
      <c r="W2371" s="54">
        <f t="shared" si="110"/>
        <v>2362</v>
      </c>
      <c r="X2371" s="68">
        <v>69723</v>
      </c>
      <c r="AC2371" s="63">
        <v>34863.169796860777</v>
      </c>
      <c r="AD2371" s="63"/>
      <c r="AE2371" s="54" t="s">
        <v>177</v>
      </c>
      <c r="AG2371" s="63"/>
      <c r="AK2371" s="64"/>
      <c r="AL2371" s="64"/>
      <c r="AM2371" s="65"/>
      <c r="AO2371" s="64"/>
      <c r="AP2371" s="66"/>
      <c r="AQ2371" s="66"/>
      <c r="AS2371" s="67"/>
      <c r="AT2371" s="68"/>
    </row>
    <row r="2372" spans="1:46" x14ac:dyDescent="0.25">
      <c r="A2372" s="60">
        <v>35951.885017800145</v>
      </c>
      <c r="B2372" s="54">
        <f t="shared" si="108"/>
        <v>9</v>
      </c>
      <c r="C2372" s="54">
        <f t="shared" si="109"/>
        <v>2363</v>
      </c>
      <c r="D2372" s="60">
        <v>35951.885017800145</v>
      </c>
      <c r="G2372" s="63"/>
      <c r="I2372" s="64"/>
      <c r="J2372" s="64"/>
      <c r="K2372" s="65"/>
      <c r="M2372" s="64"/>
      <c r="N2372" s="66"/>
      <c r="O2372" s="66"/>
      <c r="Q2372" s="67"/>
      <c r="R2372" s="68"/>
      <c r="S2372" s="63"/>
      <c r="U2372" s="68">
        <v>69753</v>
      </c>
      <c r="V2372" s="64">
        <v>11</v>
      </c>
      <c r="W2372" s="54">
        <f t="shared" si="110"/>
        <v>2363</v>
      </c>
      <c r="X2372" s="68">
        <v>69753</v>
      </c>
      <c r="AC2372" s="63">
        <v>34878.035395644139</v>
      </c>
      <c r="AD2372" s="63"/>
      <c r="AE2372" s="54" t="s">
        <v>176</v>
      </c>
      <c r="AG2372" s="63"/>
      <c r="AK2372" s="64"/>
      <c r="AL2372" s="64"/>
      <c r="AM2372" s="65"/>
      <c r="AO2372" s="64"/>
      <c r="AP2372" s="66"/>
      <c r="AQ2372" s="66"/>
      <c r="AS2372" s="67"/>
      <c r="AT2372" s="68"/>
    </row>
    <row r="2373" spans="1:46" x14ac:dyDescent="0.25">
      <c r="A2373" s="60">
        <v>35967.585850755218</v>
      </c>
      <c r="B2373" s="54">
        <f t="shared" si="108"/>
        <v>10</v>
      </c>
      <c r="C2373" s="54">
        <f t="shared" si="109"/>
        <v>2364</v>
      </c>
      <c r="D2373" s="60">
        <v>35967.585850755218</v>
      </c>
      <c r="G2373" s="63"/>
      <c r="I2373" s="64"/>
      <c r="J2373" s="64"/>
      <c r="K2373" s="65"/>
      <c r="M2373" s="64"/>
      <c r="N2373" s="66"/>
      <c r="O2373" s="66"/>
      <c r="Q2373" s="67"/>
      <c r="R2373" s="68"/>
      <c r="S2373" s="63"/>
      <c r="U2373" s="68">
        <v>69783</v>
      </c>
      <c r="V2373" s="64">
        <v>12</v>
      </c>
      <c r="W2373" s="54">
        <f t="shared" si="110"/>
        <v>2364</v>
      </c>
      <c r="X2373" s="68">
        <v>69783</v>
      </c>
      <c r="AC2373" s="63">
        <v>34892.45161088882</v>
      </c>
      <c r="AD2373" s="63"/>
      <c r="AE2373" s="54" t="s">
        <v>177</v>
      </c>
      <c r="AG2373" s="63"/>
      <c r="AK2373" s="64"/>
      <c r="AL2373" s="64"/>
      <c r="AM2373" s="65"/>
      <c r="AO2373" s="64"/>
      <c r="AP2373" s="66"/>
      <c r="AQ2373" s="66"/>
      <c r="AS2373" s="67"/>
      <c r="AT2373" s="68"/>
    </row>
    <row r="2374" spans="1:46" x14ac:dyDescent="0.25">
      <c r="A2374" s="60">
        <v>35983.313518566079</v>
      </c>
      <c r="B2374" s="54">
        <f t="shared" si="108"/>
        <v>11</v>
      </c>
      <c r="C2374" s="54">
        <f t="shared" si="109"/>
        <v>2365</v>
      </c>
      <c r="D2374" s="60">
        <v>35983.313518566079</v>
      </c>
      <c r="G2374" s="63"/>
      <c r="I2374" s="64"/>
      <c r="J2374" s="64"/>
      <c r="K2374" s="65"/>
      <c r="M2374" s="64"/>
      <c r="N2374" s="66"/>
      <c r="O2374" s="66"/>
      <c r="Q2374" s="67"/>
      <c r="R2374" s="68"/>
      <c r="S2374" s="63"/>
      <c r="U2374" s="68">
        <v>69812</v>
      </c>
      <c r="V2374" s="64">
        <v>1</v>
      </c>
      <c r="W2374" s="54">
        <f t="shared" si="110"/>
        <v>2365</v>
      </c>
      <c r="X2374" s="68">
        <v>69812</v>
      </c>
      <c r="AC2374" s="63">
        <v>34907.634698620066</v>
      </c>
      <c r="AD2374" s="63"/>
      <c r="AE2374" s="54" t="s">
        <v>176</v>
      </c>
      <c r="AG2374" s="63"/>
      <c r="AK2374" s="64"/>
      <c r="AL2374" s="64"/>
      <c r="AM2374" s="65"/>
      <c r="AO2374" s="64"/>
      <c r="AP2374" s="66"/>
      <c r="AQ2374" s="66"/>
      <c r="AS2374" s="67"/>
      <c r="AT2374" s="68"/>
    </row>
    <row r="2375" spans="1:46" x14ac:dyDescent="0.25">
      <c r="A2375" s="60">
        <v>35999.039183608256</v>
      </c>
      <c r="B2375" s="54">
        <f t="shared" si="108"/>
        <v>12</v>
      </c>
      <c r="C2375" s="54">
        <f t="shared" si="109"/>
        <v>2366</v>
      </c>
      <c r="D2375" s="60">
        <v>35999.039183608256</v>
      </c>
      <c r="G2375" s="63"/>
      <c r="I2375" s="64"/>
      <c r="J2375" s="64"/>
      <c r="K2375" s="65"/>
      <c r="M2375" s="64"/>
      <c r="N2375" s="66"/>
      <c r="O2375" s="66"/>
      <c r="Q2375" s="67"/>
      <c r="R2375" s="68"/>
      <c r="S2375" s="63"/>
      <c r="U2375" s="68">
        <v>69842</v>
      </c>
      <c r="V2375" s="64">
        <v>2</v>
      </c>
      <c r="W2375" s="54">
        <f t="shared" si="110"/>
        <v>2366</v>
      </c>
      <c r="X2375" s="68">
        <v>69842</v>
      </c>
      <c r="AC2375" s="63">
        <v>34921.761501883622</v>
      </c>
      <c r="AD2375" s="63"/>
      <c r="AE2375" s="54" t="s">
        <v>177</v>
      </c>
      <c r="AG2375" s="63"/>
      <c r="AK2375" s="64"/>
      <c r="AL2375" s="64"/>
      <c r="AM2375" s="65"/>
      <c r="AO2375" s="64"/>
      <c r="AP2375" s="66"/>
      <c r="AQ2375" s="66"/>
      <c r="AS2375" s="67"/>
      <c r="AT2375" s="68"/>
    </row>
    <row r="2376" spans="1:46" x14ac:dyDescent="0.25">
      <c r="A2376" s="60">
        <v>36014.722829319537</v>
      </c>
      <c r="B2376" s="54">
        <f t="shared" si="108"/>
        <v>13</v>
      </c>
      <c r="C2376" s="54">
        <f t="shared" si="109"/>
        <v>2367</v>
      </c>
      <c r="D2376" s="60">
        <v>36014.722829319537</v>
      </c>
      <c r="G2376" s="63"/>
      <c r="I2376" s="64"/>
      <c r="J2376" s="64"/>
      <c r="K2376" s="65"/>
      <c r="M2376" s="64"/>
      <c r="N2376" s="66"/>
      <c r="O2376" s="66"/>
      <c r="Q2376" s="67"/>
      <c r="R2376" s="68"/>
      <c r="S2376" s="63"/>
      <c r="U2376" s="68">
        <v>69872</v>
      </c>
      <c r="V2376" s="64">
        <v>3</v>
      </c>
      <c r="W2376" s="54">
        <f t="shared" si="110"/>
        <v>2367</v>
      </c>
      <c r="X2376" s="68">
        <v>69872</v>
      </c>
      <c r="AC2376" s="63">
        <v>34937.188882867806</v>
      </c>
      <c r="AD2376" s="63"/>
      <c r="AE2376" s="54" t="s">
        <v>176</v>
      </c>
      <c r="AG2376" s="63"/>
      <c r="AK2376" s="64"/>
      <c r="AL2376" s="64"/>
      <c r="AM2376" s="65"/>
      <c r="AO2376" s="64"/>
      <c r="AP2376" s="66"/>
      <c r="AQ2376" s="66"/>
      <c r="AS2376" s="67"/>
      <c r="AT2376" s="68"/>
    </row>
    <row r="2377" spans="1:46" x14ac:dyDescent="0.25">
      <c r="A2377" s="60">
        <v>36030.333330904599</v>
      </c>
      <c r="B2377" s="54">
        <f t="shared" si="108"/>
        <v>14</v>
      </c>
      <c r="C2377" s="54">
        <f t="shared" si="109"/>
        <v>2368</v>
      </c>
      <c r="D2377" s="60">
        <v>36030.333330904599</v>
      </c>
      <c r="G2377" s="63"/>
      <c r="I2377" s="64"/>
      <c r="J2377" s="64"/>
      <c r="K2377" s="65"/>
      <c r="M2377" s="64"/>
      <c r="N2377" s="66"/>
      <c r="O2377" s="66"/>
      <c r="Q2377" s="67"/>
      <c r="R2377" s="68"/>
      <c r="S2377" s="63"/>
      <c r="U2377" s="68">
        <v>69901</v>
      </c>
      <c r="V2377" s="64">
        <v>4</v>
      </c>
      <c r="W2377" s="54">
        <f t="shared" si="110"/>
        <v>2368</v>
      </c>
      <c r="X2377" s="68">
        <v>69901</v>
      </c>
      <c r="AC2377" s="63">
        <v>34951.151158882305</v>
      </c>
      <c r="AD2377" s="63"/>
      <c r="AE2377" s="54" t="s">
        <v>177</v>
      </c>
      <c r="AG2377" s="63"/>
      <c r="AK2377" s="64"/>
      <c r="AL2377" s="64"/>
      <c r="AM2377" s="65"/>
      <c r="AO2377" s="64"/>
      <c r="AP2377" s="66"/>
      <c r="AQ2377" s="66"/>
      <c r="AS2377" s="67"/>
      <c r="AT2377" s="68"/>
    </row>
    <row r="2378" spans="1:46" x14ac:dyDescent="0.25">
      <c r="A2378" s="60">
        <v>36045.84510859102</v>
      </c>
      <c r="B2378" s="54">
        <f t="shared" si="108"/>
        <v>15</v>
      </c>
      <c r="C2378" s="54">
        <f t="shared" si="109"/>
        <v>2369</v>
      </c>
      <c r="D2378" s="60">
        <v>36045.84510859102</v>
      </c>
      <c r="G2378" s="63"/>
      <c r="I2378" s="64"/>
      <c r="J2378" s="64"/>
      <c r="K2378" s="65"/>
      <c r="M2378" s="64"/>
      <c r="N2378" s="66"/>
      <c r="O2378" s="66"/>
      <c r="Q2378" s="67"/>
      <c r="R2378" s="68"/>
      <c r="S2378" s="63"/>
      <c r="U2378" s="68">
        <v>69931</v>
      </c>
      <c r="V2378" s="64">
        <v>5</v>
      </c>
      <c r="W2378" s="54">
        <f t="shared" si="110"/>
        <v>2369</v>
      </c>
      <c r="X2378" s="68">
        <v>69931</v>
      </c>
      <c r="AC2378" s="63">
        <v>34966.705391151831</v>
      </c>
      <c r="AD2378" s="63"/>
      <c r="AE2378" s="54" t="s">
        <v>176</v>
      </c>
      <c r="AG2378" s="63"/>
      <c r="AK2378" s="64"/>
      <c r="AL2378" s="64"/>
      <c r="AM2378" s="65"/>
      <c r="AO2378" s="64"/>
      <c r="AP2378" s="66"/>
      <c r="AQ2378" s="66"/>
      <c r="AS2378" s="67"/>
      <c r="AT2378" s="68"/>
    </row>
    <row r="2379" spans="1:46" x14ac:dyDescent="0.25">
      <c r="A2379" s="60">
        <v>36061.234892065637</v>
      </c>
      <c r="B2379" s="54">
        <f t="shared" si="108"/>
        <v>16</v>
      </c>
      <c r="C2379" s="54">
        <f t="shared" si="109"/>
        <v>2370</v>
      </c>
      <c r="D2379" s="60">
        <v>36061.234892065637</v>
      </c>
      <c r="G2379" s="63"/>
      <c r="I2379" s="64"/>
      <c r="J2379" s="64"/>
      <c r="K2379" s="65"/>
      <c r="M2379" s="64"/>
      <c r="N2379" s="66"/>
      <c r="O2379" s="66"/>
      <c r="Q2379" s="67"/>
      <c r="R2379" s="68"/>
      <c r="S2379" s="63"/>
      <c r="U2379" s="68">
        <v>69960</v>
      </c>
      <c r="V2379" s="64">
        <v>6</v>
      </c>
      <c r="W2379" s="54">
        <f t="shared" si="110"/>
        <v>2370</v>
      </c>
      <c r="X2379" s="68">
        <v>69960</v>
      </c>
      <c r="AC2379" s="63">
        <v>34980.661714486778</v>
      </c>
      <c r="AD2379" s="63"/>
      <c r="AE2379" s="54" t="s">
        <v>177</v>
      </c>
      <c r="AG2379" s="63"/>
      <c r="AK2379" s="64"/>
      <c r="AL2379" s="64"/>
      <c r="AM2379" s="65"/>
      <c r="AO2379" s="64"/>
      <c r="AP2379" s="66"/>
      <c r="AQ2379" s="66"/>
      <c r="AS2379" s="67"/>
      <c r="AT2379" s="68"/>
    </row>
    <row r="2380" spans="1:46" x14ac:dyDescent="0.25">
      <c r="A2380" s="60">
        <v>36076.497771418653</v>
      </c>
      <c r="B2380" s="54">
        <f t="shared" ref="B2380:B2443" si="111">IF(B2379=24,1,B2379+1)</f>
        <v>17</v>
      </c>
      <c r="C2380" s="54">
        <f t="shared" ref="C2380:C2443" si="112">C2379+1</f>
        <v>2371</v>
      </c>
      <c r="D2380" s="60">
        <v>36076.497771418653</v>
      </c>
      <c r="G2380" s="63"/>
      <c r="I2380" s="64"/>
      <c r="J2380" s="64"/>
      <c r="K2380" s="65"/>
      <c r="M2380" s="64"/>
      <c r="N2380" s="66"/>
      <c r="O2380" s="66"/>
      <c r="Q2380" s="67"/>
      <c r="R2380" s="68"/>
      <c r="S2380" s="63"/>
      <c r="U2380" s="68">
        <v>69990</v>
      </c>
      <c r="V2380" s="64">
        <v>7</v>
      </c>
      <c r="W2380" s="54">
        <f t="shared" ref="W2380:W2443" si="113">W2379+1</f>
        <v>2371</v>
      </c>
      <c r="X2380" s="68">
        <v>69990</v>
      </c>
      <c r="AC2380" s="63">
        <v>34996.19251948176</v>
      </c>
      <c r="AD2380" s="63"/>
      <c r="AE2380" s="54" t="s">
        <v>176</v>
      </c>
      <c r="AG2380" s="63"/>
      <c r="AK2380" s="64"/>
      <c r="AL2380" s="64"/>
      <c r="AM2380" s="65"/>
      <c r="AO2380" s="64"/>
      <c r="AP2380" s="66"/>
      <c r="AQ2380" s="66"/>
      <c r="AS2380" s="67"/>
      <c r="AT2380" s="68"/>
    </row>
    <row r="2381" spans="1:46" x14ac:dyDescent="0.25">
      <c r="A2381" s="60">
        <v>36091.62475184584</v>
      </c>
      <c r="B2381" s="54">
        <f t="shared" si="111"/>
        <v>18</v>
      </c>
      <c r="C2381" s="54">
        <f t="shared" si="112"/>
        <v>2372</v>
      </c>
      <c r="D2381" s="60">
        <v>36091.62475184584</v>
      </c>
      <c r="G2381" s="63"/>
      <c r="I2381" s="64"/>
      <c r="J2381" s="64"/>
      <c r="K2381" s="65"/>
      <c r="M2381" s="64"/>
      <c r="N2381" s="66"/>
      <c r="O2381" s="66"/>
      <c r="Q2381" s="67"/>
      <c r="R2381" s="68"/>
      <c r="S2381" s="63"/>
      <c r="U2381" s="68">
        <v>70019</v>
      </c>
      <c r="V2381" s="64">
        <v>8</v>
      </c>
      <c r="W2381" s="54">
        <f t="shared" si="113"/>
        <v>2372</v>
      </c>
      <c r="X2381" s="68">
        <v>70019</v>
      </c>
      <c r="AC2381" s="63">
        <v>35010.30660622241</v>
      </c>
      <c r="AD2381" s="63"/>
      <c r="AE2381" s="54" t="s">
        <v>177</v>
      </c>
      <c r="AG2381" s="63"/>
      <c r="AK2381" s="64"/>
      <c r="AL2381" s="64"/>
      <c r="AM2381" s="65"/>
      <c r="AO2381" s="64"/>
      <c r="AP2381" s="66"/>
      <c r="AQ2381" s="66"/>
      <c r="AS2381" s="67"/>
      <c r="AT2381" s="68"/>
    </row>
    <row r="2382" spans="1:46" x14ac:dyDescent="0.25">
      <c r="A2382" s="60">
        <v>36106.631551763508</v>
      </c>
      <c r="B2382" s="54">
        <f t="shared" si="111"/>
        <v>19</v>
      </c>
      <c r="C2382" s="54">
        <f t="shared" si="112"/>
        <v>2373</v>
      </c>
      <c r="D2382" s="60">
        <v>36106.631551763508</v>
      </c>
      <c r="G2382" s="63"/>
      <c r="I2382" s="64"/>
      <c r="J2382" s="64"/>
      <c r="K2382" s="65"/>
      <c r="M2382" s="64"/>
      <c r="N2382" s="66"/>
      <c r="O2382" s="66"/>
      <c r="Q2382" s="67"/>
      <c r="R2382" s="68"/>
      <c r="S2382" s="63"/>
      <c r="U2382" s="68">
        <v>70049</v>
      </c>
      <c r="V2382" s="64">
        <v>9</v>
      </c>
      <c r="W2382" s="54">
        <f t="shared" si="113"/>
        <v>2373</v>
      </c>
      <c r="X2382" s="68">
        <v>70049</v>
      </c>
      <c r="AC2382" s="63">
        <v>35025.655434159562</v>
      </c>
      <c r="AD2382" s="63"/>
      <c r="AE2382" s="54" t="s">
        <v>176</v>
      </c>
      <c r="AG2382" s="63"/>
      <c r="AK2382" s="64"/>
      <c r="AL2382" s="64"/>
      <c r="AM2382" s="65"/>
      <c r="AO2382" s="64"/>
      <c r="AP2382" s="66"/>
      <c r="AQ2382" s="66"/>
      <c r="AS2382" s="67"/>
      <c r="AT2382" s="68"/>
    </row>
    <row r="2383" spans="1:46" x14ac:dyDescent="0.25">
      <c r="A2383" s="60">
        <v>36121.524494354147</v>
      </c>
      <c r="B2383" s="54">
        <f t="shared" si="111"/>
        <v>20</v>
      </c>
      <c r="C2383" s="54">
        <f t="shared" si="112"/>
        <v>2374</v>
      </c>
      <c r="D2383" s="60">
        <v>36121.524494354147</v>
      </c>
      <c r="G2383" s="63"/>
      <c r="I2383" s="64"/>
      <c r="J2383" s="64"/>
      <c r="K2383" s="65"/>
      <c r="M2383" s="64"/>
      <c r="N2383" s="66"/>
      <c r="O2383" s="66"/>
      <c r="Q2383" s="67"/>
      <c r="R2383" s="68"/>
      <c r="S2383" s="63"/>
      <c r="U2383" s="68">
        <v>70078</v>
      </c>
      <c r="V2383" s="64">
        <v>10</v>
      </c>
      <c r="W2383" s="54">
        <f t="shared" si="113"/>
        <v>2374</v>
      </c>
      <c r="X2383" s="68">
        <v>70078</v>
      </c>
      <c r="AC2383" s="63">
        <v>35040.061050114688</v>
      </c>
      <c r="AD2383" s="63"/>
      <c r="AE2383" s="54" t="s">
        <v>177</v>
      </c>
      <c r="AG2383" s="63"/>
      <c r="AK2383" s="64"/>
      <c r="AL2383" s="64"/>
      <c r="AM2383" s="65"/>
      <c r="AO2383" s="64"/>
      <c r="AP2383" s="66"/>
      <c r="AQ2383" s="66"/>
      <c r="AS2383" s="67"/>
      <c r="AT2383" s="68"/>
    </row>
    <row r="2384" spans="1:46" x14ac:dyDescent="0.25">
      <c r="A2384" s="60">
        <v>36136.335168944672</v>
      </c>
      <c r="B2384" s="54">
        <f t="shared" si="111"/>
        <v>21</v>
      </c>
      <c r="C2384" s="54">
        <f t="shared" si="112"/>
        <v>2375</v>
      </c>
      <c r="D2384" s="60">
        <v>36136.335168944672</v>
      </c>
      <c r="G2384" s="63"/>
      <c r="I2384" s="64"/>
      <c r="J2384" s="64"/>
      <c r="K2384" s="65"/>
      <c r="M2384" s="64"/>
      <c r="N2384" s="66"/>
      <c r="O2384" s="66"/>
      <c r="Q2384" s="67"/>
      <c r="R2384" s="68"/>
      <c r="S2384" s="63"/>
      <c r="U2384" s="68">
        <v>70107</v>
      </c>
      <c r="V2384" s="64">
        <v>11</v>
      </c>
      <c r="W2384" s="54">
        <f t="shared" si="113"/>
        <v>2375</v>
      </c>
      <c r="X2384" s="68">
        <v>70107</v>
      </c>
      <c r="AC2384" s="63">
        <v>35055.09961057594</v>
      </c>
      <c r="AD2384" s="63"/>
      <c r="AE2384" s="54" t="s">
        <v>176</v>
      </c>
      <c r="AG2384" s="63"/>
      <c r="AK2384" s="64"/>
      <c r="AL2384" s="64"/>
      <c r="AM2384" s="65"/>
      <c r="AO2384" s="64"/>
      <c r="AP2384" s="66"/>
      <c r="AQ2384" s="66"/>
      <c r="AS2384" s="67"/>
      <c r="AT2384" s="68"/>
    </row>
    <row r="2385" spans="1:46" x14ac:dyDescent="0.25">
      <c r="A2385" s="60">
        <v>36151.081607099157</v>
      </c>
      <c r="B2385" s="54">
        <f t="shared" si="111"/>
        <v>22</v>
      </c>
      <c r="C2385" s="54">
        <f t="shared" si="112"/>
        <v>2376</v>
      </c>
      <c r="D2385" s="60">
        <v>36151.081607099157</v>
      </c>
      <c r="G2385" s="63"/>
      <c r="I2385" s="64"/>
      <c r="J2385" s="64"/>
      <c r="K2385" s="65"/>
      <c r="M2385" s="64"/>
      <c r="N2385" s="66"/>
      <c r="O2385" s="66"/>
      <c r="Q2385" s="67"/>
      <c r="R2385" s="68"/>
      <c r="S2385" s="63"/>
      <c r="U2385" s="68">
        <v>70137</v>
      </c>
      <c r="V2385" s="64">
        <v>12</v>
      </c>
      <c r="W2385" s="54">
        <f t="shared" si="113"/>
        <v>2376</v>
      </c>
      <c r="X2385" s="68">
        <v>70137</v>
      </c>
      <c r="AC2385" s="63">
        <v>35069.869394512847</v>
      </c>
      <c r="AD2385" s="63"/>
      <c r="AE2385" s="54" t="s">
        <v>177</v>
      </c>
      <c r="AG2385" s="63"/>
      <c r="AK2385" s="64"/>
      <c r="AL2385" s="64"/>
      <c r="AM2385" s="65"/>
      <c r="AO2385" s="64"/>
      <c r="AP2385" s="66"/>
      <c r="AQ2385" s="66"/>
      <c r="AS2385" s="67"/>
      <c r="AT2385" s="68"/>
    </row>
    <row r="2386" spans="1:46" x14ac:dyDescent="0.25">
      <c r="A2386" s="60">
        <v>36165.804306652863</v>
      </c>
      <c r="B2386" s="54">
        <f t="shared" si="111"/>
        <v>23</v>
      </c>
      <c r="C2386" s="54">
        <f t="shared" si="112"/>
        <v>2377</v>
      </c>
      <c r="D2386" s="60">
        <v>36165.804306652863</v>
      </c>
      <c r="G2386" s="63"/>
      <c r="I2386" s="64"/>
      <c r="J2386" s="64"/>
      <c r="K2386" s="65"/>
      <c r="M2386" s="64"/>
      <c r="N2386" s="66"/>
      <c r="O2386" s="66"/>
      <c r="Q2386" s="67"/>
      <c r="R2386" s="68"/>
      <c r="S2386" s="63"/>
      <c r="U2386" s="68">
        <v>70166</v>
      </c>
      <c r="V2386" s="64">
        <v>1</v>
      </c>
      <c r="W2386" s="54">
        <f t="shared" si="113"/>
        <v>2377</v>
      </c>
      <c r="X2386" s="68">
        <v>70166</v>
      </c>
      <c r="AC2386" s="63">
        <v>35084.535759919789</v>
      </c>
      <c r="AD2386" s="63"/>
      <c r="AE2386" s="54" t="s">
        <v>176</v>
      </c>
      <c r="AG2386" s="63"/>
      <c r="AK2386" s="64"/>
      <c r="AL2386" s="64"/>
      <c r="AM2386" s="65"/>
      <c r="AO2386" s="64"/>
      <c r="AP2386" s="66"/>
      <c r="AQ2386" s="66"/>
      <c r="AS2386" s="67"/>
      <c r="AT2386" s="68"/>
    </row>
    <row r="2387" spans="1:46" x14ac:dyDescent="0.25">
      <c r="A2387" s="60">
        <v>36180.526664734352</v>
      </c>
      <c r="B2387" s="54">
        <f t="shared" si="111"/>
        <v>24</v>
      </c>
      <c r="C2387" s="54">
        <f t="shared" si="112"/>
        <v>2378</v>
      </c>
      <c r="D2387" s="60">
        <v>36180.526664734352</v>
      </c>
      <c r="G2387" s="63"/>
      <c r="I2387" s="64"/>
      <c r="J2387" s="64"/>
      <c r="K2387" s="65"/>
      <c r="M2387" s="64"/>
      <c r="N2387" s="66"/>
      <c r="O2387" s="66"/>
      <c r="Q2387" s="67"/>
      <c r="R2387" s="68"/>
      <c r="S2387" s="63"/>
      <c r="U2387" s="68">
        <v>70196</v>
      </c>
      <c r="V2387" s="64">
        <v>2</v>
      </c>
      <c r="W2387" s="54">
        <f t="shared" si="113"/>
        <v>2378</v>
      </c>
      <c r="X2387" s="68">
        <v>70196</v>
      </c>
      <c r="AC2387" s="63">
        <v>35099.665738761425</v>
      </c>
      <c r="AD2387" s="63"/>
      <c r="AE2387" s="54" t="s">
        <v>177</v>
      </c>
      <c r="AG2387" s="63"/>
      <c r="AK2387" s="64"/>
      <c r="AL2387" s="64"/>
      <c r="AM2387" s="65"/>
      <c r="AO2387" s="64"/>
      <c r="AP2387" s="66"/>
      <c r="AQ2387" s="66"/>
      <c r="AS2387" s="67"/>
      <c r="AT2387" s="68"/>
    </row>
    <row r="2388" spans="1:46" x14ac:dyDescent="0.25">
      <c r="A2388" s="60">
        <v>36195.290349470451</v>
      </c>
      <c r="B2388" s="54">
        <f t="shared" si="111"/>
        <v>1</v>
      </c>
      <c r="C2388" s="54">
        <f t="shared" si="112"/>
        <v>2379</v>
      </c>
      <c r="D2388" s="60">
        <v>36195.290349470451</v>
      </c>
      <c r="G2388" s="63"/>
      <c r="I2388" s="64"/>
      <c r="J2388" s="64"/>
      <c r="K2388" s="65"/>
      <c r="M2388" s="64"/>
      <c r="N2388" s="66"/>
      <c r="O2388" s="66"/>
      <c r="Q2388" s="67"/>
      <c r="R2388" s="68"/>
      <c r="S2388" s="63"/>
      <c r="U2388" s="68">
        <v>70226</v>
      </c>
      <c r="V2388" s="64">
        <v>3</v>
      </c>
      <c r="W2388" s="54">
        <f t="shared" si="113"/>
        <v>2379</v>
      </c>
      <c r="X2388" s="68">
        <v>70226</v>
      </c>
      <c r="AC2388" s="63">
        <v>35113.979978215881</v>
      </c>
      <c r="AD2388" s="63"/>
      <c r="AE2388" s="54" t="s">
        <v>176</v>
      </c>
      <c r="AG2388" s="63"/>
      <c r="AK2388" s="64"/>
      <c r="AL2388" s="64"/>
      <c r="AM2388" s="65"/>
      <c r="AO2388" s="64"/>
      <c r="AP2388" s="66"/>
      <c r="AQ2388" s="66"/>
      <c r="AS2388" s="67"/>
      <c r="AT2388" s="68"/>
    </row>
    <row r="2389" spans="1:46" x14ac:dyDescent="0.25">
      <c r="A2389" s="60">
        <v>36210.116586057935</v>
      </c>
      <c r="B2389" s="54">
        <f t="shared" si="111"/>
        <v>2</v>
      </c>
      <c r="C2389" s="54">
        <f t="shared" si="112"/>
        <v>2380</v>
      </c>
      <c r="D2389" s="60">
        <v>36210.116586057935</v>
      </c>
      <c r="G2389" s="63"/>
      <c r="I2389" s="64"/>
      <c r="J2389" s="64"/>
      <c r="K2389" s="65"/>
      <c r="M2389" s="64"/>
      <c r="N2389" s="66"/>
      <c r="O2389" s="66"/>
      <c r="Q2389" s="67"/>
      <c r="R2389" s="68"/>
      <c r="S2389" s="63"/>
      <c r="U2389" s="68">
        <v>70255</v>
      </c>
      <c r="V2389" s="64">
        <v>4</v>
      </c>
      <c r="W2389" s="54">
        <f t="shared" si="113"/>
        <v>2380</v>
      </c>
      <c r="X2389" s="68">
        <v>70255</v>
      </c>
      <c r="AC2389" s="63">
        <v>35129.39147912059</v>
      </c>
      <c r="AD2389" s="63"/>
      <c r="AE2389" s="54" t="s">
        <v>177</v>
      </c>
      <c r="AG2389" s="63"/>
      <c r="AK2389" s="64"/>
      <c r="AL2389" s="64"/>
      <c r="AM2389" s="65"/>
      <c r="AO2389" s="64"/>
      <c r="AP2389" s="66"/>
      <c r="AQ2389" s="66"/>
      <c r="AS2389" s="67"/>
      <c r="AT2389" s="68"/>
    </row>
    <row r="2390" spans="1:46" x14ac:dyDescent="0.25">
      <c r="A2390" s="60">
        <v>36225.040802447125</v>
      </c>
      <c r="B2390" s="54">
        <f t="shared" si="111"/>
        <v>3</v>
      </c>
      <c r="C2390" s="54">
        <f t="shared" si="112"/>
        <v>2381</v>
      </c>
      <c r="D2390" s="60">
        <v>36225.040802447125</v>
      </c>
      <c r="G2390" s="63"/>
      <c r="I2390" s="64"/>
      <c r="J2390" s="64"/>
      <c r="K2390" s="65"/>
      <c r="M2390" s="64"/>
      <c r="N2390" s="66"/>
      <c r="O2390" s="66"/>
      <c r="Q2390" s="67"/>
      <c r="R2390" s="68"/>
      <c r="S2390" s="63"/>
      <c r="U2390" s="68">
        <v>70285</v>
      </c>
      <c r="V2390" s="64">
        <v>5</v>
      </c>
      <c r="W2390" s="54">
        <f t="shared" si="113"/>
        <v>2381</v>
      </c>
      <c r="X2390" s="68">
        <v>70285</v>
      </c>
      <c r="AC2390" s="63">
        <v>35143.448441254906</v>
      </c>
      <c r="AD2390" s="63"/>
      <c r="AE2390" s="54" t="s">
        <v>176</v>
      </c>
      <c r="AG2390" s="63"/>
      <c r="AK2390" s="64"/>
      <c r="AL2390" s="64"/>
      <c r="AM2390" s="65"/>
      <c r="AO2390" s="64"/>
      <c r="AP2390" s="66"/>
      <c r="AQ2390" s="66"/>
      <c r="AS2390" s="67"/>
      <c r="AT2390" s="68"/>
    </row>
    <row r="2391" spans="1:46" x14ac:dyDescent="0.25">
      <c r="A2391" s="60">
        <v>36240.074219473172</v>
      </c>
      <c r="B2391" s="54">
        <f t="shared" si="111"/>
        <v>4</v>
      </c>
      <c r="C2391" s="54">
        <f t="shared" si="112"/>
        <v>2382</v>
      </c>
      <c r="D2391" s="60">
        <v>36240.074219473172</v>
      </c>
      <c r="G2391" s="63"/>
      <c r="I2391" s="64"/>
      <c r="J2391" s="64"/>
      <c r="K2391" s="65"/>
      <c r="M2391" s="64"/>
      <c r="N2391" s="66"/>
      <c r="O2391" s="66"/>
      <c r="Q2391" s="67"/>
      <c r="R2391" s="68"/>
      <c r="S2391" s="63"/>
      <c r="U2391" s="68">
        <v>70315</v>
      </c>
      <c r="V2391" s="64">
        <v>6</v>
      </c>
      <c r="W2391" s="54">
        <f t="shared" si="113"/>
        <v>2382</v>
      </c>
      <c r="X2391" s="68">
        <v>70315</v>
      </c>
      <c r="AC2391" s="63">
        <v>35159.00553351827</v>
      </c>
      <c r="AD2391" s="63"/>
      <c r="AE2391" s="54" t="s">
        <v>177</v>
      </c>
      <c r="AG2391" s="63"/>
      <c r="AK2391" s="64"/>
      <c r="AL2391" s="64"/>
      <c r="AM2391" s="65"/>
      <c r="AO2391" s="64"/>
      <c r="AP2391" s="66"/>
      <c r="AQ2391" s="66"/>
      <c r="AS2391" s="67"/>
      <c r="AT2391" s="68"/>
    </row>
    <row r="2392" spans="1:46" x14ac:dyDescent="0.25">
      <c r="A2392" s="60">
        <v>36255.240051584784</v>
      </c>
      <c r="B2392" s="54">
        <f t="shared" si="111"/>
        <v>5</v>
      </c>
      <c r="C2392" s="54">
        <f t="shared" si="112"/>
        <v>2383</v>
      </c>
      <c r="D2392" s="60">
        <v>36255.240051584784</v>
      </c>
      <c r="G2392" s="63"/>
      <c r="I2392" s="64"/>
      <c r="J2392" s="64"/>
      <c r="K2392" s="65"/>
      <c r="M2392" s="64"/>
      <c r="N2392" s="66"/>
      <c r="O2392" s="66"/>
      <c r="Q2392" s="67"/>
      <c r="R2392" s="68"/>
      <c r="S2392" s="63"/>
      <c r="U2392" s="68">
        <v>70344</v>
      </c>
      <c r="V2392" s="64">
        <v>7</v>
      </c>
      <c r="W2392" s="54">
        <f t="shared" si="113"/>
        <v>2383</v>
      </c>
      <c r="X2392" s="68">
        <v>70344</v>
      </c>
      <c r="AC2392" s="63">
        <v>35172.951246194541</v>
      </c>
      <c r="AD2392" s="63"/>
      <c r="AE2392" s="54" t="s">
        <v>176</v>
      </c>
      <c r="AG2392" s="63"/>
      <c r="AK2392" s="64"/>
      <c r="AL2392" s="64"/>
      <c r="AM2392" s="65"/>
      <c r="AO2392" s="64"/>
      <c r="AP2392" s="66"/>
      <c r="AQ2392" s="66"/>
      <c r="AS2392" s="67"/>
      <c r="AT2392" s="68"/>
    </row>
    <row r="2393" spans="1:46" x14ac:dyDescent="0.25">
      <c r="A2393" s="60">
        <v>36270.532670768443</v>
      </c>
      <c r="B2393" s="54">
        <f t="shared" si="111"/>
        <v>6</v>
      </c>
      <c r="C2393" s="54">
        <f t="shared" si="112"/>
        <v>2384</v>
      </c>
      <c r="D2393" s="60">
        <v>36270.532670768443</v>
      </c>
      <c r="G2393" s="63"/>
      <c r="I2393" s="64"/>
      <c r="J2393" s="64"/>
      <c r="K2393" s="65"/>
      <c r="M2393" s="64"/>
      <c r="N2393" s="66"/>
      <c r="O2393" s="66"/>
      <c r="Q2393" s="67"/>
      <c r="R2393" s="68"/>
      <c r="S2393" s="63"/>
      <c r="U2393" s="68">
        <v>70374</v>
      </c>
      <c r="V2393" s="64">
        <v>8</v>
      </c>
      <c r="W2393" s="54">
        <f t="shared" si="113"/>
        <v>2384</v>
      </c>
      <c r="X2393" s="68">
        <v>70374</v>
      </c>
      <c r="AC2393" s="63">
        <v>35188.492531361524</v>
      </c>
      <c r="AD2393" s="63"/>
      <c r="AE2393" s="54" t="s">
        <v>177</v>
      </c>
      <c r="AG2393" s="63"/>
      <c r="AK2393" s="64"/>
      <c r="AL2393" s="64"/>
      <c r="AM2393" s="65"/>
      <c r="AO2393" s="64"/>
      <c r="AP2393" s="66"/>
      <c r="AQ2393" s="66"/>
      <c r="AS2393" s="67"/>
      <c r="AT2393" s="68"/>
    </row>
    <row r="2394" spans="1:46" x14ac:dyDescent="0.25">
      <c r="A2394" s="60">
        <v>36285.959761205595</v>
      </c>
      <c r="B2394" s="54">
        <f t="shared" si="111"/>
        <v>7</v>
      </c>
      <c r="C2394" s="54">
        <f t="shared" si="112"/>
        <v>2385</v>
      </c>
      <c r="D2394" s="60">
        <v>36285.959761205595</v>
      </c>
      <c r="G2394" s="63"/>
      <c r="I2394" s="64"/>
      <c r="J2394" s="64"/>
      <c r="K2394" s="65"/>
      <c r="M2394" s="64"/>
      <c r="N2394" s="66"/>
      <c r="O2394" s="66"/>
      <c r="Q2394" s="67"/>
      <c r="R2394" s="68"/>
      <c r="S2394" s="63"/>
      <c r="U2394" s="68">
        <v>70403</v>
      </c>
      <c r="V2394" s="64">
        <v>9</v>
      </c>
      <c r="W2394" s="54">
        <f t="shared" si="113"/>
        <v>2385</v>
      </c>
      <c r="X2394" s="68">
        <v>70403</v>
      </c>
      <c r="AC2394" s="63">
        <v>35202.491120716091</v>
      </c>
      <c r="AD2394" s="63"/>
      <c r="AE2394" s="54" t="s">
        <v>176</v>
      </c>
      <c r="AG2394" s="63"/>
      <c r="AK2394" s="64"/>
      <c r="AL2394" s="64"/>
      <c r="AM2394" s="65"/>
      <c r="AO2394" s="64"/>
      <c r="AP2394" s="66"/>
      <c r="AQ2394" s="66"/>
      <c r="AS2394" s="67"/>
      <c r="AT2394" s="68"/>
    </row>
    <row r="2395" spans="1:46" x14ac:dyDescent="0.25">
      <c r="A2395" s="60">
        <v>36301.495470392052</v>
      </c>
      <c r="B2395" s="54">
        <f t="shared" si="111"/>
        <v>8</v>
      </c>
      <c r="C2395" s="54">
        <f t="shared" si="112"/>
        <v>2386</v>
      </c>
      <c r="D2395" s="60">
        <v>36301.495470392052</v>
      </c>
      <c r="G2395" s="63"/>
      <c r="I2395" s="64"/>
      <c r="J2395" s="64"/>
      <c r="K2395" s="65"/>
      <c r="M2395" s="64"/>
      <c r="N2395" s="66"/>
      <c r="O2395" s="66"/>
      <c r="Q2395" s="67"/>
      <c r="R2395" s="68"/>
      <c r="S2395" s="63"/>
      <c r="U2395" s="68">
        <v>70433</v>
      </c>
      <c r="V2395" s="64">
        <v>10</v>
      </c>
      <c r="W2395" s="54">
        <f t="shared" si="113"/>
        <v>2386</v>
      </c>
      <c r="X2395" s="68">
        <v>70433</v>
      </c>
      <c r="AC2395" s="63">
        <v>35217.866619433742</v>
      </c>
      <c r="AD2395" s="63"/>
      <c r="AE2395" s="54" t="s">
        <v>177</v>
      </c>
      <c r="AG2395" s="63"/>
      <c r="AK2395" s="64"/>
      <c r="AL2395" s="64"/>
      <c r="AM2395" s="65"/>
      <c r="AO2395" s="64"/>
      <c r="AP2395" s="66"/>
      <c r="AQ2395" s="66"/>
      <c r="AS2395" s="67"/>
      <c r="AT2395" s="68"/>
    </row>
    <row r="2396" spans="1:46" x14ac:dyDescent="0.25">
      <c r="A2396" s="60">
        <v>36317.132070813794</v>
      </c>
      <c r="B2396" s="54">
        <f t="shared" si="111"/>
        <v>9</v>
      </c>
      <c r="C2396" s="54">
        <f t="shared" si="112"/>
        <v>2387</v>
      </c>
      <c r="D2396" s="60">
        <v>36317.132070813794</v>
      </c>
      <c r="G2396" s="63"/>
      <c r="I2396" s="64"/>
      <c r="J2396" s="64"/>
      <c r="K2396" s="65"/>
      <c r="M2396" s="64"/>
      <c r="N2396" s="66"/>
      <c r="O2396" s="66"/>
      <c r="Q2396" s="67"/>
      <c r="R2396" s="68"/>
      <c r="S2396" s="63"/>
      <c r="U2396" s="68">
        <v>70462</v>
      </c>
      <c r="V2396" s="64">
        <v>11</v>
      </c>
      <c r="W2396" s="54">
        <f t="shared" si="113"/>
        <v>2387</v>
      </c>
      <c r="X2396" s="68">
        <v>70462</v>
      </c>
      <c r="AC2396" s="63">
        <v>35232.067235223949</v>
      </c>
      <c r="AD2396" s="63"/>
      <c r="AE2396" s="54" t="s">
        <v>176</v>
      </c>
      <c r="AG2396" s="63"/>
      <c r="AK2396" s="64"/>
      <c r="AL2396" s="64"/>
      <c r="AM2396" s="65"/>
      <c r="AO2396" s="64"/>
      <c r="AP2396" s="66"/>
      <c r="AQ2396" s="66"/>
      <c r="AS2396" s="67"/>
      <c r="AT2396" s="68"/>
    </row>
    <row r="2397" spans="1:46" x14ac:dyDescent="0.25">
      <c r="A2397" s="60">
        <v>36332.826508259401</v>
      </c>
      <c r="B2397" s="54">
        <f t="shared" si="111"/>
        <v>10</v>
      </c>
      <c r="C2397" s="54">
        <f t="shared" si="112"/>
        <v>2388</v>
      </c>
      <c r="D2397" s="60">
        <v>36332.826508259401</v>
      </c>
      <c r="G2397" s="63"/>
      <c r="I2397" s="64"/>
      <c r="J2397" s="64"/>
      <c r="K2397" s="65"/>
      <c r="M2397" s="64"/>
      <c r="N2397" s="66"/>
      <c r="O2397" s="66"/>
      <c r="Q2397" s="67"/>
      <c r="R2397" s="68"/>
      <c r="S2397" s="63"/>
      <c r="U2397" s="68">
        <v>70492</v>
      </c>
      <c r="V2397" s="64">
        <v>12</v>
      </c>
      <c r="W2397" s="54">
        <f t="shared" si="113"/>
        <v>2388</v>
      </c>
      <c r="X2397" s="68">
        <v>70492</v>
      </c>
      <c r="AC2397" s="63">
        <v>35247.166093635838</v>
      </c>
      <c r="AD2397" s="63"/>
      <c r="AE2397" s="54" t="s">
        <v>177</v>
      </c>
      <c r="AG2397" s="63"/>
      <c r="AK2397" s="64"/>
      <c r="AL2397" s="64"/>
      <c r="AM2397" s="65"/>
      <c r="AO2397" s="64"/>
      <c r="AP2397" s="66"/>
      <c r="AQ2397" s="66"/>
      <c r="AS2397" s="67"/>
      <c r="AT2397" s="68"/>
    </row>
    <row r="2398" spans="1:46" x14ac:dyDescent="0.25">
      <c r="A2398" s="60">
        <v>36348.55974936625</v>
      </c>
      <c r="B2398" s="54">
        <f t="shared" si="111"/>
        <v>11</v>
      </c>
      <c r="C2398" s="54">
        <f t="shared" si="112"/>
        <v>2389</v>
      </c>
      <c r="D2398" s="60">
        <v>36348.55974936625</v>
      </c>
      <c r="G2398" s="63"/>
      <c r="I2398" s="64"/>
      <c r="J2398" s="64"/>
      <c r="K2398" s="65"/>
      <c r="M2398" s="64"/>
      <c r="N2398" s="66"/>
      <c r="O2398" s="66"/>
      <c r="Q2398" s="67"/>
      <c r="R2398" s="68"/>
      <c r="S2398" s="63"/>
      <c r="U2398" s="68">
        <v>70521</v>
      </c>
      <c r="V2398" s="64">
        <v>1</v>
      </c>
      <c r="W2398" s="54">
        <f t="shared" si="113"/>
        <v>2389</v>
      </c>
      <c r="X2398" s="68">
        <v>70521</v>
      </c>
      <c r="AC2398" s="63">
        <v>35261.677698239684</v>
      </c>
      <c r="AD2398" s="63"/>
      <c r="AE2398" s="54" t="s">
        <v>176</v>
      </c>
      <c r="AG2398" s="63"/>
      <c r="AK2398" s="64"/>
      <c r="AL2398" s="64"/>
      <c r="AM2398" s="65"/>
      <c r="AO2398" s="64"/>
      <c r="AP2398" s="66"/>
      <c r="AQ2398" s="66"/>
      <c r="AS2398" s="67"/>
      <c r="AT2398" s="68"/>
    </row>
    <row r="2399" spans="1:46" x14ac:dyDescent="0.25">
      <c r="A2399" s="60">
        <v>36364.281368620228</v>
      </c>
      <c r="B2399" s="54">
        <f t="shared" si="111"/>
        <v>12</v>
      </c>
      <c r="C2399" s="54">
        <f t="shared" si="112"/>
        <v>2390</v>
      </c>
      <c r="D2399" s="60">
        <v>36364.281368620228</v>
      </c>
      <c r="G2399" s="63"/>
      <c r="I2399" s="64"/>
      <c r="J2399" s="64"/>
      <c r="K2399" s="65"/>
      <c r="M2399" s="64"/>
      <c r="N2399" s="66"/>
      <c r="O2399" s="66"/>
      <c r="Q2399" s="67"/>
      <c r="R2399" s="68"/>
      <c r="S2399" s="63"/>
      <c r="U2399" s="68">
        <v>70550</v>
      </c>
      <c r="V2399" s="64">
        <v>2</v>
      </c>
      <c r="W2399" s="54">
        <f t="shared" si="113"/>
        <v>2390</v>
      </c>
      <c r="X2399" s="68">
        <v>70550</v>
      </c>
      <c r="AC2399" s="63">
        <v>35276.441802421585</v>
      </c>
      <c r="AD2399" s="63"/>
      <c r="AE2399" s="54" t="s">
        <v>177</v>
      </c>
      <c r="AG2399" s="63"/>
      <c r="AK2399" s="64"/>
      <c r="AL2399" s="64"/>
      <c r="AM2399" s="65"/>
      <c r="AO2399" s="64"/>
      <c r="AP2399" s="66"/>
      <c r="AQ2399" s="66"/>
      <c r="AS2399" s="67"/>
      <c r="AT2399" s="68"/>
    </row>
    <row r="2400" spans="1:46" x14ac:dyDescent="0.25">
      <c r="A2400" s="60">
        <v>36379.96887141047</v>
      </c>
      <c r="B2400" s="54">
        <f t="shared" si="111"/>
        <v>13</v>
      </c>
      <c r="C2400" s="54">
        <f t="shared" si="112"/>
        <v>2391</v>
      </c>
      <c r="D2400" s="60">
        <v>36379.96887141047</v>
      </c>
      <c r="G2400" s="63"/>
      <c r="I2400" s="64"/>
      <c r="J2400" s="64"/>
      <c r="K2400" s="65"/>
      <c r="M2400" s="64"/>
      <c r="N2400" s="66"/>
      <c r="O2400" s="66"/>
      <c r="Q2400" s="67"/>
      <c r="R2400" s="68"/>
      <c r="S2400" s="63"/>
      <c r="U2400" s="68">
        <v>70580</v>
      </c>
      <c r="V2400" s="64">
        <v>3</v>
      </c>
      <c r="W2400" s="54">
        <f t="shared" si="113"/>
        <v>2391</v>
      </c>
      <c r="X2400" s="68">
        <v>70580</v>
      </c>
      <c r="AC2400" s="63">
        <v>35291.315873293672</v>
      </c>
      <c r="AD2400" s="63"/>
      <c r="AE2400" s="54" t="s">
        <v>176</v>
      </c>
      <c r="AG2400" s="63"/>
      <c r="AK2400" s="64"/>
      <c r="AL2400" s="64"/>
      <c r="AM2400" s="65"/>
      <c r="AO2400" s="64"/>
      <c r="AP2400" s="66"/>
      <c r="AQ2400" s="66"/>
      <c r="AS2400" s="67"/>
      <c r="AT2400" s="68"/>
    </row>
    <row r="2401" spans="1:46" x14ac:dyDescent="0.25">
      <c r="A2401" s="60">
        <v>36395.577867263462</v>
      </c>
      <c r="B2401" s="54">
        <f t="shared" si="111"/>
        <v>14</v>
      </c>
      <c r="C2401" s="54">
        <f t="shared" si="112"/>
        <v>2392</v>
      </c>
      <c r="D2401" s="60">
        <v>36395.577867263462</v>
      </c>
      <c r="G2401" s="63"/>
      <c r="I2401" s="64"/>
      <c r="J2401" s="64"/>
      <c r="K2401" s="65"/>
      <c r="M2401" s="64"/>
      <c r="N2401" s="66"/>
      <c r="O2401" s="66"/>
      <c r="Q2401" s="67"/>
      <c r="R2401" s="68"/>
      <c r="S2401" s="63"/>
      <c r="U2401" s="68">
        <v>70610</v>
      </c>
      <c r="V2401" s="64">
        <v>4</v>
      </c>
      <c r="W2401" s="54">
        <f t="shared" si="113"/>
        <v>2392</v>
      </c>
      <c r="X2401" s="68">
        <v>70610</v>
      </c>
      <c r="AC2401" s="63">
        <v>35305.745284360833</v>
      </c>
      <c r="AD2401" s="63"/>
      <c r="AE2401" s="54" t="s">
        <v>177</v>
      </c>
      <c r="AG2401" s="63"/>
      <c r="AK2401" s="64"/>
      <c r="AL2401" s="64"/>
      <c r="AM2401" s="65"/>
      <c r="AO2401" s="64"/>
      <c r="AP2401" s="66"/>
      <c r="AQ2401" s="66"/>
      <c r="AS2401" s="67"/>
      <c r="AT2401" s="68"/>
    </row>
    <row r="2402" spans="1:46" x14ac:dyDescent="0.25">
      <c r="A2402" s="60">
        <v>36411.091008750256</v>
      </c>
      <c r="B2402" s="54">
        <f t="shared" si="111"/>
        <v>15</v>
      </c>
      <c r="C2402" s="54">
        <f t="shared" si="112"/>
        <v>2393</v>
      </c>
      <c r="D2402" s="60">
        <v>36411.091008750256</v>
      </c>
      <c r="G2402" s="63"/>
      <c r="I2402" s="64"/>
      <c r="J2402" s="64"/>
      <c r="K2402" s="65"/>
      <c r="M2402" s="64"/>
      <c r="N2402" s="66"/>
      <c r="O2402" s="66"/>
      <c r="Q2402" s="67"/>
      <c r="R2402" s="68"/>
      <c r="S2402" s="63"/>
      <c r="U2402" s="68">
        <v>70639</v>
      </c>
      <c r="V2402" s="64">
        <v>5</v>
      </c>
      <c r="W2402" s="54">
        <f t="shared" si="113"/>
        <v>2393</v>
      </c>
      <c r="X2402" s="68">
        <v>70639</v>
      </c>
      <c r="AC2402" s="63">
        <v>35320.964112650603</v>
      </c>
      <c r="AD2402" s="63"/>
      <c r="AE2402" s="54" t="s">
        <v>176</v>
      </c>
      <c r="AG2402" s="63"/>
      <c r="AK2402" s="64"/>
      <c r="AL2402" s="64"/>
      <c r="AM2402" s="65"/>
      <c r="AO2402" s="64"/>
      <c r="AP2402" s="66"/>
      <c r="AQ2402" s="66"/>
      <c r="AS2402" s="67"/>
      <c r="AT2402" s="68"/>
    </row>
    <row r="2403" spans="1:46" x14ac:dyDescent="0.25">
      <c r="A2403" s="60">
        <v>36426.480948212557</v>
      </c>
      <c r="B2403" s="54">
        <f t="shared" si="111"/>
        <v>16</v>
      </c>
      <c r="C2403" s="54">
        <f t="shared" si="112"/>
        <v>2394</v>
      </c>
      <c r="D2403" s="60">
        <v>36426.480948212557</v>
      </c>
      <c r="G2403" s="63"/>
      <c r="I2403" s="64"/>
      <c r="J2403" s="64"/>
      <c r="K2403" s="65"/>
      <c r="M2403" s="64"/>
      <c r="N2403" s="66"/>
      <c r="O2403" s="66"/>
      <c r="Q2403" s="67"/>
      <c r="R2403" s="68"/>
      <c r="S2403" s="63"/>
      <c r="U2403" s="68">
        <v>70669</v>
      </c>
      <c r="V2403" s="64">
        <v>6</v>
      </c>
      <c r="W2403" s="54">
        <f t="shared" si="113"/>
        <v>2394</v>
      </c>
      <c r="X2403" s="68">
        <v>70669</v>
      </c>
      <c r="AC2403" s="63">
        <v>35335.119310559239</v>
      </c>
      <c r="AD2403" s="63"/>
      <c r="AE2403" s="54" t="s">
        <v>177</v>
      </c>
      <c r="AG2403" s="63"/>
      <c r="AK2403" s="64"/>
      <c r="AL2403" s="64"/>
      <c r="AM2403" s="65"/>
      <c r="AO2403" s="64"/>
      <c r="AP2403" s="66"/>
      <c r="AQ2403" s="66"/>
      <c r="AS2403" s="67"/>
      <c r="AT2403" s="68"/>
    </row>
    <row r="2404" spans="1:46" x14ac:dyDescent="0.25">
      <c r="A2404" s="60">
        <v>36441.742659533862</v>
      </c>
      <c r="B2404" s="54">
        <f t="shared" si="111"/>
        <v>17</v>
      </c>
      <c r="C2404" s="54">
        <f t="shared" si="112"/>
        <v>2395</v>
      </c>
      <c r="D2404" s="60">
        <v>36441.742659533862</v>
      </c>
      <c r="G2404" s="63"/>
      <c r="I2404" s="64"/>
      <c r="J2404" s="64"/>
      <c r="K2404" s="65"/>
      <c r="M2404" s="64"/>
      <c r="N2404" s="66"/>
      <c r="O2404" s="66"/>
      <c r="Q2404" s="67"/>
      <c r="R2404" s="68"/>
      <c r="S2404" s="63"/>
      <c r="U2404" s="68">
        <v>70698</v>
      </c>
      <c r="V2404" s="64">
        <v>6</v>
      </c>
      <c r="W2404" s="54">
        <f t="shared" si="113"/>
        <v>2395</v>
      </c>
      <c r="X2404" s="68">
        <v>70698</v>
      </c>
      <c r="AC2404" s="63">
        <v>35350.594075112604</v>
      </c>
      <c r="AD2404" s="63"/>
      <c r="AE2404" s="54" t="s">
        <v>176</v>
      </c>
      <c r="AG2404" s="63"/>
      <c r="AK2404" s="64"/>
      <c r="AL2404" s="64"/>
      <c r="AM2404" s="65"/>
      <c r="AO2404" s="64"/>
      <c r="AP2404" s="66"/>
      <c r="AQ2404" s="66"/>
      <c r="AS2404" s="67"/>
      <c r="AT2404" s="68"/>
    </row>
    <row r="2405" spans="1:46" x14ac:dyDescent="0.25">
      <c r="A2405" s="60">
        <v>36456.870337247849</v>
      </c>
      <c r="B2405" s="54">
        <f t="shared" si="111"/>
        <v>18</v>
      </c>
      <c r="C2405" s="54">
        <f t="shared" si="112"/>
        <v>2396</v>
      </c>
      <c r="D2405" s="60">
        <v>36456.870337247849</v>
      </c>
      <c r="G2405" s="63"/>
      <c r="I2405" s="64"/>
      <c r="J2405" s="64"/>
      <c r="K2405" s="65"/>
      <c r="M2405" s="64"/>
      <c r="N2405" s="66"/>
      <c r="O2405" s="66"/>
      <c r="Q2405" s="67"/>
      <c r="R2405" s="68"/>
      <c r="S2405" s="63"/>
      <c r="U2405" s="68">
        <v>70728</v>
      </c>
      <c r="V2405" s="64">
        <v>7</v>
      </c>
      <c r="W2405" s="54">
        <f t="shared" si="113"/>
        <v>2396</v>
      </c>
      <c r="X2405" s="68">
        <v>70728</v>
      </c>
      <c r="AC2405" s="63">
        <v>35364.591805206146</v>
      </c>
      <c r="AD2405" s="63"/>
      <c r="AE2405" s="54" t="s">
        <v>177</v>
      </c>
      <c r="AG2405" s="63"/>
      <c r="AK2405" s="64"/>
      <c r="AL2405" s="64"/>
      <c r="AM2405" s="65"/>
      <c r="AO2405" s="64"/>
      <c r="AP2405" s="66"/>
      <c r="AQ2405" s="66"/>
      <c r="AS2405" s="67"/>
      <c r="AT2405" s="68"/>
    </row>
    <row r="2406" spans="1:46" x14ac:dyDescent="0.25">
      <c r="A2406" s="60">
        <v>36471.874261178076</v>
      </c>
      <c r="B2406" s="54">
        <f t="shared" si="111"/>
        <v>19</v>
      </c>
      <c r="C2406" s="54">
        <f t="shared" si="112"/>
        <v>2397</v>
      </c>
      <c r="D2406" s="60">
        <v>36471.874261178076</v>
      </c>
      <c r="G2406" s="63"/>
      <c r="I2406" s="64"/>
      <c r="J2406" s="64"/>
      <c r="K2406" s="65"/>
      <c r="M2406" s="64"/>
      <c r="N2406" s="66"/>
      <c r="O2406" s="66"/>
      <c r="Q2406" s="67"/>
      <c r="R2406" s="68"/>
      <c r="S2406" s="63"/>
      <c r="U2406" s="68">
        <v>70758</v>
      </c>
      <c r="V2406" s="64">
        <v>8</v>
      </c>
      <c r="W2406" s="54">
        <f t="shared" si="113"/>
        <v>2397</v>
      </c>
      <c r="X2406" s="68">
        <v>70758</v>
      </c>
      <c r="AC2406" s="63">
        <v>35380.178592706565</v>
      </c>
      <c r="AD2406" s="63"/>
      <c r="AE2406" s="54" t="s">
        <v>176</v>
      </c>
      <c r="AG2406" s="63"/>
      <c r="AK2406" s="64"/>
      <c r="AL2406" s="64"/>
      <c r="AM2406" s="65"/>
      <c r="AO2406" s="64"/>
      <c r="AP2406" s="66"/>
      <c r="AQ2406" s="66"/>
      <c r="AS2406" s="67"/>
      <c r="AT2406" s="68"/>
    </row>
    <row r="2407" spans="1:46" x14ac:dyDescent="0.25">
      <c r="A2407" s="60">
        <v>36486.767987395171</v>
      </c>
      <c r="B2407" s="54">
        <f t="shared" si="111"/>
        <v>20</v>
      </c>
      <c r="C2407" s="54">
        <f t="shared" si="112"/>
        <v>2398</v>
      </c>
      <c r="D2407" s="60">
        <v>36486.767987395171</v>
      </c>
      <c r="G2407" s="63"/>
      <c r="I2407" s="64"/>
      <c r="J2407" s="64"/>
      <c r="K2407" s="65"/>
      <c r="M2407" s="64"/>
      <c r="N2407" s="66"/>
      <c r="O2407" s="66"/>
      <c r="Q2407" s="67"/>
      <c r="R2407" s="68"/>
      <c r="S2407" s="63"/>
      <c r="U2407" s="68">
        <v>70787</v>
      </c>
      <c r="V2407" s="64">
        <v>9</v>
      </c>
      <c r="W2407" s="54">
        <f t="shared" si="113"/>
        <v>2398</v>
      </c>
      <c r="X2407" s="68">
        <v>70787</v>
      </c>
      <c r="AC2407" s="63">
        <v>35394.174258583691</v>
      </c>
      <c r="AD2407" s="63"/>
      <c r="AE2407" s="54" t="s">
        <v>177</v>
      </c>
      <c r="AG2407" s="63"/>
      <c r="AK2407" s="64"/>
      <c r="AL2407" s="64"/>
      <c r="AM2407" s="65"/>
      <c r="AO2407" s="64"/>
      <c r="AP2407" s="66"/>
      <c r="AQ2407" s="66"/>
      <c r="AS2407" s="67"/>
      <c r="AT2407" s="68"/>
    </row>
    <row r="2408" spans="1:46" x14ac:dyDescent="0.25">
      <c r="A2408" s="60">
        <v>36501.575367545709</v>
      </c>
      <c r="B2408" s="54">
        <f t="shared" si="111"/>
        <v>21</v>
      </c>
      <c r="C2408" s="54">
        <f t="shared" si="112"/>
        <v>2399</v>
      </c>
      <c r="D2408" s="60">
        <v>36501.575367545709</v>
      </c>
      <c r="G2408" s="63"/>
      <c r="I2408" s="64"/>
      <c r="J2408" s="64"/>
      <c r="K2408" s="65"/>
      <c r="M2408" s="64"/>
      <c r="N2408" s="66"/>
      <c r="O2408" s="66"/>
      <c r="Q2408" s="67"/>
      <c r="R2408" s="68"/>
      <c r="S2408" s="63"/>
      <c r="U2408" s="68">
        <v>70817</v>
      </c>
      <c r="V2408" s="64">
        <v>10</v>
      </c>
      <c r="W2408" s="54">
        <f t="shared" si="113"/>
        <v>2399</v>
      </c>
      <c r="X2408" s="68">
        <v>70817</v>
      </c>
      <c r="AC2408" s="63">
        <v>35409.70647795219</v>
      </c>
      <c r="AD2408" s="63"/>
      <c r="AE2408" s="54" t="s">
        <v>176</v>
      </c>
      <c r="AG2408" s="63"/>
      <c r="AK2408" s="64"/>
      <c r="AL2408" s="64"/>
      <c r="AM2408" s="65"/>
      <c r="AO2408" s="64"/>
      <c r="AP2408" s="66"/>
      <c r="AQ2408" s="66"/>
      <c r="AS2408" s="67"/>
      <c r="AT2408" s="68"/>
    </row>
    <row r="2409" spans="1:46" x14ac:dyDescent="0.25">
      <c r="A2409" s="60">
        <v>36516.322824926116</v>
      </c>
      <c r="B2409" s="54">
        <f t="shared" si="111"/>
        <v>22</v>
      </c>
      <c r="C2409" s="54">
        <f t="shared" si="112"/>
        <v>2400</v>
      </c>
      <c r="D2409" s="60">
        <v>36516.322824926116</v>
      </c>
      <c r="G2409" s="63"/>
      <c r="I2409" s="64"/>
      <c r="J2409" s="64"/>
      <c r="K2409" s="65"/>
      <c r="M2409" s="64"/>
      <c r="N2409" s="66"/>
      <c r="O2409" s="66"/>
      <c r="Q2409" s="67"/>
      <c r="R2409" s="68"/>
      <c r="S2409" s="63"/>
      <c r="U2409" s="68">
        <v>70846</v>
      </c>
      <c r="V2409" s="64">
        <v>11</v>
      </c>
      <c r="W2409" s="54">
        <f t="shared" si="113"/>
        <v>2400</v>
      </c>
      <c r="X2409" s="68">
        <v>70846</v>
      </c>
      <c r="AC2409" s="63">
        <v>35423.862512480002</v>
      </c>
      <c r="AD2409" s="63"/>
      <c r="AE2409" s="54" t="s">
        <v>177</v>
      </c>
      <c r="AG2409" s="63"/>
      <c r="AK2409" s="64"/>
      <c r="AL2409" s="64"/>
      <c r="AM2409" s="65"/>
      <c r="AO2409" s="64"/>
      <c r="AP2409" s="66"/>
      <c r="AQ2409" s="66"/>
      <c r="AS2409" s="67"/>
      <c r="AT2409" s="68"/>
    </row>
    <row r="2410" spans="1:46" x14ac:dyDescent="0.25">
      <c r="A2410" s="60">
        <v>36531.042882448062</v>
      </c>
      <c r="B2410" s="54">
        <f t="shared" si="111"/>
        <v>23</v>
      </c>
      <c r="C2410" s="54">
        <f t="shared" si="112"/>
        <v>2401</v>
      </c>
      <c r="D2410" s="60">
        <v>36531.042882448062</v>
      </c>
      <c r="G2410" s="63"/>
      <c r="I2410" s="64"/>
      <c r="J2410" s="64"/>
      <c r="K2410" s="65"/>
      <c r="M2410" s="64"/>
      <c r="N2410" s="66"/>
      <c r="O2410" s="66"/>
      <c r="Q2410" s="67"/>
      <c r="R2410" s="68"/>
      <c r="S2410" s="63"/>
      <c r="U2410" s="68">
        <v>70876</v>
      </c>
      <c r="V2410" s="64">
        <v>12</v>
      </c>
      <c r="W2410" s="54">
        <f t="shared" si="113"/>
        <v>2401</v>
      </c>
      <c r="X2410" s="68">
        <v>70876</v>
      </c>
      <c r="AC2410" s="63">
        <v>35439.185246063862</v>
      </c>
      <c r="AD2410" s="63"/>
      <c r="AE2410" s="54" t="s">
        <v>176</v>
      </c>
      <c r="AG2410" s="63"/>
      <c r="AK2410" s="64"/>
      <c r="AL2410" s="64"/>
      <c r="AM2410" s="65"/>
      <c r="AO2410" s="64"/>
      <c r="AP2410" s="66"/>
      <c r="AQ2410" s="66"/>
      <c r="AS2410" s="67"/>
      <c r="AT2410" s="68"/>
    </row>
    <row r="2411" spans="1:46" x14ac:dyDescent="0.25">
      <c r="A2411" s="60">
        <v>36545.766735425219</v>
      </c>
      <c r="B2411" s="54">
        <f t="shared" si="111"/>
        <v>24</v>
      </c>
      <c r="C2411" s="54">
        <f t="shared" si="112"/>
        <v>2402</v>
      </c>
      <c r="D2411" s="60">
        <v>36545.766735425219</v>
      </c>
      <c r="G2411" s="63"/>
      <c r="I2411" s="64"/>
      <c r="J2411" s="64"/>
      <c r="K2411" s="65"/>
      <c r="M2411" s="64"/>
      <c r="N2411" s="66"/>
      <c r="O2411" s="66"/>
      <c r="Q2411" s="67"/>
      <c r="R2411" s="68"/>
      <c r="S2411" s="63"/>
      <c r="U2411" s="68">
        <v>70905</v>
      </c>
      <c r="V2411" s="64">
        <v>1</v>
      </c>
      <c r="W2411" s="54">
        <f t="shared" si="113"/>
        <v>2402</v>
      </c>
      <c r="X2411" s="68">
        <v>70905</v>
      </c>
      <c r="AC2411" s="63">
        <v>35453.63316013664</v>
      </c>
      <c r="AD2411" s="63"/>
      <c r="AE2411" s="54" t="s">
        <v>177</v>
      </c>
      <c r="AG2411" s="63"/>
      <c r="AK2411" s="64"/>
      <c r="AL2411" s="64"/>
      <c r="AM2411" s="65"/>
      <c r="AO2411" s="64"/>
      <c r="AP2411" s="66"/>
      <c r="AQ2411" s="66"/>
      <c r="AS2411" s="67"/>
      <c r="AT2411" s="68"/>
    </row>
    <row r="2412" spans="1:46" x14ac:dyDescent="0.25">
      <c r="A2412" s="60">
        <v>36560.528783130925</v>
      </c>
      <c r="B2412" s="54">
        <f t="shared" si="111"/>
        <v>1</v>
      </c>
      <c r="C2412" s="54">
        <f t="shared" si="112"/>
        <v>2403</v>
      </c>
      <c r="D2412" s="60">
        <v>36560.528783130925</v>
      </c>
      <c r="G2412" s="63"/>
      <c r="I2412" s="64"/>
      <c r="J2412" s="64"/>
      <c r="K2412" s="65"/>
      <c r="M2412" s="64"/>
      <c r="N2412" s="66"/>
      <c r="O2412" s="66"/>
      <c r="Q2412" s="67"/>
      <c r="R2412" s="68"/>
      <c r="S2412" s="63"/>
      <c r="U2412" s="68">
        <v>70934</v>
      </c>
      <c r="V2412" s="64">
        <v>2</v>
      </c>
      <c r="W2412" s="54">
        <f t="shared" si="113"/>
        <v>2403</v>
      </c>
      <c r="X2412" s="68">
        <v>70934</v>
      </c>
      <c r="AC2412" s="63">
        <v>35468.63006806327</v>
      </c>
      <c r="AD2412" s="63"/>
      <c r="AE2412" s="54" t="s">
        <v>176</v>
      </c>
      <c r="AG2412" s="63"/>
      <c r="AK2412" s="64"/>
      <c r="AL2412" s="64"/>
      <c r="AM2412" s="65"/>
      <c r="AO2412" s="64"/>
      <c r="AP2412" s="66"/>
      <c r="AQ2412" s="66"/>
      <c r="AS2412" s="67"/>
      <c r="AT2412" s="68"/>
    </row>
    <row r="2413" spans="1:46" x14ac:dyDescent="0.25">
      <c r="A2413" s="60">
        <v>36575.357192403637</v>
      </c>
      <c r="B2413" s="54">
        <f t="shared" si="111"/>
        <v>2</v>
      </c>
      <c r="C2413" s="54">
        <f t="shared" si="112"/>
        <v>2404</v>
      </c>
      <c r="D2413" s="60">
        <v>36575.357192403637</v>
      </c>
      <c r="G2413" s="63"/>
      <c r="I2413" s="64"/>
      <c r="J2413" s="64"/>
      <c r="K2413" s="65"/>
      <c r="M2413" s="64"/>
      <c r="N2413" s="66"/>
      <c r="O2413" s="66"/>
      <c r="Q2413" s="67"/>
      <c r="R2413" s="68"/>
      <c r="S2413" s="63"/>
      <c r="U2413" s="68">
        <v>70964</v>
      </c>
      <c r="V2413" s="64">
        <v>3</v>
      </c>
      <c r="W2413" s="54">
        <f t="shared" si="113"/>
        <v>2404</v>
      </c>
      <c r="X2413" s="68">
        <v>70964</v>
      </c>
      <c r="AC2413" s="63">
        <v>35483.435904360376</v>
      </c>
      <c r="AD2413" s="63"/>
      <c r="AE2413" s="54" t="s">
        <v>177</v>
      </c>
      <c r="AG2413" s="63"/>
      <c r="AK2413" s="64"/>
      <c r="AL2413" s="64"/>
      <c r="AM2413" s="65"/>
      <c r="AO2413" s="64"/>
      <c r="AP2413" s="66"/>
      <c r="AQ2413" s="66"/>
      <c r="AS2413" s="67"/>
      <c r="AT2413" s="68"/>
    </row>
    <row r="2414" spans="1:46" x14ac:dyDescent="0.25">
      <c r="A2414" s="60">
        <v>36590.280356953386</v>
      </c>
      <c r="B2414" s="54">
        <f t="shared" si="111"/>
        <v>3</v>
      </c>
      <c r="C2414" s="54">
        <f t="shared" si="112"/>
        <v>2405</v>
      </c>
      <c r="D2414" s="60">
        <v>36590.280356953386</v>
      </c>
      <c r="G2414" s="63"/>
      <c r="I2414" s="64"/>
      <c r="J2414" s="64"/>
      <c r="K2414" s="65"/>
      <c r="M2414" s="64"/>
      <c r="N2414" s="66"/>
      <c r="O2414" s="66"/>
      <c r="Q2414" s="67"/>
      <c r="R2414" s="68"/>
      <c r="S2414" s="63"/>
      <c r="U2414" s="68">
        <v>70993</v>
      </c>
      <c r="V2414" s="64">
        <v>4</v>
      </c>
      <c r="W2414" s="54">
        <f t="shared" si="113"/>
        <v>2405</v>
      </c>
      <c r="X2414" s="68">
        <v>70993</v>
      </c>
      <c r="AC2414" s="63">
        <v>35498.052511774469</v>
      </c>
      <c r="AD2414" s="63"/>
      <c r="AE2414" s="54" t="s">
        <v>176</v>
      </c>
      <c r="AG2414" s="63"/>
      <c r="AK2414" s="64"/>
      <c r="AL2414" s="64"/>
      <c r="AM2414" s="65"/>
      <c r="AO2414" s="64"/>
      <c r="AP2414" s="66"/>
      <c r="AQ2414" s="66"/>
      <c r="AS2414" s="67"/>
      <c r="AT2414" s="68"/>
    </row>
    <row r="2415" spans="1:46" x14ac:dyDescent="0.25">
      <c r="A2415" s="60">
        <v>36605.316881144885</v>
      </c>
      <c r="B2415" s="54">
        <f t="shared" si="111"/>
        <v>4</v>
      </c>
      <c r="C2415" s="54">
        <f t="shared" si="112"/>
        <v>2406</v>
      </c>
      <c r="D2415" s="60">
        <v>36605.316881144885</v>
      </c>
      <c r="G2415" s="63"/>
      <c r="I2415" s="64"/>
      <c r="J2415" s="64"/>
      <c r="K2415" s="65"/>
      <c r="M2415" s="64"/>
      <c r="N2415" s="66"/>
      <c r="O2415" s="66"/>
      <c r="Q2415" s="67"/>
      <c r="R2415" s="68"/>
      <c r="S2415" s="63"/>
      <c r="U2415" s="68">
        <v>71023</v>
      </c>
      <c r="V2415" s="64">
        <v>5</v>
      </c>
      <c r="W2415" s="54">
        <f t="shared" si="113"/>
        <v>2406</v>
      </c>
      <c r="X2415" s="68">
        <v>71023</v>
      </c>
      <c r="AC2415" s="63">
        <v>35513.198804034851</v>
      </c>
      <c r="AD2415" s="63"/>
      <c r="AE2415" s="54" t="s">
        <v>177</v>
      </c>
      <c r="AG2415" s="63"/>
      <c r="AK2415" s="64"/>
      <c r="AL2415" s="64"/>
      <c r="AM2415" s="65"/>
      <c r="AO2415" s="64"/>
      <c r="AP2415" s="66"/>
      <c r="AQ2415" s="66"/>
      <c r="AS2415" s="67"/>
      <c r="AT2415" s="68"/>
    </row>
    <row r="2416" spans="1:46" x14ac:dyDescent="0.25">
      <c r="A2416" s="60">
        <v>36620.481269467156</v>
      </c>
      <c r="B2416" s="54">
        <f t="shared" si="111"/>
        <v>5</v>
      </c>
      <c r="C2416" s="54">
        <f t="shared" si="112"/>
        <v>2407</v>
      </c>
      <c r="D2416" s="60">
        <v>36620.481269467156</v>
      </c>
      <c r="G2416" s="63"/>
      <c r="I2416" s="64"/>
      <c r="J2416" s="64"/>
      <c r="K2416" s="65"/>
      <c r="M2416" s="64"/>
      <c r="N2416" s="66"/>
      <c r="O2416" s="66"/>
      <c r="Q2416" s="67"/>
      <c r="R2416" s="68"/>
      <c r="S2416" s="63"/>
      <c r="U2416" s="68">
        <v>71052</v>
      </c>
      <c r="V2416" s="64">
        <v>6</v>
      </c>
      <c r="W2416" s="54">
        <f t="shared" si="113"/>
        <v>2407</v>
      </c>
      <c r="X2416" s="68">
        <v>71052</v>
      </c>
      <c r="AC2416" s="63">
        <v>35527.460364581086</v>
      </c>
      <c r="AD2416" s="63"/>
      <c r="AE2416" s="54" t="s">
        <v>176</v>
      </c>
      <c r="AG2416" s="63"/>
      <c r="AK2416" s="64"/>
      <c r="AL2416" s="64"/>
      <c r="AM2416" s="65"/>
      <c r="AO2416" s="64"/>
      <c r="AP2416" s="66"/>
      <c r="AQ2416" s="66"/>
      <c r="AS2416" s="67"/>
      <c r="AT2416" s="68"/>
    </row>
    <row r="2417" spans="1:46" x14ac:dyDescent="0.25">
      <c r="A2417" s="60">
        <v>36635.77817485854</v>
      </c>
      <c r="B2417" s="54">
        <f t="shared" si="111"/>
        <v>6</v>
      </c>
      <c r="C2417" s="54">
        <f t="shared" si="112"/>
        <v>2408</v>
      </c>
      <c r="D2417" s="60">
        <v>36635.77817485854</v>
      </c>
      <c r="G2417" s="63"/>
      <c r="I2417" s="64"/>
      <c r="J2417" s="64"/>
      <c r="K2417" s="65"/>
      <c r="M2417" s="64"/>
      <c r="N2417" s="66"/>
      <c r="O2417" s="66"/>
      <c r="Q2417" s="67"/>
      <c r="R2417" s="68"/>
      <c r="S2417" s="63"/>
      <c r="U2417" s="68">
        <v>71082</v>
      </c>
      <c r="V2417" s="64">
        <v>7</v>
      </c>
      <c r="W2417" s="54">
        <f t="shared" si="113"/>
        <v>2408</v>
      </c>
      <c r="X2417" s="68">
        <v>71082</v>
      </c>
      <c r="AC2417" s="63">
        <v>35542.857311374042</v>
      </c>
      <c r="AD2417" s="63"/>
      <c r="AE2417" s="54" t="s">
        <v>177</v>
      </c>
      <c r="AG2417" s="63"/>
      <c r="AK2417" s="64"/>
      <c r="AL2417" s="64"/>
      <c r="AM2417" s="65"/>
      <c r="AO2417" s="64"/>
      <c r="AP2417" s="66"/>
      <c r="AQ2417" s="66"/>
      <c r="AS2417" s="67"/>
      <c r="AT2417" s="68"/>
    </row>
    <row r="2418" spans="1:46" x14ac:dyDescent="0.25">
      <c r="A2418" s="60">
        <v>36651.202238672879</v>
      </c>
      <c r="B2418" s="54">
        <f t="shared" si="111"/>
        <v>7</v>
      </c>
      <c r="C2418" s="54">
        <f t="shared" si="112"/>
        <v>2409</v>
      </c>
      <c r="D2418" s="60">
        <v>36651.202238672879</v>
      </c>
      <c r="G2418" s="63"/>
      <c r="I2418" s="64"/>
      <c r="J2418" s="64"/>
      <c r="K2418" s="65"/>
      <c r="M2418" s="64"/>
      <c r="N2418" s="66"/>
      <c r="O2418" s="66"/>
      <c r="Q2418" s="67"/>
      <c r="R2418" s="68"/>
      <c r="S2418" s="63"/>
      <c r="U2418" s="68">
        <v>71112</v>
      </c>
      <c r="V2418" s="64">
        <v>8</v>
      </c>
      <c r="W2418" s="54">
        <f t="shared" si="113"/>
        <v>2409</v>
      </c>
      <c r="X2418" s="68">
        <v>71112</v>
      </c>
      <c r="AC2418" s="63">
        <v>35556.86635844456</v>
      </c>
      <c r="AD2418" s="63"/>
      <c r="AE2418" s="54" t="s">
        <v>176</v>
      </c>
      <c r="AG2418" s="63"/>
      <c r="AK2418" s="64"/>
      <c r="AL2418" s="64"/>
      <c r="AM2418" s="65"/>
      <c r="AO2418" s="64"/>
      <c r="AP2418" s="66"/>
      <c r="AQ2418" s="66"/>
      <c r="AS2418" s="67"/>
      <c r="AT2418" s="68"/>
    </row>
    <row r="2419" spans="1:46" x14ac:dyDescent="0.25">
      <c r="A2419" s="60">
        <v>36666.743389991112</v>
      </c>
      <c r="B2419" s="54">
        <f t="shared" si="111"/>
        <v>8</v>
      </c>
      <c r="C2419" s="54">
        <f t="shared" si="112"/>
        <v>2410</v>
      </c>
      <c r="D2419" s="60">
        <v>36666.743389991112</v>
      </c>
      <c r="G2419" s="63"/>
      <c r="I2419" s="64"/>
      <c r="J2419" s="64"/>
      <c r="K2419" s="65"/>
      <c r="M2419" s="64"/>
      <c r="N2419" s="66"/>
      <c r="O2419" s="66"/>
      <c r="Q2419" s="67"/>
      <c r="R2419" s="68"/>
      <c r="S2419" s="63"/>
      <c r="U2419" s="68">
        <v>71141</v>
      </c>
      <c r="V2419" s="64">
        <v>9</v>
      </c>
      <c r="W2419" s="54">
        <f t="shared" si="113"/>
        <v>2410</v>
      </c>
      <c r="X2419" s="68">
        <v>71141</v>
      </c>
      <c r="AC2419" s="63">
        <v>35572.38502061367</v>
      </c>
      <c r="AD2419" s="63"/>
      <c r="AE2419" s="54" t="s">
        <v>177</v>
      </c>
      <c r="AG2419" s="63"/>
      <c r="AK2419" s="64"/>
      <c r="AL2419" s="64"/>
      <c r="AM2419" s="65"/>
      <c r="AO2419" s="64"/>
      <c r="AP2419" s="66"/>
      <c r="AQ2419" s="66"/>
      <c r="AS2419" s="67"/>
      <c r="AT2419" s="68"/>
    </row>
    <row r="2420" spans="1:46" x14ac:dyDescent="0.25">
      <c r="A2420" s="60">
        <v>36682.374741522595</v>
      </c>
      <c r="B2420" s="54">
        <f t="shared" si="111"/>
        <v>9</v>
      </c>
      <c r="C2420" s="54">
        <f t="shared" si="112"/>
        <v>2411</v>
      </c>
      <c r="D2420" s="60">
        <v>36682.374741522595</v>
      </c>
      <c r="G2420" s="63"/>
      <c r="I2420" s="64"/>
      <c r="J2420" s="64"/>
      <c r="K2420" s="65"/>
      <c r="M2420" s="64"/>
      <c r="N2420" s="66"/>
      <c r="O2420" s="66"/>
      <c r="Q2420" s="67"/>
      <c r="R2420" s="68"/>
      <c r="S2420" s="63"/>
      <c r="U2420" s="68">
        <v>71171</v>
      </c>
      <c r="V2420" s="64">
        <v>10</v>
      </c>
      <c r="W2420" s="54">
        <f t="shared" si="113"/>
        <v>2411</v>
      </c>
      <c r="X2420" s="68">
        <v>71171</v>
      </c>
      <c r="AC2420" s="63">
        <v>35586.294854602311</v>
      </c>
      <c r="AD2420" s="63"/>
      <c r="AE2420" s="54" t="s">
        <v>176</v>
      </c>
      <c r="AG2420" s="63"/>
      <c r="AK2420" s="64"/>
      <c r="AL2420" s="64"/>
      <c r="AM2420" s="65"/>
      <c r="AO2420" s="64"/>
      <c r="AP2420" s="66"/>
      <c r="AQ2420" s="66"/>
      <c r="AS2420" s="67"/>
      <c r="AT2420" s="68"/>
    </row>
    <row r="2421" spans="1:46" x14ac:dyDescent="0.25">
      <c r="A2421" s="60">
        <v>36698.075535167474</v>
      </c>
      <c r="B2421" s="54">
        <f t="shared" si="111"/>
        <v>10</v>
      </c>
      <c r="C2421" s="54">
        <f t="shared" si="112"/>
        <v>2412</v>
      </c>
      <c r="D2421" s="60">
        <v>36698.075535167474</v>
      </c>
      <c r="G2421" s="63"/>
      <c r="I2421" s="64"/>
      <c r="J2421" s="64"/>
      <c r="K2421" s="65"/>
      <c r="M2421" s="64"/>
      <c r="N2421" s="66"/>
      <c r="O2421" s="66"/>
      <c r="Q2421" s="67"/>
      <c r="R2421" s="68"/>
      <c r="S2421" s="63"/>
      <c r="U2421" s="68">
        <v>71201</v>
      </c>
      <c r="V2421" s="64">
        <v>11</v>
      </c>
      <c r="W2421" s="54">
        <f t="shared" si="113"/>
        <v>2412</v>
      </c>
      <c r="X2421" s="68">
        <v>71201</v>
      </c>
      <c r="AC2421" s="63">
        <v>35601.798506491352</v>
      </c>
      <c r="AD2421" s="63"/>
      <c r="AE2421" s="54" t="s">
        <v>177</v>
      </c>
      <c r="AG2421" s="63"/>
      <c r="AK2421" s="64"/>
      <c r="AL2421" s="64"/>
      <c r="AM2421" s="65"/>
      <c r="AO2421" s="64"/>
      <c r="AP2421" s="66"/>
      <c r="AQ2421" s="66"/>
      <c r="AS2421" s="67"/>
      <c r="AT2421" s="68"/>
    </row>
    <row r="2422" spans="1:46" x14ac:dyDescent="0.25">
      <c r="A2422" s="60">
        <v>36713.802088343073</v>
      </c>
      <c r="B2422" s="54">
        <f t="shared" si="111"/>
        <v>11</v>
      </c>
      <c r="C2422" s="54">
        <f t="shared" si="112"/>
        <v>2413</v>
      </c>
      <c r="D2422" s="60">
        <v>36713.802088343073</v>
      </c>
      <c r="G2422" s="63"/>
      <c r="I2422" s="64"/>
      <c r="J2422" s="64"/>
      <c r="K2422" s="65"/>
      <c r="M2422" s="64"/>
      <c r="N2422" s="66"/>
      <c r="O2422" s="66"/>
      <c r="Q2422" s="67"/>
      <c r="R2422" s="68"/>
      <c r="S2422" s="63"/>
      <c r="U2422" s="68">
        <v>71230</v>
      </c>
      <c r="V2422" s="64">
        <v>12</v>
      </c>
      <c r="W2422" s="54">
        <f t="shared" si="113"/>
        <v>2413</v>
      </c>
      <c r="X2422" s="68">
        <v>71230</v>
      </c>
      <c r="AC2422" s="63">
        <v>35615.778335638344</v>
      </c>
      <c r="AD2422" s="63"/>
      <c r="AE2422" s="54" t="s">
        <v>176</v>
      </c>
      <c r="AG2422" s="63"/>
      <c r="AK2422" s="64"/>
      <c r="AL2422" s="64"/>
      <c r="AM2422" s="65"/>
      <c r="AO2422" s="64"/>
      <c r="AP2422" s="66"/>
      <c r="AQ2422" s="66"/>
      <c r="AS2422" s="67"/>
      <c r="AT2422" s="68"/>
    </row>
    <row r="2423" spans="1:46" x14ac:dyDescent="0.25">
      <c r="A2423" s="60">
        <v>36729.530382982921</v>
      </c>
      <c r="B2423" s="54">
        <f t="shared" si="111"/>
        <v>12</v>
      </c>
      <c r="C2423" s="54">
        <f t="shared" si="112"/>
        <v>2414</v>
      </c>
      <c r="D2423" s="60">
        <v>36729.530382982921</v>
      </c>
      <c r="G2423" s="63"/>
      <c r="I2423" s="64"/>
      <c r="J2423" s="64"/>
      <c r="K2423" s="65"/>
      <c r="M2423" s="64"/>
      <c r="N2423" s="66"/>
      <c r="O2423" s="66"/>
      <c r="Q2423" s="67"/>
      <c r="R2423" s="68"/>
      <c r="S2423" s="63"/>
      <c r="U2423" s="68">
        <v>71260</v>
      </c>
      <c r="V2423" s="64">
        <v>1</v>
      </c>
      <c r="W2423" s="54">
        <f t="shared" si="113"/>
        <v>2414</v>
      </c>
      <c r="X2423" s="68">
        <v>71260</v>
      </c>
      <c r="AC2423" s="63">
        <v>35631.139815449249</v>
      </c>
      <c r="AD2423" s="63"/>
      <c r="AE2423" s="54" t="s">
        <v>177</v>
      </c>
      <c r="AG2423" s="63"/>
      <c r="AK2423" s="64"/>
      <c r="AL2423" s="64"/>
      <c r="AM2423" s="65"/>
      <c r="AO2423" s="64"/>
      <c r="AP2423" s="66"/>
      <c r="AQ2423" s="66"/>
      <c r="AS2423" s="67"/>
      <c r="AT2423" s="68"/>
    </row>
    <row r="2424" spans="1:46" x14ac:dyDescent="0.25">
      <c r="A2424" s="60">
        <v>36745.211152022239</v>
      </c>
      <c r="B2424" s="54">
        <f t="shared" si="111"/>
        <v>13</v>
      </c>
      <c r="C2424" s="54">
        <f t="shared" si="112"/>
        <v>2415</v>
      </c>
      <c r="D2424" s="60">
        <v>36745.211152022239</v>
      </c>
      <c r="G2424" s="63"/>
      <c r="I2424" s="64"/>
      <c r="J2424" s="64"/>
      <c r="K2424" s="65"/>
      <c r="M2424" s="64"/>
      <c r="N2424" s="66"/>
      <c r="O2424" s="66"/>
      <c r="Q2424" s="67"/>
      <c r="R2424" s="68"/>
      <c r="S2424" s="63"/>
      <c r="U2424" s="68">
        <v>71289</v>
      </c>
      <c r="V2424" s="64">
        <v>2</v>
      </c>
      <c r="W2424" s="54">
        <f t="shared" si="113"/>
        <v>2415</v>
      </c>
      <c r="X2424" s="68">
        <v>71289</v>
      </c>
      <c r="AC2424" s="63">
        <v>35645.343719088472</v>
      </c>
      <c r="AD2424" s="63"/>
      <c r="AE2424" s="54" t="s">
        <v>176</v>
      </c>
      <c r="AG2424" s="63"/>
      <c r="AK2424" s="64"/>
      <c r="AL2424" s="64"/>
      <c r="AM2424" s="65"/>
      <c r="AO2424" s="64"/>
      <c r="AP2424" s="66"/>
      <c r="AQ2424" s="66"/>
      <c r="AS2424" s="67"/>
      <c r="AT2424" s="68"/>
    </row>
    <row r="2425" spans="1:46" x14ac:dyDescent="0.25">
      <c r="A2425" s="60">
        <v>36760.826102455612</v>
      </c>
      <c r="B2425" s="54">
        <f t="shared" si="111"/>
        <v>14</v>
      </c>
      <c r="C2425" s="54">
        <f t="shared" si="112"/>
        <v>2416</v>
      </c>
      <c r="D2425" s="60">
        <v>36760.826102455612</v>
      </c>
      <c r="G2425" s="63"/>
      <c r="I2425" s="64"/>
      <c r="J2425" s="64"/>
      <c r="K2425" s="65"/>
      <c r="M2425" s="64"/>
      <c r="N2425" s="66"/>
      <c r="O2425" s="66"/>
      <c r="Q2425" s="67"/>
      <c r="R2425" s="68"/>
      <c r="S2425" s="63"/>
      <c r="U2425" s="68">
        <v>71319</v>
      </c>
      <c r="V2425" s="64">
        <v>3</v>
      </c>
      <c r="W2425" s="54">
        <f t="shared" si="113"/>
        <v>2416</v>
      </c>
      <c r="X2425" s="68">
        <v>71319</v>
      </c>
      <c r="AC2425" s="63">
        <v>35660.455897176173</v>
      </c>
      <c r="AD2425" s="63"/>
      <c r="AE2425" s="54" t="s">
        <v>177</v>
      </c>
      <c r="AG2425" s="63"/>
      <c r="AK2425" s="64"/>
      <c r="AL2425" s="64"/>
      <c r="AM2425" s="65"/>
      <c r="AO2425" s="64"/>
      <c r="AP2425" s="66"/>
      <c r="AQ2425" s="66"/>
      <c r="AS2425" s="67"/>
      <c r="AT2425" s="68"/>
    </row>
    <row r="2426" spans="1:46" x14ac:dyDescent="0.25">
      <c r="A2426" s="60">
        <v>36776.333491050638</v>
      </c>
      <c r="B2426" s="54">
        <f t="shared" si="111"/>
        <v>15</v>
      </c>
      <c r="C2426" s="54">
        <f t="shared" si="112"/>
        <v>2417</v>
      </c>
      <c r="D2426" s="60">
        <v>36776.333491050638</v>
      </c>
      <c r="G2426" s="63"/>
      <c r="I2426" s="64"/>
      <c r="J2426" s="64"/>
      <c r="K2426" s="65"/>
      <c r="M2426" s="64"/>
      <c r="N2426" s="66"/>
      <c r="O2426" s="66"/>
      <c r="Q2426" s="67"/>
      <c r="R2426" s="68"/>
      <c r="S2426" s="63"/>
      <c r="U2426" s="68">
        <v>71348</v>
      </c>
      <c r="V2426" s="64">
        <v>4</v>
      </c>
      <c r="W2426" s="54">
        <f t="shared" si="113"/>
        <v>2417</v>
      </c>
      <c r="X2426" s="68">
        <v>71348</v>
      </c>
      <c r="AC2426" s="63">
        <v>35674.994874475058</v>
      </c>
      <c r="AD2426" s="63"/>
      <c r="AE2426" s="54" t="s">
        <v>176</v>
      </c>
      <c r="AG2426" s="63"/>
      <c r="AK2426" s="64"/>
      <c r="AL2426" s="64"/>
      <c r="AM2426" s="65"/>
      <c r="AO2426" s="64"/>
      <c r="AP2426" s="66"/>
      <c r="AQ2426" s="66"/>
      <c r="AS2426" s="67"/>
      <c r="AT2426" s="68"/>
    </row>
    <row r="2427" spans="1:46" x14ac:dyDescent="0.25">
      <c r="A2427" s="60">
        <v>36791.728235167451</v>
      </c>
      <c r="B2427" s="54">
        <f t="shared" si="111"/>
        <v>16</v>
      </c>
      <c r="C2427" s="54">
        <f t="shared" si="112"/>
        <v>2418</v>
      </c>
      <c r="D2427" s="60">
        <v>36791.728235167451</v>
      </c>
      <c r="G2427" s="63"/>
      <c r="I2427" s="64"/>
      <c r="J2427" s="64"/>
      <c r="K2427" s="65"/>
      <c r="M2427" s="64"/>
      <c r="N2427" s="66"/>
      <c r="O2427" s="66"/>
      <c r="Q2427" s="67"/>
      <c r="R2427" s="68"/>
      <c r="S2427" s="63"/>
      <c r="U2427" s="68">
        <v>71377</v>
      </c>
      <c r="V2427" s="64">
        <v>5</v>
      </c>
      <c r="W2427" s="54">
        <f t="shared" si="113"/>
        <v>2418</v>
      </c>
      <c r="X2427" s="68">
        <v>71377</v>
      </c>
      <c r="AC2427" s="63">
        <v>35689.785785696935</v>
      </c>
      <c r="AD2427" s="63"/>
      <c r="AE2427" s="54" t="s">
        <v>177</v>
      </c>
      <c r="AG2427" s="63"/>
      <c r="AK2427" s="64"/>
      <c r="AL2427" s="64"/>
      <c r="AM2427" s="65"/>
      <c r="AO2427" s="64"/>
      <c r="AP2427" s="66"/>
      <c r="AQ2427" s="66"/>
      <c r="AS2427" s="67"/>
      <c r="AT2427" s="68"/>
    </row>
    <row r="2428" spans="1:46" x14ac:dyDescent="0.25">
      <c r="A2428" s="60">
        <v>36806.985601916444</v>
      </c>
      <c r="B2428" s="54">
        <f t="shared" si="111"/>
        <v>17</v>
      </c>
      <c r="C2428" s="54">
        <f t="shared" si="112"/>
        <v>2419</v>
      </c>
      <c r="D2428" s="60">
        <v>36806.985601916444</v>
      </c>
      <c r="G2428" s="63"/>
      <c r="I2428" s="64"/>
      <c r="J2428" s="64"/>
      <c r="K2428" s="65"/>
      <c r="M2428" s="64"/>
      <c r="N2428" s="66"/>
      <c r="O2428" s="66"/>
      <c r="Q2428" s="67"/>
      <c r="R2428" s="68"/>
      <c r="S2428" s="63"/>
      <c r="U2428" s="68">
        <v>71407</v>
      </c>
      <c r="V2428" s="64">
        <v>6</v>
      </c>
      <c r="W2428" s="54">
        <f t="shared" si="113"/>
        <v>2419</v>
      </c>
      <c r="X2428" s="68">
        <v>71407</v>
      </c>
      <c r="AC2428" s="63">
        <v>35704.70316801127</v>
      </c>
      <c r="AD2428" s="63"/>
      <c r="AE2428" s="54" t="s">
        <v>176</v>
      </c>
      <c r="AG2428" s="63"/>
      <c r="AK2428" s="64"/>
      <c r="AL2428" s="64"/>
      <c r="AM2428" s="65"/>
      <c r="AO2428" s="64"/>
      <c r="AP2428" s="66"/>
      <c r="AQ2428" s="66"/>
      <c r="AS2428" s="67"/>
      <c r="AT2428" s="68"/>
    </row>
    <row r="2429" spans="1:46" x14ac:dyDescent="0.25">
      <c r="A2429" s="60">
        <v>36822.11704587983</v>
      </c>
      <c r="B2429" s="54">
        <f t="shared" si="111"/>
        <v>18</v>
      </c>
      <c r="C2429" s="54">
        <f t="shared" si="112"/>
        <v>2420</v>
      </c>
      <c r="D2429" s="60">
        <v>36822.11704587983</v>
      </c>
      <c r="G2429" s="63"/>
      <c r="I2429" s="64"/>
      <c r="J2429" s="64"/>
      <c r="K2429" s="65"/>
      <c r="M2429" s="64"/>
      <c r="N2429" s="66"/>
      <c r="O2429" s="66"/>
      <c r="Q2429" s="67"/>
      <c r="R2429" s="68"/>
      <c r="S2429" s="63"/>
      <c r="U2429" s="68">
        <v>71436</v>
      </c>
      <c r="V2429" s="64">
        <v>7</v>
      </c>
      <c r="W2429" s="54">
        <f t="shared" si="113"/>
        <v>2420</v>
      </c>
      <c r="X2429" s="68">
        <v>71436</v>
      </c>
      <c r="AC2429" s="63">
        <v>35719.157437434886</v>
      </c>
      <c r="AD2429" s="63"/>
      <c r="AE2429" s="54" t="s">
        <v>177</v>
      </c>
      <c r="AG2429" s="63"/>
      <c r="AK2429" s="64"/>
      <c r="AL2429" s="64"/>
      <c r="AM2429" s="65"/>
      <c r="AO2429" s="64"/>
      <c r="AP2429" s="66"/>
      <c r="AQ2429" s="66"/>
      <c r="AS2429" s="67"/>
      <c r="AT2429" s="68"/>
    </row>
    <row r="2430" spans="1:46" x14ac:dyDescent="0.25">
      <c r="A2430" s="60">
        <v>36837.11744673783</v>
      </c>
      <c r="B2430" s="54">
        <f t="shared" si="111"/>
        <v>19</v>
      </c>
      <c r="C2430" s="54">
        <f t="shared" si="112"/>
        <v>2421</v>
      </c>
      <c r="D2430" s="60">
        <v>36837.11744673783</v>
      </c>
      <c r="G2430" s="63"/>
      <c r="I2430" s="64"/>
      <c r="J2430" s="64"/>
      <c r="K2430" s="65"/>
      <c r="M2430" s="64"/>
      <c r="N2430" s="66"/>
      <c r="O2430" s="66"/>
      <c r="Q2430" s="67"/>
      <c r="R2430" s="68"/>
      <c r="S2430" s="63"/>
      <c r="U2430" s="68">
        <v>71466</v>
      </c>
      <c r="V2430" s="64">
        <v>8</v>
      </c>
      <c r="W2430" s="54">
        <f t="shared" si="113"/>
        <v>2421</v>
      </c>
      <c r="X2430" s="68">
        <v>71466</v>
      </c>
      <c r="AC2430" s="63">
        <v>35734.418128992431</v>
      </c>
      <c r="AD2430" s="63"/>
      <c r="AE2430" s="54" t="s">
        <v>176</v>
      </c>
      <c r="AG2430" s="63"/>
      <c r="AK2430" s="64"/>
      <c r="AL2430" s="64"/>
      <c r="AM2430" s="65"/>
      <c r="AO2430" s="64"/>
      <c r="AP2430" s="66"/>
      <c r="AQ2430" s="66"/>
      <c r="AS2430" s="67"/>
      <c r="AT2430" s="68"/>
    </row>
    <row r="2431" spans="1:46" x14ac:dyDescent="0.25">
      <c r="A2431" s="60">
        <v>36852.014175962191</v>
      </c>
      <c r="B2431" s="54">
        <f t="shared" si="111"/>
        <v>20</v>
      </c>
      <c r="C2431" s="54">
        <f t="shared" si="112"/>
        <v>2422</v>
      </c>
      <c r="D2431" s="60">
        <v>36852.014175962191</v>
      </c>
      <c r="G2431" s="63"/>
      <c r="I2431" s="64"/>
      <c r="J2431" s="64"/>
      <c r="K2431" s="65"/>
      <c r="M2431" s="64"/>
      <c r="N2431" s="66"/>
      <c r="O2431" s="66"/>
      <c r="Q2431" s="67"/>
      <c r="R2431" s="68"/>
      <c r="S2431" s="63"/>
      <c r="U2431" s="68">
        <v>71495</v>
      </c>
      <c r="V2431" s="64">
        <v>9</v>
      </c>
      <c r="W2431" s="54">
        <f t="shared" si="113"/>
        <v>2422</v>
      </c>
      <c r="X2431" s="68">
        <v>71495</v>
      </c>
      <c r="AC2431" s="63">
        <v>35748.592130886391</v>
      </c>
      <c r="AD2431" s="63"/>
      <c r="AE2431" s="54" t="s">
        <v>177</v>
      </c>
      <c r="AG2431" s="63"/>
      <c r="AK2431" s="64"/>
      <c r="AL2431" s="64"/>
      <c r="AM2431" s="65"/>
      <c r="AO2431" s="64"/>
      <c r="AP2431" s="66"/>
      <c r="AQ2431" s="66"/>
      <c r="AS2431" s="67"/>
      <c r="AT2431" s="68"/>
    </row>
    <row r="2432" spans="1:46" x14ac:dyDescent="0.25">
      <c r="A2432" s="60">
        <v>36866.818122349679</v>
      </c>
      <c r="B2432" s="54">
        <f t="shared" si="111"/>
        <v>21</v>
      </c>
      <c r="C2432" s="54">
        <f t="shared" si="112"/>
        <v>2423</v>
      </c>
      <c r="D2432" s="60">
        <v>36866.818122349679</v>
      </c>
      <c r="G2432" s="63"/>
      <c r="I2432" s="64"/>
      <c r="J2432" s="64"/>
      <c r="K2432" s="65"/>
      <c r="M2432" s="64"/>
      <c r="N2432" s="66"/>
      <c r="O2432" s="66"/>
      <c r="Q2432" s="67"/>
      <c r="R2432" s="68"/>
      <c r="S2432" s="63"/>
      <c r="U2432" s="68">
        <v>71525</v>
      </c>
      <c r="V2432" s="64">
        <v>10</v>
      </c>
      <c r="W2432" s="54">
        <f t="shared" si="113"/>
        <v>2423</v>
      </c>
      <c r="X2432" s="68">
        <v>71525</v>
      </c>
      <c r="AC2432" s="63">
        <v>35764.093785742298</v>
      </c>
      <c r="AD2432" s="63"/>
      <c r="AE2432" s="54" t="s">
        <v>176</v>
      </c>
      <c r="AG2432" s="63"/>
      <c r="AK2432" s="64"/>
      <c r="AL2432" s="64"/>
      <c r="AM2432" s="65"/>
      <c r="AO2432" s="64"/>
      <c r="AP2432" s="66"/>
      <c r="AQ2432" s="66"/>
      <c r="AS2432" s="67"/>
      <c r="AT2432" s="68"/>
    </row>
    <row r="2433" spans="1:46" x14ac:dyDescent="0.25">
      <c r="A2433" s="60">
        <v>36881.568398758303</v>
      </c>
      <c r="B2433" s="54">
        <f t="shared" si="111"/>
        <v>22</v>
      </c>
      <c r="C2433" s="54">
        <f t="shared" si="112"/>
        <v>2424</v>
      </c>
      <c r="D2433" s="60">
        <v>36881.568398758303</v>
      </c>
      <c r="G2433" s="63"/>
      <c r="I2433" s="64"/>
      <c r="J2433" s="64"/>
      <c r="K2433" s="65"/>
      <c r="M2433" s="64"/>
      <c r="N2433" s="66"/>
      <c r="O2433" s="66"/>
      <c r="Q2433" s="67"/>
      <c r="R2433" s="68"/>
      <c r="S2433" s="63"/>
      <c r="U2433" s="68">
        <v>71555</v>
      </c>
      <c r="V2433" s="64">
        <v>11</v>
      </c>
      <c r="W2433" s="54">
        <f t="shared" si="113"/>
        <v>2424</v>
      </c>
      <c r="X2433" s="68">
        <v>71555</v>
      </c>
      <c r="AC2433" s="63">
        <v>35778.109820989426</v>
      </c>
      <c r="AD2433" s="63"/>
      <c r="AE2433" s="54" t="s">
        <v>177</v>
      </c>
      <c r="AG2433" s="63"/>
      <c r="AK2433" s="64"/>
      <c r="AL2433" s="64"/>
      <c r="AM2433" s="65"/>
      <c r="AO2433" s="64"/>
      <c r="AP2433" s="66"/>
      <c r="AQ2433" s="66"/>
      <c r="AS2433" s="67"/>
      <c r="AT2433" s="68"/>
    </row>
    <row r="2434" spans="1:46" x14ac:dyDescent="0.25">
      <c r="A2434" s="60">
        <v>36896.284946870524</v>
      </c>
      <c r="B2434" s="54">
        <f t="shared" si="111"/>
        <v>23</v>
      </c>
      <c r="C2434" s="54">
        <f t="shared" si="112"/>
        <v>2425</v>
      </c>
      <c r="D2434" s="60">
        <v>36896.284946870524</v>
      </c>
      <c r="G2434" s="63"/>
      <c r="I2434" s="64"/>
      <c r="J2434" s="64"/>
      <c r="K2434" s="65"/>
      <c r="M2434" s="64"/>
      <c r="N2434" s="66"/>
      <c r="O2434" s="66"/>
      <c r="Q2434" s="67"/>
      <c r="R2434" s="68"/>
      <c r="S2434" s="63"/>
      <c r="U2434" s="68">
        <v>71585</v>
      </c>
      <c r="V2434" s="64">
        <v>12</v>
      </c>
      <c r="W2434" s="54">
        <f t="shared" si="113"/>
        <v>2425</v>
      </c>
      <c r="X2434" s="68">
        <v>71585</v>
      </c>
      <c r="AC2434" s="63">
        <v>35793.706656528637</v>
      </c>
      <c r="AD2434" s="63"/>
      <c r="AE2434" s="54" t="s">
        <v>176</v>
      </c>
      <c r="AG2434" s="63"/>
      <c r="AK2434" s="64"/>
      <c r="AL2434" s="64"/>
      <c r="AM2434" s="65"/>
      <c r="AO2434" s="64"/>
      <c r="AP2434" s="66"/>
      <c r="AQ2434" s="66"/>
      <c r="AS2434" s="67"/>
      <c r="AT2434" s="68"/>
    </row>
    <row r="2435" spans="1:46" x14ac:dyDescent="0.25">
      <c r="A2435" s="60">
        <v>36911.012053392362</v>
      </c>
      <c r="B2435" s="54">
        <f t="shared" si="111"/>
        <v>24</v>
      </c>
      <c r="C2435" s="54">
        <f t="shared" si="112"/>
        <v>2426</v>
      </c>
      <c r="D2435" s="60">
        <v>36911.012053392362</v>
      </c>
      <c r="G2435" s="63"/>
      <c r="I2435" s="64"/>
      <c r="J2435" s="64"/>
      <c r="K2435" s="65"/>
      <c r="M2435" s="64"/>
      <c r="N2435" s="66"/>
      <c r="O2435" s="66"/>
      <c r="Q2435" s="67"/>
      <c r="R2435" s="68"/>
      <c r="S2435" s="63"/>
      <c r="U2435" s="68">
        <v>71614</v>
      </c>
      <c r="V2435" s="64">
        <v>1</v>
      </c>
      <c r="W2435" s="54">
        <f t="shared" si="113"/>
        <v>2426</v>
      </c>
      <c r="X2435" s="68">
        <v>71614</v>
      </c>
      <c r="AC2435" s="63">
        <v>35807.725520461798</v>
      </c>
      <c r="AD2435" s="63"/>
      <c r="AE2435" s="54" t="s">
        <v>177</v>
      </c>
      <c r="AG2435" s="63"/>
      <c r="AK2435" s="64"/>
      <c r="AL2435" s="64"/>
      <c r="AM2435" s="65"/>
      <c r="AO2435" s="64"/>
      <c r="AP2435" s="66"/>
      <c r="AQ2435" s="66"/>
      <c r="AS2435" s="67"/>
      <c r="AT2435" s="68"/>
    </row>
    <row r="2436" spans="1:46" x14ac:dyDescent="0.25">
      <c r="A2436" s="60">
        <v>36925.77076162165</v>
      </c>
      <c r="B2436" s="54">
        <f t="shared" si="111"/>
        <v>1</v>
      </c>
      <c r="C2436" s="54">
        <f t="shared" si="112"/>
        <v>2427</v>
      </c>
      <c r="D2436" s="60">
        <v>36925.77076162165</v>
      </c>
      <c r="G2436" s="63"/>
      <c r="I2436" s="64"/>
      <c r="J2436" s="64"/>
      <c r="K2436" s="65"/>
      <c r="M2436" s="64"/>
      <c r="N2436" s="66"/>
      <c r="O2436" s="66"/>
      <c r="Q2436" s="67"/>
      <c r="R2436" s="68"/>
      <c r="S2436" s="63"/>
      <c r="U2436" s="68">
        <v>71644</v>
      </c>
      <c r="V2436" s="64">
        <v>2</v>
      </c>
      <c r="W2436" s="54">
        <f t="shared" si="113"/>
        <v>2427</v>
      </c>
      <c r="X2436" s="68">
        <v>71644</v>
      </c>
      <c r="AC2436" s="63">
        <v>35823.25131637929</v>
      </c>
      <c r="AD2436" s="63"/>
      <c r="AE2436" s="54" t="s">
        <v>176</v>
      </c>
      <c r="AG2436" s="63"/>
      <c r="AK2436" s="64"/>
      <c r="AL2436" s="64"/>
      <c r="AM2436" s="65"/>
      <c r="AO2436" s="64"/>
      <c r="AP2436" s="66"/>
      <c r="AQ2436" s="66"/>
      <c r="AS2436" s="67"/>
      <c r="AT2436" s="68"/>
    </row>
    <row r="2437" spans="1:46" x14ac:dyDescent="0.25">
      <c r="A2437" s="60">
        <v>36940.603002761025</v>
      </c>
      <c r="B2437" s="54">
        <f t="shared" si="111"/>
        <v>2</v>
      </c>
      <c r="C2437" s="54">
        <f t="shared" si="112"/>
        <v>2428</v>
      </c>
      <c r="D2437" s="60">
        <v>36940.603002761025</v>
      </c>
      <c r="G2437" s="63"/>
      <c r="I2437" s="64"/>
      <c r="J2437" s="64"/>
      <c r="K2437" s="65"/>
      <c r="M2437" s="64"/>
      <c r="N2437" s="66"/>
      <c r="O2437" s="66"/>
      <c r="Q2437" s="67"/>
      <c r="R2437" s="68"/>
      <c r="S2437" s="63"/>
      <c r="U2437" s="68">
        <v>71673</v>
      </c>
      <c r="V2437" s="64">
        <v>3</v>
      </c>
      <c r="W2437" s="54">
        <f t="shared" si="113"/>
        <v>2428</v>
      </c>
      <c r="X2437" s="68">
        <v>71673</v>
      </c>
      <c r="AC2437" s="63">
        <v>35837.43312197458</v>
      </c>
      <c r="AD2437" s="63"/>
      <c r="AE2437" s="54" t="s">
        <v>177</v>
      </c>
      <c r="AG2437" s="63"/>
      <c r="AK2437" s="64"/>
      <c r="AL2437" s="64"/>
      <c r="AM2437" s="65"/>
      <c r="AO2437" s="64"/>
      <c r="AP2437" s="66"/>
      <c r="AQ2437" s="66"/>
      <c r="AS2437" s="67"/>
      <c r="AT2437" s="68"/>
    </row>
    <row r="2438" spans="1:46" x14ac:dyDescent="0.25">
      <c r="A2438" s="60">
        <v>36955.523306613788</v>
      </c>
      <c r="B2438" s="54">
        <f t="shared" si="111"/>
        <v>3</v>
      </c>
      <c r="C2438" s="54">
        <f t="shared" si="112"/>
        <v>2429</v>
      </c>
      <c r="D2438" s="60">
        <v>36955.523306613788</v>
      </c>
      <c r="G2438" s="63"/>
      <c r="I2438" s="64"/>
      <c r="J2438" s="64"/>
      <c r="K2438" s="65"/>
      <c r="M2438" s="64"/>
      <c r="N2438" s="66"/>
      <c r="O2438" s="66"/>
      <c r="Q2438" s="67"/>
      <c r="R2438" s="68"/>
      <c r="S2438" s="63"/>
      <c r="U2438" s="68">
        <v>71703</v>
      </c>
      <c r="V2438" s="64">
        <v>4</v>
      </c>
      <c r="W2438" s="54">
        <f t="shared" si="113"/>
        <v>2429</v>
      </c>
      <c r="X2438" s="68">
        <v>71703</v>
      </c>
      <c r="AC2438" s="63">
        <v>35852.727065674495</v>
      </c>
      <c r="AD2438" s="63"/>
      <c r="AE2438" s="54" t="s">
        <v>176</v>
      </c>
      <c r="AG2438" s="63"/>
      <c r="AK2438" s="64"/>
      <c r="AL2438" s="64"/>
      <c r="AM2438" s="65"/>
      <c r="AO2438" s="64"/>
      <c r="AP2438" s="66"/>
      <c r="AQ2438" s="66"/>
      <c r="AS2438" s="67"/>
      <c r="AT2438" s="68"/>
    </row>
    <row r="2439" spans="1:46" x14ac:dyDescent="0.25">
      <c r="A2439" s="60">
        <v>36970.563732696697</v>
      </c>
      <c r="B2439" s="54">
        <f t="shared" si="111"/>
        <v>4</v>
      </c>
      <c r="C2439" s="54">
        <f t="shared" si="112"/>
        <v>2430</v>
      </c>
      <c r="D2439" s="60">
        <v>36970.563732696697</v>
      </c>
      <c r="G2439" s="63"/>
      <c r="I2439" s="64"/>
      <c r="J2439" s="64"/>
      <c r="K2439" s="65"/>
      <c r="M2439" s="64"/>
      <c r="N2439" s="66"/>
      <c r="O2439" s="66"/>
      <c r="Q2439" s="67"/>
      <c r="R2439" s="68"/>
      <c r="S2439" s="63"/>
      <c r="U2439" s="68">
        <v>71732</v>
      </c>
      <c r="V2439" s="64">
        <v>4</v>
      </c>
      <c r="W2439" s="54">
        <f t="shared" si="113"/>
        <v>2430</v>
      </c>
      <c r="X2439" s="68">
        <v>71732</v>
      </c>
      <c r="AC2439" s="63">
        <v>35867.191115774214</v>
      </c>
      <c r="AD2439" s="63"/>
      <c r="AE2439" s="54" t="s">
        <v>177</v>
      </c>
      <c r="AG2439" s="63"/>
      <c r="AK2439" s="64"/>
      <c r="AL2439" s="64"/>
      <c r="AM2439" s="65"/>
      <c r="AO2439" s="64"/>
      <c r="AP2439" s="66"/>
      <c r="AQ2439" s="66"/>
      <c r="AS2439" s="67"/>
      <c r="AT2439" s="68"/>
    </row>
    <row r="2440" spans="1:46" x14ac:dyDescent="0.25">
      <c r="A2440" s="60">
        <v>36985.726000523195</v>
      </c>
      <c r="B2440" s="54">
        <f t="shared" si="111"/>
        <v>5</v>
      </c>
      <c r="C2440" s="54">
        <f t="shared" si="112"/>
        <v>2431</v>
      </c>
      <c r="D2440" s="60">
        <v>36985.726000523195</v>
      </c>
      <c r="G2440" s="63"/>
      <c r="I2440" s="64"/>
      <c r="J2440" s="64"/>
      <c r="K2440" s="65"/>
      <c r="M2440" s="64"/>
      <c r="N2440" s="66"/>
      <c r="O2440" s="66"/>
      <c r="Q2440" s="67"/>
      <c r="R2440" s="68"/>
      <c r="S2440" s="63"/>
      <c r="U2440" s="68">
        <v>71761</v>
      </c>
      <c r="V2440" s="64">
        <v>5</v>
      </c>
      <c r="W2440" s="54">
        <f t="shared" si="113"/>
        <v>2431</v>
      </c>
      <c r="X2440" s="68">
        <v>71761</v>
      </c>
      <c r="AC2440" s="63">
        <v>35882.135191485286</v>
      </c>
      <c r="AD2440" s="63"/>
      <c r="AE2440" s="54" t="s">
        <v>176</v>
      </c>
      <c r="AG2440" s="63"/>
      <c r="AK2440" s="64"/>
      <c r="AL2440" s="64"/>
      <c r="AM2440" s="65"/>
      <c r="AO2440" s="64"/>
      <c r="AP2440" s="66"/>
      <c r="AQ2440" s="66"/>
      <c r="AS2440" s="67"/>
      <c r="AT2440" s="68"/>
    </row>
    <row r="2441" spans="1:46" x14ac:dyDescent="0.25">
      <c r="A2441" s="60">
        <v>37001.025653808843</v>
      </c>
      <c r="B2441" s="54">
        <f t="shared" si="111"/>
        <v>6</v>
      </c>
      <c r="C2441" s="54">
        <f t="shared" si="112"/>
        <v>2432</v>
      </c>
      <c r="D2441" s="60">
        <v>37001.025653808843</v>
      </c>
      <c r="G2441" s="63"/>
      <c r="I2441" s="64"/>
      <c r="J2441" s="64"/>
      <c r="K2441" s="65"/>
      <c r="M2441" s="64"/>
      <c r="N2441" s="66"/>
      <c r="O2441" s="66"/>
      <c r="Q2441" s="67"/>
      <c r="R2441" s="68"/>
      <c r="S2441" s="63"/>
      <c r="U2441" s="68">
        <v>71791</v>
      </c>
      <c r="V2441" s="64">
        <v>6</v>
      </c>
      <c r="W2441" s="54">
        <f t="shared" si="113"/>
        <v>2432</v>
      </c>
      <c r="X2441" s="68">
        <v>71791</v>
      </c>
      <c r="AC2441" s="63">
        <v>35896.933694479521</v>
      </c>
      <c r="AD2441" s="63"/>
      <c r="AE2441" s="54" t="s">
        <v>177</v>
      </c>
      <c r="AG2441" s="63"/>
      <c r="AK2441" s="64"/>
      <c r="AL2441" s="64"/>
      <c r="AM2441" s="65"/>
      <c r="AO2441" s="64"/>
      <c r="AP2441" s="66"/>
      <c r="AQ2441" s="66"/>
      <c r="AS2441" s="67"/>
      <c r="AT2441" s="68"/>
    </row>
    <row r="2442" spans="1:46" x14ac:dyDescent="0.25">
      <c r="A2442" s="60">
        <v>37016.44854083145</v>
      </c>
      <c r="B2442" s="54">
        <f t="shared" si="111"/>
        <v>7</v>
      </c>
      <c r="C2442" s="54">
        <f t="shared" si="112"/>
        <v>2433</v>
      </c>
      <c r="D2442" s="60">
        <v>37016.44854083145</v>
      </c>
      <c r="G2442" s="63"/>
      <c r="I2442" s="64"/>
      <c r="J2442" s="64"/>
      <c r="K2442" s="65"/>
      <c r="M2442" s="64"/>
      <c r="N2442" s="66"/>
      <c r="O2442" s="66"/>
      <c r="Q2442" s="67"/>
      <c r="R2442" s="68"/>
      <c r="S2442" s="63"/>
      <c r="U2442" s="68">
        <v>71820</v>
      </c>
      <c r="V2442" s="64">
        <v>7</v>
      </c>
      <c r="W2442" s="54">
        <f t="shared" si="113"/>
        <v>2433</v>
      </c>
      <c r="X2442" s="68">
        <v>71820</v>
      </c>
      <c r="AC2442" s="63">
        <v>35911.48779224325</v>
      </c>
      <c r="AD2442" s="63"/>
      <c r="AE2442" s="54" t="s">
        <v>176</v>
      </c>
      <c r="AG2442" s="63"/>
      <c r="AK2442" s="64"/>
      <c r="AL2442" s="64"/>
      <c r="AM2442" s="65"/>
      <c r="AO2442" s="64"/>
      <c r="AP2442" s="66"/>
      <c r="AQ2442" s="66"/>
      <c r="AS2442" s="67"/>
      <c r="AT2442" s="68"/>
    </row>
    <row r="2443" spans="1:46" x14ac:dyDescent="0.25">
      <c r="A2443" s="60">
        <v>37031.989769374952</v>
      </c>
      <c r="B2443" s="54">
        <f t="shared" si="111"/>
        <v>8</v>
      </c>
      <c r="C2443" s="54">
        <f t="shared" si="112"/>
        <v>2434</v>
      </c>
      <c r="D2443" s="60">
        <v>37031.989769374952</v>
      </c>
      <c r="G2443" s="63"/>
      <c r="I2443" s="64"/>
      <c r="J2443" s="64"/>
      <c r="K2443" s="65"/>
      <c r="M2443" s="64"/>
      <c r="N2443" s="66"/>
      <c r="O2443" s="66"/>
      <c r="Q2443" s="67"/>
      <c r="R2443" s="68"/>
      <c r="S2443" s="63"/>
      <c r="U2443" s="68">
        <v>71849</v>
      </c>
      <c r="V2443" s="64">
        <v>8</v>
      </c>
      <c r="W2443" s="54">
        <f t="shared" si="113"/>
        <v>2434</v>
      </c>
      <c r="X2443" s="68">
        <v>71849</v>
      </c>
      <c r="AC2443" s="63">
        <v>35926.604445142671</v>
      </c>
      <c r="AD2443" s="63"/>
      <c r="AE2443" s="54" t="s">
        <v>177</v>
      </c>
      <c r="AG2443" s="63"/>
      <c r="AK2443" s="64"/>
      <c r="AL2443" s="64"/>
      <c r="AM2443" s="65"/>
      <c r="AO2443" s="64"/>
      <c r="AP2443" s="66"/>
      <c r="AQ2443" s="66"/>
      <c r="AS2443" s="67"/>
      <c r="AT2443" s="68"/>
    </row>
    <row r="2444" spans="1:46" x14ac:dyDescent="0.25">
      <c r="A2444" s="60">
        <v>37047.621294614859</v>
      </c>
      <c r="B2444" s="54">
        <f t="shared" ref="B2444:B2507" si="114">IF(B2443=24,1,B2443+1)</f>
        <v>9</v>
      </c>
      <c r="C2444" s="54">
        <f t="shared" ref="C2444:C2507" si="115">C2443+1</f>
        <v>2435</v>
      </c>
      <c r="D2444" s="60">
        <v>37047.621294614859</v>
      </c>
      <c r="G2444" s="63"/>
      <c r="I2444" s="64"/>
      <c r="J2444" s="64"/>
      <c r="K2444" s="65"/>
      <c r="M2444" s="64"/>
      <c r="N2444" s="66"/>
      <c r="O2444" s="66"/>
      <c r="Q2444" s="67"/>
      <c r="R2444" s="68"/>
      <c r="S2444" s="63"/>
      <c r="U2444" s="68">
        <v>71879</v>
      </c>
      <c r="V2444" s="64">
        <v>9</v>
      </c>
      <c r="W2444" s="54">
        <f t="shared" ref="W2444:W2507" si="116">W2443+1</f>
        <v>2435</v>
      </c>
      <c r="X2444" s="68">
        <v>71879</v>
      </c>
      <c r="AC2444" s="63">
        <v>35940.814779915381</v>
      </c>
      <c r="AD2444" s="63"/>
      <c r="AE2444" s="54" t="s">
        <v>176</v>
      </c>
      <c r="AG2444" s="63"/>
      <c r="AK2444" s="64"/>
      <c r="AL2444" s="64"/>
      <c r="AM2444" s="65"/>
      <c r="AO2444" s="64"/>
      <c r="AP2444" s="66"/>
      <c r="AQ2444" s="66"/>
      <c r="AS2444" s="67"/>
      <c r="AT2444" s="68"/>
    </row>
    <row r="2445" spans="1:46" x14ac:dyDescent="0.25">
      <c r="A2445" s="60">
        <v>37063.318604411092</v>
      </c>
      <c r="B2445" s="54">
        <f t="shared" si="114"/>
        <v>10</v>
      </c>
      <c r="C2445" s="54">
        <f t="shared" si="115"/>
        <v>2436</v>
      </c>
      <c r="D2445" s="60">
        <v>37063.318604411092</v>
      </c>
      <c r="G2445" s="63"/>
      <c r="I2445" s="64"/>
      <c r="J2445" s="64"/>
      <c r="K2445" s="65"/>
      <c r="M2445" s="64"/>
      <c r="N2445" s="66"/>
      <c r="O2445" s="66"/>
      <c r="Q2445" s="67"/>
      <c r="R2445" s="68"/>
      <c r="S2445" s="63"/>
      <c r="U2445" s="68">
        <v>71909</v>
      </c>
      <c r="V2445" s="64">
        <v>10</v>
      </c>
      <c r="W2445" s="54">
        <f t="shared" si="116"/>
        <v>2436</v>
      </c>
      <c r="X2445" s="68">
        <v>71909</v>
      </c>
      <c r="AC2445" s="63">
        <v>35956.180095807649</v>
      </c>
      <c r="AD2445" s="63"/>
      <c r="AE2445" s="54" t="s">
        <v>177</v>
      </c>
      <c r="AG2445" s="63"/>
      <c r="AK2445" s="64"/>
      <c r="AL2445" s="64"/>
      <c r="AM2445" s="65"/>
      <c r="AO2445" s="64"/>
      <c r="AP2445" s="66"/>
      <c r="AQ2445" s="66"/>
      <c r="AS2445" s="67"/>
      <c r="AT2445" s="68"/>
    </row>
    <row r="2446" spans="1:46" x14ac:dyDescent="0.25">
      <c r="A2446" s="60">
        <v>37079.047060572077</v>
      </c>
      <c r="B2446" s="54">
        <f t="shared" si="114"/>
        <v>11</v>
      </c>
      <c r="C2446" s="54">
        <f t="shared" si="115"/>
        <v>2437</v>
      </c>
      <c r="D2446" s="60">
        <v>37079.047060572077</v>
      </c>
      <c r="G2446" s="63"/>
      <c r="I2446" s="64"/>
      <c r="J2446" s="64"/>
      <c r="K2446" s="65"/>
      <c r="M2446" s="64"/>
      <c r="N2446" s="66"/>
      <c r="O2446" s="66"/>
      <c r="Q2446" s="67"/>
      <c r="R2446" s="68"/>
      <c r="S2446" s="63"/>
      <c r="U2446" s="68">
        <v>71939</v>
      </c>
      <c r="V2446" s="64">
        <v>11</v>
      </c>
      <c r="W2446" s="54">
        <f t="shared" si="116"/>
        <v>2437</v>
      </c>
      <c r="X2446" s="68">
        <v>71939</v>
      </c>
      <c r="AC2446" s="63">
        <v>35970.160652145743</v>
      </c>
      <c r="AD2446" s="63"/>
      <c r="AE2446" s="54" t="s">
        <v>176</v>
      </c>
      <c r="AG2446" s="63"/>
      <c r="AK2446" s="64"/>
      <c r="AL2446" s="64"/>
      <c r="AM2446" s="65"/>
      <c r="AO2446" s="64"/>
      <c r="AP2446" s="66"/>
      <c r="AQ2446" s="66"/>
      <c r="AS2446" s="67"/>
      <c r="AT2446" s="68"/>
    </row>
    <row r="2447" spans="1:46" x14ac:dyDescent="0.25">
      <c r="A2447" s="60">
        <v>37094.768961691763</v>
      </c>
      <c r="B2447" s="54">
        <f t="shared" si="114"/>
        <v>12</v>
      </c>
      <c r="C2447" s="54">
        <f t="shared" si="115"/>
        <v>2438</v>
      </c>
      <c r="D2447" s="60">
        <v>37094.768961691763</v>
      </c>
      <c r="G2447" s="63"/>
      <c r="I2447" s="64"/>
      <c r="J2447" s="64"/>
      <c r="K2447" s="65"/>
      <c r="M2447" s="64"/>
      <c r="N2447" s="66"/>
      <c r="O2447" s="66"/>
      <c r="Q2447" s="67"/>
      <c r="R2447" s="68"/>
      <c r="S2447" s="63"/>
      <c r="U2447" s="68">
        <v>71968</v>
      </c>
      <c r="V2447" s="64">
        <v>12</v>
      </c>
      <c r="W2447" s="54">
        <f t="shared" si="116"/>
        <v>2438</v>
      </c>
      <c r="X2447" s="68">
        <v>71968</v>
      </c>
      <c r="AC2447" s="63">
        <v>35985.668011425063</v>
      </c>
      <c r="AD2447" s="63"/>
      <c r="AE2447" s="54" t="s">
        <v>177</v>
      </c>
      <c r="AG2447" s="63"/>
      <c r="AK2447" s="64"/>
      <c r="AL2447" s="64"/>
      <c r="AM2447" s="65"/>
      <c r="AO2447" s="64"/>
      <c r="AP2447" s="66"/>
      <c r="AQ2447" s="66"/>
      <c r="AS2447" s="67"/>
      <c r="AT2447" s="68"/>
    </row>
    <row r="2448" spans="1:46" x14ac:dyDescent="0.25">
      <c r="A2448" s="60">
        <v>37110.453760342672</v>
      </c>
      <c r="B2448" s="54">
        <f t="shared" si="114"/>
        <v>13</v>
      </c>
      <c r="C2448" s="54">
        <f t="shared" si="115"/>
        <v>2439</v>
      </c>
      <c r="D2448" s="60">
        <v>37110.453760342672</v>
      </c>
      <c r="G2448" s="63"/>
      <c r="I2448" s="64"/>
      <c r="J2448" s="64"/>
      <c r="K2448" s="65"/>
      <c r="M2448" s="64"/>
      <c r="N2448" s="66"/>
      <c r="O2448" s="66"/>
      <c r="Q2448" s="67"/>
      <c r="R2448" s="68"/>
      <c r="S2448" s="63"/>
      <c r="U2448" s="68">
        <v>71998</v>
      </c>
      <c r="V2448" s="64">
        <v>1</v>
      </c>
      <c r="W2448" s="54">
        <f t="shared" si="116"/>
        <v>2439</v>
      </c>
      <c r="X2448" s="68">
        <v>71998</v>
      </c>
      <c r="AC2448" s="63">
        <v>35999.572804247495</v>
      </c>
      <c r="AD2448" s="63"/>
      <c r="AE2448" s="54" t="s">
        <v>176</v>
      </c>
      <c r="AG2448" s="63"/>
      <c r="AK2448" s="64"/>
      <c r="AL2448" s="64"/>
      <c r="AM2448" s="65"/>
      <c r="AO2448" s="64"/>
      <c r="AP2448" s="66"/>
      <c r="AQ2448" s="66"/>
      <c r="AS2448" s="67"/>
      <c r="AT2448" s="68"/>
    </row>
    <row r="2449" spans="1:46" x14ac:dyDescent="0.25">
      <c r="A2449" s="60">
        <v>37126.061262778938</v>
      </c>
      <c r="B2449" s="54">
        <f t="shared" si="114"/>
        <v>14</v>
      </c>
      <c r="C2449" s="54">
        <f t="shared" si="115"/>
        <v>2440</v>
      </c>
      <c r="D2449" s="60">
        <v>37126.061262778938</v>
      </c>
      <c r="G2449" s="63"/>
      <c r="I2449" s="64"/>
      <c r="J2449" s="64"/>
      <c r="K2449" s="65"/>
      <c r="M2449" s="64"/>
      <c r="N2449" s="66"/>
      <c r="O2449" s="66"/>
      <c r="Q2449" s="67"/>
      <c r="R2449" s="68"/>
      <c r="S2449" s="63"/>
      <c r="U2449" s="68">
        <v>72028</v>
      </c>
      <c r="V2449" s="64">
        <v>2</v>
      </c>
      <c r="W2449" s="54">
        <f t="shared" si="116"/>
        <v>2440</v>
      </c>
      <c r="X2449" s="68">
        <v>72028</v>
      </c>
      <c r="AC2449" s="63">
        <v>36015.09074786026</v>
      </c>
      <c r="AD2449" s="63"/>
      <c r="AE2449" s="54" t="s">
        <v>177</v>
      </c>
      <c r="AG2449" s="63"/>
      <c r="AK2449" s="64"/>
      <c r="AL2449" s="64"/>
      <c r="AM2449" s="65"/>
      <c r="AO2449" s="64"/>
      <c r="AP2449" s="66"/>
      <c r="AQ2449" s="66"/>
      <c r="AS2449" s="67"/>
      <c r="AT2449" s="68"/>
    </row>
    <row r="2450" spans="1:46" x14ac:dyDescent="0.25">
      <c r="A2450" s="60">
        <v>37141.574480721727</v>
      </c>
      <c r="B2450" s="54">
        <f t="shared" si="114"/>
        <v>15</v>
      </c>
      <c r="C2450" s="54">
        <f t="shared" si="115"/>
        <v>2441</v>
      </c>
      <c r="D2450" s="60">
        <v>37141.574480721727</v>
      </c>
      <c r="G2450" s="63"/>
      <c r="I2450" s="64"/>
      <c r="J2450" s="64"/>
      <c r="K2450" s="65"/>
      <c r="M2450" s="64"/>
      <c r="N2450" s="66"/>
      <c r="O2450" s="66"/>
      <c r="Q2450" s="67"/>
      <c r="R2450" s="68"/>
      <c r="S2450" s="63"/>
      <c r="U2450" s="68">
        <v>72057</v>
      </c>
      <c r="V2450" s="64">
        <v>3</v>
      </c>
      <c r="W2450" s="54">
        <f t="shared" si="116"/>
        <v>2441</v>
      </c>
      <c r="X2450" s="68">
        <v>72057</v>
      </c>
      <c r="AC2450" s="63">
        <v>36029.086214472074</v>
      </c>
      <c r="AD2450" s="63"/>
      <c r="AE2450" s="54" t="s">
        <v>176</v>
      </c>
      <c r="AG2450" s="63"/>
      <c r="AK2450" s="64"/>
      <c r="AL2450" s="64"/>
      <c r="AM2450" s="65"/>
      <c r="AO2450" s="64"/>
      <c r="AP2450" s="66"/>
      <c r="AQ2450" s="66"/>
      <c r="AS2450" s="67"/>
      <c r="AT2450" s="68"/>
    </row>
    <row r="2451" spans="1:46" x14ac:dyDescent="0.25">
      <c r="A2451" s="60">
        <v>37156.962182525545</v>
      </c>
      <c r="B2451" s="54">
        <f t="shared" si="114"/>
        <v>16</v>
      </c>
      <c r="C2451" s="54">
        <f t="shared" si="115"/>
        <v>2442</v>
      </c>
      <c r="D2451" s="60">
        <v>37156.962182525545</v>
      </c>
      <c r="G2451" s="63"/>
      <c r="I2451" s="64"/>
      <c r="J2451" s="64"/>
      <c r="K2451" s="65"/>
      <c r="M2451" s="64"/>
      <c r="N2451" s="66"/>
      <c r="O2451" s="66"/>
      <c r="Q2451" s="67"/>
      <c r="R2451" s="68"/>
      <c r="S2451" s="63"/>
      <c r="U2451" s="68">
        <v>72087</v>
      </c>
      <c r="V2451" s="64">
        <v>4</v>
      </c>
      <c r="W2451" s="54">
        <f t="shared" si="116"/>
        <v>2442</v>
      </c>
      <c r="X2451" s="68">
        <v>72087</v>
      </c>
      <c r="AC2451" s="63">
        <v>36044.473899776582</v>
      </c>
      <c r="AD2451" s="63"/>
      <c r="AE2451" s="54" t="s">
        <v>177</v>
      </c>
      <c r="AG2451" s="63"/>
      <c r="AK2451" s="64"/>
      <c r="AL2451" s="64"/>
      <c r="AM2451" s="65"/>
      <c r="AO2451" s="64"/>
      <c r="AP2451" s="66"/>
      <c r="AQ2451" s="66"/>
      <c r="AS2451" s="67"/>
      <c r="AT2451" s="68"/>
    </row>
    <row r="2452" spans="1:46" x14ac:dyDescent="0.25">
      <c r="A2452" s="60">
        <v>37172.226458128076</v>
      </c>
      <c r="B2452" s="54">
        <f t="shared" si="114"/>
        <v>17</v>
      </c>
      <c r="C2452" s="54">
        <f t="shared" si="115"/>
        <v>2443</v>
      </c>
      <c r="D2452" s="60">
        <v>37172.226458128076</v>
      </c>
      <c r="G2452" s="63"/>
      <c r="I2452" s="64"/>
      <c r="J2452" s="64"/>
      <c r="K2452" s="65"/>
      <c r="M2452" s="64"/>
      <c r="N2452" s="66"/>
      <c r="O2452" s="66"/>
      <c r="Q2452" s="67"/>
      <c r="R2452" s="68"/>
      <c r="S2452" s="63"/>
      <c r="U2452" s="68">
        <v>72116</v>
      </c>
      <c r="V2452" s="64">
        <v>5</v>
      </c>
      <c r="W2452" s="54">
        <f t="shared" si="116"/>
        <v>2443</v>
      </c>
      <c r="X2452" s="68">
        <v>72116</v>
      </c>
      <c r="AC2452" s="63">
        <v>36058.710098220967</v>
      </c>
      <c r="AD2452" s="63"/>
      <c r="AE2452" s="54" t="s">
        <v>176</v>
      </c>
      <c r="AG2452" s="63"/>
      <c r="AK2452" s="64"/>
      <c r="AL2452" s="64"/>
      <c r="AM2452" s="65"/>
      <c r="AO2452" s="64"/>
      <c r="AP2452" s="66"/>
      <c r="AQ2452" s="66"/>
      <c r="AS2452" s="67"/>
      <c r="AT2452" s="68"/>
    </row>
    <row r="2453" spans="1:46" x14ac:dyDescent="0.25">
      <c r="A2453" s="60">
        <v>37187.351848779246</v>
      </c>
      <c r="B2453" s="54">
        <f t="shared" si="114"/>
        <v>18</v>
      </c>
      <c r="C2453" s="54">
        <f t="shared" si="115"/>
        <v>2444</v>
      </c>
      <c r="D2453" s="60">
        <v>37187.351848779246</v>
      </c>
      <c r="G2453" s="63"/>
      <c r="I2453" s="64"/>
      <c r="J2453" s="64"/>
      <c r="K2453" s="65"/>
      <c r="M2453" s="64"/>
      <c r="N2453" s="66"/>
      <c r="O2453" s="66"/>
      <c r="Q2453" s="67"/>
      <c r="R2453" s="68"/>
      <c r="S2453" s="63"/>
      <c r="U2453" s="68">
        <v>72145</v>
      </c>
      <c r="V2453" s="64">
        <v>6</v>
      </c>
      <c r="W2453" s="54">
        <f t="shared" si="116"/>
        <v>2444</v>
      </c>
      <c r="X2453" s="68">
        <v>72145</v>
      </c>
      <c r="AC2453" s="63">
        <v>36073.842342204414</v>
      </c>
      <c r="AD2453" s="63"/>
      <c r="AE2453" s="54" t="s">
        <v>177</v>
      </c>
      <c r="AG2453" s="63"/>
      <c r="AK2453" s="64"/>
      <c r="AL2453" s="64"/>
      <c r="AM2453" s="65"/>
      <c r="AO2453" s="64"/>
      <c r="AP2453" s="66"/>
      <c r="AQ2453" s="66"/>
      <c r="AS2453" s="67"/>
      <c r="AT2453" s="68"/>
    </row>
    <row r="2454" spans="1:46" x14ac:dyDescent="0.25">
      <c r="A2454" s="60">
        <v>37202.359684758354</v>
      </c>
      <c r="B2454" s="54">
        <f t="shared" si="114"/>
        <v>19</v>
      </c>
      <c r="C2454" s="54">
        <f t="shared" si="115"/>
        <v>2445</v>
      </c>
      <c r="D2454" s="60">
        <v>37202.359684758354</v>
      </c>
      <c r="G2454" s="63"/>
      <c r="I2454" s="64"/>
      <c r="J2454" s="64"/>
      <c r="K2454" s="65"/>
      <c r="M2454" s="64"/>
      <c r="N2454" s="66"/>
      <c r="O2454" s="66"/>
      <c r="Q2454" s="67"/>
      <c r="R2454" s="68"/>
      <c r="S2454" s="63"/>
      <c r="U2454" s="68">
        <v>72175</v>
      </c>
      <c r="V2454" s="64">
        <v>7</v>
      </c>
      <c r="W2454" s="54">
        <f t="shared" si="116"/>
        <v>2445</v>
      </c>
      <c r="X2454" s="68">
        <v>72175</v>
      </c>
      <c r="AC2454" s="63">
        <v>36088.423916544765</v>
      </c>
      <c r="AD2454" s="63"/>
      <c r="AE2454" s="54" t="s">
        <v>176</v>
      </c>
      <c r="AG2454" s="63"/>
      <c r="AK2454" s="64"/>
      <c r="AL2454" s="64"/>
      <c r="AM2454" s="65"/>
      <c r="AO2454" s="64"/>
      <c r="AP2454" s="66"/>
      <c r="AQ2454" s="66"/>
      <c r="AS2454" s="67"/>
      <c r="AT2454" s="68"/>
    </row>
    <row r="2455" spans="1:46" x14ac:dyDescent="0.25">
      <c r="A2455" s="60">
        <v>37217.251058689319</v>
      </c>
      <c r="B2455" s="54">
        <f t="shared" si="114"/>
        <v>20</v>
      </c>
      <c r="C2455" s="54">
        <f t="shared" si="115"/>
        <v>2446</v>
      </c>
      <c r="D2455" s="60">
        <v>37217.251058689319</v>
      </c>
      <c r="G2455" s="63"/>
      <c r="I2455" s="64"/>
      <c r="J2455" s="64"/>
      <c r="K2455" s="65"/>
      <c r="M2455" s="64"/>
      <c r="N2455" s="66"/>
      <c r="O2455" s="66"/>
      <c r="Q2455" s="67"/>
      <c r="R2455" s="68"/>
      <c r="S2455" s="63"/>
      <c r="U2455" s="68">
        <v>72204</v>
      </c>
      <c r="V2455" s="64">
        <v>8</v>
      </c>
      <c r="W2455" s="54">
        <f t="shared" si="116"/>
        <v>2446</v>
      </c>
      <c r="X2455" s="68">
        <v>72204</v>
      </c>
      <c r="AC2455" s="63">
        <v>36103.221697940957</v>
      </c>
      <c r="AD2455" s="63"/>
      <c r="AE2455" s="54" t="s">
        <v>177</v>
      </c>
      <c r="AG2455" s="63"/>
      <c r="AK2455" s="64"/>
      <c r="AL2455" s="64"/>
      <c r="AM2455" s="65"/>
      <c r="AO2455" s="64"/>
      <c r="AP2455" s="66"/>
      <c r="AQ2455" s="66"/>
      <c r="AS2455" s="67"/>
      <c r="AT2455" s="68"/>
    </row>
    <row r="2456" spans="1:46" x14ac:dyDescent="0.25">
      <c r="A2456" s="60">
        <v>37232.062460600398</v>
      </c>
      <c r="B2456" s="54">
        <f t="shared" si="114"/>
        <v>21</v>
      </c>
      <c r="C2456" s="54">
        <f t="shared" si="115"/>
        <v>2447</v>
      </c>
      <c r="D2456" s="60">
        <v>37232.062460600398</v>
      </c>
      <c r="G2456" s="63"/>
      <c r="I2456" s="64"/>
      <c r="J2456" s="64"/>
      <c r="K2456" s="65"/>
      <c r="M2456" s="64"/>
      <c r="N2456" s="66"/>
      <c r="O2456" s="66"/>
      <c r="Q2456" s="67"/>
      <c r="R2456" s="68"/>
      <c r="S2456" s="63"/>
      <c r="U2456" s="68">
        <v>72233</v>
      </c>
      <c r="V2456" s="64">
        <v>9</v>
      </c>
      <c r="W2456" s="54">
        <f t="shared" si="116"/>
        <v>2447</v>
      </c>
      <c r="X2456" s="68">
        <v>72233</v>
      </c>
      <c r="AC2456" s="63">
        <v>36118.185980409384</v>
      </c>
      <c r="AD2456" s="63"/>
      <c r="AE2456" s="54" t="s">
        <v>176</v>
      </c>
      <c r="AG2456" s="63"/>
      <c r="AK2456" s="64"/>
      <c r="AL2456" s="64"/>
      <c r="AM2456" s="65"/>
      <c r="AO2456" s="64"/>
      <c r="AP2456" s="66"/>
      <c r="AQ2456" s="66"/>
      <c r="AS2456" s="67"/>
      <c r="AT2456" s="68"/>
    </row>
    <row r="2457" spans="1:46" x14ac:dyDescent="0.25">
      <c r="A2457" s="60">
        <v>37246.807332896162</v>
      </c>
      <c r="B2457" s="54">
        <f t="shared" si="114"/>
        <v>22</v>
      </c>
      <c r="C2457" s="54">
        <f t="shared" si="115"/>
        <v>2448</v>
      </c>
      <c r="D2457" s="60">
        <v>37246.807332896162</v>
      </c>
      <c r="G2457" s="63"/>
      <c r="I2457" s="64"/>
      <c r="J2457" s="64"/>
      <c r="K2457" s="65"/>
      <c r="M2457" s="64"/>
      <c r="N2457" s="66"/>
      <c r="O2457" s="66"/>
      <c r="Q2457" s="67"/>
      <c r="R2457" s="68"/>
      <c r="S2457" s="63"/>
      <c r="U2457" s="68">
        <v>72263</v>
      </c>
      <c r="V2457" s="64">
        <v>10</v>
      </c>
      <c r="W2457" s="54">
        <f t="shared" si="116"/>
        <v>2448</v>
      </c>
      <c r="X2457" s="68">
        <v>72263</v>
      </c>
      <c r="AC2457" s="63">
        <v>36132.639034809079</v>
      </c>
      <c r="AD2457" s="63"/>
      <c r="AE2457" s="54" t="s">
        <v>177</v>
      </c>
      <c r="AG2457" s="63"/>
      <c r="AK2457" s="64"/>
      <c r="AL2457" s="64"/>
      <c r="AM2457" s="65"/>
      <c r="AO2457" s="64"/>
      <c r="AP2457" s="66"/>
      <c r="AQ2457" s="66"/>
      <c r="AS2457" s="67"/>
      <c r="AT2457" s="68"/>
    </row>
    <row r="2458" spans="1:46" x14ac:dyDescent="0.25">
      <c r="A2458" s="60">
        <v>37261.530954286922</v>
      </c>
      <c r="B2458" s="54">
        <f t="shared" si="114"/>
        <v>23</v>
      </c>
      <c r="C2458" s="54">
        <f t="shared" si="115"/>
        <v>2449</v>
      </c>
      <c r="D2458" s="60">
        <v>37261.530954286922</v>
      </c>
      <c r="G2458" s="63"/>
      <c r="I2458" s="64"/>
      <c r="J2458" s="64"/>
      <c r="K2458" s="65"/>
      <c r="M2458" s="64"/>
      <c r="N2458" s="66"/>
      <c r="O2458" s="66"/>
      <c r="Q2458" s="67"/>
      <c r="R2458" s="68"/>
      <c r="S2458" s="63"/>
      <c r="U2458" s="68">
        <v>72293</v>
      </c>
      <c r="V2458" s="64">
        <v>11</v>
      </c>
      <c r="W2458" s="54">
        <f t="shared" si="116"/>
        <v>2449</v>
      </c>
      <c r="X2458" s="68">
        <v>72293</v>
      </c>
      <c r="AC2458" s="63">
        <v>36147.946810908616</v>
      </c>
      <c r="AD2458" s="63"/>
      <c r="AE2458" s="54" t="s">
        <v>176</v>
      </c>
      <c r="AG2458" s="63"/>
      <c r="AK2458" s="64"/>
      <c r="AL2458" s="64"/>
      <c r="AM2458" s="65"/>
      <c r="AO2458" s="64"/>
      <c r="AP2458" s="66"/>
      <c r="AQ2458" s="66"/>
      <c r="AS2458" s="67"/>
      <c r="AT2458" s="68"/>
    </row>
    <row r="2459" spans="1:46" x14ac:dyDescent="0.25">
      <c r="A2459" s="60">
        <v>37276.25215129368</v>
      </c>
      <c r="B2459" s="54">
        <f t="shared" si="114"/>
        <v>24</v>
      </c>
      <c r="C2459" s="54">
        <f t="shared" si="115"/>
        <v>2450</v>
      </c>
      <c r="D2459" s="60">
        <v>37276.25215129368</v>
      </c>
      <c r="G2459" s="63"/>
      <c r="I2459" s="64"/>
      <c r="J2459" s="64"/>
      <c r="K2459" s="65"/>
      <c r="M2459" s="64"/>
      <c r="N2459" s="66"/>
      <c r="O2459" s="66"/>
      <c r="Q2459" s="67"/>
      <c r="R2459" s="68"/>
      <c r="S2459" s="63"/>
      <c r="U2459" s="68">
        <v>72322</v>
      </c>
      <c r="V2459" s="64">
        <v>12</v>
      </c>
      <c r="W2459" s="54">
        <f t="shared" si="116"/>
        <v>2450</v>
      </c>
      <c r="X2459" s="68">
        <v>72322</v>
      </c>
      <c r="AC2459" s="63">
        <v>36162.118472866714</v>
      </c>
      <c r="AD2459" s="63"/>
      <c r="AE2459" s="54" t="s">
        <v>177</v>
      </c>
      <c r="AG2459" s="63"/>
      <c r="AK2459" s="64"/>
      <c r="AL2459" s="64"/>
      <c r="AM2459" s="65"/>
      <c r="AO2459" s="64"/>
      <c r="AP2459" s="66"/>
      <c r="AQ2459" s="66"/>
      <c r="AS2459" s="67"/>
      <c r="AT2459" s="68"/>
    </row>
    <row r="2460" spans="1:46" x14ac:dyDescent="0.25">
      <c r="A2460" s="60">
        <v>37291.017470929306</v>
      </c>
      <c r="B2460" s="54">
        <f t="shared" si="114"/>
        <v>1</v>
      </c>
      <c r="C2460" s="54">
        <f t="shared" si="115"/>
        <v>2451</v>
      </c>
      <c r="D2460" s="60">
        <v>37291.017470929306</v>
      </c>
      <c r="G2460" s="63"/>
      <c r="I2460" s="64"/>
      <c r="J2460" s="64"/>
      <c r="K2460" s="65"/>
      <c r="M2460" s="64"/>
      <c r="N2460" s="66"/>
      <c r="O2460" s="66"/>
      <c r="Q2460" s="67"/>
      <c r="R2460" s="68"/>
      <c r="S2460" s="63"/>
      <c r="U2460" s="68">
        <v>72352</v>
      </c>
      <c r="V2460" s="64">
        <v>1</v>
      </c>
      <c r="W2460" s="54">
        <f t="shared" si="116"/>
        <v>2451</v>
      </c>
      <c r="X2460" s="68">
        <v>72352</v>
      </c>
      <c r="AC2460" s="63">
        <v>36177.657732896041</v>
      </c>
      <c r="AD2460" s="63"/>
      <c r="AE2460" s="54" t="s">
        <v>176</v>
      </c>
      <c r="AG2460" s="63"/>
      <c r="AK2460" s="64"/>
      <c r="AL2460" s="64"/>
      <c r="AM2460" s="65"/>
      <c r="AO2460" s="64"/>
      <c r="AP2460" s="66"/>
      <c r="AQ2460" s="66"/>
      <c r="AS2460" s="67"/>
      <c r="AT2460" s="68"/>
    </row>
    <row r="2461" spans="1:46" x14ac:dyDescent="0.25">
      <c r="A2461" s="60">
        <v>37305.843323058914</v>
      </c>
      <c r="B2461" s="54">
        <f t="shared" si="114"/>
        <v>2</v>
      </c>
      <c r="C2461" s="54">
        <f t="shared" si="115"/>
        <v>2452</v>
      </c>
      <c r="D2461" s="60">
        <v>37305.843323058914</v>
      </c>
      <c r="G2461" s="63"/>
      <c r="I2461" s="64"/>
      <c r="J2461" s="64"/>
      <c r="K2461" s="65"/>
      <c r="M2461" s="64"/>
      <c r="N2461" s="66"/>
      <c r="O2461" s="66"/>
      <c r="Q2461" s="67"/>
      <c r="R2461" s="68"/>
      <c r="S2461" s="63"/>
      <c r="U2461" s="68">
        <v>72382</v>
      </c>
      <c r="V2461" s="64">
        <v>2</v>
      </c>
      <c r="W2461" s="54">
        <f t="shared" si="116"/>
        <v>2452</v>
      </c>
      <c r="X2461" s="68">
        <v>72382</v>
      </c>
      <c r="AC2461" s="63">
        <v>36191.671926714014</v>
      </c>
      <c r="AD2461" s="63"/>
      <c r="AE2461" s="54" t="s">
        <v>177</v>
      </c>
      <c r="AG2461" s="63"/>
      <c r="AK2461" s="64"/>
      <c r="AL2461" s="64"/>
      <c r="AM2461" s="65"/>
      <c r="AO2461" s="64"/>
      <c r="AP2461" s="66"/>
      <c r="AQ2461" s="66"/>
      <c r="AS2461" s="67"/>
      <c r="AT2461" s="68"/>
    </row>
    <row r="2462" spans="1:46" x14ac:dyDescent="0.25">
      <c r="A2462" s="60">
        <v>37320.769868408795</v>
      </c>
      <c r="B2462" s="54">
        <f t="shared" si="114"/>
        <v>3</v>
      </c>
      <c r="C2462" s="54">
        <f t="shared" si="115"/>
        <v>2453</v>
      </c>
      <c r="D2462" s="60">
        <v>37320.769868408795</v>
      </c>
      <c r="G2462" s="63"/>
      <c r="I2462" s="64"/>
      <c r="J2462" s="64"/>
      <c r="K2462" s="65"/>
      <c r="M2462" s="64"/>
      <c r="N2462" s="66"/>
      <c r="O2462" s="66"/>
      <c r="Q2462" s="67"/>
      <c r="R2462" s="68"/>
      <c r="S2462" s="63"/>
      <c r="U2462" s="68">
        <v>72412</v>
      </c>
      <c r="V2462" s="64">
        <v>3</v>
      </c>
      <c r="W2462" s="54">
        <f t="shared" si="116"/>
        <v>2453</v>
      </c>
      <c r="X2462" s="68">
        <v>72412</v>
      </c>
      <c r="AC2462" s="63">
        <v>36207.277606382966</v>
      </c>
      <c r="AD2462" s="63"/>
      <c r="AE2462" s="54" t="s">
        <v>176</v>
      </c>
      <c r="AG2462" s="63"/>
      <c r="AK2462" s="64"/>
      <c r="AL2462" s="64"/>
      <c r="AM2462" s="65"/>
      <c r="AO2462" s="64"/>
      <c r="AP2462" s="66"/>
      <c r="AQ2462" s="66"/>
      <c r="AS2462" s="67"/>
      <c r="AT2462" s="68"/>
    </row>
    <row r="2463" spans="1:46" x14ac:dyDescent="0.25">
      <c r="A2463" s="60">
        <v>37335.803617119323</v>
      </c>
      <c r="B2463" s="54">
        <f t="shared" si="114"/>
        <v>4</v>
      </c>
      <c r="C2463" s="54">
        <f t="shared" si="115"/>
        <v>2454</v>
      </c>
      <c r="D2463" s="60">
        <v>37335.803617119323</v>
      </c>
      <c r="G2463" s="63"/>
      <c r="I2463" s="64"/>
      <c r="J2463" s="64"/>
      <c r="K2463" s="65"/>
      <c r="M2463" s="64"/>
      <c r="N2463" s="66"/>
      <c r="O2463" s="66"/>
      <c r="Q2463" s="67"/>
      <c r="R2463" s="68"/>
      <c r="S2463" s="63"/>
      <c r="U2463" s="68">
        <v>72441</v>
      </c>
      <c r="V2463" s="64">
        <v>4</v>
      </c>
      <c r="W2463" s="54">
        <f t="shared" si="116"/>
        <v>2454</v>
      </c>
      <c r="X2463" s="68">
        <v>72441</v>
      </c>
      <c r="AC2463" s="63">
        <v>36221.291334617883</v>
      </c>
      <c r="AD2463" s="63"/>
      <c r="AE2463" s="54" t="s">
        <v>177</v>
      </c>
      <c r="AG2463" s="63"/>
      <c r="AK2463" s="64"/>
      <c r="AL2463" s="64"/>
      <c r="AM2463" s="65"/>
      <c r="AO2463" s="64"/>
      <c r="AP2463" s="66"/>
      <c r="AQ2463" s="66"/>
      <c r="AS2463" s="67"/>
      <c r="AT2463" s="68"/>
    </row>
    <row r="2464" spans="1:46" x14ac:dyDescent="0.25">
      <c r="A2464" s="60">
        <v>37350.971761593595</v>
      </c>
      <c r="B2464" s="54">
        <f t="shared" si="114"/>
        <v>5</v>
      </c>
      <c r="C2464" s="54">
        <f t="shared" si="115"/>
        <v>2455</v>
      </c>
      <c r="D2464" s="60">
        <v>37350.971761593595</v>
      </c>
      <c r="G2464" s="63"/>
      <c r="I2464" s="64"/>
      <c r="J2464" s="64"/>
      <c r="K2464" s="65"/>
      <c r="M2464" s="64"/>
      <c r="N2464" s="66"/>
      <c r="O2464" s="66"/>
      <c r="Q2464" s="67"/>
      <c r="R2464" s="68"/>
      <c r="S2464" s="63"/>
      <c r="U2464" s="68">
        <v>72471</v>
      </c>
      <c r="V2464" s="64">
        <v>5</v>
      </c>
      <c r="W2464" s="54">
        <f t="shared" si="116"/>
        <v>2455</v>
      </c>
      <c r="X2464" s="68">
        <v>72471</v>
      </c>
      <c r="AC2464" s="63">
        <v>36236.784028368536</v>
      </c>
      <c r="AD2464" s="63"/>
      <c r="AE2464" s="54" t="s">
        <v>176</v>
      </c>
      <c r="AG2464" s="63"/>
      <c r="AK2464" s="64"/>
      <c r="AL2464" s="64"/>
      <c r="AM2464" s="65"/>
      <c r="AO2464" s="64"/>
      <c r="AP2464" s="66"/>
      <c r="AQ2464" s="66"/>
      <c r="AS2464" s="67"/>
      <c r="AT2464" s="68"/>
    </row>
    <row r="2465" spans="1:46" x14ac:dyDescent="0.25">
      <c r="A2465" s="60">
        <v>37366.26496028062</v>
      </c>
      <c r="B2465" s="54">
        <f t="shared" si="114"/>
        <v>6</v>
      </c>
      <c r="C2465" s="54">
        <f t="shared" si="115"/>
        <v>2456</v>
      </c>
      <c r="D2465" s="60">
        <v>37366.26496028062</v>
      </c>
      <c r="G2465" s="63"/>
      <c r="I2465" s="64"/>
      <c r="J2465" s="64"/>
      <c r="K2465" s="65"/>
      <c r="M2465" s="64"/>
      <c r="N2465" s="66"/>
      <c r="O2465" s="66"/>
      <c r="Q2465" s="67"/>
      <c r="R2465" s="68"/>
      <c r="S2465" s="63"/>
      <c r="U2465" s="68">
        <v>72500</v>
      </c>
      <c r="V2465" s="64">
        <v>6</v>
      </c>
      <c r="W2465" s="54">
        <f t="shared" si="116"/>
        <v>2456</v>
      </c>
      <c r="X2465" s="68">
        <v>72500</v>
      </c>
      <c r="AC2465" s="63">
        <v>36250.951368122827</v>
      </c>
      <c r="AD2465" s="63"/>
      <c r="AE2465" s="54" t="s">
        <v>177</v>
      </c>
      <c r="AG2465" s="63"/>
      <c r="AK2465" s="64"/>
      <c r="AL2465" s="64"/>
      <c r="AM2465" s="65"/>
      <c r="AO2465" s="64"/>
      <c r="AP2465" s="66"/>
      <c r="AQ2465" s="66"/>
      <c r="AS2465" s="67"/>
      <c r="AT2465" s="68"/>
    </row>
    <row r="2466" spans="1:46" x14ac:dyDescent="0.25">
      <c r="A2466" s="60">
        <v>37381.693298187573</v>
      </c>
      <c r="B2466" s="54">
        <f t="shared" si="114"/>
        <v>7</v>
      </c>
      <c r="C2466" s="54">
        <f t="shared" si="115"/>
        <v>2457</v>
      </c>
      <c r="D2466" s="60">
        <v>37381.693298187573</v>
      </c>
      <c r="G2466" s="63"/>
      <c r="I2466" s="64"/>
      <c r="J2466" s="64"/>
      <c r="K2466" s="65"/>
      <c r="M2466" s="64"/>
      <c r="N2466" s="66"/>
      <c r="O2466" s="66"/>
      <c r="Q2466" s="67"/>
      <c r="R2466" s="68"/>
      <c r="S2466" s="63"/>
      <c r="U2466" s="68">
        <v>72529</v>
      </c>
      <c r="V2466" s="64">
        <v>7</v>
      </c>
      <c r="W2466" s="54">
        <f t="shared" si="116"/>
        <v>2457</v>
      </c>
      <c r="X2466" s="68">
        <v>72529</v>
      </c>
      <c r="AC2466" s="63">
        <v>36266.182535970584</v>
      </c>
      <c r="AD2466" s="63"/>
      <c r="AE2466" s="54" t="s">
        <v>176</v>
      </c>
      <c r="AG2466" s="63"/>
      <c r="AK2466" s="64"/>
      <c r="AL2466" s="64"/>
      <c r="AM2466" s="65"/>
      <c r="AO2466" s="64"/>
      <c r="AP2466" s="66"/>
      <c r="AQ2466" s="66"/>
      <c r="AS2466" s="67"/>
      <c r="AT2466" s="68"/>
    </row>
    <row r="2467" spans="1:46" x14ac:dyDescent="0.25">
      <c r="A2467" s="60">
        <v>37397.229280818254</v>
      </c>
      <c r="B2467" s="54">
        <f t="shared" si="114"/>
        <v>8</v>
      </c>
      <c r="C2467" s="54">
        <f t="shared" si="115"/>
        <v>2458</v>
      </c>
      <c r="D2467" s="60">
        <v>37397.229280818254</v>
      </c>
      <c r="G2467" s="63"/>
      <c r="I2467" s="64"/>
      <c r="J2467" s="64"/>
      <c r="K2467" s="65"/>
      <c r="M2467" s="64"/>
      <c r="N2467" s="66"/>
      <c r="O2467" s="66"/>
      <c r="Q2467" s="67"/>
      <c r="R2467" s="68"/>
      <c r="S2467" s="63"/>
      <c r="U2467" s="68">
        <v>72558</v>
      </c>
      <c r="V2467" s="64">
        <v>8</v>
      </c>
      <c r="W2467" s="54">
        <f t="shared" si="116"/>
        <v>2458</v>
      </c>
      <c r="X2467" s="68">
        <v>72558</v>
      </c>
      <c r="AC2467" s="63">
        <v>36280.621990459505</v>
      </c>
      <c r="AD2467" s="63"/>
      <c r="AE2467" s="54" t="s">
        <v>177</v>
      </c>
      <c r="AG2467" s="63"/>
      <c r="AK2467" s="64"/>
      <c r="AL2467" s="64"/>
      <c r="AM2467" s="65"/>
      <c r="AO2467" s="64"/>
      <c r="AP2467" s="66"/>
      <c r="AQ2467" s="66"/>
      <c r="AS2467" s="67"/>
      <c r="AT2467" s="68"/>
    </row>
    <row r="2468" spans="1:46" x14ac:dyDescent="0.25">
      <c r="A2468" s="60">
        <v>37412.865167742595</v>
      </c>
      <c r="B2468" s="54">
        <f t="shared" si="114"/>
        <v>9</v>
      </c>
      <c r="C2468" s="54">
        <f t="shared" si="115"/>
        <v>2459</v>
      </c>
      <c r="D2468" s="60">
        <v>37412.865167742595</v>
      </c>
      <c r="G2468" s="63"/>
      <c r="I2468" s="64"/>
      <c r="J2468" s="64"/>
      <c r="K2468" s="65"/>
      <c r="M2468" s="64"/>
      <c r="N2468" s="66"/>
      <c r="O2468" s="66"/>
      <c r="Q2468" s="67"/>
      <c r="R2468" s="68"/>
      <c r="S2468" s="63"/>
      <c r="U2468" s="68">
        <v>72588</v>
      </c>
      <c r="V2468" s="64">
        <v>9</v>
      </c>
      <c r="W2468" s="54">
        <f t="shared" si="116"/>
        <v>2459</v>
      </c>
      <c r="X2468" s="68">
        <v>72588</v>
      </c>
      <c r="AC2468" s="63">
        <v>36295.504218879621</v>
      </c>
      <c r="AD2468" s="63"/>
      <c r="AE2468" s="54" t="s">
        <v>176</v>
      </c>
      <c r="AG2468" s="63"/>
      <c r="AK2468" s="64"/>
      <c r="AL2468" s="64"/>
      <c r="AM2468" s="65"/>
      <c r="AO2468" s="64"/>
      <c r="AP2468" s="66"/>
      <c r="AQ2468" s="66"/>
      <c r="AS2468" s="67"/>
      <c r="AT2468" s="68"/>
    </row>
    <row r="2469" spans="1:46" x14ac:dyDescent="0.25">
      <c r="A2469" s="60">
        <v>37428.559356512036</v>
      </c>
      <c r="B2469" s="54">
        <f t="shared" si="114"/>
        <v>10</v>
      </c>
      <c r="C2469" s="54">
        <f t="shared" si="115"/>
        <v>2460</v>
      </c>
      <c r="D2469" s="60">
        <v>37428.559356512036</v>
      </c>
      <c r="G2469" s="63"/>
      <c r="I2469" s="64"/>
      <c r="J2469" s="64"/>
      <c r="K2469" s="65"/>
      <c r="M2469" s="64"/>
      <c r="N2469" s="66"/>
      <c r="O2469" s="66"/>
      <c r="Q2469" s="67"/>
      <c r="R2469" s="68"/>
      <c r="S2469" s="63"/>
      <c r="U2469" s="68">
        <v>72617</v>
      </c>
      <c r="V2469" s="64">
        <v>10</v>
      </c>
      <c r="W2469" s="54">
        <f t="shared" si="116"/>
        <v>2460</v>
      </c>
      <c r="X2469" s="68">
        <v>72617</v>
      </c>
      <c r="AC2469" s="63">
        <v>36310.278435816057</v>
      </c>
      <c r="AD2469" s="63"/>
      <c r="AE2469" s="54" t="s">
        <v>177</v>
      </c>
      <c r="AG2469" s="63"/>
      <c r="AK2469" s="64"/>
      <c r="AL2469" s="64"/>
      <c r="AM2469" s="65"/>
      <c r="AO2469" s="64"/>
      <c r="AP2469" s="66"/>
      <c r="AQ2469" s="66"/>
      <c r="AS2469" s="67"/>
      <c r="AT2469" s="68"/>
    </row>
    <row r="2470" spans="1:46" x14ac:dyDescent="0.25">
      <c r="A2470" s="60">
        <v>37444.28976644529</v>
      </c>
      <c r="B2470" s="54">
        <f t="shared" si="114"/>
        <v>11</v>
      </c>
      <c r="C2470" s="54">
        <f t="shared" si="115"/>
        <v>2461</v>
      </c>
      <c r="D2470" s="60">
        <v>37444.28976644529</v>
      </c>
      <c r="G2470" s="63"/>
      <c r="I2470" s="64"/>
      <c r="J2470" s="64"/>
      <c r="K2470" s="65"/>
      <c r="M2470" s="64"/>
      <c r="N2470" s="66"/>
      <c r="O2470" s="66"/>
      <c r="Q2470" s="67"/>
      <c r="R2470" s="68"/>
      <c r="S2470" s="63"/>
      <c r="U2470" s="68">
        <v>72647</v>
      </c>
      <c r="V2470" s="64">
        <v>11</v>
      </c>
      <c r="W2470" s="54">
        <f t="shared" si="116"/>
        <v>2461</v>
      </c>
      <c r="X2470" s="68">
        <v>72647</v>
      </c>
      <c r="AC2470" s="63">
        <v>36324.794389711693</v>
      </c>
      <c r="AD2470" s="63"/>
      <c r="AE2470" s="54" t="s">
        <v>176</v>
      </c>
      <c r="AG2470" s="63"/>
      <c r="AK2470" s="64"/>
      <c r="AL2470" s="64"/>
      <c r="AM2470" s="65"/>
      <c r="AO2470" s="64"/>
      <c r="AP2470" s="66"/>
      <c r="AQ2470" s="66"/>
      <c r="AS2470" s="67"/>
      <c r="AT2470" s="68"/>
    </row>
    <row r="2471" spans="1:46" x14ac:dyDescent="0.25">
      <c r="A2471" s="60">
        <v>37460.011061434168</v>
      </c>
      <c r="B2471" s="54">
        <f t="shared" si="114"/>
        <v>12</v>
      </c>
      <c r="C2471" s="54">
        <f t="shared" si="115"/>
        <v>2462</v>
      </c>
      <c r="D2471" s="60">
        <v>37460.011061434168</v>
      </c>
      <c r="G2471" s="63"/>
      <c r="I2471" s="64"/>
      <c r="J2471" s="64"/>
      <c r="K2471" s="65"/>
      <c r="M2471" s="64"/>
      <c r="N2471" s="66"/>
      <c r="O2471" s="66"/>
      <c r="Q2471" s="67"/>
      <c r="R2471" s="68"/>
      <c r="S2471" s="63"/>
      <c r="U2471" s="68">
        <v>72676</v>
      </c>
      <c r="V2471" s="64">
        <v>12</v>
      </c>
      <c r="W2471" s="54">
        <f t="shared" si="116"/>
        <v>2462</v>
      </c>
      <c r="X2471" s="68">
        <v>72676</v>
      </c>
      <c r="AC2471" s="63">
        <v>36339.901749474462</v>
      </c>
      <c r="AD2471" s="63"/>
      <c r="AE2471" s="54" t="s">
        <v>177</v>
      </c>
      <c r="AG2471" s="63"/>
      <c r="AK2471" s="64"/>
      <c r="AL2471" s="64"/>
      <c r="AM2471" s="65"/>
      <c r="AO2471" s="64"/>
      <c r="AP2471" s="66"/>
      <c r="AQ2471" s="66"/>
      <c r="AS2471" s="67"/>
      <c r="AT2471" s="68"/>
    </row>
    <row r="2472" spans="1:46" x14ac:dyDescent="0.25">
      <c r="A2472" s="60">
        <v>37475.694712608587</v>
      </c>
      <c r="B2472" s="54">
        <f t="shared" si="114"/>
        <v>13</v>
      </c>
      <c r="C2472" s="54">
        <f t="shared" si="115"/>
        <v>2463</v>
      </c>
      <c r="D2472" s="60">
        <v>37475.694712608587</v>
      </c>
      <c r="G2472" s="63"/>
      <c r="I2472" s="64"/>
      <c r="J2472" s="64"/>
      <c r="K2472" s="65"/>
      <c r="M2472" s="64"/>
      <c r="N2472" s="66"/>
      <c r="O2472" s="66"/>
      <c r="Q2472" s="67"/>
      <c r="R2472" s="68"/>
      <c r="S2472" s="63"/>
      <c r="U2472" s="68">
        <v>72706</v>
      </c>
      <c r="V2472" s="64">
        <v>1</v>
      </c>
      <c r="W2472" s="54">
        <f t="shared" si="116"/>
        <v>2463</v>
      </c>
      <c r="X2472" s="68">
        <v>72706</v>
      </c>
      <c r="AC2472" s="63">
        <v>36354.100708690472</v>
      </c>
      <c r="AD2472" s="63"/>
      <c r="AE2472" s="54" t="s">
        <v>176</v>
      </c>
      <c r="AG2472" s="63"/>
      <c r="AK2472" s="64"/>
      <c r="AL2472" s="64"/>
      <c r="AM2472" s="65"/>
      <c r="AO2472" s="64"/>
      <c r="AP2472" s="66"/>
      <c r="AQ2472" s="66"/>
      <c r="AS2472" s="67"/>
      <c r="AT2472" s="68"/>
    </row>
    <row r="2473" spans="1:46" x14ac:dyDescent="0.25">
      <c r="A2473" s="60">
        <v>37491.304201206658</v>
      </c>
      <c r="B2473" s="54">
        <f t="shared" si="114"/>
        <v>14</v>
      </c>
      <c r="C2473" s="54">
        <f t="shared" si="115"/>
        <v>2464</v>
      </c>
      <c r="D2473" s="60">
        <v>37491.304201206658</v>
      </c>
      <c r="G2473" s="63"/>
      <c r="I2473" s="64"/>
      <c r="J2473" s="64"/>
      <c r="K2473" s="65"/>
      <c r="M2473" s="64"/>
      <c r="N2473" s="66"/>
      <c r="O2473" s="66"/>
      <c r="Q2473" s="67"/>
      <c r="R2473" s="68"/>
      <c r="S2473" s="63"/>
      <c r="U2473" s="68">
        <v>72736</v>
      </c>
      <c r="V2473" s="64">
        <v>2</v>
      </c>
      <c r="W2473" s="54">
        <f t="shared" si="116"/>
        <v>2464</v>
      </c>
      <c r="X2473" s="68">
        <v>72736</v>
      </c>
      <c r="AC2473" s="63">
        <v>36369.476284348872</v>
      </c>
      <c r="AD2473" s="63"/>
      <c r="AE2473" s="54" t="s">
        <v>177</v>
      </c>
      <c r="AG2473" s="63"/>
      <c r="AK2473" s="64"/>
      <c r="AL2473" s="64"/>
      <c r="AM2473" s="65"/>
      <c r="AO2473" s="64"/>
      <c r="AP2473" s="66"/>
      <c r="AQ2473" s="66"/>
      <c r="AS2473" s="67"/>
      <c r="AT2473" s="68"/>
    </row>
    <row r="2474" spans="1:46" x14ac:dyDescent="0.25">
      <c r="A2474" s="60">
        <v>37506.813965753652</v>
      </c>
      <c r="B2474" s="54">
        <f t="shared" si="114"/>
        <v>15</v>
      </c>
      <c r="C2474" s="54">
        <f t="shared" si="115"/>
        <v>2465</v>
      </c>
      <c r="D2474" s="60">
        <v>37506.813965753652</v>
      </c>
      <c r="G2474" s="63"/>
      <c r="I2474" s="64"/>
      <c r="J2474" s="64"/>
      <c r="K2474" s="65"/>
      <c r="M2474" s="64"/>
      <c r="N2474" s="66"/>
      <c r="O2474" s="66"/>
      <c r="Q2474" s="67"/>
      <c r="R2474" s="68"/>
      <c r="S2474" s="63"/>
      <c r="U2474" s="68">
        <v>72766</v>
      </c>
      <c r="V2474" s="64">
        <v>2</v>
      </c>
      <c r="W2474" s="54">
        <f t="shared" si="116"/>
        <v>2465</v>
      </c>
      <c r="X2474" s="68">
        <v>72766</v>
      </c>
      <c r="AC2474" s="63">
        <v>36383.464973018039</v>
      </c>
      <c r="AD2474" s="63"/>
      <c r="AE2474" s="54" t="s">
        <v>176</v>
      </c>
      <c r="AG2474" s="63"/>
      <c r="AK2474" s="64"/>
      <c r="AL2474" s="64"/>
      <c r="AM2474" s="65"/>
      <c r="AO2474" s="64"/>
      <c r="AP2474" s="66"/>
      <c r="AQ2474" s="66"/>
      <c r="AS2474" s="67"/>
      <c r="AT2474" s="68"/>
    </row>
    <row r="2475" spans="1:46" x14ac:dyDescent="0.25">
      <c r="A2475" s="60">
        <v>37522.205876457971</v>
      </c>
      <c r="B2475" s="54">
        <f t="shared" si="114"/>
        <v>16</v>
      </c>
      <c r="C2475" s="54">
        <f t="shared" si="115"/>
        <v>2466</v>
      </c>
      <c r="D2475" s="60">
        <v>37522.205876457971</v>
      </c>
      <c r="G2475" s="63"/>
      <c r="I2475" s="64"/>
      <c r="J2475" s="64"/>
      <c r="K2475" s="65"/>
      <c r="M2475" s="64"/>
      <c r="N2475" s="66"/>
      <c r="O2475" s="66"/>
      <c r="Q2475" s="67"/>
      <c r="R2475" s="68"/>
      <c r="S2475" s="63"/>
      <c r="U2475" s="68">
        <v>72795</v>
      </c>
      <c r="V2475" s="64">
        <v>3</v>
      </c>
      <c r="W2475" s="54">
        <f t="shared" si="116"/>
        <v>2466</v>
      </c>
      <c r="X2475" s="68">
        <v>72795</v>
      </c>
      <c r="AC2475" s="63">
        <v>36398.992280531209</v>
      </c>
      <c r="AD2475" s="63"/>
      <c r="AE2475" s="54" t="s">
        <v>177</v>
      </c>
      <c r="AG2475" s="63"/>
      <c r="AK2475" s="64"/>
      <c r="AL2475" s="64"/>
      <c r="AM2475" s="65"/>
      <c r="AO2475" s="64"/>
      <c r="AP2475" s="66"/>
      <c r="AQ2475" s="66"/>
      <c r="AS2475" s="67"/>
      <c r="AT2475" s="68"/>
    </row>
    <row r="2476" spans="1:46" x14ac:dyDescent="0.25">
      <c r="A2476" s="60">
        <v>37537.465539865196</v>
      </c>
      <c r="B2476" s="54">
        <f t="shared" si="114"/>
        <v>17</v>
      </c>
      <c r="C2476" s="54">
        <f t="shared" si="115"/>
        <v>2467</v>
      </c>
      <c r="D2476" s="60">
        <v>37537.465539865196</v>
      </c>
      <c r="G2476" s="63"/>
      <c r="I2476" s="64"/>
      <c r="J2476" s="64"/>
      <c r="K2476" s="65"/>
      <c r="M2476" s="64"/>
      <c r="N2476" s="66"/>
      <c r="O2476" s="66"/>
      <c r="Q2476" s="67"/>
      <c r="R2476" s="68"/>
      <c r="S2476" s="63"/>
      <c r="U2476" s="68">
        <v>72825</v>
      </c>
      <c r="V2476" s="64">
        <v>4</v>
      </c>
      <c r="W2476" s="54">
        <f t="shared" si="116"/>
        <v>2467</v>
      </c>
      <c r="X2476" s="68">
        <v>72825</v>
      </c>
      <c r="AC2476" s="63">
        <v>36412.918976075482</v>
      </c>
      <c r="AD2476" s="63"/>
      <c r="AE2476" s="54" t="s">
        <v>176</v>
      </c>
      <c r="AG2476" s="63"/>
      <c r="AK2476" s="64"/>
      <c r="AL2476" s="64"/>
      <c r="AM2476" s="65"/>
      <c r="AO2476" s="64"/>
      <c r="AP2476" s="66"/>
      <c r="AQ2476" s="66"/>
      <c r="AS2476" s="67"/>
      <c r="AT2476" s="68"/>
    </row>
    <row r="2477" spans="1:46" x14ac:dyDescent="0.25">
      <c r="A2477" s="60">
        <v>37552.5964561617</v>
      </c>
      <c r="B2477" s="54">
        <f t="shared" si="114"/>
        <v>18</v>
      </c>
      <c r="C2477" s="54">
        <f t="shared" si="115"/>
        <v>2468</v>
      </c>
      <c r="D2477" s="60">
        <v>37552.5964561617</v>
      </c>
      <c r="G2477" s="63"/>
      <c r="I2477" s="64"/>
      <c r="J2477" s="64"/>
      <c r="K2477" s="65"/>
      <c r="M2477" s="64"/>
      <c r="N2477" s="66"/>
      <c r="O2477" s="66"/>
      <c r="Q2477" s="67"/>
      <c r="R2477" s="68"/>
      <c r="S2477" s="63"/>
      <c r="U2477" s="68">
        <v>72855</v>
      </c>
      <c r="V2477" s="64">
        <v>5</v>
      </c>
      <c r="W2477" s="54">
        <f t="shared" si="116"/>
        <v>2468</v>
      </c>
      <c r="X2477" s="68">
        <v>72855</v>
      </c>
      <c r="AC2477" s="63">
        <v>36428.452875275631</v>
      </c>
      <c r="AD2477" s="63"/>
      <c r="AE2477" s="54" t="s">
        <v>177</v>
      </c>
      <c r="AG2477" s="63"/>
      <c r="AK2477" s="64"/>
      <c r="AL2477" s="64"/>
      <c r="AM2477" s="65"/>
      <c r="AO2477" s="64"/>
      <c r="AP2477" s="66"/>
      <c r="AQ2477" s="66"/>
      <c r="AS2477" s="67"/>
      <c r="AT2477" s="68"/>
    </row>
    <row r="2478" spans="1:46" x14ac:dyDescent="0.25">
      <c r="A2478" s="60">
        <v>37567.599225396756</v>
      </c>
      <c r="B2478" s="54">
        <f t="shared" si="114"/>
        <v>19</v>
      </c>
      <c r="C2478" s="54">
        <f t="shared" si="115"/>
        <v>2469</v>
      </c>
      <c r="D2478" s="60">
        <v>37567.599225396756</v>
      </c>
      <c r="G2478" s="63"/>
      <c r="I2478" s="64"/>
      <c r="J2478" s="64"/>
      <c r="K2478" s="65"/>
      <c r="M2478" s="64"/>
      <c r="N2478" s="66"/>
      <c r="O2478" s="66"/>
      <c r="Q2478" s="67"/>
      <c r="R2478" s="68"/>
      <c r="S2478" s="63"/>
      <c r="U2478" s="68">
        <v>72884</v>
      </c>
      <c r="V2478" s="64">
        <v>6</v>
      </c>
      <c r="W2478" s="54">
        <f t="shared" si="116"/>
        <v>2469</v>
      </c>
      <c r="X2478" s="68">
        <v>72884</v>
      </c>
      <c r="AC2478" s="63">
        <v>36442.482971022371</v>
      </c>
      <c r="AD2478" s="63"/>
      <c r="AE2478" s="54" t="s">
        <v>176</v>
      </c>
      <c r="AG2478" s="63"/>
      <c r="AK2478" s="64"/>
      <c r="AL2478" s="64"/>
      <c r="AM2478" s="65"/>
      <c r="AO2478" s="64"/>
      <c r="AP2478" s="66"/>
      <c r="AQ2478" s="66"/>
      <c r="AS2478" s="67"/>
      <c r="AT2478" s="68"/>
    </row>
    <row r="2479" spans="1:46" x14ac:dyDescent="0.25">
      <c r="A2479" s="60">
        <v>37582.496393337846</v>
      </c>
      <c r="B2479" s="54">
        <f t="shared" si="114"/>
        <v>20</v>
      </c>
      <c r="C2479" s="54">
        <f t="shared" si="115"/>
        <v>2470</v>
      </c>
      <c r="D2479" s="60">
        <v>37582.496393337846</v>
      </c>
      <c r="G2479" s="63"/>
      <c r="I2479" s="64"/>
      <c r="J2479" s="64"/>
      <c r="K2479" s="65"/>
      <c r="M2479" s="64"/>
      <c r="N2479" s="66"/>
      <c r="O2479" s="66"/>
      <c r="Q2479" s="67"/>
      <c r="R2479" s="68"/>
      <c r="S2479" s="63"/>
      <c r="U2479" s="68">
        <v>72913</v>
      </c>
      <c r="V2479" s="64">
        <v>7</v>
      </c>
      <c r="W2479" s="54">
        <f t="shared" si="116"/>
        <v>2470</v>
      </c>
      <c r="X2479" s="68">
        <v>72913</v>
      </c>
      <c r="AC2479" s="63">
        <v>36457.877398547251</v>
      </c>
      <c r="AD2479" s="63"/>
      <c r="AE2479" s="54" t="s">
        <v>177</v>
      </c>
      <c r="AG2479" s="63"/>
      <c r="AK2479" s="64"/>
      <c r="AL2479" s="64"/>
      <c r="AM2479" s="65"/>
      <c r="AO2479" s="64"/>
      <c r="AP2479" s="66"/>
      <c r="AQ2479" s="66"/>
      <c r="AS2479" s="67"/>
      <c r="AT2479" s="68"/>
    </row>
    <row r="2480" spans="1:46" x14ac:dyDescent="0.25">
      <c r="A2480" s="60">
        <v>37597.302288042847</v>
      </c>
      <c r="B2480" s="54">
        <f t="shared" si="114"/>
        <v>21</v>
      </c>
      <c r="C2480" s="54">
        <f t="shared" si="115"/>
        <v>2471</v>
      </c>
      <c r="D2480" s="60">
        <v>37597.302288042847</v>
      </c>
      <c r="G2480" s="63"/>
      <c r="I2480" s="64"/>
      <c r="J2480" s="64"/>
      <c r="K2480" s="65"/>
      <c r="M2480" s="64"/>
      <c r="N2480" s="66"/>
      <c r="O2480" s="66"/>
      <c r="Q2480" s="67"/>
      <c r="R2480" s="68"/>
      <c r="S2480" s="63"/>
      <c r="U2480" s="68">
        <v>72943</v>
      </c>
      <c r="V2480" s="64">
        <v>8</v>
      </c>
      <c r="W2480" s="54">
        <f t="shared" si="116"/>
        <v>2471</v>
      </c>
      <c r="X2480" s="68">
        <v>72943</v>
      </c>
      <c r="AC2480" s="63">
        <v>36472.162563304417</v>
      </c>
      <c r="AD2480" s="63"/>
      <c r="AE2480" s="54" t="s">
        <v>176</v>
      </c>
      <c r="AG2480" s="63"/>
      <c r="AK2480" s="64"/>
      <c r="AL2480" s="64"/>
      <c r="AM2480" s="65"/>
      <c r="AO2480" s="64"/>
      <c r="AP2480" s="66"/>
      <c r="AQ2480" s="66"/>
      <c r="AS2480" s="67"/>
      <c r="AT2480" s="68"/>
    </row>
    <row r="2481" spans="1:46" x14ac:dyDescent="0.25">
      <c r="A2481" s="60">
        <v>37612.052387644537</v>
      </c>
      <c r="B2481" s="54">
        <f t="shared" si="114"/>
        <v>22</v>
      </c>
      <c r="C2481" s="54">
        <f t="shared" si="115"/>
        <v>2472</v>
      </c>
      <c r="D2481" s="60">
        <v>37612.052387644537</v>
      </c>
      <c r="G2481" s="63"/>
      <c r="I2481" s="64"/>
      <c r="J2481" s="64"/>
      <c r="K2481" s="65"/>
      <c r="M2481" s="64"/>
      <c r="N2481" s="66"/>
      <c r="O2481" s="66"/>
      <c r="Q2481" s="67"/>
      <c r="R2481" s="68"/>
      <c r="S2481" s="63"/>
      <c r="U2481" s="68">
        <v>72972</v>
      </c>
      <c r="V2481" s="64">
        <v>9</v>
      </c>
      <c r="W2481" s="54">
        <f t="shared" si="116"/>
        <v>2472</v>
      </c>
      <c r="X2481" s="68">
        <v>72972</v>
      </c>
      <c r="AC2481" s="63">
        <v>36487.294946677051</v>
      </c>
      <c r="AD2481" s="63"/>
      <c r="AE2481" s="54" t="s">
        <v>177</v>
      </c>
      <c r="AG2481" s="63"/>
      <c r="AK2481" s="64"/>
      <c r="AL2481" s="64"/>
      <c r="AM2481" s="65"/>
      <c r="AO2481" s="64"/>
      <c r="AP2481" s="66"/>
      <c r="AQ2481" s="66"/>
      <c r="AS2481" s="67"/>
      <c r="AT2481" s="68"/>
    </row>
    <row r="2482" spans="1:46" x14ac:dyDescent="0.25">
      <c r="A2482" s="60">
        <v>37626.769994837698</v>
      </c>
      <c r="B2482" s="54">
        <f t="shared" si="114"/>
        <v>23</v>
      </c>
      <c r="C2482" s="54">
        <f t="shared" si="115"/>
        <v>2473</v>
      </c>
      <c r="D2482" s="60">
        <v>37626.769994837698</v>
      </c>
      <c r="G2482" s="63"/>
      <c r="I2482" s="64"/>
      <c r="J2482" s="64"/>
      <c r="K2482" s="65"/>
      <c r="M2482" s="64"/>
      <c r="N2482" s="66"/>
      <c r="O2482" s="66"/>
      <c r="Q2482" s="67"/>
      <c r="R2482" s="68"/>
      <c r="S2482" s="63"/>
      <c r="U2482" s="68">
        <v>73001</v>
      </c>
      <c r="V2482" s="64">
        <v>10</v>
      </c>
      <c r="W2482" s="54">
        <f t="shared" si="116"/>
        <v>2473</v>
      </c>
      <c r="X2482" s="68">
        <v>73001</v>
      </c>
      <c r="AC2482" s="63">
        <v>36501.939368974417</v>
      </c>
      <c r="AD2482" s="63"/>
      <c r="AE2482" s="54" t="s">
        <v>176</v>
      </c>
      <c r="AG2482" s="63"/>
      <c r="AK2482" s="64"/>
      <c r="AL2482" s="64"/>
      <c r="AM2482" s="65"/>
      <c r="AO2482" s="64"/>
      <c r="AP2482" s="66"/>
      <c r="AQ2482" s="66"/>
      <c r="AS2482" s="67"/>
      <c r="AT2482" s="68"/>
    </row>
    <row r="2483" spans="1:46" x14ac:dyDescent="0.25">
      <c r="A2483" s="60">
        <v>37641.495586464182</v>
      </c>
      <c r="B2483" s="54">
        <f t="shared" si="114"/>
        <v>24</v>
      </c>
      <c r="C2483" s="54">
        <f t="shared" si="115"/>
        <v>2474</v>
      </c>
      <c r="D2483" s="60">
        <v>37641.495586464182</v>
      </c>
      <c r="G2483" s="63"/>
      <c r="I2483" s="64"/>
      <c r="J2483" s="64"/>
      <c r="K2483" s="65"/>
      <c r="M2483" s="64"/>
      <c r="N2483" s="66"/>
      <c r="O2483" s="66"/>
      <c r="Q2483" s="67"/>
      <c r="R2483" s="68"/>
      <c r="S2483" s="63"/>
      <c r="U2483" s="68">
        <v>73031</v>
      </c>
      <c r="V2483" s="64">
        <v>11</v>
      </c>
      <c r="W2483" s="54">
        <f t="shared" si="116"/>
        <v>2474</v>
      </c>
      <c r="X2483" s="68">
        <v>73031</v>
      </c>
      <c r="AC2483" s="63">
        <v>36516.730812755879</v>
      </c>
      <c r="AD2483" s="63"/>
      <c r="AE2483" s="54" t="s">
        <v>177</v>
      </c>
      <c r="AG2483" s="63"/>
      <c r="AK2483" s="64"/>
      <c r="AL2483" s="64"/>
      <c r="AM2483" s="65"/>
      <c r="AO2483" s="64"/>
      <c r="AP2483" s="66"/>
      <c r="AQ2483" s="66"/>
      <c r="AS2483" s="67"/>
      <c r="AT2483" s="68"/>
    </row>
    <row r="2484" spans="1:46" x14ac:dyDescent="0.25">
      <c r="A2484" s="60">
        <v>37656.254445742816</v>
      </c>
      <c r="B2484" s="54">
        <f t="shared" si="114"/>
        <v>1</v>
      </c>
      <c r="C2484" s="54">
        <f t="shared" si="115"/>
        <v>2475</v>
      </c>
      <c r="D2484" s="60">
        <v>37656.254445742816</v>
      </c>
      <c r="G2484" s="63"/>
      <c r="I2484" s="64"/>
      <c r="J2484" s="64"/>
      <c r="K2484" s="65"/>
      <c r="M2484" s="64"/>
      <c r="N2484" s="66"/>
      <c r="O2484" s="66"/>
      <c r="Q2484" s="67"/>
      <c r="R2484" s="68"/>
      <c r="S2484" s="63"/>
      <c r="U2484" s="68">
        <v>73060</v>
      </c>
      <c r="V2484" s="64">
        <v>12</v>
      </c>
      <c r="W2484" s="54">
        <f t="shared" si="116"/>
        <v>2475</v>
      </c>
      <c r="X2484" s="68">
        <v>73060</v>
      </c>
      <c r="AC2484" s="63">
        <v>36531.760211787652</v>
      </c>
      <c r="AD2484" s="63"/>
      <c r="AE2484" s="54" t="s">
        <v>176</v>
      </c>
      <c r="AG2484" s="63"/>
      <c r="AK2484" s="64"/>
      <c r="AL2484" s="64"/>
      <c r="AM2484" s="65"/>
      <c r="AO2484" s="64"/>
      <c r="AP2484" s="66"/>
      <c r="AQ2484" s="66"/>
      <c r="AS2484" s="67"/>
      <c r="AT2484" s="68"/>
    </row>
    <row r="2485" spans="1:46" x14ac:dyDescent="0.25">
      <c r="A2485" s="60">
        <v>37671.08422379801</v>
      </c>
      <c r="B2485" s="54">
        <f t="shared" si="114"/>
        <v>2</v>
      </c>
      <c r="C2485" s="54">
        <f t="shared" si="115"/>
        <v>2476</v>
      </c>
      <c r="D2485" s="60">
        <v>37671.08422379801</v>
      </c>
      <c r="G2485" s="63"/>
      <c r="I2485" s="64"/>
      <c r="J2485" s="64"/>
      <c r="K2485" s="65"/>
      <c r="M2485" s="64"/>
      <c r="N2485" s="66"/>
      <c r="O2485" s="66"/>
      <c r="Q2485" s="67"/>
      <c r="R2485" s="68"/>
      <c r="S2485" s="63"/>
      <c r="U2485" s="68">
        <v>73090</v>
      </c>
      <c r="V2485" s="64">
        <v>1</v>
      </c>
      <c r="W2485" s="54">
        <f t="shared" si="116"/>
        <v>2476</v>
      </c>
      <c r="X2485" s="68">
        <v>73090</v>
      </c>
      <c r="AC2485" s="63">
        <v>36546.195491938852</v>
      </c>
      <c r="AD2485" s="63"/>
      <c r="AE2485" s="54" t="s">
        <v>177</v>
      </c>
      <c r="AG2485" s="63"/>
      <c r="AK2485" s="64"/>
      <c r="AL2485" s="64"/>
      <c r="AM2485" s="65"/>
      <c r="AO2485" s="64"/>
      <c r="AP2485" s="66"/>
      <c r="AQ2485" s="66"/>
      <c r="AS2485" s="67"/>
      <c r="AT2485" s="68"/>
    </row>
    <row r="2486" spans="1:46" x14ac:dyDescent="0.25">
      <c r="A2486" s="60">
        <v>37686.004134092014</v>
      </c>
      <c r="B2486" s="54">
        <f t="shared" si="114"/>
        <v>3</v>
      </c>
      <c r="C2486" s="54">
        <f t="shared" si="115"/>
        <v>2477</v>
      </c>
      <c r="D2486" s="60">
        <v>37686.004134092014</v>
      </c>
      <c r="G2486" s="63"/>
      <c r="I2486" s="64"/>
      <c r="J2486" s="64"/>
      <c r="K2486" s="65"/>
      <c r="M2486" s="64"/>
      <c r="N2486" s="66"/>
      <c r="O2486" s="66"/>
      <c r="Q2486" s="67"/>
      <c r="R2486" s="68"/>
      <c r="S2486" s="63"/>
      <c r="U2486" s="68">
        <v>73120</v>
      </c>
      <c r="V2486" s="64">
        <v>2</v>
      </c>
      <c r="W2486" s="54">
        <f t="shared" si="116"/>
        <v>2477</v>
      </c>
      <c r="X2486" s="68">
        <v>73120</v>
      </c>
      <c r="AC2486" s="63">
        <v>36561.544676032383</v>
      </c>
      <c r="AD2486" s="63"/>
      <c r="AE2486" s="54" t="s">
        <v>176</v>
      </c>
      <c r="AG2486" s="63"/>
      <c r="AK2486" s="64"/>
      <c r="AL2486" s="64"/>
      <c r="AM2486" s="65"/>
      <c r="AO2486" s="64"/>
      <c r="AP2486" s="66"/>
      <c r="AQ2486" s="66"/>
      <c r="AS2486" s="67"/>
      <c r="AT2486" s="68"/>
    </row>
    <row r="2487" spans="1:46" x14ac:dyDescent="0.25">
      <c r="A2487" s="60">
        <v>37701.042243592907</v>
      </c>
      <c r="B2487" s="54">
        <f t="shared" si="114"/>
        <v>4</v>
      </c>
      <c r="C2487" s="54">
        <f t="shared" si="115"/>
        <v>2478</v>
      </c>
      <c r="D2487" s="60">
        <v>37701.042243592907</v>
      </c>
      <c r="G2487" s="63"/>
      <c r="I2487" s="64"/>
      <c r="J2487" s="64"/>
      <c r="K2487" s="65"/>
      <c r="M2487" s="64"/>
      <c r="N2487" s="66"/>
      <c r="O2487" s="66"/>
      <c r="Q2487" s="67"/>
      <c r="R2487" s="68"/>
      <c r="S2487" s="63"/>
      <c r="U2487" s="68">
        <v>73150</v>
      </c>
      <c r="V2487" s="64">
        <v>3</v>
      </c>
      <c r="W2487" s="54">
        <f t="shared" si="116"/>
        <v>2478</v>
      </c>
      <c r="X2487" s="68">
        <v>73150</v>
      </c>
      <c r="AC2487" s="63">
        <v>36575.685928306077</v>
      </c>
      <c r="AD2487" s="63"/>
      <c r="AE2487" s="54" t="s">
        <v>177</v>
      </c>
      <c r="AG2487" s="63"/>
      <c r="AK2487" s="64"/>
      <c r="AL2487" s="64"/>
      <c r="AM2487" s="65"/>
      <c r="AO2487" s="64"/>
      <c r="AP2487" s="66"/>
      <c r="AQ2487" s="66"/>
      <c r="AS2487" s="67"/>
      <c r="AT2487" s="68"/>
    </row>
    <row r="2488" spans="1:46" x14ac:dyDescent="0.25">
      <c r="A2488" s="60">
        <v>37716.203860761132</v>
      </c>
      <c r="B2488" s="54">
        <f t="shared" si="114"/>
        <v>5</v>
      </c>
      <c r="C2488" s="54">
        <f t="shared" si="115"/>
        <v>2479</v>
      </c>
      <c r="D2488" s="60">
        <v>37716.203860761132</v>
      </c>
      <c r="G2488" s="63"/>
      <c r="I2488" s="64"/>
      <c r="J2488" s="64"/>
      <c r="K2488" s="65"/>
      <c r="M2488" s="64"/>
      <c r="N2488" s="66"/>
      <c r="O2488" s="66"/>
      <c r="Q2488" s="67"/>
      <c r="R2488" s="68"/>
      <c r="S2488" s="63"/>
      <c r="U2488" s="68">
        <v>73179</v>
      </c>
      <c r="V2488" s="64">
        <v>4</v>
      </c>
      <c r="W2488" s="54">
        <f t="shared" si="116"/>
        <v>2479</v>
      </c>
      <c r="X2488" s="68">
        <v>73179</v>
      </c>
      <c r="AC2488" s="63">
        <v>36591.220677418169</v>
      </c>
      <c r="AD2488" s="63"/>
      <c r="AE2488" s="54" t="s">
        <v>176</v>
      </c>
      <c r="AG2488" s="63"/>
      <c r="AK2488" s="64"/>
      <c r="AL2488" s="64"/>
      <c r="AM2488" s="65"/>
      <c r="AO2488" s="64"/>
      <c r="AP2488" s="66"/>
      <c r="AQ2488" s="66"/>
      <c r="AS2488" s="67"/>
      <c r="AT2488" s="68"/>
    </row>
    <row r="2489" spans="1:46" x14ac:dyDescent="0.25">
      <c r="A2489" s="60">
        <v>37731.502667687833</v>
      </c>
      <c r="B2489" s="54">
        <f t="shared" si="114"/>
        <v>6</v>
      </c>
      <c r="C2489" s="54">
        <f t="shared" si="115"/>
        <v>2480</v>
      </c>
      <c r="D2489" s="60">
        <v>37731.502667687833</v>
      </c>
      <c r="G2489" s="63"/>
      <c r="I2489" s="64"/>
      <c r="J2489" s="64"/>
      <c r="K2489" s="65"/>
      <c r="M2489" s="64"/>
      <c r="N2489" s="66"/>
      <c r="O2489" s="66"/>
      <c r="Q2489" s="67"/>
      <c r="R2489" s="68"/>
      <c r="S2489" s="63"/>
      <c r="U2489" s="68">
        <v>73209</v>
      </c>
      <c r="V2489" s="64">
        <v>5</v>
      </c>
      <c r="W2489" s="54">
        <f t="shared" si="116"/>
        <v>2480</v>
      </c>
      <c r="X2489" s="68">
        <v>73209</v>
      </c>
      <c r="AC2489" s="63">
        <v>36605.198205980007</v>
      </c>
      <c r="AD2489" s="63"/>
      <c r="AE2489" s="54" t="s">
        <v>177</v>
      </c>
      <c r="AG2489" s="63"/>
      <c r="AK2489" s="64"/>
      <c r="AL2489" s="64"/>
      <c r="AM2489" s="65"/>
      <c r="AO2489" s="64"/>
      <c r="AP2489" s="66"/>
      <c r="AQ2489" s="66"/>
      <c r="AS2489" s="67"/>
      <c r="AT2489" s="68"/>
    </row>
    <row r="2490" spans="1:46" x14ac:dyDescent="0.25">
      <c r="A2490" s="60">
        <v>37746.924694249406</v>
      </c>
      <c r="B2490" s="54">
        <f t="shared" si="114"/>
        <v>7</v>
      </c>
      <c r="C2490" s="54">
        <f t="shared" si="115"/>
        <v>2481</v>
      </c>
      <c r="D2490" s="60">
        <v>37746.924694249406</v>
      </c>
      <c r="G2490" s="63"/>
      <c r="I2490" s="64"/>
      <c r="J2490" s="64"/>
      <c r="K2490" s="65"/>
      <c r="M2490" s="64"/>
      <c r="N2490" s="66"/>
      <c r="O2490" s="66"/>
      <c r="Q2490" s="67"/>
      <c r="R2490" s="68"/>
      <c r="S2490" s="63"/>
      <c r="U2490" s="68">
        <v>73238</v>
      </c>
      <c r="V2490" s="64">
        <v>6</v>
      </c>
      <c r="W2490" s="54">
        <f t="shared" si="116"/>
        <v>2481</v>
      </c>
      <c r="X2490" s="68">
        <v>73238</v>
      </c>
      <c r="AC2490" s="63">
        <v>36620.759074532427</v>
      </c>
      <c r="AD2490" s="63"/>
      <c r="AE2490" s="54" t="s">
        <v>176</v>
      </c>
      <c r="AG2490" s="63"/>
      <c r="AK2490" s="64"/>
      <c r="AL2490" s="64"/>
      <c r="AM2490" s="65"/>
      <c r="AO2490" s="64"/>
      <c r="AP2490" s="66"/>
      <c r="AQ2490" s="66"/>
      <c r="AS2490" s="67"/>
      <c r="AT2490" s="68"/>
    </row>
    <row r="2491" spans="1:46" x14ac:dyDescent="0.25">
      <c r="A2491" s="60">
        <v>37762.467684786767</v>
      </c>
      <c r="B2491" s="54">
        <f t="shared" si="114"/>
        <v>8</v>
      </c>
      <c r="C2491" s="54">
        <f t="shared" si="115"/>
        <v>2482</v>
      </c>
      <c r="D2491" s="60">
        <v>37762.467684786767</v>
      </c>
      <c r="G2491" s="63"/>
      <c r="I2491" s="64"/>
      <c r="J2491" s="64"/>
      <c r="K2491" s="65"/>
      <c r="M2491" s="64"/>
      <c r="N2491" s="66"/>
      <c r="O2491" s="66"/>
      <c r="Q2491" s="67"/>
      <c r="R2491" s="68"/>
      <c r="S2491" s="63"/>
      <c r="U2491" s="68">
        <v>73268</v>
      </c>
      <c r="V2491" s="64">
        <v>7</v>
      </c>
      <c r="W2491" s="54">
        <f t="shared" si="116"/>
        <v>2482</v>
      </c>
      <c r="X2491" s="68">
        <v>73268</v>
      </c>
      <c r="AC2491" s="63">
        <v>36634.737901904155</v>
      </c>
      <c r="AD2491" s="63"/>
      <c r="AE2491" s="54" t="s">
        <v>177</v>
      </c>
      <c r="AG2491" s="63"/>
      <c r="AK2491" s="64"/>
      <c r="AL2491" s="64"/>
      <c r="AM2491" s="65"/>
      <c r="AO2491" s="64"/>
      <c r="AP2491" s="66"/>
      <c r="AQ2491" s="66"/>
      <c r="AS2491" s="67"/>
      <c r="AT2491" s="68"/>
    </row>
    <row r="2492" spans="1:46" x14ac:dyDescent="0.25">
      <c r="A2492" s="60">
        <v>37778.097772787791</v>
      </c>
      <c r="B2492" s="54">
        <f t="shared" si="114"/>
        <v>9</v>
      </c>
      <c r="C2492" s="54">
        <f t="shared" si="115"/>
        <v>2483</v>
      </c>
      <c r="D2492" s="60">
        <v>37778.097772787791</v>
      </c>
      <c r="G2492" s="63"/>
      <c r="I2492" s="64"/>
      <c r="J2492" s="64"/>
      <c r="K2492" s="65"/>
      <c r="M2492" s="64"/>
      <c r="N2492" s="66"/>
      <c r="O2492" s="66"/>
      <c r="Q2492" s="67"/>
      <c r="R2492" s="68"/>
      <c r="S2492" s="63"/>
      <c r="U2492" s="68">
        <v>73297</v>
      </c>
      <c r="V2492" s="64">
        <v>8</v>
      </c>
      <c r="W2492" s="54">
        <f t="shared" si="116"/>
        <v>2483</v>
      </c>
      <c r="X2492" s="68">
        <v>73297</v>
      </c>
      <c r="AC2492" s="63">
        <v>36650.175784865394</v>
      </c>
      <c r="AD2492" s="63"/>
      <c r="AE2492" s="54" t="s">
        <v>176</v>
      </c>
      <c r="AG2492" s="63"/>
      <c r="AK2492" s="64"/>
      <c r="AL2492" s="64"/>
      <c r="AM2492" s="65"/>
      <c r="AO2492" s="64"/>
      <c r="AP2492" s="66"/>
      <c r="AQ2492" s="66"/>
      <c r="AS2492" s="67"/>
      <c r="AT2492" s="68"/>
    </row>
    <row r="2493" spans="1:46" x14ac:dyDescent="0.25">
      <c r="A2493" s="60">
        <v>37793.799672313035</v>
      </c>
      <c r="B2493" s="54">
        <f t="shared" si="114"/>
        <v>10</v>
      </c>
      <c r="C2493" s="54">
        <f t="shared" si="115"/>
        <v>2484</v>
      </c>
      <c r="D2493" s="60">
        <v>37793.799672313035</v>
      </c>
      <c r="G2493" s="63"/>
      <c r="I2493" s="64"/>
      <c r="J2493" s="64"/>
      <c r="K2493" s="65"/>
      <c r="M2493" s="64"/>
      <c r="N2493" s="66"/>
      <c r="O2493" s="66"/>
      <c r="Q2493" s="67"/>
      <c r="R2493" s="68"/>
      <c r="S2493" s="63"/>
      <c r="U2493" s="68">
        <v>73327</v>
      </c>
      <c r="V2493" s="64">
        <v>9</v>
      </c>
      <c r="W2493" s="54">
        <f t="shared" si="116"/>
        <v>2484</v>
      </c>
      <c r="X2493" s="68">
        <v>73327</v>
      </c>
      <c r="AC2493" s="63">
        <v>36664.316317202058</v>
      </c>
      <c r="AD2493" s="63"/>
      <c r="AE2493" s="54" t="s">
        <v>177</v>
      </c>
      <c r="AG2493" s="63"/>
      <c r="AK2493" s="64"/>
      <c r="AL2493" s="64"/>
      <c r="AM2493" s="65"/>
      <c r="AO2493" s="64"/>
      <c r="AP2493" s="66"/>
      <c r="AQ2493" s="66"/>
      <c r="AS2493" s="67"/>
      <c r="AT2493" s="68"/>
    </row>
    <row r="2494" spans="1:46" x14ac:dyDescent="0.25">
      <c r="A2494" s="60">
        <v>37809.525504488498</v>
      </c>
      <c r="B2494" s="54">
        <f t="shared" si="114"/>
        <v>11</v>
      </c>
      <c r="C2494" s="54">
        <f t="shared" si="115"/>
        <v>2485</v>
      </c>
      <c r="D2494" s="60">
        <v>37809.525504488498</v>
      </c>
      <c r="G2494" s="63"/>
      <c r="I2494" s="64"/>
      <c r="J2494" s="64"/>
      <c r="K2494" s="65"/>
      <c r="M2494" s="64"/>
      <c r="N2494" s="66"/>
      <c r="O2494" s="66"/>
      <c r="Q2494" s="67"/>
      <c r="R2494" s="68"/>
      <c r="S2494" s="63"/>
      <c r="U2494" s="68">
        <v>73356</v>
      </c>
      <c r="V2494" s="64">
        <v>10</v>
      </c>
      <c r="W2494" s="54">
        <f t="shared" si="116"/>
        <v>2485</v>
      </c>
      <c r="X2494" s="68">
        <v>73356</v>
      </c>
      <c r="AC2494" s="63">
        <v>36679.510429386515</v>
      </c>
      <c r="AD2494" s="63"/>
      <c r="AE2494" s="54" t="s">
        <v>176</v>
      </c>
      <c r="AG2494" s="63"/>
      <c r="AK2494" s="64"/>
      <c r="AL2494" s="64"/>
      <c r="AM2494" s="65"/>
      <c r="AO2494" s="64"/>
      <c r="AP2494" s="66"/>
      <c r="AQ2494" s="66"/>
      <c r="AS2494" s="67"/>
      <c r="AT2494" s="68"/>
    </row>
    <row r="2495" spans="1:46" x14ac:dyDescent="0.25">
      <c r="A2495" s="60">
        <v>37825.253621756565</v>
      </c>
      <c r="B2495" s="54">
        <f t="shared" si="114"/>
        <v>12</v>
      </c>
      <c r="C2495" s="54">
        <f t="shared" si="115"/>
        <v>2486</v>
      </c>
      <c r="D2495" s="60">
        <v>37825.253621756565</v>
      </c>
      <c r="G2495" s="63"/>
      <c r="I2495" s="64"/>
      <c r="J2495" s="64"/>
      <c r="K2495" s="65"/>
      <c r="M2495" s="64"/>
      <c r="N2495" s="66"/>
      <c r="O2495" s="66"/>
      <c r="Q2495" s="67"/>
      <c r="R2495" s="68"/>
      <c r="S2495" s="63"/>
      <c r="U2495" s="68">
        <v>73385</v>
      </c>
      <c r="V2495" s="64">
        <v>11</v>
      </c>
      <c r="W2495" s="54">
        <f t="shared" si="116"/>
        <v>2486</v>
      </c>
      <c r="X2495" s="68">
        <v>73385</v>
      </c>
      <c r="AC2495" s="63">
        <v>36693.936189950909</v>
      </c>
      <c r="AD2495" s="63"/>
      <c r="AE2495" s="54" t="s">
        <v>177</v>
      </c>
      <c r="AG2495" s="63"/>
      <c r="AK2495" s="64"/>
      <c r="AL2495" s="64"/>
      <c r="AM2495" s="65"/>
      <c r="AO2495" s="64"/>
      <c r="AP2495" s="66"/>
      <c r="AQ2495" s="66"/>
      <c r="AS2495" s="67"/>
      <c r="AT2495" s="68"/>
    </row>
    <row r="2496" spans="1:46" x14ac:dyDescent="0.25">
      <c r="A2496" s="60">
        <v>37840.934289345983</v>
      </c>
      <c r="B2496" s="54">
        <f t="shared" si="114"/>
        <v>13</v>
      </c>
      <c r="C2496" s="54">
        <f t="shared" si="115"/>
        <v>2487</v>
      </c>
      <c r="D2496" s="60">
        <v>37840.934289345983</v>
      </c>
      <c r="G2496" s="63"/>
      <c r="I2496" s="64"/>
      <c r="J2496" s="64"/>
      <c r="K2496" s="65"/>
      <c r="M2496" s="64"/>
      <c r="N2496" s="66"/>
      <c r="O2496" s="66"/>
      <c r="Q2496" s="67"/>
      <c r="R2496" s="68"/>
      <c r="S2496" s="63"/>
      <c r="U2496" s="68">
        <v>73415</v>
      </c>
      <c r="V2496" s="64">
        <v>12</v>
      </c>
      <c r="W2496" s="54">
        <f t="shared" si="116"/>
        <v>2487</v>
      </c>
      <c r="X2496" s="68">
        <v>73415</v>
      </c>
      <c r="AC2496" s="63">
        <v>36708.806239476893</v>
      </c>
      <c r="AD2496" s="63"/>
      <c r="AE2496" s="54" t="s">
        <v>176</v>
      </c>
      <c r="AG2496" s="63"/>
      <c r="AK2496" s="64"/>
      <c r="AL2496" s="64"/>
      <c r="AM2496" s="65"/>
      <c r="AO2496" s="64"/>
      <c r="AP2496" s="66"/>
      <c r="AQ2496" s="66"/>
      <c r="AS2496" s="67"/>
      <c r="AT2496" s="68"/>
    </row>
    <row r="2497" spans="1:46" x14ac:dyDescent="0.25">
      <c r="A2497" s="60">
        <v>37856.54808486253</v>
      </c>
      <c r="B2497" s="54">
        <f t="shared" si="114"/>
        <v>14</v>
      </c>
      <c r="C2497" s="54">
        <f t="shared" si="115"/>
        <v>2488</v>
      </c>
      <c r="D2497" s="60">
        <v>37856.54808486253</v>
      </c>
      <c r="G2497" s="63"/>
      <c r="I2497" s="64"/>
      <c r="J2497" s="64"/>
      <c r="K2497" s="65"/>
      <c r="M2497" s="64"/>
      <c r="N2497" s="66"/>
      <c r="O2497" s="66"/>
      <c r="Q2497" s="67"/>
      <c r="R2497" s="68"/>
      <c r="S2497" s="63"/>
      <c r="U2497" s="68">
        <v>73444</v>
      </c>
      <c r="V2497" s="64">
        <v>1</v>
      </c>
      <c r="W2497" s="54">
        <f t="shared" si="116"/>
        <v>2488</v>
      </c>
      <c r="X2497" s="68">
        <v>73444</v>
      </c>
      <c r="AC2497" s="63">
        <v>36723.58075400535</v>
      </c>
      <c r="AD2497" s="63"/>
      <c r="AE2497" s="54" t="s">
        <v>177</v>
      </c>
      <c r="AG2497" s="63"/>
      <c r="AK2497" s="64"/>
      <c r="AL2497" s="64"/>
      <c r="AM2497" s="65"/>
      <c r="AO2497" s="64"/>
      <c r="AP2497" s="66"/>
      <c r="AQ2497" s="66"/>
      <c r="AS2497" s="67"/>
      <c r="AT2497" s="68"/>
    </row>
    <row r="2498" spans="1:46" x14ac:dyDescent="0.25">
      <c r="A2498" s="60">
        <v>37872.056464849971</v>
      </c>
      <c r="B2498" s="54">
        <f t="shared" si="114"/>
        <v>15</v>
      </c>
      <c r="C2498" s="54">
        <f t="shared" si="115"/>
        <v>2489</v>
      </c>
      <c r="D2498" s="60">
        <v>37872.056464849971</v>
      </c>
      <c r="G2498" s="63"/>
      <c r="I2498" s="64"/>
      <c r="J2498" s="64"/>
      <c r="K2498" s="65"/>
      <c r="M2498" s="64"/>
      <c r="N2498" s="66"/>
      <c r="O2498" s="66"/>
      <c r="Q2498" s="67"/>
      <c r="R2498" s="68"/>
      <c r="S2498" s="63"/>
      <c r="U2498" s="68">
        <v>73474</v>
      </c>
      <c r="V2498" s="64">
        <v>2</v>
      </c>
      <c r="W2498" s="54">
        <f t="shared" si="116"/>
        <v>2489</v>
      </c>
      <c r="X2498" s="68">
        <v>73474</v>
      </c>
      <c r="AC2498" s="63">
        <v>36738.101538796443</v>
      </c>
      <c r="AD2498" s="63"/>
      <c r="AE2498" s="54" t="s">
        <v>176</v>
      </c>
      <c r="AG2498" s="63"/>
      <c r="AK2498" s="64"/>
      <c r="AL2498" s="64"/>
      <c r="AM2498" s="65"/>
      <c r="AO2498" s="64"/>
      <c r="AP2498" s="66"/>
      <c r="AQ2498" s="66"/>
      <c r="AS2498" s="67"/>
      <c r="AT2498" s="68"/>
    </row>
    <row r="2499" spans="1:46" x14ac:dyDescent="0.25">
      <c r="A2499" s="60">
        <v>37887.449923692737</v>
      </c>
      <c r="B2499" s="54">
        <f t="shared" si="114"/>
        <v>16</v>
      </c>
      <c r="C2499" s="54">
        <f t="shared" si="115"/>
        <v>2490</v>
      </c>
      <c r="D2499" s="60">
        <v>37887.449923692737</v>
      </c>
      <c r="G2499" s="63"/>
      <c r="I2499" s="64"/>
      <c r="J2499" s="64"/>
      <c r="K2499" s="65"/>
      <c r="M2499" s="64"/>
      <c r="N2499" s="66"/>
      <c r="O2499" s="66"/>
      <c r="Q2499" s="67"/>
      <c r="R2499" s="68"/>
      <c r="S2499" s="63"/>
      <c r="U2499" s="68">
        <v>73504</v>
      </c>
      <c r="V2499" s="64">
        <v>3</v>
      </c>
      <c r="W2499" s="54">
        <f t="shared" si="116"/>
        <v>2490</v>
      </c>
      <c r="X2499" s="68">
        <v>73504</v>
      </c>
      <c r="AC2499" s="63">
        <v>36753.21785355499</v>
      </c>
      <c r="AD2499" s="63"/>
      <c r="AE2499" s="54" t="s">
        <v>177</v>
      </c>
      <c r="AG2499" s="63"/>
      <c r="AK2499" s="64"/>
      <c r="AL2499" s="64"/>
      <c r="AM2499" s="65"/>
      <c r="AO2499" s="64"/>
      <c r="AP2499" s="66"/>
      <c r="AQ2499" s="66"/>
      <c r="AS2499" s="67"/>
      <c r="AT2499" s="68"/>
    </row>
    <row r="2500" spans="1:46" x14ac:dyDescent="0.25">
      <c r="A2500" s="60">
        <v>37902.709455690812</v>
      </c>
      <c r="B2500" s="54">
        <f t="shared" si="114"/>
        <v>17</v>
      </c>
      <c r="C2500" s="54">
        <f t="shared" si="115"/>
        <v>2491</v>
      </c>
      <c r="D2500" s="60">
        <v>37902.709455690812</v>
      </c>
      <c r="G2500" s="63"/>
      <c r="I2500" s="64"/>
      <c r="J2500" s="64"/>
      <c r="K2500" s="65"/>
      <c r="M2500" s="64"/>
      <c r="N2500" s="66"/>
      <c r="O2500" s="66"/>
      <c r="Q2500" s="67"/>
      <c r="R2500" s="68"/>
      <c r="S2500" s="63"/>
      <c r="U2500" s="68">
        <v>73533</v>
      </c>
      <c r="V2500" s="64">
        <v>4</v>
      </c>
      <c r="W2500" s="54">
        <f t="shared" si="116"/>
        <v>2491</v>
      </c>
      <c r="X2500" s="68">
        <v>73533</v>
      </c>
      <c r="AC2500" s="63">
        <v>36767.430806186516</v>
      </c>
      <c r="AD2500" s="63"/>
      <c r="AE2500" s="54" t="s">
        <v>176</v>
      </c>
      <c r="AG2500" s="63"/>
      <c r="AK2500" s="64"/>
      <c r="AL2500" s="64"/>
      <c r="AM2500" s="65"/>
      <c r="AO2500" s="64"/>
      <c r="AP2500" s="66"/>
      <c r="AQ2500" s="66"/>
      <c r="AS2500" s="67"/>
      <c r="AT2500" s="68"/>
    </row>
    <row r="2501" spans="1:46" x14ac:dyDescent="0.25">
      <c r="A2501" s="60">
        <v>37917.839940153994</v>
      </c>
      <c r="B2501" s="54">
        <f t="shared" si="114"/>
        <v>18</v>
      </c>
      <c r="C2501" s="54">
        <f t="shared" si="115"/>
        <v>2492</v>
      </c>
      <c r="D2501" s="60">
        <v>37917.839940153994</v>
      </c>
      <c r="G2501" s="63"/>
      <c r="I2501" s="64"/>
      <c r="J2501" s="64"/>
      <c r="K2501" s="65"/>
      <c r="M2501" s="64"/>
      <c r="N2501" s="66"/>
      <c r="O2501" s="66"/>
      <c r="Q2501" s="67"/>
      <c r="R2501" s="68"/>
      <c r="S2501" s="63"/>
      <c r="U2501" s="68">
        <v>73563</v>
      </c>
      <c r="V2501" s="64">
        <v>5</v>
      </c>
      <c r="W2501" s="54">
        <f t="shared" si="116"/>
        <v>2492</v>
      </c>
      <c r="X2501" s="68">
        <v>73563</v>
      </c>
      <c r="AC2501" s="63">
        <v>36782.817984427325</v>
      </c>
      <c r="AD2501" s="63"/>
      <c r="AE2501" s="54" t="s">
        <v>177</v>
      </c>
      <c r="AG2501" s="63"/>
      <c r="AK2501" s="64"/>
      <c r="AL2501" s="64"/>
      <c r="AM2501" s="65"/>
      <c r="AO2501" s="64"/>
      <c r="AP2501" s="66"/>
      <c r="AQ2501" s="66"/>
      <c r="AS2501" s="67"/>
      <c r="AT2501" s="68"/>
    </row>
    <row r="2502" spans="1:46" x14ac:dyDescent="0.25">
      <c r="A2502" s="60">
        <v>37932.843236931134</v>
      </c>
      <c r="B2502" s="54">
        <f t="shared" si="114"/>
        <v>19</v>
      </c>
      <c r="C2502" s="54">
        <f t="shared" si="115"/>
        <v>2493</v>
      </c>
      <c r="D2502" s="60">
        <v>37932.843236931134</v>
      </c>
      <c r="G2502" s="63"/>
      <c r="I2502" s="64"/>
      <c r="J2502" s="64"/>
      <c r="K2502" s="65"/>
      <c r="M2502" s="64"/>
      <c r="N2502" s="66"/>
      <c r="O2502" s="66"/>
      <c r="Q2502" s="67"/>
      <c r="R2502" s="68"/>
      <c r="S2502" s="63"/>
      <c r="U2502" s="68">
        <v>73593</v>
      </c>
      <c r="V2502" s="64">
        <v>6</v>
      </c>
      <c r="W2502" s="54">
        <f t="shared" si="116"/>
        <v>2493</v>
      </c>
      <c r="X2502" s="68">
        <v>73593</v>
      </c>
      <c r="AC2502" s="63">
        <v>36796.829181427136</v>
      </c>
      <c r="AD2502" s="63"/>
      <c r="AE2502" s="54" t="s">
        <v>176</v>
      </c>
      <c r="AG2502" s="63"/>
      <c r="AK2502" s="64"/>
      <c r="AL2502" s="64"/>
      <c r="AM2502" s="65"/>
      <c r="AO2502" s="64"/>
      <c r="AP2502" s="66"/>
      <c r="AQ2502" s="66"/>
      <c r="AS2502" s="67"/>
      <c r="AT2502" s="68"/>
    </row>
    <row r="2503" spans="1:46" x14ac:dyDescent="0.25">
      <c r="A2503" s="60">
        <v>37947.739191592205</v>
      </c>
      <c r="B2503" s="54">
        <f t="shared" si="114"/>
        <v>20</v>
      </c>
      <c r="C2503" s="54">
        <f t="shared" si="115"/>
        <v>2494</v>
      </c>
      <c r="D2503" s="60">
        <v>37947.739191592205</v>
      </c>
      <c r="G2503" s="63"/>
      <c r="I2503" s="64"/>
      <c r="J2503" s="64"/>
      <c r="K2503" s="65"/>
      <c r="M2503" s="64"/>
      <c r="N2503" s="66"/>
      <c r="O2503" s="66"/>
      <c r="Q2503" s="67"/>
      <c r="R2503" s="68"/>
      <c r="S2503" s="63"/>
      <c r="U2503" s="68">
        <v>73622</v>
      </c>
      <c r="V2503" s="64">
        <v>7</v>
      </c>
      <c r="W2503" s="54">
        <f t="shared" si="116"/>
        <v>2494</v>
      </c>
      <c r="X2503" s="68">
        <v>73622</v>
      </c>
      <c r="AC2503" s="63">
        <v>36812.370857075788</v>
      </c>
      <c r="AD2503" s="63"/>
      <c r="AE2503" s="54" t="s">
        <v>177</v>
      </c>
      <c r="AG2503" s="63"/>
      <c r="AK2503" s="64"/>
      <c r="AL2503" s="64"/>
      <c r="AM2503" s="65"/>
      <c r="AO2503" s="64"/>
      <c r="AP2503" s="66"/>
      <c r="AQ2503" s="66"/>
      <c r="AS2503" s="67"/>
      <c r="AT2503" s="68"/>
    </row>
    <row r="2504" spans="1:46" x14ac:dyDescent="0.25">
      <c r="A2504" s="60">
        <v>37962.54599242704</v>
      </c>
      <c r="B2504" s="54">
        <f t="shared" si="114"/>
        <v>21</v>
      </c>
      <c r="C2504" s="54">
        <f t="shared" si="115"/>
        <v>2495</v>
      </c>
      <c r="D2504" s="60">
        <v>37962.54599242704</v>
      </c>
      <c r="G2504" s="63"/>
      <c r="I2504" s="64"/>
      <c r="J2504" s="64"/>
      <c r="K2504" s="65"/>
      <c r="M2504" s="64"/>
      <c r="N2504" s="66"/>
      <c r="O2504" s="66"/>
      <c r="Q2504" s="67"/>
      <c r="R2504" s="68"/>
      <c r="S2504" s="63"/>
      <c r="U2504" s="68">
        <v>73652</v>
      </c>
      <c r="V2504" s="64">
        <v>7</v>
      </c>
      <c r="W2504" s="54">
        <f t="shared" si="116"/>
        <v>2495</v>
      </c>
      <c r="X2504" s="68">
        <v>73652</v>
      </c>
      <c r="AC2504" s="63">
        <v>36826.332695100456</v>
      </c>
      <c r="AD2504" s="63"/>
      <c r="AE2504" s="54" t="s">
        <v>176</v>
      </c>
      <c r="AG2504" s="63"/>
      <c r="AK2504" s="64"/>
      <c r="AL2504" s="64"/>
      <c r="AM2504" s="65"/>
      <c r="AO2504" s="64"/>
      <c r="AP2504" s="66"/>
      <c r="AQ2504" s="66"/>
      <c r="AS2504" s="67"/>
      <c r="AT2504" s="68"/>
    </row>
    <row r="2505" spans="1:46" x14ac:dyDescent="0.25">
      <c r="A2505" s="60">
        <v>37977.295057272539</v>
      </c>
      <c r="B2505" s="54">
        <f t="shared" si="114"/>
        <v>22</v>
      </c>
      <c r="C2505" s="54">
        <f t="shared" si="115"/>
        <v>2496</v>
      </c>
      <c r="D2505" s="60">
        <v>37977.295057272539</v>
      </c>
      <c r="G2505" s="63"/>
      <c r="I2505" s="64"/>
      <c r="J2505" s="64"/>
      <c r="K2505" s="65"/>
      <c r="M2505" s="64"/>
      <c r="N2505" s="66"/>
      <c r="O2505" s="66"/>
      <c r="Q2505" s="67"/>
      <c r="R2505" s="68"/>
      <c r="S2505" s="63"/>
      <c r="U2505" s="68">
        <v>73681</v>
      </c>
      <c r="V2505" s="64">
        <v>8</v>
      </c>
      <c r="W2505" s="54">
        <f t="shared" si="116"/>
        <v>2496</v>
      </c>
      <c r="X2505" s="68">
        <v>73681</v>
      </c>
      <c r="AC2505" s="63">
        <v>36841.885892101564</v>
      </c>
      <c r="AD2505" s="63"/>
      <c r="AE2505" s="54" t="s">
        <v>177</v>
      </c>
      <c r="AG2505" s="63"/>
      <c r="AK2505" s="64"/>
      <c r="AL2505" s="64"/>
      <c r="AM2505" s="65"/>
      <c r="AO2505" s="64"/>
      <c r="AP2505" s="66"/>
      <c r="AQ2505" s="66"/>
      <c r="AS2505" s="67"/>
      <c r="AT2505" s="68"/>
    </row>
    <row r="2506" spans="1:46" x14ac:dyDescent="0.25">
      <c r="A2506" s="60">
        <v>37992.013618259691</v>
      </c>
      <c r="B2506" s="54">
        <f t="shared" si="114"/>
        <v>23</v>
      </c>
      <c r="C2506" s="54">
        <f t="shared" si="115"/>
        <v>2497</v>
      </c>
      <c r="D2506" s="60">
        <v>37992.013618259691</v>
      </c>
      <c r="G2506" s="63"/>
      <c r="I2506" s="64"/>
      <c r="J2506" s="64"/>
      <c r="K2506" s="65"/>
      <c r="M2506" s="64"/>
      <c r="N2506" s="66"/>
      <c r="O2506" s="66"/>
      <c r="Q2506" s="67"/>
      <c r="R2506" s="68"/>
      <c r="S2506" s="63"/>
      <c r="U2506" s="68">
        <v>73711</v>
      </c>
      <c r="V2506" s="64">
        <v>9</v>
      </c>
      <c r="W2506" s="54">
        <f t="shared" si="116"/>
        <v>2497</v>
      </c>
      <c r="X2506" s="68">
        <v>73711</v>
      </c>
      <c r="AC2506" s="63">
        <v>36855.966922610532</v>
      </c>
      <c r="AD2506" s="63"/>
      <c r="AE2506" s="54" t="s">
        <v>176</v>
      </c>
      <c r="AG2506" s="63"/>
      <c r="AK2506" s="64"/>
      <c r="AL2506" s="64"/>
      <c r="AM2506" s="65"/>
      <c r="AO2506" s="64"/>
      <c r="AP2506" s="66"/>
      <c r="AQ2506" s="66"/>
      <c r="AS2506" s="67"/>
      <c r="AT2506" s="68"/>
    </row>
    <row r="2507" spans="1:46" x14ac:dyDescent="0.25">
      <c r="A2507" s="60">
        <v>38006.738508809824</v>
      </c>
      <c r="B2507" s="54">
        <f t="shared" si="114"/>
        <v>24</v>
      </c>
      <c r="C2507" s="54">
        <f t="shared" si="115"/>
        <v>2498</v>
      </c>
      <c r="D2507" s="60">
        <v>38006.738508809824</v>
      </c>
      <c r="G2507" s="63"/>
      <c r="I2507" s="64"/>
      <c r="J2507" s="64"/>
      <c r="K2507" s="65"/>
      <c r="M2507" s="64"/>
      <c r="N2507" s="66"/>
      <c r="O2507" s="66"/>
      <c r="Q2507" s="67"/>
      <c r="R2507" s="68"/>
      <c r="S2507" s="63"/>
      <c r="U2507" s="68">
        <v>73740</v>
      </c>
      <c r="V2507" s="64">
        <v>10</v>
      </c>
      <c r="W2507" s="54">
        <f t="shared" si="116"/>
        <v>2498</v>
      </c>
      <c r="X2507" s="68">
        <v>73740</v>
      </c>
      <c r="AC2507" s="63">
        <v>36871.377687864006</v>
      </c>
      <c r="AD2507" s="63"/>
      <c r="AE2507" s="54" t="s">
        <v>177</v>
      </c>
      <c r="AG2507" s="63"/>
      <c r="AK2507" s="64"/>
      <c r="AL2507" s="64"/>
      <c r="AM2507" s="65"/>
      <c r="AO2507" s="64"/>
      <c r="AP2507" s="66"/>
      <c r="AQ2507" s="66"/>
      <c r="AS2507" s="67"/>
      <c r="AT2507" s="68"/>
    </row>
    <row r="2508" spans="1:46" x14ac:dyDescent="0.25">
      <c r="A2508" s="60">
        <v>38021.498107784893</v>
      </c>
      <c r="B2508" s="54">
        <f t="shared" ref="B2508:B2571" si="117">IF(B2507=24,1,B2507+1)</f>
        <v>1</v>
      </c>
      <c r="C2508" s="54">
        <f t="shared" ref="C2508:C2571" si="118">C2507+1</f>
        <v>2499</v>
      </c>
      <c r="D2508" s="60">
        <v>38021.498107784893</v>
      </c>
      <c r="G2508" s="63"/>
      <c r="I2508" s="64"/>
      <c r="J2508" s="64"/>
      <c r="K2508" s="65"/>
      <c r="M2508" s="64"/>
      <c r="N2508" s="66"/>
      <c r="O2508" s="66"/>
      <c r="Q2508" s="67"/>
      <c r="R2508" s="68"/>
      <c r="S2508" s="63"/>
      <c r="U2508" s="68">
        <v>73769</v>
      </c>
      <c r="V2508" s="64">
        <v>11</v>
      </c>
      <c r="W2508" s="54">
        <f t="shared" ref="W2508:W2571" si="119">W2507+1</f>
        <v>2499</v>
      </c>
      <c r="X2508" s="68">
        <v>73769</v>
      </c>
      <c r="AC2508" s="63">
        <v>36885.724086576607</v>
      </c>
      <c r="AD2508" s="63"/>
      <c r="AE2508" s="54" t="s">
        <v>176</v>
      </c>
      <c r="AG2508" s="63"/>
      <c r="AK2508" s="64"/>
      <c r="AL2508" s="64"/>
      <c r="AM2508" s="65"/>
      <c r="AO2508" s="64"/>
      <c r="AP2508" s="66"/>
      <c r="AQ2508" s="66"/>
      <c r="AS2508" s="67"/>
      <c r="AT2508" s="68"/>
    </row>
    <row r="2509" spans="1:46" x14ac:dyDescent="0.25">
      <c r="A2509" s="60">
        <v>38036.327130133752</v>
      </c>
      <c r="B2509" s="54">
        <f t="shared" si="117"/>
        <v>2</v>
      </c>
      <c r="C2509" s="54">
        <f t="shared" si="118"/>
        <v>2500</v>
      </c>
      <c r="D2509" s="60">
        <v>38036.327130133752</v>
      </c>
      <c r="G2509" s="63"/>
      <c r="I2509" s="64"/>
      <c r="J2509" s="64"/>
      <c r="K2509" s="65"/>
      <c r="M2509" s="64"/>
      <c r="N2509" s="66"/>
      <c r="O2509" s="66"/>
      <c r="Q2509" s="67"/>
      <c r="R2509" s="68"/>
      <c r="S2509" s="63"/>
      <c r="U2509" s="68">
        <v>73799</v>
      </c>
      <c r="V2509" s="64">
        <v>12</v>
      </c>
      <c r="W2509" s="54">
        <f t="shared" si="119"/>
        <v>2500</v>
      </c>
      <c r="X2509" s="68">
        <v>73799</v>
      </c>
      <c r="AC2509" s="63">
        <v>36900.851022972725</v>
      </c>
      <c r="AD2509" s="63"/>
      <c r="AE2509" s="54" t="s">
        <v>177</v>
      </c>
      <c r="AG2509" s="63"/>
      <c r="AK2509" s="64"/>
      <c r="AL2509" s="64"/>
      <c r="AM2509" s="65"/>
      <c r="AO2509" s="64"/>
      <c r="AP2509" s="66"/>
      <c r="AQ2509" s="66"/>
      <c r="AS2509" s="67"/>
      <c r="AT2509" s="68"/>
    </row>
    <row r="2510" spans="1:46" x14ac:dyDescent="0.25">
      <c r="A2510" s="60">
        <v>38051.24770667823</v>
      </c>
      <c r="B2510" s="54">
        <f t="shared" si="117"/>
        <v>3</v>
      </c>
      <c r="C2510" s="54">
        <f t="shared" si="118"/>
        <v>2501</v>
      </c>
      <c r="D2510" s="60">
        <v>38051.24770667823</v>
      </c>
      <c r="G2510" s="63"/>
      <c r="I2510" s="64"/>
      <c r="J2510" s="64"/>
      <c r="K2510" s="65"/>
      <c r="M2510" s="64"/>
      <c r="N2510" s="66"/>
      <c r="O2510" s="66"/>
      <c r="Q2510" s="67"/>
      <c r="R2510" s="68"/>
      <c r="S2510" s="63"/>
      <c r="U2510" s="68">
        <v>73828</v>
      </c>
      <c r="V2510" s="64">
        <v>1</v>
      </c>
      <c r="W2510" s="54">
        <f t="shared" si="119"/>
        <v>2501</v>
      </c>
      <c r="X2510" s="68">
        <v>73828</v>
      </c>
      <c r="AC2510" s="63">
        <v>36915.547152007464</v>
      </c>
      <c r="AD2510" s="63"/>
      <c r="AE2510" s="54" t="s">
        <v>176</v>
      </c>
      <c r="AG2510" s="63"/>
      <c r="AK2510" s="64"/>
      <c r="AL2510" s="64"/>
      <c r="AM2510" s="65"/>
      <c r="AO2510" s="64"/>
      <c r="AP2510" s="66"/>
      <c r="AQ2510" s="66"/>
      <c r="AS2510" s="67"/>
      <c r="AT2510" s="68"/>
    </row>
    <row r="2511" spans="1:46" x14ac:dyDescent="0.25">
      <c r="A2511" s="60">
        <v>38066.284516814165</v>
      </c>
      <c r="B2511" s="54">
        <f t="shared" si="117"/>
        <v>4</v>
      </c>
      <c r="C2511" s="54">
        <f t="shared" si="118"/>
        <v>2502</v>
      </c>
      <c r="D2511" s="60">
        <v>38066.284516814165</v>
      </c>
      <c r="G2511" s="63"/>
      <c r="I2511" s="64"/>
      <c r="J2511" s="64"/>
      <c r="K2511" s="65"/>
      <c r="M2511" s="64"/>
      <c r="N2511" s="66"/>
      <c r="O2511" s="66"/>
      <c r="Q2511" s="67"/>
      <c r="R2511" s="68"/>
      <c r="S2511" s="63"/>
      <c r="U2511" s="68">
        <v>73858</v>
      </c>
      <c r="V2511" s="64">
        <v>2</v>
      </c>
      <c r="W2511" s="54">
        <f t="shared" si="119"/>
        <v>2502</v>
      </c>
      <c r="X2511" s="68">
        <v>73858</v>
      </c>
      <c r="AC2511" s="63">
        <v>36930.300504103303</v>
      </c>
      <c r="AD2511" s="63"/>
      <c r="AE2511" s="54" t="s">
        <v>177</v>
      </c>
      <c r="AG2511" s="63"/>
      <c r="AK2511" s="64"/>
      <c r="AL2511" s="64"/>
      <c r="AM2511" s="65"/>
      <c r="AO2511" s="64"/>
      <c r="AP2511" s="66"/>
      <c r="AQ2511" s="66"/>
      <c r="AS2511" s="67"/>
      <c r="AT2511" s="68"/>
    </row>
    <row r="2512" spans="1:46" x14ac:dyDescent="0.25">
      <c r="A2512" s="60">
        <v>38081.447484759148</v>
      </c>
      <c r="B2512" s="54">
        <f t="shared" si="117"/>
        <v>5</v>
      </c>
      <c r="C2512" s="54">
        <f t="shared" si="118"/>
        <v>2503</v>
      </c>
      <c r="D2512" s="60">
        <v>38081.447484759148</v>
      </c>
      <c r="G2512" s="63"/>
      <c r="I2512" s="64"/>
      <c r="J2512" s="64"/>
      <c r="K2512" s="65"/>
      <c r="M2512" s="64"/>
      <c r="N2512" s="66"/>
      <c r="O2512" s="66"/>
      <c r="Q2512" s="67"/>
      <c r="R2512" s="68"/>
      <c r="S2512" s="63"/>
      <c r="U2512" s="68">
        <v>73887</v>
      </c>
      <c r="V2512" s="64">
        <v>3</v>
      </c>
      <c r="W2512" s="54">
        <f t="shared" si="119"/>
        <v>2503</v>
      </c>
      <c r="X2512" s="68">
        <v>73887</v>
      </c>
      <c r="AC2512" s="63">
        <v>36945.348724376876</v>
      </c>
      <c r="AD2512" s="63"/>
      <c r="AE2512" s="54" t="s">
        <v>176</v>
      </c>
      <c r="AG2512" s="63"/>
      <c r="AK2512" s="64"/>
      <c r="AL2512" s="64"/>
      <c r="AM2512" s="65"/>
      <c r="AO2512" s="64"/>
      <c r="AP2512" s="66"/>
      <c r="AQ2512" s="66"/>
      <c r="AS2512" s="67"/>
      <c r="AT2512" s="68"/>
    </row>
    <row r="2513" spans="1:46" x14ac:dyDescent="0.25">
      <c r="A2513" s="60">
        <v>38096.744082830846</v>
      </c>
      <c r="B2513" s="54">
        <f t="shared" si="117"/>
        <v>6</v>
      </c>
      <c r="C2513" s="54">
        <f t="shared" si="118"/>
        <v>2504</v>
      </c>
      <c r="D2513" s="60">
        <v>38096.744082830846</v>
      </c>
      <c r="G2513" s="63"/>
      <c r="I2513" s="64"/>
      <c r="J2513" s="64"/>
      <c r="K2513" s="65"/>
      <c r="M2513" s="64"/>
      <c r="N2513" s="66"/>
      <c r="O2513" s="66"/>
      <c r="Q2513" s="67"/>
      <c r="R2513" s="68"/>
      <c r="S2513" s="63"/>
      <c r="U2513" s="68">
        <v>73917</v>
      </c>
      <c r="V2513" s="64">
        <v>4</v>
      </c>
      <c r="W2513" s="54">
        <f t="shared" si="119"/>
        <v>2504</v>
      </c>
      <c r="X2513" s="68">
        <v>73917</v>
      </c>
      <c r="AC2513" s="63">
        <v>36959.725090827793</v>
      </c>
      <c r="AD2513" s="63"/>
      <c r="AE2513" s="54" t="s">
        <v>177</v>
      </c>
      <c r="AG2513" s="63"/>
      <c r="AK2513" s="64"/>
      <c r="AL2513" s="64"/>
      <c r="AM2513" s="65"/>
      <c r="AO2513" s="64"/>
      <c r="AP2513" s="66"/>
      <c r="AQ2513" s="66"/>
      <c r="AS2513" s="67"/>
      <c r="AT2513" s="68"/>
    </row>
    <row r="2514" spans="1:46" x14ac:dyDescent="0.25">
      <c r="A2514" s="60">
        <v>38112.169114288408</v>
      </c>
      <c r="B2514" s="54">
        <f t="shared" si="117"/>
        <v>7</v>
      </c>
      <c r="C2514" s="54">
        <f t="shared" si="118"/>
        <v>2505</v>
      </c>
      <c r="D2514" s="60">
        <v>38112.169114288408</v>
      </c>
      <c r="G2514" s="63"/>
      <c r="I2514" s="64"/>
      <c r="J2514" s="64"/>
      <c r="K2514" s="65"/>
      <c r="M2514" s="64"/>
      <c r="N2514" s="66"/>
      <c r="O2514" s="66"/>
      <c r="Q2514" s="67"/>
      <c r="R2514" s="68"/>
      <c r="S2514" s="63"/>
      <c r="U2514" s="68">
        <v>73947</v>
      </c>
      <c r="V2514" s="64">
        <v>5</v>
      </c>
      <c r="W2514" s="54">
        <f t="shared" si="119"/>
        <v>2505</v>
      </c>
      <c r="X2514" s="68">
        <v>73947</v>
      </c>
      <c r="AC2514" s="63">
        <v>36975.056994485203</v>
      </c>
      <c r="AD2514" s="63"/>
      <c r="AE2514" s="54" t="s">
        <v>176</v>
      </c>
      <c r="AG2514" s="63"/>
      <c r="AK2514" s="64"/>
      <c r="AL2514" s="64"/>
      <c r="AM2514" s="65"/>
      <c r="AO2514" s="64"/>
      <c r="AP2514" s="66"/>
      <c r="AQ2514" s="66"/>
      <c r="AS2514" s="67"/>
      <c r="AT2514" s="68"/>
    </row>
    <row r="2515" spans="1:46" x14ac:dyDescent="0.25">
      <c r="A2515" s="60">
        <v>38127.708521666471</v>
      </c>
      <c r="B2515" s="54">
        <f t="shared" si="117"/>
        <v>8</v>
      </c>
      <c r="C2515" s="54">
        <f t="shared" si="118"/>
        <v>2506</v>
      </c>
      <c r="D2515" s="60">
        <v>38127.708521666471</v>
      </c>
      <c r="G2515" s="63"/>
      <c r="I2515" s="64"/>
      <c r="J2515" s="64"/>
      <c r="K2515" s="65"/>
      <c r="M2515" s="64"/>
      <c r="N2515" s="66"/>
      <c r="O2515" s="66"/>
      <c r="Q2515" s="67"/>
      <c r="R2515" s="68"/>
      <c r="S2515" s="63"/>
      <c r="U2515" s="68">
        <v>73976</v>
      </c>
      <c r="V2515" s="64">
        <v>6</v>
      </c>
      <c r="W2515" s="54">
        <f t="shared" si="119"/>
        <v>2506</v>
      </c>
      <c r="X2515" s="68">
        <v>73976</v>
      </c>
      <c r="AC2515" s="63">
        <v>36989.140923529863</v>
      </c>
      <c r="AD2515" s="63"/>
      <c r="AE2515" s="54" t="s">
        <v>177</v>
      </c>
      <c r="AG2515" s="63"/>
      <c r="AK2515" s="64"/>
      <c r="AL2515" s="64"/>
      <c r="AM2515" s="65"/>
      <c r="AO2515" s="64"/>
      <c r="AP2515" s="66"/>
      <c r="AQ2515" s="66"/>
      <c r="AS2515" s="67"/>
      <c r="AT2515" s="68"/>
    </row>
    <row r="2516" spans="1:46" x14ac:dyDescent="0.25">
      <c r="A2516" s="60">
        <v>38143.343624979723</v>
      </c>
      <c r="B2516" s="54">
        <f t="shared" si="117"/>
        <v>9</v>
      </c>
      <c r="C2516" s="54">
        <f t="shared" si="118"/>
        <v>2507</v>
      </c>
      <c r="D2516" s="60">
        <v>38143.343624979723</v>
      </c>
      <c r="G2516" s="63"/>
      <c r="I2516" s="64"/>
      <c r="J2516" s="64"/>
      <c r="K2516" s="65"/>
      <c r="M2516" s="64"/>
      <c r="N2516" s="66"/>
      <c r="O2516" s="66"/>
      <c r="Q2516" s="67"/>
      <c r="R2516" s="68"/>
      <c r="S2516" s="63"/>
      <c r="U2516" s="68">
        <v>74006</v>
      </c>
      <c r="V2516" s="64">
        <v>7</v>
      </c>
      <c r="W2516" s="54">
        <f t="shared" si="119"/>
        <v>2507</v>
      </c>
      <c r="X2516" s="68">
        <v>74006</v>
      </c>
      <c r="AC2516" s="63">
        <v>37004.643528735731</v>
      </c>
      <c r="AD2516" s="63"/>
      <c r="AE2516" s="54" t="s">
        <v>176</v>
      </c>
      <c r="AG2516" s="63"/>
      <c r="AK2516" s="64"/>
      <c r="AL2516" s="64"/>
      <c r="AM2516" s="65"/>
      <c r="AO2516" s="64"/>
      <c r="AP2516" s="66"/>
      <c r="AQ2516" s="66"/>
      <c r="AS2516" s="67"/>
      <c r="AT2516" s="68"/>
    </row>
    <row r="2517" spans="1:46" x14ac:dyDescent="0.25">
      <c r="A2517" s="60">
        <v>38159.040236638859</v>
      </c>
      <c r="B2517" s="54">
        <f t="shared" si="117"/>
        <v>10</v>
      </c>
      <c r="C2517" s="54">
        <f t="shared" si="118"/>
        <v>2508</v>
      </c>
      <c r="D2517" s="60">
        <v>38159.040236638859</v>
      </c>
      <c r="G2517" s="63"/>
      <c r="I2517" s="64"/>
      <c r="J2517" s="64"/>
      <c r="K2517" s="65"/>
      <c r="M2517" s="64"/>
      <c r="N2517" s="66"/>
      <c r="O2517" s="66"/>
      <c r="Q2517" s="67"/>
      <c r="R2517" s="68"/>
      <c r="S2517" s="63"/>
      <c r="U2517" s="68">
        <v>74035</v>
      </c>
      <c r="V2517" s="64">
        <v>8</v>
      </c>
      <c r="W2517" s="54">
        <f t="shared" si="119"/>
        <v>2508</v>
      </c>
      <c r="X2517" s="68">
        <v>74035</v>
      </c>
      <c r="AC2517" s="63">
        <v>37018.578891166486</v>
      </c>
      <c r="AD2517" s="63"/>
      <c r="AE2517" s="54" t="s">
        <v>177</v>
      </c>
      <c r="AG2517" s="63"/>
      <c r="AK2517" s="64"/>
      <c r="AL2517" s="64"/>
      <c r="AM2517" s="65"/>
      <c r="AO2517" s="64"/>
      <c r="AP2517" s="66"/>
      <c r="AQ2517" s="66"/>
      <c r="AS2517" s="67"/>
      <c r="AT2517" s="68"/>
    </row>
    <row r="2518" spans="1:46" x14ac:dyDescent="0.25">
      <c r="A2518" s="60">
        <v>38174.772457580548</v>
      </c>
      <c r="B2518" s="54">
        <f t="shared" si="117"/>
        <v>11</v>
      </c>
      <c r="C2518" s="54">
        <f t="shared" si="118"/>
        <v>2509</v>
      </c>
      <c r="D2518" s="60">
        <v>38174.772457580548</v>
      </c>
      <c r="G2518" s="63"/>
      <c r="I2518" s="64"/>
      <c r="J2518" s="64"/>
      <c r="K2518" s="65"/>
      <c r="M2518" s="64"/>
      <c r="N2518" s="66"/>
      <c r="O2518" s="66"/>
      <c r="Q2518" s="67"/>
      <c r="R2518" s="68"/>
      <c r="S2518" s="63"/>
      <c r="U2518" s="68">
        <v>74065</v>
      </c>
      <c r="V2518" s="64">
        <v>9</v>
      </c>
      <c r="W2518" s="54">
        <f t="shared" si="119"/>
        <v>2509</v>
      </c>
      <c r="X2518" s="68">
        <v>74065</v>
      </c>
      <c r="AC2518" s="63">
        <v>37034.116042061709</v>
      </c>
      <c r="AD2518" s="63"/>
      <c r="AE2518" s="54" t="s">
        <v>176</v>
      </c>
      <c r="AG2518" s="63"/>
      <c r="AK2518" s="64"/>
      <c r="AL2518" s="64"/>
      <c r="AM2518" s="65"/>
      <c r="AO2518" s="64"/>
      <c r="AP2518" s="66"/>
      <c r="AQ2518" s="66"/>
      <c r="AS2518" s="67"/>
      <c r="AT2518" s="68"/>
    </row>
    <row r="2519" spans="1:46" x14ac:dyDescent="0.25">
      <c r="A2519" s="60">
        <v>38190.493912398349</v>
      </c>
      <c r="B2519" s="54">
        <f t="shared" si="117"/>
        <v>12</v>
      </c>
      <c r="C2519" s="54">
        <f t="shared" si="118"/>
        <v>2510</v>
      </c>
      <c r="D2519" s="60">
        <v>38190.493912398349</v>
      </c>
      <c r="G2519" s="63"/>
      <c r="I2519" s="64"/>
      <c r="J2519" s="64"/>
      <c r="K2519" s="65"/>
      <c r="M2519" s="64"/>
      <c r="N2519" s="66"/>
      <c r="O2519" s="66"/>
      <c r="Q2519" s="67"/>
      <c r="R2519" s="68"/>
      <c r="S2519" s="63"/>
      <c r="U2519" s="68">
        <v>74095</v>
      </c>
      <c r="V2519" s="64">
        <v>10</v>
      </c>
      <c r="W2519" s="54">
        <f t="shared" si="119"/>
        <v>2510</v>
      </c>
      <c r="X2519" s="68">
        <v>74095</v>
      </c>
      <c r="AC2519" s="63">
        <v>37048.069730250165</v>
      </c>
      <c r="AD2519" s="63"/>
      <c r="AE2519" s="54" t="s">
        <v>177</v>
      </c>
      <c r="AG2519" s="63"/>
      <c r="AK2519" s="64"/>
      <c r="AL2519" s="64"/>
      <c r="AM2519" s="65"/>
      <c r="AO2519" s="64"/>
      <c r="AP2519" s="66"/>
      <c r="AQ2519" s="66"/>
      <c r="AS2519" s="67"/>
      <c r="AT2519" s="68"/>
    </row>
    <row r="2520" spans="1:46" x14ac:dyDescent="0.25">
      <c r="A2520" s="60">
        <v>38206.181020583957</v>
      </c>
      <c r="B2520" s="54">
        <f t="shared" si="117"/>
        <v>13</v>
      </c>
      <c r="C2520" s="54">
        <f t="shared" si="118"/>
        <v>2511</v>
      </c>
      <c r="D2520" s="60">
        <v>38206.181020583957</v>
      </c>
      <c r="G2520" s="63"/>
      <c r="I2520" s="64"/>
      <c r="J2520" s="64"/>
      <c r="K2520" s="65"/>
      <c r="M2520" s="64"/>
      <c r="N2520" s="66"/>
      <c r="O2520" s="66"/>
      <c r="Q2520" s="67"/>
      <c r="R2520" s="68"/>
      <c r="S2520" s="63"/>
      <c r="U2520" s="68">
        <v>74124</v>
      </c>
      <c r="V2520" s="64">
        <v>11</v>
      </c>
      <c r="W2520" s="54">
        <f t="shared" si="119"/>
        <v>2511</v>
      </c>
      <c r="X2520" s="68">
        <v>74124</v>
      </c>
      <c r="AC2520" s="63">
        <v>37063.499183085281</v>
      </c>
      <c r="AD2520" s="63"/>
      <c r="AE2520" s="54" t="s">
        <v>176</v>
      </c>
      <c r="AG2520" s="63"/>
      <c r="AK2520" s="64"/>
      <c r="AL2520" s="64"/>
      <c r="AM2520" s="65"/>
      <c r="AO2520" s="64"/>
      <c r="AP2520" s="66"/>
      <c r="AQ2520" s="66"/>
      <c r="AS2520" s="67"/>
      <c r="AT2520" s="68"/>
    </row>
    <row r="2521" spans="1:46" x14ac:dyDescent="0.25">
      <c r="A2521" s="60">
        <v>38221.787729115225</v>
      </c>
      <c r="B2521" s="54">
        <f t="shared" si="117"/>
        <v>14</v>
      </c>
      <c r="C2521" s="54">
        <f t="shared" si="118"/>
        <v>2512</v>
      </c>
      <c r="D2521" s="60">
        <v>38221.787729115225</v>
      </c>
      <c r="G2521" s="63"/>
      <c r="I2521" s="64"/>
      <c r="J2521" s="64"/>
      <c r="K2521" s="65"/>
      <c r="M2521" s="64"/>
      <c r="N2521" s="66"/>
      <c r="O2521" s="66"/>
      <c r="Q2521" s="67"/>
      <c r="R2521" s="68"/>
      <c r="S2521" s="63"/>
      <c r="U2521" s="68">
        <v>74154</v>
      </c>
      <c r="V2521" s="64">
        <v>12</v>
      </c>
      <c r="W2521" s="54">
        <f t="shared" si="119"/>
        <v>2512</v>
      </c>
      <c r="X2521" s="68">
        <v>74154</v>
      </c>
      <c r="AC2521" s="63">
        <v>37077.628363462631</v>
      </c>
      <c r="AD2521" s="63"/>
      <c r="AE2521" s="54" t="s">
        <v>177</v>
      </c>
      <c r="AG2521" s="63"/>
      <c r="AK2521" s="64"/>
      <c r="AL2521" s="64"/>
      <c r="AM2521" s="65"/>
      <c r="AO2521" s="64"/>
      <c r="AP2521" s="66"/>
      <c r="AQ2521" s="66"/>
      <c r="AS2521" s="67"/>
      <c r="AT2521" s="68"/>
    </row>
    <row r="2522" spans="1:46" x14ac:dyDescent="0.25">
      <c r="A2522" s="60">
        <v>38237.301372855902</v>
      </c>
      <c r="B2522" s="54">
        <f t="shared" si="117"/>
        <v>15</v>
      </c>
      <c r="C2522" s="54">
        <f t="shared" si="118"/>
        <v>2513</v>
      </c>
      <c r="D2522" s="60">
        <v>38237.301372855902</v>
      </c>
      <c r="G2522" s="63"/>
      <c r="I2522" s="64"/>
      <c r="J2522" s="64"/>
      <c r="K2522" s="65"/>
      <c r="M2522" s="64"/>
      <c r="N2522" s="66"/>
      <c r="O2522" s="66"/>
      <c r="Q2522" s="67"/>
      <c r="R2522" s="68"/>
      <c r="S2522" s="63"/>
      <c r="U2522" s="68">
        <v>74183</v>
      </c>
      <c r="V2522" s="64">
        <v>1</v>
      </c>
      <c r="W2522" s="54">
        <f t="shared" si="119"/>
        <v>2513</v>
      </c>
      <c r="X2522" s="68">
        <v>74183</v>
      </c>
      <c r="AC2522" s="63">
        <v>37092.823249297217</v>
      </c>
      <c r="AD2522" s="63"/>
      <c r="AE2522" s="54" t="s">
        <v>176</v>
      </c>
      <c r="AG2522" s="63"/>
      <c r="AK2522" s="64"/>
      <c r="AL2522" s="64"/>
      <c r="AM2522" s="65"/>
      <c r="AO2522" s="64"/>
      <c r="AP2522" s="66"/>
      <c r="AQ2522" s="66"/>
      <c r="AS2522" s="67"/>
      <c r="AT2522" s="68"/>
    </row>
    <row r="2523" spans="1:46" x14ac:dyDescent="0.25">
      <c r="A2523" s="60">
        <v>38252.688127466477</v>
      </c>
      <c r="B2523" s="54">
        <f t="shared" si="117"/>
        <v>16</v>
      </c>
      <c r="C2523" s="54">
        <f t="shared" si="118"/>
        <v>2514</v>
      </c>
      <c r="D2523" s="60">
        <v>38252.688127466477</v>
      </c>
      <c r="G2523" s="63"/>
      <c r="I2523" s="64"/>
      <c r="J2523" s="64"/>
      <c r="K2523" s="65"/>
      <c r="M2523" s="64"/>
      <c r="N2523" s="66"/>
      <c r="O2523" s="66"/>
      <c r="Q2523" s="67"/>
      <c r="R2523" s="68"/>
      <c r="S2523" s="63"/>
      <c r="U2523" s="68">
        <v>74212</v>
      </c>
      <c r="V2523" s="64">
        <v>2</v>
      </c>
      <c r="W2523" s="54">
        <f t="shared" si="119"/>
        <v>2514</v>
      </c>
      <c r="X2523" s="68">
        <v>74212</v>
      </c>
      <c r="AC2523" s="63">
        <v>37107.247780378908</v>
      </c>
      <c r="AD2523" s="63"/>
      <c r="AE2523" s="54" t="s">
        <v>177</v>
      </c>
      <c r="AG2523" s="63"/>
      <c r="AK2523" s="64"/>
      <c r="AL2523" s="64"/>
      <c r="AM2523" s="65"/>
      <c r="AO2523" s="64"/>
      <c r="AP2523" s="66"/>
      <c r="AQ2523" s="66"/>
      <c r="AS2523" s="67"/>
      <c r="AT2523" s="68"/>
    </row>
    <row r="2524" spans="1:46" x14ac:dyDescent="0.25">
      <c r="A2524" s="60">
        <v>38267.951642175671</v>
      </c>
      <c r="B2524" s="54">
        <f t="shared" si="117"/>
        <v>17</v>
      </c>
      <c r="C2524" s="54">
        <f t="shared" si="118"/>
        <v>2515</v>
      </c>
      <c r="D2524" s="60">
        <v>38267.951642175671</v>
      </c>
      <c r="G2524" s="63"/>
      <c r="I2524" s="64"/>
      <c r="J2524" s="64"/>
      <c r="K2524" s="65"/>
      <c r="M2524" s="64"/>
      <c r="N2524" s="66"/>
      <c r="O2524" s="66"/>
      <c r="Q2524" s="67"/>
      <c r="R2524" s="68"/>
      <c r="S2524" s="63"/>
      <c r="U2524" s="68">
        <v>74242</v>
      </c>
      <c r="V2524" s="64">
        <v>3</v>
      </c>
      <c r="W2524" s="54">
        <f t="shared" si="119"/>
        <v>2515</v>
      </c>
      <c r="X2524" s="68">
        <v>74242</v>
      </c>
      <c r="AC2524" s="63">
        <v>37122.122459440026</v>
      </c>
      <c r="AD2524" s="63"/>
      <c r="AE2524" s="54" t="s">
        <v>176</v>
      </c>
      <c r="AG2524" s="63"/>
      <c r="AK2524" s="64"/>
      <c r="AL2524" s="64"/>
      <c r="AM2524" s="65"/>
      <c r="AO2524" s="64"/>
      <c r="AP2524" s="66"/>
      <c r="AQ2524" s="66"/>
      <c r="AS2524" s="67"/>
      <c r="AT2524" s="68"/>
    </row>
    <row r="2525" spans="1:46" x14ac:dyDescent="0.25">
      <c r="A2525" s="60">
        <v>38283.076312360819</v>
      </c>
      <c r="B2525" s="54">
        <f t="shared" si="117"/>
        <v>18</v>
      </c>
      <c r="C2525" s="54">
        <f t="shared" si="118"/>
        <v>2516</v>
      </c>
      <c r="D2525" s="60">
        <v>38283.076312360819</v>
      </c>
      <c r="G2525" s="63"/>
      <c r="I2525" s="64"/>
      <c r="J2525" s="64"/>
      <c r="K2525" s="65"/>
      <c r="M2525" s="64"/>
      <c r="N2525" s="66"/>
      <c r="O2525" s="66"/>
      <c r="Q2525" s="67"/>
      <c r="R2525" s="68"/>
      <c r="S2525" s="63"/>
      <c r="U2525" s="68">
        <v>74271</v>
      </c>
      <c r="V2525" s="64">
        <v>4</v>
      </c>
      <c r="W2525" s="54">
        <f t="shared" si="119"/>
        <v>2516</v>
      </c>
      <c r="X2525" s="68">
        <v>74271</v>
      </c>
      <c r="AC2525" s="63">
        <v>37136.905615652911</v>
      </c>
      <c r="AD2525" s="63"/>
      <c r="AE2525" s="54" t="s">
        <v>177</v>
      </c>
      <c r="AG2525" s="63"/>
      <c r="AK2525" s="64"/>
      <c r="AL2525" s="64"/>
      <c r="AM2525" s="65"/>
      <c r="AO2525" s="64"/>
      <c r="AP2525" s="66"/>
      <c r="AQ2525" s="66"/>
      <c r="AS2525" s="67"/>
      <c r="AT2525" s="68"/>
    </row>
    <row r="2526" spans="1:46" x14ac:dyDescent="0.25">
      <c r="A2526" s="60">
        <v>38298.083076515235</v>
      </c>
      <c r="B2526" s="54">
        <f t="shared" si="117"/>
        <v>19</v>
      </c>
      <c r="C2526" s="54">
        <f t="shared" si="118"/>
        <v>2517</v>
      </c>
      <c r="D2526" s="60">
        <v>38298.083076515235</v>
      </c>
      <c r="G2526" s="63"/>
      <c r="I2526" s="64"/>
      <c r="J2526" s="64"/>
      <c r="K2526" s="65"/>
      <c r="M2526" s="64"/>
      <c r="N2526" s="66"/>
      <c r="O2526" s="66"/>
      <c r="Q2526" s="67"/>
      <c r="R2526" s="68"/>
      <c r="S2526" s="63"/>
      <c r="U2526" s="68">
        <v>74301</v>
      </c>
      <c r="V2526" s="64">
        <v>5</v>
      </c>
      <c r="W2526" s="54">
        <f t="shared" si="119"/>
        <v>2517</v>
      </c>
      <c r="X2526" s="68">
        <v>74301</v>
      </c>
      <c r="AC2526" s="63">
        <v>37151.436405814718</v>
      </c>
      <c r="AD2526" s="63"/>
      <c r="AE2526" s="54" t="s">
        <v>176</v>
      </c>
      <c r="AG2526" s="63"/>
      <c r="AK2526" s="64"/>
      <c r="AL2526" s="64"/>
      <c r="AM2526" s="65"/>
      <c r="AO2526" s="64"/>
      <c r="AP2526" s="66"/>
      <c r="AQ2526" s="66"/>
      <c r="AS2526" s="67"/>
      <c r="AT2526" s="68"/>
    </row>
    <row r="2527" spans="1:46" x14ac:dyDescent="0.25">
      <c r="A2527" s="60">
        <v>38312.974136509467</v>
      </c>
      <c r="B2527" s="54">
        <f t="shared" si="117"/>
        <v>20</v>
      </c>
      <c r="C2527" s="54">
        <f t="shared" si="118"/>
        <v>2518</v>
      </c>
      <c r="D2527" s="60">
        <v>38312.974136509467</v>
      </c>
      <c r="G2527" s="63"/>
      <c r="I2527" s="64"/>
      <c r="J2527" s="64"/>
      <c r="K2527" s="65"/>
      <c r="M2527" s="64"/>
      <c r="N2527" s="66"/>
      <c r="O2527" s="66"/>
      <c r="Q2527" s="67"/>
      <c r="R2527" s="68"/>
      <c r="S2527" s="63"/>
      <c r="U2527" s="68">
        <v>74330</v>
      </c>
      <c r="V2527" s="64">
        <v>6</v>
      </c>
      <c r="W2527" s="54">
        <f t="shared" si="119"/>
        <v>2518</v>
      </c>
      <c r="X2527" s="68">
        <v>74330</v>
      </c>
      <c r="AC2527" s="63">
        <v>37166.576308102347</v>
      </c>
      <c r="AD2527" s="63"/>
      <c r="AE2527" s="54" t="s">
        <v>177</v>
      </c>
      <c r="AG2527" s="63"/>
      <c r="AK2527" s="64"/>
      <c r="AL2527" s="64"/>
      <c r="AM2527" s="65"/>
      <c r="AO2527" s="64"/>
      <c r="AP2527" s="66"/>
      <c r="AQ2527" s="66"/>
      <c r="AS2527" s="67"/>
      <c r="AT2527" s="68"/>
    </row>
    <row r="2528" spans="1:46" x14ac:dyDescent="0.25">
      <c r="A2528" s="60">
        <v>38327.78474200191</v>
      </c>
      <c r="B2528" s="54">
        <f t="shared" si="117"/>
        <v>21</v>
      </c>
      <c r="C2528" s="54">
        <f t="shared" si="118"/>
        <v>2519</v>
      </c>
      <c r="D2528" s="60">
        <v>38327.78474200191</v>
      </c>
      <c r="G2528" s="63"/>
      <c r="I2528" s="64"/>
      <c r="J2528" s="64"/>
      <c r="K2528" s="65"/>
      <c r="M2528" s="64"/>
      <c r="N2528" s="66"/>
      <c r="O2528" s="66"/>
      <c r="Q2528" s="67"/>
      <c r="R2528" s="68"/>
      <c r="S2528" s="63"/>
      <c r="U2528" s="68">
        <v>74360</v>
      </c>
      <c r="V2528" s="64">
        <v>7</v>
      </c>
      <c r="W2528" s="54">
        <f t="shared" si="119"/>
        <v>2519</v>
      </c>
      <c r="X2528" s="68">
        <v>74360</v>
      </c>
      <c r="AC2528" s="63">
        <v>37180.808596186806</v>
      </c>
      <c r="AD2528" s="63"/>
      <c r="AE2528" s="54" t="s">
        <v>176</v>
      </c>
      <c r="AG2528" s="63"/>
      <c r="AK2528" s="64"/>
      <c r="AL2528" s="64"/>
      <c r="AM2528" s="65"/>
      <c r="AO2528" s="64"/>
      <c r="AP2528" s="66"/>
      <c r="AQ2528" s="66"/>
      <c r="AS2528" s="67"/>
      <c r="AT2528" s="68"/>
    </row>
    <row r="2529" spans="1:46" x14ac:dyDescent="0.25">
      <c r="A2529" s="60">
        <v>38342.52963503683</v>
      </c>
      <c r="B2529" s="54">
        <f t="shared" si="117"/>
        <v>22</v>
      </c>
      <c r="C2529" s="54">
        <f t="shared" si="118"/>
        <v>2520</v>
      </c>
      <c r="D2529" s="60">
        <v>38342.52963503683</v>
      </c>
      <c r="G2529" s="63"/>
      <c r="I2529" s="64"/>
      <c r="J2529" s="64"/>
      <c r="K2529" s="65"/>
      <c r="M2529" s="64"/>
      <c r="N2529" s="66"/>
      <c r="O2529" s="66"/>
      <c r="Q2529" s="67"/>
      <c r="R2529" s="68"/>
      <c r="S2529" s="63"/>
      <c r="U2529" s="68">
        <v>74389</v>
      </c>
      <c r="V2529" s="64">
        <v>8</v>
      </c>
      <c r="W2529" s="54">
        <f t="shared" si="119"/>
        <v>2520</v>
      </c>
      <c r="X2529" s="68">
        <v>74389</v>
      </c>
      <c r="AC2529" s="63">
        <v>37196.237561966293</v>
      </c>
      <c r="AD2529" s="63"/>
      <c r="AE2529" s="54" t="s">
        <v>177</v>
      </c>
      <c r="AG2529" s="63"/>
      <c r="AK2529" s="64"/>
      <c r="AL2529" s="64"/>
      <c r="AM2529" s="65"/>
      <c r="AO2529" s="64"/>
      <c r="AP2529" s="66"/>
      <c r="AQ2529" s="66"/>
      <c r="AS2529" s="67"/>
      <c r="AT2529" s="68"/>
    </row>
    <row r="2530" spans="1:46" x14ac:dyDescent="0.25">
      <c r="A2530" s="60">
        <v>38357.252824414521</v>
      </c>
      <c r="B2530" s="54">
        <f t="shared" si="117"/>
        <v>23</v>
      </c>
      <c r="C2530" s="54">
        <f t="shared" si="118"/>
        <v>2521</v>
      </c>
      <c r="D2530" s="60">
        <v>38357.252824414521</v>
      </c>
      <c r="G2530" s="63"/>
      <c r="I2530" s="64"/>
      <c r="J2530" s="64"/>
      <c r="K2530" s="65"/>
      <c r="M2530" s="64"/>
      <c r="N2530" s="66"/>
      <c r="O2530" s="66"/>
      <c r="Q2530" s="67"/>
      <c r="R2530" s="68"/>
      <c r="S2530" s="63"/>
      <c r="U2530" s="68">
        <v>74419</v>
      </c>
      <c r="V2530" s="64">
        <v>9</v>
      </c>
      <c r="W2530" s="54">
        <f t="shared" si="119"/>
        <v>2521</v>
      </c>
      <c r="X2530" s="68">
        <v>74419</v>
      </c>
      <c r="AC2530" s="63">
        <v>37210.278509006836</v>
      </c>
      <c r="AD2530" s="63"/>
      <c r="AE2530" s="54" t="s">
        <v>176</v>
      </c>
      <c r="AG2530" s="63"/>
      <c r="AK2530" s="64"/>
      <c r="AL2530" s="64"/>
      <c r="AM2530" s="65"/>
      <c r="AO2530" s="64"/>
      <c r="AP2530" s="66"/>
      <c r="AQ2530" s="66"/>
      <c r="AS2530" s="67"/>
      <c r="AT2530" s="68"/>
    </row>
    <row r="2531" spans="1:46" x14ac:dyDescent="0.25">
      <c r="A2531" s="60">
        <v>38371.97404809529</v>
      </c>
      <c r="B2531" s="54">
        <f t="shared" si="117"/>
        <v>24</v>
      </c>
      <c r="C2531" s="54">
        <f t="shared" si="118"/>
        <v>2522</v>
      </c>
      <c r="D2531" s="60">
        <v>38371.97404809529</v>
      </c>
      <c r="G2531" s="63"/>
      <c r="I2531" s="64"/>
      <c r="J2531" s="64"/>
      <c r="K2531" s="65"/>
      <c r="M2531" s="64"/>
      <c r="N2531" s="66"/>
      <c r="O2531" s="66"/>
      <c r="Q2531" s="67"/>
      <c r="R2531" s="68"/>
      <c r="S2531" s="63"/>
      <c r="U2531" s="68">
        <v>74449</v>
      </c>
      <c r="V2531" s="64">
        <v>10</v>
      </c>
      <c r="W2531" s="54">
        <f t="shared" si="119"/>
        <v>2522</v>
      </c>
      <c r="X2531" s="68">
        <v>74449</v>
      </c>
      <c r="AC2531" s="63">
        <v>37225.86813678639</v>
      </c>
      <c r="AD2531" s="63"/>
      <c r="AE2531" s="54" t="s">
        <v>177</v>
      </c>
      <c r="AG2531" s="63"/>
      <c r="AK2531" s="64"/>
      <c r="AL2531" s="64"/>
      <c r="AM2531" s="65"/>
      <c r="AO2531" s="64"/>
      <c r="AP2531" s="66"/>
      <c r="AQ2531" s="66"/>
      <c r="AS2531" s="67"/>
      <c r="AT2531" s="68"/>
    </row>
    <row r="2532" spans="1:46" x14ac:dyDescent="0.25">
      <c r="A2532" s="60">
        <v>38386.738968108315</v>
      </c>
      <c r="B2532" s="54">
        <f t="shared" si="117"/>
        <v>1</v>
      </c>
      <c r="C2532" s="54">
        <f t="shared" si="118"/>
        <v>2523</v>
      </c>
      <c r="D2532" s="60">
        <v>38386.738968108315</v>
      </c>
      <c r="G2532" s="63"/>
      <c r="I2532" s="64"/>
      <c r="J2532" s="64"/>
      <c r="K2532" s="65"/>
      <c r="M2532" s="64"/>
      <c r="N2532" s="66"/>
      <c r="O2532" s="66"/>
      <c r="Q2532" s="67"/>
      <c r="R2532" s="68"/>
      <c r="S2532" s="63"/>
      <c r="U2532" s="68">
        <v>74479</v>
      </c>
      <c r="V2532" s="64">
        <v>11</v>
      </c>
      <c r="W2532" s="54">
        <f t="shared" si="119"/>
        <v>2523</v>
      </c>
      <c r="X2532" s="68">
        <v>74479</v>
      </c>
      <c r="AC2532" s="63">
        <v>37239.866983239073</v>
      </c>
      <c r="AD2532" s="63"/>
      <c r="AE2532" s="54" t="s">
        <v>176</v>
      </c>
      <c r="AG2532" s="63"/>
      <c r="AK2532" s="64"/>
      <c r="AL2532" s="64"/>
      <c r="AM2532" s="65"/>
      <c r="AO2532" s="64"/>
      <c r="AP2532" s="66"/>
      <c r="AQ2532" s="66"/>
      <c r="AS2532" s="67"/>
      <c r="AT2532" s="68"/>
    </row>
    <row r="2533" spans="1:46" x14ac:dyDescent="0.25">
      <c r="A2533" s="60">
        <v>38401.564581245184</v>
      </c>
      <c r="B2533" s="54">
        <f t="shared" si="117"/>
        <v>2</v>
      </c>
      <c r="C2533" s="54">
        <f t="shared" si="118"/>
        <v>2524</v>
      </c>
      <c r="D2533" s="60">
        <v>38401.564581245184</v>
      </c>
      <c r="G2533" s="63"/>
      <c r="I2533" s="64"/>
      <c r="J2533" s="64"/>
      <c r="K2533" s="65"/>
      <c r="M2533" s="64"/>
      <c r="N2533" s="66"/>
      <c r="O2533" s="66"/>
      <c r="Q2533" s="67"/>
      <c r="R2533" s="68"/>
      <c r="S2533" s="63"/>
      <c r="U2533" s="68">
        <v>74508</v>
      </c>
      <c r="V2533" s="64">
        <v>12</v>
      </c>
      <c r="W2533" s="54">
        <f t="shared" si="119"/>
        <v>2524</v>
      </c>
      <c r="X2533" s="68">
        <v>74508</v>
      </c>
      <c r="AC2533" s="63">
        <v>37255.445564276073</v>
      </c>
      <c r="AD2533" s="63"/>
      <c r="AE2533" s="54" t="s">
        <v>177</v>
      </c>
      <c r="AG2533" s="63"/>
      <c r="AK2533" s="64"/>
      <c r="AL2533" s="64"/>
      <c r="AM2533" s="65"/>
      <c r="AO2533" s="64"/>
      <c r="AP2533" s="66"/>
      <c r="AQ2533" s="66"/>
      <c r="AS2533" s="67"/>
      <c r="AT2533" s="68"/>
    </row>
    <row r="2534" spans="1:46" x14ac:dyDescent="0.25">
      <c r="A2534" s="60">
        <v>38416.490450515412</v>
      </c>
      <c r="B2534" s="54">
        <f t="shared" si="117"/>
        <v>3</v>
      </c>
      <c r="C2534" s="54">
        <f t="shared" si="118"/>
        <v>2525</v>
      </c>
      <c r="D2534" s="60">
        <v>38416.490450515412</v>
      </c>
      <c r="G2534" s="63"/>
      <c r="I2534" s="64"/>
      <c r="J2534" s="64"/>
      <c r="K2534" s="65"/>
      <c r="M2534" s="64"/>
      <c r="N2534" s="66"/>
      <c r="O2534" s="66"/>
      <c r="Q2534" s="67"/>
      <c r="R2534" s="68"/>
      <c r="S2534" s="63"/>
      <c r="U2534" s="68">
        <v>74538</v>
      </c>
      <c r="V2534" s="64">
        <v>1</v>
      </c>
      <c r="W2534" s="54">
        <f t="shared" si="119"/>
        <v>2525</v>
      </c>
      <c r="X2534" s="68">
        <v>74538</v>
      </c>
      <c r="AC2534" s="63">
        <v>37269.562268707436</v>
      </c>
      <c r="AD2534" s="63"/>
      <c r="AE2534" s="54" t="s">
        <v>176</v>
      </c>
      <c r="AG2534" s="63"/>
      <c r="AK2534" s="64"/>
      <c r="AL2534" s="64"/>
      <c r="AM2534" s="65"/>
      <c r="AO2534" s="64"/>
      <c r="AP2534" s="66"/>
      <c r="AQ2534" s="66"/>
      <c r="AS2534" s="67"/>
      <c r="AT2534" s="68"/>
    </row>
    <row r="2535" spans="1:46" x14ac:dyDescent="0.25">
      <c r="A2535" s="60">
        <v>38431.523949760944</v>
      </c>
      <c r="B2535" s="54">
        <f t="shared" si="117"/>
        <v>4</v>
      </c>
      <c r="C2535" s="54">
        <f t="shared" si="118"/>
        <v>2526</v>
      </c>
      <c r="D2535" s="60">
        <v>38431.523949760944</v>
      </c>
      <c r="G2535" s="63"/>
      <c r="I2535" s="64"/>
      <c r="J2535" s="64"/>
      <c r="K2535" s="65"/>
      <c r="M2535" s="64"/>
      <c r="N2535" s="66"/>
      <c r="O2535" s="66"/>
      <c r="Q2535" s="67"/>
      <c r="R2535" s="68"/>
      <c r="S2535" s="63"/>
      <c r="U2535" s="68">
        <v>74567</v>
      </c>
      <c r="V2535" s="64">
        <v>2</v>
      </c>
      <c r="W2535" s="54">
        <f t="shared" si="119"/>
        <v>2526</v>
      </c>
      <c r="X2535" s="68">
        <v>74567</v>
      </c>
      <c r="AC2535" s="63">
        <v>37284.952475962229</v>
      </c>
      <c r="AD2535" s="63"/>
      <c r="AE2535" s="54" t="s">
        <v>177</v>
      </c>
      <c r="AG2535" s="63"/>
      <c r="AK2535" s="64"/>
      <c r="AL2535" s="64"/>
      <c r="AM2535" s="65"/>
      <c r="AO2535" s="64"/>
      <c r="AP2535" s="66"/>
      <c r="AQ2535" s="66"/>
      <c r="AS2535" s="67"/>
      <c r="AT2535" s="68"/>
    </row>
    <row r="2536" spans="1:46" x14ac:dyDescent="0.25">
      <c r="A2536" s="60">
        <v>38446.691211884841</v>
      </c>
      <c r="B2536" s="54">
        <f t="shared" si="117"/>
        <v>5</v>
      </c>
      <c r="C2536" s="54">
        <f t="shared" si="118"/>
        <v>2527</v>
      </c>
      <c r="D2536" s="60">
        <v>38446.691211884841</v>
      </c>
      <c r="G2536" s="63"/>
      <c r="I2536" s="64"/>
      <c r="J2536" s="64"/>
      <c r="K2536" s="65"/>
      <c r="M2536" s="64"/>
      <c r="N2536" s="66"/>
      <c r="O2536" s="66"/>
      <c r="Q2536" s="67"/>
      <c r="R2536" s="68"/>
      <c r="S2536" s="63"/>
      <c r="U2536" s="68">
        <v>74597</v>
      </c>
      <c r="V2536" s="64">
        <v>3</v>
      </c>
      <c r="W2536" s="54">
        <f t="shared" si="119"/>
        <v>2527</v>
      </c>
      <c r="X2536" s="68">
        <v>74597</v>
      </c>
      <c r="AC2536" s="63">
        <v>37299.32079765154</v>
      </c>
      <c r="AD2536" s="63"/>
      <c r="AE2536" s="54" t="s">
        <v>176</v>
      </c>
      <c r="AG2536" s="63"/>
      <c r="AK2536" s="64"/>
      <c r="AL2536" s="64"/>
      <c r="AM2536" s="65"/>
      <c r="AO2536" s="64"/>
      <c r="AP2536" s="66"/>
      <c r="AQ2536" s="66"/>
      <c r="AS2536" s="67"/>
      <c r="AT2536" s="68"/>
    </row>
    <row r="2537" spans="1:46" x14ac:dyDescent="0.25">
      <c r="A2537" s="60">
        <v>38461.984936266672</v>
      </c>
      <c r="B2537" s="54">
        <f t="shared" si="117"/>
        <v>6</v>
      </c>
      <c r="C2537" s="54">
        <f t="shared" si="118"/>
        <v>2528</v>
      </c>
      <c r="D2537" s="60">
        <v>38461.984936266672</v>
      </c>
      <c r="G2537" s="63"/>
      <c r="I2537" s="64"/>
      <c r="J2537" s="64"/>
      <c r="K2537" s="65"/>
      <c r="M2537" s="64"/>
      <c r="N2537" s="66"/>
      <c r="O2537" s="66"/>
      <c r="Q2537" s="67"/>
      <c r="R2537" s="68"/>
      <c r="S2537" s="63"/>
      <c r="U2537" s="68">
        <v>74626</v>
      </c>
      <c r="V2537" s="64">
        <v>4</v>
      </c>
      <c r="W2537" s="54">
        <f t="shared" si="119"/>
        <v>2528</v>
      </c>
      <c r="X2537" s="68">
        <v>74626</v>
      </c>
      <c r="AC2537" s="63">
        <v>37314.387324632611</v>
      </c>
      <c r="AD2537" s="63"/>
      <c r="AE2537" s="54" t="s">
        <v>177</v>
      </c>
      <c r="AG2537" s="63"/>
      <c r="AK2537" s="64"/>
      <c r="AL2537" s="64"/>
      <c r="AM2537" s="65"/>
      <c r="AO2537" s="64"/>
      <c r="AP2537" s="66"/>
      <c r="AQ2537" s="66"/>
      <c r="AS2537" s="67"/>
      <c r="AT2537" s="68"/>
    </row>
    <row r="2538" spans="1:46" x14ac:dyDescent="0.25">
      <c r="A2538" s="60">
        <v>38477.412435645238</v>
      </c>
      <c r="B2538" s="54">
        <f t="shared" si="117"/>
        <v>7</v>
      </c>
      <c r="C2538" s="54">
        <f t="shared" si="118"/>
        <v>2529</v>
      </c>
      <c r="D2538" s="60">
        <v>38477.412435645238</v>
      </c>
      <c r="G2538" s="63"/>
      <c r="I2538" s="64"/>
      <c r="J2538" s="64"/>
      <c r="K2538" s="65"/>
      <c r="M2538" s="64"/>
      <c r="N2538" s="66"/>
      <c r="O2538" s="66"/>
      <c r="Q2538" s="67"/>
      <c r="R2538" s="68"/>
      <c r="S2538" s="63"/>
      <c r="U2538" s="68">
        <v>74655</v>
      </c>
      <c r="V2538" s="64">
        <v>5</v>
      </c>
      <c r="W2538" s="54">
        <f t="shared" si="119"/>
        <v>2529</v>
      </c>
      <c r="X2538" s="68">
        <v>74655</v>
      </c>
      <c r="AC2538" s="63">
        <v>37329.085830907803</v>
      </c>
      <c r="AD2538" s="63"/>
      <c r="AE2538" s="54" t="s">
        <v>176</v>
      </c>
      <c r="AG2538" s="63"/>
      <c r="AK2538" s="64"/>
      <c r="AL2538" s="64"/>
      <c r="AM2538" s="65"/>
      <c r="AO2538" s="64"/>
      <c r="AP2538" s="66"/>
      <c r="AQ2538" s="66"/>
      <c r="AS2538" s="67"/>
      <c r="AT2538" s="68"/>
    </row>
    <row r="2539" spans="1:46" x14ac:dyDescent="0.25">
      <c r="A2539" s="60">
        <v>38492.950327383354</v>
      </c>
      <c r="B2539" s="54">
        <f t="shared" si="117"/>
        <v>8</v>
      </c>
      <c r="C2539" s="54">
        <f t="shared" si="118"/>
        <v>2530</v>
      </c>
      <c r="D2539" s="60">
        <v>38492.950327383354</v>
      </c>
      <c r="G2539" s="63"/>
      <c r="I2539" s="64"/>
      <c r="J2539" s="64"/>
      <c r="K2539" s="65"/>
      <c r="M2539" s="64"/>
      <c r="N2539" s="66"/>
      <c r="O2539" s="66"/>
      <c r="Q2539" s="67"/>
      <c r="R2539" s="68"/>
      <c r="S2539" s="63"/>
      <c r="U2539" s="68">
        <v>74685</v>
      </c>
      <c r="V2539" s="64">
        <v>5</v>
      </c>
      <c r="W2539" s="54">
        <f t="shared" si="119"/>
        <v>2530</v>
      </c>
      <c r="X2539" s="68">
        <v>74685</v>
      </c>
      <c r="AC2539" s="63">
        <v>37343.768024761695</v>
      </c>
      <c r="AD2539" s="63"/>
      <c r="AE2539" s="54" t="s">
        <v>177</v>
      </c>
      <c r="AG2539" s="63"/>
      <c r="AK2539" s="64"/>
      <c r="AL2539" s="64"/>
      <c r="AM2539" s="65"/>
      <c r="AO2539" s="64"/>
      <c r="AP2539" s="66"/>
      <c r="AQ2539" s="66"/>
      <c r="AS2539" s="67"/>
      <c r="AT2539" s="68"/>
    </row>
    <row r="2540" spans="1:46" x14ac:dyDescent="0.25">
      <c r="A2540" s="60">
        <v>38508.585379309021</v>
      </c>
      <c r="B2540" s="54">
        <f t="shared" si="117"/>
        <v>9</v>
      </c>
      <c r="C2540" s="54">
        <f t="shared" si="118"/>
        <v>2531</v>
      </c>
      <c r="D2540" s="60">
        <v>38508.585379309021</v>
      </c>
      <c r="G2540" s="63"/>
      <c r="I2540" s="64"/>
      <c r="J2540" s="64"/>
      <c r="K2540" s="65"/>
      <c r="M2540" s="64"/>
      <c r="N2540" s="66"/>
      <c r="O2540" s="66"/>
      <c r="Q2540" s="67"/>
      <c r="R2540" s="68"/>
      <c r="S2540" s="63"/>
      <c r="U2540" s="68">
        <v>74714</v>
      </c>
      <c r="V2540" s="64">
        <v>6</v>
      </c>
      <c r="W2540" s="54">
        <f t="shared" si="119"/>
        <v>2531</v>
      </c>
      <c r="X2540" s="68">
        <v>74714</v>
      </c>
      <c r="AC2540" s="63">
        <v>37358.807088858448</v>
      </c>
      <c r="AD2540" s="63"/>
      <c r="AE2540" s="54" t="s">
        <v>176</v>
      </c>
      <c r="AG2540" s="63"/>
      <c r="AK2540" s="64"/>
      <c r="AL2540" s="64"/>
      <c r="AM2540" s="65"/>
      <c r="AO2540" s="64"/>
      <c r="AP2540" s="66"/>
      <c r="AQ2540" s="66"/>
      <c r="AS2540" s="67"/>
      <c r="AT2540" s="68"/>
    </row>
    <row r="2541" spans="1:46" x14ac:dyDescent="0.25">
      <c r="A2541" s="60">
        <v>38524.28277426213</v>
      </c>
      <c r="B2541" s="54">
        <f t="shared" si="117"/>
        <v>10</v>
      </c>
      <c r="C2541" s="54">
        <f t="shared" si="118"/>
        <v>2532</v>
      </c>
      <c r="D2541" s="60">
        <v>38524.28277426213</v>
      </c>
      <c r="G2541" s="63"/>
      <c r="I2541" s="64"/>
      <c r="J2541" s="64"/>
      <c r="K2541" s="65"/>
      <c r="M2541" s="64"/>
      <c r="N2541" s="66"/>
      <c r="O2541" s="66"/>
      <c r="Q2541" s="67"/>
      <c r="R2541" s="68"/>
      <c r="S2541" s="63"/>
      <c r="U2541" s="68">
        <v>74744</v>
      </c>
      <c r="V2541" s="64">
        <v>7</v>
      </c>
      <c r="W2541" s="54">
        <f t="shared" si="119"/>
        <v>2532</v>
      </c>
      <c r="X2541" s="68">
        <v>74744</v>
      </c>
      <c r="AC2541" s="63">
        <v>37373.125686863903</v>
      </c>
      <c r="AD2541" s="63"/>
      <c r="AE2541" s="54" t="s">
        <v>177</v>
      </c>
      <c r="AG2541" s="63"/>
      <c r="AK2541" s="64"/>
      <c r="AL2541" s="64"/>
      <c r="AM2541" s="65"/>
      <c r="AO2541" s="64"/>
      <c r="AP2541" s="66"/>
      <c r="AQ2541" s="66"/>
      <c r="AS2541" s="67"/>
      <c r="AT2541" s="68"/>
    </row>
    <row r="2542" spans="1:46" x14ac:dyDescent="0.25">
      <c r="A2542" s="60">
        <v>38540.012253201101</v>
      </c>
      <c r="B2542" s="54">
        <f t="shared" si="117"/>
        <v>11</v>
      </c>
      <c r="C2542" s="54">
        <f t="shared" si="118"/>
        <v>2533</v>
      </c>
      <c r="D2542" s="60">
        <v>38540.012253201101</v>
      </c>
      <c r="G2542" s="63"/>
      <c r="I2542" s="64"/>
      <c r="J2542" s="64"/>
      <c r="K2542" s="65"/>
      <c r="M2542" s="64"/>
      <c r="N2542" s="66"/>
      <c r="O2542" s="66"/>
      <c r="Q2542" s="67"/>
      <c r="R2542" s="68"/>
      <c r="S2542" s="63"/>
      <c r="U2542" s="68">
        <v>74773</v>
      </c>
      <c r="V2542" s="64">
        <v>8</v>
      </c>
      <c r="W2542" s="54">
        <f t="shared" si="119"/>
        <v>2533</v>
      </c>
      <c r="X2542" s="68">
        <v>74773</v>
      </c>
      <c r="AC2542" s="63">
        <v>37388.448719505221</v>
      </c>
      <c r="AD2542" s="63"/>
      <c r="AE2542" s="54" t="s">
        <v>176</v>
      </c>
      <c r="AG2542" s="63"/>
      <c r="AK2542" s="64"/>
      <c r="AL2542" s="64"/>
      <c r="AM2542" s="65"/>
      <c r="AO2542" s="64"/>
      <c r="AP2542" s="66"/>
      <c r="AQ2542" s="66"/>
      <c r="AS2542" s="67"/>
      <c r="AT2542" s="68"/>
    </row>
    <row r="2543" spans="1:46" x14ac:dyDescent="0.25">
      <c r="A2543" s="60">
        <v>38555.737339940853</v>
      </c>
      <c r="B2543" s="54">
        <f t="shared" si="117"/>
        <v>12</v>
      </c>
      <c r="C2543" s="54">
        <f t="shared" si="118"/>
        <v>2534</v>
      </c>
      <c r="D2543" s="60">
        <v>38555.737339940853</v>
      </c>
      <c r="G2543" s="63"/>
      <c r="I2543" s="64"/>
      <c r="J2543" s="64"/>
      <c r="K2543" s="65"/>
      <c r="M2543" s="64"/>
      <c r="N2543" s="66"/>
      <c r="O2543" s="66"/>
      <c r="Q2543" s="67"/>
      <c r="R2543" s="68"/>
      <c r="S2543" s="63"/>
      <c r="U2543" s="68">
        <v>74803</v>
      </c>
      <c r="V2543" s="64">
        <v>9</v>
      </c>
      <c r="W2543" s="54">
        <f t="shared" si="119"/>
        <v>2534</v>
      </c>
      <c r="X2543" s="68">
        <v>74803</v>
      </c>
      <c r="AC2543" s="63">
        <v>37402.494666943327</v>
      </c>
      <c r="AD2543" s="63"/>
      <c r="AE2543" s="54" t="s">
        <v>177</v>
      </c>
      <c r="AG2543" s="63"/>
      <c r="AK2543" s="64"/>
      <c r="AL2543" s="64"/>
      <c r="AM2543" s="65"/>
      <c r="AO2543" s="64"/>
      <c r="AP2543" s="66"/>
      <c r="AQ2543" s="66"/>
      <c r="AS2543" s="67"/>
      <c r="AT2543" s="68"/>
    </row>
    <row r="2544" spans="1:46" x14ac:dyDescent="0.25">
      <c r="A2544" s="60">
        <v>38571.419751986396</v>
      </c>
      <c r="B2544" s="54">
        <f t="shared" si="117"/>
        <v>13</v>
      </c>
      <c r="C2544" s="54">
        <f t="shared" si="118"/>
        <v>2535</v>
      </c>
      <c r="D2544" s="60">
        <v>38571.419751986396</v>
      </c>
      <c r="G2544" s="63"/>
      <c r="I2544" s="64"/>
      <c r="J2544" s="64"/>
      <c r="K2544" s="65"/>
      <c r="M2544" s="64"/>
      <c r="N2544" s="66"/>
      <c r="O2544" s="66"/>
      <c r="Q2544" s="67"/>
      <c r="R2544" s="68"/>
      <c r="S2544" s="63"/>
      <c r="U2544" s="68">
        <v>74833</v>
      </c>
      <c r="V2544" s="64">
        <v>10</v>
      </c>
      <c r="W2544" s="54">
        <f t="shared" si="119"/>
        <v>2535</v>
      </c>
      <c r="X2544" s="68">
        <v>74833</v>
      </c>
      <c r="AC2544" s="63">
        <v>37417.991383058019</v>
      </c>
      <c r="AD2544" s="63"/>
      <c r="AE2544" s="54" t="s">
        <v>176</v>
      </c>
      <c r="AG2544" s="63"/>
      <c r="AK2544" s="64"/>
      <c r="AL2544" s="64"/>
      <c r="AM2544" s="65"/>
      <c r="AO2544" s="64"/>
      <c r="AP2544" s="66"/>
      <c r="AQ2544" s="66"/>
      <c r="AS2544" s="67"/>
      <c r="AT2544" s="68"/>
    </row>
    <row r="2545" spans="1:46" x14ac:dyDescent="0.25">
      <c r="A2545" s="60">
        <v>38587.032311613206</v>
      </c>
      <c r="B2545" s="54">
        <f t="shared" si="117"/>
        <v>14</v>
      </c>
      <c r="C2545" s="54">
        <f t="shared" si="118"/>
        <v>2536</v>
      </c>
      <c r="D2545" s="60">
        <v>38587.032311613206</v>
      </c>
      <c r="G2545" s="63"/>
      <c r="I2545" s="64"/>
      <c r="J2545" s="64"/>
      <c r="K2545" s="65"/>
      <c r="M2545" s="64"/>
      <c r="N2545" s="66"/>
      <c r="O2545" s="66"/>
      <c r="Q2545" s="67"/>
      <c r="R2545" s="68"/>
      <c r="S2545" s="63"/>
      <c r="U2545" s="68">
        <v>74862</v>
      </c>
      <c r="V2545" s="64">
        <v>11</v>
      </c>
      <c r="W2545" s="54">
        <f t="shared" si="119"/>
        <v>2536</v>
      </c>
      <c r="X2545" s="68">
        <v>74862</v>
      </c>
      <c r="AC2545" s="63">
        <v>37431.905156850815</v>
      </c>
      <c r="AD2545" s="63"/>
      <c r="AE2545" s="54" t="s">
        <v>177</v>
      </c>
      <c r="AG2545" s="63"/>
      <c r="AK2545" s="64"/>
      <c r="AL2545" s="64"/>
      <c r="AM2545" s="65"/>
      <c r="AO2545" s="64"/>
      <c r="AP2545" s="66"/>
      <c r="AQ2545" s="66"/>
      <c r="AS2545" s="67"/>
      <c r="AT2545" s="68"/>
    </row>
    <row r="2546" spans="1:46" x14ac:dyDescent="0.25">
      <c r="A2546" s="60">
        <v>38602.540099511854</v>
      </c>
      <c r="B2546" s="54">
        <f t="shared" si="117"/>
        <v>15</v>
      </c>
      <c r="C2546" s="54">
        <f t="shared" si="118"/>
        <v>2537</v>
      </c>
      <c r="D2546" s="60">
        <v>38602.540099511854</v>
      </c>
      <c r="G2546" s="63"/>
      <c r="I2546" s="64"/>
      <c r="J2546" s="64"/>
      <c r="K2546" s="65"/>
      <c r="M2546" s="64"/>
      <c r="N2546" s="66"/>
      <c r="O2546" s="66"/>
      <c r="Q2546" s="67"/>
      <c r="R2546" s="68"/>
      <c r="S2546" s="63"/>
      <c r="U2546" s="68">
        <v>74892</v>
      </c>
      <c r="V2546" s="64">
        <v>12</v>
      </c>
      <c r="W2546" s="54">
        <f t="shared" si="119"/>
        <v>2537</v>
      </c>
      <c r="X2546" s="68">
        <v>74892</v>
      </c>
      <c r="AC2546" s="63">
        <v>37447.435483929701</v>
      </c>
      <c r="AD2546" s="63"/>
      <c r="AE2546" s="54" t="s">
        <v>176</v>
      </c>
      <c r="AG2546" s="63"/>
      <c r="AK2546" s="64"/>
      <c r="AL2546" s="64"/>
      <c r="AM2546" s="65"/>
      <c r="AO2546" s="64"/>
      <c r="AP2546" s="66"/>
      <c r="AQ2546" s="66"/>
      <c r="AS2546" s="67"/>
      <c r="AT2546" s="68"/>
    </row>
    <row r="2547" spans="1:46" x14ac:dyDescent="0.25">
      <c r="A2547" s="60">
        <v>38617.933499290142</v>
      </c>
      <c r="B2547" s="54">
        <f t="shared" si="117"/>
        <v>16</v>
      </c>
      <c r="C2547" s="54">
        <f t="shared" si="118"/>
        <v>2538</v>
      </c>
      <c r="D2547" s="60">
        <v>38617.933499290142</v>
      </c>
      <c r="G2547" s="63"/>
      <c r="I2547" s="64"/>
      <c r="J2547" s="64"/>
      <c r="K2547" s="65"/>
      <c r="M2547" s="64"/>
      <c r="N2547" s="66"/>
      <c r="O2547" s="66"/>
      <c r="Q2547" s="67"/>
      <c r="R2547" s="68"/>
      <c r="S2547" s="63"/>
      <c r="U2547" s="68">
        <v>74922</v>
      </c>
      <c r="V2547" s="64">
        <v>1</v>
      </c>
      <c r="W2547" s="54">
        <f t="shared" si="119"/>
        <v>2538</v>
      </c>
      <c r="X2547" s="68">
        <v>74922</v>
      </c>
      <c r="AC2547" s="63">
        <v>37461.380606145132</v>
      </c>
      <c r="AD2547" s="63"/>
      <c r="AE2547" s="54" t="s">
        <v>177</v>
      </c>
      <c r="AG2547" s="63"/>
      <c r="AK2547" s="64"/>
      <c r="AL2547" s="64"/>
      <c r="AM2547" s="65"/>
      <c r="AO2547" s="64"/>
      <c r="AP2547" s="66"/>
      <c r="AQ2547" s="66"/>
      <c r="AS2547" s="67"/>
      <c r="AT2547" s="68"/>
    </row>
    <row r="2548" spans="1:46" x14ac:dyDescent="0.25">
      <c r="A2548" s="60">
        <v>38633.190542066004</v>
      </c>
      <c r="B2548" s="54">
        <f t="shared" si="117"/>
        <v>17</v>
      </c>
      <c r="C2548" s="54">
        <f t="shared" si="118"/>
        <v>2539</v>
      </c>
      <c r="D2548" s="60">
        <v>38633.190542066004</v>
      </c>
      <c r="G2548" s="63"/>
      <c r="I2548" s="64"/>
      <c r="J2548" s="64"/>
      <c r="K2548" s="65"/>
      <c r="M2548" s="64"/>
      <c r="N2548" s="66"/>
      <c r="O2548" s="66"/>
      <c r="Q2548" s="67"/>
      <c r="R2548" s="68"/>
      <c r="S2548" s="63"/>
      <c r="U2548" s="68">
        <v>74951</v>
      </c>
      <c r="V2548" s="64">
        <v>2</v>
      </c>
      <c r="W2548" s="54">
        <f t="shared" si="119"/>
        <v>2539</v>
      </c>
      <c r="X2548" s="68">
        <v>74951</v>
      </c>
      <c r="AC2548" s="63">
        <v>37476.80295451358</v>
      </c>
      <c r="AD2548" s="63"/>
      <c r="AE2548" s="54" t="s">
        <v>176</v>
      </c>
      <c r="AG2548" s="63"/>
      <c r="AK2548" s="64"/>
      <c r="AL2548" s="64"/>
      <c r="AM2548" s="65"/>
      <c r="AO2548" s="64"/>
      <c r="AP2548" s="66"/>
      <c r="AQ2548" s="66"/>
      <c r="AS2548" s="67"/>
      <c r="AT2548" s="68"/>
    </row>
    <row r="2549" spans="1:46" x14ac:dyDescent="0.25">
      <c r="A2549" s="60">
        <v>38648.321808570996</v>
      </c>
      <c r="B2549" s="54">
        <f t="shared" si="117"/>
        <v>18</v>
      </c>
      <c r="C2549" s="54">
        <f t="shared" si="118"/>
        <v>2540</v>
      </c>
      <c r="D2549" s="60">
        <v>38648.321808570996</v>
      </c>
      <c r="G2549" s="63"/>
      <c r="I2549" s="64"/>
      <c r="J2549" s="64"/>
      <c r="K2549" s="65"/>
      <c r="M2549" s="64"/>
      <c r="N2549" s="66"/>
      <c r="O2549" s="66"/>
      <c r="Q2549" s="67"/>
      <c r="R2549" s="68"/>
      <c r="S2549" s="63"/>
      <c r="U2549" s="68">
        <v>74981</v>
      </c>
      <c r="V2549" s="64">
        <v>3</v>
      </c>
      <c r="W2549" s="54">
        <f t="shared" si="119"/>
        <v>2540</v>
      </c>
      <c r="X2549" s="68">
        <v>74981</v>
      </c>
      <c r="AC2549" s="63">
        <v>37490.937720730901</v>
      </c>
      <c r="AD2549" s="63"/>
      <c r="AE2549" s="54" t="s">
        <v>177</v>
      </c>
      <c r="AG2549" s="63"/>
      <c r="AK2549" s="64"/>
      <c r="AL2549" s="64"/>
      <c r="AM2549" s="65"/>
      <c r="AO2549" s="64"/>
      <c r="AP2549" s="66"/>
      <c r="AQ2549" s="66"/>
      <c r="AS2549" s="67"/>
      <c r="AT2549" s="68"/>
    </row>
    <row r="2550" spans="1:46" x14ac:dyDescent="0.25">
      <c r="A2550" s="60">
        <v>38663.321893182583</v>
      </c>
      <c r="B2550" s="54">
        <f t="shared" si="117"/>
        <v>19</v>
      </c>
      <c r="C2550" s="54">
        <f t="shared" si="118"/>
        <v>2541</v>
      </c>
      <c r="D2550" s="60">
        <v>38663.321893182583</v>
      </c>
      <c r="G2550" s="63"/>
      <c r="I2550" s="64"/>
      <c r="J2550" s="64"/>
      <c r="K2550" s="65"/>
      <c r="M2550" s="64"/>
      <c r="N2550" s="66"/>
      <c r="O2550" s="66"/>
      <c r="Q2550" s="67"/>
      <c r="R2550" s="68"/>
      <c r="S2550" s="63"/>
      <c r="U2550" s="68">
        <v>75010</v>
      </c>
      <c r="V2550" s="64">
        <v>4</v>
      </c>
      <c r="W2550" s="54">
        <f t="shared" si="119"/>
        <v>2541</v>
      </c>
      <c r="X2550" s="68">
        <v>75010</v>
      </c>
      <c r="AC2550" s="63">
        <v>37506.132903084159</v>
      </c>
      <c r="AD2550" s="63"/>
      <c r="AE2550" s="54" t="s">
        <v>176</v>
      </c>
      <c r="AG2550" s="63"/>
      <c r="AK2550" s="64"/>
      <c r="AL2550" s="64"/>
      <c r="AM2550" s="65"/>
      <c r="AO2550" s="64"/>
      <c r="AP2550" s="66"/>
      <c r="AQ2550" s="66"/>
      <c r="AS2550" s="67"/>
      <c r="AT2550" s="68"/>
    </row>
    <row r="2551" spans="1:46" x14ac:dyDescent="0.25">
      <c r="A2551" s="60">
        <v>38678.21947979508</v>
      </c>
      <c r="B2551" s="54">
        <f t="shared" si="117"/>
        <v>20</v>
      </c>
      <c r="C2551" s="54">
        <f t="shared" si="118"/>
        <v>2542</v>
      </c>
      <c r="D2551" s="60">
        <v>38678.21947979508</v>
      </c>
      <c r="G2551" s="63"/>
      <c r="I2551" s="64"/>
      <c r="J2551" s="64"/>
      <c r="K2551" s="65"/>
      <c r="M2551" s="64"/>
      <c r="N2551" s="66"/>
      <c r="O2551" s="66"/>
      <c r="Q2551" s="67"/>
      <c r="R2551" s="68"/>
      <c r="S2551" s="63"/>
      <c r="U2551" s="68">
        <v>75039</v>
      </c>
      <c r="V2551" s="64">
        <v>5</v>
      </c>
      <c r="W2551" s="54">
        <f t="shared" si="119"/>
        <v>2542</v>
      </c>
      <c r="X2551" s="68">
        <v>75039</v>
      </c>
      <c r="AC2551" s="63">
        <v>37520.583564521745</v>
      </c>
      <c r="AD2551" s="63"/>
      <c r="AE2551" s="54" t="s">
        <v>177</v>
      </c>
      <c r="AG2551" s="63"/>
      <c r="AK2551" s="64"/>
      <c r="AL2551" s="64"/>
      <c r="AM2551" s="65"/>
      <c r="AO2551" s="64"/>
      <c r="AP2551" s="66"/>
      <c r="AQ2551" s="66"/>
      <c r="AS2551" s="67"/>
      <c r="AT2551" s="68"/>
    </row>
    <row r="2552" spans="1:46" x14ac:dyDescent="0.25">
      <c r="A2552" s="60">
        <v>38693.02345156204</v>
      </c>
      <c r="B2552" s="54">
        <f t="shared" si="117"/>
        <v>21</v>
      </c>
      <c r="C2552" s="54">
        <f t="shared" si="118"/>
        <v>2543</v>
      </c>
      <c r="D2552" s="60">
        <v>38693.02345156204</v>
      </c>
      <c r="G2552" s="63"/>
      <c r="I2552" s="64"/>
      <c r="J2552" s="64"/>
      <c r="K2552" s="65"/>
      <c r="M2552" s="64"/>
      <c r="N2552" s="66"/>
      <c r="O2552" s="66"/>
      <c r="Q2552" s="67"/>
      <c r="R2552" s="68"/>
      <c r="S2552" s="63"/>
      <c r="U2552" s="68">
        <v>75069</v>
      </c>
      <c r="V2552" s="64">
        <v>6</v>
      </c>
      <c r="W2552" s="54">
        <f t="shared" si="119"/>
        <v>2543</v>
      </c>
      <c r="X2552" s="68">
        <v>75069</v>
      </c>
      <c r="AC2552" s="63">
        <v>37535.471273695584</v>
      </c>
      <c r="AD2552" s="63"/>
      <c r="AE2552" s="54" t="s">
        <v>176</v>
      </c>
      <c r="AG2552" s="63"/>
      <c r="AK2552" s="64"/>
      <c r="AL2552" s="64"/>
      <c r="AM2552" s="65"/>
      <c r="AO2552" s="64"/>
      <c r="AP2552" s="66"/>
      <c r="AQ2552" s="66"/>
      <c r="AS2552" s="67"/>
      <c r="AT2552" s="68"/>
    </row>
    <row r="2553" spans="1:46" x14ac:dyDescent="0.25">
      <c r="A2553" s="60">
        <v>38707.775009967387</v>
      </c>
      <c r="B2553" s="54">
        <f t="shared" si="117"/>
        <v>22</v>
      </c>
      <c r="C2553" s="54">
        <f t="shared" si="118"/>
        <v>2544</v>
      </c>
      <c r="D2553" s="60">
        <v>38707.775009967387</v>
      </c>
      <c r="G2553" s="63"/>
      <c r="I2553" s="64"/>
      <c r="J2553" s="64"/>
      <c r="K2553" s="65"/>
      <c r="M2553" s="64"/>
      <c r="N2553" s="66"/>
      <c r="O2553" s="66"/>
      <c r="Q2553" s="67"/>
      <c r="R2553" s="68"/>
      <c r="S2553" s="63"/>
      <c r="U2553" s="68">
        <v>75098</v>
      </c>
      <c r="V2553" s="64">
        <v>7</v>
      </c>
      <c r="W2553" s="54">
        <f t="shared" si="119"/>
        <v>2544</v>
      </c>
      <c r="X2553" s="68">
        <v>75098</v>
      </c>
      <c r="AC2553" s="63">
        <v>37550.306324161123</v>
      </c>
      <c r="AD2553" s="63"/>
      <c r="AE2553" s="54" t="s">
        <v>177</v>
      </c>
      <c r="AG2553" s="63"/>
      <c r="AK2553" s="64"/>
      <c r="AL2553" s="64"/>
      <c r="AM2553" s="65"/>
      <c r="AO2553" s="64"/>
      <c r="AP2553" s="66"/>
      <c r="AQ2553" s="66"/>
      <c r="AS2553" s="67"/>
      <c r="AT2553" s="68"/>
    </row>
    <row r="2554" spans="1:46" x14ac:dyDescent="0.25">
      <c r="A2554" s="60">
        <v>38722.491696953308</v>
      </c>
      <c r="B2554" s="54">
        <f t="shared" si="117"/>
        <v>23</v>
      </c>
      <c r="C2554" s="54">
        <f t="shared" si="118"/>
        <v>2545</v>
      </c>
      <c r="D2554" s="60">
        <v>38722.491696953308</v>
      </c>
      <c r="G2554" s="63"/>
      <c r="I2554" s="64"/>
      <c r="J2554" s="64"/>
      <c r="K2554" s="65"/>
      <c r="M2554" s="64"/>
      <c r="N2554" s="66"/>
      <c r="O2554" s="66"/>
      <c r="Q2554" s="67"/>
      <c r="R2554" s="68"/>
      <c r="S2554" s="63"/>
      <c r="U2554" s="68">
        <v>75127</v>
      </c>
      <c r="V2554" s="64">
        <v>8</v>
      </c>
      <c r="W2554" s="54">
        <f t="shared" si="119"/>
        <v>2545</v>
      </c>
      <c r="X2554" s="68">
        <v>75127</v>
      </c>
      <c r="AC2554" s="63">
        <v>37564.857995671686</v>
      </c>
      <c r="AD2554" s="63"/>
      <c r="AE2554" s="54" t="s">
        <v>176</v>
      </c>
      <c r="AG2554" s="63"/>
      <c r="AK2554" s="64"/>
      <c r="AL2554" s="64"/>
      <c r="AM2554" s="65"/>
      <c r="AO2554" s="64"/>
      <c r="AP2554" s="66"/>
      <c r="AQ2554" s="66"/>
      <c r="AS2554" s="67"/>
      <c r="AT2554" s="68"/>
    </row>
    <row r="2555" spans="1:46" x14ac:dyDescent="0.25">
      <c r="A2555" s="60">
        <v>38737.219717727974</v>
      </c>
      <c r="B2555" s="54">
        <f t="shared" si="117"/>
        <v>24</v>
      </c>
      <c r="C2555" s="54">
        <f t="shared" si="118"/>
        <v>2546</v>
      </c>
      <c r="D2555" s="60">
        <v>38737.219717727974</v>
      </c>
      <c r="G2555" s="63"/>
      <c r="I2555" s="64"/>
      <c r="J2555" s="64"/>
      <c r="K2555" s="65"/>
      <c r="M2555" s="64"/>
      <c r="N2555" s="66"/>
      <c r="O2555" s="66"/>
      <c r="Q2555" s="67"/>
      <c r="R2555" s="68"/>
      <c r="S2555" s="63"/>
      <c r="U2555" s="68">
        <v>75157</v>
      </c>
      <c r="V2555" s="64">
        <v>9</v>
      </c>
      <c r="W2555" s="54">
        <f t="shared" si="119"/>
        <v>2546</v>
      </c>
      <c r="X2555" s="68">
        <v>75157</v>
      </c>
      <c r="AC2555" s="63">
        <v>37580.065788848326</v>
      </c>
      <c r="AD2555" s="63"/>
      <c r="AE2555" s="54" t="s">
        <v>177</v>
      </c>
      <c r="AG2555" s="63"/>
      <c r="AK2555" s="64"/>
      <c r="AL2555" s="64"/>
      <c r="AM2555" s="65"/>
      <c r="AO2555" s="64"/>
      <c r="AP2555" s="66"/>
      <c r="AQ2555" s="66"/>
      <c r="AS2555" s="67"/>
      <c r="AT2555" s="68"/>
    </row>
    <row r="2556" spans="1:46" x14ac:dyDescent="0.25">
      <c r="A2556" s="60">
        <v>38751.978023756761</v>
      </c>
      <c r="B2556" s="54">
        <f t="shared" si="117"/>
        <v>1</v>
      </c>
      <c r="C2556" s="54">
        <f t="shared" si="118"/>
        <v>2547</v>
      </c>
      <c r="D2556" s="60">
        <v>38751.978023756761</v>
      </c>
      <c r="G2556" s="63"/>
      <c r="I2556" s="64"/>
      <c r="J2556" s="64"/>
      <c r="K2556" s="65"/>
      <c r="M2556" s="64"/>
      <c r="N2556" s="66"/>
      <c r="O2556" s="66"/>
      <c r="Q2556" s="67"/>
      <c r="R2556" s="68"/>
      <c r="S2556" s="63"/>
      <c r="U2556" s="68">
        <v>75187</v>
      </c>
      <c r="V2556" s="64">
        <v>10</v>
      </c>
      <c r="W2556" s="54">
        <f t="shared" si="119"/>
        <v>2547</v>
      </c>
      <c r="X2556" s="68">
        <v>75187</v>
      </c>
      <c r="AC2556" s="63">
        <v>37594.316274710465</v>
      </c>
      <c r="AD2556" s="63"/>
      <c r="AE2556" s="54" t="s">
        <v>176</v>
      </c>
      <c r="AG2556" s="63"/>
      <c r="AK2556" s="64"/>
      <c r="AL2556" s="64"/>
      <c r="AM2556" s="65"/>
      <c r="AO2556" s="64"/>
      <c r="AP2556" s="66"/>
      <c r="AQ2556" s="66"/>
      <c r="AS2556" s="67"/>
      <c r="AT2556" s="68"/>
    </row>
    <row r="2557" spans="1:46" x14ac:dyDescent="0.25">
      <c r="A2557" s="60">
        <v>38766.810181447305</v>
      </c>
      <c r="B2557" s="54">
        <f t="shared" si="117"/>
        <v>2</v>
      </c>
      <c r="C2557" s="54">
        <f t="shared" si="118"/>
        <v>2548</v>
      </c>
      <c r="D2557" s="60">
        <v>38766.810181447305</v>
      </c>
      <c r="G2557" s="63"/>
      <c r="I2557" s="64"/>
      <c r="J2557" s="64"/>
      <c r="K2557" s="65"/>
      <c r="M2557" s="64"/>
      <c r="N2557" s="66"/>
      <c r="O2557" s="66"/>
      <c r="Q2557" s="67"/>
      <c r="R2557" s="68"/>
      <c r="S2557" s="63"/>
      <c r="U2557" s="68">
        <v>75216</v>
      </c>
      <c r="V2557" s="64">
        <v>11</v>
      </c>
      <c r="W2557" s="54">
        <f t="shared" si="119"/>
        <v>2548</v>
      </c>
      <c r="X2557" s="68">
        <v>75216</v>
      </c>
      <c r="AC2557" s="63">
        <v>37609.799472954124</v>
      </c>
      <c r="AD2557" s="63"/>
      <c r="AE2557" s="54" t="s">
        <v>177</v>
      </c>
      <c r="AG2557" s="63"/>
      <c r="AK2557" s="64"/>
      <c r="AL2557" s="64"/>
      <c r="AM2557" s="65"/>
      <c r="AO2557" s="64"/>
      <c r="AP2557" s="66"/>
      <c r="AQ2557" s="66"/>
      <c r="AS2557" s="67"/>
      <c r="AT2557" s="68"/>
    </row>
    <row r="2558" spans="1:46" x14ac:dyDescent="0.25">
      <c r="A2558" s="60">
        <v>38781.728978184052</v>
      </c>
      <c r="B2558" s="54">
        <f t="shared" si="117"/>
        <v>3</v>
      </c>
      <c r="C2558" s="54">
        <f t="shared" si="118"/>
        <v>2549</v>
      </c>
      <c r="D2558" s="60">
        <v>38781.728978184052</v>
      </c>
      <c r="G2558" s="63"/>
      <c r="I2558" s="64"/>
      <c r="J2558" s="64"/>
      <c r="K2558" s="65"/>
      <c r="M2558" s="64"/>
      <c r="N2558" s="66"/>
      <c r="O2558" s="66"/>
      <c r="Q2558" s="67"/>
      <c r="R2558" s="68"/>
      <c r="S2558" s="63"/>
      <c r="U2558" s="68">
        <v>75246</v>
      </c>
      <c r="V2558" s="64">
        <v>12</v>
      </c>
      <c r="W2558" s="54">
        <f t="shared" si="119"/>
        <v>2549</v>
      </c>
      <c r="X2558" s="68">
        <v>75246</v>
      </c>
      <c r="AC2558" s="63">
        <v>37623.849934920203</v>
      </c>
      <c r="AD2558" s="63"/>
      <c r="AE2558" s="54" t="s">
        <v>176</v>
      </c>
      <c r="AG2558" s="63"/>
      <c r="AK2558" s="64"/>
      <c r="AL2558" s="64"/>
      <c r="AM2558" s="65"/>
      <c r="AO2558" s="64"/>
      <c r="AP2558" s="66"/>
      <c r="AQ2558" s="66"/>
      <c r="AS2558" s="67"/>
      <c r="AT2558" s="68"/>
    </row>
    <row r="2559" spans="1:46" x14ac:dyDescent="0.25">
      <c r="A2559" s="60">
        <v>38796.768505672924</v>
      </c>
      <c r="B2559" s="54">
        <f t="shared" si="117"/>
        <v>4</v>
      </c>
      <c r="C2559" s="54">
        <f t="shared" si="118"/>
        <v>2550</v>
      </c>
      <c r="D2559" s="60">
        <v>38796.768505672924</v>
      </c>
      <c r="G2559" s="63"/>
      <c r="I2559" s="64"/>
      <c r="J2559" s="64"/>
      <c r="K2559" s="65"/>
      <c r="M2559" s="64"/>
      <c r="N2559" s="66"/>
      <c r="O2559" s="66"/>
      <c r="Q2559" s="67"/>
      <c r="R2559" s="68"/>
      <c r="S2559" s="63"/>
      <c r="U2559" s="68">
        <v>75276</v>
      </c>
      <c r="V2559" s="64">
        <v>1</v>
      </c>
      <c r="W2559" s="54">
        <f t="shared" si="119"/>
        <v>2550</v>
      </c>
      <c r="X2559" s="68">
        <v>75276</v>
      </c>
      <c r="AC2559" s="63">
        <v>37639.450502668973</v>
      </c>
      <c r="AD2559" s="63"/>
      <c r="AE2559" s="54" t="s">
        <v>177</v>
      </c>
      <c r="AG2559" s="63"/>
      <c r="AK2559" s="64"/>
      <c r="AL2559" s="64"/>
      <c r="AM2559" s="65"/>
      <c r="AO2559" s="64"/>
      <c r="AP2559" s="66"/>
      <c r="AQ2559" s="66"/>
      <c r="AS2559" s="67"/>
      <c r="AT2559" s="68"/>
    </row>
    <row r="2560" spans="1:46" x14ac:dyDescent="0.25">
      <c r="A2560" s="60">
        <v>38811.928167567123</v>
      </c>
      <c r="B2560" s="54">
        <f t="shared" si="117"/>
        <v>5</v>
      </c>
      <c r="C2560" s="54">
        <f t="shared" si="118"/>
        <v>2551</v>
      </c>
      <c r="D2560" s="60">
        <v>38811.928167567123</v>
      </c>
      <c r="G2560" s="63"/>
      <c r="I2560" s="64"/>
      <c r="J2560" s="64"/>
      <c r="K2560" s="65"/>
      <c r="M2560" s="64"/>
      <c r="N2560" s="66"/>
      <c r="O2560" s="66"/>
      <c r="Q2560" s="67"/>
      <c r="R2560" s="68"/>
      <c r="S2560" s="63"/>
      <c r="U2560" s="68">
        <v>75306</v>
      </c>
      <c r="V2560" s="64">
        <v>2</v>
      </c>
      <c r="W2560" s="54">
        <f t="shared" si="119"/>
        <v>2551</v>
      </c>
      <c r="X2560" s="68">
        <v>75306</v>
      </c>
      <c r="AC2560" s="63">
        <v>37653.451008528005</v>
      </c>
      <c r="AD2560" s="63"/>
      <c r="AE2560" s="54" t="s">
        <v>176</v>
      </c>
      <c r="AG2560" s="63"/>
      <c r="AK2560" s="64"/>
      <c r="AL2560" s="64"/>
      <c r="AM2560" s="65"/>
      <c r="AO2560" s="64"/>
      <c r="AP2560" s="66"/>
      <c r="AQ2560" s="66"/>
      <c r="AS2560" s="67"/>
      <c r="AT2560" s="68"/>
    </row>
    <row r="2561" spans="1:46" x14ac:dyDescent="0.25">
      <c r="A2561" s="60">
        <v>38827.227182646748</v>
      </c>
      <c r="B2561" s="54">
        <f t="shared" si="117"/>
        <v>6</v>
      </c>
      <c r="C2561" s="54">
        <f t="shared" si="118"/>
        <v>2552</v>
      </c>
      <c r="D2561" s="60">
        <v>38827.227182646748</v>
      </c>
      <c r="G2561" s="63"/>
      <c r="I2561" s="64"/>
      <c r="J2561" s="64"/>
      <c r="K2561" s="65"/>
      <c r="M2561" s="64"/>
      <c r="N2561" s="66"/>
      <c r="O2561" s="66"/>
      <c r="Q2561" s="67"/>
      <c r="R2561" s="68"/>
      <c r="S2561" s="63"/>
      <c r="U2561" s="68">
        <v>75335</v>
      </c>
      <c r="V2561" s="64">
        <v>3</v>
      </c>
      <c r="W2561" s="54">
        <f t="shared" si="119"/>
        <v>2552</v>
      </c>
      <c r="X2561" s="68">
        <v>75335</v>
      </c>
      <c r="AC2561" s="63">
        <v>37668.99461678369</v>
      </c>
      <c r="AD2561" s="63"/>
      <c r="AE2561" s="54" t="s">
        <v>177</v>
      </c>
      <c r="AG2561" s="63"/>
      <c r="AK2561" s="64"/>
      <c r="AL2561" s="64"/>
      <c r="AM2561" s="65"/>
      <c r="AO2561" s="64"/>
      <c r="AP2561" s="66"/>
      <c r="AQ2561" s="66"/>
      <c r="AS2561" s="67"/>
      <c r="AT2561" s="68"/>
    </row>
    <row r="2562" spans="1:46" x14ac:dyDescent="0.25">
      <c r="A2562" s="60">
        <v>38842.647025140468</v>
      </c>
      <c r="B2562" s="54">
        <f t="shared" si="117"/>
        <v>7</v>
      </c>
      <c r="C2562" s="54">
        <f t="shared" si="118"/>
        <v>2553</v>
      </c>
      <c r="D2562" s="60">
        <v>38842.647025140468</v>
      </c>
      <c r="G2562" s="63"/>
      <c r="I2562" s="64"/>
      <c r="J2562" s="64"/>
      <c r="K2562" s="65"/>
      <c r="M2562" s="64"/>
      <c r="N2562" s="66"/>
      <c r="O2562" s="66"/>
      <c r="Q2562" s="67"/>
      <c r="R2562" s="68"/>
      <c r="S2562" s="63"/>
      <c r="U2562" s="68">
        <v>75365</v>
      </c>
      <c r="V2562" s="64">
        <v>4</v>
      </c>
      <c r="W2562" s="54">
        <f t="shared" si="119"/>
        <v>2553</v>
      </c>
      <c r="X2562" s="68">
        <v>75365</v>
      </c>
      <c r="AC2562" s="63">
        <v>37683.108365847729</v>
      </c>
      <c r="AD2562" s="63"/>
      <c r="AE2562" s="54" t="s">
        <v>176</v>
      </c>
      <c r="AG2562" s="63"/>
      <c r="AK2562" s="64"/>
      <c r="AL2562" s="64"/>
      <c r="AM2562" s="65"/>
      <c r="AO2562" s="64"/>
      <c r="AP2562" s="66"/>
      <c r="AQ2562" s="66"/>
      <c r="AS2562" s="67"/>
      <c r="AT2562" s="68"/>
    </row>
    <row r="2563" spans="1:46" x14ac:dyDescent="0.25">
      <c r="A2563" s="60">
        <v>38858.189327676781</v>
      </c>
      <c r="B2563" s="54">
        <f t="shared" si="117"/>
        <v>8</v>
      </c>
      <c r="C2563" s="54">
        <f t="shared" si="118"/>
        <v>2554</v>
      </c>
      <c r="D2563" s="60">
        <v>38858.189327676781</v>
      </c>
      <c r="G2563" s="63"/>
      <c r="I2563" s="64"/>
      <c r="J2563" s="64"/>
      <c r="K2563" s="65"/>
      <c r="M2563" s="64"/>
      <c r="N2563" s="66"/>
      <c r="O2563" s="66"/>
      <c r="Q2563" s="67"/>
      <c r="R2563" s="68"/>
      <c r="S2563" s="63"/>
      <c r="U2563" s="68">
        <v>75394</v>
      </c>
      <c r="V2563" s="64">
        <v>5</v>
      </c>
      <c r="W2563" s="54">
        <f t="shared" si="119"/>
        <v>2554</v>
      </c>
      <c r="X2563" s="68">
        <v>75394</v>
      </c>
      <c r="AC2563" s="63">
        <v>37698.441412916407</v>
      </c>
      <c r="AD2563" s="63"/>
      <c r="AE2563" s="54" t="s">
        <v>177</v>
      </c>
      <c r="AG2563" s="63"/>
      <c r="AK2563" s="64"/>
      <c r="AL2563" s="64"/>
      <c r="AM2563" s="65"/>
      <c r="AO2563" s="64"/>
      <c r="AP2563" s="66"/>
      <c r="AQ2563" s="66"/>
      <c r="AS2563" s="67"/>
      <c r="AT2563" s="68"/>
    </row>
    <row r="2564" spans="1:46" x14ac:dyDescent="0.25">
      <c r="A2564" s="60">
        <v>38873.818093727343</v>
      </c>
      <c r="B2564" s="54">
        <f t="shared" si="117"/>
        <v>9</v>
      </c>
      <c r="C2564" s="54">
        <f t="shared" si="118"/>
        <v>2555</v>
      </c>
      <c r="D2564" s="60">
        <v>38873.818093727343</v>
      </c>
      <c r="G2564" s="63"/>
      <c r="I2564" s="64"/>
      <c r="J2564" s="64"/>
      <c r="K2564" s="65"/>
      <c r="M2564" s="64"/>
      <c r="N2564" s="66"/>
      <c r="O2564" s="66"/>
      <c r="Q2564" s="67"/>
      <c r="R2564" s="68"/>
      <c r="S2564" s="63"/>
      <c r="U2564" s="68">
        <v>75423</v>
      </c>
      <c r="V2564" s="64">
        <v>6</v>
      </c>
      <c r="W2564" s="54">
        <f t="shared" si="119"/>
        <v>2555</v>
      </c>
      <c r="X2564" s="68">
        <v>75423</v>
      </c>
      <c r="AC2564" s="63">
        <v>37712.805404643063</v>
      </c>
      <c r="AD2564" s="63"/>
      <c r="AE2564" s="54" t="s">
        <v>176</v>
      </c>
      <c r="AG2564" s="63"/>
      <c r="AK2564" s="64"/>
      <c r="AL2564" s="64"/>
      <c r="AM2564" s="65"/>
      <c r="AO2564" s="64"/>
      <c r="AP2564" s="66"/>
      <c r="AQ2564" s="66"/>
      <c r="AS2564" s="67"/>
      <c r="AT2564" s="68"/>
    </row>
    <row r="2565" spans="1:46" x14ac:dyDescent="0.25">
      <c r="A2565" s="60">
        <v>38889.518705382012</v>
      </c>
      <c r="B2565" s="54">
        <f t="shared" si="117"/>
        <v>10</v>
      </c>
      <c r="C2565" s="54">
        <f t="shared" si="118"/>
        <v>2556</v>
      </c>
      <c r="D2565" s="60">
        <v>38889.518705382012</v>
      </c>
      <c r="G2565" s="63"/>
      <c r="I2565" s="64"/>
      <c r="J2565" s="64"/>
      <c r="K2565" s="65"/>
      <c r="M2565" s="64"/>
      <c r="N2565" s="66"/>
      <c r="O2565" s="66"/>
      <c r="Q2565" s="67"/>
      <c r="R2565" s="68"/>
      <c r="S2565" s="63"/>
      <c r="U2565" s="68">
        <v>75453</v>
      </c>
      <c r="V2565" s="64">
        <v>7</v>
      </c>
      <c r="W2565" s="54">
        <f t="shared" si="119"/>
        <v>2556</v>
      </c>
      <c r="X2565" s="68">
        <v>75453</v>
      </c>
      <c r="AC2565" s="63">
        <v>37727.81720249122</v>
      </c>
      <c r="AD2565" s="63"/>
      <c r="AE2565" s="54" t="s">
        <v>177</v>
      </c>
      <c r="AG2565" s="63"/>
      <c r="AK2565" s="64"/>
      <c r="AL2565" s="64"/>
      <c r="AM2565" s="65"/>
      <c r="AO2565" s="64"/>
      <c r="AP2565" s="66"/>
      <c r="AQ2565" s="66"/>
      <c r="AS2565" s="67"/>
      <c r="AT2565" s="68"/>
    </row>
    <row r="2566" spans="1:46" x14ac:dyDescent="0.25">
      <c r="A2566" s="60">
        <v>38905.244818675797</v>
      </c>
      <c r="B2566" s="54">
        <f t="shared" si="117"/>
        <v>11</v>
      </c>
      <c r="C2566" s="54">
        <f t="shared" si="118"/>
        <v>2557</v>
      </c>
      <c r="D2566" s="60">
        <v>38905.244818675797</v>
      </c>
      <c r="G2566" s="63"/>
      <c r="I2566" s="64"/>
      <c r="J2566" s="64"/>
      <c r="K2566" s="65"/>
      <c r="M2566" s="64"/>
      <c r="N2566" s="66"/>
      <c r="O2566" s="66"/>
      <c r="Q2566" s="67"/>
      <c r="R2566" s="68"/>
      <c r="S2566" s="63"/>
      <c r="U2566" s="68">
        <v>75482</v>
      </c>
      <c r="V2566" s="64">
        <v>8</v>
      </c>
      <c r="W2566" s="54">
        <f t="shared" si="119"/>
        <v>2557</v>
      </c>
      <c r="X2566" s="68">
        <v>75482</v>
      </c>
      <c r="AC2566" s="63">
        <v>37742.511018606834</v>
      </c>
      <c r="AD2566" s="63"/>
      <c r="AE2566" s="54" t="s">
        <v>176</v>
      </c>
      <c r="AG2566" s="63"/>
      <c r="AK2566" s="64"/>
      <c r="AL2566" s="64"/>
      <c r="AM2566" s="65"/>
      <c r="AO2566" s="64"/>
      <c r="AP2566" s="66"/>
      <c r="AQ2566" s="66"/>
      <c r="AS2566" s="67"/>
      <c r="AT2566" s="68"/>
    </row>
    <row r="2567" spans="1:46" x14ac:dyDescent="0.25">
      <c r="A2567" s="60">
        <v>38920.971375267953</v>
      </c>
      <c r="B2567" s="54">
        <f t="shared" si="117"/>
        <v>12</v>
      </c>
      <c r="C2567" s="54">
        <f t="shared" si="118"/>
        <v>2558</v>
      </c>
      <c r="D2567" s="60">
        <v>38920.971375267953</v>
      </c>
      <c r="G2567" s="63"/>
      <c r="I2567" s="64"/>
      <c r="J2567" s="64"/>
      <c r="K2567" s="65"/>
      <c r="M2567" s="64"/>
      <c r="N2567" s="66"/>
      <c r="O2567" s="66"/>
      <c r="Q2567" s="67"/>
      <c r="R2567" s="68"/>
      <c r="S2567" s="63"/>
      <c r="U2567" s="68">
        <v>75511</v>
      </c>
      <c r="V2567" s="64">
        <v>9</v>
      </c>
      <c r="W2567" s="54">
        <f t="shared" si="119"/>
        <v>2558</v>
      </c>
      <c r="X2567" s="68">
        <v>75511</v>
      </c>
      <c r="AC2567" s="63">
        <v>37757.150714457501</v>
      </c>
      <c r="AD2567" s="63"/>
      <c r="AE2567" s="54" t="s">
        <v>177</v>
      </c>
      <c r="AG2567" s="63"/>
      <c r="AK2567" s="64"/>
      <c r="AL2567" s="64"/>
      <c r="AM2567" s="65"/>
      <c r="AO2567" s="64"/>
      <c r="AP2567" s="66"/>
      <c r="AQ2567" s="66"/>
      <c r="AS2567" s="67"/>
      <c r="AT2567" s="68"/>
    </row>
    <row r="2568" spans="1:46" x14ac:dyDescent="0.25">
      <c r="A2568" s="60">
        <v>38936.65408374602</v>
      </c>
      <c r="B2568" s="54">
        <f t="shared" si="117"/>
        <v>13</v>
      </c>
      <c r="C2568" s="54">
        <f t="shared" si="118"/>
        <v>2559</v>
      </c>
      <c r="D2568" s="60">
        <v>38936.65408374602</v>
      </c>
      <c r="G2568" s="63"/>
      <c r="I2568" s="64"/>
      <c r="J2568" s="64"/>
      <c r="K2568" s="65"/>
      <c r="M2568" s="64"/>
      <c r="N2568" s="66"/>
      <c r="O2568" s="66"/>
      <c r="Q2568" s="67"/>
      <c r="R2568" s="68"/>
      <c r="S2568" s="63"/>
      <c r="U2568" s="68">
        <v>75541</v>
      </c>
      <c r="V2568" s="64">
        <v>10</v>
      </c>
      <c r="W2568" s="54">
        <f t="shared" si="119"/>
        <v>2559</v>
      </c>
      <c r="X2568" s="68">
        <v>75541</v>
      </c>
      <c r="AC2568" s="63">
        <v>37772.181216267869</v>
      </c>
      <c r="AD2568" s="63"/>
      <c r="AE2568" s="54" t="s">
        <v>176</v>
      </c>
      <c r="AG2568" s="63"/>
      <c r="AK2568" s="64"/>
      <c r="AL2568" s="64"/>
      <c r="AM2568" s="65"/>
      <c r="AO2568" s="64"/>
      <c r="AP2568" s="66"/>
      <c r="AQ2568" s="66"/>
      <c r="AS2568" s="67"/>
      <c r="AT2568" s="68"/>
    </row>
    <row r="2569" spans="1:46" x14ac:dyDescent="0.25">
      <c r="A2569" s="60">
        <v>38952.266436128411</v>
      </c>
      <c r="B2569" s="54">
        <f t="shared" si="117"/>
        <v>14</v>
      </c>
      <c r="C2569" s="54">
        <f t="shared" si="118"/>
        <v>2560</v>
      </c>
      <c r="D2569" s="60">
        <v>38952.266436128411</v>
      </c>
      <c r="G2569" s="63"/>
      <c r="I2569" s="64"/>
      <c r="J2569" s="64"/>
      <c r="K2569" s="65"/>
      <c r="M2569" s="64"/>
      <c r="N2569" s="66"/>
      <c r="O2569" s="66"/>
      <c r="Q2569" s="67"/>
      <c r="R2569" s="68"/>
      <c r="S2569" s="63"/>
      <c r="U2569" s="68">
        <v>75570</v>
      </c>
      <c r="V2569" s="64">
        <v>11</v>
      </c>
      <c r="W2569" s="54">
        <f t="shared" si="119"/>
        <v>2560</v>
      </c>
      <c r="X2569" s="68">
        <v>75570</v>
      </c>
      <c r="AC2569" s="63">
        <v>37786.470131399576</v>
      </c>
      <c r="AD2569" s="63"/>
      <c r="AE2569" s="54" t="s">
        <v>177</v>
      </c>
      <c r="AG2569" s="63"/>
      <c r="AK2569" s="64"/>
      <c r="AL2569" s="64"/>
      <c r="AM2569" s="65"/>
      <c r="AO2569" s="64"/>
      <c r="AP2569" s="66"/>
      <c r="AQ2569" s="66"/>
      <c r="AS2569" s="67"/>
      <c r="AT2569" s="68"/>
    </row>
    <row r="2570" spans="1:46" x14ac:dyDescent="0.25">
      <c r="A2570" s="60">
        <v>38967.777851191815</v>
      </c>
      <c r="B2570" s="54">
        <f t="shared" si="117"/>
        <v>15</v>
      </c>
      <c r="C2570" s="54">
        <f t="shared" si="118"/>
        <v>2561</v>
      </c>
      <c r="D2570" s="60">
        <v>38967.777851191815</v>
      </c>
      <c r="G2570" s="63"/>
      <c r="I2570" s="64"/>
      <c r="J2570" s="64"/>
      <c r="K2570" s="65"/>
      <c r="M2570" s="64"/>
      <c r="N2570" s="66"/>
      <c r="O2570" s="66"/>
      <c r="Q2570" s="67"/>
      <c r="R2570" s="68"/>
      <c r="S2570" s="63"/>
      <c r="U2570" s="68">
        <v>75600</v>
      </c>
      <c r="V2570" s="64">
        <v>12</v>
      </c>
      <c r="W2570" s="54">
        <f t="shared" si="119"/>
        <v>2561</v>
      </c>
      <c r="X2570" s="68">
        <v>75600</v>
      </c>
      <c r="AC2570" s="63">
        <v>37801.777603360359</v>
      </c>
      <c r="AD2570" s="63"/>
      <c r="AE2570" s="54" t="s">
        <v>176</v>
      </c>
      <c r="AG2570" s="63"/>
      <c r="AK2570" s="64"/>
      <c r="AL2570" s="64"/>
      <c r="AM2570" s="65"/>
      <c r="AO2570" s="64"/>
      <c r="AP2570" s="66"/>
      <c r="AQ2570" s="66"/>
      <c r="AS2570" s="67"/>
      <c r="AT2570" s="68"/>
    </row>
    <row r="2571" spans="1:46" x14ac:dyDescent="0.25">
      <c r="A2571" s="60">
        <v>38983.169761128258</v>
      </c>
      <c r="B2571" s="54">
        <f t="shared" si="117"/>
        <v>16</v>
      </c>
      <c r="C2571" s="54">
        <f t="shared" si="118"/>
        <v>2562</v>
      </c>
      <c r="D2571" s="60">
        <v>38983.169761128258</v>
      </c>
      <c r="G2571" s="63"/>
      <c r="I2571" s="64"/>
      <c r="J2571" s="64"/>
      <c r="K2571" s="65"/>
      <c r="M2571" s="64"/>
      <c r="N2571" s="66"/>
      <c r="O2571" s="66"/>
      <c r="Q2571" s="67"/>
      <c r="R2571" s="68"/>
      <c r="S2571" s="63"/>
      <c r="U2571" s="68">
        <v>75630</v>
      </c>
      <c r="V2571" s="64">
        <v>1</v>
      </c>
      <c r="W2571" s="54">
        <f t="shared" si="119"/>
        <v>2562</v>
      </c>
      <c r="X2571" s="68">
        <v>75630</v>
      </c>
      <c r="AC2571" s="63">
        <v>37815.80726607237</v>
      </c>
      <c r="AD2571" s="63"/>
      <c r="AE2571" s="54" t="s">
        <v>177</v>
      </c>
      <c r="AG2571" s="63"/>
      <c r="AK2571" s="64"/>
      <c r="AL2571" s="64"/>
      <c r="AM2571" s="65"/>
      <c r="AO2571" s="64"/>
      <c r="AP2571" s="66"/>
      <c r="AQ2571" s="66"/>
      <c r="AS2571" s="67"/>
      <c r="AT2571" s="68"/>
    </row>
    <row r="2572" spans="1:46" x14ac:dyDescent="0.25">
      <c r="A2572" s="60">
        <v>38998.432254765183</v>
      </c>
      <c r="B2572" s="54">
        <f t="shared" ref="B2572:B2635" si="120">IF(B2571=24,1,B2571+1)</f>
        <v>17</v>
      </c>
      <c r="C2572" s="54">
        <f t="shared" ref="C2572:C2635" si="121">C2571+1</f>
        <v>2563</v>
      </c>
      <c r="D2572" s="60">
        <v>38998.432254765183</v>
      </c>
      <c r="G2572" s="63"/>
      <c r="I2572" s="64"/>
      <c r="J2572" s="64"/>
      <c r="K2572" s="65"/>
      <c r="M2572" s="64"/>
      <c r="N2572" s="66"/>
      <c r="O2572" s="66"/>
      <c r="Q2572" s="67"/>
      <c r="R2572" s="68"/>
      <c r="S2572" s="63"/>
      <c r="U2572" s="68">
        <v>75660</v>
      </c>
      <c r="V2572" s="64">
        <v>2</v>
      </c>
      <c r="W2572" s="54">
        <f t="shared" ref="W2572:W2635" si="122">W2571+1</f>
        <v>2563</v>
      </c>
      <c r="X2572" s="68">
        <v>75660</v>
      </c>
      <c r="AC2572" s="63">
        <v>37831.287357329391</v>
      </c>
      <c r="AD2572" s="63"/>
      <c r="AE2572" s="54" t="s">
        <v>176</v>
      </c>
      <c r="AG2572" s="63"/>
      <c r="AK2572" s="64"/>
      <c r="AL2572" s="64"/>
      <c r="AM2572" s="65"/>
      <c r="AO2572" s="64"/>
      <c r="AP2572" s="66"/>
      <c r="AQ2572" s="66"/>
      <c r="AS2572" s="67"/>
      <c r="AT2572" s="68"/>
    </row>
    <row r="2573" spans="1:46" x14ac:dyDescent="0.25">
      <c r="A2573" s="60">
        <v>39013.560795098543</v>
      </c>
      <c r="B2573" s="54">
        <f t="shared" si="120"/>
        <v>18</v>
      </c>
      <c r="C2573" s="54">
        <f t="shared" si="121"/>
        <v>2564</v>
      </c>
      <c r="D2573" s="60">
        <v>39013.560795098543</v>
      </c>
      <c r="G2573" s="63"/>
      <c r="I2573" s="64"/>
      <c r="J2573" s="64"/>
      <c r="K2573" s="65"/>
      <c r="M2573" s="64"/>
      <c r="N2573" s="66"/>
      <c r="O2573" s="66"/>
      <c r="Q2573" s="67"/>
      <c r="R2573" s="68"/>
      <c r="S2573" s="63"/>
      <c r="U2573" s="68">
        <v>75690</v>
      </c>
      <c r="V2573" s="64">
        <v>3</v>
      </c>
      <c r="W2573" s="54">
        <f t="shared" si="122"/>
        <v>2564</v>
      </c>
      <c r="X2573" s="68">
        <v>75690</v>
      </c>
      <c r="AC2573" s="63">
        <v>37845.200896006078</v>
      </c>
      <c r="AD2573" s="63"/>
      <c r="AE2573" s="54" t="s">
        <v>177</v>
      </c>
      <c r="AG2573" s="63"/>
      <c r="AK2573" s="64"/>
      <c r="AL2573" s="64"/>
      <c r="AM2573" s="65"/>
      <c r="AO2573" s="64"/>
      <c r="AP2573" s="66"/>
      <c r="AQ2573" s="66"/>
      <c r="AS2573" s="67"/>
      <c r="AT2573" s="68"/>
    </row>
    <row r="2574" spans="1:46" x14ac:dyDescent="0.25">
      <c r="A2574" s="60">
        <v>39028.566599793267</v>
      </c>
      <c r="B2574" s="54">
        <f t="shared" si="120"/>
        <v>19</v>
      </c>
      <c r="C2574" s="54">
        <f t="shared" si="121"/>
        <v>2565</v>
      </c>
      <c r="D2574" s="60">
        <v>39028.566599793267</v>
      </c>
      <c r="G2574" s="63"/>
      <c r="I2574" s="64"/>
      <c r="J2574" s="64"/>
      <c r="K2574" s="65"/>
      <c r="M2574" s="64"/>
      <c r="N2574" s="66"/>
      <c r="O2574" s="66"/>
      <c r="Q2574" s="67"/>
      <c r="R2574" s="68"/>
      <c r="S2574" s="63"/>
      <c r="U2574" s="68">
        <v>75719</v>
      </c>
      <c r="V2574" s="64">
        <v>4</v>
      </c>
      <c r="W2574" s="54">
        <f t="shared" si="122"/>
        <v>2565</v>
      </c>
      <c r="X2574" s="68">
        <v>75719</v>
      </c>
      <c r="AC2574" s="63">
        <v>37860.727376960684</v>
      </c>
      <c r="AD2574" s="63"/>
      <c r="AE2574" s="54" t="s">
        <v>176</v>
      </c>
      <c r="AG2574" s="63"/>
      <c r="AK2574" s="64"/>
      <c r="AL2574" s="64"/>
      <c r="AM2574" s="65"/>
      <c r="AO2574" s="64"/>
      <c r="AP2574" s="66"/>
      <c r="AQ2574" s="66"/>
      <c r="AS2574" s="67"/>
      <c r="AT2574" s="68"/>
    </row>
    <row r="2575" spans="1:46" x14ac:dyDescent="0.25">
      <c r="A2575" s="60">
        <v>39043.46029732516</v>
      </c>
      <c r="B2575" s="54">
        <f t="shared" si="120"/>
        <v>20</v>
      </c>
      <c r="C2575" s="54">
        <f t="shared" si="121"/>
        <v>2566</v>
      </c>
      <c r="D2575" s="60">
        <v>39043.46029732516</v>
      </c>
      <c r="G2575" s="63"/>
      <c r="I2575" s="64"/>
      <c r="J2575" s="64"/>
      <c r="K2575" s="65"/>
      <c r="M2575" s="64"/>
      <c r="N2575" s="66"/>
      <c r="O2575" s="66"/>
      <c r="Q2575" s="67"/>
      <c r="R2575" s="68"/>
      <c r="S2575" s="63"/>
      <c r="U2575" s="68">
        <v>75749</v>
      </c>
      <c r="V2575" s="64">
        <v>4</v>
      </c>
      <c r="W2575" s="54">
        <f t="shared" si="122"/>
        <v>2566</v>
      </c>
      <c r="X2575" s="68">
        <v>75749</v>
      </c>
      <c r="AC2575" s="63">
        <v>37874.69258377701</v>
      </c>
      <c r="AD2575" s="63"/>
      <c r="AE2575" s="54" t="s">
        <v>177</v>
      </c>
      <c r="AG2575" s="63"/>
      <c r="AK2575" s="64"/>
      <c r="AL2575" s="64"/>
      <c r="AM2575" s="65"/>
      <c r="AO2575" s="64"/>
      <c r="AP2575" s="66"/>
      <c r="AQ2575" s="66"/>
      <c r="AS2575" s="67"/>
      <c r="AT2575" s="68"/>
    </row>
    <row r="2576" spans="1:46" x14ac:dyDescent="0.25">
      <c r="A2576" s="60">
        <v>39058.269360502716</v>
      </c>
      <c r="B2576" s="54">
        <f t="shared" si="120"/>
        <v>21</v>
      </c>
      <c r="C2576" s="54">
        <f t="shared" si="121"/>
        <v>2567</v>
      </c>
      <c r="D2576" s="60">
        <v>39058.269360502716</v>
      </c>
      <c r="G2576" s="63"/>
      <c r="I2576" s="64"/>
      <c r="J2576" s="64"/>
      <c r="K2576" s="65"/>
      <c r="M2576" s="64"/>
      <c r="N2576" s="66"/>
      <c r="O2576" s="66"/>
      <c r="Q2576" s="67"/>
      <c r="R2576" s="68"/>
      <c r="S2576" s="63"/>
      <c r="U2576" s="68">
        <v>75778</v>
      </c>
      <c r="V2576" s="64">
        <v>5</v>
      </c>
      <c r="W2576" s="54">
        <f t="shared" si="122"/>
        <v>2567</v>
      </c>
      <c r="X2576" s="68">
        <v>75778</v>
      </c>
      <c r="AC2576" s="63">
        <v>37890.132130747661</v>
      </c>
      <c r="AD2576" s="63"/>
      <c r="AE2576" s="54" t="s">
        <v>176</v>
      </c>
      <c r="AG2576" s="63"/>
      <c r="AK2576" s="64"/>
      <c r="AL2576" s="64"/>
      <c r="AM2576" s="65"/>
      <c r="AO2576" s="64"/>
      <c r="AP2576" s="66"/>
      <c r="AQ2576" s="66"/>
      <c r="AS2576" s="67"/>
      <c r="AT2576" s="68"/>
    </row>
    <row r="2577" spans="1:46" x14ac:dyDescent="0.25">
      <c r="A2577" s="60">
        <v>39073.016094233841</v>
      </c>
      <c r="B2577" s="54">
        <f t="shared" si="120"/>
        <v>22</v>
      </c>
      <c r="C2577" s="54">
        <f t="shared" si="121"/>
        <v>2568</v>
      </c>
      <c r="D2577" s="60">
        <v>39073.016094233841</v>
      </c>
      <c r="G2577" s="63"/>
      <c r="I2577" s="64"/>
      <c r="J2577" s="64"/>
      <c r="K2577" s="65"/>
      <c r="M2577" s="64"/>
      <c r="N2577" s="66"/>
      <c r="O2577" s="66"/>
      <c r="Q2577" s="67"/>
      <c r="R2577" s="68"/>
      <c r="S2577" s="63"/>
      <c r="U2577" s="68">
        <v>75807</v>
      </c>
      <c r="V2577" s="64">
        <v>6</v>
      </c>
      <c r="W2577" s="54">
        <f t="shared" si="122"/>
        <v>2568</v>
      </c>
      <c r="X2577" s="68">
        <v>75807</v>
      </c>
      <c r="AC2577" s="63">
        <v>37904.311495766044</v>
      </c>
      <c r="AD2577" s="63"/>
      <c r="AE2577" s="54" t="s">
        <v>177</v>
      </c>
      <c r="AG2577" s="63"/>
      <c r="AK2577" s="64"/>
      <c r="AL2577" s="64"/>
      <c r="AM2577" s="65"/>
      <c r="AO2577" s="64"/>
      <c r="AP2577" s="66"/>
      <c r="AQ2577" s="66"/>
      <c r="AS2577" s="67"/>
      <c r="AT2577" s="68"/>
    </row>
    <row r="2578" spans="1:46" x14ac:dyDescent="0.25">
      <c r="A2578" s="60">
        <v>39087.736973207444</v>
      </c>
      <c r="B2578" s="54">
        <f t="shared" si="120"/>
        <v>23</v>
      </c>
      <c r="C2578" s="54">
        <f t="shared" si="121"/>
        <v>2569</v>
      </c>
      <c r="D2578" s="60">
        <v>39087.736973207444</v>
      </c>
      <c r="G2578" s="63"/>
      <c r="I2578" s="64"/>
      <c r="J2578" s="64"/>
      <c r="K2578" s="65"/>
      <c r="M2578" s="64"/>
      <c r="N2578" s="66"/>
      <c r="O2578" s="66"/>
      <c r="Q2578" s="67"/>
      <c r="R2578" s="68"/>
      <c r="S2578" s="63"/>
      <c r="U2578" s="68">
        <v>75837</v>
      </c>
      <c r="V2578" s="64">
        <v>7</v>
      </c>
      <c r="W2578" s="54">
        <f t="shared" si="122"/>
        <v>2569</v>
      </c>
      <c r="X2578" s="68">
        <v>75837</v>
      </c>
      <c r="AC2578" s="63">
        <v>37919.535679128021</v>
      </c>
      <c r="AD2578" s="63"/>
      <c r="AE2578" s="54" t="s">
        <v>176</v>
      </c>
      <c r="AG2578" s="63"/>
      <c r="AK2578" s="64"/>
      <c r="AL2578" s="64"/>
      <c r="AM2578" s="65"/>
      <c r="AO2578" s="64"/>
      <c r="AP2578" s="66"/>
      <c r="AQ2578" s="66"/>
      <c r="AS2578" s="67"/>
      <c r="AT2578" s="68"/>
    </row>
    <row r="2579" spans="1:46" x14ac:dyDescent="0.25">
      <c r="A2579" s="60">
        <v>39102.459659816697</v>
      </c>
      <c r="B2579" s="54">
        <f t="shared" si="120"/>
        <v>24</v>
      </c>
      <c r="C2579" s="54">
        <f t="shared" si="121"/>
        <v>2570</v>
      </c>
      <c r="D2579" s="60">
        <v>39102.459659816697</v>
      </c>
      <c r="G2579" s="63"/>
      <c r="I2579" s="64"/>
      <c r="J2579" s="64"/>
      <c r="K2579" s="65"/>
      <c r="M2579" s="64"/>
      <c r="N2579" s="66"/>
      <c r="O2579" s="66"/>
      <c r="Q2579" s="67"/>
      <c r="R2579" s="68"/>
      <c r="S2579" s="63"/>
      <c r="U2579" s="68">
        <v>75866</v>
      </c>
      <c r="V2579" s="64">
        <v>8</v>
      </c>
      <c r="W2579" s="54">
        <f t="shared" si="122"/>
        <v>2570</v>
      </c>
      <c r="X2579" s="68">
        <v>75866</v>
      </c>
      <c r="AC2579" s="63">
        <v>37934.051691005006</v>
      </c>
      <c r="AD2579" s="63"/>
      <c r="AE2579" s="54" t="s">
        <v>177</v>
      </c>
      <c r="AG2579" s="63"/>
      <c r="AK2579" s="64"/>
      <c r="AL2579" s="64"/>
      <c r="AM2579" s="65"/>
      <c r="AO2579" s="64"/>
      <c r="AP2579" s="66"/>
      <c r="AQ2579" s="66"/>
      <c r="AS2579" s="67"/>
      <c r="AT2579" s="68"/>
    </row>
    <row r="2580" spans="1:46" x14ac:dyDescent="0.25">
      <c r="A2580" s="60">
        <v>39117.221733053215</v>
      </c>
      <c r="B2580" s="54">
        <f t="shared" si="120"/>
        <v>1</v>
      </c>
      <c r="C2580" s="54">
        <f t="shared" si="121"/>
        <v>2571</v>
      </c>
      <c r="D2580" s="60">
        <v>39117.221733053215</v>
      </c>
      <c r="G2580" s="63"/>
      <c r="I2580" s="64"/>
      <c r="J2580" s="64"/>
      <c r="K2580" s="65"/>
      <c r="M2580" s="64"/>
      <c r="N2580" s="66"/>
      <c r="O2580" s="66"/>
      <c r="Q2580" s="67"/>
      <c r="R2580" s="68"/>
      <c r="S2580" s="63"/>
      <c r="U2580" s="68">
        <v>75895</v>
      </c>
      <c r="V2580" s="64">
        <v>9</v>
      </c>
      <c r="W2580" s="54">
        <f t="shared" si="122"/>
        <v>2571</v>
      </c>
      <c r="X2580" s="68">
        <v>75895</v>
      </c>
      <c r="AC2580" s="63">
        <v>37948.958346564788</v>
      </c>
      <c r="AD2580" s="63"/>
      <c r="AE2580" s="54" t="s">
        <v>176</v>
      </c>
      <c r="AG2580" s="63"/>
      <c r="AK2580" s="64"/>
      <c r="AL2580" s="64"/>
      <c r="AM2580" s="65"/>
      <c r="AO2580" s="64"/>
      <c r="AP2580" s="66"/>
      <c r="AQ2580" s="66"/>
      <c r="AS2580" s="67"/>
      <c r="AT2580" s="68"/>
    </row>
    <row r="2581" spans="1:46" x14ac:dyDescent="0.25">
      <c r="A2581" s="60">
        <v>39132.048624628689</v>
      </c>
      <c r="B2581" s="54">
        <f t="shared" si="120"/>
        <v>2</v>
      </c>
      <c r="C2581" s="54">
        <f t="shared" si="121"/>
        <v>2572</v>
      </c>
      <c r="D2581" s="60">
        <v>39132.048624628689</v>
      </c>
      <c r="G2581" s="63"/>
      <c r="I2581" s="64"/>
      <c r="J2581" s="64"/>
      <c r="K2581" s="65"/>
      <c r="M2581" s="64"/>
      <c r="N2581" s="66"/>
      <c r="O2581" s="66"/>
      <c r="Q2581" s="67"/>
      <c r="R2581" s="68"/>
      <c r="S2581" s="63"/>
      <c r="U2581" s="68">
        <v>75925</v>
      </c>
      <c r="V2581" s="64">
        <v>10</v>
      </c>
      <c r="W2581" s="54">
        <f t="shared" si="122"/>
        <v>2572</v>
      </c>
      <c r="X2581" s="68">
        <v>75925</v>
      </c>
      <c r="AC2581" s="63">
        <v>37963.859556909185</v>
      </c>
      <c r="AD2581" s="63"/>
      <c r="AE2581" s="54" t="s">
        <v>177</v>
      </c>
      <c r="AG2581" s="63"/>
      <c r="AK2581" s="64"/>
      <c r="AL2581" s="64"/>
      <c r="AM2581" s="65"/>
      <c r="AO2581" s="64"/>
      <c r="AP2581" s="66"/>
      <c r="AQ2581" s="66"/>
      <c r="AS2581" s="67"/>
      <c r="AT2581" s="68"/>
    </row>
    <row r="2582" spans="1:46" x14ac:dyDescent="0.25">
      <c r="A2582" s="60">
        <v>39146.971578539349</v>
      </c>
      <c r="B2582" s="54">
        <f t="shared" si="120"/>
        <v>3</v>
      </c>
      <c r="C2582" s="54">
        <f t="shared" si="121"/>
        <v>2573</v>
      </c>
      <c r="D2582" s="60">
        <v>39146.971578539349</v>
      </c>
      <c r="G2582" s="63"/>
      <c r="I2582" s="64"/>
      <c r="J2582" s="64"/>
      <c r="K2582" s="65"/>
      <c r="M2582" s="64"/>
      <c r="N2582" s="66"/>
      <c r="O2582" s="66"/>
      <c r="Q2582" s="67"/>
      <c r="R2582" s="68"/>
      <c r="S2582" s="63"/>
      <c r="U2582" s="68">
        <v>75954</v>
      </c>
      <c r="V2582" s="64">
        <v>11</v>
      </c>
      <c r="W2582" s="54">
        <f t="shared" si="122"/>
        <v>2573</v>
      </c>
      <c r="X2582" s="68">
        <v>75954</v>
      </c>
      <c r="AC2582" s="63">
        <v>37978.405604742933</v>
      </c>
      <c r="AD2582" s="63"/>
      <c r="AE2582" s="54" t="s">
        <v>176</v>
      </c>
      <c r="AG2582" s="63"/>
      <c r="AK2582" s="64"/>
      <c r="AL2582" s="64"/>
      <c r="AM2582" s="65"/>
      <c r="AO2582" s="64"/>
      <c r="AP2582" s="66"/>
      <c r="AQ2582" s="66"/>
      <c r="AS2582" s="67"/>
      <c r="AT2582" s="68"/>
    </row>
    <row r="2583" spans="1:46" x14ac:dyDescent="0.25">
      <c r="A2583" s="60">
        <v>39162.005903799552</v>
      </c>
      <c r="B2583" s="54">
        <f t="shared" si="120"/>
        <v>4</v>
      </c>
      <c r="C2583" s="54">
        <f t="shared" si="121"/>
        <v>2574</v>
      </c>
      <c r="D2583" s="60">
        <v>39162.005903799552</v>
      </c>
      <c r="G2583" s="63"/>
      <c r="I2583" s="64"/>
      <c r="J2583" s="64"/>
      <c r="K2583" s="65"/>
      <c r="M2583" s="64"/>
      <c r="N2583" s="66"/>
      <c r="O2583" s="66"/>
      <c r="Q2583" s="67"/>
      <c r="R2583" s="68"/>
      <c r="S2583" s="63"/>
      <c r="U2583" s="68">
        <v>75984</v>
      </c>
      <c r="V2583" s="64">
        <v>12</v>
      </c>
      <c r="W2583" s="54">
        <f t="shared" si="122"/>
        <v>2574</v>
      </c>
      <c r="X2583" s="68">
        <v>75984</v>
      </c>
      <c r="AC2583" s="63">
        <v>37993.653637920506</v>
      </c>
      <c r="AD2583" s="63"/>
      <c r="AE2583" s="54" t="s">
        <v>177</v>
      </c>
      <c r="AG2583" s="63"/>
      <c r="AK2583" s="64"/>
      <c r="AL2583" s="64"/>
      <c r="AM2583" s="65"/>
      <c r="AO2583" s="64"/>
      <c r="AP2583" s="66"/>
      <c r="AQ2583" s="66"/>
      <c r="AS2583" s="67"/>
      <c r="AT2583" s="68"/>
    </row>
    <row r="2584" spans="1:46" x14ac:dyDescent="0.25">
      <c r="A2584" s="60">
        <v>39177.170644383878</v>
      </c>
      <c r="B2584" s="54">
        <f t="shared" si="120"/>
        <v>5</v>
      </c>
      <c r="C2584" s="54">
        <f t="shared" si="121"/>
        <v>2575</v>
      </c>
      <c r="D2584" s="60">
        <v>39177.170644383878</v>
      </c>
      <c r="G2584" s="63"/>
      <c r="I2584" s="64"/>
      <c r="J2584" s="64"/>
      <c r="K2584" s="65"/>
      <c r="M2584" s="64"/>
      <c r="N2584" s="66"/>
      <c r="O2584" s="66"/>
      <c r="Q2584" s="67"/>
      <c r="R2584" s="68"/>
      <c r="S2584" s="63"/>
      <c r="U2584" s="68">
        <v>76014</v>
      </c>
      <c r="V2584" s="64">
        <v>1</v>
      </c>
      <c r="W2584" s="54">
        <f t="shared" si="122"/>
        <v>2575</v>
      </c>
      <c r="X2584" s="68">
        <v>76014</v>
      </c>
      <c r="AC2584" s="63">
        <v>38007.879145265091</v>
      </c>
      <c r="AD2584" s="63"/>
      <c r="AE2584" s="54" t="s">
        <v>176</v>
      </c>
      <c r="AG2584" s="63"/>
      <c r="AK2584" s="64"/>
      <c r="AL2584" s="64"/>
      <c r="AM2584" s="65"/>
      <c r="AO2584" s="64"/>
      <c r="AP2584" s="66"/>
      <c r="AQ2584" s="66"/>
      <c r="AS2584" s="67"/>
      <c r="AT2584" s="68"/>
    </row>
    <row r="2585" spans="1:46" x14ac:dyDescent="0.25">
      <c r="A2585" s="60">
        <v>39192.463979227003</v>
      </c>
      <c r="B2585" s="54">
        <f t="shared" si="120"/>
        <v>6</v>
      </c>
      <c r="C2585" s="54">
        <f t="shared" si="121"/>
        <v>2576</v>
      </c>
      <c r="D2585" s="60">
        <v>39192.463979227003</v>
      </c>
      <c r="G2585" s="63"/>
      <c r="I2585" s="64"/>
      <c r="J2585" s="64"/>
      <c r="K2585" s="65"/>
      <c r="M2585" s="64"/>
      <c r="N2585" s="66"/>
      <c r="O2585" s="66"/>
      <c r="Q2585" s="67"/>
      <c r="R2585" s="68"/>
      <c r="S2585" s="63"/>
      <c r="U2585" s="68">
        <v>76044</v>
      </c>
      <c r="V2585" s="64">
        <v>2</v>
      </c>
      <c r="W2585" s="54">
        <f t="shared" si="122"/>
        <v>2576</v>
      </c>
      <c r="X2585" s="68">
        <v>76044</v>
      </c>
      <c r="AC2585" s="63">
        <v>38023.366648886818</v>
      </c>
      <c r="AD2585" s="63"/>
      <c r="AE2585" s="54" t="s">
        <v>177</v>
      </c>
      <c r="AG2585" s="63"/>
      <c r="AK2585" s="64"/>
      <c r="AL2585" s="64"/>
      <c r="AM2585" s="65"/>
      <c r="AO2585" s="64"/>
      <c r="AP2585" s="66"/>
      <c r="AQ2585" s="66"/>
      <c r="AS2585" s="67"/>
      <c r="AT2585" s="68"/>
    </row>
    <row r="2586" spans="1:46" x14ac:dyDescent="0.25">
      <c r="A2586" s="60">
        <v>39207.889911907725</v>
      </c>
      <c r="B2586" s="54">
        <f t="shared" si="120"/>
        <v>7</v>
      </c>
      <c r="C2586" s="54">
        <f t="shared" si="121"/>
        <v>2577</v>
      </c>
      <c r="D2586" s="60">
        <v>39207.889911907725</v>
      </c>
      <c r="G2586" s="63"/>
      <c r="I2586" s="64"/>
      <c r="J2586" s="64"/>
      <c r="K2586" s="65"/>
      <c r="M2586" s="64"/>
      <c r="N2586" s="66"/>
      <c r="O2586" s="66"/>
      <c r="Q2586" s="67"/>
      <c r="R2586" s="68"/>
      <c r="S2586" s="63"/>
      <c r="U2586" s="68">
        <v>76073</v>
      </c>
      <c r="V2586" s="64">
        <v>3</v>
      </c>
      <c r="W2586" s="54">
        <f t="shared" si="122"/>
        <v>2577</v>
      </c>
      <c r="X2586" s="68">
        <v>76073</v>
      </c>
      <c r="AC2586" s="63">
        <v>38037.388028028887</v>
      </c>
      <c r="AD2586" s="63"/>
      <c r="AE2586" s="54" t="s">
        <v>176</v>
      </c>
      <c r="AG2586" s="63"/>
      <c r="AK2586" s="64"/>
      <c r="AL2586" s="64"/>
      <c r="AM2586" s="65"/>
      <c r="AO2586" s="64"/>
      <c r="AP2586" s="66"/>
      <c r="AQ2586" s="66"/>
      <c r="AS2586" s="67"/>
      <c r="AT2586" s="68"/>
    </row>
    <row r="2587" spans="1:46" x14ac:dyDescent="0.25">
      <c r="A2587" s="60">
        <v>39223.425698959269</v>
      </c>
      <c r="B2587" s="54">
        <f t="shared" si="120"/>
        <v>8</v>
      </c>
      <c r="C2587" s="54">
        <f t="shared" si="121"/>
        <v>2578</v>
      </c>
      <c r="D2587" s="60">
        <v>39223.425698959269</v>
      </c>
      <c r="G2587" s="63"/>
      <c r="I2587" s="64"/>
      <c r="J2587" s="64"/>
      <c r="K2587" s="65"/>
      <c r="M2587" s="64"/>
      <c r="N2587" s="66"/>
      <c r="O2587" s="66"/>
      <c r="Q2587" s="67"/>
      <c r="R2587" s="68"/>
      <c r="S2587" s="63"/>
      <c r="U2587" s="68">
        <v>76103</v>
      </c>
      <c r="V2587" s="64">
        <v>4</v>
      </c>
      <c r="W2587" s="54">
        <f t="shared" si="122"/>
        <v>2578</v>
      </c>
      <c r="X2587" s="68">
        <v>76103</v>
      </c>
      <c r="AC2587" s="63">
        <v>38052.968988854438</v>
      </c>
      <c r="AD2587" s="63"/>
      <c r="AE2587" s="54" t="s">
        <v>177</v>
      </c>
      <c r="AG2587" s="63"/>
      <c r="AK2587" s="64"/>
      <c r="AL2587" s="64"/>
      <c r="AM2587" s="65"/>
      <c r="AO2587" s="64"/>
      <c r="AP2587" s="66"/>
      <c r="AQ2587" s="66"/>
      <c r="AS2587" s="67"/>
      <c r="AT2587" s="68"/>
    </row>
    <row r="2588" spans="1:46" x14ac:dyDescent="0.25">
      <c r="A2588" s="60">
        <v>39239.061218626797</v>
      </c>
      <c r="B2588" s="54">
        <f t="shared" si="120"/>
        <v>9</v>
      </c>
      <c r="C2588" s="54">
        <f t="shared" si="121"/>
        <v>2579</v>
      </c>
      <c r="D2588" s="60">
        <v>39239.061218626797</v>
      </c>
      <c r="G2588" s="63"/>
      <c r="I2588" s="64"/>
      <c r="J2588" s="64"/>
      <c r="K2588" s="65"/>
      <c r="M2588" s="64"/>
      <c r="N2588" s="66"/>
      <c r="O2588" s="66"/>
      <c r="Q2588" s="67"/>
      <c r="R2588" s="68"/>
      <c r="S2588" s="63"/>
      <c r="U2588" s="68">
        <v>76132</v>
      </c>
      <c r="V2588" s="64">
        <v>5</v>
      </c>
      <c r="W2588" s="54">
        <f t="shared" si="122"/>
        <v>2579</v>
      </c>
      <c r="X2588" s="68">
        <v>76132</v>
      </c>
      <c r="AC2588" s="63">
        <v>38066.946125509217</v>
      </c>
      <c r="AD2588" s="63"/>
      <c r="AE2588" s="54" t="s">
        <v>176</v>
      </c>
      <c r="AG2588" s="63"/>
      <c r="AK2588" s="64"/>
      <c r="AL2588" s="64"/>
      <c r="AM2588" s="65"/>
      <c r="AO2588" s="64"/>
      <c r="AP2588" s="66"/>
      <c r="AQ2588" s="66"/>
      <c r="AS2588" s="67"/>
      <c r="AT2588" s="68"/>
    </row>
    <row r="2589" spans="1:46" x14ac:dyDescent="0.25">
      <c r="A2589" s="60">
        <v>39254.755212895107</v>
      </c>
      <c r="B2589" s="54">
        <f t="shared" si="120"/>
        <v>10</v>
      </c>
      <c r="C2589" s="54">
        <f t="shared" si="121"/>
        <v>2580</v>
      </c>
      <c r="D2589" s="60">
        <v>39254.755212895107</v>
      </c>
      <c r="G2589" s="63"/>
      <c r="I2589" s="64"/>
      <c r="J2589" s="64"/>
      <c r="K2589" s="65"/>
      <c r="M2589" s="64"/>
      <c r="N2589" s="66"/>
      <c r="O2589" s="66"/>
      <c r="Q2589" s="67"/>
      <c r="R2589" s="68"/>
      <c r="S2589" s="63"/>
      <c r="U2589" s="68">
        <v>76162</v>
      </c>
      <c r="V2589" s="64">
        <v>6</v>
      </c>
      <c r="W2589" s="54">
        <f t="shared" si="122"/>
        <v>2580</v>
      </c>
      <c r="X2589" s="68">
        <v>76162</v>
      </c>
      <c r="AC2589" s="63">
        <v>38082.460988224484</v>
      </c>
      <c r="AD2589" s="63"/>
      <c r="AE2589" s="54" t="s">
        <v>177</v>
      </c>
      <c r="AG2589" s="63"/>
      <c r="AK2589" s="64"/>
      <c r="AL2589" s="64"/>
      <c r="AM2589" s="65"/>
      <c r="AO2589" s="64"/>
      <c r="AP2589" s="66"/>
      <c r="AQ2589" s="66"/>
      <c r="AS2589" s="67"/>
      <c r="AT2589" s="68"/>
    </row>
    <row r="2590" spans="1:46" x14ac:dyDescent="0.25">
      <c r="A2590" s="60">
        <v>39270.488063021563</v>
      </c>
      <c r="B2590" s="54">
        <f t="shared" si="120"/>
        <v>11</v>
      </c>
      <c r="C2590" s="54">
        <f t="shared" si="121"/>
        <v>2581</v>
      </c>
      <c r="D2590" s="60">
        <v>39270.488063021563</v>
      </c>
      <c r="G2590" s="63"/>
      <c r="I2590" s="64"/>
      <c r="J2590" s="64"/>
      <c r="K2590" s="65"/>
      <c r="M2590" s="64"/>
      <c r="N2590" s="66"/>
      <c r="O2590" s="66"/>
      <c r="Q2590" s="67"/>
      <c r="R2590" s="68"/>
      <c r="S2590" s="63"/>
      <c r="U2590" s="68">
        <v>76191</v>
      </c>
      <c r="V2590" s="64">
        <v>7</v>
      </c>
      <c r="W2590" s="54">
        <f t="shared" si="122"/>
        <v>2581</v>
      </c>
      <c r="X2590" s="68">
        <v>76191</v>
      </c>
      <c r="AC2590" s="63">
        <v>38096.55713128997</v>
      </c>
      <c r="AD2590" s="63"/>
      <c r="AE2590" s="54" t="s">
        <v>176</v>
      </c>
      <c r="AG2590" s="63"/>
      <c r="AK2590" s="64"/>
      <c r="AL2590" s="64"/>
      <c r="AM2590" s="65"/>
      <c r="AO2590" s="64"/>
      <c r="AP2590" s="66"/>
      <c r="AQ2590" s="66"/>
      <c r="AS2590" s="67"/>
      <c r="AT2590" s="68"/>
    </row>
    <row r="2591" spans="1:46" x14ac:dyDescent="0.25">
      <c r="A2591" s="60">
        <v>39286.20920868963</v>
      </c>
      <c r="B2591" s="54">
        <f t="shared" si="120"/>
        <v>12</v>
      </c>
      <c r="C2591" s="54">
        <f t="shared" si="121"/>
        <v>2582</v>
      </c>
      <c r="D2591" s="60">
        <v>39286.20920868963</v>
      </c>
      <c r="G2591" s="63"/>
      <c r="I2591" s="64"/>
      <c r="J2591" s="64"/>
      <c r="K2591" s="65"/>
      <c r="M2591" s="64"/>
      <c r="N2591" s="66"/>
      <c r="O2591" s="66"/>
      <c r="Q2591" s="67"/>
      <c r="R2591" s="68"/>
      <c r="S2591" s="63"/>
      <c r="U2591" s="68">
        <v>76221</v>
      </c>
      <c r="V2591" s="64">
        <v>8</v>
      </c>
      <c r="W2591" s="54">
        <f t="shared" si="122"/>
        <v>2582</v>
      </c>
      <c r="X2591" s="68">
        <v>76221</v>
      </c>
      <c r="AC2591" s="63">
        <v>38111.857300911564</v>
      </c>
      <c r="AD2591" s="63"/>
      <c r="AE2591" s="54" t="s">
        <v>177</v>
      </c>
      <c r="AG2591" s="63"/>
      <c r="AK2591" s="64"/>
      <c r="AL2591" s="64"/>
      <c r="AM2591" s="65"/>
      <c r="AO2591" s="64"/>
      <c r="AP2591" s="66"/>
      <c r="AQ2591" s="66"/>
      <c r="AS2591" s="67"/>
      <c r="AT2591" s="68"/>
    </row>
    <row r="2592" spans="1:46" x14ac:dyDescent="0.25">
      <c r="A2592" s="60">
        <v>39301.897450299934</v>
      </c>
      <c r="B2592" s="54">
        <f t="shared" si="120"/>
        <v>13</v>
      </c>
      <c r="C2592" s="54">
        <f t="shared" si="121"/>
        <v>2583</v>
      </c>
      <c r="D2592" s="60">
        <v>39301.897450299934</v>
      </c>
      <c r="G2592" s="63"/>
      <c r="I2592" s="64"/>
      <c r="J2592" s="64"/>
      <c r="K2592" s="65"/>
      <c r="M2592" s="64"/>
      <c r="N2592" s="66"/>
      <c r="O2592" s="66"/>
      <c r="Q2592" s="67"/>
      <c r="R2592" s="68"/>
      <c r="S2592" s="63"/>
      <c r="U2592" s="68">
        <v>76250</v>
      </c>
      <c r="V2592" s="64">
        <v>9</v>
      </c>
      <c r="W2592" s="54">
        <f t="shared" si="122"/>
        <v>2583</v>
      </c>
      <c r="X2592" s="68">
        <v>76250</v>
      </c>
      <c r="AC2592" s="63">
        <v>38126.203479261603</v>
      </c>
      <c r="AD2592" s="63"/>
      <c r="AE2592" s="54" t="s">
        <v>176</v>
      </c>
      <c r="AG2592" s="63"/>
      <c r="AK2592" s="64"/>
      <c r="AL2592" s="64"/>
      <c r="AM2592" s="65"/>
      <c r="AO2592" s="64"/>
      <c r="AP2592" s="66"/>
      <c r="AQ2592" s="66"/>
      <c r="AS2592" s="67"/>
      <c r="AT2592" s="68"/>
    </row>
    <row r="2593" spans="1:46" x14ac:dyDescent="0.25">
      <c r="A2593" s="60">
        <v>39317.506291819736</v>
      </c>
      <c r="B2593" s="54">
        <f t="shared" si="120"/>
        <v>14</v>
      </c>
      <c r="C2593" s="54">
        <f t="shared" si="121"/>
        <v>2584</v>
      </c>
      <c r="D2593" s="60">
        <v>39317.506291819736</v>
      </c>
      <c r="G2593" s="63"/>
      <c r="I2593" s="64"/>
      <c r="J2593" s="64"/>
      <c r="K2593" s="65"/>
      <c r="M2593" s="64"/>
      <c r="N2593" s="66"/>
      <c r="O2593" s="66"/>
      <c r="Q2593" s="67"/>
      <c r="R2593" s="68"/>
      <c r="S2593" s="63"/>
      <c r="U2593" s="68">
        <v>76279</v>
      </c>
      <c r="V2593" s="64">
        <v>10</v>
      </c>
      <c r="W2593" s="54">
        <f t="shared" si="122"/>
        <v>2584</v>
      </c>
      <c r="X2593" s="68">
        <v>76279</v>
      </c>
      <c r="AC2593" s="63">
        <v>38141.181004597805</v>
      </c>
      <c r="AD2593" s="63"/>
      <c r="AE2593" s="54" t="s">
        <v>177</v>
      </c>
      <c r="AG2593" s="63"/>
      <c r="AK2593" s="64"/>
      <c r="AL2593" s="64"/>
      <c r="AM2593" s="65"/>
      <c r="AO2593" s="64"/>
      <c r="AP2593" s="66"/>
      <c r="AQ2593" s="66"/>
      <c r="AS2593" s="67"/>
      <c r="AT2593" s="68"/>
    </row>
    <row r="2594" spans="1:46" x14ac:dyDescent="0.25">
      <c r="A2594" s="60">
        <v>39333.021223470569</v>
      </c>
      <c r="B2594" s="54">
        <f t="shared" si="120"/>
        <v>15</v>
      </c>
      <c r="C2594" s="54">
        <f t="shared" si="121"/>
        <v>2585</v>
      </c>
      <c r="D2594" s="60">
        <v>39333.021223470569</v>
      </c>
      <c r="G2594" s="63"/>
      <c r="I2594" s="64"/>
      <c r="J2594" s="64"/>
      <c r="K2594" s="65"/>
      <c r="M2594" s="64"/>
      <c r="N2594" s="66"/>
      <c r="O2594" s="66"/>
      <c r="Q2594" s="67"/>
      <c r="R2594" s="68"/>
      <c r="S2594" s="63"/>
      <c r="U2594" s="68">
        <v>76309</v>
      </c>
      <c r="V2594" s="64">
        <v>11</v>
      </c>
      <c r="W2594" s="54">
        <f t="shared" si="122"/>
        <v>2585</v>
      </c>
      <c r="X2594" s="68">
        <v>76309</v>
      </c>
      <c r="AC2594" s="63">
        <v>38155.852679272648</v>
      </c>
      <c r="AD2594" s="63"/>
      <c r="AE2594" s="54" t="s">
        <v>176</v>
      </c>
      <c r="AG2594" s="63"/>
      <c r="AK2594" s="64"/>
      <c r="AL2594" s="64"/>
      <c r="AM2594" s="65"/>
      <c r="AO2594" s="64"/>
      <c r="AP2594" s="66"/>
      <c r="AQ2594" s="66"/>
      <c r="AS2594" s="67"/>
      <c r="AT2594" s="68"/>
    </row>
    <row r="2595" spans="1:46" x14ac:dyDescent="0.25">
      <c r="A2595" s="60">
        <v>39348.411325352266</v>
      </c>
      <c r="B2595" s="54">
        <f t="shared" si="120"/>
        <v>16</v>
      </c>
      <c r="C2595" s="54">
        <f t="shared" si="121"/>
        <v>2586</v>
      </c>
      <c r="D2595" s="60">
        <v>39348.411325352266</v>
      </c>
      <c r="G2595" s="63"/>
      <c r="I2595" s="64"/>
      <c r="J2595" s="64"/>
      <c r="K2595" s="65"/>
      <c r="M2595" s="64"/>
      <c r="N2595" s="66"/>
      <c r="O2595" s="66"/>
      <c r="Q2595" s="67"/>
      <c r="R2595" s="68"/>
      <c r="S2595" s="63"/>
      <c r="U2595" s="68">
        <v>76338</v>
      </c>
      <c r="V2595" s="64">
        <v>12</v>
      </c>
      <c r="W2595" s="54">
        <f t="shared" si="122"/>
        <v>2586</v>
      </c>
      <c r="X2595" s="68">
        <v>76338</v>
      </c>
      <c r="AC2595" s="63">
        <v>38170.465264169965</v>
      </c>
      <c r="AD2595" s="63"/>
      <c r="AE2595" s="54" t="s">
        <v>177</v>
      </c>
      <c r="AG2595" s="63"/>
      <c r="AK2595" s="64"/>
      <c r="AL2595" s="64"/>
      <c r="AM2595" s="65"/>
      <c r="AO2595" s="64"/>
      <c r="AP2595" s="66"/>
      <c r="AQ2595" s="66"/>
      <c r="AS2595" s="67"/>
      <c r="AT2595" s="68"/>
    </row>
    <row r="2596" spans="1:46" x14ac:dyDescent="0.25">
      <c r="A2596" s="60">
        <v>39363.675401317421</v>
      </c>
      <c r="B2596" s="54">
        <f t="shared" si="120"/>
        <v>17</v>
      </c>
      <c r="C2596" s="54">
        <f t="shared" si="121"/>
        <v>2587</v>
      </c>
      <c r="D2596" s="60">
        <v>39363.675401317421</v>
      </c>
      <c r="G2596" s="63"/>
      <c r="I2596" s="64"/>
      <c r="J2596" s="64"/>
      <c r="K2596" s="65"/>
      <c r="M2596" s="64"/>
      <c r="N2596" s="66"/>
      <c r="O2596" s="66"/>
      <c r="Q2596" s="67"/>
      <c r="R2596" s="68"/>
      <c r="S2596" s="63"/>
      <c r="U2596" s="68">
        <v>76368</v>
      </c>
      <c r="V2596" s="64">
        <v>1</v>
      </c>
      <c r="W2596" s="54">
        <f t="shared" si="122"/>
        <v>2587</v>
      </c>
      <c r="X2596" s="68">
        <v>76368</v>
      </c>
      <c r="AC2596" s="63">
        <v>38185.475586736575</v>
      </c>
      <c r="AD2596" s="63"/>
      <c r="AE2596" s="54" t="s">
        <v>176</v>
      </c>
      <c r="AG2596" s="63"/>
      <c r="AK2596" s="64"/>
      <c r="AL2596" s="64"/>
      <c r="AM2596" s="65"/>
      <c r="AO2596" s="64"/>
      <c r="AP2596" s="66"/>
      <c r="AQ2596" s="66"/>
      <c r="AS2596" s="67"/>
      <c r="AT2596" s="68"/>
    </row>
    <row r="2597" spans="1:46" x14ac:dyDescent="0.25">
      <c r="A2597" s="60">
        <v>39378.803108658176</v>
      </c>
      <c r="B2597" s="54">
        <f t="shared" si="120"/>
        <v>18</v>
      </c>
      <c r="C2597" s="54">
        <f t="shared" si="121"/>
        <v>2588</v>
      </c>
      <c r="D2597" s="60">
        <v>39378.803108658176</v>
      </c>
      <c r="G2597" s="63"/>
      <c r="I2597" s="64"/>
      <c r="J2597" s="64"/>
      <c r="K2597" s="65"/>
      <c r="M2597" s="64"/>
      <c r="N2597" s="66"/>
      <c r="O2597" s="66"/>
      <c r="Q2597" s="67"/>
      <c r="R2597" s="68"/>
      <c r="S2597" s="63"/>
      <c r="U2597" s="68">
        <v>76398</v>
      </c>
      <c r="V2597" s="64">
        <v>2</v>
      </c>
      <c r="W2597" s="54">
        <f t="shared" si="122"/>
        <v>2588</v>
      </c>
      <c r="X2597" s="68">
        <v>76398</v>
      </c>
      <c r="AC2597" s="63">
        <v>38199.754339335021</v>
      </c>
      <c r="AD2597" s="63"/>
      <c r="AE2597" s="54" t="s">
        <v>177</v>
      </c>
      <c r="AG2597" s="63"/>
      <c r="AK2597" s="64"/>
      <c r="AL2597" s="64"/>
      <c r="AM2597" s="65"/>
      <c r="AO2597" s="64"/>
      <c r="AP2597" s="66"/>
      <c r="AQ2597" s="66"/>
      <c r="AS2597" s="67"/>
      <c r="AT2597" s="68"/>
    </row>
    <row r="2598" spans="1:46" x14ac:dyDescent="0.25">
      <c r="A2598" s="60">
        <v>39393.809100447688</v>
      </c>
      <c r="B2598" s="54">
        <f t="shared" si="120"/>
        <v>19</v>
      </c>
      <c r="C2598" s="54">
        <f t="shared" si="121"/>
        <v>2589</v>
      </c>
      <c r="D2598" s="60">
        <v>39393.809100447688</v>
      </c>
      <c r="G2598" s="63"/>
      <c r="I2598" s="64"/>
      <c r="J2598" s="64"/>
      <c r="K2598" s="65"/>
      <c r="M2598" s="64"/>
      <c r="N2598" s="66"/>
      <c r="O2598" s="66"/>
      <c r="Q2598" s="67"/>
      <c r="R2598" s="68"/>
      <c r="S2598" s="63"/>
      <c r="U2598" s="68">
        <v>76427</v>
      </c>
      <c r="V2598" s="64">
        <v>3</v>
      </c>
      <c r="W2598" s="54">
        <f t="shared" si="122"/>
        <v>2589</v>
      </c>
      <c r="X2598" s="68">
        <v>76427</v>
      </c>
      <c r="AC2598" s="63">
        <v>38215.059004166164</v>
      </c>
      <c r="AD2598" s="63"/>
      <c r="AE2598" s="54" t="s">
        <v>176</v>
      </c>
      <c r="AG2598" s="63"/>
      <c r="AK2598" s="64"/>
      <c r="AL2598" s="64"/>
      <c r="AM2598" s="65"/>
      <c r="AO2598" s="64"/>
      <c r="AP2598" s="66"/>
      <c r="AQ2598" s="66"/>
      <c r="AS2598" s="67"/>
      <c r="AT2598" s="68"/>
    </row>
    <row r="2599" spans="1:46" x14ac:dyDescent="0.25">
      <c r="A2599" s="60">
        <v>39408.70206956286</v>
      </c>
      <c r="B2599" s="54">
        <f t="shared" si="120"/>
        <v>20</v>
      </c>
      <c r="C2599" s="54">
        <f t="shared" si="121"/>
        <v>2590</v>
      </c>
      <c r="D2599" s="60">
        <v>39408.70206956286</v>
      </c>
      <c r="G2599" s="63"/>
      <c r="I2599" s="64"/>
      <c r="J2599" s="64"/>
      <c r="K2599" s="65"/>
      <c r="M2599" s="64"/>
      <c r="N2599" s="66"/>
      <c r="O2599" s="66"/>
      <c r="Q2599" s="67"/>
      <c r="R2599" s="68"/>
      <c r="S2599" s="63"/>
      <c r="U2599" s="68">
        <v>76457</v>
      </c>
      <c r="V2599" s="64">
        <v>4</v>
      </c>
      <c r="W2599" s="54">
        <f t="shared" si="122"/>
        <v>2590</v>
      </c>
      <c r="X2599" s="68">
        <v>76457</v>
      </c>
      <c r="AC2599" s="63">
        <v>38229.099539173767</v>
      </c>
      <c r="AD2599" s="63"/>
      <c r="AE2599" s="54" t="s">
        <v>177</v>
      </c>
      <c r="AG2599" s="63"/>
      <c r="AK2599" s="64"/>
      <c r="AL2599" s="64"/>
      <c r="AM2599" s="65"/>
      <c r="AO2599" s="64"/>
      <c r="AP2599" s="66"/>
      <c r="AQ2599" s="66"/>
      <c r="AS2599" s="67"/>
      <c r="AT2599" s="68"/>
    </row>
    <row r="2600" spans="1:46" x14ac:dyDescent="0.25">
      <c r="A2600" s="60">
        <v>39423.510536876973</v>
      </c>
      <c r="B2600" s="54">
        <f t="shared" si="120"/>
        <v>21</v>
      </c>
      <c r="C2600" s="54">
        <f t="shared" si="121"/>
        <v>2591</v>
      </c>
      <c r="D2600" s="60">
        <v>39423.510536876973</v>
      </c>
      <c r="G2600" s="63"/>
      <c r="I2600" s="64"/>
      <c r="J2600" s="64"/>
      <c r="K2600" s="65"/>
      <c r="M2600" s="64"/>
      <c r="N2600" s="66"/>
      <c r="O2600" s="66"/>
      <c r="Q2600" s="67"/>
      <c r="R2600" s="68"/>
      <c r="S2600" s="63"/>
      <c r="U2600" s="68">
        <v>76487</v>
      </c>
      <c r="V2600" s="64">
        <v>5</v>
      </c>
      <c r="W2600" s="54">
        <f t="shared" si="122"/>
        <v>2591</v>
      </c>
      <c r="X2600" s="68">
        <v>76487</v>
      </c>
      <c r="AC2600" s="63">
        <v>38244.604249762371</v>
      </c>
      <c r="AD2600" s="63"/>
      <c r="AE2600" s="54" t="s">
        <v>176</v>
      </c>
      <c r="AG2600" s="63"/>
      <c r="AK2600" s="64"/>
      <c r="AL2600" s="64"/>
      <c r="AM2600" s="65"/>
      <c r="AO2600" s="64"/>
      <c r="AP2600" s="66"/>
      <c r="AQ2600" s="66"/>
      <c r="AS2600" s="67"/>
      <c r="AT2600" s="68"/>
    </row>
    <row r="2601" spans="1:46" x14ac:dyDescent="0.25">
      <c r="A2601" s="60">
        <v>39438.256176860537</v>
      </c>
      <c r="B2601" s="54">
        <f t="shared" si="120"/>
        <v>22</v>
      </c>
      <c r="C2601" s="54">
        <f t="shared" si="121"/>
        <v>2592</v>
      </c>
      <c r="D2601" s="60">
        <v>39438.256176860537</v>
      </c>
      <c r="G2601" s="63"/>
      <c r="I2601" s="64"/>
      <c r="J2601" s="64"/>
      <c r="K2601" s="65"/>
      <c r="M2601" s="64"/>
      <c r="N2601" s="66"/>
      <c r="O2601" s="66"/>
      <c r="Q2601" s="67"/>
      <c r="R2601" s="68"/>
      <c r="S2601" s="63"/>
      <c r="U2601" s="68">
        <v>76516</v>
      </c>
      <c r="V2601" s="64">
        <v>6</v>
      </c>
      <c r="W2601" s="54">
        <f t="shared" si="122"/>
        <v>2592</v>
      </c>
      <c r="X2601" s="68">
        <v>76516</v>
      </c>
      <c r="AC2601" s="63">
        <v>38258.548861414194</v>
      </c>
      <c r="AD2601" s="63"/>
      <c r="AE2601" s="54" t="s">
        <v>177</v>
      </c>
      <c r="AG2601" s="63"/>
      <c r="AK2601" s="64"/>
      <c r="AL2601" s="64"/>
      <c r="AM2601" s="65"/>
      <c r="AO2601" s="64"/>
      <c r="AP2601" s="66"/>
      <c r="AQ2601" s="66"/>
      <c r="AS2601" s="67"/>
      <c r="AT2601" s="68"/>
    </row>
    <row r="2602" spans="1:46" x14ac:dyDescent="0.25">
      <c r="A2602" s="60">
        <v>39452.976335907821</v>
      </c>
      <c r="B2602" s="54">
        <f t="shared" si="120"/>
        <v>23</v>
      </c>
      <c r="C2602" s="54">
        <f t="shared" si="121"/>
        <v>2593</v>
      </c>
      <c r="D2602" s="60">
        <v>39452.976335907821</v>
      </c>
      <c r="G2602" s="63"/>
      <c r="I2602" s="64"/>
      <c r="J2602" s="64"/>
      <c r="K2602" s="65"/>
      <c r="M2602" s="64"/>
      <c r="N2602" s="66"/>
      <c r="O2602" s="66"/>
      <c r="Q2602" s="67"/>
      <c r="R2602" s="68"/>
      <c r="S2602" s="63"/>
      <c r="U2602" s="68">
        <v>76546</v>
      </c>
      <c r="V2602" s="64">
        <v>7</v>
      </c>
      <c r="W2602" s="54">
        <f t="shared" si="122"/>
        <v>2593</v>
      </c>
      <c r="X2602" s="68">
        <v>76546</v>
      </c>
      <c r="AC2602" s="63">
        <v>38274.117591161281</v>
      </c>
      <c r="AD2602" s="63"/>
      <c r="AE2602" s="54" t="s">
        <v>176</v>
      </c>
      <c r="AG2602" s="63"/>
      <c r="AK2602" s="64"/>
      <c r="AL2602" s="64"/>
      <c r="AM2602" s="65"/>
      <c r="AO2602" s="64"/>
      <c r="AP2602" s="66"/>
      <c r="AQ2602" s="66"/>
      <c r="AS2602" s="67"/>
      <c r="AT2602" s="68"/>
    </row>
    <row r="2603" spans="1:46" x14ac:dyDescent="0.25">
      <c r="A2603" s="60">
        <v>39467.69765158277</v>
      </c>
      <c r="B2603" s="54">
        <f t="shared" si="120"/>
        <v>24</v>
      </c>
      <c r="C2603" s="54">
        <f t="shared" si="121"/>
        <v>2594</v>
      </c>
      <c r="D2603" s="60">
        <v>39467.69765158277</v>
      </c>
      <c r="G2603" s="63"/>
      <c r="I2603" s="64"/>
      <c r="J2603" s="64"/>
      <c r="K2603" s="65"/>
      <c r="M2603" s="64"/>
      <c r="N2603" s="66"/>
      <c r="O2603" s="66"/>
      <c r="Q2603" s="67"/>
      <c r="R2603" s="68"/>
      <c r="S2603" s="63"/>
      <c r="U2603" s="68">
        <v>76575</v>
      </c>
      <c r="V2603" s="64">
        <v>8</v>
      </c>
      <c r="W2603" s="54">
        <f t="shared" si="122"/>
        <v>2594</v>
      </c>
      <c r="X2603" s="68">
        <v>76575</v>
      </c>
      <c r="AC2603" s="63">
        <v>38288.130868617911</v>
      </c>
      <c r="AD2603" s="63"/>
      <c r="AE2603" s="54" t="s">
        <v>177</v>
      </c>
      <c r="AG2603" s="63"/>
      <c r="AK2603" s="64"/>
      <c r="AL2603" s="64"/>
      <c r="AM2603" s="65"/>
      <c r="AO2603" s="64"/>
      <c r="AP2603" s="66"/>
      <c r="AQ2603" s="66"/>
      <c r="AS2603" s="67"/>
      <c r="AT2603" s="68"/>
    </row>
    <row r="2604" spans="1:46" x14ac:dyDescent="0.25">
      <c r="A2604" s="60">
        <v>39482.459370793309</v>
      </c>
      <c r="B2604" s="54">
        <f t="shared" si="120"/>
        <v>1</v>
      </c>
      <c r="C2604" s="54">
        <f t="shared" si="121"/>
        <v>2595</v>
      </c>
      <c r="D2604" s="60">
        <v>39482.459370793309</v>
      </c>
      <c r="G2604" s="63"/>
      <c r="I2604" s="64"/>
      <c r="J2604" s="64"/>
      <c r="K2604" s="65"/>
      <c r="M2604" s="64"/>
      <c r="N2604" s="66"/>
      <c r="O2604" s="66"/>
      <c r="Q2604" s="67"/>
      <c r="R2604" s="68"/>
      <c r="S2604" s="63"/>
      <c r="U2604" s="68">
        <v>76605</v>
      </c>
      <c r="V2604" s="64">
        <v>9</v>
      </c>
      <c r="W2604" s="54">
        <f t="shared" si="122"/>
        <v>2595</v>
      </c>
      <c r="X2604" s="68">
        <v>76605</v>
      </c>
      <c r="AC2604" s="63">
        <v>38303.602951422334</v>
      </c>
      <c r="AD2604" s="63"/>
      <c r="AE2604" s="54" t="s">
        <v>176</v>
      </c>
      <c r="AG2604" s="63"/>
      <c r="AK2604" s="64"/>
      <c r="AL2604" s="64"/>
      <c r="AM2604" s="65"/>
      <c r="AO2604" s="64"/>
      <c r="AP2604" s="66"/>
      <c r="AQ2604" s="66"/>
      <c r="AS2604" s="67"/>
      <c r="AT2604" s="68"/>
    </row>
    <row r="2605" spans="1:46" x14ac:dyDescent="0.25">
      <c r="A2605" s="60">
        <v>39497.285167013761</v>
      </c>
      <c r="B2605" s="54">
        <f t="shared" si="120"/>
        <v>2</v>
      </c>
      <c r="C2605" s="54">
        <f t="shared" si="121"/>
        <v>2596</v>
      </c>
      <c r="D2605" s="60">
        <v>39497.285167013761</v>
      </c>
      <c r="G2605" s="63"/>
      <c r="I2605" s="64"/>
      <c r="J2605" s="64"/>
      <c r="K2605" s="65"/>
      <c r="M2605" s="64"/>
      <c r="N2605" s="66"/>
      <c r="O2605" s="66"/>
      <c r="Q2605" s="67"/>
      <c r="R2605" s="68"/>
      <c r="S2605" s="63"/>
      <c r="U2605" s="68">
        <v>76634</v>
      </c>
      <c r="V2605" s="64">
        <v>9</v>
      </c>
      <c r="W2605" s="54">
        <f t="shared" si="122"/>
        <v>2596</v>
      </c>
      <c r="X2605" s="68">
        <v>76634</v>
      </c>
      <c r="AC2605" s="63">
        <v>38317.839118456468</v>
      </c>
      <c r="AD2605" s="63"/>
      <c r="AE2605" s="54" t="s">
        <v>177</v>
      </c>
      <c r="AG2605" s="63"/>
      <c r="AK2605" s="64"/>
      <c r="AL2605" s="64"/>
      <c r="AM2605" s="65"/>
      <c r="AO2605" s="64"/>
      <c r="AP2605" s="66"/>
      <c r="AQ2605" s="66"/>
      <c r="AS2605" s="67"/>
      <c r="AT2605" s="68"/>
    </row>
    <row r="2606" spans="1:46" x14ac:dyDescent="0.25">
      <c r="A2606" s="60">
        <v>39512.208259409294</v>
      </c>
      <c r="B2606" s="54">
        <f t="shared" si="120"/>
        <v>3</v>
      </c>
      <c r="C2606" s="54">
        <f t="shared" si="121"/>
        <v>2597</v>
      </c>
      <c r="D2606" s="60">
        <v>39512.208259409294</v>
      </c>
      <c r="G2606" s="63"/>
      <c r="I2606" s="64"/>
      <c r="J2606" s="64"/>
      <c r="K2606" s="65"/>
      <c r="M2606" s="64"/>
      <c r="N2606" s="66"/>
      <c r="O2606" s="66"/>
      <c r="Q2606" s="67"/>
      <c r="R2606" s="68"/>
      <c r="S2606" s="63"/>
      <c r="U2606" s="68">
        <v>76663</v>
      </c>
      <c r="V2606" s="64">
        <v>10</v>
      </c>
      <c r="W2606" s="54">
        <f t="shared" si="122"/>
        <v>2597</v>
      </c>
      <c r="X2606" s="68">
        <v>76663</v>
      </c>
      <c r="AC2606" s="63">
        <v>38333.062568761408</v>
      </c>
      <c r="AD2606" s="63"/>
      <c r="AE2606" s="54" t="s">
        <v>176</v>
      </c>
      <c r="AG2606" s="63"/>
      <c r="AK2606" s="64"/>
      <c r="AL2606" s="64"/>
      <c r="AM2606" s="65"/>
      <c r="AO2606" s="64"/>
      <c r="AP2606" s="66"/>
      <c r="AQ2606" s="66"/>
      <c r="AS2606" s="67"/>
      <c r="AT2606" s="68"/>
    </row>
    <row r="2607" spans="1:46" x14ac:dyDescent="0.25">
      <c r="A2607" s="60">
        <v>39527.242623019964</v>
      </c>
      <c r="B2607" s="54">
        <f t="shared" si="120"/>
        <v>4</v>
      </c>
      <c r="C2607" s="54">
        <f t="shared" si="121"/>
        <v>2598</v>
      </c>
      <c r="D2607" s="60">
        <v>39527.242623019964</v>
      </c>
      <c r="G2607" s="63"/>
      <c r="I2607" s="64"/>
      <c r="J2607" s="64"/>
      <c r="K2607" s="65"/>
      <c r="M2607" s="64"/>
      <c r="N2607" s="66"/>
      <c r="O2607" s="66"/>
      <c r="Q2607" s="67"/>
      <c r="R2607" s="68"/>
      <c r="S2607" s="63"/>
      <c r="U2607" s="68">
        <v>76693</v>
      </c>
      <c r="V2607" s="64">
        <v>11</v>
      </c>
      <c r="W2607" s="54">
        <f t="shared" si="122"/>
        <v>2598</v>
      </c>
      <c r="X2607" s="68">
        <v>76693</v>
      </c>
      <c r="AC2607" s="63">
        <v>38347.630142127164</v>
      </c>
      <c r="AD2607" s="63"/>
      <c r="AE2607" s="54" t="s">
        <v>177</v>
      </c>
      <c r="AG2607" s="63"/>
      <c r="AK2607" s="64"/>
      <c r="AL2607" s="64"/>
      <c r="AM2607" s="65"/>
      <c r="AO2607" s="64"/>
      <c r="AP2607" s="66"/>
      <c r="AQ2607" s="66"/>
      <c r="AS2607" s="67"/>
      <c r="AT2607" s="68"/>
    </row>
    <row r="2608" spans="1:46" x14ac:dyDescent="0.25">
      <c r="A2608" s="60">
        <v>39542.407597375102</v>
      </c>
      <c r="B2608" s="54">
        <f t="shared" si="120"/>
        <v>5</v>
      </c>
      <c r="C2608" s="54">
        <f t="shared" si="121"/>
        <v>2599</v>
      </c>
      <c r="D2608" s="60">
        <v>39542.407597375102</v>
      </c>
      <c r="G2608" s="63"/>
      <c r="I2608" s="64"/>
      <c r="J2608" s="64"/>
      <c r="K2608" s="65"/>
      <c r="M2608" s="64"/>
      <c r="N2608" s="66"/>
      <c r="O2608" s="66"/>
      <c r="Q2608" s="67"/>
      <c r="R2608" s="68"/>
      <c r="S2608" s="63"/>
      <c r="U2608" s="68">
        <v>76722</v>
      </c>
      <c r="V2608" s="64">
        <v>12</v>
      </c>
      <c r="W2608" s="54">
        <f t="shared" si="122"/>
        <v>2599</v>
      </c>
      <c r="X2608" s="68">
        <v>76722</v>
      </c>
      <c r="AC2608" s="63">
        <v>38362.502701855265</v>
      </c>
      <c r="AD2608" s="63"/>
      <c r="AE2608" s="54" t="s">
        <v>176</v>
      </c>
      <c r="AG2608" s="63"/>
      <c r="AK2608" s="64"/>
      <c r="AL2608" s="64"/>
      <c r="AM2608" s="65"/>
      <c r="AO2608" s="64"/>
      <c r="AP2608" s="66"/>
      <c r="AQ2608" s="66"/>
      <c r="AS2608" s="67"/>
      <c r="AT2608" s="68"/>
    </row>
    <row r="2609" spans="1:46" x14ac:dyDescent="0.25">
      <c r="A2609" s="60">
        <v>39557.702924298588</v>
      </c>
      <c r="B2609" s="54">
        <f t="shared" si="120"/>
        <v>6</v>
      </c>
      <c r="C2609" s="54">
        <f t="shared" si="121"/>
        <v>2600</v>
      </c>
      <c r="D2609" s="60">
        <v>39557.702924298588</v>
      </c>
      <c r="G2609" s="63"/>
      <c r="I2609" s="64"/>
      <c r="J2609" s="64"/>
      <c r="K2609" s="65"/>
      <c r="M2609" s="64"/>
      <c r="N2609" s="66"/>
      <c r="O2609" s="66"/>
      <c r="Q2609" s="67"/>
      <c r="R2609" s="68"/>
      <c r="S2609" s="63"/>
      <c r="U2609" s="68">
        <v>76752</v>
      </c>
      <c r="V2609" s="64">
        <v>1</v>
      </c>
      <c r="W2609" s="54">
        <f t="shared" si="122"/>
        <v>2600</v>
      </c>
      <c r="X2609" s="68">
        <v>76752</v>
      </c>
      <c r="AC2609" s="63">
        <v>38377.439872934949</v>
      </c>
      <c r="AD2609" s="63"/>
      <c r="AE2609" s="54" t="s">
        <v>177</v>
      </c>
      <c r="AG2609" s="63"/>
      <c r="AK2609" s="64"/>
      <c r="AL2609" s="64"/>
      <c r="AM2609" s="65"/>
      <c r="AO2609" s="64"/>
      <c r="AP2609" s="66"/>
      <c r="AQ2609" s="66"/>
      <c r="AS2609" s="67"/>
      <c r="AT2609" s="68"/>
    </row>
    <row r="2610" spans="1:46" x14ac:dyDescent="0.25">
      <c r="A2610" s="60">
        <v>39573.128133138176</v>
      </c>
      <c r="B2610" s="54">
        <f t="shared" si="120"/>
        <v>7</v>
      </c>
      <c r="C2610" s="54">
        <f t="shared" si="121"/>
        <v>2601</v>
      </c>
      <c r="D2610" s="60">
        <v>39573.128133138176</v>
      </c>
      <c r="G2610" s="63"/>
      <c r="I2610" s="64"/>
      <c r="J2610" s="64"/>
      <c r="K2610" s="65"/>
      <c r="M2610" s="64"/>
      <c r="N2610" s="66"/>
      <c r="O2610" s="66"/>
      <c r="Q2610" s="67"/>
      <c r="R2610" s="68"/>
      <c r="S2610" s="63"/>
      <c r="U2610" s="68">
        <v>76781</v>
      </c>
      <c r="V2610" s="64">
        <v>2</v>
      </c>
      <c r="W2610" s="54">
        <f t="shared" si="122"/>
        <v>2601</v>
      </c>
      <c r="X2610" s="68">
        <v>76781</v>
      </c>
      <c r="AC2610" s="63">
        <v>38391.936883536633</v>
      </c>
      <c r="AD2610" s="63"/>
      <c r="AE2610" s="54" t="s">
        <v>176</v>
      </c>
      <c r="AG2610" s="63"/>
      <c r="AK2610" s="64"/>
      <c r="AL2610" s="64"/>
      <c r="AM2610" s="65"/>
      <c r="AO2610" s="64"/>
      <c r="AP2610" s="66"/>
      <c r="AQ2610" s="66"/>
      <c r="AS2610" s="67"/>
      <c r="AT2610" s="68"/>
    </row>
    <row r="2611" spans="1:46" x14ac:dyDescent="0.25">
      <c r="A2611" s="60">
        <v>39588.668039490934</v>
      </c>
      <c r="B2611" s="54">
        <f t="shared" si="120"/>
        <v>8</v>
      </c>
      <c r="C2611" s="54">
        <f t="shared" si="121"/>
        <v>2602</v>
      </c>
      <c r="D2611" s="60">
        <v>39588.668039490934</v>
      </c>
      <c r="G2611" s="63"/>
      <c r="I2611" s="64"/>
      <c r="J2611" s="64"/>
      <c r="K2611" s="65"/>
      <c r="M2611" s="64"/>
      <c r="N2611" s="66"/>
      <c r="O2611" s="66"/>
      <c r="Q2611" s="67"/>
      <c r="R2611" s="68"/>
      <c r="S2611" s="63"/>
      <c r="U2611" s="68">
        <v>76811</v>
      </c>
      <c r="V2611" s="64">
        <v>3</v>
      </c>
      <c r="W2611" s="54">
        <f t="shared" si="122"/>
        <v>2602</v>
      </c>
      <c r="X2611" s="68">
        <v>76811</v>
      </c>
      <c r="AC2611" s="63">
        <v>38407.204721886665</v>
      </c>
      <c r="AD2611" s="63"/>
      <c r="AE2611" s="54" t="s">
        <v>177</v>
      </c>
      <c r="AG2611" s="63"/>
      <c r="AK2611" s="64"/>
      <c r="AL2611" s="64"/>
      <c r="AM2611" s="65"/>
      <c r="AO2611" s="64"/>
      <c r="AP2611" s="66"/>
      <c r="AQ2611" s="66"/>
      <c r="AS2611" s="67"/>
      <c r="AT2611" s="68"/>
    </row>
    <row r="2612" spans="1:46" x14ac:dyDescent="0.25">
      <c r="A2612" s="60">
        <v>39604.300561102573</v>
      </c>
      <c r="B2612" s="54">
        <f t="shared" si="120"/>
        <v>9</v>
      </c>
      <c r="C2612" s="54">
        <f t="shared" si="121"/>
        <v>2603</v>
      </c>
      <c r="D2612" s="60">
        <v>39604.300561102573</v>
      </c>
      <c r="G2612" s="63"/>
      <c r="I2612" s="64"/>
      <c r="J2612" s="64"/>
      <c r="K2612" s="65"/>
      <c r="M2612" s="64"/>
      <c r="N2612" s="66"/>
      <c r="O2612" s="66"/>
      <c r="Q2612" s="67"/>
      <c r="R2612" s="68"/>
      <c r="S2612" s="63"/>
      <c r="U2612" s="68">
        <v>76841</v>
      </c>
      <c r="V2612" s="64">
        <v>4</v>
      </c>
      <c r="W2612" s="54">
        <f t="shared" si="122"/>
        <v>2603</v>
      </c>
      <c r="X2612" s="68">
        <v>76841</v>
      </c>
      <c r="AC2612" s="63">
        <v>38421.38293696288</v>
      </c>
      <c r="AD2612" s="63"/>
      <c r="AE2612" s="54" t="s">
        <v>176</v>
      </c>
      <c r="AG2612" s="63"/>
      <c r="AK2612" s="64"/>
      <c r="AL2612" s="64"/>
      <c r="AM2612" s="65"/>
      <c r="AO2612" s="64"/>
      <c r="AP2612" s="66"/>
      <c r="AQ2612" s="66"/>
      <c r="AS2612" s="67"/>
      <c r="AT2612" s="68"/>
    </row>
    <row r="2613" spans="1:46" x14ac:dyDescent="0.25">
      <c r="A2613" s="60">
        <v>39620.000310033094</v>
      </c>
      <c r="B2613" s="54">
        <f t="shared" si="120"/>
        <v>10</v>
      </c>
      <c r="C2613" s="54">
        <f t="shared" si="121"/>
        <v>2604</v>
      </c>
      <c r="D2613" s="60">
        <v>39620.000310033094</v>
      </c>
      <c r="G2613" s="63"/>
      <c r="I2613" s="64"/>
      <c r="J2613" s="64"/>
      <c r="K2613" s="65"/>
      <c r="M2613" s="64"/>
      <c r="N2613" s="66"/>
      <c r="O2613" s="66"/>
      <c r="Q2613" s="67"/>
      <c r="R2613" s="68"/>
      <c r="S2613" s="63"/>
      <c r="U2613" s="68">
        <v>76870</v>
      </c>
      <c r="V2613" s="64">
        <v>5</v>
      </c>
      <c r="W2613" s="54">
        <f t="shared" si="122"/>
        <v>2604</v>
      </c>
      <c r="X2613" s="68">
        <v>76870</v>
      </c>
      <c r="AC2613" s="63">
        <v>38436.874721091241</v>
      </c>
      <c r="AD2613" s="63"/>
      <c r="AE2613" s="54" t="s">
        <v>177</v>
      </c>
      <c r="AG2613" s="63"/>
      <c r="AK2613" s="64"/>
      <c r="AL2613" s="64"/>
      <c r="AM2613" s="65"/>
      <c r="AO2613" s="64"/>
      <c r="AP2613" s="66"/>
      <c r="AQ2613" s="66"/>
      <c r="AS2613" s="67"/>
      <c r="AT2613" s="68"/>
    </row>
    <row r="2614" spans="1:46" x14ac:dyDescent="0.25">
      <c r="A2614" s="60">
        <v>39635.727721493226</v>
      </c>
      <c r="B2614" s="54">
        <f t="shared" si="120"/>
        <v>11</v>
      </c>
      <c r="C2614" s="54">
        <f t="shared" si="121"/>
        <v>2605</v>
      </c>
      <c r="D2614" s="60">
        <v>39635.727721493226</v>
      </c>
      <c r="G2614" s="63"/>
      <c r="I2614" s="64"/>
      <c r="J2614" s="64"/>
      <c r="K2614" s="65"/>
      <c r="M2614" s="64"/>
      <c r="N2614" s="66"/>
      <c r="O2614" s="66"/>
      <c r="Q2614" s="67"/>
      <c r="R2614" s="68"/>
      <c r="S2614" s="63"/>
      <c r="U2614" s="68">
        <v>76900</v>
      </c>
      <c r="V2614" s="64">
        <v>6</v>
      </c>
      <c r="W2614" s="54">
        <f t="shared" si="122"/>
        <v>2605</v>
      </c>
      <c r="X2614" s="68">
        <v>76900</v>
      </c>
      <c r="AC2614" s="63">
        <v>38450.856311501935</v>
      </c>
      <c r="AD2614" s="63"/>
      <c r="AE2614" s="54" t="s">
        <v>176</v>
      </c>
      <c r="AG2614" s="63"/>
      <c r="AK2614" s="64"/>
      <c r="AL2614" s="64"/>
      <c r="AM2614" s="65"/>
      <c r="AO2614" s="64"/>
      <c r="AP2614" s="66"/>
      <c r="AQ2614" s="66"/>
      <c r="AS2614" s="67"/>
      <c r="AT2614" s="68"/>
    </row>
    <row r="2615" spans="1:46" x14ac:dyDescent="0.25">
      <c r="A2615" s="60">
        <v>39651.455477927811</v>
      </c>
      <c r="B2615" s="54">
        <f t="shared" si="120"/>
        <v>12</v>
      </c>
      <c r="C2615" s="54">
        <f t="shared" si="121"/>
        <v>2606</v>
      </c>
      <c r="D2615" s="60">
        <v>39651.455477927811</v>
      </c>
      <c r="G2615" s="63"/>
      <c r="I2615" s="64"/>
      <c r="J2615" s="64"/>
      <c r="K2615" s="65"/>
      <c r="M2615" s="64"/>
      <c r="N2615" s="66"/>
      <c r="O2615" s="66"/>
      <c r="Q2615" s="67"/>
      <c r="R2615" s="68"/>
      <c r="S2615" s="63"/>
      <c r="U2615" s="68">
        <v>76930</v>
      </c>
      <c r="V2615" s="64">
        <v>7</v>
      </c>
      <c r="W2615" s="54">
        <f t="shared" si="122"/>
        <v>2606</v>
      </c>
      <c r="X2615" s="68">
        <v>76930</v>
      </c>
      <c r="AC2615" s="63">
        <v>38466.421910128091</v>
      </c>
      <c r="AD2615" s="63"/>
      <c r="AE2615" s="54" t="s">
        <v>177</v>
      </c>
      <c r="AG2615" s="63"/>
      <c r="AK2615" s="64"/>
      <c r="AL2615" s="64"/>
      <c r="AM2615" s="65"/>
      <c r="AO2615" s="64"/>
      <c r="AP2615" s="66"/>
      <c r="AQ2615" s="66"/>
      <c r="AS2615" s="67"/>
      <c r="AT2615" s="68"/>
    </row>
    <row r="2616" spans="1:46" x14ac:dyDescent="0.25">
      <c r="A2616" s="60">
        <v>39667.136992766056</v>
      </c>
      <c r="B2616" s="54">
        <f t="shared" si="120"/>
        <v>13</v>
      </c>
      <c r="C2616" s="54">
        <f t="shared" si="121"/>
        <v>2607</v>
      </c>
      <c r="D2616" s="60">
        <v>39667.136992766056</v>
      </c>
      <c r="G2616" s="63"/>
      <c r="I2616" s="64"/>
      <c r="J2616" s="64"/>
      <c r="K2616" s="65"/>
      <c r="M2616" s="64"/>
      <c r="N2616" s="66"/>
      <c r="O2616" s="66"/>
      <c r="Q2616" s="67"/>
      <c r="R2616" s="68"/>
      <c r="S2616" s="63"/>
      <c r="U2616" s="68">
        <v>76959</v>
      </c>
      <c r="V2616" s="64">
        <v>8</v>
      </c>
      <c r="W2616" s="54">
        <f t="shared" si="122"/>
        <v>2607</v>
      </c>
      <c r="X2616" s="68">
        <v>76959</v>
      </c>
      <c r="AC2616" s="63">
        <v>38480.365634614136</v>
      </c>
      <c r="AD2616" s="63"/>
      <c r="AE2616" s="54" t="s">
        <v>176</v>
      </c>
      <c r="AG2616" s="63"/>
      <c r="AK2616" s="64"/>
      <c r="AL2616" s="64"/>
      <c r="AM2616" s="65"/>
      <c r="AO2616" s="64"/>
      <c r="AP2616" s="66"/>
      <c r="AQ2616" s="66"/>
      <c r="AS2616" s="67"/>
      <c r="AT2616" s="68"/>
    </row>
    <row r="2617" spans="1:46" x14ac:dyDescent="0.25">
      <c r="A2617" s="60">
        <v>39682.752310975455</v>
      </c>
      <c r="B2617" s="54">
        <f t="shared" si="120"/>
        <v>14</v>
      </c>
      <c r="C2617" s="54">
        <f t="shared" si="121"/>
        <v>2608</v>
      </c>
      <c r="D2617" s="60">
        <v>39682.752310975455</v>
      </c>
      <c r="G2617" s="63"/>
      <c r="I2617" s="64"/>
      <c r="J2617" s="64"/>
      <c r="K2617" s="65"/>
      <c r="M2617" s="64"/>
      <c r="N2617" s="66"/>
      <c r="O2617" s="66"/>
      <c r="Q2617" s="67"/>
      <c r="R2617" s="68"/>
      <c r="S2617" s="63"/>
      <c r="U2617" s="68">
        <v>76989</v>
      </c>
      <c r="V2617" s="64">
        <v>9</v>
      </c>
      <c r="W2617" s="54">
        <f t="shared" si="122"/>
        <v>2608</v>
      </c>
      <c r="X2617" s="68">
        <v>76989</v>
      </c>
      <c r="AC2617" s="63">
        <v>38495.846689984668</v>
      </c>
      <c r="AD2617" s="63"/>
      <c r="AE2617" s="54" t="s">
        <v>177</v>
      </c>
      <c r="AG2617" s="63"/>
      <c r="AK2617" s="64"/>
      <c r="AL2617" s="64"/>
      <c r="AM2617" s="65"/>
      <c r="AO2617" s="64"/>
      <c r="AP2617" s="66"/>
      <c r="AQ2617" s="66"/>
      <c r="AS2617" s="67"/>
      <c r="AT2617" s="68"/>
    </row>
    <row r="2618" spans="1:46" x14ac:dyDescent="0.25">
      <c r="A2618" s="60">
        <v>39698.260577272624</v>
      </c>
      <c r="B2618" s="54">
        <f t="shared" si="120"/>
        <v>15</v>
      </c>
      <c r="C2618" s="54">
        <f t="shared" si="121"/>
        <v>2609</v>
      </c>
      <c r="D2618" s="60">
        <v>39698.260577272624</v>
      </c>
      <c r="G2618" s="63"/>
      <c r="I2618" s="64"/>
      <c r="J2618" s="64"/>
      <c r="K2618" s="65"/>
      <c r="M2618" s="64"/>
      <c r="N2618" s="66"/>
      <c r="O2618" s="66"/>
      <c r="Q2618" s="67"/>
      <c r="R2618" s="68"/>
      <c r="S2618" s="63"/>
      <c r="U2618" s="68">
        <v>77018</v>
      </c>
      <c r="V2618" s="64">
        <v>10</v>
      </c>
      <c r="W2618" s="54">
        <f t="shared" si="122"/>
        <v>2609</v>
      </c>
      <c r="X2618" s="68">
        <v>77018</v>
      </c>
      <c r="AC2618" s="63">
        <v>38509.914010235574</v>
      </c>
      <c r="AD2618" s="63"/>
      <c r="AE2618" s="54" t="s">
        <v>176</v>
      </c>
      <c r="AG2618" s="63"/>
      <c r="AK2618" s="64"/>
      <c r="AL2618" s="64"/>
      <c r="AM2618" s="65"/>
      <c r="AO2618" s="64"/>
      <c r="AP2618" s="66"/>
      <c r="AQ2618" s="66"/>
      <c r="AS2618" s="67"/>
      <c r="AT2618" s="68"/>
    </row>
    <row r="2619" spans="1:46" x14ac:dyDescent="0.25">
      <c r="A2619" s="60">
        <v>39713.656645778101</v>
      </c>
      <c r="B2619" s="54">
        <f t="shared" si="120"/>
        <v>16</v>
      </c>
      <c r="C2619" s="54">
        <f t="shared" si="121"/>
        <v>2610</v>
      </c>
      <c r="D2619" s="60">
        <v>39713.656645778101</v>
      </c>
      <c r="G2619" s="63"/>
      <c r="I2619" s="64"/>
      <c r="J2619" s="64"/>
      <c r="K2619" s="65"/>
      <c r="M2619" s="64"/>
      <c r="N2619" s="66"/>
      <c r="O2619" s="66"/>
      <c r="Q2619" s="67"/>
      <c r="R2619" s="68"/>
      <c r="S2619" s="63"/>
      <c r="U2619" s="68">
        <v>77047</v>
      </c>
      <c r="V2619" s="64">
        <v>11</v>
      </c>
      <c r="W2619" s="54">
        <f t="shared" si="122"/>
        <v>2610</v>
      </c>
      <c r="X2619" s="68">
        <v>77047</v>
      </c>
      <c r="AC2619" s="63">
        <v>38525.177020115312</v>
      </c>
      <c r="AD2619" s="63"/>
      <c r="AE2619" s="54" t="s">
        <v>177</v>
      </c>
      <c r="AG2619" s="63"/>
      <c r="AK2619" s="64"/>
      <c r="AL2619" s="64"/>
      <c r="AM2619" s="65"/>
      <c r="AO2619" s="64"/>
      <c r="AP2619" s="66"/>
      <c r="AQ2619" s="66"/>
      <c r="AS2619" s="67"/>
      <c r="AT2619" s="68"/>
    </row>
    <row r="2620" spans="1:46" x14ac:dyDescent="0.25">
      <c r="A2620" s="60">
        <v>39728.915077647194</v>
      </c>
      <c r="B2620" s="54">
        <f t="shared" si="120"/>
        <v>17</v>
      </c>
      <c r="C2620" s="54">
        <f t="shared" si="121"/>
        <v>2611</v>
      </c>
      <c r="D2620" s="60">
        <v>39728.915077647194</v>
      </c>
      <c r="G2620" s="63"/>
      <c r="I2620" s="64"/>
      <c r="J2620" s="64"/>
      <c r="K2620" s="65"/>
      <c r="M2620" s="64"/>
      <c r="N2620" s="66"/>
      <c r="O2620" s="66"/>
      <c r="Q2620" s="67"/>
      <c r="R2620" s="68"/>
      <c r="S2620" s="63"/>
      <c r="U2620" s="68">
        <v>77077</v>
      </c>
      <c r="V2620" s="64">
        <v>12</v>
      </c>
      <c r="W2620" s="54">
        <f t="shared" si="122"/>
        <v>2611</v>
      </c>
      <c r="X2620" s="68">
        <v>77077</v>
      </c>
      <c r="AC2620" s="63">
        <v>38539.502481126226</v>
      </c>
      <c r="AD2620" s="63"/>
      <c r="AE2620" s="54" t="s">
        <v>176</v>
      </c>
      <c r="AG2620" s="63"/>
      <c r="AK2620" s="64"/>
      <c r="AL2620" s="64"/>
      <c r="AM2620" s="65"/>
      <c r="AO2620" s="64"/>
      <c r="AP2620" s="66"/>
      <c r="AQ2620" s="66"/>
      <c r="AS2620" s="67"/>
      <c r="AT2620" s="68"/>
    </row>
    <row r="2621" spans="1:46" x14ac:dyDescent="0.25">
      <c r="A2621" s="60">
        <v>39744.048422605731</v>
      </c>
      <c r="B2621" s="54">
        <f t="shared" si="120"/>
        <v>18</v>
      </c>
      <c r="C2621" s="54">
        <f t="shared" si="121"/>
        <v>2612</v>
      </c>
      <c r="D2621" s="60">
        <v>39744.048422605731</v>
      </c>
      <c r="G2621" s="63"/>
      <c r="I2621" s="64"/>
      <c r="J2621" s="64"/>
      <c r="K2621" s="65"/>
      <c r="M2621" s="64"/>
      <c r="N2621" s="66"/>
      <c r="O2621" s="66"/>
      <c r="Q2621" s="67"/>
      <c r="R2621" s="68"/>
      <c r="S2621" s="63"/>
      <c r="U2621" s="68">
        <v>77106</v>
      </c>
      <c r="V2621" s="64">
        <v>1</v>
      </c>
      <c r="W2621" s="54">
        <f t="shared" si="122"/>
        <v>2612</v>
      </c>
      <c r="X2621" s="68">
        <v>77106</v>
      </c>
      <c r="AC2621" s="63">
        <v>38554.459252582397</v>
      </c>
      <c r="AD2621" s="63"/>
      <c r="AE2621" s="54" t="s">
        <v>177</v>
      </c>
      <c r="AG2621" s="63"/>
      <c r="AK2621" s="64"/>
      <c r="AL2621" s="64"/>
      <c r="AM2621" s="65"/>
      <c r="AO2621" s="64"/>
      <c r="AP2621" s="66"/>
      <c r="AQ2621" s="66"/>
      <c r="AS2621" s="67"/>
      <c r="AT2621" s="68"/>
    </row>
    <row r="2622" spans="1:46" x14ac:dyDescent="0.25">
      <c r="A2622" s="60">
        <v>39759.049757271539</v>
      </c>
      <c r="B2622" s="54">
        <f t="shared" si="120"/>
        <v>19</v>
      </c>
      <c r="C2622" s="54">
        <f t="shared" si="121"/>
        <v>2613</v>
      </c>
      <c r="D2622" s="60">
        <v>39759.049757271539</v>
      </c>
      <c r="G2622" s="63"/>
      <c r="I2622" s="64"/>
      <c r="J2622" s="64"/>
      <c r="K2622" s="65"/>
      <c r="M2622" s="64"/>
      <c r="N2622" s="66"/>
      <c r="O2622" s="66"/>
      <c r="Q2622" s="67"/>
      <c r="R2622" s="68"/>
      <c r="S2622" s="63"/>
      <c r="U2622" s="68">
        <v>77136</v>
      </c>
      <c r="V2622" s="64">
        <v>2</v>
      </c>
      <c r="W2622" s="54">
        <f t="shared" si="122"/>
        <v>2613</v>
      </c>
      <c r="X2622" s="68">
        <v>77136</v>
      </c>
      <c r="AC2622" s="63">
        <v>38569.129048767965</v>
      </c>
      <c r="AD2622" s="63"/>
      <c r="AE2622" s="54" t="s">
        <v>176</v>
      </c>
      <c r="AG2622" s="63"/>
      <c r="AK2622" s="64"/>
      <c r="AL2622" s="64"/>
      <c r="AM2622" s="65"/>
      <c r="AO2622" s="64"/>
      <c r="AP2622" s="66"/>
      <c r="AQ2622" s="66"/>
      <c r="AS2622" s="67"/>
      <c r="AT2622" s="68"/>
    </row>
    <row r="2623" spans="1:46" x14ac:dyDescent="0.25">
      <c r="A2623" s="60">
        <v>39773.948211749084</v>
      </c>
      <c r="B2623" s="54">
        <f t="shared" si="120"/>
        <v>20</v>
      </c>
      <c r="C2623" s="54">
        <f t="shared" si="121"/>
        <v>2614</v>
      </c>
      <c r="D2623" s="60">
        <v>39773.948211749084</v>
      </c>
      <c r="G2623" s="63"/>
      <c r="I2623" s="64"/>
      <c r="J2623" s="64"/>
      <c r="K2623" s="65"/>
      <c r="M2623" s="64"/>
      <c r="N2623" s="66"/>
      <c r="O2623" s="66"/>
      <c r="Q2623" s="67"/>
      <c r="R2623" s="68"/>
      <c r="S2623" s="63"/>
      <c r="U2623" s="68">
        <v>77165</v>
      </c>
      <c r="V2623" s="64">
        <v>3</v>
      </c>
      <c r="W2623" s="54">
        <f t="shared" si="122"/>
        <v>2614</v>
      </c>
      <c r="X2623" s="68">
        <v>77165</v>
      </c>
      <c r="AC2623" s="63">
        <v>38583.74588580383</v>
      </c>
      <c r="AD2623" s="63"/>
      <c r="AE2623" s="54" t="s">
        <v>177</v>
      </c>
      <c r="AG2623" s="63"/>
      <c r="AK2623" s="64"/>
      <c r="AL2623" s="64"/>
      <c r="AM2623" s="65"/>
      <c r="AO2623" s="64"/>
      <c r="AP2623" s="66"/>
      <c r="AQ2623" s="66"/>
      <c r="AS2623" s="67"/>
      <c r="AT2623" s="68"/>
    </row>
    <row r="2624" spans="1:46" x14ac:dyDescent="0.25">
      <c r="A2624" s="60">
        <v>39788.752352403477</v>
      </c>
      <c r="B2624" s="54">
        <f t="shared" si="120"/>
        <v>21</v>
      </c>
      <c r="C2624" s="54">
        <f t="shared" si="121"/>
        <v>2615</v>
      </c>
      <c r="D2624" s="60">
        <v>39788.752352403477</v>
      </c>
      <c r="G2624" s="63"/>
      <c r="I2624" s="64"/>
      <c r="J2624" s="64"/>
      <c r="K2624" s="65"/>
      <c r="M2624" s="64"/>
      <c r="N2624" s="66"/>
      <c r="O2624" s="66"/>
      <c r="Q2624" s="67"/>
      <c r="R2624" s="68"/>
      <c r="S2624" s="63"/>
      <c r="U2624" s="68">
        <v>77195</v>
      </c>
      <c r="V2624" s="64">
        <v>4</v>
      </c>
      <c r="W2624" s="54">
        <f t="shared" si="122"/>
        <v>2615</v>
      </c>
      <c r="X2624" s="68">
        <v>77195</v>
      </c>
      <c r="AC2624" s="63">
        <v>38598.782290810253</v>
      </c>
      <c r="AD2624" s="63"/>
      <c r="AE2624" s="54" t="s">
        <v>176</v>
      </c>
      <c r="AG2624" s="63"/>
      <c r="AK2624" s="64"/>
      <c r="AL2624" s="64"/>
      <c r="AM2624" s="65"/>
      <c r="AO2624" s="64"/>
      <c r="AP2624" s="66"/>
      <c r="AQ2624" s="66"/>
      <c r="AS2624" s="67"/>
      <c r="AT2624" s="68"/>
    </row>
    <row r="2625" spans="1:46" x14ac:dyDescent="0.25">
      <c r="A2625" s="60">
        <v>39803.503364862408</v>
      </c>
      <c r="B2625" s="54">
        <f t="shared" si="120"/>
        <v>22</v>
      </c>
      <c r="C2625" s="54">
        <f t="shared" si="121"/>
        <v>2616</v>
      </c>
      <c r="D2625" s="60">
        <v>39803.503364862408</v>
      </c>
      <c r="G2625" s="63"/>
      <c r="I2625" s="64"/>
      <c r="J2625" s="64"/>
      <c r="K2625" s="65"/>
      <c r="M2625" s="64"/>
      <c r="N2625" s="66"/>
      <c r="O2625" s="66"/>
      <c r="Q2625" s="67"/>
      <c r="R2625" s="68"/>
      <c r="S2625" s="63"/>
      <c r="U2625" s="68">
        <v>77224</v>
      </c>
      <c r="V2625" s="64">
        <v>5</v>
      </c>
      <c r="W2625" s="54">
        <f t="shared" si="122"/>
        <v>2616</v>
      </c>
      <c r="X2625" s="68">
        <v>77224</v>
      </c>
      <c r="AC2625" s="63">
        <v>38613.084617518354</v>
      </c>
      <c r="AD2625" s="63"/>
      <c r="AE2625" s="54" t="s">
        <v>177</v>
      </c>
      <c r="AG2625" s="63"/>
      <c r="AK2625" s="64"/>
      <c r="AL2625" s="64"/>
      <c r="AM2625" s="65"/>
      <c r="AO2625" s="64"/>
      <c r="AP2625" s="66"/>
      <c r="AQ2625" s="66"/>
      <c r="AS2625" s="67"/>
      <c r="AT2625" s="68"/>
    </row>
    <row r="2626" spans="1:46" x14ac:dyDescent="0.25">
      <c r="A2626" s="60">
        <v>39818.218907353003</v>
      </c>
      <c r="B2626" s="54">
        <f t="shared" si="120"/>
        <v>23</v>
      </c>
      <c r="C2626" s="54">
        <f t="shared" si="121"/>
        <v>2617</v>
      </c>
      <c r="D2626" s="60">
        <v>39818.218907353003</v>
      </c>
      <c r="G2626" s="63"/>
      <c r="I2626" s="64"/>
      <c r="J2626" s="64"/>
      <c r="K2626" s="65"/>
      <c r="M2626" s="64"/>
      <c r="N2626" s="66"/>
      <c r="O2626" s="66"/>
      <c r="Q2626" s="67"/>
      <c r="R2626" s="68"/>
      <c r="S2626" s="63"/>
      <c r="U2626" s="68">
        <v>77254</v>
      </c>
      <c r="V2626" s="64">
        <v>6</v>
      </c>
      <c r="W2626" s="54">
        <f t="shared" si="122"/>
        <v>2617</v>
      </c>
      <c r="X2626" s="68">
        <v>77254</v>
      </c>
      <c r="AC2626" s="63">
        <v>38628.436774861068</v>
      </c>
      <c r="AD2626" s="63"/>
      <c r="AE2626" s="54" t="s">
        <v>176</v>
      </c>
      <c r="AG2626" s="63"/>
      <c r="AK2626" s="64"/>
      <c r="AL2626" s="64"/>
      <c r="AM2626" s="65"/>
      <c r="AO2626" s="64"/>
      <c r="AP2626" s="66"/>
      <c r="AQ2626" s="66"/>
      <c r="AS2626" s="67"/>
      <c r="AT2626" s="68"/>
    </row>
    <row r="2627" spans="1:46" x14ac:dyDescent="0.25">
      <c r="A2627" s="60">
        <v>39832.945433326997</v>
      </c>
      <c r="B2627" s="54">
        <f t="shared" si="120"/>
        <v>24</v>
      </c>
      <c r="C2627" s="54">
        <f t="shared" si="121"/>
        <v>2618</v>
      </c>
      <c r="D2627" s="60">
        <v>39832.945433326997</v>
      </c>
      <c r="G2627" s="63"/>
      <c r="I2627" s="64"/>
      <c r="J2627" s="64"/>
      <c r="K2627" s="65"/>
      <c r="M2627" s="64"/>
      <c r="N2627" s="66"/>
      <c r="O2627" s="66"/>
      <c r="Q2627" s="67"/>
      <c r="R2627" s="68"/>
      <c r="S2627" s="63"/>
      <c r="U2627" s="68">
        <v>77284</v>
      </c>
      <c r="V2627" s="64">
        <v>7</v>
      </c>
      <c r="W2627" s="54">
        <f t="shared" si="122"/>
        <v>2618</v>
      </c>
      <c r="X2627" s="68">
        <v>77284</v>
      </c>
      <c r="AC2627" s="63">
        <v>38642.510218064301</v>
      </c>
      <c r="AD2627" s="63"/>
      <c r="AE2627" s="54" t="s">
        <v>177</v>
      </c>
      <c r="AG2627" s="63"/>
      <c r="AK2627" s="64"/>
      <c r="AL2627" s="64"/>
      <c r="AM2627" s="65"/>
      <c r="AO2627" s="64"/>
      <c r="AP2627" s="66"/>
      <c r="AQ2627" s="66"/>
      <c r="AS2627" s="67"/>
      <c r="AT2627" s="68"/>
    </row>
    <row r="2628" spans="1:46" x14ac:dyDescent="0.25">
      <c r="A2628" s="60">
        <v>39847.702015318908</v>
      </c>
      <c r="B2628" s="54">
        <f t="shared" si="120"/>
        <v>1</v>
      </c>
      <c r="C2628" s="54">
        <f t="shared" si="121"/>
        <v>2619</v>
      </c>
      <c r="D2628" s="60">
        <v>39847.702015318908</v>
      </c>
      <c r="G2628" s="63"/>
      <c r="I2628" s="64"/>
      <c r="J2628" s="64"/>
      <c r="K2628" s="65"/>
      <c r="M2628" s="64"/>
      <c r="N2628" s="66"/>
      <c r="O2628" s="66"/>
      <c r="Q2628" s="67"/>
      <c r="R2628" s="68"/>
      <c r="S2628" s="63"/>
      <c r="U2628" s="68">
        <v>77313</v>
      </c>
      <c r="V2628" s="64">
        <v>8</v>
      </c>
      <c r="W2628" s="54">
        <f t="shared" si="122"/>
        <v>2619</v>
      </c>
      <c r="X2628" s="68">
        <v>77313</v>
      </c>
      <c r="AC2628" s="63">
        <v>38658.059497678187</v>
      </c>
      <c r="AD2628" s="63"/>
      <c r="AE2628" s="54" t="s">
        <v>176</v>
      </c>
      <c r="AG2628" s="63"/>
      <c r="AK2628" s="64"/>
      <c r="AL2628" s="64"/>
      <c r="AM2628" s="65"/>
      <c r="AO2628" s="64"/>
      <c r="AP2628" s="66"/>
      <c r="AQ2628" s="66"/>
      <c r="AS2628" s="67"/>
      <c r="AT2628" s="68"/>
    </row>
    <row r="2629" spans="1:46" x14ac:dyDescent="0.25">
      <c r="A2629" s="60">
        <v>39862.532782752998</v>
      </c>
      <c r="B2629" s="54">
        <f t="shared" si="120"/>
        <v>2</v>
      </c>
      <c r="C2629" s="54">
        <f t="shared" si="121"/>
        <v>2620</v>
      </c>
      <c r="D2629" s="60">
        <v>39862.532782752998</v>
      </c>
      <c r="G2629" s="63"/>
      <c r="I2629" s="64"/>
      <c r="J2629" s="64"/>
      <c r="K2629" s="65"/>
      <c r="M2629" s="64"/>
      <c r="N2629" s="66"/>
      <c r="O2629" s="66"/>
      <c r="Q2629" s="67"/>
      <c r="R2629" s="68"/>
      <c r="S2629" s="63"/>
      <c r="U2629" s="68">
        <v>77343</v>
      </c>
      <c r="V2629" s="64">
        <v>9</v>
      </c>
      <c r="W2629" s="54">
        <f t="shared" si="122"/>
        <v>2620</v>
      </c>
      <c r="X2629" s="68">
        <v>77343</v>
      </c>
      <c r="AC2629" s="63">
        <v>38672.040708243847</v>
      </c>
      <c r="AD2629" s="63"/>
      <c r="AE2629" s="54" t="s">
        <v>177</v>
      </c>
      <c r="AG2629" s="63"/>
      <c r="AK2629" s="64"/>
      <c r="AL2629" s="64"/>
      <c r="AM2629" s="65"/>
      <c r="AO2629" s="64"/>
      <c r="AP2629" s="66"/>
      <c r="AQ2629" s="66"/>
      <c r="AS2629" s="67"/>
      <c r="AT2629" s="68"/>
    </row>
    <row r="2630" spans="1:46" x14ac:dyDescent="0.25">
      <c r="A2630" s="60">
        <v>39877.450438425876</v>
      </c>
      <c r="B2630" s="54">
        <f t="shared" si="120"/>
        <v>3</v>
      </c>
      <c r="C2630" s="54">
        <f t="shared" si="121"/>
        <v>2621</v>
      </c>
      <c r="D2630" s="60">
        <v>39877.450438425876</v>
      </c>
      <c r="G2630" s="63"/>
      <c r="I2630" s="64"/>
      <c r="J2630" s="64"/>
      <c r="K2630" s="65"/>
      <c r="M2630" s="64"/>
      <c r="N2630" s="66"/>
      <c r="O2630" s="66"/>
      <c r="Q2630" s="67"/>
      <c r="R2630" s="68"/>
      <c r="S2630" s="63"/>
      <c r="U2630" s="68">
        <v>77372</v>
      </c>
      <c r="V2630" s="64">
        <v>10</v>
      </c>
      <c r="W2630" s="54">
        <f t="shared" si="122"/>
        <v>2621</v>
      </c>
      <c r="X2630" s="68">
        <v>77372</v>
      </c>
      <c r="AC2630" s="63">
        <v>38687.62639632728</v>
      </c>
      <c r="AD2630" s="63"/>
      <c r="AE2630" s="54" t="s">
        <v>176</v>
      </c>
      <c r="AG2630" s="63"/>
      <c r="AK2630" s="64"/>
      <c r="AL2630" s="64"/>
      <c r="AM2630" s="65"/>
      <c r="AO2630" s="64"/>
      <c r="AP2630" s="66"/>
      <c r="AQ2630" s="66"/>
      <c r="AS2630" s="67"/>
      <c r="AT2630" s="68"/>
    </row>
    <row r="2631" spans="1:46" x14ac:dyDescent="0.25">
      <c r="A2631" s="60">
        <v>39892.489394096192</v>
      </c>
      <c r="B2631" s="54">
        <f t="shared" si="120"/>
        <v>4</v>
      </c>
      <c r="C2631" s="54">
        <f t="shared" si="121"/>
        <v>2622</v>
      </c>
      <c r="D2631" s="60">
        <v>39892.489394096192</v>
      </c>
      <c r="G2631" s="63"/>
      <c r="I2631" s="64"/>
      <c r="J2631" s="64"/>
      <c r="K2631" s="65"/>
      <c r="M2631" s="64"/>
      <c r="N2631" s="66"/>
      <c r="O2631" s="66"/>
      <c r="Q2631" s="67"/>
      <c r="R2631" s="68"/>
      <c r="S2631" s="63"/>
      <c r="U2631" s="68">
        <v>77402</v>
      </c>
      <c r="V2631" s="64">
        <v>11</v>
      </c>
      <c r="W2631" s="54">
        <f t="shared" si="122"/>
        <v>2622</v>
      </c>
      <c r="X2631" s="68">
        <v>77402</v>
      </c>
      <c r="AC2631" s="63">
        <v>38701.678210130427</v>
      </c>
      <c r="AD2631" s="63"/>
      <c r="AE2631" s="54" t="s">
        <v>177</v>
      </c>
      <c r="AG2631" s="63"/>
      <c r="AK2631" s="64"/>
      <c r="AL2631" s="64"/>
      <c r="AM2631" s="65"/>
      <c r="AO2631" s="64"/>
      <c r="AP2631" s="66"/>
      <c r="AQ2631" s="66"/>
      <c r="AS2631" s="67"/>
      <c r="AT2631" s="68"/>
    </row>
    <row r="2632" spans="1:46" x14ac:dyDescent="0.25">
      <c r="A2632" s="60">
        <v>39907.649215896614</v>
      </c>
      <c r="B2632" s="54">
        <f t="shared" si="120"/>
        <v>5</v>
      </c>
      <c r="C2632" s="54">
        <f t="shared" si="121"/>
        <v>2623</v>
      </c>
      <c r="D2632" s="60">
        <v>39907.649215896614</v>
      </c>
      <c r="G2632" s="63"/>
      <c r="I2632" s="64"/>
      <c r="J2632" s="64"/>
      <c r="K2632" s="65"/>
      <c r="M2632" s="64"/>
      <c r="N2632" s="66"/>
      <c r="O2632" s="66"/>
      <c r="Q2632" s="67"/>
      <c r="R2632" s="68"/>
      <c r="S2632" s="63"/>
      <c r="U2632" s="68">
        <v>77432</v>
      </c>
      <c r="V2632" s="64">
        <v>12</v>
      </c>
      <c r="W2632" s="54">
        <f t="shared" si="122"/>
        <v>2623</v>
      </c>
      <c r="X2632" s="68">
        <v>77432</v>
      </c>
      <c r="AC2632" s="63">
        <v>38717.133904819842</v>
      </c>
      <c r="AD2632" s="63"/>
      <c r="AE2632" s="54" t="s">
        <v>176</v>
      </c>
      <c r="AG2632" s="63"/>
      <c r="AK2632" s="64"/>
      <c r="AL2632" s="64"/>
      <c r="AM2632" s="65"/>
      <c r="AO2632" s="64"/>
      <c r="AP2632" s="66"/>
      <c r="AQ2632" s="66"/>
      <c r="AS2632" s="67"/>
      <c r="AT2632" s="68"/>
    </row>
    <row r="2633" spans="1:46" x14ac:dyDescent="0.25">
      <c r="A2633" s="60">
        <v>39922.948263402563</v>
      </c>
      <c r="B2633" s="54">
        <f t="shared" si="120"/>
        <v>6</v>
      </c>
      <c r="C2633" s="54">
        <f t="shared" si="121"/>
        <v>2624</v>
      </c>
      <c r="D2633" s="60">
        <v>39922.948263402563</v>
      </c>
      <c r="G2633" s="63"/>
      <c r="I2633" s="64"/>
      <c r="J2633" s="64"/>
      <c r="K2633" s="65"/>
      <c r="M2633" s="64"/>
      <c r="N2633" s="66"/>
      <c r="O2633" s="66"/>
      <c r="Q2633" s="67"/>
      <c r="R2633" s="68"/>
      <c r="S2633" s="63"/>
      <c r="U2633" s="68">
        <v>77461</v>
      </c>
      <c r="V2633" s="64">
        <v>1</v>
      </c>
      <c r="W2633" s="54">
        <f t="shared" si="122"/>
        <v>2624</v>
      </c>
      <c r="X2633" s="68">
        <v>77461</v>
      </c>
      <c r="AC2633" s="63">
        <v>38731.409171581268</v>
      </c>
      <c r="AD2633" s="63"/>
      <c r="AE2633" s="54" t="s">
        <v>177</v>
      </c>
      <c r="AG2633" s="63"/>
      <c r="AK2633" s="64"/>
      <c r="AL2633" s="64"/>
      <c r="AM2633" s="65"/>
      <c r="AO2633" s="64"/>
      <c r="AP2633" s="66"/>
      <c r="AQ2633" s="66"/>
      <c r="AS2633" s="67"/>
      <c r="AT2633" s="68"/>
    </row>
    <row r="2634" spans="1:46" x14ac:dyDescent="0.25">
      <c r="A2634" s="60">
        <v>39938.369393723551</v>
      </c>
      <c r="B2634" s="54">
        <f t="shared" si="120"/>
        <v>7</v>
      </c>
      <c r="C2634" s="54">
        <f t="shared" si="121"/>
        <v>2625</v>
      </c>
      <c r="D2634" s="60">
        <v>39938.369393723551</v>
      </c>
      <c r="G2634" s="63"/>
      <c r="I2634" s="64"/>
      <c r="J2634" s="64"/>
      <c r="K2634" s="65"/>
      <c r="M2634" s="64"/>
      <c r="N2634" s="66"/>
      <c r="O2634" s="66"/>
      <c r="Q2634" s="67"/>
      <c r="R2634" s="68"/>
      <c r="S2634" s="63"/>
      <c r="U2634" s="68">
        <v>77490</v>
      </c>
      <c r="V2634" s="64">
        <v>2</v>
      </c>
      <c r="W2634" s="54">
        <f t="shared" si="122"/>
        <v>2625</v>
      </c>
      <c r="X2634" s="68">
        <v>77490</v>
      </c>
      <c r="AC2634" s="63">
        <v>38746.594245722517</v>
      </c>
      <c r="AD2634" s="63"/>
      <c r="AE2634" s="54" t="s">
        <v>176</v>
      </c>
      <c r="AG2634" s="63"/>
      <c r="AK2634" s="64"/>
      <c r="AL2634" s="64"/>
      <c r="AM2634" s="65"/>
      <c r="AO2634" s="64"/>
      <c r="AP2634" s="66"/>
      <c r="AQ2634" s="66"/>
      <c r="AS2634" s="67"/>
      <c r="AT2634" s="68"/>
    </row>
    <row r="2635" spans="1:46" x14ac:dyDescent="0.25">
      <c r="A2635" s="60">
        <v>39953.911295133177</v>
      </c>
      <c r="B2635" s="54">
        <f t="shared" si="120"/>
        <v>8</v>
      </c>
      <c r="C2635" s="54">
        <f t="shared" si="121"/>
        <v>2626</v>
      </c>
      <c r="D2635" s="60">
        <v>39953.911295133177</v>
      </c>
      <c r="G2635" s="63"/>
      <c r="I2635" s="64"/>
      <c r="J2635" s="64"/>
      <c r="K2635" s="65"/>
      <c r="M2635" s="64"/>
      <c r="N2635" s="66"/>
      <c r="O2635" s="66"/>
      <c r="Q2635" s="67"/>
      <c r="R2635" s="68"/>
      <c r="S2635" s="63"/>
      <c r="U2635" s="68">
        <v>77520</v>
      </c>
      <c r="V2635" s="64">
        <v>3</v>
      </c>
      <c r="W2635" s="54">
        <f t="shared" si="122"/>
        <v>2626</v>
      </c>
      <c r="X2635" s="68">
        <v>77520</v>
      </c>
      <c r="AC2635" s="63">
        <v>38761.19813139597</v>
      </c>
      <c r="AD2635" s="63"/>
      <c r="AE2635" s="54" t="s">
        <v>177</v>
      </c>
      <c r="AG2635" s="63"/>
      <c r="AK2635" s="64"/>
      <c r="AL2635" s="64"/>
      <c r="AM2635" s="65"/>
      <c r="AO2635" s="64"/>
      <c r="AP2635" s="66"/>
      <c r="AQ2635" s="66"/>
      <c r="AS2635" s="67"/>
      <c r="AT2635" s="68"/>
    </row>
    <row r="2636" spans="1:46" x14ac:dyDescent="0.25">
      <c r="A2636" s="60">
        <v>39969.541780347005</v>
      </c>
      <c r="B2636" s="54">
        <f t="shared" ref="B2636:B2699" si="123">IF(B2635=24,1,B2635+1)</f>
        <v>9</v>
      </c>
      <c r="C2636" s="54">
        <f t="shared" ref="C2636:C2699" si="124">C2635+1</f>
        <v>2627</v>
      </c>
      <c r="D2636" s="60">
        <v>39969.541780347005</v>
      </c>
      <c r="G2636" s="63"/>
      <c r="I2636" s="64"/>
      <c r="J2636" s="64"/>
      <c r="K2636" s="65"/>
      <c r="M2636" s="64"/>
      <c r="N2636" s="66"/>
      <c r="O2636" s="66"/>
      <c r="Q2636" s="67"/>
      <c r="R2636" s="68"/>
      <c r="S2636" s="63"/>
      <c r="U2636" s="68">
        <v>77549</v>
      </c>
      <c r="V2636" s="64">
        <v>4</v>
      </c>
      <c r="W2636" s="54">
        <f t="shared" ref="W2636:W2699" si="125">W2635+1</f>
        <v>2627</v>
      </c>
      <c r="X2636" s="68">
        <v>77549</v>
      </c>
      <c r="AC2636" s="63">
        <v>38776.022123596631</v>
      </c>
      <c r="AD2636" s="63"/>
      <c r="AE2636" s="54" t="s">
        <v>176</v>
      </c>
      <c r="AG2636" s="63"/>
      <c r="AK2636" s="64"/>
      <c r="AL2636" s="64"/>
      <c r="AM2636" s="65"/>
      <c r="AO2636" s="64"/>
      <c r="AP2636" s="66"/>
      <c r="AQ2636" s="66"/>
      <c r="AS2636" s="67"/>
      <c r="AT2636" s="68"/>
    </row>
    <row r="2637" spans="1:46" x14ac:dyDescent="0.25">
      <c r="A2637" s="60">
        <v>39985.240709091071</v>
      </c>
      <c r="B2637" s="54">
        <f t="shared" si="123"/>
        <v>10</v>
      </c>
      <c r="C2637" s="54">
        <f t="shared" si="124"/>
        <v>2628</v>
      </c>
      <c r="D2637" s="60">
        <v>39985.240709091071</v>
      </c>
      <c r="G2637" s="63"/>
      <c r="I2637" s="64"/>
      <c r="J2637" s="64"/>
      <c r="K2637" s="65"/>
      <c r="M2637" s="64"/>
      <c r="N2637" s="66"/>
      <c r="O2637" s="66"/>
      <c r="Q2637" s="67"/>
      <c r="R2637" s="68"/>
      <c r="S2637" s="63"/>
      <c r="U2637" s="68">
        <v>77579</v>
      </c>
      <c r="V2637" s="64">
        <v>5</v>
      </c>
      <c r="W2637" s="54">
        <f t="shared" si="125"/>
        <v>2628</v>
      </c>
      <c r="X2637" s="68">
        <v>77579</v>
      </c>
      <c r="AC2637" s="63">
        <v>38790.983694161288</v>
      </c>
      <c r="AD2637" s="63"/>
      <c r="AE2637" s="54" t="s">
        <v>177</v>
      </c>
      <c r="AG2637" s="63"/>
      <c r="AK2637" s="64"/>
      <c r="AL2637" s="64"/>
      <c r="AM2637" s="65"/>
      <c r="AO2637" s="64"/>
      <c r="AP2637" s="66"/>
      <c r="AQ2637" s="66"/>
      <c r="AS2637" s="67"/>
      <c r="AT2637" s="68"/>
    </row>
    <row r="2638" spans="1:46" x14ac:dyDescent="0.25">
      <c r="A2638" s="60">
        <v>40000.968468443491</v>
      </c>
      <c r="B2638" s="54">
        <f t="shared" si="123"/>
        <v>11</v>
      </c>
      <c r="C2638" s="54">
        <f t="shared" si="124"/>
        <v>2629</v>
      </c>
      <c r="D2638" s="60">
        <v>40000.968468443491</v>
      </c>
      <c r="G2638" s="63"/>
      <c r="I2638" s="64"/>
      <c r="J2638" s="64"/>
      <c r="K2638" s="65"/>
      <c r="M2638" s="64"/>
      <c r="N2638" s="66"/>
      <c r="O2638" s="66"/>
      <c r="Q2638" s="67"/>
      <c r="R2638" s="68"/>
      <c r="S2638" s="63"/>
      <c r="U2638" s="68">
        <v>77608</v>
      </c>
      <c r="V2638" s="64">
        <v>6</v>
      </c>
      <c r="W2638" s="54">
        <f t="shared" si="125"/>
        <v>2629</v>
      </c>
      <c r="X2638" s="68">
        <v>77608</v>
      </c>
      <c r="AC2638" s="63">
        <v>38805.428008046467</v>
      </c>
      <c r="AD2638" s="63"/>
      <c r="AE2638" s="54" t="s">
        <v>176</v>
      </c>
      <c r="AG2638" s="63"/>
      <c r="AK2638" s="64"/>
      <c r="AL2638" s="64"/>
      <c r="AM2638" s="65"/>
      <c r="AO2638" s="64"/>
      <c r="AP2638" s="66"/>
      <c r="AQ2638" s="66"/>
      <c r="AS2638" s="67"/>
      <c r="AT2638" s="68"/>
    </row>
    <row r="2639" spans="1:46" x14ac:dyDescent="0.25">
      <c r="A2639" s="60">
        <v>40016.692232576199</v>
      </c>
      <c r="B2639" s="54">
        <f t="shared" si="123"/>
        <v>12</v>
      </c>
      <c r="C2639" s="54">
        <f t="shared" si="124"/>
        <v>2630</v>
      </c>
      <c r="D2639" s="60">
        <v>40016.692232576199</v>
      </c>
      <c r="G2639" s="63"/>
      <c r="I2639" s="64"/>
      <c r="J2639" s="64"/>
      <c r="K2639" s="65"/>
      <c r="M2639" s="64"/>
      <c r="N2639" s="66"/>
      <c r="O2639" s="66"/>
      <c r="Q2639" s="67"/>
      <c r="R2639" s="68"/>
      <c r="S2639" s="63"/>
      <c r="U2639" s="68">
        <v>77638</v>
      </c>
      <c r="V2639" s="64">
        <v>6</v>
      </c>
      <c r="W2639" s="54">
        <f t="shared" si="125"/>
        <v>2630</v>
      </c>
      <c r="X2639" s="68">
        <v>77638</v>
      </c>
      <c r="AC2639" s="63">
        <v>38820.695280712564</v>
      </c>
      <c r="AD2639" s="63"/>
      <c r="AE2639" s="54" t="s">
        <v>177</v>
      </c>
      <c r="AG2639" s="63"/>
      <c r="AK2639" s="64"/>
      <c r="AL2639" s="64"/>
      <c r="AM2639" s="65"/>
      <c r="AO2639" s="64"/>
      <c r="AP2639" s="66"/>
      <c r="AQ2639" s="66"/>
      <c r="AS2639" s="67"/>
      <c r="AT2639" s="68"/>
    </row>
    <row r="2640" spans="1:46" x14ac:dyDescent="0.25">
      <c r="A2640" s="60">
        <v>40032.376561003737</v>
      </c>
      <c r="B2640" s="54">
        <f t="shared" si="123"/>
        <v>13</v>
      </c>
      <c r="C2640" s="54">
        <f t="shared" si="124"/>
        <v>2631</v>
      </c>
      <c r="D2640" s="60">
        <v>40032.376561003737</v>
      </c>
      <c r="G2640" s="63"/>
      <c r="I2640" s="64"/>
      <c r="J2640" s="64"/>
      <c r="K2640" s="65"/>
      <c r="M2640" s="64"/>
      <c r="N2640" s="66"/>
      <c r="O2640" s="66"/>
      <c r="Q2640" s="67"/>
      <c r="R2640" s="68"/>
      <c r="S2640" s="63"/>
      <c r="U2640" s="68">
        <v>77667</v>
      </c>
      <c r="V2640" s="64">
        <v>7</v>
      </c>
      <c r="W2640" s="54">
        <f t="shared" si="125"/>
        <v>2631</v>
      </c>
      <c r="X2640" s="68">
        <v>77667</v>
      </c>
      <c r="AC2640" s="63">
        <v>38834.822894438636</v>
      </c>
      <c r="AD2640" s="63"/>
      <c r="AE2640" s="54" t="s">
        <v>176</v>
      </c>
      <c r="AG2640" s="63"/>
      <c r="AK2640" s="64"/>
      <c r="AL2640" s="64"/>
      <c r="AM2640" s="65"/>
      <c r="AO2640" s="64"/>
      <c r="AP2640" s="66"/>
      <c r="AQ2640" s="66"/>
      <c r="AS2640" s="67"/>
      <c r="AT2640" s="68"/>
    </row>
    <row r="2641" spans="1:46" x14ac:dyDescent="0.25">
      <c r="A2641" s="60">
        <v>40047.985879631247</v>
      </c>
      <c r="B2641" s="54">
        <f t="shared" si="123"/>
        <v>14</v>
      </c>
      <c r="C2641" s="54">
        <f t="shared" si="124"/>
        <v>2632</v>
      </c>
      <c r="D2641" s="60">
        <v>40047.985879631247</v>
      </c>
      <c r="G2641" s="63"/>
      <c r="I2641" s="64"/>
      <c r="J2641" s="64"/>
      <c r="K2641" s="65"/>
      <c r="M2641" s="64"/>
      <c r="N2641" s="66"/>
      <c r="O2641" s="66"/>
      <c r="Q2641" s="67"/>
      <c r="R2641" s="68"/>
      <c r="S2641" s="63"/>
      <c r="U2641" s="68">
        <v>77697</v>
      </c>
      <c r="V2641" s="64">
        <v>8</v>
      </c>
      <c r="W2641" s="54">
        <f t="shared" si="125"/>
        <v>2632</v>
      </c>
      <c r="X2641" s="68">
        <v>77697</v>
      </c>
      <c r="AC2641" s="63">
        <v>38850.286209501792</v>
      </c>
      <c r="AD2641" s="63"/>
      <c r="AE2641" s="54" t="s">
        <v>177</v>
      </c>
      <c r="AG2641" s="63"/>
      <c r="AK2641" s="64"/>
      <c r="AL2641" s="64"/>
      <c r="AM2641" s="65"/>
      <c r="AO2641" s="64"/>
      <c r="AP2641" s="66"/>
      <c r="AQ2641" s="66"/>
      <c r="AS2641" s="67"/>
      <c r="AT2641" s="68"/>
    </row>
    <row r="2642" spans="1:46" x14ac:dyDescent="0.25">
      <c r="A2642" s="60">
        <v>40063.499097261578</v>
      </c>
      <c r="B2642" s="54">
        <f t="shared" si="123"/>
        <v>15</v>
      </c>
      <c r="C2642" s="54">
        <f t="shared" si="124"/>
        <v>2633</v>
      </c>
      <c r="D2642" s="60">
        <v>40063.499097261578</v>
      </c>
      <c r="G2642" s="63"/>
      <c r="I2642" s="64"/>
      <c r="J2642" s="64"/>
      <c r="K2642" s="65"/>
      <c r="M2642" s="64"/>
      <c r="N2642" s="66"/>
      <c r="O2642" s="66"/>
      <c r="Q2642" s="67"/>
      <c r="R2642" s="68"/>
      <c r="S2642" s="63"/>
      <c r="U2642" s="68">
        <v>77727</v>
      </c>
      <c r="V2642" s="64">
        <v>9</v>
      </c>
      <c r="W2642" s="54">
        <f t="shared" si="125"/>
        <v>2633</v>
      </c>
      <c r="X2642" s="68">
        <v>77727</v>
      </c>
      <c r="AC2642" s="63">
        <v>38864.226870489772</v>
      </c>
      <c r="AD2642" s="63"/>
      <c r="AE2642" s="54" t="s">
        <v>176</v>
      </c>
      <c r="AG2642" s="63"/>
      <c r="AK2642" s="64"/>
      <c r="AL2642" s="64"/>
      <c r="AM2642" s="65"/>
      <c r="AO2642" s="64"/>
      <c r="AP2642" s="66"/>
      <c r="AQ2642" s="66"/>
      <c r="AS2642" s="67"/>
      <c r="AT2642" s="68"/>
    </row>
    <row r="2643" spans="1:46" x14ac:dyDescent="0.25">
      <c r="A2643" s="60">
        <v>40078.888670485467</v>
      </c>
      <c r="B2643" s="54">
        <f t="shared" si="123"/>
        <v>16</v>
      </c>
      <c r="C2643" s="54">
        <f t="shared" si="124"/>
        <v>2634</v>
      </c>
      <c r="D2643" s="60">
        <v>40078.888670485467</v>
      </c>
      <c r="G2643" s="63"/>
      <c r="I2643" s="64"/>
      <c r="J2643" s="64"/>
      <c r="K2643" s="65"/>
      <c r="M2643" s="64"/>
      <c r="N2643" s="66"/>
      <c r="O2643" s="66"/>
      <c r="Q2643" s="67"/>
      <c r="R2643" s="68"/>
      <c r="S2643" s="63"/>
      <c r="U2643" s="68">
        <v>77756</v>
      </c>
      <c r="V2643" s="64">
        <v>10</v>
      </c>
      <c r="W2643" s="54">
        <f t="shared" si="125"/>
        <v>2634</v>
      </c>
      <c r="X2643" s="68">
        <v>77756</v>
      </c>
      <c r="AC2643" s="63">
        <v>38879.752920077182</v>
      </c>
      <c r="AD2643" s="63"/>
      <c r="AE2643" s="54" t="s">
        <v>177</v>
      </c>
      <c r="AG2643" s="63"/>
      <c r="AK2643" s="64"/>
      <c r="AL2643" s="64"/>
      <c r="AM2643" s="65"/>
      <c r="AO2643" s="64"/>
      <c r="AP2643" s="66"/>
      <c r="AQ2643" s="66"/>
      <c r="AS2643" s="67"/>
      <c r="AT2643" s="68"/>
    </row>
    <row r="2644" spans="1:46" x14ac:dyDescent="0.25">
      <c r="A2644" s="60">
        <v>40094.153575530741</v>
      </c>
      <c r="B2644" s="54">
        <f t="shared" si="123"/>
        <v>17</v>
      </c>
      <c r="C2644" s="54">
        <f t="shared" si="124"/>
        <v>2635</v>
      </c>
      <c r="D2644" s="60">
        <v>40094.153575530741</v>
      </c>
      <c r="G2644" s="63"/>
      <c r="I2644" s="64"/>
      <c r="J2644" s="64"/>
      <c r="K2644" s="65"/>
      <c r="M2644" s="64"/>
      <c r="N2644" s="66"/>
      <c r="O2644" s="66"/>
      <c r="Q2644" s="67"/>
      <c r="R2644" s="68"/>
      <c r="S2644" s="63"/>
      <c r="U2644" s="68">
        <v>77786</v>
      </c>
      <c r="V2644" s="64">
        <v>11</v>
      </c>
      <c r="W2644" s="54">
        <f t="shared" si="125"/>
        <v>2635</v>
      </c>
      <c r="X2644" s="68">
        <v>77786</v>
      </c>
      <c r="AC2644" s="63">
        <v>38893.671075790189</v>
      </c>
      <c r="AD2644" s="63"/>
      <c r="AE2644" s="54" t="s">
        <v>176</v>
      </c>
      <c r="AG2644" s="63"/>
      <c r="AK2644" s="64"/>
      <c r="AL2644" s="64"/>
      <c r="AM2644" s="65"/>
      <c r="AO2644" s="64"/>
      <c r="AP2644" s="66"/>
      <c r="AQ2644" s="66"/>
      <c r="AS2644" s="67"/>
      <c r="AT2644" s="68"/>
    </row>
    <row r="2645" spans="1:46" x14ac:dyDescent="0.25">
      <c r="A2645" s="60">
        <v>40109.280950126238</v>
      </c>
      <c r="B2645" s="54">
        <f t="shared" si="123"/>
        <v>18</v>
      </c>
      <c r="C2645" s="54">
        <f t="shared" si="124"/>
        <v>2636</v>
      </c>
      <c r="D2645" s="60">
        <v>40109.280950126238</v>
      </c>
      <c r="G2645" s="63"/>
      <c r="I2645" s="64"/>
      <c r="J2645" s="64"/>
      <c r="K2645" s="65"/>
      <c r="M2645" s="64"/>
      <c r="N2645" s="66"/>
      <c r="O2645" s="66"/>
      <c r="Q2645" s="67"/>
      <c r="R2645" s="68"/>
      <c r="S2645" s="63"/>
      <c r="U2645" s="68">
        <v>77816</v>
      </c>
      <c r="V2645" s="64">
        <v>12</v>
      </c>
      <c r="W2645" s="54">
        <f t="shared" si="125"/>
        <v>2636</v>
      </c>
      <c r="X2645" s="68">
        <v>77816</v>
      </c>
      <c r="AC2645" s="63">
        <v>38909.127061525825</v>
      </c>
      <c r="AD2645" s="63"/>
      <c r="AE2645" s="54" t="s">
        <v>177</v>
      </c>
      <c r="AG2645" s="63"/>
      <c r="AK2645" s="64"/>
      <c r="AL2645" s="64"/>
      <c r="AM2645" s="65"/>
      <c r="AO2645" s="64"/>
      <c r="AP2645" s="66"/>
      <c r="AQ2645" s="66"/>
      <c r="AS2645" s="67"/>
      <c r="AT2645" s="68"/>
    </row>
    <row r="2646" spans="1:46" x14ac:dyDescent="0.25">
      <c r="A2646" s="60">
        <v>40124.289826625492</v>
      </c>
      <c r="B2646" s="54">
        <f t="shared" si="123"/>
        <v>19</v>
      </c>
      <c r="C2646" s="54">
        <f t="shared" si="124"/>
        <v>2637</v>
      </c>
      <c r="D2646" s="60">
        <v>40124.289826625492</v>
      </c>
      <c r="G2646" s="63"/>
      <c r="I2646" s="64"/>
      <c r="J2646" s="64"/>
      <c r="K2646" s="65"/>
      <c r="M2646" s="64"/>
      <c r="N2646" s="66"/>
      <c r="O2646" s="66"/>
      <c r="Q2646" s="67"/>
      <c r="R2646" s="68"/>
      <c r="S2646" s="63"/>
      <c r="U2646" s="68">
        <v>77845</v>
      </c>
      <c r="V2646" s="64">
        <v>1</v>
      </c>
      <c r="W2646" s="54">
        <f t="shared" si="125"/>
        <v>2637</v>
      </c>
      <c r="X2646" s="68">
        <v>77845</v>
      </c>
      <c r="AC2646" s="63">
        <v>38923.188892360777</v>
      </c>
      <c r="AD2646" s="63"/>
      <c r="AE2646" s="54" t="s">
        <v>176</v>
      </c>
      <c r="AG2646" s="63"/>
      <c r="AK2646" s="64"/>
      <c r="AL2646" s="64"/>
      <c r="AM2646" s="65"/>
      <c r="AO2646" s="64"/>
      <c r="AP2646" s="66"/>
      <c r="AQ2646" s="66"/>
      <c r="AS2646" s="67"/>
      <c r="AT2646" s="68"/>
    </row>
    <row r="2647" spans="1:46" x14ac:dyDescent="0.25">
      <c r="A2647" s="60">
        <v>40139.183099471033</v>
      </c>
      <c r="B2647" s="54">
        <f t="shared" si="123"/>
        <v>20</v>
      </c>
      <c r="C2647" s="54">
        <f t="shared" si="124"/>
        <v>2638</v>
      </c>
      <c r="D2647" s="60">
        <v>40139.183099471033</v>
      </c>
      <c r="G2647" s="63"/>
      <c r="I2647" s="64"/>
      <c r="J2647" s="64"/>
      <c r="K2647" s="65"/>
      <c r="M2647" s="64"/>
      <c r="N2647" s="66"/>
      <c r="O2647" s="66"/>
      <c r="Q2647" s="67"/>
      <c r="R2647" s="68"/>
      <c r="S2647" s="63"/>
      <c r="U2647" s="68">
        <v>77875</v>
      </c>
      <c r="V2647" s="64">
        <v>2</v>
      </c>
      <c r="W2647" s="54">
        <f t="shared" si="125"/>
        <v>2638</v>
      </c>
      <c r="X2647" s="68">
        <v>77875</v>
      </c>
      <c r="AC2647" s="63">
        <v>38938.454901599791</v>
      </c>
      <c r="AD2647" s="63"/>
      <c r="AE2647" s="54" t="s">
        <v>177</v>
      </c>
      <c r="AG2647" s="63"/>
      <c r="AK2647" s="64"/>
      <c r="AL2647" s="64"/>
      <c r="AM2647" s="65"/>
      <c r="AO2647" s="64"/>
      <c r="AP2647" s="66"/>
      <c r="AQ2647" s="66"/>
      <c r="AS2647" s="67"/>
      <c r="AT2647" s="68"/>
    </row>
    <row r="2648" spans="1:46" x14ac:dyDescent="0.25">
      <c r="A2648" s="60">
        <v>40153.995369195472</v>
      </c>
      <c r="B2648" s="54">
        <f t="shared" si="123"/>
        <v>21</v>
      </c>
      <c r="C2648" s="54">
        <f t="shared" si="124"/>
        <v>2639</v>
      </c>
      <c r="D2648" s="60">
        <v>40153.995369195472</v>
      </c>
      <c r="G2648" s="63"/>
      <c r="I2648" s="64"/>
      <c r="J2648" s="64"/>
      <c r="K2648" s="65"/>
      <c r="M2648" s="64"/>
      <c r="N2648" s="66"/>
      <c r="O2648" s="66"/>
      <c r="Q2648" s="67"/>
      <c r="R2648" s="68"/>
      <c r="S2648" s="63"/>
      <c r="U2648" s="68">
        <v>77904</v>
      </c>
      <c r="V2648" s="64">
        <v>3</v>
      </c>
      <c r="W2648" s="54">
        <f t="shared" si="125"/>
        <v>2639</v>
      </c>
      <c r="X2648" s="68">
        <v>77904</v>
      </c>
      <c r="AC2648" s="63">
        <v>38952.799206698313</v>
      </c>
      <c r="AD2648" s="63"/>
      <c r="AE2648" s="54" t="s">
        <v>176</v>
      </c>
      <c r="AG2648" s="63"/>
      <c r="AK2648" s="64"/>
      <c r="AL2648" s="64"/>
      <c r="AM2648" s="65"/>
      <c r="AO2648" s="64"/>
      <c r="AP2648" s="66"/>
      <c r="AQ2648" s="66"/>
      <c r="AS2648" s="67"/>
      <c r="AT2648" s="68"/>
    </row>
    <row r="2649" spans="1:46" x14ac:dyDescent="0.25">
      <c r="A2649" s="60">
        <v>40168.74159027217</v>
      </c>
      <c r="B2649" s="54">
        <f t="shared" si="123"/>
        <v>22</v>
      </c>
      <c r="C2649" s="54">
        <f t="shared" si="124"/>
        <v>2640</v>
      </c>
      <c r="D2649" s="60">
        <v>40168.74159027217</v>
      </c>
      <c r="G2649" s="63"/>
      <c r="I2649" s="64"/>
      <c r="J2649" s="64"/>
      <c r="K2649" s="65"/>
      <c r="M2649" s="64"/>
      <c r="N2649" s="66"/>
      <c r="O2649" s="66"/>
      <c r="Q2649" s="67"/>
      <c r="R2649" s="68"/>
      <c r="S2649" s="63"/>
      <c r="U2649" s="68">
        <v>77933</v>
      </c>
      <c r="V2649" s="64">
        <v>4</v>
      </c>
      <c r="W2649" s="54">
        <f t="shared" si="125"/>
        <v>2640</v>
      </c>
      <c r="X2649" s="68">
        <v>77933</v>
      </c>
      <c r="AC2649" s="63">
        <v>38967.779959975742</v>
      </c>
      <c r="AD2649" s="63"/>
      <c r="AE2649" s="54" t="s">
        <v>177</v>
      </c>
      <c r="AG2649" s="63"/>
      <c r="AK2649" s="64"/>
      <c r="AL2649" s="64"/>
      <c r="AM2649" s="65"/>
      <c r="AO2649" s="64"/>
      <c r="AP2649" s="66"/>
      <c r="AQ2649" s="66"/>
      <c r="AS2649" s="67"/>
      <c r="AT2649" s="68"/>
    </row>
    <row r="2650" spans="1:46" x14ac:dyDescent="0.25">
      <c r="A2650" s="60">
        <v>40183.46520040324</v>
      </c>
      <c r="B2650" s="54">
        <f t="shared" si="123"/>
        <v>23</v>
      </c>
      <c r="C2650" s="54">
        <f t="shared" si="124"/>
        <v>2641</v>
      </c>
      <c r="D2650" s="60">
        <v>40183.46520040324</v>
      </c>
      <c r="G2650" s="63"/>
      <c r="I2650" s="64"/>
      <c r="J2650" s="64"/>
      <c r="K2650" s="65"/>
      <c r="M2650" s="64"/>
      <c r="N2650" s="66"/>
      <c r="O2650" s="66"/>
      <c r="Q2650" s="67"/>
      <c r="R2650" s="68"/>
      <c r="S2650" s="63"/>
      <c r="U2650" s="68">
        <v>77963</v>
      </c>
      <c r="V2650" s="64">
        <v>5</v>
      </c>
      <c r="W2650" s="54">
        <f t="shared" si="125"/>
        <v>2641</v>
      </c>
      <c r="X2650" s="68">
        <v>77963</v>
      </c>
      <c r="AC2650" s="63">
        <v>38982.490375674795</v>
      </c>
      <c r="AD2650" s="63"/>
      <c r="AE2650" s="54" t="s">
        <v>176</v>
      </c>
      <c r="AG2650" s="63"/>
      <c r="AK2650" s="64"/>
      <c r="AL2650" s="64"/>
      <c r="AM2650" s="65"/>
      <c r="AO2650" s="64"/>
      <c r="AP2650" s="66"/>
      <c r="AQ2650" s="66"/>
      <c r="AS2650" s="67"/>
      <c r="AT2650" s="68"/>
    </row>
    <row r="2651" spans="1:46" x14ac:dyDescent="0.25">
      <c r="A2651" s="60">
        <v>40198.186665436253</v>
      </c>
      <c r="B2651" s="54">
        <f t="shared" si="123"/>
        <v>24</v>
      </c>
      <c r="C2651" s="54">
        <f t="shared" si="124"/>
        <v>2642</v>
      </c>
      <c r="D2651" s="60">
        <v>40198.186665436253</v>
      </c>
      <c r="G2651" s="63"/>
      <c r="I2651" s="64"/>
      <c r="J2651" s="64"/>
      <c r="K2651" s="65"/>
      <c r="M2651" s="64"/>
      <c r="N2651" s="66"/>
      <c r="O2651" s="66"/>
      <c r="Q2651" s="67"/>
      <c r="R2651" s="68"/>
      <c r="S2651" s="63"/>
      <c r="U2651" s="68">
        <v>77992</v>
      </c>
      <c r="V2651" s="64">
        <v>6</v>
      </c>
      <c r="W2651" s="54">
        <f t="shared" si="125"/>
        <v>2642</v>
      </c>
      <c r="X2651" s="68">
        <v>77992</v>
      </c>
      <c r="AC2651" s="63">
        <v>38997.134658866562</v>
      </c>
      <c r="AD2651" s="63"/>
      <c r="AE2651" s="54" t="s">
        <v>177</v>
      </c>
      <c r="AG2651" s="63"/>
      <c r="AK2651" s="64"/>
      <c r="AL2651" s="64"/>
      <c r="AM2651" s="65"/>
      <c r="AO2651" s="64"/>
      <c r="AP2651" s="66"/>
      <c r="AQ2651" s="66"/>
      <c r="AS2651" s="67"/>
      <c r="AT2651" s="68"/>
    </row>
    <row r="2652" spans="1:46" x14ac:dyDescent="0.25">
      <c r="A2652" s="60">
        <v>40212.950658402871</v>
      </c>
      <c r="B2652" s="54">
        <f t="shared" si="123"/>
        <v>1</v>
      </c>
      <c r="C2652" s="54">
        <f t="shared" si="124"/>
        <v>2643</v>
      </c>
      <c r="D2652" s="60">
        <v>40212.950658402871</v>
      </c>
      <c r="G2652" s="63"/>
      <c r="I2652" s="64"/>
      <c r="J2652" s="64"/>
      <c r="K2652" s="65"/>
      <c r="M2652" s="64"/>
      <c r="N2652" s="66"/>
      <c r="O2652" s="66"/>
      <c r="Q2652" s="67"/>
      <c r="R2652" s="68"/>
      <c r="S2652" s="63"/>
      <c r="U2652" s="68">
        <v>78021</v>
      </c>
      <c r="V2652" s="64">
        <v>7</v>
      </c>
      <c r="W2652" s="54">
        <f t="shared" si="125"/>
        <v>2643</v>
      </c>
      <c r="X2652" s="68">
        <v>78021</v>
      </c>
      <c r="AC2652" s="63">
        <v>39012.218849099707</v>
      </c>
      <c r="AD2652" s="63"/>
      <c r="AE2652" s="54" t="s">
        <v>176</v>
      </c>
      <c r="AG2652" s="63"/>
      <c r="AK2652" s="64"/>
      <c r="AL2652" s="64"/>
      <c r="AM2652" s="65"/>
      <c r="AO2652" s="64"/>
      <c r="AP2652" s="66"/>
      <c r="AQ2652" s="66"/>
      <c r="AS2652" s="67"/>
      <c r="AT2652" s="68"/>
    </row>
    <row r="2653" spans="1:46" x14ac:dyDescent="0.25">
      <c r="A2653" s="60">
        <v>40227.775502064731</v>
      </c>
      <c r="B2653" s="54">
        <f t="shared" si="123"/>
        <v>2</v>
      </c>
      <c r="C2653" s="54">
        <f t="shared" si="124"/>
        <v>2644</v>
      </c>
      <c r="D2653" s="60">
        <v>40227.775502064731</v>
      </c>
      <c r="G2653" s="63"/>
      <c r="I2653" s="64"/>
      <c r="J2653" s="64"/>
      <c r="K2653" s="65"/>
      <c r="M2653" s="64"/>
      <c r="N2653" s="66"/>
      <c r="O2653" s="66"/>
      <c r="Q2653" s="67"/>
      <c r="R2653" s="68"/>
      <c r="S2653" s="63"/>
      <c r="U2653" s="68">
        <v>78051</v>
      </c>
      <c r="V2653" s="64">
        <v>8</v>
      </c>
      <c r="W2653" s="54">
        <f t="shared" si="125"/>
        <v>2644</v>
      </c>
      <c r="X2653" s="68">
        <v>78051</v>
      </c>
      <c r="AC2653" s="63">
        <v>39026.541214018129</v>
      </c>
      <c r="AD2653" s="63"/>
      <c r="AE2653" s="54" t="s">
        <v>177</v>
      </c>
      <c r="AG2653" s="63"/>
      <c r="AK2653" s="64"/>
      <c r="AL2653" s="64"/>
      <c r="AM2653" s="65"/>
      <c r="AO2653" s="64"/>
      <c r="AP2653" s="66"/>
      <c r="AQ2653" s="66"/>
      <c r="AS2653" s="67"/>
      <c r="AT2653" s="68"/>
    </row>
    <row r="2654" spans="1:46" x14ac:dyDescent="0.25">
      <c r="A2654" s="60">
        <v>40242.699609424919</v>
      </c>
      <c r="B2654" s="54">
        <f t="shared" si="123"/>
        <v>3</v>
      </c>
      <c r="C2654" s="54">
        <f t="shared" si="124"/>
        <v>2645</v>
      </c>
      <c r="D2654" s="60">
        <v>40242.699609424919</v>
      </c>
      <c r="G2654" s="63"/>
      <c r="I2654" s="64"/>
      <c r="J2654" s="64"/>
      <c r="K2654" s="65"/>
      <c r="M2654" s="64"/>
      <c r="N2654" s="66"/>
      <c r="O2654" s="66"/>
      <c r="Q2654" s="67"/>
      <c r="R2654" s="68"/>
      <c r="S2654" s="63"/>
      <c r="U2654" s="68">
        <v>78081</v>
      </c>
      <c r="V2654" s="64">
        <v>9</v>
      </c>
      <c r="W2654" s="54">
        <f t="shared" si="125"/>
        <v>2645</v>
      </c>
      <c r="X2654" s="68">
        <v>78081</v>
      </c>
      <c r="AC2654" s="63">
        <v>39041.929917596281</v>
      </c>
      <c r="AD2654" s="63"/>
      <c r="AE2654" s="54" t="s">
        <v>176</v>
      </c>
      <c r="AG2654" s="63"/>
      <c r="AK2654" s="64"/>
      <c r="AL2654" s="64"/>
      <c r="AM2654" s="65"/>
      <c r="AO2654" s="64"/>
      <c r="AP2654" s="66"/>
      <c r="AQ2654" s="66"/>
      <c r="AS2654" s="67"/>
      <c r="AT2654" s="68"/>
    </row>
    <row r="2655" spans="1:46" x14ac:dyDescent="0.25">
      <c r="A2655" s="60">
        <v>40257.731460318901</v>
      </c>
      <c r="B2655" s="54">
        <f t="shared" si="123"/>
        <v>4</v>
      </c>
      <c r="C2655" s="54">
        <f t="shared" si="124"/>
        <v>2646</v>
      </c>
      <c r="D2655" s="60">
        <v>40257.731460318901</v>
      </c>
      <c r="G2655" s="63"/>
      <c r="I2655" s="64"/>
      <c r="J2655" s="64"/>
      <c r="K2655" s="65"/>
      <c r="M2655" s="64"/>
      <c r="N2655" s="66"/>
      <c r="O2655" s="66"/>
      <c r="Q2655" s="67"/>
      <c r="R2655" s="68"/>
      <c r="S2655" s="63"/>
      <c r="U2655" s="68">
        <v>78110</v>
      </c>
      <c r="V2655" s="64">
        <v>10</v>
      </c>
      <c r="W2655" s="54">
        <f t="shared" si="125"/>
        <v>2646</v>
      </c>
      <c r="X2655" s="68">
        <v>78110</v>
      </c>
      <c r="AC2655" s="63">
        <v>39056.017991430592</v>
      </c>
      <c r="AD2655" s="63"/>
      <c r="AE2655" s="54" t="s">
        <v>177</v>
      </c>
      <c r="AG2655" s="63"/>
      <c r="AK2655" s="64"/>
      <c r="AL2655" s="64"/>
      <c r="AM2655" s="65"/>
      <c r="AO2655" s="64"/>
      <c r="AP2655" s="66"/>
      <c r="AQ2655" s="66"/>
      <c r="AS2655" s="67"/>
      <c r="AT2655" s="68"/>
    </row>
    <row r="2656" spans="1:46" x14ac:dyDescent="0.25">
      <c r="A2656" s="60">
        <v>40272.896924550645</v>
      </c>
      <c r="B2656" s="54">
        <f t="shared" si="123"/>
        <v>5</v>
      </c>
      <c r="C2656" s="54">
        <f t="shared" si="124"/>
        <v>2647</v>
      </c>
      <c r="D2656" s="60">
        <v>40272.896924550645</v>
      </c>
      <c r="G2656" s="63"/>
      <c r="I2656" s="64"/>
      <c r="J2656" s="64"/>
      <c r="K2656" s="65"/>
      <c r="M2656" s="64"/>
      <c r="N2656" s="66"/>
      <c r="O2656" s="66"/>
      <c r="Q2656" s="67"/>
      <c r="R2656" s="68"/>
      <c r="S2656" s="63"/>
      <c r="U2656" s="68">
        <v>78140</v>
      </c>
      <c r="V2656" s="64">
        <v>11</v>
      </c>
      <c r="W2656" s="54">
        <f t="shared" si="125"/>
        <v>2647</v>
      </c>
      <c r="X2656" s="68">
        <v>78140</v>
      </c>
      <c r="AC2656" s="63">
        <v>39071.584627380129</v>
      </c>
      <c r="AD2656" s="63"/>
      <c r="AE2656" s="54" t="s">
        <v>176</v>
      </c>
      <c r="AG2656" s="63"/>
      <c r="AK2656" s="64"/>
      <c r="AL2656" s="64"/>
      <c r="AM2656" s="65"/>
      <c r="AO2656" s="64"/>
      <c r="AP2656" s="66"/>
      <c r="AQ2656" s="66"/>
      <c r="AS2656" s="67"/>
      <c r="AT2656" s="68"/>
    </row>
    <row r="2657" spans="1:46" x14ac:dyDescent="0.25">
      <c r="A2657" s="60">
        <v>40288.188125723042</v>
      </c>
      <c r="B2657" s="54">
        <f t="shared" si="123"/>
        <v>6</v>
      </c>
      <c r="C2657" s="54">
        <f t="shared" si="124"/>
        <v>2648</v>
      </c>
      <c r="D2657" s="60">
        <v>40288.188125723042</v>
      </c>
      <c r="G2657" s="63"/>
      <c r="I2657" s="64"/>
      <c r="J2657" s="64"/>
      <c r="K2657" s="65"/>
      <c r="M2657" s="64"/>
      <c r="N2657" s="66"/>
      <c r="O2657" s="66"/>
      <c r="Q2657" s="67"/>
      <c r="R2657" s="68"/>
      <c r="S2657" s="63"/>
      <c r="U2657" s="68">
        <v>78170</v>
      </c>
      <c r="V2657" s="64">
        <v>12</v>
      </c>
      <c r="W2657" s="54">
        <f t="shared" si="125"/>
        <v>2648</v>
      </c>
      <c r="X2657" s="68">
        <v>78170</v>
      </c>
      <c r="AC2657" s="63">
        <v>39085.582263127435</v>
      </c>
      <c r="AD2657" s="63"/>
      <c r="AE2657" s="54" t="s">
        <v>177</v>
      </c>
      <c r="AG2657" s="63"/>
      <c r="AK2657" s="64"/>
      <c r="AL2657" s="64"/>
      <c r="AM2657" s="65"/>
      <c r="AO2657" s="64"/>
      <c r="AP2657" s="66"/>
      <c r="AQ2657" s="66"/>
      <c r="AS2657" s="67"/>
      <c r="AT2657" s="68"/>
    </row>
    <row r="2658" spans="1:46" x14ac:dyDescent="0.25">
      <c r="A2658" s="60">
        <v>40303.614663384855</v>
      </c>
      <c r="B2658" s="54">
        <f t="shared" si="123"/>
        <v>7</v>
      </c>
      <c r="C2658" s="54">
        <f t="shared" si="124"/>
        <v>2649</v>
      </c>
      <c r="D2658" s="60">
        <v>40303.614663384855</v>
      </c>
      <c r="G2658" s="63"/>
      <c r="I2658" s="64"/>
      <c r="J2658" s="64"/>
      <c r="K2658" s="65"/>
      <c r="M2658" s="64"/>
      <c r="N2658" s="66"/>
      <c r="O2658" s="66"/>
      <c r="Q2658" s="67"/>
      <c r="R2658" s="68"/>
      <c r="S2658" s="63"/>
      <c r="U2658" s="68">
        <v>78200</v>
      </c>
      <c r="V2658" s="64">
        <v>1</v>
      </c>
      <c r="W2658" s="54">
        <f t="shared" si="125"/>
        <v>2649</v>
      </c>
      <c r="X2658" s="68">
        <v>78200</v>
      </c>
      <c r="AC2658" s="63">
        <v>39101.167902274989</v>
      </c>
      <c r="AD2658" s="63"/>
      <c r="AE2658" s="54" t="s">
        <v>176</v>
      </c>
      <c r="AG2658" s="63"/>
      <c r="AK2658" s="64"/>
      <c r="AL2658" s="64"/>
      <c r="AM2658" s="65"/>
      <c r="AO2658" s="64"/>
      <c r="AP2658" s="66"/>
      <c r="AQ2658" s="66"/>
      <c r="AS2658" s="67"/>
      <c r="AT2658" s="68"/>
    </row>
    <row r="2659" spans="1:46" x14ac:dyDescent="0.25">
      <c r="A2659" s="60">
        <v>40319.149305661675</v>
      </c>
      <c r="B2659" s="54">
        <f t="shared" si="123"/>
        <v>8</v>
      </c>
      <c r="C2659" s="54">
        <f t="shared" si="124"/>
        <v>2650</v>
      </c>
      <c r="D2659" s="60">
        <v>40319.149305661675</v>
      </c>
      <c r="G2659" s="63"/>
      <c r="I2659" s="64"/>
      <c r="J2659" s="64"/>
      <c r="K2659" s="65"/>
      <c r="M2659" s="64"/>
      <c r="N2659" s="66"/>
      <c r="O2659" s="66"/>
      <c r="Q2659" s="67"/>
      <c r="R2659" s="68"/>
      <c r="S2659" s="63"/>
      <c r="U2659" s="68">
        <v>78229</v>
      </c>
      <c r="V2659" s="64">
        <v>2</v>
      </c>
      <c r="W2659" s="54">
        <f t="shared" si="125"/>
        <v>2650</v>
      </c>
      <c r="X2659" s="68">
        <v>78229</v>
      </c>
      <c r="AC2659" s="63">
        <v>39115.240544784814</v>
      </c>
      <c r="AD2659" s="63"/>
      <c r="AE2659" s="54" t="s">
        <v>177</v>
      </c>
      <c r="AG2659" s="63"/>
      <c r="AK2659" s="64"/>
      <c r="AL2659" s="64"/>
      <c r="AM2659" s="65"/>
      <c r="AO2659" s="64"/>
      <c r="AP2659" s="66"/>
      <c r="AQ2659" s="66"/>
      <c r="AS2659" s="67"/>
      <c r="AT2659" s="68"/>
    </row>
    <row r="2660" spans="1:46" x14ac:dyDescent="0.25">
      <c r="A2660" s="60">
        <v>40334.785065090284</v>
      </c>
      <c r="B2660" s="54">
        <f t="shared" si="123"/>
        <v>9</v>
      </c>
      <c r="C2660" s="54">
        <f t="shared" si="124"/>
        <v>2651</v>
      </c>
      <c r="D2660" s="60">
        <v>40334.785065090284</v>
      </c>
      <c r="G2660" s="63"/>
      <c r="I2660" s="64"/>
      <c r="J2660" s="64"/>
      <c r="K2660" s="65"/>
      <c r="M2660" s="64"/>
      <c r="N2660" s="66"/>
      <c r="O2660" s="66"/>
      <c r="Q2660" s="67"/>
      <c r="R2660" s="68"/>
      <c r="S2660" s="63"/>
      <c r="U2660" s="68">
        <v>78259</v>
      </c>
      <c r="V2660" s="64">
        <v>3</v>
      </c>
      <c r="W2660" s="54">
        <f t="shared" si="125"/>
        <v>2651</v>
      </c>
      <c r="X2660" s="68">
        <v>78259</v>
      </c>
      <c r="AC2660" s="63">
        <v>39130.677353827748</v>
      </c>
      <c r="AD2660" s="63"/>
      <c r="AE2660" s="54" t="s">
        <v>176</v>
      </c>
      <c r="AG2660" s="63"/>
      <c r="AK2660" s="64"/>
      <c r="AL2660" s="64"/>
      <c r="AM2660" s="65"/>
      <c r="AO2660" s="64"/>
      <c r="AP2660" s="66"/>
      <c r="AQ2660" s="66"/>
      <c r="AS2660" s="67"/>
      <c r="AT2660" s="68"/>
    </row>
    <row r="2661" spans="1:46" x14ac:dyDescent="0.25">
      <c r="A2661" s="60">
        <v>40350.478827430401</v>
      </c>
      <c r="B2661" s="54">
        <f t="shared" si="123"/>
        <v>10</v>
      </c>
      <c r="C2661" s="54">
        <f t="shared" si="124"/>
        <v>2652</v>
      </c>
      <c r="D2661" s="60">
        <v>40350.478827430401</v>
      </c>
      <c r="G2661" s="63"/>
      <c r="I2661" s="64"/>
      <c r="J2661" s="64"/>
      <c r="K2661" s="65"/>
      <c r="M2661" s="64"/>
      <c r="N2661" s="66"/>
      <c r="O2661" s="66"/>
      <c r="Q2661" s="67"/>
      <c r="R2661" s="68"/>
      <c r="S2661" s="63"/>
      <c r="U2661" s="68">
        <v>78288</v>
      </c>
      <c r="V2661" s="64">
        <v>4</v>
      </c>
      <c r="W2661" s="54">
        <f t="shared" si="125"/>
        <v>2652</v>
      </c>
      <c r="X2661" s="68">
        <v>78288</v>
      </c>
      <c r="AC2661" s="63">
        <v>39144.970972349867</v>
      </c>
      <c r="AD2661" s="63"/>
      <c r="AE2661" s="54" t="s">
        <v>177</v>
      </c>
      <c r="AG2661" s="63"/>
      <c r="AK2661" s="64"/>
      <c r="AL2661" s="64"/>
      <c r="AM2661" s="65"/>
      <c r="AO2661" s="64"/>
      <c r="AP2661" s="66"/>
      <c r="AQ2661" s="66"/>
      <c r="AS2661" s="67"/>
      <c r="AT2661" s="68"/>
    </row>
    <row r="2662" spans="1:46" x14ac:dyDescent="0.25">
      <c r="A2662" s="60">
        <v>40366.210768427234</v>
      </c>
      <c r="B2662" s="54">
        <f t="shared" si="123"/>
        <v>11</v>
      </c>
      <c r="C2662" s="54">
        <f t="shared" si="124"/>
        <v>2653</v>
      </c>
      <c r="D2662" s="60">
        <v>40366.210768427234</v>
      </c>
      <c r="G2662" s="63"/>
      <c r="I2662" s="64"/>
      <c r="J2662" s="64"/>
      <c r="K2662" s="65"/>
      <c r="M2662" s="64"/>
      <c r="N2662" s="66"/>
      <c r="O2662" s="66"/>
      <c r="Q2662" s="67"/>
      <c r="R2662" s="68"/>
      <c r="S2662" s="63"/>
      <c r="U2662" s="68">
        <v>78317</v>
      </c>
      <c r="V2662" s="64">
        <v>5</v>
      </c>
      <c r="W2662" s="54">
        <f t="shared" si="125"/>
        <v>2653</v>
      </c>
      <c r="X2662" s="68">
        <v>78317</v>
      </c>
      <c r="AC2662" s="63">
        <v>39160.11364321271</v>
      </c>
      <c r="AD2662" s="63"/>
      <c r="AE2662" s="54" t="s">
        <v>176</v>
      </c>
      <c r="AG2662" s="63"/>
      <c r="AK2662" s="64"/>
      <c r="AL2662" s="64"/>
      <c r="AM2662" s="65"/>
      <c r="AO2662" s="64"/>
      <c r="AP2662" s="66"/>
      <c r="AQ2662" s="66"/>
      <c r="AS2662" s="67"/>
      <c r="AT2662" s="68"/>
    </row>
    <row r="2663" spans="1:46" x14ac:dyDescent="0.25">
      <c r="A2663" s="60">
        <v>40381.932162266225</v>
      </c>
      <c r="B2663" s="54">
        <f t="shared" si="123"/>
        <v>12</v>
      </c>
      <c r="C2663" s="54">
        <f t="shared" si="124"/>
        <v>2654</v>
      </c>
      <c r="D2663" s="60">
        <v>40381.932162266225</v>
      </c>
      <c r="G2663" s="63"/>
      <c r="I2663" s="64"/>
      <c r="J2663" s="64"/>
      <c r="K2663" s="65"/>
      <c r="M2663" s="64"/>
      <c r="N2663" s="66"/>
      <c r="O2663" s="66"/>
      <c r="Q2663" s="67"/>
      <c r="R2663" s="68"/>
      <c r="S2663" s="63"/>
      <c r="U2663" s="68">
        <v>78347</v>
      </c>
      <c r="V2663" s="64">
        <v>6</v>
      </c>
      <c r="W2663" s="54">
        <f t="shared" si="125"/>
        <v>2654</v>
      </c>
      <c r="X2663" s="68">
        <v>78347</v>
      </c>
      <c r="AC2663" s="63">
        <v>39174.719525163993</v>
      </c>
      <c r="AD2663" s="63"/>
      <c r="AE2663" s="54" t="s">
        <v>177</v>
      </c>
      <c r="AG2663" s="63"/>
      <c r="AK2663" s="64"/>
      <c r="AL2663" s="64"/>
      <c r="AM2663" s="65"/>
      <c r="AO2663" s="64"/>
      <c r="AP2663" s="66"/>
      <c r="AQ2663" s="66"/>
      <c r="AS2663" s="67"/>
      <c r="AT2663" s="68"/>
    </row>
    <row r="2664" spans="1:46" x14ac:dyDescent="0.25">
      <c r="A2664" s="60">
        <v>40397.618229069747</v>
      </c>
      <c r="B2664" s="54">
        <f t="shared" si="123"/>
        <v>13</v>
      </c>
      <c r="C2664" s="54">
        <f t="shared" si="124"/>
        <v>2655</v>
      </c>
      <c r="D2664" s="60">
        <v>40397.618229069747</v>
      </c>
      <c r="G2664" s="63"/>
      <c r="I2664" s="64"/>
      <c r="J2664" s="64"/>
      <c r="K2664" s="65"/>
      <c r="M2664" s="64"/>
      <c r="N2664" s="66"/>
      <c r="O2664" s="66"/>
      <c r="Q2664" s="67"/>
      <c r="R2664" s="68"/>
      <c r="S2664" s="63"/>
      <c r="U2664" s="68">
        <v>78376</v>
      </c>
      <c r="V2664" s="64">
        <v>7</v>
      </c>
      <c r="W2664" s="54">
        <f t="shared" si="125"/>
        <v>2655</v>
      </c>
      <c r="X2664" s="68">
        <v>78376</v>
      </c>
      <c r="AC2664" s="63">
        <v>39189.484096146654</v>
      </c>
      <c r="AD2664" s="63"/>
      <c r="AE2664" s="54" t="s">
        <v>176</v>
      </c>
      <c r="AG2664" s="63"/>
      <c r="AK2664" s="64"/>
      <c r="AL2664" s="64"/>
      <c r="AM2664" s="65"/>
      <c r="AO2664" s="64"/>
      <c r="AP2664" s="66"/>
      <c r="AQ2664" s="66"/>
      <c r="AS2664" s="67"/>
      <c r="AT2664" s="68"/>
    </row>
    <row r="2665" spans="1:46" x14ac:dyDescent="0.25">
      <c r="A2665" s="60">
        <v>40413.227815365884</v>
      </c>
      <c r="B2665" s="54">
        <f t="shared" si="123"/>
        <v>14</v>
      </c>
      <c r="C2665" s="54">
        <f t="shared" si="124"/>
        <v>2656</v>
      </c>
      <c r="D2665" s="60">
        <v>40413.227815365884</v>
      </c>
      <c r="G2665" s="63"/>
      <c r="I2665" s="64"/>
      <c r="J2665" s="64"/>
      <c r="K2665" s="65"/>
      <c r="M2665" s="64"/>
      <c r="N2665" s="66"/>
      <c r="O2665" s="66"/>
      <c r="Q2665" s="67"/>
      <c r="R2665" s="68"/>
      <c r="S2665" s="63"/>
      <c r="U2665" s="68">
        <v>78405</v>
      </c>
      <c r="V2665" s="64">
        <v>8</v>
      </c>
      <c r="W2665" s="54">
        <f t="shared" si="125"/>
        <v>2656</v>
      </c>
      <c r="X2665" s="68">
        <v>78405</v>
      </c>
      <c r="AC2665" s="63">
        <v>39204.423959870823</v>
      </c>
      <c r="AD2665" s="63"/>
      <c r="AE2665" s="54" t="s">
        <v>177</v>
      </c>
      <c r="AG2665" s="63"/>
      <c r="AK2665" s="64"/>
      <c r="AL2665" s="64"/>
      <c r="AM2665" s="65"/>
      <c r="AO2665" s="64"/>
      <c r="AP2665" s="66"/>
      <c r="AQ2665" s="66"/>
      <c r="AS2665" s="67"/>
      <c r="AT2665" s="68"/>
    </row>
    <row r="2666" spans="1:46" x14ac:dyDescent="0.25">
      <c r="A2666" s="60">
        <v>40428.740129799582</v>
      </c>
      <c r="B2666" s="54">
        <f t="shared" si="123"/>
        <v>15</v>
      </c>
      <c r="C2666" s="54">
        <f t="shared" si="124"/>
        <v>2657</v>
      </c>
      <c r="D2666" s="60">
        <v>40428.740129799582</v>
      </c>
      <c r="G2666" s="63"/>
      <c r="I2666" s="64"/>
      <c r="J2666" s="64"/>
      <c r="K2666" s="65"/>
      <c r="M2666" s="64"/>
      <c r="N2666" s="66"/>
      <c r="O2666" s="66"/>
      <c r="Q2666" s="67"/>
      <c r="R2666" s="68"/>
      <c r="S2666" s="63"/>
      <c r="U2666" s="68">
        <v>78435</v>
      </c>
      <c r="V2666" s="64">
        <v>9</v>
      </c>
      <c r="W2666" s="54">
        <f t="shared" si="125"/>
        <v>2657</v>
      </c>
      <c r="X2666" s="68">
        <v>78435</v>
      </c>
      <c r="AC2666" s="63">
        <v>39218.811331136152</v>
      </c>
      <c r="AD2666" s="63"/>
      <c r="AE2666" s="54" t="s">
        <v>176</v>
      </c>
      <c r="AG2666" s="63"/>
      <c r="AK2666" s="64"/>
      <c r="AL2666" s="64"/>
      <c r="AM2666" s="65"/>
      <c r="AO2666" s="64"/>
      <c r="AP2666" s="66"/>
      <c r="AQ2666" s="66"/>
      <c r="AS2666" s="67"/>
      <c r="AT2666" s="68"/>
    </row>
    <row r="2667" spans="1:46" x14ac:dyDescent="0.25">
      <c r="A2667" s="60">
        <v>40444.132036007941</v>
      </c>
      <c r="B2667" s="54">
        <f t="shared" si="123"/>
        <v>16</v>
      </c>
      <c r="C2667" s="54">
        <f t="shared" si="124"/>
        <v>2658</v>
      </c>
      <c r="D2667" s="60">
        <v>40444.132036007941</v>
      </c>
      <c r="G2667" s="63"/>
      <c r="I2667" s="64"/>
      <c r="J2667" s="64"/>
      <c r="K2667" s="65"/>
      <c r="M2667" s="64"/>
      <c r="N2667" s="66"/>
      <c r="O2667" s="66"/>
      <c r="Q2667" s="67"/>
      <c r="R2667" s="68"/>
      <c r="S2667" s="63"/>
      <c r="U2667" s="68">
        <v>78464</v>
      </c>
      <c r="V2667" s="64">
        <v>10</v>
      </c>
      <c r="W2667" s="54">
        <f t="shared" si="125"/>
        <v>2658</v>
      </c>
      <c r="X2667" s="68">
        <v>78464</v>
      </c>
      <c r="AC2667" s="63">
        <v>39234.044962740503</v>
      </c>
      <c r="AD2667" s="63"/>
      <c r="AE2667" s="54" t="s">
        <v>177</v>
      </c>
      <c r="AG2667" s="63"/>
      <c r="AK2667" s="64"/>
      <c r="AL2667" s="64"/>
      <c r="AM2667" s="65"/>
      <c r="AO2667" s="64"/>
      <c r="AP2667" s="66"/>
      <c r="AQ2667" s="66"/>
      <c r="AS2667" s="67"/>
      <c r="AT2667" s="68"/>
    </row>
    <row r="2668" spans="1:46" x14ac:dyDescent="0.25">
      <c r="A2668" s="60">
        <v>40459.394154381938</v>
      </c>
      <c r="B2668" s="54">
        <f t="shared" si="123"/>
        <v>17</v>
      </c>
      <c r="C2668" s="54">
        <f t="shared" si="124"/>
        <v>2659</v>
      </c>
      <c r="D2668" s="60">
        <v>40459.394154381938</v>
      </c>
      <c r="G2668" s="63"/>
      <c r="I2668" s="64"/>
      <c r="J2668" s="64"/>
      <c r="K2668" s="65"/>
      <c r="M2668" s="64"/>
      <c r="N2668" s="66"/>
      <c r="O2668" s="66"/>
      <c r="Q2668" s="67"/>
      <c r="R2668" s="68"/>
      <c r="S2668" s="63"/>
      <c r="U2668" s="68">
        <v>78494</v>
      </c>
      <c r="V2668" s="64">
        <v>11</v>
      </c>
      <c r="W2668" s="54">
        <f t="shared" si="125"/>
        <v>2659</v>
      </c>
      <c r="X2668" s="68">
        <v>78494</v>
      </c>
      <c r="AC2668" s="63">
        <v>39248.134885562584</v>
      </c>
      <c r="AD2668" s="63"/>
      <c r="AE2668" s="54" t="s">
        <v>176</v>
      </c>
      <c r="AG2668" s="63"/>
      <c r="AK2668" s="64"/>
      <c r="AL2668" s="64"/>
      <c r="AM2668" s="65"/>
      <c r="AO2668" s="64"/>
      <c r="AP2668" s="66"/>
      <c r="AQ2668" s="66"/>
      <c r="AS2668" s="67"/>
      <c r="AT2668" s="68"/>
    </row>
    <row r="2669" spans="1:46" x14ac:dyDescent="0.25">
      <c r="A2669" s="60">
        <v>40474.52510750154</v>
      </c>
      <c r="B2669" s="54">
        <f t="shared" si="123"/>
        <v>18</v>
      </c>
      <c r="C2669" s="54">
        <f t="shared" si="124"/>
        <v>2660</v>
      </c>
      <c r="D2669" s="60">
        <v>40474.52510750154</v>
      </c>
      <c r="G2669" s="63"/>
      <c r="I2669" s="64"/>
      <c r="J2669" s="64"/>
      <c r="K2669" s="65"/>
      <c r="M2669" s="64"/>
      <c r="N2669" s="66"/>
      <c r="O2669" s="66"/>
      <c r="Q2669" s="67"/>
      <c r="R2669" s="68"/>
      <c r="S2669" s="63"/>
      <c r="U2669" s="68">
        <v>78524</v>
      </c>
      <c r="V2669" s="64">
        <v>12</v>
      </c>
      <c r="W2669" s="54">
        <f t="shared" si="125"/>
        <v>2660</v>
      </c>
      <c r="X2669" s="68">
        <v>78524</v>
      </c>
      <c r="AC2669" s="63">
        <v>39263.576255030464</v>
      </c>
      <c r="AD2669" s="63"/>
      <c r="AE2669" s="54" t="s">
        <v>177</v>
      </c>
      <c r="AG2669" s="63"/>
      <c r="AK2669" s="64"/>
      <c r="AL2669" s="64"/>
      <c r="AM2669" s="65"/>
      <c r="AO2669" s="64"/>
      <c r="AP2669" s="66"/>
      <c r="AQ2669" s="66"/>
      <c r="AS2669" s="67"/>
      <c r="AT2669" s="68"/>
    </row>
    <row r="2670" spans="1:46" x14ac:dyDescent="0.25">
      <c r="A2670" s="60">
        <v>40489.530277866405</v>
      </c>
      <c r="B2670" s="54">
        <f t="shared" si="123"/>
        <v>19</v>
      </c>
      <c r="C2670" s="54">
        <f t="shared" si="124"/>
        <v>2661</v>
      </c>
      <c r="D2670" s="60">
        <v>40489.530277866405</v>
      </c>
      <c r="G2670" s="63"/>
      <c r="I2670" s="64"/>
      <c r="J2670" s="64"/>
      <c r="K2670" s="65"/>
      <c r="M2670" s="64"/>
      <c r="N2670" s="66"/>
      <c r="O2670" s="66"/>
      <c r="Q2670" s="67"/>
      <c r="R2670" s="68"/>
      <c r="S2670" s="63"/>
      <c r="U2670" s="68">
        <v>78554</v>
      </c>
      <c r="V2670" s="64">
        <v>1</v>
      </c>
      <c r="W2670" s="54">
        <f t="shared" si="125"/>
        <v>2661</v>
      </c>
      <c r="X2670" s="68">
        <v>78554</v>
      </c>
      <c r="AC2670" s="63">
        <v>39277.503383682109</v>
      </c>
      <c r="AD2670" s="63"/>
      <c r="AE2670" s="54" t="s">
        <v>176</v>
      </c>
      <c r="AG2670" s="63"/>
      <c r="AK2670" s="64"/>
      <c r="AL2670" s="64"/>
      <c r="AM2670" s="65"/>
      <c r="AO2670" s="64"/>
      <c r="AP2670" s="66"/>
      <c r="AQ2670" s="66"/>
      <c r="AS2670" s="67"/>
      <c r="AT2670" s="68"/>
    </row>
    <row r="2671" spans="1:46" x14ac:dyDescent="0.25">
      <c r="A2671" s="60">
        <v>40504.427545850631</v>
      </c>
      <c r="B2671" s="54">
        <f t="shared" si="123"/>
        <v>20</v>
      </c>
      <c r="C2671" s="54">
        <f t="shared" si="124"/>
        <v>2662</v>
      </c>
      <c r="D2671" s="60">
        <v>40504.427545850631</v>
      </c>
      <c r="G2671" s="63"/>
      <c r="I2671" s="64"/>
      <c r="J2671" s="64"/>
      <c r="K2671" s="65"/>
      <c r="M2671" s="64"/>
      <c r="N2671" s="66"/>
      <c r="O2671" s="66"/>
      <c r="Q2671" s="67"/>
      <c r="R2671" s="68"/>
      <c r="S2671" s="63"/>
      <c r="U2671" s="68">
        <v>78584</v>
      </c>
      <c r="V2671" s="64">
        <v>2</v>
      </c>
      <c r="W2671" s="54">
        <f t="shared" si="125"/>
        <v>2662</v>
      </c>
      <c r="X2671" s="68">
        <v>78584</v>
      </c>
      <c r="AC2671" s="63">
        <v>39293.033909341786</v>
      </c>
      <c r="AD2671" s="63"/>
      <c r="AE2671" s="54" t="s">
        <v>177</v>
      </c>
      <c r="AG2671" s="63"/>
      <c r="AK2671" s="64"/>
      <c r="AL2671" s="64"/>
      <c r="AM2671" s="65"/>
      <c r="AO2671" s="64"/>
      <c r="AP2671" s="66"/>
      <c r="AQ2671" s="66"/>
      <c r="AS2671" s="67"/>
      <c r="AT2671" s="68"/>
    </row>
    <row r="2672" spans="1:46" x14ac:dyDescent="0.25">
      <c r="A2672" s="60">
        <v>40519.235758353956</v>
      </c>
      <c r="B2672" s="54">
        <f t="shared" si="123"/>
        <v>21</v>
      </c>
      <c r="C2672" s="54">
        <f t="shared" si="124"/>
        <v>2663</v>
      </c>
      <c r="D2672" s="60">
        <v>40519.235758353956</v>
      </c>
      <c r="G2672" s="63"/>
      <c r="I2672" s="64"/>
      <c r="J2672" s="64"/>
      <c r="K2672" s="65"/>
      <c r="M2672" s="64"/>
      <c r="N2672" s="66"/>
      <c r="O2672" s="66"/>
      <c r="Q2672" s="67"/>
      <c r="R2672" s="68"/>
      <c r="S2672" s="63"/>
      <c r="U2672" s="68">
        <v>78613</v>
      </c>
      <c r="V2672" s="64">
        <v>3</v>
      </c>
      <c r="W2672" s="54">
        <f t="shared" si="125"/>
        <v>2663</v>
      </c>
      <c r="X2672" s="68">
        <v>78613</v>
      </c>
      <c r="AC2672" s="63">
        <v>39306.96083595464</v>
      </c>
      <c r="AD2672" s="63"/>
      <c r="AE2672" s="54" t="s">
        <v>176</v>
      </c>
      <c r="AG2672" s="63"/>
      <c r="AK2672" s="64"/>
      <c r="AL2672" s="64"/>
      <c r="AM2672" s="65"/>
      <c r="AO2672" s="64"/>
      <c r="AP2672" s="66"/>
      <c r="AQ2672" s="66"/>
      <c r="AS2672" s="67"/>
      <c r="AT2672" s="68"/>
    </row>
    <row r="2673" spans="1:46" x14ac:dyDescent="0.25">
      <c r="A2673" s="60">
        <v>40533.985805609729</v>
      </c>
      <c r="B2673" s="54">
        <f t="shared" si="123"/>
        <v>22</v>
      </c>
      <c r="C2673" s="54">
        <f t="shared" si="124"/>
        <v>2664</v>
      </c>
      <c r="D2673" s="60">
        <v>40533.985805609729</v>
      </c>
      <c r="G2673" s="63"/>
      <c r="I2673" s="64"/>
      <c r="J2673" s="64"/>
      <c r="K2673" s="65"/>
      <c r="M2673" s="64"/>
      <c r="N2673" s="66"/>
      <c r="O2673" s="66"/>
      <c r="Q2673" s="67"/>
      <c r="R2673" s="68"/>
      <c r="S2673" s="63"/>
      <c r="U2673" s="68">
        <v>78643</v>
      </c>
      <c r="V2673" s="64">
        <v>4</v>
      </c>
      <c r="W2673" s="54">
        <f t="shared" si="125"/>
        <v>2664</v>
      </c>
      <c r="X2673" s="68">
        <v>78643</v>
      </c>
      <c r="AC2673" s="63">
        <v>39322.441793376114</v>
      </c>
      <c r="AD2673" s="63"/>
      <c r="AE2673" s="54" t="s">
        <v>177</v>
      </c>
      <c r="AG2673" s="63"/>
      <c r="AK2673" s="64"/>
      <c r="AL2673" s="64"/>
      <c r="AM2673" s="65"/>
      <c r="AO2673" s="64"/>
      <c r="AP2673" s="66"/>
      <c r="AQ2673" s="66"/>
      <c r="AS2673" s="67"/>
      <c r="AT2673" s="68"/>
    </row>
    <row r="2674" spans="1:46" x14ac:dyDescent="0.25">
      <c r="A2674" s="60">
        <v>40548.705375773367</v>
      </c>
      <c r="B2674" s="54">
        <f t="shared" si="123"/>
        <v>23</v>
      </c>
      <c r="C2674" s="54">
        <f t="shared" si="124"/>
        <v>2665</v>
      </c>
      <c r="D2674" s="60">
        <v>40548.705375773367</v>
      </c>
      <c r="G2674" s="63"/>
      <c r="I2674" s="64"/>
      <c r="J2674" s="64"/>
      <c r="K2674" s="65"/>
      <c r="M2674" s="64"/>
      <c r="N2674" s="66"/>
      <c r="O2674" s="66"/>
      <c r="Q2674" s="67"/>
      <c r="R2674" s="68"/>
      <c r="S2674" s="63"/>
      <c r="U2674" s="68">
        <v>78672</v>
      </c>
      <c r="V2674" s="64">
        <v>4</v>
      </c>
      <c r="W2674" s="54">
        <f t="shared" si="125"/>
        <v>2665</v>
      </c>
      <c r="X2674" s="68">
        <v>78672</v>
      </c>
      <c r="AC2674" s="63">
        <v>39336.531472120434</v>
      </c>
      <c r="AD2674" s="63"/>
      <c r="AE2674" s="54" t="s">
        <v>176</v>
      </c>
      <c r="AG2674" s="63"/>
      <c r="AK2674" s="64"/>
      <c r="AL2674" s="64"/>
      <c r="AM2674" s="65"/>
      <c r="AO2674" s="64"/>
      <c r="AP2674" s="66"/>
      <c r="AQ2674" s="66"/>
      <c r="AS2674" s="67"/>
      <c r="AT2674" s="68"/>
    </row>
    <row r="2675" spans="1:46" x14ac:dyDescent="0.25">
      <c r="A2675" s="60">
        <v>40563.430305601563</v>
      </c>
      <c r="B2675" s="54">
        <f t="shared" si="123"/>
        <v>24</v>
      </c>
      <c r="C2675" s="54">
        <f t="shared" si="124"/>
        <v>2666</v>
      </c>
      <c r="D2675" s="60">
        <v>40563.430305601563</v>
      </c>
      <c r="G2675" s="63"/>
      <c r="I2675" s="64"/>
      <c r="J2675" s="64"/>
      <c r="K2675" s="65"/>
      <c r="M2675" s="64"/>
      <c r="N2675" s="66"/>
      <c r="O2675" s="66"/>
      <c r="Q2675" s="67"/>
      <c r="R2675" s="68"/>
      <c r="S2675" s="63"/>
      <c r="U2675" s="68">
        <v>78701</v>
      </c>
      <c r="V2675" s="64">
        <v>5</v>
      </c>
      <c r="W2675" s="54">
        <f t="shared" si="125"/>
        <v>2666</v>
      </c>
      <c r="X2675" s="68">
        <v>78701</v>
      </c>
      <c r="AC2675" s="63">
        <v>39351.82377416594</v>
      </c>
      <c r="AD2675" s="63"/>
      <c r="AE2675" s="54" t="s">
        <v>177</v>
      </c>
      <c r="AG2675" s="63"/>
      <c r="AK2675" s="64"/>
      <c r="AL2675" s="64"/>
      <c r="AM2675" s="65"/>
      <c r="AO2675" s="64"/>
      <c r="AP2675" s="66"/>
      <c r="AQ2675" s="66"/>
      <c r="AS2675" s="67"/>
      <c r="AT2675" s="68"/>
    </row>
    <row r="2676" spans="1:46" x14ac:dyDescent="0.25">
      <c r="A2676" s="60">
        <v>40578.190310381819</v>
      </c>
      <c r="B2676" s="54">
        <f t="shared" si="123"/>
        <v>1</v>
      </c>
      <c r="C2676" s="54">
        <f t="shared" si="124"/>
        <v>2667</v>
      </c>
      <c r="D2676" s="60">
        <v>40578.190310381819</v>
      </c>
      <c r="G2676" s="63"/>
      <c r="I2676" s="64"/>
      <c r="J2676" s="64"/>
      <c r="K2676" s="65"/>
      <c r="M2676" s="64"/>
      <c r="N2676" s="66"/>
      <c r="O2676" s="66"/>
      <c r="Q2676" s="67"/>
      <c r="R2676" s="68"/>
      <c r="S2676" s="63"/>
      <c r="U2676" s="68">
        <v>78731</v>
      </c>
      <c r="V2676" s="64">
        <v>6</v>
      </c>
      <c r="W2676" s="54">
        <f t="shared" si="125"/>
        <v>2667</v>
      </c>
      <c r="X2676" s="68">
        <v>78731</v>
      </c>
      <c r="AC2676" s="63">
        <v>39366.209549446125</v>
      </c>
      <c r="AD2676" s="63"/>
      <c r="AE2676" s="54" t="s">
        <v>176</v>
      </c>
      <c r="AG2676" s="63"/>
      <c r="AK2676" s="64"/>
      <c r="AL2676" s="64"/>
      <c r="AM2676" s="65"/>
      <c r="AO2676" s="64"/>
      <c r="AP2676" s="66"/>
      <c r="AQ2676" s="66"/>
      <c r="AS2676" s="67"/>
      <c r="AT2676" s="68"/>
    </row>
    <row r="2677" spans="1:46" x14ac:dyDescent="0.25">
      <c r="A2677" s="60">
        <v>40593.018351717386</v>
      </c>
      <c r="B2677" s="54">
        <f t="shared" si="123"/>
        <v>2</v>
      </c>
      <c r="C2677" s="54">
        <f t="shared" si="124"/>
        <v>2668</v>
      </c>
      <c r="D2677" s="60">
        <v>40593.018351717386</v>
      </c>
      <c r="G2677" s="63"/>
      <c r="I2677" s="64"/>
      <c r="J2677" s="64"/>
      <c r="K2677" s="65"/>
      <c r="M2677" s="64"/>
      <c r="N2677" s="66"/>
      <c r="O2677" s="66"/>
      <c r="Q2677" s="67"/>
      <c r="R2677" s="68"/>
      <c r="S2677" s="63"/>
      <c r="U2677" s="68">
        <v>78760</v>
      </c>
      <c r="V2677" s="64">
        <v>7</v>
      </c>
      <c r="W2677" s="54">
        <f t="shared" si="125"/>
        <v>2668</v>
      </c>
      <c r="X2677" s="68">
        <v>78760</v>
      </c>
      <c r="AC2677" s="63">
        <v>39381.203212563414</v>
      </c>
      <c r="AD2677" s="63"/>
      <c r="AE2677" s="54" t="s">
        <v>177</v>
      </c>
      <c r="AG2677" s="63"/>
      <c r="AK2677" s="64"/>
      <c r="AL2677" s="64"/>
      <c r="AM2677" s="65"/>
      <c r="AO2677" s="64"/>
      <c r="AP2677" s="66"/>
      <c r="AQ2677" s="66"/>
      <c r="AS2677" s="67"/>
      <c r="AT2677" s="68"/>
    </row>
    <row r="2678" spans="1:46" x14ac:dyDescent="0.25">
      <c r="A2678" s="60">
        <v>40607.938246640377</v>
      </c>
      <c r="B2678" s="54">
        <f t="shared" si="123"/>
        <v>3</v>
      </c>
      <c r="C2678" s="54">
        <f t="shared" si="124"/>
        <v>2669</v>
      </c>
      <c r="D2678" s="60">
        <v>40607.938246640377</v>
      </c>
      <c r="G2678" s="63"/>
      <c r="I2678" s="64"/>
      <c r="J2678" s="64"/>
      <c r="K2678" s="65"/>
      <c r="M2678" s="64"/>
      <c r="N2678" s="66"/>
      <c r="O2678" s="66"/>
      <c r="Q2678" s="67"/>
      <c r="R2678" s="68"/>
      <c r="S2678" s="63"/>
      <c r="U2678" s="68">
        <v>78789</v>
      </c>
      <c r="V2678" s="64">
        <v>8</v>
      </c>
      <c r="W2678" s="54">
        <f t="shared" si="125"/>
        <v>2669</v>
      </c>
      <c r="X2678" s="68">
        <v>78789</v>
      </c>
      <c r="AC2678" s="63">
        <v>39395.961224030238</v>
      </c>
      <c r="AD2678" s="63"/>
      <c r="AE2678" s="54" t="s">
        <v>176</v>
      </c>
      <c r="AG2678" s="63"/>
      <c r="AK2678" s="64"/>
      <c r="AL2678" s="64"/>
      <c r="AM2678" s="65"/>
      <c r="AO2678" s="64"/>
      <c r="AP2678" s="66"/>
      <c r="AQ2678" s="66"/>
      <c r="AS2678" s="67"/>
      <c r="AT2678" s="68"/>
    </row>
    <row r="2679" spans="1:46" x14ac:dyDescent="0.25">
      <c r="A2679" s="60">
        <v>40622.973490733188</v>
      </c>
      <c r="B2679" s="54">
        <f t="shared" si="123"/>
        <v>4</v>
      </c>
      <c r="C2679" s="54">
        <f t="shared" si="124"/>
        <v>2670</v>
      </c>
      <c r="D2679" s="60">
        <v>40622.973490733188</v>
      </c>
      <c r="G2679" s="63"/>
      <c r="I2679" s="64"/>
      <c r="J2679" s="64"/>
      <c r="K2679" s="65"/>
      <c r="M2679" s="64"/>
      <c r="N2679" s="66"/>
      <c r="O2679" s="66"/>
      <c r="Q2679" s="67"/>
      <c r="R2679" s="68"/>
      <c r="S2679" s="63"/>
      <c r="U2679" s="68">
        <v>78819</v>
      </c>
      <c r="V2679" s="64">
        <v>9</v>
      </c>
      <c r="W2679" s="54">
        <f t="shared" si="125"/>
        <v>2670</v>
      </c>
      <c r="X2679" s="68">
        <v>78819</v>
      </c>
      <c r="AC2679" s="63">
        <v>39410.604805377778</v>
      </c>
      <c r="AD2679" s="63"/>
      <c r="AE2679" s="54" t="s">
        <v>177</v>
      </c>
      <c r="AG2679" s="63"/>
      <c r="AK2679" s="64"/>
      <c r="AL2679" s="64"/>
      <c r="AM2679" s="65"/>
      <c r="AO2679" s="64"/>
      <c r="AP2679" s="66"/>
      <c r="AQ2679" s="66"/>
      <c r="AS2679" s="67"/>
      <c r="AT2679" s="68"/>
    </row>
    <row r="2680" spans="1:46" x14ac:dyDescent="0.25">
      <c r="A2680" s="60">
        <v>40638.13408171339</v>
      </c>
      <c r="B2680" s="54">
        <f t="shared" si="123"/>
        <v>5</v>
      </c>
      <c r="C2680" s="54">
        <f t="shared" si="124"/>
        <v>2671</v>
      </c>
      <c r="D2680" s="60">
        <v>40638.13408171339</v>
      </c>
      <c r="G2680" s="63"/>
      <c r="I2680" s="64"/>
      <c r="J2680" s="64"/>
      <c r="K2680" s="65"/>
      <c r="M2680" s="64"/>
      <c r="N2680" s="66"/>
      <c r="O2680" s="66"/>
      <c r="Q2680" s="67"/>
      <c r="R2680" s="68"/>
      <c r="S2680" s="63"/>
      <c r="U2680" s="68">
        <v>78848</v>
      </c>
      <c r="V2680" s="64">
        <v>10</v>
      </c>
      <c r="W2680" s="54">
        <f t="shared" si="125"/>
        <v>2671</v>
      </c>
      <c r="X2680" s="68">
        <v>78848</v>
      </c>
      <c r="AC2680" s="63">
        <v>39425.737153048161</v>
      </c>
      <c r="AD2680" s="63"/>
      <c r="AE2680" s="54" t="s">
        <v>176</v>
      </c>
      <c r="AG2680" s="63"/>
      <c r="AK2680" s="64"/>
      <c r="AL2680" s="64"/>
      <c r="AM2680" s="65"/>
      <c r="AO2680" s="64"/>
      <c r="AP2680" s="66"/>
      <c r="AQ2680" s="66"/>
      <c r="AS2680" s="67"/>
      <c r="AT2680" s="68"/>
    </row>
    <row r="2681" spans="1:46" x14ac:dyDescent="0.25">
      <c r="A2681" s="60">
        <v>40653.429532679729</v>
      </c>
      <c r="B2681" s="54">
        <f t="shared" si="123"/>
        <v>6</v>
      </c>
      <c r="C2681" s="54">
        <f t="shared" si="124"/>
        <v>2672</v>
      </c>
      <c r="D2681" s="60">
        <v>40653.429532679729</v>
      </c>
      <c r="G2681" s="63"/>
      <c r="I2681" s="64"/>
      <c r="J2681" s="64"/>
      <c r="K2681" s="65"/>
      <c r="M2681" s="64"/>
      <c r="N2681" s="66"/>
      <c r="O2681" s="66"/>
      <c r="Q2681" s="67"/>
      <c r="R2681" s="68"/>
      <c r="S2681" s="63"/>
      <c r="U2681" s="68">
        <v>78878</v>
      </c>
      <c r="V2681" s="64">
        <v>11</v>
      </c>
      <c r="W2681" s="54">
        <f t="shared" si="125"/>
        <v>2672</v>
      </c>
      <c r="X2681" s="68">
        <v>78878</v>
      </c>
      <c r="AC2681" s="63">
        <v>39440.053249096498</v>
      </c>
      <c r="AD2681" s="63"/>
      <c r="AE2681" s="54" t="s">
        <v>177</v>
      </c>
      <c r="AG2681" s="63"/>
      <c r="AK2681" s="64"/>
      <c r="AL2681" s="64"/>
      <c r="AM2681" s="65"/>
      <c r="AO2681" s="64"/>
      <c r="AP2681" s="66"/>
      <c r="AQ2681" s="66"/>
      <c r="AS2681" s="67"/>
      <c r="AT2681" s="68"/>
    </row>
    <row r="2682" spans="1:46" x14ac:dyDescent="0.25">
      <c r="A2682" s="60">
        <v>40668.850224711932</v>
      </c>
      <c r="B2682" s="54">
        <f t="shared" si="123"/>
        <v>7</v>
      </c>
      <c r="C2682" s="54">
        <f t="shared" si="124"/>
        <v>2673</v>
      </c>
      <c r="D2682" s="60">
        <v>40668.850224711932</v>
      </c>
      <c r="G2682" s="63"/>
      <c r="I2682" s="64"/>
      <c r="J2682" s="64"/>
      <c r="K2682" s="65"/>
      <c r="M2682" s="64"/>
      <c r="N2682" s="66"/>
      <c r="O2682" s="66"/>
      <c r="Q2682" s="67"/>
      <c r="R2682" s="68"/>
      <c r="S2682" s="63"/>
      <c r="U2682" s="68">
        <v>78908</v>
      </c>
      <c r="V2682" s="64">
        <v>12</v>
      </c>
      <c r="W2682" s="54">
        <f t="shared" si="125"/>
        <v>2673</v>
      </c>
      <c r="X2682" s="68">
        <v>78908</v>
      </c>
      <c r="AC2682" s="63">
        <v>39455.48489832785</v>
      </c>
      <c r="AD2682" s="63"/>
      <c r="AE2682" s="54" t="s">
        <v>176</v>
      </c>
      <c r="AG2682" s="63"/>
      <c r="AK2682" s="64"/>
      <c r="AL2682" s="64"/>
      <c r="AM2682" s="65"/>
      <c r="AO2682" s="64"/>
      <c r="AP2682" s="66"/>
      <c r="AQ2682" s="66"/>
      <c r="AS2682" s="67"/>
      <c r="AT2682" s="68"/>
    </row>
    <row r="2683" spans="1:46" x14ac:dyDescent="0.25">
      <c r="A2683" s="60">
        <v>40684.390467266086</v>
      </c>
      <c r="B2683" s="54">
        <f t="shared" si="123"/>
        <v>8</v>
      </c>
      <c r="C2683" s="54">
        <f t="shared" si="124"/>
        <v>2674</v>
      </c>
      <c r="D2683" s="60">
        <v>40684.390467266086</v>
      </c>
      <c r="G2683" s="63"/>
      <c r="I2683" s="64"/>
      <c r="J2683" s="64"/>
      <c r="K2683" s="65"/>
      <c r="M2683" s="64"/>
      <c r="N2683" s="66"/>
      <c r="O2683" s="66"/>
      <c r="Q2683" s="67"/>
      <c r="R2683" s="68"/>
      <c r="S2683" s="63"/>
      <c r="U2683" s="68">
        <v>78938</v>
      </c>
      <c r="V2683" s="64">
        <v>1</v>
      </c>
      <c r="W2683" s="54">
        <f t="shared" si="125"/>
        <v>2674</v>
      </c>
      <c r="X2683" s="68">
        <v>78938</v>
      </c>
      <c r="AC2683" s="63">
        <v>39469.566511162091</v>
      </c>
      <c r="AD2683" s="63"/>
      <c r="AE2683" s="54" t="s">
        <v>177</v>
      </c>
      <c r="AG2683" s="63"/>
      <c r="AK2683" s="64"/>
      <c r="AL2683" s="64"/>
      <c r="AM2683" s="65"/>
      <c r="AO2683" s="64"/>
      <c r="AP2683" s="66"/>
      <c r="AQ2683" s="66"/>
      <c r="AS2683" s="67"/>
      <c r="AT2683" s="68"/>
    </row>
    <row r="2684" spans="1:46" x14ac:dyDescent="0.25">
      <c r="A2684" s="60">
        <v>40700.019757369068</v>
      </c>
      <c r="B2684" s="54">
        <f t="shared" si="123"/>
        <v>9</v>
      </c>
      <c r="C2684" s="54">
        <f t="shared" si="124"/>
        <v>2675</v>
      </c>
      <c r="D2684" s="60">
        <v>40700.019757369068</v>
      </c>
      <c r="G2684" s="63"/>
      <c r="I2684" s="64"/>
      <c r="J2684" s="64"/>
      <c r="K2684" s="65"/>
      <c r="M2684" s="64"/>
      <c r="N2684" s="66"/>
      <c r="O2684" s="66"/>
      <c r="Q2684" s="67"/>
      <c r="R2684" s="68"/>
      <c r="S2684" s="63"/>
      <c r="U2684" s="68">
        <v>78967</v>
      </c>
      <c r="V2684" s="64">
        <v>2</v>
      </c>
      <c r="W2684" s="54">
        <f t="shared" si="125"/>
        <v>2675</v>
      </c>
      <c r="X2684" s="68">
        <v>78967</v>
      </c>
      <c r="AC2684" s="63">
        <v>39485.156668066513</v>
      </c>
      <c r="AD2684" s="63"/>
      <c r="AE2684" s="54" t="s">
        <v>176</v>
      </c>
      <c r="AG2684" s="63"/>
      <c r="AK2684" s="64"/>
      <c r="AL2684" s="64"/>
      <c r="AM2684" s="65"/>
      <c r="AO2684" s="64"/>
      <c r="AP2684" s="66"/>
      <c r="AQ2684" s="66"/>
      <c r="AS2684" s="67"/>
      <c r="AT2684" s="68"/>
    </row>
    <row r="2685" spans="1:46" x14ac:dyDescent="0.25">
      <c r="A2685" s="60">
        <v>40715.720560492948</v>
      </c>
      <c r="B2685" s="54">
        <f t="shared" si="123"/>
        <v>10</v>
      </c>
      <c r="C2685" s="54">
        <f t="shared" si="124"/>
        <v>2676</v>
      </c>
      <c r="D2685" s="60">
        <v>40715.720560492948</v>
      </c>
      <c r="G2685" s="63"/>
      <c r="I2685" s="64"/>
      <c r="J2685" s="64"/>
      <c r="K2685" s="65"/>
      <c r="M2685" s="64"/>
      <c r="N2685" s="66"/>
      <c r="O2685" s="66"/>
      <c r="Q2685" s="67"/>
      <c r="R2685" s="68"/>
      <c r="S2685" s="63"/>
      <c r="U2685" s="68">
        <v>78997</v>
      </c>
      <c r="V2685" s="64">
        <v>3</v>
      </c>
      <c r="W2685" s="54">
        <f t="shared" si="125"/>
        <v>2676</v>
      </c>
      <c r="X2685" s="68">
        <v>78997</v>
      </c>
      <c r="AC2685" s="63">
        <v>39499.146943640895</v>
      </c>
      <c r="AD2685" s="63"/>
      <c r="AE2685" s="54" t="s">
        <v>177</v>
      </c>
      <c r="AG2685" s="63"/>
      <c r="AK2685" s="64"/>
      <c r="AL2685" s="64"/>
      <c r="AM2685" s="65"/>
      <c r="AO2685" s="64"/>
      <c r="AP2685" s="66"/>
      <c r="AQ2685" s="66"/>
      <c r="AS2685" s="67"/>
      <c r="AT2685" s="68"/>
    </row>
    <row r="2686" spans="1:46" x14ac:dyDescent="0.25">
      <c r="A2686" s="60">
        <v>40731.446609298699</v>
      </c>
      <c r="B2686" s="54">
        <f t="shared" si="123"/>
        <v>11</v>
      </c>
      <c r="C2686" s="54">
        <f t="shared" si="124"/>
        <v>2677</v>
      </c>
      <c r="D2686" s="60">
        <v>40731.446609298699</v>
      </c>
      <c r="G2686" s="63"/>
      <c r="I2686" s="64"/>
      <c r="J2686" s="64"/>
      <c r="K2686" s="65"/>
      <c r="M2686" s="64"/>
      <c r="N2686" s="66"/>
      <c r="O2686" s="66"/>
      <c r="Q2686" s="67"/>
      <c r="R2686" s="68"/>
      <c r="S2686" s="63"/>
      <c r="U2686" s="68">
        <v>79027</v>
      </c>
      <c r="V2686" s="64">
        <v>4</v>
      </c>
      <c r="W2686" s="54">
        <f t="shared" si="125"/>
        <v>2677</v>
      </c>
      <c r="X2686" s="68">
        <v>79027</v>
      </c>
      <c r="AC2686" s="63">
        <v>39514.718967412598</v>
      </c>
      <c r="AD2686" s="63"/>
      <c r="AE2686" s="54" t="s">
        <v>176</v>
      </c>
      <c r="AG2686" s="63"/>
      <c r="AK2686" s="64"/>
      <c r="AL2686" s="64"/>
      <c r="AM2686" s="65"/>
      <c r="AO2686" s="64"/>
      <c r="AP2686" s="66"/>
      <c r="AQ2686" s="66"/>
      <c r="AS2686" s="67"/>
      <c r="AT2686" s="68"/>
    </row>
    <row r="2687" spans="1:46" x14ac:dyDescent="0.25">
      <c r="A2687" s="60">
        <v>40747.175650618039</v>
      </c>
      <c r="B2687" s="54">
        <f t="shared" si="123"/>
        <v>12</v>
      </c>
      <c r="C2687" s="54">
        <f t="shared" si="124"/>
        <v>2678</v>
      </c>
      <c r="D2687" s="60">
        <v>40747.175650618039</v>
      </c>
      <c r="G2687" s="63"/>
      <c r="I2687" s="64"/>
      <c r="J2687" s="64"/>
      <c r="K2687" s="65"/>
      <c r="M2687" s="64"/>
      <c r="N2687" s="66"/>
      <c r="O2687" s="66"/>
      <c r="Q2687" s="67"/>
      <c r="R2687" s="68"/>
      <c r="S2687" s="63"/>
      <c r="U2687" s="68">
        <v>79056</v>
      </c>
      <c r="V2687" s="64">
        <v>5</v>
      </c>
      <c r="W2687" s="54">
        <f t="shared" si="125"/>
        <v>2678</v>
      </c>
      <c r="X2687" s="68">
        <v>79056</v>
      </c>
      <c r="AC2687" s="63">
        <v>39528.778502218891</v>
      </c>
      <c r="AD2687" s="63"/>
      <c r="AE2687" s="54" t="s">
        <v>177</v>
      </c>
      <c r="AG2687" s="63"/>
      <c r="AK2687" s="64"/>
      <c r="AL2687" s="64"/>
      <c r="AM2687" s="65"/>
      <c r="AO2687" s="64"/>
      <c r="AP2687" s="66"/>
      <c r="AQ2687" s="66"/>
      <c r="AS2687" s="67"/>
      <c r="AT2687" s="68"/>
    </row>
    <row r="2688" spans="1:46" x14ac:dyDescent="0.25">
      <c r="A2688" s="60">
        <v>40762.857321178541</v>
      </c>
      <c r="B2688" s="54">
        <f t="shared" si="123"/>
        <v>13</v>
      </c>
      <c r="C2688" s="54">
        <f t="shared" si="124"/>
        <v>2679</v>
      </c>
      <c r="D2688" s="60">
        <v>40762.857321178541</v>
      </c>
      <c r="G2688" s="63"/>
      <c r="I2688" s="64"/>
      <c r="J2688" s="64"/>
      <c r="K2688" s="65"/>
      <c r="M2688" s="64"/>
      <c r="N2688" s="66"/>
      <c r="O2688" s="66"/>
      <c r="Q2688" s="67"/>
      <c r="R2688" s="68"/>
      <c r="S2688" s="63"/>
      <c r="U2688" s="68">
        <v>79085</v>
      </c>
      <c r="V2688" s="64">
        <v>6</v>
      </c>
      <c r="W2688" s="54">
        <f t="shared" si="125"/>
        <v>2679</v>
      </c>
      <c r="X2688" s="68">
        <v>79085</v>
      </c>
      <c r="AC2688" s="63">
        <v>39544.164151757024</v>
      </c>
      <c r="AD2688" s="63"/>
      <c r="AE2688" s="54" t="s">
        <v>176</v>
      </c>
      <c r="AG2688" s="63"/>
      <c r="AK2688" s="64"/>
      <c r="AL2688" s="64"/>
      <c r="AM2688" s="65"/>
      <c r="AO2688" s="64"/>
      <c r="AP2688" s="66"/>
      <c r="AQ2688" s="66"/>
      <c r="AS2688" s="67"/>
      <c r="AT2688" s="68"/>
    </row>
    <row r="2689" spans="1:46" x14ac:dyDescent="0.25">
      <c r="A2689" s="60">
        <v>40778.473441705108</v>
      </c>
      <c r="B2689" s="54">
        <f t="shared" si="123"/>
        <v>14</v>
      </c>
      <c r="C2689" s="54">
        <f t="shared" si="124"/>
        <v>2680</v>
      </c>
      <c r="D2689" s="60">
        <v>40778.473441705108</v>
      </c>
      <c r="G2689" s="63"/>
      <c r="I2689" s="64"/>
      <c r="J2689" s="64"/>
      <c r="K2689" s="65"/>
      <c r="M2689" s="64"/>
      <c r="N2689" s="66"/>
      <c r="O2689" s="66"/>
      <c r="Q2689" s="67"/>
      <c r="R2689" s="68"/>
      <c r="S2689" s="63"/>
      <c r="U2689" s="68">
        <v>79115</v>
      </c>
      <c r="V2689" s="64">
        <v>7</v>
      </c>
      <c r="W2689" s="54">
        <f t="shared" si="125"/>
        <v>2680</v>
      </c>
      <c r="X2689" s="68">
        <v>79115</v>
      </c>
      <c r="AC2689" s="63">
        <v>39558.43504833756</v>
      </c>
      <c r="AD2689" s="63"/>
      <c r="AE2689" s="54" t="s">
        <v>177</v>
      </c>
      <c r="AG2689" s="63"/>
      <c r="AK2689" s="64"/>
      <c r="AL2689" s="64"/>
      <c r="AM2689" s="65"/>
      <c r="AO2689" s="64"/>
      <c r="AP2689" s="66"/>
      <c r="AQ2689" s="66"/>
      <c r="AS2689" s="67"/>
      <c r="AT2689" s="68"/>
    </row>
    <row r="2690" spans="1:46" x14ac:dyDescent="0.25">
      <c r="A2690" s="60">
        <v>40793.982865899801</v>
      </c>
      <c r="B2690" s="54">
        <f t="shared" si="123"/>
        <v>15</v>
      </c>
      <c r="C2690" s="54">
        <f t="shared" si="124"/>
        <v>2681</v>
      </c>
      <c r="D2690" s="60">
        <v>40793.982865899801</v>
      </c>
      <c r="G2690" s="63"/>
      <c r="I2690" s="64"/>
      <c r="J2690" s="64"/>
      <c r="K2690" s="65"/>
      <c r="M2690" s="64"/>
      <c r="N2690" s="66"/>
      <c r="O2690" s="66"/>
      <c r="Q2690" s="67"/>
      <c r="R2690" s="68"/>
      <c r="S2690" s="63"/>
      <c r="U2690" s="68">
        <v>79144</v>
      </c>
      <c r="V2690" s="64">
        <v>8</v>
      </c>
      <c r="W2690" s="54">
        <f t="shared" si="125"/>
        <v>2681</v>
      </c>
      <c r="X2690" s="68">
        <v>79144</v>
      </c>
      <c r="AC2690" s="63">
        <v>39573.513411201537</v>
      </c>
      <c r="AD2690" s="63"/>
      <c r="AE2690" s="54" t="s">
        <v>176</v>
      </c>
      <c r="AG2690" s="63"/>
      <c r="AK2690" s="64"/>
      <c r="AL2690" s="64"/>
      <c r="AM2690" s="65"/>
      <c r="AO2690" s="64"/>
      <c r="AP2690" s="66"/>
      <c r="AQ2690" s="66"/>
      <c r="AS2690" s="67"/>
      <c r="AT2690" s="68"/>
    </row>
    <row r="2691" spans="1:46" x14ac:dyDescent="0.25">
      <c r="A2691" s="60">
        <v>40809.378987187985</v>
      </c>
      <c r="B2691" s="54">
        <f t="shared" si="123"/>
        <v>16</v>
      </c>
      <c r="C2691" s="54">
        <f t="shared" si="124"/>
        <v>2682</v>
      </c>
      <c r="D2691" s="60">
        <v>40809.378987187985</v>
      </c>
      <c r="G2691" s="63"/>
      <c r="I2691" s="64"/>
      <c r="J2691" s="64"/>
      <c r="K2691" s="65"/>
      <c r="M2691" s="64"/>
      <c r="N2691" s="66"/>
      <c r="O2691" s="66"/>
      <c r="Q2691" s="67"/>
      <c r="R2691" s="68"/>
      <c r="S2691" s="63"/>
      <c r="U2691" s="68">
        <v>79173</v>
      </c>
      <c r="V2691" s="64">
        <v>9</v>
      </c>
      <c r="W2691" s="54">
        <f t="shared" si="125"/>
        <v>2682</v>
      </c>
      <c r="X2691" s="68">
        <v>79173</v>
      </c>
      <c r="AC2691" s="63">
        <v>39588.091989783105</v>
      </c>
      <c r="AD2691" s="63"/>
      <c r="AE2691" s="54" t="s">
        <v>177</v>
      </c>
      <c r="AG2691" s="63"/>
      <c r="AK2691" s="64"/>
      <c r="AL2691" s="64"/>
      <c r="AM2691" s="65"/>
      <c r="AO2691" s="64"/>
      <c r="AP2691" s="66"/>
      <c r="AQ2691" s="66"/>
      <c r="AS2691" s="67"/>
      <c r="AT2691" s="68"/>
    </row>
    <row r="2692" spans="1:46" x14ac:dyDescent="0.25">
      <c r="A2692" s="60">
        <v>40824.639024249744</v>
      </c>
      <c r="B2692" s="54">
        <f t="shared" si="123"/>
        <v>17</v>
      </c>
      <c r="C2692" s="54">
        <f t="shared" si="124"/>
        <v>2683</v>
      </c>
      <c r="D2692" s="60">
        <v>40824.639024249744</v>
      </c>
      <c r="G2692" s="63"/>
      <c r="I2692" s="64"/>
      <c r="J2692" s="64"/>
      <c r="K2692" s="65"/>
      <c r="M2692" s="64"/>
      <c r="N2692" s="66"/>
      <c r="O2692" s="66"/>
      <c r="Q2692" s="67"/>
      <c r="R2692" s="68"/>
      <c r="S2692" s="63"/>
      <c r="U2692" s="68">
        <v>79203</v>
      </c>
      <c r="V2692" s="64">
        <v>10</v>
      </c>
      <c r="W2692" s="54">
        <f t="shared" si="125"/>
        <v>2683</v>
      </c>
      <c r="X2692" s="68">
        <v>79203</v>
      </c>
      <c r="AC2692" s="63">
        <v>39602.808095787652</v>
      </c>
      <c r="AD2692" s="63"/>
      <c r="AE2692" s="54" t="s">
        <v>176</v>
      </c>
      <c r="AG2692" s="63"/>
      <c r="AK2692" s="64"/>
      <c r="AL2692" s="64"/>
      <c r="AM2692" s="65"/>
      <c r="AO2692" s="64"/>
      <c r="AP2692" s="66"/>
      <c r="AQ2692" s="66"/>
      <c r="AS2692" s="67"/>
      <c r="AT2692" s="68"/>
    </row>
    <row r="2693" spans="1:46" x14ac:dyDescent="0.25">
      <c r="A2693" s="60">
        <v>40839.771816038992</v>
      </c>
      <c r="B2693" s="54">
        <f t="shared" si="123"/>
        <v>18</v>
      </c>
      <c r="C2693" s="54">
        <f t="shared" si="124"/>
        <v>2684</v>
      </c>
      <c r="D2693" s="60">
        <v>40839.771816038992</v>
      </c>
      <c r="G2693" s="63"/>
      <c r="I2693" s="64"/>
      <c r="J2693" s="64"/>
      <c r="K2693" s="65"/>
      <c r="M2693" s="64"/>
      <c r="N2693" s="66"/>
      <c r="O2693" s="66"/>
      <c r="Q2693" s="67"/>
      <c r="R2693" s="68"/>
      <c r="S2693" s="63"/>
      <c r="U2693" s="68">
        <v>79232</v>
      </c>
      <c r="V2693" s="64">
        <v>11</v>
      </c>
      <c r="W2693" s="54">
        <f t="shared" si="125"/>
        <v>2684</v>
      </c>
      <c r="X2693" s="68">
        <v>79232</v>
      </c>
      <c r="AC2693" s="63">
        <v>39617.730256727897</v>
      </c>
      <c r="AD2693" s="63"/>
      <c r="AE2693" s="54" t="s">
        <v>177</v>
      </c>
      <c r="AG2693" s="63"/>
      <c r="AK2693" s="64"/>
      <c r="AL2693" s="64"/>
      <c r="AM2693" s="65"/>
      <c r="AO2693" s="64"/>
      <c r="AP2693" s="66"/>
      <c r="AQ2693" s="66"/>
      <c r="AS2693" s="67"/>
      <c r="AT2693" s="68"/>
    </row>
    <row r="2694" spans="1:46" x14ac:dyDescent="0.25">
      <c r="A2694" s="60">
        <v>40854.775021658279</v>
      </c>
      <c r="B2694" s="54">
        <f t="shared" si="123"/>
        <v>19</v>
      </c>
      <c r="C2694" s="54">
        <f t="shared" si="124"/>
        <v>2685</v>
      </c>
      <c r="D2694" s="60">
        <v>40854.775021658279</v>
      </c>
      <c r="G2694" s="63"/>
      <c r="I2694" s="64"/>
      <c r="J2694" s="64"/>
      <c r="K2694" s="65"/>
      <c r="M2694" s="64"/>
      <c r="N2694" s="66"/>
      <c r="O2694" s="66"/>
      <c r="Q2694" s="67"/>
      <c r="R2694" s="68"/>
      <c r="S2694" s="63"/>
      <c r="U2694" s="68">
        <v>79262</v>
      </c>
      <c r="V2694" s="64">
        <v>12</v>
      </c>
      <c r="W2694" s="54">
        <f t="shared" si="125"/>
        <v>2685</v>
      </c>
      <c r="X2694" s="68">
        <v>79262</v>
      </c>
      <c r="AC2694" s="63">
        <v>39632.096998084337</v>
      </c>
      <c r="AD2694" s="63"/>
      <c r="AE2694" s="54" t="s">
        <v>176</v>
      </c>
      <c r="AG2694" s="63"/>
      <c r="AK2694" s="64"/>
      <c r="AL2694" s="64"/>
      <c r="AM2694" s="65"/>
      <c r="AO2694" s="64"/>
      <c r="AP2694" s="66"/>
      <c r="AQ2694" s="66"/>
      <c r="AS2694" s="67"/>
      <c r="AT2694" s="68"/>
    </row>
    <row r="2695" spans="1:46" x14ac:dyDescent="0.25">
      <c r="A2695" s="60">
        <v>40869.672867273446</v>
      </c>
      <c r="B2695" s="54">
        <f t="shared" si="123"/>
        <v>20</v>
      </c>
      <c r="C2695" s="54">
        <f t="shared" si="124"/>
        <v>2686</v>
      </c>
      <c r="D2695" s="60">
        <v>40869.672867273446</v>
      </c>
      <c r="G2695" s="63"/>
      <c r="I2695" s="64"/>
      <c r="J2695" s="64"/>
      <c r="K2695" s="65"/>
      <c r="M2695" s="64"/>
      <c r="N2695" s="66"/>
      <c r="O2695" s="66"/>
      <c r="Q2695" s="67"/>
      <c r="R2695" s="68"/>
      <c r="S2695" s="63"/>
      <c r="U2695" s="68">
        <v>79292</v>
      </c>
      <c r="V2695" s="64">
        <v>1</v>
      </c>
      <c r="W2695" s="54">
        <f t="shared" si="125"/>
        <v>2686</v>
      </c>
      <c r="X2695" s="68">
        <v>79292</v>
      </c>
      <c r="AC2695" s="63">
        <v>39647.333450446837</v>
      </c>
      <c r="AD2695" s="63"/>
      <c r="AE2695" s="54" t="s">
        <v>177</v>
      </c>
      <c r="AG2695" s="63"/>
      <c r="AK2695" s="64"/>
      <c r="AL2695" s="64"/>
      <c r="AM2695" s="65"/>
      <c r="AO2695" s="64"/>
      <c r="AP2695" s="66"/>
      <c r="AQ2695" s="66"/>
      <c r="AS2695" s="67"/>
      <c r="AT2695" s="68"/>
    </row>
    <row r="2696" spans="1:46" x14ac:dyDescent="0.25">
      <c r="A2696" s="60">
        <v>40884.479240116663</v>
      </c>
      <c r="B2696" s="54">
        <f t="shared" si="123"/>
        <v>21</v>
      </c>
      <c r="C2696" s="54">
        <f t="shared" si="124"/>
        <v>2687</v>
      </c>
      <c r="D2696" s="60">
        <v>40884.479240116663</v>
      </c>
      <c r="G2696" s="63"/>
      <c r="I2696" s="64"/>
      <c r="J2696" s="64"/>
      <c r="K2696" s="65"/>
      <c r="M2696" s="64"/>
      <c r="N2696" s="66"/>
      <c r="O2696" s="66"/>
      <c r="Q2696" s="67"/>
      <c r="R2696" s="68"/>
      <c r="S2696" s="63"/>
      <c r="U2696" s="68">
        <v>79321</v>
      </c>
      <c r="V2696" s="64">
        <v>2</v>
      </c>
      <c r="W2696" s="54">
        <f t="shared" si="125"/>
        <v>2687</v>
      </c>
      <c r="X2696" s="68">
        <v>79321</v>
      </c>
      <c r="AC2696" s="63">
        <v>39661.426146232989</v>
      </c>
      <c r="AD2696" s="63"/>
      <c r="AE2696" s="54" t="s">
        <v>176</v>
      </c>
      <c r="AG2696" s="63"/>
      <c r="AK2696" s="64"/>
      <c r="AL2696" s="64"/>
      <c r="AM2696" s="65"/>
      <c r="AO2696" s="64"/>
      <c r="AP2696" s="66"/>
      <c r="AQ2696" s="66"/>
      <c r="AS2696" s="67"/>
      <c r="AT2696" s="68"/>
    </row>
    <row r="2697" spans="1:46" x14ac:dyDescent="0.25">
      <c r="A2697" s="60">
        <v>40899.229965298437</v>
      </c>
      <c r="B2697" s="54">
        <f t="shared" si="123"/>
        <v>22</v>
      </c>
      <c r="C2697" s="54">
        <f t="shared" si="124"/>
        <v>2688</v>
      </c>
      <c r="D2697" s="60">
        <v>40899.229965298437</v>
      </c>
      <c r="G2697" s="63"/>
      <c r="I2697" s="64"/>
      <c r="J2697" s="64"/>
      <c r="K2697" s="65"/>
      <c r="M2697" s="64"/>
      <c r="N2697" s="66"/>
      <c r="O2697" s="66"/>
      <c r="Q2697" s="67"/>
      <c r="R2697" s="68"/>
      <c r="S2697" s="63"/>
      <c r="U2697" s="68">
        <v>79351</v>
      </c>
      <c r="V2697" s="64">
        <v>3</v>
      </c>
      <c r="W2697" s="54">
        <f t="shared" si="125"/>
        <v>2688</v>
      </c>
      <c r="X2697" s="68">
        <v>79351</v>
      </c>
      <c r="AC2697" s="63">
        <v>39676.887186097447</v>
      </c>
      <c r="AD2697" s="63"/>
      <c r="AE2697" s="54" t="s">
        <v>177</v>
      </c>
      <c r="AG2697" s="63"/>
      <c r="AK2697" s="64"/>
      <c r="AL2697" s="64"/>
      <c r="AM2697" s="65"/>
      <c r="AO2697" s="64"/>
      <c r="AP2697" s="66"/>
      <c r="AQ2697" s="66"/>
      <c r="AS2697" s="67"/>
      <c r="AT2697" s="68"/>
    </row>
    <row r="2698" spans="1:46" x14ac:dyDescent="0.25">
      <c r="A2698" s="60">
        <v>40913.947937539779</v>
      </c>
      <c r="B2698" s="54">
        <f t="shared" si="123"/>
        <v>23</v>
      </c>
      <c r="C2698" s="54">
        <f t="shared" si="124"/>
        <v>2689</v>
      </c>
      <c r="D2698" s="60">
        <v>40913.947937539779</v>
      </c>
      <c r="G2698" s="63"/>
      <c r="I2698" s="64"/>
      <c r="J2698" s="64"/>
      <c r="K2698" s="65"/>
      <c r="M2698" s="64"/>
      <c r="N2698" s="66"/>
      <c r="O2698" s="66"/>
      <c r="Q2698" s="67"/>
      <c r="R2698" s="68"/>
      <c r="S2698" s="63"/>
      <c r="U2698" s="68">
        <v>79381</v>
      </c>
      <c r="V2698" s="64">
        <v>4</v>
      </c>
      <c r="W2698" s="54">
        <f t="shared" si="125"/>
        <v>2689</v>
      </c>
      <c r="X2698" s="68">
        <v>79381</v>
      </c>
      <c r="AC2698" s="63">
        <v>39690.832730446942</v>
      </c>
      <c r="AD2698" s="63"/>
      <c r="AE2698" s="54" t="s">
        <v>176</v>
      </c>
      <c r="AG2698" s="63"/>
      <c r="AK2698" s="64"/>
      <c r="AL2698" s="64"/>
      <c r="AM2698" s="65"/>
      <c r="AO2698" s="64"/>
      <c r="AP2698" s="66"/>
      <c r="AQ2698" s="66"/>
      <c r="AS2698" s="67"/>
      <c r="AT2698" s="68"/>
    </row>
    <row r="2699" spans="1:46" x14ac:dyDescent="0.25">
      <c r="A2699" s="60">
        <v>40928.674270004965</v>
      </c>
      <c r="B2699" s="54">
        <f t="shared" si="123"/>
        <v>24</v>
      </c>
      <c r="C2699" s="54">
        <f t="shared" si="124"/>
        <v>2690</v>
      </c>
      <c r="D2699" s="60">
        <v>40928.674270004965</v>
      </c>
      <c r="G2699" s="63"/>
      <c r="I2699" s="64"/>
      <c r="J2699" s="64"/>
      <c r="K2699" s="65"/>
      <c r="M2699" s="64"/>
      <c r="N2699" s="66"/>
      <c r="O2699" s="66"/>
      <c r="Q2699" s="67"/>
      <c r="R2699" s="68"/>
      <c r="S2699" s="63"/>
      <c r="U2699" s="68">
        <v>79410</v>
      </c>
      <c r="V2699" s="64">
        <v>5</v>
      </c>
      <c r="W2699" s="54">
        <f t="shared" si="125"/>
        <v>2690</v>
      </c>
      <c r="X2699" s="68">
        <v>79410</v>
      </c>
      <c r="AC2699" s="63">
        <v>39706.385049737059</v>
      </c>
      <c r="AD2699" s="63"/>
      <c r="AE2699" s="54" t="s">
        <v>177</v>
      </c>
      <c r="AG2699" s="63"/>
      <c r="AK2699" s="64"/>
      <c r="AL2699" s="64"/>
      <c r="AM2699" s="65"/>
      <c r="AO2699" s="64"/>
      <c r="AP2699" s="66"/>
      <c r="AQ2699" s="66"/>
      <c r="AS2699" s="67"/>
      <c r="AT2699" s="68"/>
    </row>
    <row r="2700" spans="1:46" x14ac:dyDescent="0.25">
      <c r="A2700" s="60">
        <v>40943.432986866683</v>
      </c>
      <c r="B2700" s="54">
        <f t="shared" ref="B2700:B2763" si="126">IF(B2699=24,1,B2699+1)</f>
        <v>1</v>
      </c>
      <c r="C2700" s="54">
        <f t="shared" ref="C2700:C2763" si="127">C2699+1</f>
        <v>2691</v>
      </c>
      <c r="D2700" s="60">
        <v>40943.432986866683</v>
      </c>
      <c r="G2700" s="63"/>
      <c r="I2700" s="64"/>
      <c r="J2700" s="64"/>
      <c r="K2700" s="65"/>
      <c r="M2700" s="64"/>
      <c r="N2700" s="66"/>
      <c r="O2700" s="66"/>
      <c r="Q2700" s="67"/>
      <c r="R2700" s="68"/>
      <c r="S2700" s="63"/>
      <c r="U2700" s="68">
        <v>79440</v>
      </c>
      <c r="V2700" s="64">
        <v>6</v>
      </c>
      <c r="W2700" s="54">
        <f t="shared" ref="W2700:W2763" si="128">W2699+1</f>
        <v>2691</v>
      </c>
      <c r="X2700" s="68">
        <v>79440</v>
      </c>
      <c r="AC2700" s="63">
        <v>39720.342594502494</v>
      </c>
      <c r="AD2700" s="63"/>
      <c r="AE2700" s="54" t="s">
        <v>176</v>
      </c>
      <c r="AG2700" s="63"/>
      <c r="AK2700" s="64"/>
      <c r="AL2700" s="64"/>
      <c r="AM2700" s="65"/>
      <c r="AO2700" s="64"/>
      <c r="AP2700" s="66"/>
      <c r="AQ2700" s="66"/>
      <c r="AS2700" s="67"/>
      <c r="AT2700" s="68"/>
    </row>
    <row r="2701" spans="1:46" x14ac:dyDescent="0.25">
      <c r="A2701" s="60">
        <v>40958.262999556493</v>
      </c>
      <c r="B2701" s="54">
        <f t="shared" si="126"/>
        <v>2</v>
      </c>
      <c r="C2701" s="54">
        <f t="shared" si="127"/>
        <v>2692</v>
      </c>
      <c r="D2701" s="60">
        <v>40958.262999556493</v>
      </c>
      <c r="G2701" s="63"/>
      <c r="I2701" s="64"/>
      <c r="J2701" s="64"/>
      <c r="K2701" s="65"/>
      <c r="M2701" s="64"/>
      <c r="N2701" s="66"/>
      <c r="O2701" s="66"/>
      <c r="Q2701" s="67"/>
      <c r="R2701" s="68"/>
      <c r="S2701" s="63"/>
      <c r="U2701" s="68">
        <v>79469</v>
      </c>
      <c r="V2701" s="64">
        <v>7</v>
      </c>
      <c r="W2701" s="54">
        <f t="shared" si="128"/>
        <v>2692</v>
      </c>
      <c r="X2701" s="68">
        <v>79469</v>
      </c>
      <c r="AC2701" s="63">
        <v>39735.835794686805</v>
      </c>
      <c r="AD2701" s="63"/>
      <c r="AE2701" s="54" t="s">
        <v>177</v>
      </c>
      <c r="AG2701" s="63"/>
      <c r="AK2701" s="64"/>
      <c r="AL2701" s="64"/>
      <c r="AM2701" s="65"/>
      <c r="AO2701" s="64"/>
      <c r="AP2701" s="66"/>
      <c r="AQ2701" s="66"/>
      <c r="AS2701" s="67"/>
      <c r="AT2701" s="68"/>
    </row>
    <row r="2702" spans="1:46" x14ac:dyDescent="0.25">
      <c r="A2702" s="60">
        <v>40973.182048859075</v>
      </c>
      <c r="B2702" s="54">
        <f t="shared" si="126"/>
        <v>3</v>
      </c>
      <c r="C2702" s="54">
        <f t="shared" si="127"/>
        <v>2693</v>
      </c>
      <c r="D2702" s="60">
        <v>40973.182048859075</v>
      </c>
      <c r="G2702" s="63"/>
      <c r="I2702" s="64"/>
      <c r="J2702" s="64"/>
      <c r="K2702" s="65"/>
      <c r="M2702" s="64"/>
      <c r="N2702" s="66"/>
      <c r="O2702" s="66"/>
      <c r="Q2702" s="67"/>
      <c r="R2702" s="68"/>
      <c r="S2702" s="63"/>
      <c r="U2702" s="68">
        <v>79499</v>
      </c>
      <c r="V2702" s="64">
        <v>8</v>
      </c>
      <c r="W2702" s="54">
        <f t="shared" si="128"/>
        <v>2693</v>
      </c>
      <c r="X2702" s="68">
        <v>79499</v>
      </c>
      <c r="AC2702" s="63">
        <v>39749.968706112355</v>
      </c>
      <c r="AD2702" s="63"/>
      <c r="AE2702" s="54" t="s">
        <v>176</v>
      </c>
      <c r="AG2702" s="63"/>
      <c r="AK2702" s="64"/>
      <c r="AL2702" s="64"/>
      <c r="AM2702" s="65"/>
      <c r="AO2702" s="64"/>
      <c r="AP2702" s="66"/>
      <c r="AQ2702" s="66"/>
      <c r="AS2702" s="67"/>
      <c r="AT2702" s="68"/>
    </row>
    <row r="2703" spans="1:46" x14ac:dyDescent="0.25">
      <c r="A2703" s="60">
        <v>40988.21911861375</v>
      </c>
      <c r="B2703" s="54">
        <f t="shared" si="126"/>
        <v>4</v>
      </c>
      <c r="C2703" s="54">
        <f t="shared" si="127"/>
        <v>2694</v>
      </c>
      <c r="D2703" s="60">
        <v>40988.21911861375</v>
      </c>
      <c r="G2703" s="63"/>
      <c r="I2703" s="64"/>
      <c r="J2703" s="64"/>
      <c r="K2703" s="65"/>
      <c r="M2703" s="64"/>
      <c r="N2703" s="66"/>
      <c r="O2703" s="66"/>
      <c r="Q2703" s="67"/>
      <c r="R2703" s="68"/>
      <c r="S2703" s="63"/>
      <c r="U2703" s="68">
        <v>79528</v>
      </c>
      <c r="V2703" s="64">
        <v>9</v>
      </c>
      <c r="W2703" s="54">
        <f t="shared" si="128"/>
        <v>2694</v>
      </c>
      <c r="X2703" s="68">
        <v>79528</v>
      </c>
      <c r="AC2703" s="63">
        <v>39765.262787058484</v>
      </c>
      <c r="AD2703" s="63"/>
      <c r="AE2703" s="54" t="s">
        <v>177</v>
      </c>
      <c r="AG2703" s="63"/>
      <c r="AK2703" s="64"/>
      <c r="AL2703" s="64"/>
      <c r="AM2703" s="65"/>
      <c r="AO2703" s="64"/>
      <c r="AP2703" s="66"/>
      <c r="AQ2703" s="66"/>
      <c r="AS2703" s="67"/>
      <c r="AT2703" s="68"/>
    </row>
    <row r="2704" spans="1:46" x14ac:dyDescent="0.25">
      <c r="A2704" s="60">
        <v>41003.379652409814</v>
      </c>
      <c r="B2704" s="54">
        <f t="shared" si="126"/>
        <v>5</v>
      </c>
      <c r="C2704" s="54">
        <f t="shared" si="127"/>
        <v>2695</v>
      </c>
      <c r="D2704" s="60">
        <v>41003.379652409814</v>
      </c>
      <c r="G2704" s="63"/>
      <c r="I2704" s="64"/>
      <c r="J2704" s="64"/>
      <c r="K2704" s="65"/>
      <c r="M2704" s="64"/>
      <c r="N2704" s="66"/>
      <c r="O2704" s="66"/>
      <c r="Q2704" s="67"/>
      <c r="R2704" s="68"/>
      <c r="S2704" s="63"/>
      <c r="U2704" s="68">
        <v>79557</v>
      </c>
      <c r="V2704" s="64">
        <v>10</v>
      </c>
      <c r="W2704" s="54">
        <f t="shared" si="128"/>
        <v>2695</v>
      </c>
      <c r="X2704" s="68">
        <v>79557</v>
      </c>
      <c r="AC2704" s="63">
        <v>39779.705331105739</v>
      </c>
      <c r="AD2704" s="63"/>
      <c r="AE2704" s="54" t="s">
        <v>176</v>
      </c>
      <c r="AG2704" s="63"/>
      <c r="AK2704" s="64"/>
      <c r="AL2704" s="64"/>
      <c r="AM2704" s="65"/>
      <c r="AO2704" s="64"/>
      <c r="AP2704" s="66"/>
      <c r="AQ2704" s="66"/>
      <c r="AS2704" s="67"/>
      <c r="AT2704" s="68"/>
    </row>
    <row r="2705" spans="1:46" x14ac:dyDescent="0.25">
      <c r="A2705" s="60">
        <v>41018.675822075922</v>
      </c>
      <c r="B2705" s="54">
        <f t="shared" si="126"/>
        <v>6</v>
      </c>
      <c r="C2705" s="54">
        <f t="shared" si="127"/>
        <v>2696</v>
      </c>
      <c r="D2705" s="60">
        <v>41018.675822075922</v>
      </c>
      <c r="G2705" s="63"/>
      <c r="I2705" s="64"/>
      <c r="J2705" s="64"/>
      <c r="K2705" s="65"/>
      <c r="M2705" s="64"/>
      <c r="N2705" s="66"/>
      <c r="O2705" s="66"/>
      <c r="Q2705" s="67"/>
      <c r="R2705" s="68"/>
      <c r="S2705" s="63"/>
      <c r="U2705" s="68">
        <v>79587</v>
      </c>
      <c r="V2705" s="64">
        <v>11</v>
      </c>
      <c r="W2705" s="54">
        <f t="shared" si="128"/>
        <v>2696</v>
      </c>
      <c r="X2705" s="68">
        <v>79587</v>
      </c>
      <c r="AC2705" s="63">
        <v>39794.693220549729</v>
      </c>
      <c r="AD2705" s="63"/>
      <c r="AE2705" s="54" t="s">
        <v>177</v>
      </c>
      <c r="AG2705" s="63"/>
      <c r="AK2705" s="64"/>
      <c r="AL2705" s="64"/>
      <c r="AM2705" s="65"/>
      <c r="AO2705" s="64"/>
      <c r="AP2705" s="66"/>
      <c r="AQ2705" s="66"/>
      <c r="AS2705" s="67"/>
      <c r="AT2705" s="68"/>
    </row>
    <row r="2706" spans="1:46" x14ac:dyDescent="0.25">
      <c r="A2706" s="60">
        <v>41034.097766161896</v>
      </c>
      <c r="B2706" s="54">
        <f t="shared" si="126"/>
        <v>7</v>
      </c>
      <c r="C2706" s="54">
        <f t="shared" si="127"/>
        <v>2697</v>
      </c>
      <c r="D2706" s="60">
        <v>41034.097766161896</v>
      </c>
      <c r="G2706" s="63"/>
      <c r="I2706" s="64"/>
      <c r="J2706" s="64"/>
      <c r="K2706" s="65"/>
      <c r="M2706" s="64"/>
      <c r="N2706" s="66"/>
      <c r="O2706" s="66"/>
      <c r="Q2706" s="67"/>
      <c r="R2706" s="68"/>
      <c r="S2706" s="63"/>
      <c r="U2706" s="68">
        <v>79616</v>
      </c>
      <c r="V2706" s="64">
        <v>12</v>
      </c>
      <c r="W2706" s="54">
        <f t="shared" si="128"/>
        <v>2697</v>
      </c>
      <c r="X2706" s="68">
        <v>79616</v>
      </c>
      <c r="AC2706" s="63">
        <v>39809.516304797959</v>
      </c>
      <c r="AD2706" s="63"/>
      <c r="AE2706" s="54" t="s">
        <v>176</v>
      </c>
      <c r="AG2706" s="63"/>
      <c r="AK2706" s="64"/>
      <c r="AL2706" s="64"/>
      <c r="AM2706" s="65"/>
      <c r="AO2706" s="64"/>
      <c r="AP2706" s="66"/>
      <c r="AQ2706" s="66"/>
      <c r="AS2706" s="67"/>
      <c r="AT2706" s="68"/>
    </row>
    <row r="2707" spans="1:46" x14ac:dyDescent="0.25">
      <c r="A2707" s="60">
        <v>41049.636553889606</v>
      </c>
      <c r="B2707" s="54">
        <f t="shared" si="126"/>
        <v>8</v>
      </c>
      <c r="C2707" s="54">
        <f t="shared" si="127"/>
        <v>2698</v>
      </c>
      <c r="D2707" s="60">
        <v>41049.636553889606</v>
      </c>
      <c r="G2707" s="63"/>
      <c r="I2707" s="64"/>
      <c r="J2707" s="64"/>
      <c r="K2707" s="65"/>
      <c r="M2707" s="64"/>
      <c r="N2707" s="66"/>
      <c r="O2707" s="66"/>
      <c r="Q2707" s="67"/>
      <c r="R2707" s="68"/>
      <c r="S2707" s="63"/>
      <c r="U2707" s="68">
        <v>79646</v>
      </c>
      <c r="V2707" s="64">
        <v>1</v>
      </c>
      <c r="W2707" s="54">
        <f t="shared" si="128"/>
        <v>2698</v>
      </c>
      <c r="X2707" s="68">
        <v>79646</v>
      </c>
      <c r="AC2707" s="63">
        <v>39824.144349438138</v>
      </c>
      <c r="AD2707" s="63"/>
      <c r="AE2707" s="54" t="s">
        <v>177</v>
      </c>
      <c r="AG2707" s="63"/>
      <c r="AK2707" s="64"/>
      <c r="AL2707" s="64"/>
      <c r="AM2707" s="65"/>
      <c r="AO2707" s="64"/>
      <c r="AP2707" s="66"/>
      <c r="AQ2707" s="66"/>
      <c r="AS2707" s="67"/>
      <c r="AT2707" s="68"/>
    </row>
    <row r="2708" spans="1:46" x14ac:dyDescent="0.25">
      <c r="A2708" s="60">
        <v>41065.268757387996</v>
      </c>
      <c r="B2708" s="54">
        <f t="shared" si="126"/>
        <v>9</v>
      </c>
      <c r="C2708" s="54">
        <f t="shared" si="127"/>
        <v>2699</v>
      </c>
      <c r="D2708" s="60">
        <v>41065.268757387996</v>
      </c>
      <c r="G2708" s="63"/>
      <c r="I2708" s="64"/>
      <c r="J2708" s="64"/>
      <c r="K2708" s="65"/>
      <c r="M2708" s="64"/>
      <c r="N2708" s="66"/>
      <c r="O2708" s="66"/>
      <c r="Q2708" s="67"/>
      <c r="R2708" s="68"/>
      <c r="S2708" s="63"/>
      <c r="U2708" s="68">
        <v>79675</v>
      </c>
      <c r="V2708" s="64">
        <v>2</v>
      </c>
      <c r="W2708" s="54">
        <f t="shared" si="128"/>
        <v>2699</v>
      </c>
      <c r="X2708" s="68">
        <v>79675</v>
      </c>
      <c r="AC2708" s="63">
        <v>39839.330821591895</v>
      </c>
      <c r="AD2708" s="63"/>
      <c r="AE2708" s="54" t="s">
        <v>176</v>
      </c>
      <c r="AG2708" s="63"/>
      <c r="AK2708" s="64"/>
      <c r="AL2708" s="64"/>
      <c r="AM2708" s="65"/>
      <c r="AO2708" s="64"/>
      <c r="AP2708" s="66"/>
      <c r="AQ2708" s="66"/>
      <c r="AS2708" s="67"/>
      <c r="AT2708" s="68"/>
    </row>
    <row r="2709" spans="1:46" x14ac:dyDescent="0.25">
      <c r="A2709" s="60">
        <v>41080.96522255335</v>
      </c>
      <c r="B2709" s="54">
        <f t="shared" si="126"/>
        <v>10</v>
      </c>
      <c r="C2709" s="54">
        <f t="shared" si="127"/>
        <v>2700</v>
      </c>
      <c r="D2709" s="60">
        <v>41080.96522255335</v>
      </c>
      <c r="G2709" s="63"/>
      <c r="I2709" s="64"/>
      <c r="J2709" s="64"/>
      <c r="K2709" s="65"/>
      <c r="M2709" s="64"/>
      <c r="N2709" s="66"/>
      <c r="O2709" s="66"/>
      <c r="Q2709" s="67"/>
      <c r="R2709" s="68"/>
      <c r="S2709" s="63"/>
      <c r="U2709" s="68">
        <v>79705</v>
      </c>
      <c r="V2709" s="64">
        <v>3</v>
      </c>
      <c r="W2709" s="54">
        <f t="shared" si="128"/>
        <v>2700</v>
      </c>
      <c r="X2709" s="68">
        <v>79705</v>
      </c>
      <c r="AC2709" s="63">
        <v>39853.618236795999</v>
      </c>
      <c r="AD2709" s="63"/>
      <c r="AE2709" s="54" t="s">
        <v>177</v>
      </c>
      <c r="AG2709" s="63"/>
      <c r="AK2709" s="64"/>
      <c r="AL2709" s="64"/>
      <c r="AM2709" s="65"/>
      <c r="AO2709" s="64"/>
      <c r="AP2709" s="66"/>
      <c r="AQ2709" s="66"/>
      <c r="AS2709" s="67"/>
      <c r="AT2709" s="68"/>
    </row>
    <row r="2710" spans="1:46" x14ac:dyDescent="0.25">
      <c r="A2710" s="60">
        <v>41096.695724104531</v>
      </c>
      <c r="B2710" s="54">
        <f t="shared" si="126"/>
        <v>11</v>
      </c>
      <c r="C2710" s="54">
        <f t="shared" si="127"/>
        <v>2701</v>
      </c>
      <c r="D2710" s="60">
        <v>41096.695724104531</v>
      </c>
      <c r="G2710" s="63"/>
      <c r="I2710" s="64"/>
      <c r="J2710" s="64"/>
      <c r="K2710" s="65"/>
      <c r="M2710" s="64"/>
      <c r="N2710" s="66"/>
      <c r="O2710" s="66"/>
      <c r="Q2710" s="67"/>
      <c r="R2710" s="68"/>
      <c r="S2710" s="63"/>
      <c r="U2710" s="68">
        <v>79735</v>
      </c>
      <c r="V2710" s="64">
        <v>3</v>
      </c>
      <c r="W2710" s="54">
        <f t="shared" si="128"/>
        <v>2701</v>
      </c>
      <c r="X2710" s="68">
        <v>79735</v>
      </c>
      <c r="AC2710" s="63">
        <v>39869.066780898254</v>
      </c>
      <c r="AD2710" s="63"/>
      <c r="AE2710" s="54" t="s">
        <v>176</v>
      </c>
      <c r="AG2710" s="63"/>
      <c r="AK2710" s="64"/>
      <c r="AL2710" s="64"/>
      <c r="AM2710" s="65"/>
      <c r="AO2710" s="64"/>
      <c r="AP2710" s="66"/>
      <c r="AQ2710" s="66"/>
      <c r="AS2710" s="67"/>
      <c r="AT2710" s="68"/>
    </row>
    <row r="2711" spans="1:46" x14ac:dyDescent="0.25">
      <c r="A2711" s="60">
        <v>41112.418044354301</v>
      </c>
      <c r="B2711" s="54">
        <f t="shared" si="126"/>
        <v>12</v>
      </c>
      <c r="C2711" s="54">
        <f t="shared" si="127"/>
        <v>2702</v>
      </c>
      <c r="D2711" s="60">
        <v>41112.418044354301</v>
      </c>
      <c r="G2711" s="63"/>
      <c r="I2711" s="64"/>
      <c r="J2711" s="64"/>
      <c r="K2711" s="65"/>
      <c r="M2711" s="64"/>
      <c r="N2711" s="66"/>
      <c r="O2711" s="66"/>
      <c r="Q2711" s="67"/>
      <c r="R2711" s="68"/>
      <c r="S2711" s="63"/>
      <c r="U2711" s="68">
        <v>79764</v>
      </c>
      <c r="V2711" s="64">
        <v>4</v>
      </c>
      <c r="W2711" s="54">
        <f t="shared" si="128"/>
        <v>2702</v>
      </c>
      <c r="X2711" s="68">
        <v>79764</v>
      </c>
      <c r="AC2711" s="63">
        <v>39883.110306686722</v>
      </c>
      <c r="AD2711" s="63"/>
      <c r="AE2711" s="54" t="s">
        <v>177</v>
      </c>
      <c r="AG2711" s="63"/>
      <c r="AK2711" s="64"/>
      <c r="AL2711" s="64"/>
      <c r="AM2711" s="65"/>
      <c r="AO2711" s="64"/>
      <c r="AP2711" s="66"/>
      <c r="AQ2711" s="66"/>
      <c r="AS2711" s="67"/>
      <c r="AT2711" s="68"/>
    </row>
    <row r="2712" spans="1:46" x14ac:dyDescent="0.25">
      <c r="A2712" s="60">
        <v>41128.10532319732</v>
      </c>
      <c r="B2712" s="54">
        <f t="shared" si="126"/>
        <v>13</v>
      </c>
      <c r="C2712" s="54">
        <f t="shared" si="127"/>
        <v>2703</v>
      </c>
      <c r="D2712" s="60">
        <v>41128.10532319732</v>
      </c>
      <c r="G2712" s="63"/>
      <c r="I2712" s="64"/>
      <c r="J2712" s="64"/>
      <c r="K2712" s="65"/>
      <c r="M2712" s="64"/>
      <c r="N2712" s="66"/>
      <c r="O2712" s="66"/>
      <c r="Q2712" s="67"/>
      <c r="R2712" s="68"/>
      <c r="S2712" s="63"/>
      <c r="U2712" s="68">
        <v>79794</v>
      </c>
      <c r="V2712" s="64">
        <v>5</v>
      </c>
      <c r="W2712" s="54">
        <f t="shared" si="128"/>
        <v>2703</v>
      </c>
      <c r="X2712" s="68">
        <v>79794</v>
      </c>
      <c r="AC2712" s="63">
        <v>39898.671543011442</v>
      </c>
      <c r="AD2712" s="63"/>
      <c r="AE2712" s="54" t="s">
        <v>176</v>
      </c>
      <c r="AG2712" s="63"/>
      <c r="AK2712" s="64"/>
      <c r="AL2712" s="64"/>
      <c r="AM2712" s="65"/>
      <c r="AO2712" s="64"/>
      <c r="AP2712" s="66"/>
      <c r="AQ2712" s="66"/>
      <c r="AS2712" s="67"/>
      <c r="AT2712" s="68"/>
    </row>
    <row r="2713" spans="1:46" x14ac:dyDescent="0.25">
      <c r="A2713" s="60">
        <v>41143.713849757798</v>
      </c>
      <c r="B2713" s="54">
        <f t="shared" si="126"/>
        <v>14</v>
      </c>
      <c r="C2713" s="54">
        <f t="shared" si="127"/>
        <v>2704</v>
      </c>
      <c r="D2713" s="60">
        <v>41143.713849757798</v>
      </c>
      <c r="G2713" s="63"/>
      <c r="I2713" s="64"/>
      <c r="J2713" s="64"/>
      <c r="K2713" s="65"/>
      <c r="M2713" s="64"/>
      <c r="N2713" s="66"/>
      <c r="O2713" s="66"/>
      <c r="Q2713" s="67"/>
      <c r="R2713" s="68"/>
      <c r="S2713" s="63"/>
      <c r="U2713" s="68">
        <v>79824</v>
      </c>
      <c r="V2713" s="64">
        <v>6</v>
      </c>
      <c r="W2713" s="54">
        <f t="shared" si="128"/>
        <v>2704</v>
      </c>
      <c r="X2713" s="68">
        <v>79824</v>
      </c>
      <c r="AC2713" s="63">
        <v>39912.622854546644</v>
      </c>
      <c r="AD2713" s="63"/>
      <c r="AE2713" s="54" t="s">
        <v>177</v>
      </c>
      <c r="AG2713" s="63"/>
      <c r="AK2713" s="64"/>
      <c r="AL2713" s="64"/>
      <c r="AM2713" s="65"/>
      <c r="AO2713" s="64"/>
      <c r="AP2713" s="66"/>
      <c r="AQ2713" s="66"/>
      <c r="AS2713" s="67"/>
      <c r="AT2713" s="68"/>
    </row>
    <row r="2714" spans="1:46" x14ac:dyDescent="0.25">
      <c r="A2714" s="60">
        <v>41159.229252439924</v>
      </c>
      <c r="B2714" s="54">
        <f t="shared" si="126"/>
        <v>15</v>
      </c>
      <c r="C2714" s="54">
        <f t="shared" si="127"/>
        <v>2705</v>
      </c>
      <c r="D2714" s="60">
        <v>41159.229252439924</v>
      </c>
      <c r="G2714" s="63"/>
      <c r="I2714" s="64"/>
      <c r="J2714" s="64"/>
      <c r="K2714" s="65"/>
      <c r="M2714" s="64"/>
      <c r="N2714" s="66"/>
      <c r="O2714" s="66"/>
      <c r="Q2714" s="67"/>
      <c r="R2714" s="68"/>
      <c r="S2714" s="63"/>
      <c r="U2714" s="68">
        <v>79853</v>
      </c>
      <c r="V2714" s="64">
        <v>7</v>
      </c>
      <c r="W2714" s="54">
        <f t="shared" si="128"/>
        <v>2705</v>
      </c>
      <c r="X2714" s="68">
        <v>79853</v>
      </c>
      <c r="AC2714" s="63">
        <v>39928.141427003313</v>
      </c>
      <c r="AD2714" s="63"/>
      <c r="AE2714" s="54" t="s">
        <v>176</v>
      </c>
      <c r="AG2714" s="63"/>
      <c r="AK2714" s="64"/>
      <c r="AL2714" s="64"/>
      <c r="AM2714" s="65"/>
      <c r="AO2714" s="64"/>
      <c r="AP2714" s="66"/>
      <c r="AQ2714" s="66"/>
      <c r="AS2714" s="67"/>
      <c r="AT2714" s="68"/>
    </row>
    <row r="2715" spans="1:46" x14ac:dyDescent="0.25">
      <c r="A2715" s="60">
        <v>41174.618116357364</v>
      </c>
      <c r="B2715" s="54">
        <f t="shared" si="126"/>
        <v>16</v>
      </c>
      <c r="C2715" s="54">
        <f t="shared" si="127"/>
        <v>2706</v>
      </c>
      <c r="D2715" s="60">
        <v>41174.618116357364</v>
      </c>
      <c r="G2715" s="63"/>
      <c r="I2715" s="64"/>
      <c r="J2715" s="64"/>
      <c r="K2715" s="65"/>
      <c r="M2715" s="64"/>
      <c r="N2715" s="66"/>
      <c r="O2715" s="66"/>
      <c r="Q2715" s="67"/>
      <c r="R2715" s="68"/>
      <c r="S2715" s="63"/>
      <c r="U2715" s="68">
        <v>79883</v>
      </c>
      <c r="V2715" s="64">
        <v>8</v>
      </c>
      <c r="W2715" s="54">
        <f t="shared" si="128"/>
        <v>2706</v>
      </c>
      <c r="X2715" s="68">
        <v>79883</v>
      </c>
      <c r="AC2715" s="63">
        <v>39942.168413796462</v>
      </c>
      <c r="AD2715" s="63"/>
      <c r="AE2715" s="54" t="s">
        <v>177</v>
      </c>
      <c r="AG2715" s="63"/>
      <c r="AK2715" s="64"/>
      <c r="AL2715" s="64"/>
      <c r="AM2715" s="65"/>
      <c r="AO2715" s="64"/>
      <c r="AP2715" s="66"/>
      <c r="AQ2715" s="66"/>
      <c r="AS2715" s="67"/>
      <c r="AT2715" s="68"/>
    </row>
    <row r="2716" spans="1:46" x14ac:dyDescent="0.25">
      <c r="A2716" s="60">
        <v>41189.883906079922</v>
      </c>
      <c r="B2716" s="54">
        <f t="shared" si="126"/>
        <v>17</v>
      </c>
      <c r="C2716" s="54">
        <f t="shared" si="127"/>
        <v>2707</v>
      </c>
      <c r="D2716" s="60">
        <v>41189.883906079922</v>
      </c>
      <c r="G2716" s="63"/>
      <c r="I2716" s="64"/>
      <c r="J2716" s="64"/>
      <c r="K2716" s="65"/>
      <c r="M2716" s="64"/>
      <c r="N2716" s="66"/>
      <c r="O2716" s="66"/>
      <c r="Q2716" s="67"/>
      <c r="R2716" s="68"/>
      <c r="S2716" s="63"/>
      <c r="U2716" s="68">
        <v>79912</v>
      </c>
      <c r="V2716" s="64">
        <v>9</v>
      </c>
      <c r="W2716" s="54">
        <f t="shared" si="128"/>
        <v>2707</v>
      </c>
      <c r="X2716" s="68">
        <v>79912</v>
      </c>
      <c r="AC2716" s="63">
        <v>39957.508401277009</v>
      </c>
      <c r="AD2716" s="63"/>
      <c r="AE2716" s="54" t="s">
        <v>176</v>
      </c>
      <c r="AG2716" s="63"/>
      <c r="AK2716" s="64"/>
      <c r="AL2716" s="64"/>
      <c r="AM2716" s="65"/>
      <c r="AO2716" s="64"/>
      <c r="AP2716" s="66"/>
      <c r="AQ2716" s="66"/>
      <c r="AS2716" s="67"/>
      <c r="AT2716" s="68"/>
    </row>
    <row r="2717" spans="1:46" x14ac:dyDescent="0.25">
      <c r="A2717" s="60">
        <v>41205.010194985662</v>
      </c>
      <c r="B2717" s="54">
        <f t="shared" si="126"/>
        <v>18</v>
      </c>
      <c r="C2717" s="54">
        <f t="shared" si="127"/>
        <v>2708</v>
      </c>
      <c r="D2717" s="60">
        <v>41205.010194985662</v>
      </c>
      <c r="G2717" s="63"/>
      <c r="I2717" s="64"/>
      <c r="J2717" s="64"/>
      <c r="K2717" s="65"/>
      <c r="M2717" s="64"/>
      <c r="N2717" s="66"/>
      <c r="O2717" s="66"/>
      <c r="Q2717" s="67"/>
      <c r="R2717" s="68"/>
      <c r="S2717" s="63"/>
      <c r="U2717" s="68">
        <v>79941</v>
      </c>
      <c r="V2717" s="64">
        <v>10</v>
      </c>
      <c r="W2717" s="54">
        <f t="shared" si="128"/>
        <v>2708</v>
      </c>
      <c r="X2717" s="68">
        <v>79941</v>
      </c>
      <c r="AC2717" s="63">
        <v>39971.758912812453</v>
      </c>
      <c r="AD2717" s="63"/>
      <c r="AE2717" s="54" t="s">
        <v>177</v>
      </c>
      <c r="AG2717" s="63"/>
      <c r="AK2717" s="64"/>
      <c r="AL2717" s="64"/>
      <c r="AM2717" s="65"/>
      <c r="AO2717" s="64"/>
      <c r="AP2717" s="66"/>
      <c r="AQ2717" s="66"/>
      <c r="AS2717" s="67"/>
      <c r="AT2717" s="68"/>
    </row>
    <row r="2718" spans="1:46" x14ac:dyDescent="0.25">
      <c r="A2718" s="60">
        <v>41220.018802552484</v>
      </c>
      <c r="B2718" s="54">
        <f t="shared" si="126"/>
        <v>19</v>
      </c>
      <c r="C2718" s="54">
        <f t="shared" si="127"/>
        <v>2709</v>
      </c>
      <c r="D2718" s="60">
        <v>41220.018802552484</v>
      </c>
      <c r="G2718" s="63"/>
      <c r="I2718" s="64"/>
      <c r="J2718" s="64"/>
      <c r="K2718" s="65"/>
      <c r="M2718" s="64"/>
      <c r="N2718" s="66"/>
      <c r="O2718" s="66"/>
      <c r="Q2718" s="67"/>
      <c r="R2718" s="68"/>
      <c r="S2718" s="63"/>
      <c r="U2718" s="68">
        <v>79971</v>
      </c>
      <c r="V2718" s="64">
        <v>11</v>
      </c>
      <c r="W2718" s="54">
        <f t="shared" si="128"/>
        <v>2709</v>
      </c>
      <c r="X2718" s="68">
        <v>79971</v>
      </c>
      <c r="AC2718" s="63">
        <v>39986.816713219509</v>
      </c>
      <c r="AD2718" s="63"/>
      <c r="AE2718" s="54" t="s">
        <v>176</v>
      </c>
      <c r="AG2718" s="63"/>
      <c r="AK2718" s="64"/>
      <c r="AL2718" s="64"/>
      <c r="AM2718" s="65"/>
      <c r="AO2718" s="64"/>
      <c r="AP2718" s="66"/>
      <c r="AQ2718" s="66"/>
      <c r="AS2718" s="67"/>
      <c r="AT2718" s="68"/>
    </row>
    <row r="2719" spans="1:46" x14ac:dyDescent="0.25">
      <c r="A2719" s="60">
        <v>41234.910602939315</v>
      </c>
      <c r="B2719" s="54">
        <f t="shared" si="126"/>
        <v>20</v>
      </c>
      <c r="C2719" s="54">
        <f t="shared" si="127"/>
        <v>2710</v>
      </c>
      <c r="D2719" s="60">
        <v>41234.910602939315</v>
      </c>
      <c r="G2719" s="63"/>
      <c r="I2719" s="64"/>
      <c r="J2719" s="64"/>
      <c r="K2719" s="65"/>
      <c r="M2719" s="64"/>
      <c r="N2719" s="66"/>
      <c r="O2719" s="66"/>
      <c r="Q2719" s="67"/>
      <c r="R2719" s="68"/>
      <c r="S2719" s="63"/>
      <c r="U2719" s="68">
        <v>80000</v>
      </c>
      <c r="V2719" s="64">
        <v>12</v>
      </c>
      <c r="W2719" s="54">
        <f t="shared" si="128"/>
        <v>2710</v>
      </c>
      <c r="X2719" s="68">
        <v>80000</v>
      </c>
      <c r="AC2719" s="63">
        <v>40001.390638473444</v>
      </c>
      <c r="AD2719" s="63"/>
      <c r="AE2719" s="54" t="s">
        <v>177</v>
      </c>
      <c r="AG2719" s="63"/>
      <c r="AK2719" s="64"/>
      <c r="AL2719" s="64"/>
      <c r="AM2719" s="65"/>
      <c r="AO2719" s="64"/>
      <c r="AP2719" s="66"/>
      <c r="AQ2719" s="66"/>
      <c r="AS2719" s="67"/>
      <c r="AT2719" s="68"/>
    </row>
    <row r="2720" spans="1:46" x14ac:dyDescent="0.25">
      <c r="A2720" s="60">
        <v>41249.722261250485</v>
      </c>
      <c r="B2720" s="54">
        <f t="shared" si="126"/>
        <v>21</v>
      </c>
      <c r="C2720" s="54">
        <f t="shared" si="127"/>
        <v>2711</v>
      </c>
      <c r="D2720" s="60">
        <v>41249.722261250485</v>
      </c>
      <c r="G2720" s="63"/>
      <c r="I2720" s="64"/>
      <c r="J2720" s="64"/>
      <c r="K2720" s="65"/>
      <c r="M2720" s="64"/>
      <c r="N2720" s="66"/>
      <c r="O2720" s="66"/>
      <c r="Q2720" s="67"/>
      <c r="R2720" s="68"/>
      <c r="S2720" s="63"/>
      <c r="U2720" s="68">
        <v>80030</v>
      </c>
      <c r="V2720" s="64">
        <v>1</v>
      </c>
      <c r="W2720" s="54">
        <f t="shared" si="128"/>
        <v>2711</v>
      </c>
      <c r="X2720" s="68">
        <v>80030</v>
      </c>
      <c r="AC2720" s="63">
        <v>40016.108125327621</v>
      </c>
      <c r="AD2720" s="63"/>
      <c r="AE2720" s="54" t="s">
        <v>176</v>
      </c>
      <c r="AG2720" s="63"/>
      <c r="AK2720" s="64"/>
      <c r="AL2720" s="64"/>
      <c r="AM2720" s="65"/>
      <c r="AO2720" s="64"/>
      <c r="AP2720" s="66"/>
      <c r="AQ2720" s="66"/>
      <c r="AS2720" s="67"/>
      <c r="AT2720" s="68"/>
    </row>
    <row r="2721" spans="1:46" x14ac:dyDescent="0.25">
      <c r="A2721" s="60">
        <v>41264.467172517441</v>
      </c>
      <c r="B2721" s="54">
        <f t="shared" si="126"/>
        <v>22</v>
      </c>
      <c r="C2721" s="54">
        <f t="shared" si="127"/>
        <v>2712</v>
      </c>
      <c r="D2721" s="60">
        <v>41264.467172517441</v>
      </c>
      <c r="G2721" s="63"/>
      <c r="I2721" s="64"/>
      <c r="J2721" s="64"/>
      <c r="K2721" s="65"/>
      <c r="M2721" s="64"/>
      <c r="N2721" s="66"/>
      <c r="O2721" s="66"/>
      <c r="Q2721" s="67"/>
      <c r="R2721" s="68"/>
      <c r="S2721" s="63"/>
      <c r="U2721" s="68">
        <v>80059</v>
      </c>
      <c r="V2721" s="64">
        <v>2</v>
      </c>
      <c r="W2721" s="54">
        <f t="shared" si="128"/>
        <v>2712</v>
      </c>
      <c r="X2721" s="68">
        <v>80059</v>
      </c>
      <c r="AC2721" s="63">
        <v>40031.038866982795</v>
      </c>
      <c r="AD2721" s="63"/>
      <c r="AE2721" s="54" t="s">
        <v>177</v>
      </c>
      <c r="AG2721" s="63"/>
      <c r="AK2721" s="64"/>
      <c r="AL2721" s="64"/>
      <c r="AM2721" s="65"/>
      <c r="AO2721" s="64"/>
      <c r="AP2721" s="66"/>
      <c r="AQ2721" s="66"/>
      <c r="AS2721" s="67"/>
      <c r="AT2721" s="68"/>
    </row>
    <row r="2722" spans="1:46" x14ac:dyDescent="0.25">
      <c r="A2722" s="60">
        <v>41279.190803740639</v>
      </c>
      <c r="B2722" s="54">
        <f t="shared" si="126"/>
        <v>23</v>
      </c>
      <c r="C2722" s="54">
        <f t="shared" si="127"/>
        <v>2713</v>
      </c>
      <c r="D2722" s="60">
        <v>41279.190803740639</v>
      </c>
      <c r="G2722" s="63"/>
      <c r="I2722" s="64"/>
      <c r="J2722" s="64"/>
      <c r="K2722" s="65"/>
      <c r="M2722" s="64"/>
      <c r="N2722" s="66"/>
      <c r="O2722" s="66"/>
      <c r="Q2722" s="67"/>
      <c r="R2722" s="68"/>
      <c r="S2722" s="63"/>
      <c r="U2722" s="68">
        <v>80089</v>
      </c>
      <c r="V2722" s="64">
        <v>3</v>
      </c>
      <c r="W2722" s="54">
        <f t="shared" si="128"/>
        <v>2713</v>
      </c>
      <c r="X2722" s="68">
        <v>80089</v>
      </c>
      <c r="AC2722" s="63">
        <v>40045.418532888405</v>
      </c>
      <c r="AD2722" s="63"/>
      <c r="AE2722" s="54" t="s">
        <v>176</v>
      </c>
      <c r="AG2722" s="63"/>
      <c r="AK2722" s="64"/>
      <c r="AL2722" s="64"/>
      <c r="AM2722" s="65"/>
      <c r="AO2722" s="64"/>
      <c r="AP2722" s="66"/>
      <c r="AQ2722" s="66"/>
      <c r="AS2722" s="67"/>
      <c r="AT2722" s="68"/>
    </row>
    <row r="2723" spans="1:46" x14ac:dyDescent="0.25">
      <c r="A2723" s="60">
        <v>41293.911695782095</v>
      </c>
      <c r="B2723" s="54">
        <f t="shared" si="126"/>
        <v>24</v>
      </c>
      <c r="C2723" s="54">
        <f t="shared" si="127"/>
        <v>2714</v>
      </c>
      <c r="D2723" s="60">
        <v>41293.911695782095</v>
      </c>
      <c r="G2723" s="63"/>
      <c r="I2723" s="64"/>
      <c r="J2723" s="64"/>
      <c r="K2723" s="65"/>
      <c r="M2723" s="64"/>
      <c r="N2723" s="66"/>
      <c r="O2723" s="66"/>
      <c r="Q2723" s="67"/>
      <c r="R2723" s="68"/>
      <c r="S2723" s="63"/>
      <c r="U2723" s="68">
        <v>80119</v>
      </c>
      <c r="V2723" s="64">
        <v>4</v>
      </c>
      <c r="W2723" s="54">
        <f t="shared" si="128"/>
        <v>2714</v>
      </c>
      <c r="X2723" s="68">
        <v>80119</v>
      </c>
      <c r="AC2723" s="63">
        <v>40060.669236603659</v>
      </c>
      <c r="AD2723" s="63"/>
      <c r="AE2723" s="54" t="s">
        <v>177</v>
      </c>
      <c r="AG2723" s="63"/>
      <c r="AK2723" s="64"/>
      <c r="AL2723" s="64"/>
      <c r="AM2723" s="65"/>
      <c r="AO2723" s="64"/>
      <c r="AP2723" s="66"/>
      <c r="AQ2723" s="66"/>
      <c r="AS2723" s="67"/>
      <c r="AT2723" s="68"/>
    </row>
    <row r="2724" spans="1:46" x14ac:dyDescent="0.25">
      <c r="A2724" s="60">
        <v>41308.6767659951</v>
      </c>
      <c r="B2724" s="54">
        <f t="shared" si="126"/>
        <v>1</v>
      </c>
      <c r="C2724" s="54">
        <f t="shared" si="127"/>
        <v>2715</v>
      </c>
      <c r="D2724" s="60">
        <v>41308.6767659951</v>
      </c>
      <c r="G2724" s="63"/>
      <c r="I2724" s="64"/>
      <c r="J2724" s="64"/>
      <c r="K2724" s="65"/>
      <c r="M2724" s="64"/>
      <c r="N2724" s="66"/>
      <c r="O2724" s="66"/>
      <c r="Q2724" s="67"/>
      <c r="R2724" s="68"/>
      <c r="S2724" s="63"/>
      <c r="U2724" s="68">
        <v>80148</v>
      </c>
      <c r="V2724" s="64">
        <v>5</v>
      </c>
      <c r="W2724" s="54">
        <f t="shared" si="128"/>
        <v>2715</v>
      </c>
      <c r="X2724" s="68">
        <v>80148</v>
      </c>
      <c r="AC2724" s="63">
        <v>40074.781536358409</v>
      </c>
      <c r="AD2724" s="63"/>
      <c r="AE2724" s="54" t="s">
        <v>176</v>
      </c>
      <c r="AG2724" s="63"/>
      <c r="AK2724" s="64"/>
      <c r="AL2724" s="64"/>
      <c r="AM2724" s="65"/>
      <c r="AO2724" s="64"/>
      <c r="AP2724" s="66"/>
      <c r="AQ2724" s="66"/>
      <c r="AS2724" s="67"/>
      <c r="AT2724" s="68"/>
    </row>
    <row r="2725" spans="1:46" x14ac:dyDescent="0.25">
      <c r="A2725" s="60">
        <v>41323.501884595957</v>
      </c>
      <c r="B2725" s="54">
        <f t="shared" si="126"/>
        <v>2</v>
      </c>
      <c r="C2725" s="54">
        <f t="shared" si="127"/>
        <v>2716</v>
      </c>
      <c r="D2725" s="60">
        <v>41323.501884595957</v>
      </c>
      <c r="G2725" s="63"/>
      <c r="I2725" s="64"/>
      <c r="J2725" s="64"/>
      <c r="K2725" s="65"/>
      <c r="M2725" s="64"/>
      <c r="N2725" s="66"/>
      <c r="O2725" s="66"/>
      <c r="Q2725" s="67"/>
      <c r="R2725" s="68"/>
      <c r="S2725" s="63"/>
      <c r="U2725" s="68">
        <v>80178</v>
      </c>
      <c r="V2725" s="64">
        <v>6</v>
      </c>
      <c r="W2725" s="54">
        <f t="shared" si="128"/>
        <v>2716</v>
      </c>
      <c r="X2725" s="68">
        <v>80178</v>
      </c>
      <c r="AC2725" s="63">
        <v>40090.257831249386</v>
      </c>
      <c r="AD2725" s="63"/>
      <c r="AE2725" s="54" t="s">
        <v>177</v>
      </c>
      <c r="AG2725" s="63"/>
      <c r="AK2725" s="64"/>
      <c r="AL2725" s="64"/>
      <c r="AM2725" s="65"/>
      <c r="AO2725" s="64"/>
      <c r="AP2725" s="66"/>
      <c r="AQ2725" s="66"/>
      <c r="AS2725" s="67"/>
      <c r="AT2725" s="68"/>
    </row>
    <row r="2726" spans="1:46" x14ac:dyDescent="0.25">
      <c r="A2726" s="60">
        <v>41338.427753607742</v>
      </c>
      <c r="B2726" s="54">
        <f t="shared" si="126"/>
        <v>3</v>
      </c>
      <c r="C2726" s="54">
        <f t="shared" si="127"/>
        <v>2717</v>
      </c>
      <c r="D2726" s="60">
        <v>41338.427753607742</v>
      </c>
      <c r="G2726" s="63"/>
      <c r="I2726" s="64"/>
      <c r="J2726" s="64"/>
      <c r="K2726" s="65"/>
      <c r="M2726" s="64"/>
      <c r="N2726" s="66"/>
      <c r="O2726" s="66"/>
      <c r="Q2726" s="67"/>
      <c r="R2726" s="68"/>
      <c r="S2726" s="63"/>
      <c r="U2726" s="68">
        <v>80207</v>
      </c>
      <c r="V2726" s="64">
        <v>7</v>
      </c>
      <c r="W2726" s="54">
        <f t="shared" si="128"/>
        <v>2717</v>
      </c>
      <c r="X2726" s="68">
        <v>80207</v>
      </c>
      <c r="AC2726" s="63">
        <v>40104.232071787119</v>
      </c>
      <c r="AD2726" s="63"/>
      <c r="AE2726" s="54" t="s">
        <v>176</v>
      </c>
      <c r="AG2726" s="63"/>
      <c r="AK2726" s="64"/>
      <c r="AL2726" s="64"/>
      <c r="AM2726" s="65"/>
      <c r="AO2726" s="64"/>
      <c r="AP2726" s="66"/>
      <c r="AQ2726" s="66"/>
      <c r="AS2726" s="67"/>
      <c r="AT2726" s="68"/>
    </row>
    <row r="2727" spans="1:46" x14ac:dyDescent="0.25">
      <c r="A2727" s="60">
        <v>41353.460438922048</v>
      </c>
      <c r="B2727" s="54">
        <f t="shared" si="126"/>
        <v>4</v>
      </c>
      <c r="C2727" s="54">
        <f t="shared" si="127"/>
        <v>2718</v>
      </c>
      <c r="D2727" s="60">
        <v>41353.460438922048</v>
      </c>
      <c r="G2727" s="63"/>
      <c r="I2727" s="64"/>
      <c r="J2727" s="64"/>
      <c r="K2727" s="65"/>
      <c r="M2727" s="64"/>
      <c r="N2727" s="66"/>
      <c r="O2727" s="66"/>
      <c r="Q2727" s="67"/>
      <c r="R2727" s="68"/>
      <c r="S2727" s="63"/>
      <c r="U2727" s="68">
        <v>80237</v>
      </c>
      <c r="V2727" s="64">
        <v>8</v>
      </c>
      <c r="W2727" s="54">
        <f t="shared" si="128"/>
        <v>2718</v>
      </c>
      <c r="X2727" s="68">
        <v>80237</v>
      </c>
      <c r="AC2727" s="63">
        <v>40119.802092010621</v>
      </c>
      <c r="AD2727" s="63"/>
      <c r="AE2727" s="54" t="s">
        <v>177</v>
      </c>
      <c r="AG2727" s="63"/>
      <c r="AK2727" s="64"/>
      <c r="AL2727" s="64"/>
      <c r="AM2727" s="65"/>
      <c r="AO2727" s="64"/>
      <c r="AP2727" s="66"/>
      <c r="AQ2727" s="66"/>
      <c r="AS2727" s="67"/>
      <c r="AT2727" s="68"/>
    </row>
    <row r="2728" spans="1:46" x14ac:dyDescent="0.25">
      <c r="A2728" s="60">
        <v>41368.627480414696</v>
      </c>
      <c r="B2728" s="54">
        <f t="shared" si="126"/>
        <v>5</v>
      </c>
      <c r="C2728" s="54">
        <f t="shared" si="127"/>
        <v>2719</v>
      </c>
      <c r="D2728" s="60">
        <v>41368.627480414696</v>
      </c>
      <c r="G2728" s="63"/>
      <c r="I2728" s="64"/>
      <c r="J2728" s="64"/>
      <c r="K2728" s="65"/>
      <c r="M2728" s="64"/>
      <c r="N2728" s="66"/>
      <c r="O2728" s="66"/>
      <c r="Q2728" s="67"/>
      <c r="R2728" s="68"/>
      <c r="S2728" s="63"/>
      <c r="U2728" s="68">
        <v>80266</v>
      </c>
      <c r="V2728" s="64">
        <v>9</v>
      </c>
      <c r="W2728" s="54">
        <f t="shared" si="128"/>
        <v>2719</v>
      </c>
      <c r="X2728" s="68">
        <v>80266</v>
      </c>
      <c r="AC2728" s="63">
        <v>40133.801964778919</v>
      </c>
      <c r="AD2728" s="63"/>
      <c r="AE2728" s="54" t="s">
        <v>176</v>
      </c>
      <c r="AG2728" s="63"/>
      <c r="AK2728" s="64"/>
      <c r="AL2728" s="64"/>
      <c r="AM2728" s="65"/>
      <c r="AO2728" s="64"/>
      <c r="AP2728" s="66"/>
      <c r="AQ2728" s="66"/>
      <c r="AS2728" s="67"/>
      <c r="AT2728" s="68"/>
    </row>
    <row r="2729" spans="1:46" x14ac:dyDescent="0.25">
      <c r="A2729" s="60">
        <v>41383.919726390857</v>
      </c>
      <c r="B2729" s="54">
        <f t="shared" si="126"/>
        <v>6</v>
      </c>
      <c r="C2729" s="54">
        <f t="shared" si="127"/>
        <v>2720</v>
      </c>
      <c r="D2729" s="60">
        <v>41383.919726390857</v>
      </c>
      <c r="G2729" s="63"/>
      <c r="I2729" s="64"/>
      <c r="J2729" s="64"/>
      <c r="K2729" s="65"/>
      <c r="M2729" s="64"/>
      <c r="N2729" s="66"/>
      <c r="O2729" s="66"/>
      <c r="Q2729" s="67"/>
      <c r="R2729" s="68"/>
      <c r="S2729" s="63"/>
      <c r="U2729" s="68">
        <v>80296</v>
      </c>
      <c r="V2729" s="64">
        <v>10</v>
      </c>
      <c r="W2729" s="54">
        <f t="shared" si="128"/>
        <v>2720</v>
      </c>
      <c r="X2729" s="68">
        <v>80296</v>
      </c>
      <c r="AC2729" s="63">
        <v>40149.313577361871</v>
      </c>
      <c r="AD2729" s="63"/>
      <c r="AE2729" s="54" t="s">
        <v>177</v>
      </c>
      <c r="AG2729" s="63"/>
      <c r="AK2729" s="64"/>
      <c r="AL2729" s="64"/>
      <c r="AM2729" s="65"/>
      <c r="AO2729" s="64"/>
      <c r="AP2729" s="66"/>
      <c r="AQ2729" s="66"/>
      <c r="AS2729" s="67"/>
      <c r="AT2729" s="68"/>
    </row>
    <row r="2730" spans="1:46" x14ac:dyDescent="0.25">
      <c r="A2730" s="60">
        <v>41399.346727598459</v>
      </c>
      <c r="B2730" s="54">
        <f t="shared" si="126"/>
        <v>7</v>
      </c>
      <c r="C2730" s="54">
        <f t="shared" si="127"/>
        <v>2721</v>
      </c>
      <c r="D2730" s="60">
        <v>41399.346727598459</v>
      </c>
      <c r="G2730" s="63"/>
      <c r="I2730" s="64"/>
      <c r="J2730" s="64"/>
      <c r="K2730" s="65"/>
      <c r="M2730" s="64"/>
      <c r="N2730" s="66"/>
      <c r="O2730" s="66"/>
      <c r="Q2730" s="67"/>
      <c r="R2730" s="68"/>
      <c r="S2730" s="63"/>
      <c r="U2730" s="68">
        <v>80325</v>
      </c>
      <c r="V2730" s="64">
        <v>11</v>
      </c>
      <c r="W2730" s="54">
        <f t="shared" si="128"/>
        <v>2721</v>
      </c>
      <c r="X2730" s="68">
        <v>80325</v>
      </c>
      <c r="AC2730" s="63">
        <v>40163.502219043672</v>
      </c>
      <c r="AD2730" s="63"/>
      <c r="AE2730" s="54" t="s">
        <v>176</v>
      </c>
      <c r="AG2730" s="63"/>
      <c r="AK2730" s="64"/>
      <c r="AL2730" s="64"/>
      <c r="AM2730" s="65"/>
      <c r="AO2730" s="64"/>
      <c r="AP2730" s="66"/>
      <c r="AQ2730" s="66"/>
      <c r="AS2730" s="67"/>
      <c r="AT2730" s="68"/>
    </row>
    <row r="2731" spans="1:46" x14ac:dyDescent="0.25">
      <c r="A2731" s="60">
        <v>41414.882378139999</v>
      </c>
      <c r="B2731" s="54">
        <f t="shared" si="126"/>
        <v>8</v>
      </c>
      <c r="C2731" s="54">
        <f t="shared" si="127"/>
        <v>2722</v>
      </c>
      <c r="D2731" s="60">
        <v>41414.882378139999</v>
      </c>
      <c r="G2731" s="63"/>
      <c r="I2731" s="64"/>
      <c r="J2731" s="64"/>
      <c r="K2731" s="65"/>
      <c r="M2731" s="64"/>
      <c r="N2731" s="66"/>
      <c r="O2731" s="66"/>
      <c r="Q2731" s="67"/>
      <c r="R2731" s="68"/>
      <c r="S2731" s="63"/>
      <c r="U2731" s="68">
        <v>80355</v>
      </c>
      <c r="V2731" s="64">
        <v>12</v>
      </c>
      <c r="W2731" s="54">
        <f t="shared" si="128"/>
        <v>2722</v>
      </c>
      <c r="X2731" s="68">
        <v>80355</v>
      </c>
      <c r="AC2731" s="63">
        <v>40178.801286753267</v>
      </c>
      <c r="AD2731" s="63"/>
      <c r="AE2731" s="54" t="s">
        <v>177</v>
      </c>
      <c r="AG2731" s="63"/>
      <c r="AK2731" s="64"/>
      <c r="AL2731" s="64"/>
      <c r="AM2731" s="65"/>
      <c r="AO2731" s="64"/>
      <c r="AP2731" s="66"/>
      <c r="AQ2731" s="66"/>
      <c r="AS2731" s="67"/>
      <c r="AT2731" s="68"/>
    </row>
    <row r="2732" spans="1:46" x14ac:dyDescent="0.25">
      <c r="A2732" s="60">
        <v>41430.516984377988</v>
      </c>
      <c r="B2732" s="54">
        <f t="shared" si="126"/>
        <v>9</v>
      </c>
      <c r="C2732" s="54">
        <f t="shared" si="127"/>
        <v>2723</v>
      </c>
      <c r="D2732" s="60">
        <v>41430.516984377988</v>
      </c>
      <c r="G2732" s="63"/>
      <c r="I2732" s="64"/>
      <c r="J2732" s="64"/>
      <c r="K2732" s="65"/>
      <c r="M2732" s="64"/>
      <c r="N2732" s="66"/>
      <c r="O2732" s="66"/>
      <c r="Q2732" s="67"/>
      <c r="R2732" s="68"/>
      <c r="S2732" s="63"/>
      <c r="U2732" s="68">
        <v>80384</v>
      </c>
      <c r="V2732" s="64">
        <v>1</v>
      </c>
      <c r="W2732" s="54">
        <f t="shared" si="128"/>
        <v>2723</v>
      </c>
      <c r="X2732" s="68">
        <v>80384</v>
      </c>
      <c r="AC2732" s="63">
        <v>40193.300328590441</v>
      </c>
      <c r="AD2732" s="63"/>
      <c r="AE2732" s="54" t="s">
        <v>176</v>
      </c>
      <c r="AG2732" s="63"/>
      <c r="AK2732" s="64"/>
      <c r="AL2732" s="64"/>
      <c r="AM2732" s="65"/>
      <c r="AO2732" s="64"/>
      <c r="AP2732" s="66"/>
      <c r="AQ2732" s="66"/>
      <c r="AS2732" s="67"/>
      <c r="AT2732" s="68"/>
    </row>
    <row r="2733" spans="1:46" x14ac:dyDescent="0.25">
      <c r="A2733" s="60">
        <v>41446.211854719557</v>
      </c>
      <c r="B2733" s="54">
        <f t="shared" si="126"/>
        <v>10</v>
      </c>
      <c r="C2733" s="54">
        <f t="shared" si="127"/>
        <v>2724</v>
      </c>
      <c r="D2733" s="60">
        <v>41446.211854719557</v>
      </c>
      <c r="G2733" s="63"/>
      <c r="I2733" s="64"/>
      <c r="J2733" s="64"/>
      <c r="K2733" s="65"/>
      <c r="M2733" s="64"/>
      <c r="N2733" s="66"/>
      <c r="O2733" s="66"/>
      <c r="Q2733" s="67"/>
      <c r="R2733" s="68"/>
      <c r="S2733" s="63"/>
      <c r="U2733" s="68">
        <v>80414</v>
      </c>
      <c r="V2733" s="64">
        <v>2</v>
      </c>
      <c r="W2733" s="54">
        <f t="shared" si="128"/>
        <v>2724</v>
      </c>
      <c r="X2733" s="68">
        <v>80414</v>
      </c>
      <c r="AC2733" s="63">
        <v>40208.262975581922</v>
      </c>
      <c r="AD2733" s="63"/>
      <c r="AE2733" s="54" t="s">
        <v>177</v>
      </c>
      <c r="AG2733" s="63"/>
      <c r="AK2733" s="64"/>
      <c r="AL2733" s="64"/>
      <c r="AM2733" s="65"/>
      <c r="AO2733" s="64"/>
      <c r="AP2733" s="66"/>
      <c r="AQ2733" s="66"/>
      <c r="AS2733" s="67"/>
      <c r="AT2733" s="68"/>
    </row>
    <row r="2734" spans="1:46" x14ac:dyDescent="0.25">
      <c r="A2734" s="60">
        <v>41461.941478943452</v>
      </c>
      <c r="B2734" s="54">
        <f t="shared" si="126"/>
        <v>11</v>
      </c>
      <c r="C2734" s="54">
        <f t="shared" si="127"/>
        <v>2725</v>
      </c>
      <c r="D2734" s="60">
        <v>41461.941478943452</v>
      </c>
      <c r="G2734" s="63"/>
      <c r="I2734" s="64"/>
      <c r="J2734" s="64"/>
      <c r="K2734" s="65"/>
      <c r="M2734" s="64"/>
      <c r="N2734" s="66"/>
      <c r="O2734" s="66"/>
      <c r="Q2734" s="67"/>
      <c r="R2734" s="68"/>
      <c r="S2734" s="63"/>
      <c r="U2734" s="68">
        <v>80443</v>
      </c>
      <c r="V2734" s="64">
        <v>3</v>
      </c>
      <c r="W2734" s="54">
        <f t="shared" si="128"/>
        <v>2725</v>
      </c>
      <c r="X2734" s="68">
        <v>80443</v>
      </c>
      <c r="AC2734" s="63">
        <v>40223.119731714018</v>
      </c>
      <c r="AD2734" s="63"/>
      <c r="AE2734" s="54" t="s">
        <v>176</v>
      </c>
      <c r="AG2734" s="63"/>
      <c r="AK2734" s="64"/>
      <c r="AL2734" s="64"/>
      <c r="AM2734" s="65"/>
      <c r="AO2734" s="64"/>
      <c r="AP2734" s="66"/>
      <c r="AQ2734" s="66"/>
      <c r="AS2734" s="67"/>
      <c r="AT2734" s="68"/>
    </row>
    <row r="2735" spans="1:46" x14ac:dyDescent="0.25">
      <c r="A2735" s="60">
        <v>41477.66465259064</v>
      </c>
      <c r="B2735" s="54">
        <f t="shared" si="126"/>
        <v>12</v>
      </c>
      <c r="C2735" s="54">
        <f t="shared" si="127"/>
        <v>2726</v>
      </c>
      <c r="D2735" s="60">
        <v>41477.66465259064</v>
      </c>
      <c r="G2735" s="63"/>
      <c r="I2735" s="64"/>
      <c r="J2735" s="64"/>
      <c r="K2735" s="65"/>
      <c r="M2735" s="64"/>
      <c r="N2735" s="66"/>
      <c r="O2735" s="66"/>
      <c r="Q2735" s="67"/>
      <c r="R2735" s="68"/>
      <c r="S2735" s="63"/>
      <c r="U2735" s="68">
        <v>80473</v>
      </c>
      <c r="V2735" s="64">
        <v>4</v>
      </c>
      <c r="W2735" s="54">
        <f t="shared" si="128"/>
        <v>2726</v>
      </c>
      <c r="X2735" s="68">
        <v>80473</v>
      </c>
      <c r="AC2735" s="63">
        <v>40237.693733194843</v>
      </c>
      <c r="AD2735" s="63"/>
      <c r="AE2735" s="54" t="s">
        <v>177</v>
      </c>
      <c r="AG2735" s="63"/>
      <c r="AK2735" s="64"/>
      <c r="AL2735" s="64"/>
      <c r="AM2735" s="65"/>
      <c r="AO2735" s="64"/>
      <c r="AP2735" s="66"/>
      <c r="AQ2735" s="66"/>
      <c r="AS2735" s="67"/>
      <c r="AT2735" s="68"/>
    </row>
    <row r="2736" spans="1:46" x14ac:dyDescent="0.25">
      <c r="A2736" s="60">
        <v>41493.348247150891</v>
      </c>
      <c r="B2736" s="54">
        <f t="shared" si="126"/>
        <v>13</v>
      </c>
      <c r="C2736" s="54">
        <f t="shared" si="127"/>
        <v>2727</v>
      </c>
      <c r="D2736" s="60">
        <v>41493.348247150891</v>
      </c>
      <c r="G2736" s="63"/>
      <c r="I2736" s="64"/>
      <c r="J2736" s="64"/>
      <c r="K2736" s="65"/>
      <c r="M2736" s="64"/>
      <c r="N2736" s="66"/>
      <c r="O2736" s="66"/>
      <c r="Q2736" s="67"/>
      <c r="R2736" s="68"/>
      <c r="S2736" s="63"/>
      <c r="U2736" s="68">
        <v>80502</v>
      </c>
      <c r="V2736" s="64">
        <v>5</v>
      </c>
      <c r="W2736" s="54">
        <f t="shared" si="128"/>
        <v>2727</v>
      </c>
      <c r="X2736" s="68">
        <v>80502</v>
      </c>
      <c r="AC2736" s="63">
        <v>40252.876519816928</v>
      </c>
      <c r="AD2736" s="63"/>
      <c r="AE2736" s="54" t="s">
        <v>176</v>
      </c>
      <c r="AG2736" s="63"/>
      <c r="AK2736" s="64"/>
      <c r="AL2736" s="64"/>
      <c r="AM2736" s="65"/>
      <c r="AO2736" s="64"/>
      <c r="AP2736" s="66"/>
      <c r="AQ2736" s="66"/>
      <c r="AS2736" s="67"/>
      <c r="AT2736" s="68"/>
    </row>
    <row r="2737" spans="1:46" x14ac:dyDescent="0.25">
      <c r="A2737" s="60">
        <v>41508.960295622237</v>
      </c>
      <c r="B2737" s="54">
        <f t="shared" si="126"/>
        <v>14</v>
      </c>
      <c r="C2737" s="54">
        <f t="shared" si="127"/>
        <v>2728</v>
      </c>
      <c r="D2737" s="60">
        <v>41508.960295622237</v>
      </c>
      <c r="G2737" s="63"/>
      <c r="I2737" s="64"/>
      <c r="J2737" s="64"/>
      <c r="K2737" s="65"/>
      <c r="M2737" s="64"/>
      <c r="N2737" s="66"/>
      <c r="O2737" s="66"/>
      <c r="Q2737" s="67"/>
      <c r="R2737" s="68"/>
      <c r="S2737" s="63"/>
      <c r="U2737" s="68">
        <v>80532</v>
      </c>
      <c r="V2737" s="64">
        <v>6</v>
      </c>
      <c r="W2737" s="54">
        <f t="shared" si="128"/>
        <v>2728</v>
      </c>
      <c r="X2737" s="68">
        <v>80532</v>
      </c>
      <c r="AC2737" s="63">
        <v>40267.101749924943</v>
      </c>
      <c r="AD2737" s="63"/>
      <c r="AE2737" s="54" t="s">
        <v>177</v>
      </c>
      <c r="AG2737" s="63"/>
      <c r="AK2737" s="64"/>
      <c r="AL2737" s="64"/>
      <c r="AM2737" s="65"/>
      <c r="AO2737" s="64"/>
      <c r="AP2737" s="66"/>
      <c r="AQ2737" s="66"/>
      <c r="AS2737" s="67"/>
      <c r="AT2737" s="68"/>
    </row>
    <row r="2738" spans="1:46" x14ac:dyDescent="0.25">
      <c r="A2738" s="60">
        <v>41524.470401947852</v>
      </c>
      <c r="B2738" s="54">
        <f t="shared" si="126"/>
        <v>15</v>
      </c>
      <c r="C2738" s="54">
        <f t="shared" si="127"/>
        <v>2729</v>
      </c>
      <c r="D2738" s="60">
        <v>41524.470401947852</v>
      </c>
      <c r="G2738" s="63"/>
      <c r="I2738" s="64"/>
      <c r="J2738" s="64"/>
      <c r="K2738" s="65"/>
      <c r="M2738" s="64"/>
      <c r="N2738" s="66"/>
      <c r="O2738" s="66"/>
      <c r="Q2738" s="67"/>
      <c r="R2738" s="68"/>
      <c r="S2738" s="63"/>
      <c r="U2738" s="68">
        <v>80561</v>
      </c>
      <c r="V2738" s="64">
        <v>7</v>
      </c>
      <c r="W2738" s="54">
        <f t="shared" si="128"/>
        <v>2729</v>
      </c>
      <c r="X2738" s="68">
        <v>80561</v>
      </c>
      <c r="AC2738" s="63">
        <v>40282.520845109131</v>
      </c>
      <c r="AD2738" s="63"/>
      <c r="AE2738" s="54" t="s">
        <v>176</v>
      </c>
      <c r="AG2738" s="63"/>
      <c r="AK2738" s="64"/>
      <c r="AL2738" s="64"/>
      <c r="AM2738" s="65"/>
      <c r="AO2738" s="64"/>
      <c r="AP2738" s="66"/>
      <c r="AQ2738" s="66"/>
      <c r="AS2738" s="67"/>
      <c r="AT2738" s="68"/>
    </row>
    <row r="2739" spans="1:46" x14ac:dyDescent="0.25">
      <c r="A2739" s="60">
        <v>41539.864762119483</v>
      </c>
      <c r="B2739" s="54">
        <f t="shared" si="126"/>
        <v>16</v>
      </c>
      <c r="C2739" s="54">
        <f t="shared" si="127"/>
        <v>2730</v>
      </c>
      <c r="D2739" s="60">
        <v>41539.864762119483</v>
      </c>
      <c r="G2739" s="63"/>
      <c r="I2739" s="64"/>
      <c r="J2739" s="64"/>
      <c r="K2739" s="65"/>
      <c r="M2739" s="64"/>
      <c r="N2739" s="66"/>
      <c r="O2739" s="66"/>
      <c r="Q2739" s="67"/>
      <c r="R2739" s="68"/>
      <c r="S2739" s="63"/>
      <c r="U2739" s="68">
        <v>80591</v>
      </c>
      <c r="V2739" s="64">
        <v>7</v>
      </c>
      <c r="W2739" s="54">
        <f t="shared" si="128"/>
        <v>2730</v>
      </c>
      <c r="X2739" s="68">
        <v>80591</v>
      </c>
      <c r="AC2739" s="63">
        <v>40296.513585617766</v>
      </c>
      <c r="AD2739" s="63"/>
      <c r="AE2739" s="54" t="s">
        <v>177</v>
      </c>
      <c r="AG2739" s="63"/>
      <c r="AK2739" s="64"/>
      <c r="AL2739" s="64"/>
      <c r="AM2739" s="65"/>
      <c r="AO2739" s="64"/>
      <c r="AP2739" s="66"/>
      <c r="AQ2739" s="66"/>
      <c r="AS2739" s="67"/>
      <c r="AT2739" s="68"/>
    </row>
    <row r="2740" spans="1:46" x14ac:dyDescent="0.25">
      <c r="A2740" s="60">
        <v>41555.124730491079</v>
      </c>
      <c r="B2740" s="54">
        <f t="shared" si="126"/>
        <v>17</v>
      </c>
      <c r="C2740" s="54">
        <f t="shared" si="127"/>
        <v>2731</v>
      </c>
      <c r="D2740" s="60">
        <v>41555.124730491079</v>
      </c>
      <c r="G2740" s="63"/>
      <c r="I2740" s="64"/>
      <c r="J2740" s="64"/>
      <c r="K2740" s="65"/>
      <c r="M2740" s="64"/>
      <c r="N2740" s="66"/>
      <c r="O2740" s="66"/>
      <c r="Q2740" s="67"/>
      <c r="R2740" s="68"/>
      <c r="S2740" s="63"/>
      <c r="U2740" s="68">
        <v>80621</v>
      </c>
      <c r="V2740" s="64">
        <v>8</v>
      </c>
      <c r="W2740" s="54">
        <f t="shared" si="128"/>
        <v>2731</v>
      </c>
      <c r="X2740" s="68">
        <v>80621</v>
      </c>
      <c r="AC2740" s="63">
        <v>40312.045481553301</v>
      </c>
      <c r="AD2740" s="63"/>
      <c r="AE2740" s="54" t="s">
        <v>176</v>
      </c>
      <c r="AG2740" s="63"/>
      <c r="AK2740" s="64"/>
      <c r="AL2740" s="64"/>
      <c r="AM2740" s="65"/>
      <c r="AO2740" s="64"/>
      <c r="AP2740" s="66"/>
      <c r="AQ2740" s="66"/>
      <c r="AS2740" s="67"/>
      <c r="AT2740" s="68"/>
    </row>
    <row r="2741" spans="1:46" x14ac:dyDescent="0.25">
      <c r="A2741" s="60">
        <v>41570.257600528654</v>
      </c>
      <c r="B2741" s="54">
        <f t="shared" si="126"/>
        <v>18</v>
      </c>
      <c r="C2741" s="54">
        <f t="shared" si="127"/>
        <v>2732</v>
      </c>
      <c r="D2741" s="60">
        <v>41570.257600528654</v>
      </c>
      <c r="G2741" s="63"/>
      <c r="I2741" s="64"/>
      <c r="J2741" s="64"/>
      <c r="K2741" s="65"/>
      <c r="M2741" s="64"/>
      <c r="N2741" s="66"/>
      <c r="O2741" s="66"/>
      <c r="Q2741" s="67"/>
      <c r="R2741" s="68"/>
      <c r="S2741" s="63"/>
      <c r="U2741" s="68">
        <v>80650</v>
      </c>
      <c r="V2741" s="64">
        <v>9</v>
      </c>
      <c r="W2741" s="54">
        <f t="shared" si="128"/>
        <v>2732</v>
      </c>
      <c r="X2741" s="68">
        <v>80650</v>
      </c>
      <c r="AC2741" s="63">
        <v>40325.964175162837</v>
      </c>
      <c r="AD2741" s="63"/>
      <c r="AE2741" s="54" t="s">
        <v>177</v>
      </c>
      <c r="AG2741" s="63"/>
      <c r="AK2741" s="64"/>
      <c r="AL2741" s="64"/>
      <c r="AM2741" s="65"/>
      <c r="AO2741" s="64"/>
      <c r="AP2741" s="66"/>
      <c r="AQ2741" s="66"/>
      <c r="AS2741" s="67"/>
      <c r="AT2741" s="68"/>
    </row>
    <row r="2742" spans="1:46" x14ac:dyDescent="0.25">
      <c r="A2742" s="60">
        <v>41585.260419670958</v>
      </c>
      <c r="B2742" s="54">
        <f t="shared" si="126"/>
        <v>19</v>
      </c>
      <c r="C2742" s="54">
        <f t="shared" si="127"/>
        <v>2733</v>
      </c>
      <c r="D2742" s="60">
        <v>41585.260419670958</v>
      </c>
      <c r="G2742" s="63"/>
      <c r="I2742" s="64"/>
      <c r="J2742" s="64"/>
      <c r="K2742" s="65"/>
      <c r="M2742" s="64"/>
      <c r="N2742" s="66"/>
      <c r="O2742" s="66"/>
      <c r="Q2742" s="67"/>
      <c r="R2742" s="68"/>
      <c r="S2742" s="63"/>
      <c r="U2742" s="68">
        <v>80680</v>
      </c>
      <c r="V2742" s="64">
        <v>10</v>
      </c>
      <c r="W2742" s="54">
        <f t="shared" si="128"/>
        <v>2733</v>
      </c>
      <c r="X2742" s="68">
        <v>80680</v>
      </c>
      <c r="AC2742" s="63">
        <v>40341.469223824795</v>
      </c>
      <c r="AD2742" s="63"/>
      <c r="AE2742" s="54" t="s">
        <v>176</v>
      </c>
      <c r="AG2742" s="63"/>
      <c r="AK2742" s="64"/>
      <c r="AL2742" s="64"/>
      <c r="AM2742" s="65"/>
      <c r="AO2742" s="64"/>
      <c r="AP2742" s="66"/>
      <c r="AQ2742" s="66"/>
      <c r="AS2742" s="67"/>
      <c r="AT2742" s="68"/>
    </row>
    <row r="2743" spans="1:46" x14ac:dyDescent="0.25">
      <c r="A2743" s="60">
        <v>41600.159201169387</v>
      </c>
      <c r="B2743" s="54">
        <f t="shared" si="126"/>
        <v>20</v>
      </c>
      <c r="C2743" s="54">
        <f t="shared" si="127"/>
        <v>2734</v>
      </c>
      <c r="D2743" s="60">
        <v>41600.159201169387</v>
      </c>
      <c r="G2743" s="63"/>
      <c r="I2743" s="64"/>
      <c r="J2743" s="64"/>
      <c r="K2743" s="65"/>
      <c r="M2743" s="64"/>
      <c r="N2743" s="66"/>
      <c r="O2743" s="66"/>
      <c r="Q2743" s="67"/>
      <c r="R2743" s="68"/>
      <c r="S2743" s="63"/>
      <c r="U2743" s="68">
        <v>80709</v>
      </c>
      <c r="V2743" s="64">
        <v>11</v>
      </c>
      <c r="W2743" s="54">
        <f t="shared" si="128"/>
        <v>2734</v>
      </c>
      <c r="X2743" s="68">
        <v>80709</v>
      </c>
      <c r="AC2743" s="63">
        <v>40355.48018349614</v>
      </c>
      <c r="AD2743" s="63"/>
      <c r="AE2743" s="54" t="s">
        <v>177</v>
      </c>
      <c r="AG2743" s="63"/>
      <c r="AK2743" s="64"/>
      <c r="AL2743" s="64"/>
      <c r="AM2743" s="65"/>
      <c r="AO2743" s="64"/>
      <c r="AP2743" s="66"/>
      <c r="AQ2743" s="66"/>
      <c r="AS2743" s="67"/>
      <c r="AT2743" s="68"/>
    </row>
    <row r="2744" spans="1:46" x14ac:dyDescent="0.25">
      <c r="A2744" s="60">
        <v>41614.965047215577</v>
      </c>
      <c r="B2744" s="54">
        <f t="shared" si="126"/>
        <v>21</v>
      </c>
      <c r="C2744" s="54">
        <f t="shared" si="127"/>
        <v>2735</v>
      </c>
      <c r="D2744" s="60">
        <v>41614.965047215577</v>
      </c>
      <c r="G2744" s="63"/>
      <c r="I2744" s="64"/>
      <c r="J2744" s="64"/>
      <c r="K2744" s="65"/>
      <c r="M2744" s="64"/>
      <c r="N2744" s="66"/>
      <c r="O2744" s="66"/>
      <c r="Q2744" s="67"/>
      <c r="R2744" s="68"/>
      <c r="S2744" s="63"/>
      <c r="U2744" s="68">
        <v>80739</v>
      </c>
      <c r="V2744" s="64">
        <v>12</v>
      </c>
      <c r="W2744" s="54">
        <f t="shared" si="128"/>
        <v>2735</v>
      </c>
      <c r="X2744" s="68">
        <v>80739</v>
      </c>
      <c r="AC2744" s="63">
        <v>40370.820527986158</v>
      </c>
      <c r="AD2744" s="63"/>
      <c r="AE2744" s="54" t="s">
        <v>176</v>
      </c>
      <c r="AG2744" s="63"/>
      <c r="AK2744" s="64"/>
      <c r="AL2744" s="64"/>
      <c r="AM2744" s="65"/>
      <c r="AO2744" s="64"/>
      <c r="AP2744" s="66"/>
      <c r="AQ2744" s="66"/>
      <c r="AS2744" s="67"/>
      <c r="AT2744" s="68"/>
    </row>
    <row r="2745" spans="1:46" x14ac:dyDescent="0.25">
      <c r="A2745" s="60">
        <v>41629.716753068846</v>
      </c>
      <c r="B2745" s="54">
        <f t="shared" si="126"/>
        <v>22</v>
      </c>
      <c r="C2745" s="54">
        <f t="shared" si="127"/>
        <v>2736</v>
      </c>
      <c r="D2745" s="60">
        <v>41629.716753068846</v>
      </c>
      <c r="G2745" s="63"/>
      <c r="I2745" s="64"/>
      <c r="J2745" s="64"/>
      <c r="K2745" s="65"/>
      <c r="M2745" s="64"/>
      <c r="N2745" s="66"/>
      <c r="O2745" s="66"/>
      <c r="Q2745" s="67"/>
      <c r="R2745" s="68"/>
      <c r="S2745" s="63"/>
      <c r="U2745" s="68">
        <v>80768</v>
      </c>
      <c r="V2745" s="64">
        <v>1</v>
      </c>
      <c r="W2745" s="54">
        <f t="shared" si="128"/>
        <v>2736</v>
      </c>
      <c r="X2745" s="68">
        <v>80768</v>
      </c>
      <c r="AC2745" s="63">
        <v>40385.067812508438</v>
      </c>
      <c r="AD2745" s="63"/>
      <c r="AE2745" s="54" t="s">
        <v>177</v>
      </c>
      <c r="AG2745" s="63"/>
      <c r="AK2745" s="64"/>
      <c r="AL2745" s="64"/>
      <c r="AM2745" s="65"/>
      <c r="AO2745" s="64"/>
      <c r="AP2745" s="66"/>
      <c r="AQ2745" s="66"/>
      <c r="AS2745" s="67"/>
      <c r="AT2745" s="68"/>
    </row>
    <row r="2746" spans="1:46" x14ac:dyDescent="0.25">
      <c r="A2746" s="60">
        <v>41644.434247073252</v>
      </c>
      <c r="B2746" s="54">
        <f t="shared" si="126"/>
        <v>23</v>
      </c>
      <c r="C2746" s="54">
        <f t="shared" si="127"/>
        <v>2737</v>
      </c>
      <c r="D2746" s="60">
        <v>41644.434247073252</v>
      </c>
      <c r="G2746" s="63"/>
      <c r="I2746" s="64"/>
      <c r="J2746" s="64"/>
      <c r="K2746" s="65"/>
      <c r="M2746" s="64"/>
      <c r="N2746" s="66"/>
      <c r="O2746" s="66"/>
      <c r="Q2746" s="67"/>
      <c r="R2746" s="68"/>
      <c r="S2746" s="63"/>
      <c r="U2746" s="68">
        <v>80798</v>
      </c>
      <c r="V2746" s="64">
        <v>2</v>
      </c>
      <c r="W2746" s="54">
        <f t="shared" si="128"/>
        <v>2737</v>
      </c>
      <c r="X2746" s="68">
        <v>80798</v>
      </c>
      <c r="AC2746" s="63">
        <v>40400.131428940687</v>
      </c>
      <c r="AD2746" s="63"/>
      <c r="AE2746" s="54" t="s">
        <v>176</v>
      </c>
      <c r="AG2746" s="63"/>
      <c r="AK2746" s="64"/>
      <c r="AL2746" s="64"/>
      <c r="AM2746" s="65"/>
      <c r="AO2746" s="64"/>
      <c r="AP2746" s="66"/>
      <c r="AQ2746" s="66"/>
      <c r="AS2746" s="67"/>
      <c r="AT2746" s="68"/>
    </row>
    <row r="2747" spans="1:46" x14ac:dyDescent="0.25">
      <c r="A2747" s="60">
        <v>41659.161371519323</v>
      </c>
      <c r="B2747" s="54">
        <f t="shared" si="126"/>
        <v>24</v>
      </c>
      <c r="C2747" s="54">
        <f t="shared" si="127"/>
        <v>2738</v>
      </c>
      <c r="D2747" s="60">
        <v>41659.161371519323</v>
      </c>
      <c r="G2747" s="63"/>
      <c r="I2747" s="64"/>
      <c r="J2747" s="64"/>
      <c r="K2747" s="65"/>
      <c r="M2747" s="64"/>
      <c r="N2747" s="66"/>
      <c r="O2747" s="66"/>
      <c r="Q2747" s="67"/>
      <c r="R2747" s="68"/>
      <c r="S2747" s="63"/>
      <c r="U2747" s="68">
        <v>80827</v>
      </c>
      <c r="V2747" s="64">
        <v>3</v>
      </c>
      <c r="W2747" s="54">
        <f t="shared" si="128"/>
        <v>2738</v>
      </c>
      <c r="X2747" s="68">
        <v>80827</v>
      </c>
      <c r="AC2747" s="63">
        <v>40414.712270474527</v>
      </c>
      <c r="AD2747" s="63"/>
      <c r="AE2747" s="54" t="s">
        <v>177</v>
      </c>
      <c r="AG2747" s="63"/>
      <c r="AK2747" s="64"/>
      <c r="AL2747" s="64"/>
      <c r="AM2747" s="65"/>
      <c r="AO2747" s="64"/>
      <c r="AP2747" s="66"/>
      <c r="AQ2747" s="66"/>
      <c r="AS2747" s="67"/>
      <c r="AT2747" s="68"/>
    </row>
    <row r="2748" spans="1:46" x14ac:dyDescent="0.25">
      <c r="A2748" s="60">
        <v>41673.919720549136</v>
      </c>
      <c r="B2748" s="54">
        <f t="shared" si="126"/>
        <v>1</v>
      </c>
      <c r="C2748" s="54">
        <f t="shared" si="127"/>
        <v>2739</v>
      </c>
      <c r="D2748" s="60">
        <v>41673.919720549136</v>
      </c>
      <c r="G2748" s="63"/>
      <c r="I2748" s="64"/>
      <c r="J2748" s="64"/>
      <c r="K2748" s="65"/>
      <c r="M2748" s="64"/>
      <c r="N2748" s="66"/>
      <c r="O2748" s="66"/>
      <c r="Q2748" s="67"/>
      <c r="R2748" s="68"/>
      <c r="S2748" s="63"/>
      <c r="U2748" s="68">
        <v>80857</v>
      </c>
      <c r="V2748" s="64">
        <v>4</v>
      </c>
      <c r="W2748" s="54">
        <f t="shared" si="128"/>
        <v>2739</v>
      </c>
      <c r="X2748" s="68">
        <v>80857</v>
      </c>
      <c r="AC2748" s="63">
        <v>40429.438143477309</v>
      </c>
      <c r="AD2748" s="63"/>
      <c r="AE2748" s="54" t="s">
        <v>176</v>
      </c>
      <c r="AG2748" s="63"/>
      <c r="AK2748" s="64"/>
      <c r="AL2748" s="64"/>
      <c r="AM2748" s="65"/>
      <c r="AO2748" s="64"/>
      <c r="AP2748" s="66"/>
      <c r="AQ2748" s="66"/>
      <c r="AS2748" s="67"/>
      <c r="AT2748" s="68"/>
    </row>
    <row r="2749" spans="1:46" x14ac:dyDescent="0.25">
      <c r="A2749" s="60">
        <v>41688.750427294057</v>
      </c>
      <c r="B2749" s="54">
        <f t="shared" si="126"/>
        <v>2</v>
      </c>
      <c r="C2749" s="54">
        <f t="shared" si="127"/>
        <v>2740</v>
      </c>
      <c r="D2749" s="60">
        <v>41688.750427294057</v>
      </c>
      <c r="G2749" s="63"/>
      <c r="I2749" s="64"/>
      <c r="J2749" s="64"/>
      <c r="K2749" s="65"/>
      <c r="M2749" s="64"/>
      <c r="N2749" s="66"/>
      <c r="O2749" s="66"/>
      <c r="Q2749" s="67"/>
      <c r="R2749" s="68"/>
      <c r="S2749" s="63"/>
      <c r="U2749" s="68">
        <v>80886</v>
      </c>
      <c r="V2749" s="64">
        <v>5</v>
      </c>
      <c r="W2749" s="54">
        <f t="shared" si="128"/>
        <v>2740</v>
      </c>
      <c r="X2749" s="68">
        <v>80886</v>
      </c>
      <c r="AC2749" s="63">
        <v>40444.387719702441</v>
      </c>
      <c r="AD2749" s="63"/>
      <c r="AE2749" s="54" t="s">
        <v>177</v>
      </c>
      <c r="AG2749" s="63"/>
      <c r="AK2749" s="64"/>
      <c r="AL2749" s="64"/>
      <c r="AM2749" s="65"/>
      <c r="AO2749" s="64"/>
      <c r="AP2749" s="66"/>
      <c r="AQ2749" s="66"/>
      <c r="AS2749" s="67"/>
      <c r="AT2749" s="68"/>
    </row>
    <row r="2750" spans="1:46" x14ac:dyDescent="0.25">
      <c r="A2750" s="60">
        <v>41703.669016133528</v>
      </c>
      <c r="B2750" s="54">
        <f t="shared" si="126"/>
        <v>3</v>
      </c>
      <c r="C2750" s="54">
        <f t="shared" si="127"/>
        <v>2741</v>
      </c>
      <c r="D2750" s="60">
        <v>41703.669016133528</v>
      </c>
      <c r="G2750" s="63"/>
      <c r="I2750" s="64"/>
      <c r="J2750" s="64"/>
      <c r="K2750" s="65"/>
      <c r="M2750" s="64"/>
      <c r="N2750" s="66"/>
      <c r="O2750" s="66"/>
      <c r="Q2750" s="67"/>
      <c r="R2750" s="68"/>
      <c r="S2750" s="63"/>
      <c r="U2750" s="68">
        <v>80916</v>
      </c>
      <c r="V2750" s="64">
        <v>6</v>
      </c>
      <c r="W2750" s="54">
        <f t="shared" si="128"/>
        <v>2741</v>
      </c>
      <c r="X2750" s="68">
        <v>80916</v>
      </c>
      <c r="AC2750" s="63">
        <v>40458.781653386075</v>
      </c>
      <c r="AD2750" s="63"/>
      <c r="AE2750" s="54" t="s">
        <v>176</v>
      </c>
      <c r="AG2750" s="63"/>
      <c r="AK2750" s="64"/>
      <c r="AL2750" s="64"/>
      <c r="AM2750" s="65"/>
      <c r="AO2750" s="64"/>
      <c r="AP2750" s="66"/>
      <c r="AQ2750" s="66"/>
      <c r="AS2750" s="67"/>
      <c r="AT2750" s="68"/>
    </row>
    <row r="2751" spans="1:46" x14ac:dyDescent="0.25">
      <c r="A2751" s="60">
        <v>41718.707092328928</v>
      </c>
      <c r="B2751" s="54">
        <f t="shared" si="126"/>
        <v>4</v>
      </c>
      <c r="C2751" s="54">
        <f t="shared" si="127"/>
        <v>2742</v>
      </c>
      <c r="D2751" s="60">
        <v>41718.707092328928</v>
      </c>
      <c r="G2751" s="63"/>
      <c r="I2751" s="64"/>
      <c r="J2751" s="64"/>
      <c r="K2751" s="65"/>
      <c r="M2751" s="64"/>
      <c r="N2751" s="66"/>
      <c r="O2751" s="66"/>
      <c r="Q2751" s="67"/>
      <c r="R2751" s="68"/>
      <c r="S2751" s="63"/>
      <c r="U2751" s="68">
        <v>80945</v>
      </c>
      <c r="V2751" s="64">
        <v>7</v>
      </c>
      <c r="W2751" s="54">
        <f t="shared" si="128"/>
        <v>2742</v>
      </c>
      <c r="X2751" s="68">
        <v>80945</v>
      </c>
      <c r="AC2751" s="63">
        <v>40474.067795769311</v>
      </c>
      <c r="AD2751" s="63"/>
      <c r="AE2751" s="54" t="s">
        <v>177</v>
      </c>
      <c r="AG2751" s="63"/>
      <c r="AK2751" s="64"/>
      <c r="AL2751" s="64"/>
      <c r="AM2751" s="65"/>
      <c r="AO2751" s="64"/>
      <c r="AP2751" s="66"/>
      <c r="AQ2751" s="66"/>
      <c r="AS2751" s="67"/>
      <c r="AT2751" s="68"/>
    </row>
    <row r="2752" spans="1:46" x14ac:dyDescent="0.25">
      <c r="A2752" s="60">
        <v>41733.866515897214</v>
      </c>
      <c r="B2752" s="54">
        <f t="shared" si="126"/>
        <v>5</v>
      </c>
      <c r="C2752" s="54">
        <f t="shared" si="127"/>
        <v>2743</v>
      </c>
      <c r="D2752" s="60">
        <v>41733.866515897214</v>
      </c>
      <c r="G2752" s="63"/>
      <c r="I2752" s="64"/>
      <c r="J2752" s="64"/>
      <c r="K2752" s="65"/>
      <c r="M2752" s="64"/>
      <c r="N2752" s="66"/>
      <c r="O2752" s="66"/>
      <c r="Q2752" s="67"/>
      <c r="R2752" s="68"/>
      <c r="S2752" s="63"/>
      <c r="U2752" s="68">
        <v>80975</v>
      </c>
      <c r="V2752" s="64">
        <v>8</v>
      </c>
      <c r="W2752" s="54">
        <f t="shared" si="128"/>
        <v>2743</v>
      </c>
      <c r="X2752" s="68">
        <v>80975</v>
      </c>
      <c r="AC2752" s="63">
        <v>40488.203391382005</v>
      </c>
      <c r="AD2752" s="63"/>
      <c r="AE2752" s="54" t="s">
        <v>176</v>
      </c>
      <c r="AG2752" s="63"/>
      <c r="AK2752" s="64"/>
      <c r="AL2752" s="64"/>
      <c r="AM2752" s="65"/>
      <c r="AO2752" s="64"/>
      <c r="AP2752" s="66"/>
      <c r="AQ2752" s="66"/>
      <c r="AS2752" s="67"/>
      <c r="AT2752" s="68"/>
    </row>
    <row r="2753" spans="1:46" x14ac:dyDescent="0.25">
      <c r="A2753" s="60">
        <v>41749.16434824327</v>
      </c>
      <c r="B2753" s="54">
        <f t="shared" si="126"/>
        <v>6</v>
      </c>
      <c r="C2753" s="54">
        <f t="shared" si="127"/>
        <v>2744</v>
      </c>
      <c r="D2753" s="60">
        <v>41749.16434824327</v>
      </c>
      <c r="G2753" s="63"/>
      <c r="I2753" s="64"/>
      <c r="J2753" s="64"/>
      <c r="K2753" s="65"/>
      <c r="M2753" s="64"/>
      <c r="N2753" s="66"/>
      <c r="O2753" s="66"/>
      <c r="Q2753" s="67"/>
      <c r="R2753" s="68"/>
      <c r="S2753" s="63"/>
      <c r="U2753" s="68">
        <v>81004</v>
      </c>
      <c r="V2753" s="64">
        <v>9</v>
      </c>
      <c r="W2753" s="54">
        <f t="shared" si="128"/>
        <v>2744</v>
      </c>
      <c r="X2753" s="68">
        <v>81004</v>
      </c>
      <c r="AC2753" s="63">
        <v>40503.72808556864</v>
      </c>
      <c r="AD2753" s="63"/>
      <c r="AE2753" s="54" t="s">
        <v>177</v>
      </c>
      <c r="AG2753" s="63"/>
      <c r="AK2753" s="64"/>
      <c r="AL2753" s="64"/>
      <c r="AM2753" s="65"/>
      <c r="AO2753" s="64"/>
      <c r="AP2753" s="66"/>
      <c r="AQ2753" s="66"/>
      <c r="AS2753" s="67"/>
      <c r="AT2753" s="68"/>
    </row>
    <row r="2754" spans="1:46" x14ac:dyDescent="0.25">
      <c r="A2754" s="60">
        <v>41764.583720271941</v>
      </c>
      <c r="B2754" s="54">
        <f t="shared" si="126"/>
        <v>7</v>
      </c>
      <c r="C2754" s="54">
        <f t="shared" si="127"/>
        <v>2745</v>
      </c>
      <c r="D2754" s="60">
        <v>41764.583720271941</v>
      </c>
      <c r="G2754" s="63"/>
      <c r="I2754" s="64"/>
      <c r="J2754" s="64"/>
      <c r="K2754" s="65"/>
      <c r="M2754" s="64"/>
      <c r="N2754" s="66"/>
      <c r="O2754" s="66"/>
      <c r="Q2754" s="67"/>
      <c r="R2754" s="68"/>
      <c r="S2754" s="63"/>
      <c r="U2754" s="68">
        <v>81034</v>
      </c>
      <c r="V2754" s="64">
        <v>10</v>
      </c>
      <c r="W2754" s="54">
        <f t="shared" si="128"/>
        <v>2745</v>
      </c>
      <c r="X2754" s="68">
        <v>81034</v>
      </c>
      <c r="AC2754" s="63">
        <v>40517.733895780519</v>
      </c>
      <c r="AD2754" s="63"/>
      <c r="AE2754" s="54" t="s">
        <v>176</v>
      </c>
      <c r="AG2754" s="63"/>
      <c r="AK2754" s="64"/>
      <c r="AL2754" s="64"/>
      <c r="AM2754" s="65"/>
      <c r="AO2754" s="64"/>
      <c r="AP2754" s="66"/>
      <c r="AQ2754" s="66"/>
      <c r="AS2754" s="67"/>
      <c r="AT2754" s="68"/>
    </row>
    <row r="2755" spans="1:46" x14ac:dyDescent="0.25">
      <c r="A2755" s="60">
        <v>41780.125125077087</v>
      </c>
      <c r="B2755" s="54">
        <f t="shared" si="126"/>
        <v>8</v>
      </c>
      <c r="C2755" s="54">
        <f t="shared" si="127"/>
        <v>2746</v>
      </c>
      <c r="D2755" s="60">
        <v>41780.125125077087</v>
      </c>
      <c r="G2755" s="63"/>
      <c r="I2755" s="64"/>
      <c r="J2755" s="64"/>
      <c r="K2755" s="65"/>
      <c r="M2755" s="64"/>
      <c r="N2755" s="66"/>
      <c r="O2755" s="66"/>
      <c r="Q2755" s="67"/>
      <c r="R2755" s="68"/>
      <c r="S2755" s="63"/>
      <c r="U2755" s="68">
        <v>81064</v>
      </c>
      <c r="V2755" s="64">
        <v>11</v>
      </c>
      <c r="W2755" s="54">
        <f t="shared" si="128"/>
        <v>2746</v>
      </c>
      <c r="X2755" s="68">
        <v>81064</v>
      </c>
      <c r="AC2755" s="63">
        <v>40533.343445258681</v>
      </c>
      <c r="AD2755" s="63"/>
      <c r="AE2755" s="54" t="s">
        <v>177</v>
      </c>
      <c r="AG2755" s="63"/>
      <c r="AK2755" s="64"/>
      <c r="AL2755" s="64"/>
      <c r="AM2755" s="65"/>
      <c r="AO2755" s="64"/>
      <c r="AP2755" s="66"/>
      <c r="AQ2755" s="66"/>
      <c r="AS2755" s="67"/>
      <c r="AT2755" s="68"/>
    </row>
    <row r="2756" spans="1:46" x14ac:dyDescent="0.25">
      <c r="A2756" s="60">
        <v>41795.752898947801</v>
      </c>
      <c r="B2756" s="54">
        <f t="shared" si="126"/>
        <v>9</v>
      </c>
      <c r="C2756" s="54">
        <f t="shared" si="127"/>
        <v>2747</v>
      </c>
      <c r="D2756" s="60">
        <v>41795.752898947801</v>
      </c>
      <c r="G2756" s="63"/>
      <c r="I2756" s="64"/>
      <c r="J2756" s="64"/>
      <c r="K2756" s="65"/>
      <c r="M2756" s="64"/>
      <c r="N2756" s="66"/>
      <c r="O2756" s="66"/>
      <c r="Q2756" s="67"/>
      <c r="R2756" s="68"/>
      <c r="S2756" s="63"/>
      <c r="U2756" s="68">
        <v>81093</v>
      </c>
      <c r="V2756" s="64">
        <v>12</v>
      </c>
      <c r="W2756" s="54">
        <f t="shared" si="128"/>
        <v>2747</v>
      </c>
      <c r="X2756" s="68">
        <v>81093</v>
      </c>
      <c r="AC2756" s="63">
        <v>40547.377580445725</v>
      </c>
      <c r="AD2756" s="63"/>
      <c r="AE2756" s="54" t="s">
        <v>176</v>
      </c>
      <c r="AG2756" s="63"/>
      <c r="AK2756" s="64"/>
      <c r="AL2756" s="64"/>
      <c r="AM2756" s="65"/>
      <c r="AO2756" s="64"/>
      <c r="AP2756" s="66"/>
      <c r="AQ2756" s="66"/>
      <c r="AS2756" s="67"/>
      <c r="AT2756" s="68"/>
    </row>
    <row r="2757" spans="1:46" x14ac:dyDescent="0.25">
      <c r="A2757" s="60">
        <v>41811.453026299831</v>
      </c>
      <c r="B2757" s="54">
        <f t="shared" si="126"/>
        <v>10</v>
      </c>
      <c r="C2757" s="54">
        <f t="shared" si="127"/>
        <v>2748</v>
      </c>
      <c r="D2757" s="60">
        <v>41811.453026299831</v>
      </c>
      <c r="G2757" s="63"/>
      <c r="I2757" s="64"/>
      <c r="J2757" s="64"/>
      <c r="K2757" s="65"/>
      <c r="M2757" s="64"/>
      <c r="N2757" s="66"/>
      <c r="O2757" s="66"/>
      <c r="Q2757" s="67"/>
      <c r="R2757" s="68"/>
      <c r="S2757" s="63"/>
      <c r="U2757" s="68">
        <v>81123</v>
      </c>
      <c r="V2757" s="64">
        <v>1</v>
      </c>
      <c r="W2757" s="54">
        <f t="shared" si="128"/>
        <v>2748</v>
      </c>
      <c r="X2757" s="68">
        <v>81123</v>
      </c>
      <c r="AC2757" s="63">
        <v>40562.890635657124</v>
      </c>
      <c r="AD2757" s="63"/>
      <c r="AE2757" s="54" t="s">
        <v>177</v>
      </c>
      <c r="AG2757" s="63"/>
      <c r="AK2757" s="64"/>
      <c r="AL2757" s="64"/>
      <c r="AM2757" s="65"/>
      <c r="AO2757" s="64"/>
      <c r="AP2757" s="66"/>
      <c r="AQ2757" s="66"/>
      <c r="AS2757" s="67"/>
      <c r="AT2757" s="68"/>
    </row>
    <row r="2758" spans="1:46" x14ac:dyDescent="0.25">
      <c r="A2758" s="60">
        <v>41827.177709330805</v>
      </c>
      <c r="B2758" s="54">
        <f t="shared" si="126"/>
        <v>11</v>
      </c>
      <c r="C2758" s="54">
        <f t="shared" si="127"/>
        <v>2749</v>
      </c>
      <c r="D2758" s="60">
        <v>41827.177709330805</v>
      </c>
      <c r="G2758" s="63"/>
      <c r="I2758" s="64"/>
      <c r="J2758" s="64"/>
      <c r="K2758" s="65"/>
      <c r="M2758" s="64"/>
      <c r="N2758" s="66"/>
      <c r="O2758" s="66"/>
      <c r="Q2758" s="67"/>
      <c r="R2758" s="68"/>
      <c r="S2758" s="63"/>
      <c r="U2758" s="68">
        <v>81152</v>
      </c>
      <c r="V2758" s="64">
        <v>2</v>
      </c>
      <c r="W2758" s="54">
        <f t="shared" si="128"/>
        <v>2749</v>
      </c>
      <c r="X2758" s="68">
        <v>81152</v>
      </c>
      <c r="AC2758" s="63">
        <v>40577.105389950331</v>
      </c>
      <c r="AD2758" s="63"/>
      <c r="AE2758" s="54" t="s">
        <v>176</v>
      </c>
      <c r="AG2758" s="63"/>
      <c r="AK2758" s="64"/>
      <c r="AL2758" s="64"/>
      <c r="AM2758" s="65"/>
      <c r="AO2758" s="64"/>
      <c r="AP2758" s="66"/>
      <c r="AQ2758" s="66"/>
      <c r="AS2758" s="67"/>
      <c r="AT2758" s="68"/>
    </row>
    <row r="2759" spans="1:46" x14ac:dyDescent="0.25">
      <c r="A2759" s="60">
        <v>41842.90450756019</v>
      </c>
      <c r="B2759" s="54">
        <f t="shared" si="126"/>
        <v>12</v>
      </c>
      <c r="C2759" s="54">
        <f t="shared" si="127"/>
        <v>2750</v>
      </c>
      <c r="D2759" s="60">
        <v>41842.90450756019</v>
      </c>
      <c r="G2759" s="63"/>
      <c r="I2759" s="64"/>
      <c r="J2759" s="64"/>
      <c r="K2759" s="65"/>
      <c r="M2759" s="64"/>
      <c r="N2759" s="66"/>
      <c r="O2759" s="66"/>
      <c r="Q2759" s="67"/>
      <c r="R2759" s="68"/>
      <c r="S2759" s="63"/>
      <c r="U2759" s="68">
        <v>81182</v>
      </c>
      <c r="V2759" s="64">
        <v>3</v>
      </c>
      <c r="W2759" s="54">
        <f t="shared" si="128"/>
        <v>2750</v>
      </c>
      <c r="X2759" s="68">
        <v>81182</v>
      </c>
      <c r="AC2759" s="63">
        <v>40592.358869421761</v>
      </c>
      <c r="AD2759" s="63"/>
      <c r="AE2759" s="54" t="s">
        <v>177</v>
      </c>
      <c r="AG2759" s="63"/>
      <c r="AK2759" s="64"/>
      <c r="AL2759" s="64"/>
      <c r="AM2759" s="65"/>
      <c r="AO2759" s="64"/>
      <c r="AP2759" s="66"/>
      <c r="AQ2759" s="66"/>
      <c r="AS2759" s="67"/>
      <c r="AT2759" s="68"/>
    </row>
    <row r="2760" spans="1:46" x14ac:dyDescent="0.25">
      <c r="A2760" s="60">
        <v>41858.585836924613</v>
      </c>
      <c r="B2760" s="54">
        <f t="shared" si="126"/>
        <v>13</v>
      </c>
      <c r="C2760" s="54">
        <f t="shared" si="127"/>
        <v>2751</v>
      </c>
      <c r="D2760" s="60">
        <v>41858.585836924613</v>
      </c>
      <c r="G2760" s="63"/>
      <c r="I2760" s="64"/>
      <c r="J2760" s="64"/>
      <c r="K2760" s="65"/>
      <c r="M2760" s="64"/>
      <c r="N2760" s="66"/>
      <c r="O2760" s="66"/>
      <c r="Q2760" s="67"/>
      <c r="R2760" s="68"/>
      <c r="S2760" s="63"/>
      <c r="U2760" s="68">
        <v>81211</v>
      </c>
      <c r="V2760" s="64">
        <v>4</v>
      </c>
      <c r="W2760" s="54">
        <f t="shared" si="128"/>
        <v>2751</v>
      </c>
      <c r="X2760" s="68">
        <v>81211</v>
      </c>
      <c r="AC2760" s="63">
        <v>40606.865953614004</v>
      </c>
      <c r="AD2760" s="63"/>
      <c r="AE2760" s="54" t="s">
        <v>176</v>
      </c>
      <c r="AG2760" s="63"/>
      <c r="AK2760" s="64"/>
      <c r="AL2760" s="64"/>
      <c r="AM2760" s="65"/>
      <c r="AO2760" s="64"/>
      <c r="AP2760" s="66"/>
      <c r="AQ2760" s="66"/>
      <c r="AS2760" s="67"/>
      <c r="AT2760" s="68"/>
    </row>
    <row r="2761" spans="1:46" x14ac:dyDescent="0.25">
      <c r="A2761" s="60">
        <v>41874.199378076941</v>
      </c>
      <c r="B2761" s="54">
        <f t="shared" si="126"/>
        <v>14</v>
      </c>
      <c r="C2761" s="54">
        <f t="shared" si="127"/>
        <v>2752</v>
      </c>
      <c r="D2761" s="60">
        <v>41874.199378076941</v>
      </c>
      <c r="G2761" s="63"/>
      <c r="I2761" s="64"/>
      <c r="J2761" s="64"/>
      <c r="K2761" s="65"/>
      <c r="M2761" s="64"/>
      <c r="N2761" s="66"/>
      <c r="O2761" s="66"/>
      <c r="Q2761" s="67"/>
      <c r="R2761" s="68"/>
      <c r="S2761" s="63"/>
      <c r="U2761" s="68">
        <v>81241</v>
      </c>
      <c r="V2761" s="64">
        <v>5</v>
      </c>
      <c r="W2761" s="54">
        <f t="shared" si="128"/>
        <v>2752</v>
      </c>
      <c r="X2761" s="68">
        <v>81241</v>
      </c>
      <c r="AC2761" s="63">
        <v>40621.757750919554</v>
      </c>
      <c r="AD2761" s="63"/>
      <c r="AE2761" s="54" t="s">
        <v>177</v>
      </c>
      <c r="AG2761" s="63"/>
      <c r="AK2761" s="64"/>
      <c r="AL2761" s="64"/>
      <c r="AM2761" s="65"/>
      <c r="AO2761" s="64"/>
      <c r="AP2761" s="66"/>
      <c r="AQ2761" s="66"/>
      <c r="AS2761" s="67"/>
      <c r="AT2761" s="68"/>
    </row>
    <row r="2762" spans="1:46" x14ac:dyDescent="0.25">
      <c r="A2762" s="60">
        <v>41889.710106763989</v>
      </c>
      <c r="B2762" s="54">
        <f t="shared" si="126"/>
        <v>15</v>
      </c>
      <c r="C2762" s="54">
        <f t="shared" si="127"/>
        <v>2753</v>
      </c>
      <c r="D2762" s="60">
        <v>41889.710106763989</v>
      </c>
      <c r="G2762" s="63"/>
      <c r="I2762" s="64"/>
      <c r="J2762" s="64"/>
      <c r="K2762" s="65"/>
      <c r="M2762" s="64"/>
      <c r="N2762" s="66"/>
      <c r="O2762" s="66"/>
      <c r="Q2762" s="67"/>
      <c r="R2762" s="68"/>
      <c r="S2762" s="63"/>
      <c r="U2762" s="68">
        <v>81270</v>
      </c>
      <c r="V2762" s="64">
        <v>6</v>
      </c>
      <c r="W2762" s="54">
        <f t="shared" si="128"/>
        <v>2753</v>
      </c>
      <c r="X2762" s="68">
        <v>81270</v>
      </c>
      <c r="AC2762" s="63">
        <v>40636.606545854826</v>
      </c>
      <c r="AD2762" s="63"/>
      <c r="AE2762" s="54" t="s">
        <v>176</v>
      </c>
      <c r="AG2762" s="63"/>
      <c r="AK2762" s="64"/>
      <c r="AL2762" s="64"/>
      <c r="AM2762" s="65"/>
      <c r="AO2762" s="64"/>
      <c r="AP2762" s="66"/>
      <c r="AQ2762" s="66"/>
      <c r="AS2762" s="67"/>
      <c r="AT2762" s="68"/>
    </row>
    <row r="2763" spans="1:46" x14ac:dyDescent="0.25">
      <c r="A2763" s="60">
        <v>41905.104307087138</v>
      </c>
      <c r="B2763" s="54">
        <f t="shared" si="126"/>
        <v>16</v>
      </c>
      <c r="C2763" s="54">
        <f t="shared" si="127"/>
        <v>2754</v>
      </c>
      <c r="D2763" s="60">
        <v>41905.104307087138</v>
      </c>
      <c r="G2763" s="63"/>
      <c r="I2763" s="64"/>
      <c r="J2763" s="64"/>
      <c r="K2763" s="65"/>
      <c r="M2763" s="64"/>
      <c r="N2763" s="66"/>
      <c r="O2763" s="66"/>
      <c r="Q2763" s="67"/>
      <c r="R2763" s="68"/>
      <c r="S2763" s="63"/>
      <c r="U2763" s="68">
        <v>81299</v>
      </c>
      <c r="V2763" s="64">
        <v>7</v>
      </c>
      <c r="W2763" s="54">
        <f t="shared" si="128"/>
        <v>2754</v>
      </c>
      <c r="X2763" s="68">
        <v>81299</v>
      </c>
      <c r="AC2763" s="63">
        <v>40651.114647514187</v>
      </c>
      <c r="AD2763" s="63"/>
      <c r="AE2763" s="54" t="s">
        <v>177</v>
      </c>
      <c r="AG2763" s="63"/>
      <c r="AK2763" s="64"/>
      <c r="AL2763" s="64"/>
      <c r="AM2763" s="65"/>
      <c r="AO2763" s="64"/>
      <c r="AP2763" s="66"/>
      <c r="AQ2763" s="66"/>
      <c r="AS2763" s="67"/>
      <c r="AT2763" s="68"/>
    </row>
    <row r="2764" spans="1:46" x14ac:dyDescent="0.25">
      <c r="A2764" s="60">
        <v>41920.367101295851</v>
      </c>
      <c r="B2764" s="54">
        <f t="shared" ref="B2764:B2827" si="129">IF(B2763=24,1,B2763+1)</f>
        <v>17</v>
      </c>
      <c r="C2764" s="54">
        <f t="shared" ref="C2764:C2827" si="130">C2763+1</f>
        <v>2755</v>
      </c>
      <c r="D2764" s="60">
        <v>41920.367101295851</v>
      </c>
      <c r="G2764" s="63"/>
      <c r="I2764" s="64"/>
      <c r="J2764" s="64"/>
      <c r="K2764" s="65"/>
      <c r="M2764" s="64"/>
      <c r="N2764" s="66"/>
      <c r="O2764" s="66"/>
      <c r="Q2764" s="67"/>
      <c r="R2764" s="68"/>
      <c r="S2764" s="63"/>
      <c r="U2764" s="68">
        <v>81329</v>
      </c>
      <c r="V2764" s="64">
        <v>8</v>
      </c>
      <c r="W2764" s="54">
        <f t="shared" ref="W2764:W2827" si="131">W2763+1</f>
        <v>2755</v>
      </c>
      <c r="X2764" s="68">
        <v>81329</v>
      </c>
      <c r="AC2764" s="63">
        <v>40666.285971578676</v>
      </c>
      <c r="AD2764" s="63"/>
      <c r="AE2764" s="54" t="s">
        <v>176</v>
      </c>
      <c r="AG2764" s="63"/>
      <c r="AK2764" s="64"/>
      <c r="AL2764" s="64"/>
      <c r="AM2764" s="65"/>
      <c r="AO2764" s="64"/>
      <c r="AP2764" s="66"/>
      <c r="AQ2764" s="66"/>
      <c r="AS2764" s="67"/>
      <c r="AT2764" s="68"/>
    </row>
    <row r="2765" spans="1:46" x14ac:dyDescent="0.25">
      <c r="A2765" s="60">
        <v>41935.498738431837</v>
      </c>
      <c r="B2765" s="54">
        <f t="shared" si="129"/>
        <v>18</v>
      </c>
      <c r="C2765" s="54">
        <f t="shared" si="130"/>
        <v>2756</v>
      </c>
      <c r="D2765" s="60">
        <v>41935.498738431837</v>
      </c>
      <c r="G2765" s="63"/>
      <c r="I2765" s="64"/>
      <c r="J2765" s="64"/>
      <c r="K2765" s="65"/>
      <c r="M2765" s="64"/>
      <c r="N2765" s="66"/>
      <c r="O2765" s="66"/>
      <c r="Q2765" s="67"/>
      <c r="R2765" s="68"/>
      <c r="S2765" s="63"/>
      <c r="U2765" s="68">
        <v>81358</v>
      </c>
      <c r="V2765" s="64">
        <v>9</v>
      </c>
      <c r="W2765" s="54">
        <f t="shared" si="131"/>
        <v>2756</v>
      </c>
      <c r="X2765" s="68">
        <v>81358</v>
      </c>
      <c r="AC2765" s="63">
        <v>40680.465101628564</v>
      </c>
      <c r="AD2765" s="63"/>
      <c r="AE2765" s="54" t="s">
        <v>177</v>
      </c>
      <c r="AG2765" s="63"/>
      <c r="AK2765" s="64"/>
      <c r="AL2765" s="64"/>
      <c r="AM2765" s="65"/>
      <c r="AO2765" s="64"/>
      <c r="AP2765" s="66"/>
      <c r="AQ2765" s="66"/>
      <c r="AS2765" s="67"/>
      <c r="AT2765" s="68"/>
    </row>
    <row r="2766" spans="1:46" x14ac:dyDescent="0.25">
      <c r="A2766" s="60">
        <v>41950.505418275017</v>
      </c>
      <c r="B2766" s="54">
        <f t="shared" si="129"/>
        <v>19</v>
      </c>
      <c r="C2766" s="54">
        <f t="shared" si="130"/>
        <v>2757</v>
      </c>
      <c r="D2766" s="60">
        <v>41950.505418275017</v>
      </c>
      <c r="G2766" s="63"/>
      <c r="I2766" s="64"/>
      <c r="J2766" s="64"/>
      <c r="K2766" s="65"/>
      <c r="M2766" s="64"/>
      <c r="N2766" s="66"/>
      <c r="O2766" s="66"/>
      <c r="Q2766" s="67"/>
      <c r="R2766" s="68"/>
      <c r="S2766" s="63"/>
      <c r="U2766" s="68">
        <v>81388</v>
      </c>
      <c r="V2766" s="64">
        <v>10</v>
      </c>
      <c r="W2766" s="54">
        <f t="shared" si="131"/>
        <v>2757</v>
      </c>
      <c r="X2766" s="68">
        <v>81388</v>
      </c>
      <c r="AC2766" s="63">
        <v>40695.877580284607</v>
      </c>
      <c r="AD2766" s="63"/>
      <c r="AE2766" s="54" t="s">
        <v>176</v>
      </c>
      <c r="AG2766" s="63"/>
      <c r="AK2766" s="64"/>
      <c r="AL2766" s="64"/>
      <c r="AM2766" s="65"/>
      <c r="AO2766" s="64"/>
      <c r="AP2766" s="66"/>
      <c r="AQ2766" s="66"/>
      <c r="AS2766" s="67"/>
      <c r="AT2766" s="68"/>
    </row>
    <row r="2767" spans="1:46" x14ac:dyDescent="0.25">
      <c r="A2767" s="60">
        <v>41965.402298759669</v>
      </c>
      <c r="B2767" s="54">
        <f t="shared" si="129"/>
        <v>20</v>
      </c>
      <c r="C2767" s="54">
        <f t="shared" si="130"/>
        <v>2758</v>
      </c>
      <c r="D2767" s="60">
        <v>41965.402298759669</v>
      </c>
      <c r="G2767" s="63"/>
      <c r="I2767" s="64"/>
      <c r="J2767" s="64"/>
      <c r="K2767" s="65"/>
      <c r="M2767" s="64"/>
      <c r="N2767" s="66"/>
      <c r="O2767" s="66"/>
      <c r="Q2767" s="67"/>
      <c r="R2767" s="68"/>
      <c r="S2767" s="63"/>
      <c r="U2767" s="68">
        <v>81418</v>
      </c>
      <c r="V2767" s="64">
        <v>11</v>
      </c>
      <c r="W2767" s="54">
        <f t="shared" si="131"/>
        <v>2758</v>
      </c>
      <c r="X2767" s="68">
        <v>81418</v>
      </c>
      <c r="AC2767" s="63">
        <v>40709.843533649109</v>
      </c>
      <c r="AD2767" s="63"/>
      <c r="AE2767" s="54" t="s">
        <v>177</v>
      </c>
      <c r="AG2767" s="63"/>
      <c r="AK2767" s="64"/>
      <c r="AL2767" s="64"/>
      <c r="AM2767" s="65"/>
      <c r="AO2767" s="64"/>
      <c r="AP2767" s="66"/>
      <c r="AQ2767" s="66"/>
      <c r="AS2767" s="67"/>
      <c r="AT2767" s="68"/>
    </row>
    <row r="2768" spans="1:46" x14ac:dyDescent="0.25">
      <c r="A2768" s="60">
        <v>41980.211966654286</v>
      </c>
      <c r="B2768" s="54">
        <f t="shared" si="129"/>
        <v>21</v>
      </c>
      <c r="C2768" s="54">
        <f t="shared" si="130"/>
        <v>2759</v>
      </c>
      <c r="D2768" s="60">
        <v>41980.211966654286</v>
      </c>
      <c r="G2768" s="63"/>
      <c r="I2768" s="64"/>
      <c r="J2768" s="64"/>
      <c r="K2768" s="65"/>
      <c r="M2768" s="64"/>
      <c r="N2768" s="66"/>
      <c r="O2768" s="66"/>
      <c r="Q2768" s="67"/>
      <c r="R2768" s="68"/>
      <c r="S2768" s="63"/>
      <c r="U2768" s="68">
        <v>81448</v>
      </c>
      <c r="V2768" s="64">
        <v>12</v>
      </c>
      <c r="W2768" s="54">
        <f t="shared" si="131"/>
        <v>2759</v>
      </c>
      <c r="X2768" s="68">
        <v>81448</v>
      </c>
      <c r="AC2768" s="63">
        <v>40725.371547431219</v>
      </c>
      <c r="AD2768" s="63"/>
      <c r="AE2768" s="54" t="s">
        <v>176</v>
      </c>
      <c r="AG2768" s="63"/>
      <c r="AK2768" s="64"/>
      <c r="AL2768" s="64"/>
      <c r="AM2768" s="65"/>
      <c r="AO2768" s="64"/>
      <c r="AP2768" s="66"/>
      <c r="AQ2768" s="66"/>
      <c r="AS2768" s="67"/>
      <c r="AT2768" s="68"/>
    </row>
    <row r="2769" spans="1:46" x14ac:dyDescent="0.25">
      <c r="A2769" s="60">
        <v>41994.96121304296</v>
      </c>
      <c r="B2769" s="54">
        <f t="shared" si="129"/>
        <v>22</v>
      </c>
      <c r="C2769" s="54">
        <f t="shared" si="130"/>
        <v>2760</v>
      </c>
      <c r="D2769" s="60">
        <v>41994.96121304296</v>
      </c>
      <c r="G2769" s="63"/>
      <c r="I2769" s="64"/>
      <c r="J2769" s="64"/>
      <c r="K2769" s="65"/>
      <c r="M2769" s="64"/>
      <c r="N2769" s="66"/>
      <c r="O2769" s="66"/>
      <c r="Q2769" s="67"/>
      <c r="R2769" s="68"/>
      <c r="S2769" s="63"/>
      <c r="U2769" s="68">
        <v>81477</v>
      </c>
      <c r="V2769" s="64">
        <v>1</v>
      </c>
      <c r="W2769" s="54">
        <f t="shared" si="131"/>
        <v>2760</v>
      </c>
      <c r="X2769" s="68">
        <v>81477</v>
      </c>
      <c r="AC2769" s="63">
        <v>40739.278273219708</v>
      </c>
      <c r="AD2769" s="63"/>
      <c r="AE2769" s="54" t="s">
        <v>177</v>
      </c>
      <c r="AG2769" s="63"/>
      <c r="AK2769" s="64"/>
      <c r="AL2769" s="64"/>
      <c r="AM2769" s="65"/>
      <c r="AO2769" s="64"/>
      <c r="AP2769" s="66"/>
      <c r="AQ2769" s="66"/>
      <c r="AS2769" s="67"/>
      <c r="AT2769" s="68"/>
    </row>
    <row r="2770" spans="1:46" x14ac:dyDescent="0.25">
      <c r="A2770" s="60">
        <v>42009.681723056827</v>
      </c>
      <c r="B2770" s="54">
        <f t="shared" si="129"/>
        <v>23</v>
      </c>
      <c r="C2770" s="54">
        <f t="shared" si="130"/>
        <v>2761</v>
      </c>
      <c r="D2770" s="60">
        <v>42009.681723056827</v>
      </c>
      <c r="G2770" s="63"/>
      <c r="I2770" s="64"/>
      <c r="J2770" s="64"/>
      <c r="K2770" s="65"/>
      <c r="M2770" s="64"/>
      <c r="N2770" s="66"/>
      <c r="O2770" s="66"/>
      <c r="Q2770" s="67"/>
      <c r="R2770" s="68"/>
      <c r="S2770" s="63"/>
      <c r="U2770" s="68">
        <v>81507</v>
      </c>
      <c r="V2770" s="64">
        <v>2</v>
      </c>
      <c r="W2770" s="54">
        <f t="shared" si="131"/>
        <v>2761</v>
      </c>
      <c r="X2770" s="68">
        <v>81507</v>
      </c>
      <c r="AC2770" s="63">
        <v>40754.778408568352</v>
      </c>
      <c r="AD2770" s="63"/>
      <c r="AE2770" s="54" t="s">
        <v>176</v>
      </c>
      <c r="AG2770" s="63"/>
      <c r="AK2770" s="64"/>
      <c r="AL2770" s="64"/>
      <c r="AM2770" s="65"/>
      <c r="AO2770" s="64"/>
      <c r="AP2770" s="66"/>
      <c r="AQ2770" s="66"/>
      <c r="AS2770" s="67"/>
      <c r="AT2770" s="68"/>
    </row>
    <row r="2771" spans="1:46" x14ac:dyDescent="0.25">
      <c r="A2771" s="60">
        <v>42024.405820155982</v>
      </c>
      <c r="B2771" s="54">
        <f t="shared" si="129"/>
        <v>24</v>
      </c>
      <c r="C2771" s="54">
        <f t="shared" si="130"/>
        <v>2762</v>
      </c>
      <c r="D2771" s="60">
        <v>42024.405820155982</v>
      </c>
      <c r="G2771" s="63"/>
      <c r="I2771" s="64"/>
      <c r="J2771" s="64"/>
      <c r="K2771" s="65"/>
      <c r="M2771" s="64"/>
      <c r="N2771" s="66"/>
      <c r="O2771" s="66"/>
      <c r="Q2771" s="67"/>
      <c r="R2771" s="68"/>
      <c r="S2771" s="63"/>
      <c r="U2771" s="68">
        <v>81537</v>
      </c>
      <c r="V2771" s="64">
        <v>3</v>
      </c>
      <c r="W2771" s="54">
        <f t="shared" si="131"/>
        <v>2762</v>
      </c>
      <c r="X2771" s="68">
        <v>81537</v>
      </c>
      <c r="AC2771" s="63">
        <v>40768.790702307131</v>
      </c>
      <c r="AD2771" s="63"/>
      <c r="AE2771" s="54" t="s">
        <v>177</v>
      </c>
      <c r="AG2771" s="63"/>
      <c r="AK2771" s="64"/>
      <c r="AL2771" s="64"/>
      <c r="AM2771" s="65"/>
      <c r="AO2771" s="64"/>
      <c r="AP2771" s="66"/>
      <c r="AQ2771" s="66"/>
      <c r="AS2771" s="67"/>
      <c r="AT2771" s="68"/>
    </row>
    <row r="2772" spans="1:46" x14ac:dyDescent="0.25">
      <c r="A2772" s="60">
        <v>42039.166382911149</v>
      </c>
      <c r="B2772" s="54">
        <f t="shared" si="129"/>
        <v>1</v>
      </c>
      <c r="C2772" s="54">
        <f t="shared" si="130"/>
        <v>2763</v>
      </c>
      <c r="D2772" s="60">
        <v>42039.166382911149</v>
      </c>
      <c r="G2772" s="63"/>
      <c r="I2772" s="64"/>
      <c r="J2772" s="64"/>
      <c r="K2772" s="65"/>
      <c r="M2772" s="64"/>
      <c r="N2772" s="66"/>
      <c r="O2772" s="66"/>
      <c r="Q2772" s="67"/>
      <c r="R2772" s="68"/>
      <c r="S2772" s="63"/>
      <c r="U2772" s="68">
        <v>81566</v>
      </c>
      <c r="V2772" s="64">
        <v>4</v>
      </c>
      <c r="W2772" s="54">
        <f t="shared" si="131"/>
        <v>2763</v>
      </c>
      <c r="X2772" s="68">
        <v>81566</v>
      </c>
      <c r="AC2772" s="63">
        <v>40784.128610018175</v>
      </c>
      <c r="AD2772" s="63"/>
      <c r="AE2772" s="54" t="s">
        <v>176</v>
      </c>
      <c r="AG2772" s="63"/>
      <c r="AK2772" s="64"/>
      <c r="AL2772" s="64"/>
      <c r="AM2772" s="65"/>
      <c r="AO2772" s="64"/>
      <c r="AP2772" s="66"/>
      <c r="AQ2772" s="66"/>
      <c r="AS2772" s="67"/>
      <c r="AT2772" s="68"/>
    </row>
    <row r="2773" spans="1:46" x14ac:dyDescent="0.25">
      <c r="A2773" s="60">
        <v>42053.993707019836</v>
      </c>
      <c r="B2773" s="54">
        <f t="shared" si="129"/>
        <v>2</v>
      </c>
      <c r="C2773" s="54">
        <f t="shared" si="130"/>
        <v>2764</v>
      </c>
      <c r="D2773" s="60">
        <v>42053.993707019836</v>
      </c>
      <c r="G2773" s="63"/>
      <c r="I2773" s="64"/>
      <c r="J2773" s="64"/>
      <c r="K2773" s="65"/>
      <c r="M2773" s="64"/>
      <c r="N2773" s="66"/>
      <c r="O2773" s="66"/>
      <c r="Q2773" s="67"/>
      <c r="R2773" s="68"/>
      <c r="S2773" s="63"/>
      <c r="U2773" s="68">
        <v>81595</v>
      </c>
      <c r="V2773" s="64">
        <v>5</v>
      </c>
      <c r="W2773" s="54">
        <f t="shared" si="131"/>
        <v>2764</v>
      </c>
      <c r="X2773" s="68">
        <v>81595</v>
      </c>
      <c r="AC2773" s="63">
        <v>40798.39428134542</v>
      </c>
      <c r="AD2773" s="63"/>
      <c r="AE2773" s="54" t="s">
        <v>177</v>
      </c>
      <c r="AG2773" s="63"/>
      <c r="AK2773" s="64"/>
      <c r="AL2773" s="64"/>
      <c r="AM2773" s="65"/>
      <c r="AO2773" s="64"/>
      <c r="AP2773" s="66"/>
      <c r="AQ2773" s="66"/>
      <c r="AS2773" s="67"/>
      <c r="AT2773" s="68"/>
    </row>
    <row r="2774" spans="1:46" x14ac:dyDescent="0.25">
      <c r="A2774" s="60">
        <v>42068.914440969937</v>
      </c>
      <c r="B2774" s="54">
        <f t="shared" si="129"/>
        <v>3</v>
      </c>
      <c r="C2774" s="54">
        <f t="shared" si="130"/>
        <v>2765</v>
      </c>
      <c r="D2774" s="60">
        <v>42068.914440969937</v>
      </c>
      <c r="G2774" s="63"/>
      <c r="I2774" s="64"/>
      <c r="J2774" s="64"/>
      <c r="K2774" s="65"/>
      <c r="M2774" s="64"/>
      <c r="N2774" s="66"/>
      <c r="O2774" s="66"/>
      <c r="Q2774" s="67"/>
      <c r="R2774" s="68"/>
      <c r="S2774" s="63"/>
      <c r="U2774" s="68">
        <v>81625</v>
      </c>
      <c r="V2774" s="64">
        <v>5</v>
      </c>
      <c r="W2774" s="54">
        <f t="shared" si="131"/>
        <v>2765</v>
      </c>
      <c r="X2774" s="68">
        <v>81625</v>
      </c>
      <c r="AC2774" s="63">
        <v>40813.465126304887</v>
      </c>
      <c r="AD2774" s="63"/>
      <c r="AE2774" s="54" t="s">
        <v>176</v>
      </c>
      <c r="AG2774" s="63"/>
      <c r="AK2774" s="64"/>
      <c r="AL2774" s="64"/>
      <c r="AM2774" s="65"/>
      <c r="AO2774" s="64"/>
      <c r="AP2774" s="66"/>
      <c r="AQ2774" s="66"/>
      <c r="AS2774" s="67"/>
      <c r="AT2774" s="68"/>
    </row>
    <row r="2775" spans="1:46" x14ac:dyDescent="0.25">
      <c r="A2775" s="60">
        <v>42083.948802294675</v>
      </c>
      <c r="B2775" s="54">
        <f t="shared" si="129"/>
        <v>4</v>
      </c>
      <c r="C2775" s="54">
        <f t="shared" si="130"/>
        <v>2766</v>
      </c>
      <c r="D2775" s="60">
        <v>42083.948802294675</v>
      </c>
      <c r="G2775" s="63"/>
      <c r="I2775" s="64"/>
      <c r="J2775" s="64"/>
      <c r="K2775" s="65"/>
      <c r="M2775" s="64"/>
      <c r="N2775" s="66"/>
      <c r="O2775" s="66"/>
      <c r="Q2775" s="67"/>
      <c r="R2775" s="68"/>
      <c r="S2775" s="63"/>
      <c r="U2775" s="68">
        <v>81654</v>
      </c>
      <c r="V2775" s="64">
        <v>6</v>
      </c>
      <c r="W2775" s="54">
        <f t="shared" si="131"/>
        <v>2766</v>
      </c>
      <c r="X2775" s="68">
        <v>81654</v>
      </c>
      <c r="AC2775" s="63">
        <v>40828.088080045301</v>
      </c>
      <c r="AD2775" s="63"/>
      <c r="AE2775" s="54" t="s">
        <v>177</v>
      </c>
      <c r="AG2775" s="63"/>
      <c r="AK2775" s="64"/>
      <c r="AL2775" s="64"/>
      <c r="AM2775" s="65"/>
      <c r="AO2775" s="64"/>
      <c r="AP2775" s="66"/>
      <c r="AQ2775" s="66"/>
      <c r="AS2775" s="67"/>
      <c r="AT2775" s="68"/>
    </row>
    <row r="2776" spans="1:46" x14ac:dyDescent="0.25">
      <c r="A2776" s="60">
        <v>42099.111286332831</v>
      </c>
      <c r="B2776" s="54">
        <f t="shared" si="129"/>
        <v>5</v>
      </c>
      <c r="C2776" s="54">
        <f t="shared" si="130"/>
        <v>2767</v>
      </c>
      <c r="D2776" s="60">
        <v>42099.111286332831</v>
      </c>
      <c r="G2776" s="63"/>
      <c r="I2776" s="64"/>
      <c r="J2776" s="64"/>
      <c r="K2776" s="65"/>
      <c r="M2776" s="64"/>
      <c r="N2776" s="66"/>
      <c r="O2776" s="66"/>
      <c r="Q2776" s="67"/>
      <c r="R2776" s="68"/>
      <c r="S2776" s="63"/>
      <c r="U2776" s="68">
        <v>81683</v>
      </c>
      <c r="V2776" s="64">
        <v>7</v>
      </c>
      <c r="W2776" s="54">
        <f t="shared" si="131"/>
        <v>2767</v>
      </c>
      <c r="X2776" s="68">
        <v>81683</v>
      </c>
      <c r="AC2776" s="63">
        <v>40842.831178607419</v>
      </c>
      <c r="AD2776" s="63"/>
      <c r="AE2776" s="54" t="s">
        <v>176</v>
      </c>
      <c r="AG2776" s="63"/>
      <c r="AK2776" s="64"/>
      <c r="AL2776" s="64"/>
      <c r="AM2776" s="65"/>
      <c r="AO2776" s="64"/>
      <c r="AP2776" s="66"/>
      <c r="AQ2776" s="66"/>
      <c r="AS2776" s="67"/>
      <c r="AT2776" s="68"/>
    </row>
    <row r="2777" spans="1:46" x14ac:dyDescent="0.25">
      <c r="A2777" s="60">
        <v>42114.404848966748</v>
      </c>
      <c r="B2777" s="54">
        <f t="shared" si="129"/>
        <v>6</v>
      </c>
      <c r="C2777" s="54">
        <f t="shared" si="130"/>
        <v>2768</v>
      </c>
      <c r="D2777" s="60">
        <v>42114.404848966748</v>
      </c>
      <c r="G2777" s="63"/>
      <c r="I2777" s="64"/>
      <c r="J2777" s="64"/>
      <c r="K2777" s="65"/>
      <c r="M2777" s="64"/>
      <c r="N2777" s="66"/>
      <c r="O2777" s="66"/>
      <c r="Q2777" s="67"/>
      <c r="R2777" s="68"/>
      <c r="S2777" s="63"/>
      <c r="U2777" s="68">
        <v>81713</v>
      </c>
      <c r="V2777" s="64">
        <v>8</v>
      </c>
      <c r="W2777" s="54">
        <f t="shared" si="131"/>
        <v>2768</v>
      </c>
      <c r="X2777" s="68">
        <v>81713</v>
      </c>
      <c r="AC2777" s="63">
        <v>40857.845290892757</v>
      </c>
      <c r="AD2777" s="63"/>
      <c r="AE2777" s="54" t="s">
        <v>177</v>
      </c>
      <c r="AG2777" s="63"/>
      <c r="AK2777" s="64"/>
      <c r="AL2777" s="64"/>
      <c r="AM2777" s="65"/>
      <c r="AO2777" s="64"/>
      <c r="AP2777" s="66"/>
      <c r="AQ2777" s="66"/>
      <c r="AS2777" s="67"/>
      <c r="AT2777" s="68"/>
    </row>
    <row r="2778" spans="1:46" x14ac:dyDescent="0.25">
      <c r="A2778" s="60">
        <v>42129.828970056493</v>
      </c>
      <c r="B2778" s="54">
        <f t="shared" si="129"/>
        <v>7</v>
      </c>
      <c r="C2778" s="54">
        <f t="shared" si="130"/>
        <v>2769</v>
      </c>
      <c r="D2778" s="60">
        <v>42129.828970056493</v>
      </c>
      <c r="G2778" s="63"/>
      <c r="I2778" s="64"/>
      <c r="J2778" s="64"/>
      <c r="K2778" s="65"/>
      <c r="M2778" s="64"/>
      <c r="N2778" s="66"/>
      <c r="O2778" s="66"/>
      <c r="Q2778" s="67"/>
      <c r="R2778" s="68"/>
      <c r="S2778" s="63"/>
      <c r="U2778" s="68">
        <v>81742</v>
      </c>
      <c r="V2778" s="64">
        <v>9</v>
      </c>
      <c r="W2778" s="54">
        <f t="shared" si="131"/>
        <v>2769</v>
      </c>
      <c r="X2778" s="68">
        <v>81742</v>
      </c>
      <c r="AC2778" s="63">
        <v>40872.257494907361</v>
      </c>
      <c r="AD2778" s="63"/>
      <c r="AE2778" s="54" t="s">
        <v>176</v>
      </c>
      <c r="AG2778" s="63"/>
      <c r="AK2778" s="64"/>
      <c r="AL2778" s="64"/>
      <c r="AM2778" s="65"/>
      <c r="AO2778" s="64"/>
      <c r="AP2778" s="66"/>
      <c r="AQ2778" s="66"/>
      <c r="AS2778" s="67"/>
      <c r="AT2778" s="68"/>
    </row>
    <row r="2779" spans="1:46" x14ac:dyDescent="0.25">
      <c r="A2779" s="60">
        <v>42145.365217086859</v>
      </c>
      <c r="B2779" s="54">
        <f t="shared" si="129"/>
        <v>8</v>
      </c>
      <c r="C2779" s="54">
        <f t="shared" si="130"/>
        <v>2770</v>
      </c>
      <c r="D2779" s="60">
        <v>42145.365217086859</v>
      </c>
      <c r="G2779" s="63"/>
      <c r="I2779" s="64"/>
      <c r="J2779" s="64"/>
      <c r="K2779" s="65"/>
      <c r="M2779" s="64"/>
      <c r="N2779" s="66"/>
      <c r="O2779" s="66"/>
      <c r="Q2779" s="67"/>
      <c r="R2779" s="68"/>
      <c r="S2779" s="63"/>
      <c r="U2779" s="68">
        <v>81772</v>
      </c>
      <c r="V2779" s="64">
        <v>10</v>
      </c>
      <c r="W2779" s="54">
        <f t="shared" si="131"/>
        <v>2770</v>
      </c>
      <c r="X2779" s="68">
        <v>81772</v>
      </c>
      <c r="AC2779" s="63">
        <v>40887.609368594363</v>
      </c>
      <c r="AD2779" s="63"/>
      <c r="AE2779" s="54" t="s">
        <v>177</v>
      </c>
      <c r="AG2779" s="63"/>
      <c r="AK2779" s="64"/>
      <c r="AL2779" s="64"/>
      <c r="AM2779" s="65"/>
      <c r="AO2779" s="64"/>
      <c r="AP2779" s="66"/>
      <c r="AQ2779" s="66"/>
      <c r="AS2779" s="67"/>
      <c r="AT2779" s="68"/>
    </row>
    <row r="2780" spans="1:46" x14ac:dyDescent="0.25">
      <c r="A2780" s="60">
        <v>42160.999518773053</v>
      </c>
      <c r="B2780" s="54">
        <f t="shared" si="129"/>
        <v>9</v>
      </c>
      <c r="C2780" s="54">
        <f t="shared" si="130"/>
        <v>2771</v>
      </c>
      <c r="D2780" s="60">
        <v>42160.999518773053</v>
      </c>
      <c r="G2780" s="63"/>
      <c r="I2780" s="64"/>
      <c r="J2780" s="64"/>
      <c r="K2780" s="65"/>
      <c r="M2780" s="64"/>
      <c r="N2780" s="66"/>
      <c r="O2780" s="66"/>
      <c r="Q2780" s="67"/>
      <c r="R2780" s="68"/>
      <c r="S2780" s="63"/>
      <c r="U2780" s="68">
        <v>81802</v>
      </c>
      <c r="V2780" s="64">
        <v>11</v>
      </c>
      <c r="W2780" s="54">
        <f t="shared" si="131"/>
        <v>2771</v>
      </c>
      <c r="X2780" s="68">
        <v>81802</v>
      </c>
      <c r="AC2780" s="63">
        <v>40901.755207278766</v>
      </c>
      <c r="AD2780" s="63"/>
      <c r="AE2780" s="54" t="s">
        <v>176</v>
      </c>
      <c r="AG2780" s="63"/>
      <c r="AK2780" s="64"/>
      <c r="AL2780" s="64"/>
      <c r="AM2780" s="65"/>
      <c r="AO2780" s="64"/>
      <c r="AP2780" s="66"/>
      <c r="AQ2780" s="66"/>
      <c r="AS2780" s="67"/>
      <c r="AT2780" s="68"/>
    </row>
    <row r="2781" spans="1:46" x14ac:dyDescent="0.25">
      <c r="A2781" s="60">
        <v>42176.693784533069</v>
      </c>
      <c r="B2781" s="54">
        <f t="shared" si="129"/>
        <v>10</v>
      </c>
      <c r="C2781" s="54">
        <f t="shared" si="130"/>
        <v>2772</v>
      </c>
      <c r="D2781" s="60">
        <v>42176.693784533069</v>
      </c>
      <c r="G2781" s="63"/>
      <c r="I2781" s="64"/>
      <c r="J2781" s="64"/>
      <c r="K2781" s="65"/>
      <c r="M2781" s="64"/>
      <c r="N2781" s="66"/>
      <c r="O2781" s="66"/>
      <c r="Q2781" s="67"/>
      <c r="R2781" s="68"/>
      <c r="S2781" s="63"/>
      <c r="U2781" s="68">
        <v>81832</v>
      </c>
      <c r="V2781" s="64">
        <v>12</v>
      </c>
      <c r="W2781" s="54">
        <f t="shared" si="131"/>
        <v>2772</v>
      </c>
      <c r="X2781" s="68">
        <v>81832</v>
      </c>
      <c r="AC2781" s="63">
        <v>40917.31333418563</v>
      </c>
      <c r="AD2781" s="63"/>
      <c r="AE2781" s="54" t="s">
        <v>177</v>
      </c>
      <c r="AG2781" s="63"/>
      <c r="AK2781" s="64"/>
      <c r="AL2781" s="64"/>
      <c r="AM2781" s="65"/>
      <c r="AO2781" s="64"/>
      <c r="AP2781" s="66"/>
      <c r="AQ2781" s="66"/>
      <c r="AS2781" s="67"/>
      <c r="AT2781" s="68"/>
    </row>
    <row r="2782" spans="1:46" x14ac:dyDescent="0.25">
      <c r="A2782" s="60">
        <v>42192.425967132207</v>
      </c>
      <c r="B2782" s="54">
        <f t="shared" si="129"/>
        <v>11</v>
      </c>
      <c r="C2782" s="54">
        <f t="shared" si="130"/>
        <v>2773</v>
      </c>
      <c r="D2782" s="60">
        <v>42192.425967132207</v>
      </c>
      <c r="G2782" s="63"/>
      <c r="I2782" s="64"/>
      <c r="J2782" s="64"/>
      <c r="K2782" s="65"/>
      <c r="M2782" s="64"/>
      <c r="N2782" s="66"/>
      <c r="O2782" s="66"/>
      <c r="Q2782" s="67"/>
      <c r="R2782" s="68"/>
      <c r="S2782" s="63"/>
      <c r="U2782" s="68">
        <v>81861</v>
      </c>
      <c r="V2782" s="64">
        <v>1</v>
      </c>
      <c r="W2782" s="54">
        <f t="shared" si="131"/>
        <v>2773</v>
      </c>
      <c r="X2782" s="68">
        <v>81861</v>
      </c>
      <c r="AC2782" s="63">
        <v>40931.319713137113</v>
      </c>
      <c r="AD2782" s="63"/>
      <c r="AE2782" s="54" t="s">
        <v>176</v>
      </c>
      <c r="AG2782" s="63"/>
      <c r="AK2782" s="64"/>
      <c r="AL2782" s="64"/>
      <c r="AM2782" s="65"/>
      <c r="AO2782" s="64"/>
      <c r="AP2782" s="66"/>
      <c r="AQ2782" s="66"/>
      <c r="AS2782" s="67"/>
      <c r="AT2782" s="68"/>
    </row>
    <row r="2783" spans="1:46" x14ac:dyDescent="0.25">
      <c r="A2783" s="60">
        <v>42208.146934047341</v>
      </c>
      <c r="B2783" s="54">
        <f t="shared" si="129"/>
        <v>12</v>
      </c>
      <c r="C2783" s="54">
        <f t="shared" si="130"/>
        <v>2774</v>
      </c>
      <c r="D2783" s="60">
        <v>42208.146934047341</v>
      </c>
      <c r="G2783" s="63"/>
      <c r="I2783" s="64"/>
      <c r="J2783" s="64"/>
      <c r="K2783" s="65"/>
      <c r="M2783" s="64"/>
      <c r="N2783" s="66"/>
      <c r="O2783" s="66"/>
      <c r="Q2783" s="67"/>
      <c r="R2783" s="68"/>
      <c r="S2783" s="63"/>
      <c r="U2783" s="68">
        <v>81891</v>
      </c>
      <c r="V2783" s="64">
        <v>2</v>
      </c>
      <c r="W2783" s="54">
        <f t="shared" si="131"/>
        <v>2774</v>
      </c>
      <c r="X2783" s="68">
        <v>81891</v>
      </c>
      <c r="AC2783" s="63">
        <v>40946.913091686554</v>
      </c>
      <c r="AD2783" s="63"/>
      <c r="AE2783" s="54" t="s">
        <v>177</v>
      </c>
      <c r="AG2783" s="63"/>
      <c r="AK2783" s="64"/>
      <c r="AL2783" s="64"/>
      <c r="AM2783" s="65"/>
      <c r="AO2783" s="64"/>
      <c r="AP2783" s="66"/>
      <c r="AQ2783" s="66"/>
      <c r="AS2783" s="67"/>
      <c r="AT2783" s="68"/>
    </row>
    <row r="2784" spans="1:46" x14ac:dyDescent="0.25">
      <c r="A2784" s="60">
        <v>42223.835087346844</v>
      </c>
      <c r="B2784" s="54">
        <f t="shared" si="129"/>
        <v>13</v>
      </c>
      <c r="C2784" s="54">
        <f t="shared" si="130"/>
        <v>2775</v>
      </c>
      <c r="D2784" s="60">
        <v>42223.835087346844</v>
      </c>
      <c r="G2784" s="63"/>
      <c r="I2784" s="64"/>
      <c r="J2784" s="64"/>
      <c r="K2784" s="65"/>
      <c r="M2784" s="64"/>
      <c r="N2784" s="66"/>
      <c r="O2784" s="66"/>
      <c r="Q2784" s="67"/>
      <c r="R2784" s="68"/>
      <c r="S2784" s="63"/>
      <c r="U2784" s="68">
        <v>81920</v>
      </c>
      <c r="V2784" s="64">
        <v>3</v>
      </c>
      <c r="W2784" s="54">
        <f t="shared" si="131"/>
        <v>2775</v>
      </c>
      <c r="X2784" s="68">
        <v>81920</v>
      </c>
      <c r="AC2784" s="63">
        <v>40960.941459505353</v>
      </c>
      <c r="AD2784" s="63"/>
      <c r="AE2784" s="54" t="s">
        <v>176</v>
      </c>
      <c r="AG2784" s="63"/>
      <c r="AK2784" s="64"/>
      <c r="AL2784" s="64"/>
      <c r="AM2784" s="65"/>
      <c r="AO2784" s="64"/>
      <c r="AP2784" s="66"/>
      <c r="AQ2784" s="66"/>
      <c r="AS2784" s="67"/>
      <c r="AT2784" s="68"/>
    </row>
    <row r="2785" spans="1:46" x14ac:dyDescent="0.25">
      <c r="A2785" s="60">
        <v>42239.443342121318</v>
      </c>
      <c r="B2785" s="54">
        <f t="shared" si="129"/>
        <v>14</v>
      </c>
      <c r="C2785" s="54">
        <f t="shared" si="130"/>
        <v>2776</v>
      </c>
      <c r="D2785" s="60">
        <v>42239.443342121318</v>
      </c>
      <c r="G2785" s="63"/>
      <c r="I2785" s="64"/>
      <c r="J2785" s="64"/>
      <c r="K2785" s="65"/>
      <c r="M2785" s="64"/>
      <c r="N2785" s="66"/>
      <c r="O2785" s="66"/>
      <c r="Q2785" s="67"/>
      <c r="R2785" s="68"/>
      <c r="S2785" s="63"/>
      <c r="U2785" s="68">
        <v>81950</v>
      </c>
      <c r="V2785" s="64">
        <v>4</v>
      </c>
      <c r="W2785" s="54">
        <f t="shared" si="131"/>
        <v>2776</v>
      </c>
      <c r="X2785" s="68">
        <v>81950</v>
      </c>
      <c r="AC2785" s="63">
        <v>40976.403184557334</v>
      </c>
      <c r="AD2785" s="63"/>
      <c r="AE2785" s="54" t="s">
        <v>177</v>
      </c>
      <c r="AG2785" s="63"/>
      <c r="AK2785" s="64"/>
      <c r="AL2785" s="64"/>
      <c r="AM2785" s="65"/>
      <c r="AO2785" s="64"/>
      <c r="AP2785" s="66"/>
      <c r="AQ2785" s="66"/>
      <c r="AS2785" s="67"/>
      <c r="AT2785" s="68"/>
    </row>
    <row r="2786" spans="1:46" x14ac:dyDescent="0.25">
      <c r="A2786" s="60">
        <v>42254.958818410989</v>
      </c>
      <c r="B2786" s="54">
        <f t="shared" si="129"/>
        <v>15</v>
      </c>
      <c r="C2786" s="54">
        <f t="shared" si="130"/>
        <v>2777</v>
      </c>
      <c r="D2786" s="60">
        <v>42254.958818410989</v>
      </c>
      <c r="G2786" s="63"/>
      <c r="I2786" s="64"/>
      <c r="J2786" s="64"/>
      <c r="K2786" s="65"/>
      <c r="M2786" s="64"/>
      <c r="N2786" s="66"/>
      <c r="O2786" s="66"/>
      <c r="Q2786" s="67"/>
      <c r="R2786" s="68"/>
      <c r="S2786" s="63"/>
      <c r="U2786" s="68">
        <v>81979</v>
      </c>
      <c r="V2786" s="64">
        <v>5</v>
      </c>
      <c r="W2786" s="54">
        <f t="shared" si="131"/>
        <v>2777</v>
      </c>
      <c r="X2786" s="68">
        <v>81979</v>
      </c>
      <c r="AC2786" s="63">
        <v>40990.609872885048</v>
      </c>
      <c r="AD2786" s="63"/>
      <c r="AE2786" s="54" t="s">
        <v>176</v>
      </c>
      <c r="AG2786" s="63"/>
      <c r="AK2786" s="64"/>
      <c r="AL2786" s="64"/>
      <c r="AM2786" s="65"/>
      <c r="AO2786" s="64"/>
      <c r="AP2786" s="66"/>
      <c r="AQ2786" s="66"/>
      <c r="AS2786" s="67"/>
      <c r="AT2786" s="68"/>
    </row>
    <row r="2787" spans="1:46" x14ac:dyDescent="0.25">
      <c r="A2787" s="60">
        <v>42270.348389834166</v>
      </c>
      <c r="B2787" s="54">
        <f t="shared" si="129"/>
        <v>16</v>
      </c>
      <c r="C2787" s="54">
        <f t="shared" si="130"/>
        <v>2778</v>
      </c>
      <c r="D2787" s="60">
        <v>42270.348389834166</v>
      </c>
      <c r="G2787" s="63"/>
      <c r="I2787" s="64"/>
      <c r="J2787" s="64"/>
      <c r="K2787" s="65"/>
      <c r="M2787" s="64"/>
      <c r="N2787" s="66"/>
      <c r="O2787" s="66"/>
      <c r="Q2787" s="67"/>
      <c r="R2787" s="68"/>
      <c r="S2787" s="63"/>
      <c r="U2787" s="68">
        <v>82009</v>
      </c>
      <c r="V2787" s="64">
        <v>6</v>
      </c>
      <c r="W2787" s="54">
        <f t="shared" si="131"/>
        <v>2778</v>
      </c>
      <c r="X2787" s="68">
        <v>82009</v>
      </c>
      <c r="AC2787" s="63">
        <v>41005.805403892882</v>
      </c>
      <c r="AD2787" s="63"/>
      <c r="AE2787" s="54" t="s">
        <v>177</v>
      </c>
      <c r="AG2787" s="63"/>
      <c r="AK2787" s="64"/>
      <c r="AL2787" s="64"/>
      <c r="AM2787" s="65"/>
      <c r="AO2787" s="64"/>
      <c r="AP2787" s="66"/>
      <c r="AQ2787" s="66"/>
      <c r="AS2787" s="67"/>
      <c r="AT2787" s="68"/>
    </row>
    <row r="2788" spans="1:46" x14ac:dyDescent="0.25">
      <c r="A2788" s="60">
        <v>42285.613859209232</v>
      </c>
      <c r="B2788" s="54">
        <f t="shared" si="129"/>
        <v>17</v>
      </c>
      <c r="C2788" s="54">
        <f t="shared" si="130"/>
        <v>2779</v>
      </c>
      <c r="D2788" s="60">
        <v>42285.613859209232</v>
      </c>
      <c r="G2788" s="63"/>
      <c r="I2788" s="64"/>
      <c r="J2788" s="64"/>
      <c r="K2788" s="65"/>
      <c r="M2788" s="64"/>
      <c r="N2788" s="66"/>
      <c r="O2788" s="66"/>
      <c r="Q2788" s="67"/>
      <c r="R2788" s="68"/>
      <c r="S2788" s="63"/>
      <c r="U2788" s="68">
        <v>82038</v>
      </c>
      <c r="V2788" s="64">
        <v>7</v>
      </c>
      <c r="W2788" s="54">
        <f t="shared" si="131"/>
        <v>2779</v>
      </c>
      <c r="X2788" s="68">
        <v>82038</v>
      </c>
      <c r="AC2788" s="63">
        <v>41020.305216585752</v>
      </c>
      <c r="AD2788" s="63"/>
      <c r="AE2788" s="54" t="s">
        <v>176</v>
      </c>
      <c r="AG2788" s="63"/>
      <c r="AK2788" s="64"/>
      <c r="AL2788" s="64"/>
      <c r="AM2788" s="65"/>
      <c r="AO2788" s="64"/>
      <c r="AP2788" s="66"/>
      <c r="AQ2788" s="66"/>
      <c r="AS2788" s="67"/>
      <c r="AT2788" s="68"/>
    </row>
    <row r="2789" spans="1:46" x14ac:dyDescent="0.25">
      <c r="A2789" s="60">
        <v>42300.741573709995</v>
      </c>
      <c r="B2789" s="54">
        <f t="shared" si="129"/>
        <v>18</v>
      </c>
      <c r="C2789" s="54">
        <f t="shared" si="130"/>
        <v>2780</v>
      </c>
      <c r="D2789" s="60">
        <v>42300.741573709995</v>
      </c>
      <c r="G2789" s="63"/>
      <c r="I2789" s="64"/>
      <c r="J2789" s="64"/>
      <c r="K2789" s="65"/>
      <c r="M2789" s="64"/>
      <c r="N2789" s="66"/>
      <c r="O2789" s="66"/>
      <c r="Q2789" s="67"/>
      <c r="R2789" s="68"/>
      <c r="S2789" s="63"/>
      <c r="U2789" s="68">
        <v>82067</v>
      </c>
      <c r="V2789" s="64">
        <v>8</v>
      </c>
      <c r="W2789" s="54">
        <f t="shared" si="131"/>
        <v>2780</v>
      </c>
      <c r="X2789" s="68">
        <v>82067</v>
      </c>
      <c r="AC2789" s="63">
        <v>41035.150130515452</v>
      </c>
      <c r="AD2789" s="63"/>
      <c r="AE2789" s="54" t="s">
        <v>177</v>
      </c>
      <c r="AG2789" s="63"/>
      <c r="AK2789" s="64"/>
      <c r="AL2789" s="64"/>
      <c r="AM2789" s="65"/>
      <c r="AO2789" s="64"/>
      <c r="AP2789" s="66"/>
      <c r="AQ2789" s="66"/>
      <c r="AS2789" s="67"/>
      <c r="AT2789" s="68"/>
    </row>
    <row r="2790" spans="1:46" x14ac:dyDescent="0.25">
      <c r="A2790" s="60">
        <v>42315.749844291247</v>
      </c>
      <c r="B2790" s="54">
        <f t="shared" si="129"/>
        <v>19</v>
      </c>
      <c r="C2790" s="54">
        <f t="shared" si="130"/>
        <v>2781</v>
      </c>
      <c r="D2790" s="60">
        <v>42315.749844291247</v>
      </c>
      <c r="G2790" s="63"/>
      <c r="I2790" s="64"/>
      <c r="J2790" s="64"/>
      <c r="K2790" s="65"/>
      <c r="M2790" s="64"/>
      <c r="N2790" s="66"/>
      <c r="O2790" s="66"/>
      <c r="Q2790" s="67"/>
      <c r="R2790" s="68"/>
      <c r="S2790" s="63"/>
      <c r="U2790" s="68">
        <v>82097</v>
      </c>
      <c r="V2790" s="64">
        <v>9</v>
      </c>
      <c r="W2790" s="54">
        <f t="shared" si="131"/>
        <v>2781</v>
      </c>
      <c r="X2790" s="68">
        <v>82097</v>
      </c>
      <c r="AC2790" s="63">
        <v>41049.991760957986</v>
      </c>
      <c r="AD2790" s="63"/>
      <c r="AE2790" s="54" t="s">
        <v>176</v>
      </c>
      <c r="AG2790" s="63"/>
      <c r="AK2790" s="64"/>
      <c r="AL2790" s="64"/>
      <c r="AM2790" s="65"/>
      <c r="AO2790" s="64"/>
      <c r="AP2790" s="66"/>
      <c r="AQ2790" s="66"/>
      <c r="AS2790" s="67"/>
      <c r="AT2790" s="68"/>
    </row>
    <row r="2791" spans="1:46" x14ac:dyDescent="0.25">
      <c r="A2791" s="60">
        <v>42330.643351482693</v>
      </c>
      <c r="B2791" s="54">
        <f t="shared" si="129"/>
        <v>20</v>
      </c>
      <c r="C2791" s="54">
        <f t="shared" si="130"/>
        <v>2782</v>
      </c>
      <c r="D2791" s="60">
        <v>42330.643351482693</v>
      </c>
      <c r="G2791" s="63"/>
      <c r="I2791" s="64"/>
      <c r="J2791" s="64"/>
      <c r="K2791" s="65"/>
      <c r="M2791" s="64"/>
      <c r="N2791" s="66"/>
      <c r="O2791" s="66"/>
      <c r="Q2791" s="67"/>
      <c r="R2791" s="68"/>
      <c r="S2791" s="63"/>
      <c r="U2791" s="68">
        <v>82126</v>
      </c>
      <c r="V2791" s="64">
        <v>10</v>
      </c>
      <c r="W2791" s="54">
        <f t="shared" si="131"/>
        <v>2782</v>
      </c>
      <c r="X2791" s="68">
        <v>82126</v>
      </c>
      <c r="AC2791" s="63">
        <v>41064.467133184895</v>
      </c>
      <c r="AD2791" s="63"/>
      <c r="AE2791" s="54" t="s">
        <v>177</v>
      </c>
      <c r="AG2791" s="63"/>
      <c r="AK2791" s="64"/>
      <c r="AL2791" s="64"/>
      <c r="AM2791" s="65"/>
      <c r="AO2791" s="64"/>
      <c r="AP2791" s="66"/>
      <c r="AQ2791" s="66"/>
      <c r="AS2791" s="67"/>
      <c r="AT2791" s="68"/>
    </row>
    <row r="2792" spans="1:46" x14ac:dyDescent="0.25">
      <c r="A2792" s="60">
        <v>42345.454509121832</v>
      </c>
      <c r="B2792" s="54">
        <f t="shared" si="129"/>
        <v>21</v>
      </c>
      <c r="C2792" s="54">
        <f t="shared" si="130"/>
        <v>2783</v>
      </c>
      <c r="D2792" s="60">
        <v>42345.454509121832</v>
      </c>
      <c r="G2792" s="63"/>
      <c r="I2792" s="64"/>
      <c r="J2792" s="64"/>
      <c r="K2792" s="65"/>
      <c r="M2792" s="64"/>
      <c r="N2792" s="66"/>
      <c r="O2792" s="66"/>
      <c r="Q2792" s="67"/>
      <c r="R2792" s="68"/>
      <c r="S2792" s="63"/>
      <c r="U2792" s="68">
        <v>82156</v>
      </c>
      <c r="V2792" s="64">
        <v>11</v>
      </c>
      <c r="W2792" s="54">
        <f t="shared" si="131"/>
        <v>2783</v>
      </c>
      <c r="X2792" s="68">
        <v>82156</v>
      </c>
      <c r="AC2792" s="63">
        <v>41079.627236055676</v>
      </c>
      <c r="AD2792" s="63"/>
      <c r="AE2792" s="54" t="s">
        <v>176</v>
      </c>
      <c r="AG2792" s="63"/>
      <c r="AK2792" s="64"/>
      <c r="AL2792" s="64"/>
      <c r="AM2792" s="65"/>
      <c r="AO2792" s="64"/>
      <c r="AP2792" s="66"/>
      <c r="AQ2792" s="66"/>
      <c r="AS2792" s="67"/>
      <c r="AT2792" s="68"/>
    </row>
    <row r="2793" spans="1:46" x14ac:dyDescent="0.25">
      <c r="A2793" s="60">
        <v>42360.200750337448</v>
      </c>
      <c r="B2793" s="54">
        <f t="shared" si="129"/>
        <v>22</v>
      </c>
      <c r="C2793" s="54">
        <f t="shared" si="130"/>
        <v>2784</v>
      </c>
      <c r="D2793" s="60">
        <v>42360.200750337448</v>
      </c>
      <c r="G2793" s="63"/>
      <c r="I2793" s="64"/>
      <c r="J2793" s="64"/>
      <c r="K2793" s="65"/>
      <c r="M2793" s="64"/>
      <c r="N2793" s="66"/>
      <c r="O2793" s="66"/>
      <c r="Q2793" s="67"/>
      <c r="R2793" s="68"/>
      <c r="S2793" s="63"/>
      <c r="U2793" s="68">
        <v>82186</v>
      </c>
      <c r="V2793" s="64">
        <v>12</v>
      </c>
      <c r="W2793" s="54">
        <f t="shared" si="131"/>
        <v>2784</v>
      </c>
      <c r="X2793" s="68">
        <v>82186</v>
      </c>
      <c r="AC2793" s="63">
        <v>41093.786800674163</v>
      </c>
      <c r="AD2793" s="63"/>
      <c r="AE2793" s="54" t="s">
        <v>177</v>
      </c>
      <c r="AG2793" s="63"/>
      <c r="AK2793" s="64"/>
      <c r="AL2793" s="64"/>
      <c r="AM2793" s="65"/>
      <c r="AO2793" s="64"/>
      <c r="AP2793" s="66"/>
      <c r="AQ2793" s="66"/>
      <c r="AS2793" s="67"/>
      <c r="AT2793" s="68"/>
    </row>
    <row r="2794" spans="1:46" x14ac:dyDescent="0.25">
      <c r="A2794" s="60">
        <v>42374.923273750581</v>
      </c>
      <c r="B2794" s="54">
        <f t="shared" si="129"/>
        <v>23</v>
      </c>
      <c r="C2794" s="54">
        <f t="shared" si="130"/>
        <v>2785</v>
      </c>
      <c r="D2794" s="60">
        <v>42374.923273750581</v>
      </c>
      <c r="G2794" s="63"/>
      <c r="I2794" s="64"/>
      <c r="J2794" s="64"/>
      <c r="K2794" s="65"/>
      <c r="M2794" s="64"/>
      <c r="N2794" s="66"/>
      <c r="O2794" s="66"/>
      <c r="Q2794" s="67"/>
      <c r="R2794" s="68"/>
      <c r="S2794" s="63"/>
      <c r="U2794" s="68">
        <v>82215</v>
      </c>
      <c r="V2794" s="64">
        <v>1</v>
      </c>
      <c r="W2794" s="54">
        <f t="shared" si="131"/>
        <v>2785</v>
      </c>
      <c r="X2794" s="68">
        <v>82215</v>
      </c>
      <c r="AC2794" s="63">
        <v>41109.184129207861</v>
      </c>
      <c r="AD2794" s="63"/>
      <c r="AE2794" s="54" t="s">
        <v>176</v>
      </c>
      <c r="AG2794" s="63"/>
      <c r="AK2794" s="64"/>
      <c r="AL2794" s="64"/>
      <c r="AM2794" s="65"/>
      <c r="AO2794" s="64"/>
      <c r="AP2794" s="66"/>
      <c r="AQ2794" s="66"/>
      <c r="AS2794" s="67"/>
      <c r="AT2794" s="68"/>
    </row>
    <row r="2795" spans="1:46" x14ac:dyDescent="0.25">
      <c r="A2795" s="60">
        <v>42389.644603902008</v>
      </c>
      <c r="B2795" s="54">
        <f t="shared" si="129"/>
        <v>24</v>
      </c>
      <c r="C2795" s="54">
        <f t="shared" si="130"/>
        <v>2786</v>
      </c>
      <c r="D2795" s="60">
        <v>42389.644603902008</v>
      </c>
      <c r="G2795" s="63"/>
      <c r="I2795" s="64"/>
      <c r="J2795" s="64"/>
      <c r="K2795" s="65"/>
      <c r="M2795" s="64"/>
      <c r="N2795" s="66"/>
      <c r="O2795" s="66"/>
      <c r="Q2795" s="67"/>
      <c r="R2795" s="68"/>
      <c r="S2795" s="63"/>
      <c r="U2795" s="68">
        <v>82245</v>
      </c>
      <c r="V2795" s="64">
        <v>2</v>
      </c>
      <c r="W2795" s="54">
        <f t="shared" si="131"/>
        <v>2786</v>
      </c>
      <c r="X2795" s="68">
        <v>82245</v>
      </c>
      <c r="AC2795" s="63">
        <v>41123.144843885675</v>
      </c>
      <c r="AD2795" s="63"/>
      <c r="AE2795" s="54" t="s">
        <v>177</v>
      </c>
      <c r="AG2795" s="63"/>
      <c r="AK2795" s="64"/>
      <c r="AL2795" s="64"/>
      <c r="AM2795" s="65"/>
      <c r="AO2795" s="64"/>
      <c r="AP2795" s="66"/>
      <c r="AQ2795" s="66"/>
      <c r="AS2795" s="67"/>
      <c r="AT2795" s="68"/>
    </row>
    <row r="2796" spans="1:46" x14ac:dyDescent="0.25">
      <c r="A2796" s="60">
        <v>42404.407758778427</v>
      </c>
      <c r="B2796" s="54">
        <f t="shared" si="129"/>
        <v>1</v>
      </c>
      <c r="C2796" s="54">
        <f t="shared" si="130"/>
        <v>2787</v>
      </c>
      <c r="D2796" s="60">
        <v>42404.407758778427</v>
      </c>
      <c r="G2796" s="63"/>
      <c r="I2796" s="64"/>
      <c r="J2796" s="64"/>
      <c r="K2796" s="65"/>
      <c r="M2796" s="64"/>
      <c r="N2796" s="66"/>
      <c r="O2796" s="66"/>
      <c r="Q2796" s="67"/>
      <c r="R2796" s="68"/>
      <c r="S2796" s="63"/>
      <c r="U2796" s="68">
        <v>82275</v>
      </c>
      <c r="V2796" s="64">
        <v>3</v>
      </c>
      <c r="W2796" s="54">
        <f t="shared" si="131"/>
        <v>2787</v>
      </c>
      <c r="X2796" s="68">
        <v>82275</v>
      </c>
      <c r="AC2796" s="63">
        <v>41138.663573986385</v>
      </c>
      <c r="AD2796" s="63"/>
      <c r="AE2796" s="54" t="s">
        <v>176</v>
      </c>
      <c r="AG2796" s="63"/>
      <c r="AK2796" s="64"/>
      <c r="AL2796" s="64"/>
      <c r="AM2796" s="65"/>
      <c r="AO2796" s="64"/>
      <c r="AP2796" s="66"/>
      <c r="AQ2796" s="66"/>
      <c r="AS2796" s="67"/>
      <c r="AT2796" s="68"/>
    </row>
    <row r="2797" spans="1:46" x14ac:dyDescent="0.25">
      <c r="A2797" s="60">
        <v>42419.232542863581</v>
      </c>
      <c r="B2797" s="54">
        <f t="shared" si="129"/>
        <v>2</v>
      </c>
      <c r="C2797" s="54">
        <f t="shared" si="130"/>
        <v>2788</v>
      </c>
      <c r="D2797" s="60">
        <v>42419.232542863581</v>
      </c>
      <c r="G2797" s="63"/>
      <c r="I2797" s="64"/>
      <c r="J2797" s="64"/>
      <c r="K2797" s="65"/>
      <c r="M2797" s="64"/>
      <c r="N2797" s="66"/>
      <c r="O2797" s="66"/>
      <c r="Q2797" s="67"/>
      <c r="R2797" s="68"/>
      <c r="S2797" s="63"/>
      <c r="U2797" s="68">
        <v>82304</v>
      </c>
      <c r="V2797" s="64">
        <v>4</v>
      </c>
      <c r="W2797" s="54">
        <f t="shared" si="131"/>
        <v>2788</v>
      </c>
      <c r="X2797" s="68">
        <v>82304</v>
      </c>
      <c r="AC2797" s="63">
        <v>41152.582795966882</v>
      </c>
      <c r="AD2797" s="63"/>
      <c r="AE2797" s="54" t="s">
        <v>177</v>
      </c>
      <c r="AG2797" s="63"/>
      <c r="AK2797" s="64"/>
      <c r="AL2797" s="64"/>
      <c r="AM2797" s="65"/>
      <c r="AO2797" s="64"/>
      <c r="AP2797" s="66"/>
      <c r="AQ2797" s="66"/>
      <c r="AS2797" s="67"/>
      <c r="AT2797" s="68"/>
    </row>
    <row r="2798" spans="1:46" x14ac:dyDescent="0.25">
      <c r="A2798" s="60">
        <v>42434.156028838828</v>
      </c>
      <c r="B2798" s="54">
        <f t="shared" si="129"/>
        <v>3</v>
      </c>
      <c r="C2798" s="54">
        <f t="shared" si="130"/>
        <v>2789</v>
      </c>
      <c r="D2798" s="60">
        <v>42434.156028838828</v>
      </c>
      <c r="G2798" s="63"/>
      <c r="I2798" s="64"/>
      <c r="J2798" s="64"/>
      <c r="K2798" s="65"/>
      <c r="M2798" s="64"/>
      <c r="N2798" s="66"/>
      <c r="O2798" s="66"/>
      <c r="Q2798" s="67"/>
      <c r="R2798" s="68"/>
      <c r="S2798" s="63"/>
      <c r="U2798" s="68">
        <v>82334</v>
      </c>
      <c r="V2798" s="64">
        <v>5</v>
      </c>
      <c r="W2798" s="54">
        <f t="shared" si="131"/>
        <v>2789</v>
      </c>
      <c r="X2798" s="68">
        <v>82334</v>
      </c>
      <c r="AC2798" s="63">
        <v>41168.091490169056</v>
      </c>
      <c r="AD2798" s="63"/>
      <c r="AE2798" s="54" t="s">
        <v>176</v>
      </c>
      <c r="AG2798" s="63"/>
      <c r="AK2798" s="64"/>
      <c r="AL2798" s="64"/>
      <c r="AM2798" s="65"/>
      <c r="AO2798" s="64"/>
      <c r="AP2798" s="66"/>
      <c r="AQ2798" s="66"/>
      <c r="AS2798" s="67"/>
      <c r="AT2798" s="68"/>
    </row>
    <row r="2799" spans="1:46" x14ac:dyDescent="0.25">
      <c r="A2799" s="60">
        <v>42449.188418280799</v>
      </c>
      <c r="B2799" s="54">
        <f t="shared" si="129"/>
        <v>4</v>
      </c>
      <c r="C2799" s="54">
        <f t="shared" si="130"/>
        <v>2790</v>
      </c>
      <c r="D2799" s="60">
        <v>42449.188418280799</v>
      </c>
      <c r="G2799" s="63"/>
      <c r="I2799" s="64"/>
      <c r="J2799" s="64"/>
      <c r="K2799" s="65"/>
      <c r="M2799" s="64"/>
      <c r="N2799" s="66"/>
      <c r="O2799" s="66"/>
      <c r="Q2799" s="67"/>
      <c r="R2799" s="68"/>
      <c r="S2799" s="63"/>
      <c r="U2799" s="68">
        <v>82363</v>
      </c>
      <c r="V2799" s="64">
        <v>6</v>
      </c>
      <c r="W2799" s="54">
        <f t="shared" si="131"/>
        <v>2790</v>
      </c>
      <c r="X2799" s="68">
        <v>82363</v>
      </c>
      <c r="AC2799" s="63">
        <v>41182.138705557678</v>
      </c>
      <c r="AD2799" s="63"/>
      <c r="AE2799" s="54" t="s">
        <v>177</v>
      </c>
      <c r="AG2799" s="63"/>
      <c r="AK2799" s="64"/>
      <c r="AL2799" s="64"/>
      <c r="AM2799" s="65"/>
      <c r="AO2799" s="64"/>
      <c r="AP2799" s="66"/>
      <c r="AQ2799" s="66"/>
      <c r="AS2799" s="67"/>
      <c r="AT2799" s="68"/>
    </row>
    <row r="2800" spans="1:46" x14ac:dyDescent="0.25">
      <c r="A2800" s="60">
        <v>42464.353240804747</v>
      </c>
      <c r="B2800" s="54">
        <f t="shared" si="129"/>
        <v>5</v>
      </c>
      <c r="C2800" s="54">
        <f t="shared" si="130"/>
        <v>2791</v>
      </c>
      <c r="D2800" s="60">
        <v>42464.353240804747</v>
      </c>
      <c r="G2800" s="63"/>
      <c r="I2800" s="64"/>
      <c r="J2800" s="64"/>
      <c r="K2800" s="65"/>
      <c r="M2800" s="64"/>
      <c r="N2800" s="66"/>
      <c r="O2800" s="66"/>
      <c r="Q2800" s="67"/>
      <c r="R2800" s="68"/>
      <c r="S2800" s="63"/>
      <c r="U2800" s="68">
        <v>82393</v>
      </c>
      <c r="V2800" s="64">
        <v>7</v>
      </c>
      <c r="W2800" s="54">
        <f t="shared" si="131"/>
        <v>2791</v>
      </c>
      <c r="X2800" s="68">
        <v>82393</v>
      </c>
      <c r="AC2800" s="63">
        <v>41197.502519936766</v>
      </c>
      <c r="AD2800" s="63"/>
      <c r="AE2800" s="54" t="s">
        <v>176</v>
      </c>
      <c r="AG2800" s="63"/>
      <c r="AK2800" s="64"/>
      <c r="AL2800" s="64"/>
      <c r="AM2800" s="65"/>
      <c r="AO2800" s="64"/>
      <c r="AP2800" s="66"/>
      <c r="AQ2800" s="66"/>
      <c r="AS2800" s="67"/>
      <c r="AT2800" s="68"/>
    </row>
    <row r="2801" spans="1:46" x14ac:dyDescent="0.25">
      <c r="A2801" s="60">
        <v>42479.646233470179</v>
      </c>
      <c r="B2801" s="54">
        <f t="shared" si="129"/>
        <v>6</v>
      </c>
      <c r="C2801" s="54">
        <f t="shared" si="130"/>
        <v>2792</v>
      </c>
      <c r="D2801" s="60">
        <v>42479.646233470179</v>
      </c>
      <c r="G2801" s="63"/>
      <c r="I2801" s="64"/>
      <c r="J2801" s="64"/>
      <c r="K2801" s="65"/>
      <c r="M2801" s="64"/>
      <c r="N2801" s="66"/>
      <c r="O2801" s="66"/>
      <c r="Q2801" s="67"/>
      <c r="R2801" s="68"/>
      <c r="S2801" s="63"/>
      <c r="U2801" s="68">
        <v>82422</v>
      </c>
      <c r="V2801" s="64">
        <v>8</v>
      </c>
      <c r="W2801" s="54">
        <f t="shared" si="131"/>
        <v>2792</v>
      </c>
      <c r="X2801" s="68">
        <v>82422</v>
      </c>
      <c r="AC2801" s="63">
        <v>41211.826779693365</v>
      </c>
      <c r="AD2801" s="63"/>
      <c r="AE2801" s="54" t="s">
        <v>177</v>
      </c>
      <c r="AG2801" s="63"/>
      <c r="AK2801" s="64"/>
      <c r="AL2801" s="64"/>
      <c r="AM2801" s="65"/>
      <c r="AO2801" s="64"/>
      <c r="AP2801" s="66"/>
      <c r="AQ2801" s="66"/>
      <c r="AS2801" s="67"/>
      <c r="AT2801" s="68"/>
    </row>
    <row r="2802" spans="1:46" x14ac:dyDescent="0.25">
      <c r="A2802" s="60">
        <v>42495.071547710802</v>
      </c>
      <c r="B2802" s="54">
        <f t="shared" si="129"/>
        <v>7</v>
      </c>
      <c r="C2802" s="54">
        <f t="shared" si="130"/>
        <v>2793</v>
      </c>
      <c r="D2802" s="60">
        <v>42495.071547710802</v>
      </c>
      <c r="G2802" s="63"/>
      <c r="I2802" s="64"/>
      <c r="J2802" s="64"/>
      <c r="K2802" s="65"/>
      <c r="M2802" s="64"/>
      <c r="N2802" s="66"/>
      <c r="O2802" s="66"/>
      <c r="Q2802" s="67"/>
      <c r="R2802" s="68"/>
      <c r="S2802" s="63"/>
      <c r="U2802" s="68">
        <v>82451</v>
      </c>
      <c r="V2802" s="64">
        <v>9</v>
      </c>
      <c r="W2802" s="54">
        <f t="shared" si="131"/>
        <v>2793</v>
      </c>
      <c r="X2802" s="68">
        <v>82451</v>
      </c>
      <c r="AC2802" s="63">
        <v>41226.922996905632</v>
      </c>
      <c r="AD2802" s="63"/>
      <c r="AE2802" s="54" t="s">
        <v>176</v>
      </c>
      <c r="AG2802" s="63"/>
      <c r="AK2802" s="64"/>
      <c r="AL2802" s="64"/>
      <c r="AM2802" s="65"/>
      <c r="AO2802" s="64"/>
      <c r="AP2802" s="66"/>
      <c r="AQ2802" s="66"/>
      <c r="AS2802" s="67"/>
      <c r="AT2802" s="68"/>
    </row>
    <row r="2803" spans="1:46" x14ac:dyDescent="0.25">
      <c r="A2803" s="60">
        <v>42510.609462411609</v>
      </c>
      <c r="B2803" s="54">
        <f t="shared" si="129"/>
        <v>8</v>
      </c>
      <c r="C2803" s="54">
        <f t="shared" si="130"/>
        <v>2794</v>
      </c>
      <c r="D2803" s="60">
        <v>42510.609462411609</v>
      </c>
      <c r="G2803" s="63"/>
      <c r="I2803" s="64"/>
      <c r="J2803" s="64"/>
      <c r="K2803" s="65"/>
      <c r="M2803" s="64"/>
      <c r="N2803" s="66"/>
      <c r="O2803" s="66"/>
      <c r="Q2803" s="67"/>
      <c r="R2803" s="68"/>
      <c r="S2803" s="63"/>
      <c r="U2803" s="68">
        <v>82481</v>
      </c>
      <c r="V2803" s="64">
        <v>10</v>
      </c>
      <c r="W2803" s="54">
        <f t="shared" si="131"/>
        <v>2794</v>
      </c>
      <c r="X2803" s="68">
        <v>82481</v>
      </c>
      <c r="AC2803" s="63">
        <v>41241.616005558986</v>
      </c>
      <c r="AD2803" s="63"/>
      <c r="AE2803" s="54" t="s">
        <v>177</v>
      </c>
      <c r="AG2803" s="63"/>
      <c r="AK2803" s="64"/>
      <c r="AL2803" s="64"/>
      <c r="AM2803" s="65"/>
      <c r="AO2803" s="64"/>
      <c r="AP2803" s="66"/>
      <c r="AQ2803" s="66"/>
      <c r="AS2803" s="67"/>
      <c r="AT2803" s="68"/>
    </row>
    <row r="2804" spans="1:46" x14ac:dyDescent="0.25">
      <c r="A2804" s="60">
        <v>42526.24281455297</v>
      </c>
      <c r="B2804" s="54">
        <f t="shared" si="129"/>
        <v>9</v>
      </c>
      <c r="C2804" s="54">
        <f t="shared" si="130"/>
        <v>2795</v>
      </c>
      <c r="D2804" s="60">
        <v>42526.24281455297</v>
      </c>
      <c r="G2804" s="63"/>
      <c r="I2804" s="64"/>
      <c r="J2804" s="64"/>
      <c r="K2804" s="65"/>
      <c r="M2804" s="64"/>
      <c r="N2804" s="66"/>
      <c r="O2804" s="66"/>
      <c r="Q2804" s="67"/>
      <c r="R2804" s="68"/>
      <c r="S2804" s="63"/>
      <c r="U2804" s="68">
        <v>82510</v>
      </c>
      <c r="V2804" s="64">
        <v>11</v>
      </c>
      <c r="W2804" s="54">
        <f t="shared" si="131"/>
        <v>2795</v>
      </c>
      <c r="X2804" s="68">
        <v>82510</v>
      </c>
      <c r="AC2804" s="63">
        <v>41256.363004749175</v>
      </c>
      <c r="AD2804" s="63"/>
      <c r="AE2804" s="54" t="s">
        <v>176</v>
      </c>
      <c r="AG2804" s="63"/>
      <c r="AK2804" s="64"/>
      <c r="AL2804" s="64"/>
      <c r="AM2804" s="65"/>
      <c r="AO2804" s="64"/>
      <c r="AP2804" s="66"/>
      <c r="AQ2804" s="66"/>
      <c r="AS2804" s="67"/>
      <c r="AT2804" s="68"/>
    </row>
    <row r="2805" spans="1:46" x14ac:dyDescent="0.25">
      <c r="A2805" s="60">
        <v>42541.941194472834</v>
      </c>
      <c r="B2805" s="54">
        <f t="shared" si="129"/>
        <v>10</v>
      </c>
      <c r="C2805" s="54">
        <f t="shared" si="130"/>
        <v>2796</v>
      </c>
      <c r="D2805" s="60">
        <v>42541.941194472834</v>
      </c>
      <c r="G2805" s="63"/>
      <c r="I2805" s="64"/>
      <c r="J2805" s="64"/>
      <c r="K2805" s="65"/>
      <c r="M2805" s="64"/>
      <c r="N2805" s="66"/>
      <c r="O2805" s="66"/>
      <c r="Q2805" s="67"/>
      <c r="R2805" s="68"/>
      <c r="S2805" s="63"/>
      <c r="U2805" s="68">
        <v>82540</v>
      </c>
      <c r="V2805" s="64">
        <v>12</v>
      </c>
      <c r="W2805" s="54">
        <f t="shared" si="131"/>
        <v>2796</v>
      </c>
      <c r="X2805" s="68">
        <v>82540</v>
      </c>
      <c r="AC2805" s="63">
        <v>41271.432150746696</v>
      </c>
      <c r="AD2805" s="63"/>
      <c r="AE2805" s="54" t="s">
        <v>177</v>
      </c>
      <c r="AG2805" s="63"/>
      <c r="AK2805" s="64"/>
      <c r="AL2805" s="64"/>
      <c r="AM2805" s="65"/>
      <c r="AO2805" s="64"/>
      <c r="AP2805" s="66"/>
      <c r="AQ2805" s="66"/>
      <c r="AS2805" s="67"/>
      <c r="AT2805" s="68"/>
    </row>
    <row r="2806" spans="1:46" x14ac:dyDescent="0.25">
      <c r="A2806" s="60">
        <v>42557.669795366004</v>
      </c>
      <c r="B2806" s="54">
        <f t="shared" si="129"/>
        <v>11</v>
      </c>
      <c r="C2806" s="54">
        <f t="shared" si="130"/>
        <v>2797</v>
      </c>
      <c r="D2806" s="60">
        <v>42557.669795366004</v>
      </c>
      <c r="G2806" s="63"/>
      <c r="I2806" s="64"/>
      <c r="J2806" s="64"/>
      <c r="K2806" s="65"/>
      <c r="M2806" s="64"/>
      <c r="N2806" s="66"/>
      <c r="O2806" s="66"/>
      <c r="Q2806" s="67"/>
      <c r="R2806" s="68"/>
      <c r="S2806" s="63"/>
      <c r="U2806" s="68">
        <v>82569</v>
      </c>
      <c r="V2806" s="64">
        <v>1</v>
      </c>
      <c r="W2806" s="54">
        <f t="shared" si="131"/>
        <v>2797</v>
      </c>
      <c r="X2806" s="68">
        <v>82569</v>
      </c>
      <c r="AC2806" s="63">
        <v>41285.822732971981</v>
      </c>
      <c r="AD2806" s="63"/>
      <c r="AE2806" s="54" t="s">
        <v>176</v>
      </c>
      <c r="AG2806" s="63"/>
      <c r="AK2806" s="64"/>
      <c r="AL2806" s="64"/>
      <c r="AM2806" s="65"/>
      <c r="AO2806" s="64"/>
      <c r="AP2806" s="66"/>
      <c r="AQ2806" s="66"/>
      <c r="AS2806" s="67"/>
      <c r="AT2806" s="68"/>
    </row>
    <row r="2807" spans="1:46" x14ac:dyDescent="0.25">
      <c r="A2807" s="60">
        <v>42573.396770633757</v>
      </c>
      <c r="B2807" s="54">
        <f t="shared" si="129"/>
        <v>12</v>
      </c>
      <c r="C2807" s="54">
        <f t="shared" si="130"/>
        <v>2798</v>
      </c>
      <c r="D2807" s="60">
        <v>42573.396770633757</v>
      </c>
      <c r="G2807" s="63"/>
      <c r="I2807" s="64"/>
      <c r="J2807" s="64"/>
      <c r="K2807" s="65"/>
      <c r="M2807" s="64"/>
      <c r="N2807" s="66"/>
      <c r="O2807" s="66"/>
      <c r="Q2807" s="67"/>
      <c r="R2807" s="68"/>
      <c r="S2807" s="63"/>
      <c r="U2807" s="68">
        <v>82599</v>
      </c>
      <c r="V2807" s="64">
        <v>2</v>
      </c>
      <c r="W2807" s="54">
        <f t="shared" si="131"/>
        <v>2798</v>
      </c>
      <c r="X2807" s="68">
        <v>82599</v>
      </c>
      <c r="AC2807" s="63">
        <v>41301.194091223646</v>
      </c>
      <c r="AD2807" s="63"/>
      <c r="AE2807" s="54" t="s">
        <v>177</v>
      </c>
      <c r="AG2807" s="63"/>
      <c r="AK2807" s="64"/>
      <c r="AL2807" s="64"/>
      <c r="AM2807" s="65"/>
      <c r="AO2807" s="64"/>
      <c r="AP2807" s="66"/>
      <c r="AQ2807" s="66"/>
      <c r="AS2807" s="67"/>
      <c r="AT2807" s="68"/>
    </row>
    <row r="2808" spans="1:46" x14ac:dyDescent="0.25">
      <c r="A2808" s="60">
        <v>42589.079287437256</v>
      </c>
      <c r="B2808" s="54">
        <f t="shared" si="129"/>
        <v>13</v>
      </c>
      <c r="C2808" s="54">
        <f t="shared" si="130"/>
        <v>2799</v>
      </c>
      <c r="D2808" s="60">
        <v>42589.079287437256</v>
      </c>
      <c r="G2808" s="63"/>
      <c r="I2808" s="64"/>
      <c r="J2808" s="64"/>
      <c r="K2808" s="65"/>
      <c r="M2808" s="64"/>
      <c r="N2808" s="66"/>
      <c r="O2808" s="66"/>
      <c r="Q2808" s="67"/>
      <c r="R2808" s="68"/>
      <c r="S2808" s="63"/>
      <c r="U2808" s="68">
        <v>82629</v>
      </c>
      <c r="V2808" s="64">
        <v>3</v>
      </c>
      <c r="W2808" s="54">
        <f t="shared" si="131"/>
        <v>2799</v>
      </c>
      <c r="X2808" s="68">
        <v>82629</v>
      </c>
      <c r="AC2808" s="63">
        <v>41315.306407903321</v>
      </c>
      <c r="AD2808" s="63"/>
      <c r="AE2808" s="54" t="s">
        <v>176</v>
      </c>
      <c r="AG2808" s="63"/>
      <c r="AK2808" s="64"/>
      <c r="AL2808" s="64"/>
      <c r="AM2808" s="65"/>
      <c r="AO2808" s="64"/>
      <c r="AP2808" s="66"/>
      <c r="AQ2808" s="66"/>
      <c r="AS2808" s="67"/>
      <c r="AT2808" s="68"/>
    </row>
    <row r="2809" spans="1:46" x14ac:dyDescent="0.25">
      <c r="A2809" s="60">
        <v>42604.694179824088</v>
      </c>
      <c r="B2809" s="54">
        <f t="shared" si="129"/>
        <v>14</v>
      </c>
      <c r="C2809" s="54">
        <f t="shared" si="130"/>
        <v>2800</v>
      </c>
      <c r="D2809" s="60">
        <v>42604.694179824088</v>
      </c>
      <c r="G2809" s="63"/>
      <c r="I2809" s="64"/>
      <c r="J2809" s="64"/>
      <c r="K2809" s="65"/>
      <c r="M2809" s="64"/>
      <c r="N2809" s="66"/>
      <c r="O2809" s="66"/>
      <c r="Q2809" s="67"/>
      <c r="R2809" s="68"/>
      <c r="S2809" s="63"/>
      <c r="U2809" s="68">
        <v>82659</v>
      </c>
      <c r="V2809" s="64">
        <v>4</v>
      </c>
      <c r="W2809" s="54">
        <f t="shared" si="131"/>
        <v>2800</v>
      </c>
      <c r="X2809" s="68">
        <v>82659</v>
      </c>
      <c r="AC2809" s="63">
        <v>41330.852211876307</v>
      </c>
      <c r="AD2809" s="63"/>
      <c r="AE2809" s="54" t="s">
        <v>177</v>
      </c>
      <c r="AG2809" s="63"/>
      <c r="AK2809" s="64"/>
      <c r="AL2809" s="64"/>
      <c r="AM2809" s="65"/>
      <c r="AO2809" s="64"/>
      <c r="AP2809" s="66"/>
      <c r="AQ2809" s="66"/>
      <c r="AS2809" s="67"/>
      <c r="AT2809" s="68"/>
    </row>
    <row r="2810" spans="1:46" x14ac:dyDescent="0.25">
      <c r="A2810" s="60">
        <v>42620.202941453084</v>
      </c>
      <c r="B2810" s="54">
        <f t="shared" si="129"/>
        <v>15</v>
      </c>
      <c r="C2810" s="54">
        <f t="shared" si="130"/>
        <v>2801</v>
      </c>
      <c r="D2810" s="60">
        <v>42620.202941453084</v>
      </c>
      <c r="G2810" s="63"/>
      <c r="I2810" s="64"/>
      <c r="J2810" s="64"/>
      <c r="K2810" s="65"/>
      <c r="M2810" s="64"/>
      <c r="N2810" s="66"/>
      <c r="O2810" s="66"/>
      <c r="Q2810" s="67"/>
      <c r="R2810" s="68"/>
      <c r="S2810" s="63"/>
      <c r="U2810" s="68">
        <v>82688</v>
      </c>
      <c r="V2810" s="64">
        <v>4</v>
      </c>
      <c r="W2810" s="54">
        <f t="shared" si="131"/>
        <v>2801</v>
      </c>
      <c r="X2810" s="68">
        <v>82688</v>
      </c>
      <c r="AC2810" s="63">
        <v>41344.827866892796</v>
      </c>
      <c r="AD2810" s="63"/>
      <c r="AE2810" s="54" t="s">
        <v>176</v>
      </c>
      <c r="AG2810" s="63"/>
      <c r="AK2810" s="64"/>
      <c r="AL2810" s="64"/>
      <c r="AM2810" s="65"/>
      <c r="AO2810" s="64"/>
      <c r="AP2810" s="66"/>
      <c r="AQ2810" s="66"/>
      <c r="AS2810" s="67"/>
      <c r="AT2810" s="68"/>
    </row>
    <row r="2811" spans="1:46" x14ac:dyDescent="0.25">
      <c r="A2811" s="60">
        <v>42635.598794139456</v>
      </c>
      <c r="B2811" s="54">
        <f t="shared" si="129"/>
        <v>16</v>
      </c>
      <c r="C2811" s="54">
        <f t="shared" si="130"/>
        <v>2802</v>
      </c>
      <c r="D2811" s="60">
        <v>42635.598794139456</v>
      </c>
      <c r="G2811" s="63"/>
      <c r="I2811" s="64"/>
      <c r="J2811" s="64"/>
      <c r="K2811" s="65"/>
      <c r="M2811" s="64"/>
      <c r="N2811" s="66"/>
      <c r="O2811" s="66"/>
      <c r="Q2811" s="67"/>
      <c r="R2811" s="68"/>
      <c r="S2811" s="63"/>
      <c r="U2811" s="68">
        <v>82718</v>
      </c>
      <c r="V2811" s="64">
        <v>5</v>
      </c>
      <c r="W2811" s="54">
        <f t="shared" si="131"/>
        <v>2802</v>
      </c>
      <c r="X2811" s="68">
        <v>82718</v>
      </c>
      <c r="AC2811" s="63">
        <v>41360.394741190597</v>
      </c>
      <c r="AD2811" s="63"/>
      <c r="AE2811" s="54" t="s">
        <v>177</v>
      </c>
      <c r="AG2811" s="63"/>
      <c r="AK2811" s="64"/>
      <c r="AL2811" s="64"/>
      <c r="AM2811" s="65"/>
      <c r="AO2811" s="64"/>
      <c r="AP2811" s="66"/>
      <c r="AQ2811" s="66"/>
      <c r="AS2811" s="67"/>
      <c r="AT2811" s="68"/>
    </row>
    <row r="2812" spans="1:46" x14ac:dyDescent="0.25">
      <c r="A2812" s="60">
        <v>42650.857307699043</v>
      </c>
      <c r="B2812" s="54">
        <f t="shared" si="129"/>
        <v>17</v>
      </c>
      <c r="C2812" s="54">
        <f t="shared" si="130"/>
        <v>2803</v>
      </c>
      <c r="D2812" s="60">
        <v>42650.857307699043</v>
      </c>
      <c r="G2812" s="63"/>
      <c r="I2812" s="64"/>
      <c r="J2812" s="64"/>
      <c r="K2812" s="65"/>
      <c r="M2812" s="64"/>
      <c r="N2812" s="66"/>
      <c r="O2812" s="66"/>
      <c r="Q2812" s="67"/>
      <c r="R2812" s="68"/>
      <c r="S2812" s="63"/>
      <c r="U2812" s="68">
        <v>82747</v>
      </c>
      <c r="V2812" s="64">
        <v>6</v>
      </c>
      <c r="W2812" s="54">
        <f t="shared" si="131"/>
        <v>2803</v>
      </c>
      <c r="X2812" s="68">
        <v>82747</v>
      </c>
      <c r="AC2812" s="63">
        <v>41374.40029104054</v>
      </c>
      <c r="AD2812" s="63"/>
      <c r="AE2812" s="54" t="s">
        <v>176</v>
      </c>
      <c r="AG2812" s="63"/>
      <c r="AK2812" s="64"/>
      <c r="AL2812" s="64"/>
      <c r="AM2812" s="65"/>
      <c r="AO2812" s="64"/>
      <c r="AP2812" s="66"/>
      <c r="AQ2812" s="66"/>
      <c r="AS2812" s="67"/>
      <c r="AT2812" s="68"/>
    </row>
    <row r="2813" spans="1:46" x14ac:dyDescent="0.25">
      <c r="A2813" s="60">
        <v>42665.990761868656</v>
      </c>
      <c r="B2813" s="54">
        <f t="shared" si="129"/>
        <v>18</v>
      </c>
      <c r="C2813" s="54">
        <f t="shared" si="130"/>
        <v>2804</v>
      </c>
      <c r="D2813" s="60">
        <v>42665.990761868656</v>
      </c>
      <c r="G2813" s="63"/>
      <c r="I2813" s="64"/>
      <c r="J2813" s="64"/>
      <c r="K2813" s="65"/>
      <c r="M2813" s="64"/>
      <c r="N2813" s="66"/>
      <c r="O2813" s="66"/>
      <c r="Q2813" s="67"/>
      <c r="R2813" s="68"/>
      <c r="S2813" s="63"/>
      <c r="U2813" s="68">
        <v>82777</v>
      </c>
      <c r="V2813" s="64">
        <v>7</v>
      </c>
      <c r="W2813" s="54">
        <f t="shared" si="131"/>
        <v>2804</v>
      </c>
      <c r="X2813" s="68">
        <v>82777</v>
      </c>
      <c r="AC2813" s="63">
        <v>41389.832105649635</v>
      </c>
      <c r="AD2813" s="63"/>
      <c r="AE2813" s="54" t="s">
        <v>177</v>
      </c>
      <c r="AG2813" s="63"/>
      <c r="AK2813" s="64"/>
      <c r="AL2813" s="64"/>
      <c r="AM2813" s="65"/>
      <c r="AO2813" s="64"/>
      <c r="AP2813" s="66"/>
      <c r="AQ2813" s="66"/>
      <c r="AS2813" s="67"/>
      <c r="AT2813" s="68"/>
    </row>
    <row r="2814" spans="1:46" x14ac:dyDescent="0.25">
      <c r="A2814" s="60">
        <v>42680.992251167074</v>
      </c>
      <c r="B2814" s="54">
        <f t="shared" si="129"/>
        <v>19</v>
      </c>
      <c r="C2814" s="54">
        <f t="shared" si="130"/>
        <v>2805</v>
      </c>
      <c r="D2814" s="60">
        <v>42680.992251167074</v>
      </c>
      <c r="G2814" s="63"/>
      <c r="I2814" s="64"/>
      <c r="J2814" s="64"/>
      <c r="K2814" s="65"/>
      <c r="M2814" s="64"/>
      <c r="N2814" s="66"/>
      <c r="O2814" s="66"/>
      <c r="Q2814" s="67"/>
      <c r="R2814" s="68"/>
      <c r="S2814" s="63"/>
      <c r="U2814" s="68">
        <v>82806</v>
      </c>
      <c r="V2814" s="64">
        <v>8</v>
      </c>
      <c r="W2814" s="54">
        <f t="shared" si="131"/>
        <v>2805</v>
      </c>
      <c r="X2814" s="68">
        <v>82806</v>
      </c>
      <c r="AC2814" s="63">
        <v>41404.020492263604</v>
      </c>
      <c r="AD2814" s="63"/>
      <c r="AE2814" s="54" t="s">
        <v>176</v>
      </c>
      <c r="AG2814" s="63"/>
      <c r="AK2814" s="64"/>
      <c r="AL2814" s="64"/>
      <c r="AM2814" s="65"/>
      <c r="AO2814" s="64"/>
      <c r="AP2814" s="66"/>
      <c r="AQ2814" s="66"/>
      <c r="AS2814" s="67"/>
      <c r="AT2814" s="68"/>
    </row>
    <row r="2815" spans="1:46" x14ac:dyDescent="0.25">
      <c r="A2815" s="60">
        <v>42695.891338500194</v>
      </c>
      <c r="B2815" s="54">
        <f t="shared" si="129"/>
        <v>20</v>
      </c>
      <c r="C2815" s="54">
        <f t="shared" si="130"/>
        <v>2806</v>
      </c>
      <c r="D2815" s="60">
        <v>42695.891338500194</v>
      </c>
      <c r="G2815" s="63"/>
      <c r="I2815" s="64"/>
      <c r="J2815" s="64"/>
      <c r="K2815" s="65"/>
      <c r="M2815" s="64"/>
      <c r="N2815" s="66"/>
      <c r="O2815" s="66"/>
      <c r="Q2815" s="67"/>
      <c r="R2815" s="68"/>
      <c r="S2815" s="63"/>
      <c r="U2815" s="68">
        <v>82835</v>
      </c>
      <c r="V2815" s="64">
        <v>9</v>
      </c>
      <c r="W2815" s="54">
        <f t="shared" si="131"/>
        <v>2806</v>
      </c>
      <c r="X2815" s="68">
        <v>82835</v>
      </c>
      <c r="AC2815" s="63">
        <v>41419.184755311813</v>
      </c>
      <c r="AD2815" s="63"/>
      <c r="AE2815" s="54" t="s">
        <v>177</v>
      </c>
      <c r="AG2815" s="63"/>
      <c r="AK2815" s="64"/>
      <c r="AL2815" s="64"/>
      <c r="AM2815" s="65"/>
      <c r="AO2815" s="64"/>
      <c r="AP2815" s="66"/>
      <c r="AQ2815" s="66"/>
      <c r="AS2815" s="67"/>
      <c r="AT2815" s="68"/>
    </row>
    <row r="2816" spans="1:46" x14ac:dyDescent="0.25">
      <c r="A2816" s="60">
        <v>42710.696024625562</v>
      </c>
      <c r="B2816" s="54">
        <f t="shared" si="129"/>
        <v>21</v>
      </c>
      <c r="C2816" s="54">
        <f t="shared" si="130"/>
        <v>2807</v>
      </c>
      <c r="D2816" s="60">
        <v>42710.696024625562</v>
      </c>
      <c r="G2816" s="63"/>
      <c r="I2816" s="64"/>
      <c r="J2816" s="64"/>
      <c r="K2816" s="65"/>
      <c r="M2816" s="64"/>
      <c r="N2816" s="66"/>
      <c r="O2816" s="66"/>
      <c r="Q2816" s="67"/>
      <c r="R2816" s="68"/>
      <c r="S2816" s="63"/>
      <c r="U2816" s="68">
        <v>82865</v>
      </c>
      <c r="V2816" s="64">
        <v>10</v>
      </c>
      <c r="W2816" s="54">
        <f t="shared" si="131"/>
        <v>2807</v>
      </c>
      <c r="X2816" s="68">
        <v>82865</v>
      </c>
      <c r="AC2816" s="63">
        <v>41433.664904028177</v>
      </c>
      <c r="AD2816" s="63"/>
      <c r="AE2816" s="54" t="s">
        <v>176</v>
      </c>
      <c r="AG2816" s="63"/>
      <c r="AK2816" s="64"/>
      <c r="AL2816" s="64"/>
      <c r="AM2816" s="65"/>
      <c r="AO2816" s="64"/>
      <c r="AP2816" s="66"/>
      <c r="AQ2816" s="66"/>
      <c r="AS2816" s="67"/>
      <c r="AT2816" s="68"/>
    </row>
    <row r="2817" spans="1:46" x14ac:dyDescent="0.25">
      <c r="A2817" s="60">
        <v>42725.44813606469</v>
      </c>
      <c r="B2817" s="54">
        <f t="shared" si="129"/>
        <v>22</v>
      </c>
      <c r="C2817" s="54">
        <f t="shared" si="130"/>
        <v>2808</v>
      </c>
      <c r="D2817" s="60">
        <v>42725.44813606469</v>
      </c>
      <c r="G2817" s="63"/>
      <c r="I2817" s="64"/>
      <c r="J2817" s="64"/>
      <c r="K2817" s="65"/>
      <c r="M2817" s="64"/>
      <c r="N2817" s="66"/>
      <c r="O2817" s="66"/>
      <c r="Q2817" s="67"/>
      <c r="R2817" s="68"/>
      <c r="S2817" s="63"/>
      <c r="U2817" s="68">
        <v>82894</v>
      </c>
      <c r="V2817" s="64">
        <v>11</v>
      </c>
      <c r="W2817" s="54">
        <f t="shared" si="131"/>
        <v>2808</v>
      </c>
      <c r="X2817" s="68">
        <v>82894</v>
      </c>
      <c r="AC2817" s="63">
        <v>41448.481509032659</v>
      </c>
      <c r="AD2817" s="63"/>
      <c r="AE2817" s="54" t="s">
        <v>177</v>
      </c>
      <c r="AG2817" s="63"/>
      <c r="AK2817" s="64"/>
      <c r="AL2817" s="64"/>
      <c r="AM2817" s="65"/>
      <c r="AO2817" s="64"/>
      <c r="AP2817" s="66"/>
      <c r="AQ2817" s="66"/>
      <c r="AS2817" s="67"/>
      <c r="AT2817" s="68"/>
    </row>
    <row r="2818" spans="1:46" x14ac:dyDescent="0.25">
      <c r="A2818" s="60">
        <v>42740.164509155788</v>
      </c>
      <c r="B2818" s="54">
        <f t="shared" si="129"/>
        <v>23</v>
      </c>
      <c r="C2818" s="54">
        <f t="shared" si="130"/>
        <v>2809</v>
      </c>
      <c r="D2818" s="60">
        <v>42740.164509155788</v>
      </c>
      <c r="G2818" s="63"/>
      <c r="I2818" s="64"/>
      <c r="J2818" s="64"/>
      <c r="K2818" s="65"/>
      <c r="M2818" s="64"/>
      <c r="N2818" s="66"/>
      <c r="O2818" s="66"/>
      <c r="Q2818" s="67"/>
      <c r="R2818" s="68"/>
      <c r="S2818" s="63"/>
      <c r="U2818" s="68">
        <v>82924</v>
      </c>
      <c r="V2818" s="64">
        <v>12</v>
      </c>
      <c r="W2818" s="54">
        <f t="shared" si="131"/>
        <v>2809</v>
      </c>
      <c r="X2818" s="68">
        <v>82924</v>
      </c>
      <c r="AC2818" s="63">
        <v>41463.302368540317</v>
      </c>
      <c r="AD2818" s="63"/>
      <c r="AE2818" s="54" t="s">
        <v>176</v>
      </c>
      <c r="AG2818" s="63"/>
      <c r="AK2818" s="64"/>
      <c r="AL2818" s="64"/>
      <c r="AM2818" s="65"/>
      <c r="AO2818" s="64"/>
      <c r="AP2818" s="66"/>
      <c r="AQ2818" s="66"/>
      <c r="AS2818" s="67"/>
      <c r="AT2818" s="68"/>
    </row>
    <row r="2819" spans="1:46" x14ac:dyDescent="0.25">
      <c r="A2819" s="60">
        <v>42754.892192932777</v>
      </c>
      <c r="B2819" s="54">
        <f t="shared" si="129"/>
        <v>24</v>
      </c>
      <c r="C2819" s="54">
        <f t="shared" si="130"/>
        <v>2810</v>
      </c>
      <c r="D2819" s="60">
        <v>42754.892192932777</v>
      </c>
      <c r="G2819" s="63"/>
      <c r="I2819" s="64"/>
      <c r="J2819" s="64"/>
      <c r="K2819" s="65"/>
      <c r="M2819" s="64"/>
      <c r="N2819" s="66"/>
      <c r="O2819" s="66"/>
      <c r="Q2819" s="67"/>
      <c r="R2819" s="68"/>
      <c r="S2819" s="63"/>
      <c r="U2819" s="68">
        <v>82953</v>
      </c>
      <c r="V2819" s="64">
        <v>1</v>
      </c>
      <c r="W2819" s="54">
        <f t="shared" si="131"/>
        <v>2810</v>
      </c>
      <c r="X2819" s="68">
        <v>82953</v>
      </c>
      <c r="AC2819" s="63">
        <v>41477.761564002372</v>
      </c>
      <c r="AD2819" s="63"/>
      <c r="AE2819" s="54" t="s">
        <v>177</v>
      </c>
      <c r="AG2819" s="63"/>
      <c r="AK2819" s="64"/>
      <c r="AL2819" s="64"/>
      <c r="AM2819" s="65"/>
      <c r="AO2819" s="64"/>
      <c r="AP2819" s="66"/>
      <c r="AQ2819" s="66"/>
      <c r="AS2819" s="67"/>
      <c r="AT2819" s="68"/>
    </row>
    <row r="2820" spans="1:46" x14ac:dyDescent="0.25">
      <c r="A2820" s="60">
        <v>42769.649451146834</v>
      </c>
      <c r="B2820" s="54">
        <f t="shared" si="129"/>
        <v>1</v>
      </c>
      <c r="C2820" s="54">
        <f t="shared" si="130"/>
        <v>2811</v>
      </c>
      <c r="D2820" s="60">
        <v>42769.649451146834</v>
      </c>
      <c r="G2820" s="63"/>
      <c r="I2820" s="64"/>
      <c r="J2820" s="64"/>
      <c r="K2820" s="65"/>
      <c r="M2820" s="64"/>
      <c r="N2820" s="66"/>
      <c r="O2820" s="66"/>
      <c r="Q2820" s="67"/>
      <c r="R2820" s="68"/>
      <c r="S2820" s="63"/>
      <c r="U2820" s="68">
        <v>82983</v>
      </c>
      <c r="V2820" s="64">
        <v>2</v>
      </c>
      <c r="W2820" s="54">
        <f t="shared" si="131"/>
        <v>2811</v>
      </c>
      <c r="X2820" s="68">
        <v>82983</v>
      </c>
      <c r="AC2820" s="63">
        <v>41492.910986073781</v>
      </c>
      <c r="AD2820" s="63"/>
      <c r="AE2820" s="54" t="s">
        <v>176</v>
      </c>
      <c r="AG2820" s="63"/>
      <c r="AK2820" s="64"/>
      <c r="AL2820" s="64"/>
      <c r="AM2820" s="65"/>
      <c r="AO2820" s="64"/>
      <c r="AP2820" s="66"/>
      <c r="AQ2820" s="66"/>
      <c r="AS2820" s="67"/>
      <c r="AT2820" s="68"/>
    </row>
    <row r="2821" spans="1:46" x14ac:dyDescent="0.25">
      <c r="A2821" s="60">
        <v>42784.480887990445</v>
      </c>
      <c r="B2821" s="54">
        <f t="shared" si="129"/>
        <v>2</v>
      </c>
      <c r="C2821" s="54">
        <f t="shared" si="130"/>
        <v>2812</v>
      </c>
      <c r="D2821" s="60">
        <v>42784.480887990445</v>
      </c>
      <c r="G2821" s="63"/>
      <c r="I2821" s="64"/>
      <c r="J2821" s="64"/>
      <c r="K2821" s="65"/>
      <c r="M2821" s="64"/>
      <c r="N2821" s="66"/>
      <c r="O2821" s="66"/>
      <c r="Q2821" s="67"/>
      <c r="R2821" s="68"/>
      <c r="S2821" s="63"/>
      <c r="U2821" s="68">
        <v>83013</v>
      </c>
      <c r="V2821" s="64">
        <v>3</v>
      </c>
      <c r="W2821" s="54">
        <f t="shared" si="131"/>
        <v>2812</v>
      </c>
      <c r="X2821" s="68">
        <v>83013</v>
      </c>
      <c r="AC2821" s="63">
        <v>41507.073426934425</v>
      </c>
      <c r="AD2821" s="63"/>
      <c r="AE2821" s="54" t="s">
        <v>177</v>
      </c>
      <c r="AG2821" s="63"/>
      <c r="AK2821" s="64"/>
      <c r="AL2821" s="64"/>
      <c r="AM2821" s="65"/>
      <c r="AO2821" s="64"/>
      <c r="AP2821" s="66"/>
      <c r="AQ2821" s="66"/>
      <c r="AS2821" s="67"/>
      <c r="AT2821" s="68"/>
    </row>
    <row r="2822" spans="1:46" x14ac:dyDescent="0.25">
      <c r="A2822" s="60">
        <v>42799.398525732104</v>
      </c>
      <c r="B2822" s="54">
        <f t="shared" si="129"/>
        <v>3</v>
      </c>
      <c r="C2822" s="54">
        <f t="shared" si="130"/>
        <v>2813</v>
      </c>
      <c r="D2822" s="60">
        <v>42799.398525732104</v>
      </c>
      <c r="G2822" s="63"/>
      <c r="I2822" s="64"/>
      <c r="J2822" s="64"/>
      <c r="K2822" s="65"/>
      <c r="M2822" s="64"/>
      <c r="N2822" s="66"/>
      <c r="O2822" s="66"/>
      <c r="Q2822" s="67"/>
      <c r="R2822" s="68"/>
      <c r="S2822" s="63"/>
      <c r="U2822" s="68">
        <v>83042</v>
      </c>
      <c r="V2822" s="64">
        <v>4</v>
      </c>
      <c r="W2822" s="54">
        <f t="shared" si="131"/>
        <v>2813</v>
      </c>
      <c r="X2822" s="68">
        <v>83042</v>
      </c>
      <c r="AC2822" s="63">
        <v>41522.484208554961</v>
      </c>
      <c r="AD2822" s="63"/>
      <c r="AE2822" s="54" t="s">
        <v>176</v>
      </c>
      <c r="AG2822" s="63"/>
      <c r="AK2822" s="64"/>
      <c r="AL2822" s="64"/>
      <c r="AM2822" s="65"/>
      <c r="AO2822" s="64"/>
      <c r="AP2822" s="66"/>
      <c r="AQ2822" s="66"/>
      <c r="AS2822" s="67"/>
      <c r="AT2822" s="68"/>
    </row>
    <row r="2823" spans="1:46" x14ac:dyDescent="0.25">
      <c r="A2823" s="60">
        <v>42814.437350406311</v>
      </c>
      <c r="B2823" s="54">
        <f t="shared" si="129"/>
        <v>4</v>
      </c>
      <c r="C2823" s="54">
        <f t="shared" si="130"/>
        <v>2814</v>
      </c>
      <c r="D2823" s="60">
        <v>42814.437350406311</v>
      </c>
      <c r="G2823" s="63"/>
      <c r="I2823" s="64"/>
      <c r="J2823" s="64"/>
      <c r="K2823" s="65"/>
      <c r="M2823" s="64"/>
      <c r="N2823" s="66"/>
      <c r="O2823" s="66"/>
      <c r="Q2823" s="67"/>
      <c r="R2823" s="68"/>
      <c r="S2823" s="63"/>
      <c r="U2823" s="68">
        <v>83072</v>
      </c>
      <c r="V2823" s="64">
        <v>5</v>
      </c>
      <c r="W2823" s="54">
        <f t="shared" si="131"/>
        <v>2814</v>
      </c>
      <c r="X2823" s="68">
        <v>83072</v>
      </c>
      <c r="AC2823" s="63">
        <v>41536.468030983116</v>
      </c>
      <c r="AD2823" s="63"/>
      <c r="AE2823" s="54" t="s">
        <v>177</v>
      </c>
      <c r="AG2823" s="63"/>
      <c r="AK2823" s="64"/>
      <c r="AL2823" s="64"/>
      <c r="AM2823" s="65"/>
      <c r="AO2823" s="64"/>
      <c r="AP2823" s="66"/>
      <c r="AQ2823" s="66"/>
      <c r="AS2823" s="67"/>
      <c r="AT2823" s="68"/>
    </row>
    <row r="2824" spans="1:46" x14ac:dyDescent="0.25">
      <c r="A2824" s="60">
        <v>42829.596167739946</v>
      </c>
      <c r="B2824" s="54">
        <f t="shared" si="129"/>
        <v>5</v>
      </c>
      <c r="C2824" s="54">
        <f t="shared" si="130"/>
        <v>2815</v>
      </c>
      <c r="D2824" s="60">
        <v>42829.596167739946</v>
      </c>
      <c r="G2824" s="63"/>
      <c r="I2824" s="64"/>
      <c r="J2824" s="64"/>
      <c r="K2824" s="65"/>
      <c r="M2824" s="64"/>
      <c r="N2824" s="66"/>
      <c r="O2824" s="66"/>
      <c r="Q2824" s="67"/>
      <c r="R2824" s="68"/>
      <c r="S2824" s="63"/>
      <c r="U2824" s="68">
        <v>83102</v>
      </c>
      <c r="V2824" s="64">
        <v>6</v>
      </c>
      <c r="W2824" s="54">
        <f t="shared" si="131"/>
        <v>2815</v>
      </c>
      <c r="X2824" s="68">
        <v>83102</v>
      </c>
      <c r="AC2824" s="63">
        <v>41552.024752569385</v>
      </c>
      <c r="AD2824" s="63"/>
      <c r="AE2824" s="54" t="s">
        <v>176</v>
      </c>
      <c r="AG2824" s="63"/>
      <c r="AK2824" s="64"/>
      <c r="AL2824" s="64"/>
      <c r="AM2824" s="65"/>
      <c r="AO2824" s="64"/>
      <c r="AP2824" s="66"/>
      <c r="AQ2824" s="66"/>
      <c r="AS2824" s="67"/>
      <c r="AT2824" s="68"/>
    </row>
    <row r="2825" spans="1:46" x14ac:dyDescent="0.25">
      <c r="A2825" s="60">
        <v>42844.894558988512</v>
      </c>
      <c r="B2825" s="54">
        <f t="shared" si="129"/>
        <v>6</v>
      </c>
      <c r="C2825" s="54">
        <f t="shared" si="130"/>
        <v>2816</v>
      </c>
      <c r="D2825" s="60">
        <v>42844.894558988512</v>
      </c>
      <c r="G2825" s="63"/>
      <c r="I2825" s="64"/>
      <c r="J2825" s="64"/>
      <c r="K2825" s="65"/>
      <c r="M2825" s="64"/>
      <c r="N2825" s="66"/>
      <c r="O2825" s="66"/>
      <c r="Q2825" s="67"/>
      <c r="R2825" s="68"/>
      <c r="S2825" s="63"/>
      <c r="U2825" s="68">
        <v>83131</v>
      </c>
      <c r="V2825" s="64">
        <v>7</v>
      </c>
      <c r="W2825" s="54">
        <f t="shared" si="131"/>
        <v>2816</v>
      </c>
      <c r="X2825" s="68">
        <v>83131</v>
      </c>
      <c r="AC2825" s="63">
        <v>41565.985265476629</v>
      </c>
      <c r="AD2825" s="63"/>
      <c r="AE2825" s="54" t="s">
        <v>177</v>
      </c>
      <c r="AG2825" s="63"/>
      <c r="AK2825" s="64"/>
      <c r="AL2825" s="64"/>
      <c r="AM2825" s="65"/>
      <c r="AO2825" s="64"/>
      <c r="AP2825" s="66"/>
      <c r="AQ2825" s="66"/>
      <c r="AS2825" s="67"/>
      <c r="AT2825" s="68"/>
    </row>
    <row r="2826" spans="1:46" x14ac:dyDescent="0.25">
      <c r="A2826" s="60">
        <v>42860.314020576887</v>
      </c>
      <c r="B2826" s="54">
        <f t="shared" si="129"/>
        <v>7</v>
      </c>
      <c r="C2826" s="54">
        <f t="shared" si="130"/>
        <v>2817</v>
      </c>
      <c r="D2826" s="60">
        <v>42860.314020576887</v>
      </c>
      <c r="G2826" s="63"/>
      <c r="I2826" s="64"/>
      <c r="J2826" s="64"/>
      <c r="K2826" s="65"/>
      <c r="M2826" s="64"/>
      <c r="N2826" s="66"/>
      <c r="O2826" s="66"/>
      <c r="Q2826" s="67"/>
      <c r="R2826" s="68"/>
      <c r="S2826" s="63"/>
      <c r="U2826" s="68">
        <v>83160</v>
      </c>
      <c r="V2826" s="64">
        <v>8</v>
      </c>
      <c r="W2826" s="54">
        <f t="shared" si="131"/>
        <v>2817</v>
      </c>
      <c r="X2826" s="68">
        <v>83160</v>
      </c>
      <c r="AC2826" s="63">
        <v>41581.535469922237</v>
      </c>
      <c r="AD2826" s="63"/>
      <c r="AE2826" s="54" t="s">
        <v>176</v>
      </c>
      <c r="AG2826" s="63"/>
      <c r="AK2826" s="64"/>
      <c r="AL2826" s="64"/>
      <c r="AM2826" s="65"/>
      <c r="AO2826" s="64"/>
      <c r="AP2826" s="66"/>
      <c r="AQ2826" s="66"/>
      <c r="AS2826" s="67"/>
      <c r="AT2826" s="68"/>
    </row>
    <row r="2827" spans="1:46" x14ac:dyDescent="0.25">
      <c r="A2827" s="60">
        <v>42875.85561082093</v>
      </c>
      <c r="B2827" s="54">
        <f t="shared" si="129"/>
        <v>8</v>
      </c>
      <c r="C2827" s="54">
        <f t="shared" si="130"/>
        <v>2818</v>
      </c>
      <c r="D2827" s="60">
        <v>42875.85561082093</v>
      </c>
      <c r="G2827" s="63"/>
      <c r="I2827" s="64"/>
      <c r="J2827" s="64"/>
      <c r="K2827" s="65"/>
      <c r="M2827" s="64"/>
      <c r="N2827" s="66"/>
      <c r="O2827" s="66"/>
      <c r="Q2827" s="67"/>
      <c r="R2827" s="68"/>
      <c r="S2827" s="63"/>
      <c r="U2827" s="68">
        <v>83190</v>
      </c>
      <c r="V2827" s="64">
        <v>9</v>
      </c>
      <c r="W2827" s="54">
        <f t="shared" si="131"/>
        <v>2818</v>
      </c>
      <c r="X2827" s="68">
        <v>83190</v>
      </c>
      <c r="AC2827" s="63">
        <v>41595.636698321439</v>
      </c>
      <c r="AD2827" s="63"/>
      <c r="AE2827" s="54" t="s">
        <v>177</v>
      </c>
      <c r="AG2827" s="63"/>
      <c r="AK2827" s="64"/>
      <c r="AL2827" s="64"/>
      <c r="AM2827" s="65"/>
      <c r="AO2827" s="64"/>
      <c r="AP2827" s="66"/>
      <c r="AQ2827" s="66"/>
      <c r="AS2827" s="67"/>
      <c r="AT2827" s="68"/>
    </row>
    <row r="2828" spans="1:46" x14ac:dyDescent="0.25">
      <c r="A2828" s="60">
        <v>42891.484553509392</v>
      </c>
      <c r="B2828" s="54">
        <f t="shared" ref="B2828:B2891" si="132">IF(B2827=24,1,B2827+1)</f>
        <v>9</v>
      </c>
      <c r="C2828" s="54">
        <f t="shared" ref="C2828:C2891" si="133">C2827+1</f>
        <v>2819</v>
      </c>
      <c r="D2828" s="60">
        <v>42891.484553509392</v>
      </c>
      <c r="G2828" s="63"/>
      <c r="I2828" s="64"/>
      <c r="J2828" s="64"/>
      <c r="K2828" s="65"/>
      <c r="M2828" s="64"/>
      <c r="N2828" s="66"/>
      <c r="O2828" s="66"/>
      <c r="Q2828" s="67"/>
      <c r="R2828" s="68"/>
      <c r="S2828" s="63"/>
      <c r="U2828" s="68">
        <v>83219</v>
      </c>
      <c r="V2828" s="64">
        <v>10</v>
      </c>
      <c r="W2828" s="54">
        <f t="shared" ref="W2828:W2891" si="134">W2827+1</f>
        <v>2819</v>
      </c>
      <c r="X2828" s="68">
        <v>83219</v>
      </c>
      <c r="AC2828" s="63">
        <v>41611.016310227569</v>
      </c>
      <c r="AD2828" s="63"/>
      <c r="AE2828" s="54" t="s">
        <v>176</v>
      </c>
      <c r="AG2828" s="63"/>
      <c r="AK2828" s="64"/>
      <c r="AL2828" s="64"/>
      <c r="AM2828" s="65"/>
      <c r="AO2828" s="64"/>
      <c r="AP2828" s="66"/>
      <c r="AQ2828" s="66"/>
      <c r="AS2828" s="67"/>
      <c r="AT2828" s="68"/>
    </row>
    <row r="2829" spans="1:46" x14ac:dyDescent="0.25">
      <c r="A2829" s="60">
        <v>42907.184237682726</v>
      </c>
      <c r="B2829" s="54">
        <f t="shared" si="132"/>
        <v>10</v>
      </c>
      <c r="C2829" s="54">
        <f t="shared" si="133"/>
        <v>2820</v>
      </c>
      <c r="D2829" s="60">
        <v>42907.184237682726</v>
      </c>
      <c r="G2829" s="63"/>
      <c r="I2829" s="64"/>
      <c r="J2829" s="64"/>
      <c r="K2829" s="65"/>
      <c r="M2829" s="64"/>
      <c r="N2829" s="66"/>
      <c r="O2829" s="66"/>
      <c r="Q2829" s="67"/>
      <c r="R2829" s="68"/>
      <c r="S2829" s="63"/>
      <c r="U2829" s="68">
        <v>83249</v>
      </c>
      <c r="V2829" s="64">
        <v>11</v>
      </c>
      <c r="W2829" s="54">
        <f t="shared" si="134"/>
        <v>2820</v>
      </c>
      <c r="X2829" s="68">
        <v>83249</v>
      </c>
      <c r="AC2829" s="63">
        <v>41625.395271659829</v>
      </c>
      <c r="AD2829" s="63"/>
      <c r="AE2829" s="54" t="s">
        <v>177</v>
      </c>
      <c r="AG2829" s="63"/>
      <c r="AK2829" s="64"/>
      <c r="AL2829" s="64"/>
      <c r="AM2829" s="65"/>
      <c r="AO2829" s="64"/>
      <c r="AP2829" s="66"/>
      <c r="AQ2829" s="66"/>
      <c r="AS2829" s="67"/>
      <c r="AT2829" s="68"/>
    </row>
    <row r="2830" spans="1:46" x14ac:dyDescent="0.25">
      <c r="A2830" s="60">
        <v>42922.911001461092</v>
      </c>
      <c r="B2830" s="54">
        <f t="shared" si="132"/>
        <v>11</v>
      </c>
      <c r="C2830" s="54">
        <f t="shared" si="133"/>
        <v>2821</v>
      </c>
      <c r="D2830" s="60">
        <v>42922.911001461092</v>
      </c>
      <c r="G2830" s="63"/>
      <c r="I2830" s="64"/>
      <c r="J2830" s="64"/>
      <c r="K2830" s="65"/>
      <c r="M2830" s="64"/>
      <c r="N2830" s="66"/>
      <c r="O2830" s="66"/>
      <c r="Q2830" s="67"/>
      <c r="R2830" s="68"/>
      <c r="S2830" s="63"/>
      <c r="U2830" s="68">
        <v>83278</v>
      </c>
      <c r="V2830" s="64">
        <v>12</v>
      </c>
      <c r="W2830" s="54">
        <f t="shared" si="134"/>
        <v>2821</v>
      </c>
      <c r="X2830" s="68">
        <v>83278</v>
      </c>
      <c r="AC2830" s="63">
        <v>41640.46894933423</v>
      </c>
      <c r="AD2830" s="63"/>
      <c r="AE2830" s="54" t="s">
        <v>176</v>
      </c>
      <c r="AG2830" s="63"/>
      <c r="AK2830" s="64"/>
      <c r="AL2830" s="64"/>
      <c r="AM2830" s="65"/>
      <c r="AO2830" s="64"/>
      <c r="AP2830" s="66"/>
      <c r="AQ2830" s="66"/>
      <c r="AS2830" s="67"/>
      <c r="AT2830" s="68"/>
    </row>
    <row r="2831" spans="1:46" x14ac:dyDescent="0.25">
      <c r="A2831" s="60">
        <v>42938.63646499766</v>
      </c>
      <c r="B2831" s="54">
        <f t="shared" si="132"/>
        <v>12</v>
      </c>
      <c r="C2831" s="54">
        <f t="shared" si="133"/>
        <v>2822</v>
      </c>
      <c r="D2831" s="60">
        <v>42938.63646499766</v>
      </c>
      <c r="G2831" s="63"/>
      <c r="I2831" s="64"/>
      <c r="J2831" s="64"/>
      <c r="K2831" s="65"/>
      <c r="M2831" s="64"/>
      <c r="N2831" s="66"/>
      <c r="O2831" s="66"/>
      <c r="Q2831" s="67"/>
      <c r="R2831" s="68"/>
      <c r="S2831" s="63"/>
      <c r="U2831" s="68">
        <v>83308</v>
      </c>
      <c r="V2831" s="64">
        <v>1</v>
      </c>
      <c r="W2831" s="54">
        <f t="shared" si="134"/>
        <v>2822</v>
      </c>
      <c r="X2831" s="68">
        <v>83308</v>
      </c>
      <c r="AC2831" s="63">
        <v>41655.203672610689</v>
      </c>
      <c r="AD2831" s="63"/>
      <c r="AE2831" s="54" t="s">
        <v>177</v>
      </c>
      <c r="AG2831" s="63"/>
      <c r="AK2831" s="64"/>
      <c r="AL2831" s="64"/>
      <c r="AM2831" s="65"/>
      <c r="AO2831" s="64"/>
      <c r="AP2831" s="66"/>
      <c r="AQ2831" s="66"/>
      <c r="AS2831" s="67"/>
      <c r="AT2831" s="68"/>
    </row>
    <row r="2832" spans="1:46" x14ac:dyDescent="0.25">
      <c r="A2832" s="60">
        <v>42954.320243365131</v>
      </c>
      <c r="B2832" s="54">
        <f t="shared" si="132"/>
        <v>13</v>
      </c>
      <c r="C2832" s="54">
        <f t="shared" si="133"/>
        <v>2823</v>
      </c>
      <c r="D2832" s="60">
        <v>42954.320243365131</v>
      </c>
      <c r="G2832" s="63"/>
      <c r="I2832" s="64"/>
      <c r="J2832" s="64"/>
      <c r="K2832" s="65"/>
      <c r="M2832" s="64"/>
      <c r="N2832" s="66"/>
      <c r="O2832" s="66"/>
      <c r="Q2832" s="67"/>
      <c r="R2832" s="68"/>
      <c r="S2832" s="63"/>
      <c r="U2832" s="68">
        <v>83337</v>
      </c>
      <c r="V2832" s="64">
        <v>2</v>
      </c>
      <c r="W2832" s="54">
        <f t="shared" si="134"/>
        <v>2823</v>
      </c>
      <c r="X2832" s="68">
        <v>83337</v>
      </c>
      <c r="AC2832" s="63">
        <v>41669.902538090944</v>
      </c>
      <c r="AD2832" s="63"/>
      <c r="AE2832" s="54" t="s">
        <v>176</v>
      </c>
      <c r="AG2832" s="63"/>
      <c r="AK2832" s="64"/>
      <c r="AL2832" s="64"/>
      <c r="AM2832" s="65"/>
      <c r="AO2832" s="64"/>
      <c r="AP2832" s="66"/>
      <c r="AQ2832" s="66"/>
      <c r="AS2832" s="67"/>
      <c r="AT2832" s="68"/>
    </row>
    <row r="2833" spans="1:46" x14ac:dyDescent="0.25">
      <c r="A2833" s="60">
        <v>42969.931506085675</v>
      </c>
      <c r="B2833" s="54">
        <f t="shared" si="132"/>
        <v>14</v>
      </c>
      <c r="C2833" s="54">
        <f t="shared" si="133"/>
        <v>2824</v>
      </c>
      <c r="D2833" s="60">
        <v>42969.931506085675</v>
      </c>
      <c r="G2833" s="63"/>
      <c r="I2833" s="64"/>
      <c r="J2833" s="64"/>
      <c r="K2833" s="65"/>
      <c r="M2833" s="64"/>
      <c r="N2833" s="66"/>
      <c r="O2833" s="66"/>
      <c r="Q2833" s="67"/>
      <c r="R2833" s="68"/>
      <c r="S2833" s="63"/>
      <c r="U2833" s="68">
        <v>83367</v>
      </c>
      <c r="V2833" s="64">
        <v>3</v>
      </c>
      <c r="W2833" s="54">
        <f t="shared" si="134"/>
        <v>2824</v>
      </c>
      <c r="X2833" s="68">
        <v>83367</v>
      </c>
      <c r="AC2833" s="63">
        <v>41684.995928267017</v>
      </c>
      <c r="AD2833" s="63"/>
      <c r="AE2833" s="54" t="s">
        <v>177</v>
      </c>
      <c r="AG2833" s="63"/>
      <c r="AK2833" s="64"/>
      <c r="AL2833" s="64"/>
      <c r="AM2833" s="65"/>
      <c r="AO2833" s="64"/>
      <c r="AP2833" s="66"/>
      <c r="AQ2833" s="66"/>
      <c r="AS2833" s="67"/>
      <c r="AT2833" s="68"/>
    </row>
    <row r="2834" spans="1:46" x14ac:dyDescent="0.25">
      <c r="A2834" s="60">
        <v>42985.444279261399</v>
      </c>
      <c r="B2834" s="54">
        <f t="shared" si="132"/>
        <v>15</v>
      </c>
      <c r="C2834" s="54">
        <f t="shared" si="133"/>
        <v>2825</v>
      </c>
      <c r="D2834" s="60">
        <v>42985.444279261399</v>
      </c>
      <c r="G2834" s="63"/>
      <c r="I2834" s="64"/>
      <c r="J2834" s="64"/>
      <c r="K2834" s="65"/>
      <c r="M2834" s="64"/>
      <c r="N2834" s="66"/>
      <c r="O2834" s="66"/>
      <c r="Q2834" s="67"/>
      <c r="R2834" s="68"/>
      <c r="S2834" s="63"/>
      <c r="U2834" s="68">
        <v>83396</v>
      </c>
      <c r="V2834" s="64">
        <v>4</v>
      </c>
      <c r="W2834" s="54">
        <f t="shared" si="134"/>
        <v>2825</v>
      </c>
      <c r="X2834" s="68">
        <v>83396</v>
      </c>
      <c r="AC2834" s="63">
        <v>41699.33387585124</v>
      </c>
      <c r="AD2834" s="63"/>
      <c r="AE2834" s="54" t="s">
        <v>176</v>
      </c>
      <c r="AG2834" s="63"/>
      <c r="AK2834" s="64"/>
      <c r="AL2834" s="64"/>
      <c r="AM2834" s="65"/>
      <c r="AO2834" s="64"/>
      <c r="AP2834" s="66"/>
      <c r="AQ2834" s="66"/>
      <c r="AS2834" s="67"/>
      <c r="AT2834" s="68"/>
    </row>
    <row r="2835" spans="1:46" x14ac:dyDescent="0.25">
      <c r="A2835" s="60">
        <v>43000.835382808931</v>
      </c>
      <c r="B2835" s="54">
        <f t="shared" si="132"/>
        <v>16</v>
      </c>
      <c r="C2835" s="54">
        <f t="shared" si="133"/>
        <v>2826</v>
      </c>
      <c r="D2835" s="60">
        <v>43000.835382808931</v>
      </c>
      <c r="G2835" s="63"/>
      <c r="I2835" s="64"/>
      <c r="J2835" s="64"/>
      <c r="K2835" s="65"/>
      <c r="M2835" s="64"/>
      <c r="N2835" s="66"/>
      <c r="O2835" s="66"/>
      <c r="Q2835" s="67"/>
      <c r="R2835" s="68"/>
      <c r="S2835" s="63"/>
      <c r="U2835" s="68">
        <v>83426</v>
      </c>
      <c r="V2835" s="64">
        <v>5</v>
      </c>
      <c r="W2835" s="54">
        <f t="shared" si="134"/>
        <v>2826</v>
      </c>
      <c r="X2835" s="68">
        <v>83426</v>
      </c>
      <c r="AC2835" s="63">
        <v>41714.714903328102</v>
      </c>
      <c r="AD2835" s="63"/>
      <c r="AE2835" s="54" t="s">
        <v>177</v>
      </c>
      <c r="AG2835" s="63"/>
      <c r="AK2835" s="64"/>
      <c r="AL2835" s="64"/>
      <c r="AM2835" s="65"/>
      <c r="AO2835" s="64"/>
      <c r="AP2835" s="66"/>
      <c r="AQ2835" s="66"/>
      <c r="AS2835" s="67"/>
      <c r="AT2835" s="68"/>
    </row>
    <row r="2836" spans="1:46" x14ac:dyDescent="0.25">
      <c r="A2836" s="60">
        <v>43016.099505371414</v>
      </c>
      <c r="B2836" s="54">
        <f t="shared" si="132"/>
        <v>17</v>
      </c>
      <c r="C2836" s="54">
        <f t="shared" si="133"/>
        <v>2827</v>
      </c>
      <c r="D2836" s="60">
        <v>43016.099505371414</v>
      </c>
      <c r="G2836" s="63"/>
      <c r="I2836" s="64"/>
      <c r="J2836" s="64"/>
      <c r="K2836" s="65"/>
      <c r="M2836" s="64"/>
      <c r="N2836" s="66"/>
      <c r="O2836" s="66"/>
      <c r="Q2836" s="67"/>
      <c r="R2836" s="68"/>
      <c r="S2836" s="63"/>
      <c r="U2836" s="68">
        <v>83456</v>
      </c>
      <c r="V2836" s="64">
        <v>6</v>
      </c>
      <c r="W2836" s="54">
        <f t="shared" si="134"/>
        <v>2827</v>
      </c>
      <c r="X2836" s="68">
        <v>83456</v>
      </c>
      <c r="AC2836" s="63">
        <v>41728.781806421466</v>
      </c>
      <c r="AD2836" s="63"/>
      <c r="AE2836" s="54" t="s">
        <v>176</v>
      </c>
      <c r="AG2836" s="63"/>
      <c r="AK2836" s="64"/>
      <c r="AL2836" s="64"/>
      <c r="AM2836" s="65"/>
      <c r="AO2836" s="64"/>
      <c r="AP2836" s="66"/>
      <c r="AQ2836" s="66"/>
      <c r="AS2836" s="67"/>
      <c r="AT2836" s="68"/>
    </row>
    <row r="2837" spans="1:46" x14ac:dyDescent="0.25">
      <c r="A2837" s="60">
        <v>43031.227664353792</v>
      </c>
      <c r="B2837" s="54">
        <f t="shared" si="132"/>
        <v>18</v>
      </c>
      <c r="C2837" s="54">
        <f t="shared" si="133"/>
        <v>2828</v>
      </c>
      <c r="D2837" s="60">
        <v>43031.227664353792</v>
      </c>
      <c r="G2837" s="63"/>
      <c r="I2837" s="64"/>
      <c r="J2837" s="64"/>
      <c r="K2837" s="65"/>
      <c r="M2837" s="64"/>
      <c r="N2837" s="66"/>
      <c r="O2837" s="66"/>
      <c r="Q2837" s="67"/>
      <c r="R2837" s="68"/>
      <c r="S2837" s="63"/>
      <c r="U2837" s="68">
        <v>83485</v>
      </c>
      <c r="V2837" s="64">
        <v>7</v>
      </c>
      <c r="W2837" s="54">
        <f t="shared" si="134"/>
        <v>2828</v>
      </c>
      <c r="X2837" s="68">
        <v>83485</v>
      </c>
      <c r="AC2837" s="63">
        <v>41744.321820708457</v>
      </c>
      <c r="AD2837" s="63"/>
      <c r="AE2837" s="54" t="s">
        <v>177</v>
      </c>
      <c r="AG2837" s="63"/>
      <c r="AK2837" s="64"/>
      <c r="AL2837" s="64"/>
      <c r="AM2837" s="65"/>
      <c r="AO2837" s="64"/>
      <c r="AP2837" s="66"/>
      <c r="AQ2837" s="66"/>
      <c r="AS2837" s="67"/>
      <c r="AT2837" s="68"/>
    </row>
    <row r="2838" spans="1:46" x14ac:dyDescent="0.25">
      <c r="A2838" s="60">
        <v>43046.23539726669</v>
      </c>
      <c r="B2838" s="54">
        <f t="shared" si="132"/>
        <v>19</v>
      </c>
      <c r="C2838" s="54">
        <f t="shared" si="133"/>
        <v>2829</v>
      </c>
      <c r="D2838" s="60">
        <v>43046.23539726669</v>
      </c>
      <c r="G2838" s="63"/>
      <c r="I2838" s="64"/>
      <c r="J2838" s="64"/>
      <c r="K2838" s="65"/>
      <c r="M2838" s="64"/>
      <c r="N2838" s="66"/>
      <c r="O2838" s="66"/>
      <c r="Q2838" s="67"/>
      <c r="R2838" s="68"/>
      <c r="S2838" s="63"/>
      <c r="U2838" s="68">
        <v>83515</v>
      </c>
      <c r="V2838" s="64">
        <v>8</v>
      </c>
      <c r="W2838" s="54">
        <f t="shared" si="134"/>
        <v>2829</v>
      </c>
      <c r="X2838" s="68">
        <v>83515</v>
      </c>
      <c r="AC2838" s="63">
        <v>41758.260741031263</v>
      </c>
      <c r="AD2838" s="63"/>
      <c r="AE2838" s="54" t="s">
        <v>176</v>
      </c>
      <c r="AG2838" s="63"/>
      <c r="AK2838" s="64"/>
      <c r="AL2838" s="64"/>
      <c r="AM2838" s="65"/>
      <c r="AO2838" s="64"/>
      <c r="AP2838" s="66"/>
      <c r="AQ2838" s="66"/>
      <c r="AS2838" s="67"/>
      <c r="AT2838" s="68"/>
    </row>
    <row r="2839" spans="1:46" x14ac:dyDescent="0.25">
      <c r="A2839" s="60">
        <v>43061.129030048382</v>
      </c>
      <c r="B2839" s="54">
        <f t="shared" si="132"/>
        <v>20</v>
      </c>
      <c r="C2839" s="54">
        <f t="shared" si="133"/>
        <v>2830</v>
      </c>
      <c r="D2839" s="60">
        <v>43061.129030048382</v>
      </c>
      <c r="G2839" s="63"/>
      <c r="I2839" s="64"/>
      <c r="J2839" s="64"/>
      <c r="K2839" s="65"/>
      <c r="M2839" s="64"/>
      <c r="N2839" s="66"/>
      <c r="O2839" s="66"/>
      <c r="Q2839" s="67"/>
      <c r="R2839" s="68"/>
      <c r="S2839" s="63"/>
      <c r="U2839" s="68">
        <v>83544</v>
      </c>
      <c r="V2839" s="64">
        <v>9</v>
      </c>
      <c r="W2839" s="54">
        <f t="shared" si="134"/>
        <v>2830</v>
      </c>
      <c r="X2839" s="68">
        <v>83544</v>
      </c>
      <c r="AC2839" s="63">
        <v>41773.803494305816</v>
      </c>
      <c r="AD2839" s="63"/>
      <c r="AE2839" s="54" t="s">
        <v>177</v>
      </c>
      <c r="AG2839" s="63"/>
      <c r="AK2839" s="64"/>
      <c r="AL2839" s="64"/>
      <c r="AM2839" s="65"/>
      <c r="AO2839" s="64"/>
      <c r="AP2839" s="66"/>
      <c r="AQ2839" s="66"/>
      <c r="AS2839" s="67"/>
      <c r="AT2839" s="68"/>
    </row>
    <row r="2840" spans="1:46" x14ac:dyDescent="0.25">
      <c r="A2840" s="60">
        <v>43075.94014256727</v>
      </c>
      <c r="B2840" s="54">
        <f t="shared" si="132"/>
        <v>21</v>
      </c>
      <c r="C2840" s="54">
        <f t="shared" si="133"/>
        <v>2831</v>
      </c>
      <c r="D2840" s="60">
        <v>43075.94014256727</v>
      </c>
      <c r="G2840" s="63"/>
      <c r="I2840" s="64"/>
      <c r="J2840" s="64"/>
      <c r="K2840" s="65"/>
      <c r="M2840" s="64"/>
      <c r="N2840" s="66"/>
      <c r="O2840" s="66"/>
      <c r="Q2840" s="67"/>
      <c r="R2840" s="68"/>
      <c r="S2840" s="63"/>
      <c r="U2840" s="68">
        <v>83574</v>
      </c>
      <c r="V2840" s="64">
        <v>9</v>
      </c>
      <c r="W2840" s="54">
        <f t="shared" si="134"/>
        <v>2831</v>
      </c>
      <c r="X2840" s="68">
        <v>83574</v>
      </c>
      <c r="AC2840" s="63">
        <v>41787.778710610699</v>
      </c>
      <c r="AD2840" s="63"/>
      <c r="AE2840" s="54" t="s">
        <v>176</v>
      </c>
      <c r="AG2840" s="63"/>
      <c r="AK2840" s="64"/>
      <c r="AL2840" s="64"/>
      <c r="AM2840" s="65"/>
      <c r="AO2840" s="64"/>
      <c r="AP2840" s="66"/>
      <c r="AQ2840" s="66"/>
      <c r="AS2840" s="67"/>
      <c r="AT2840" s="68"/>
    </row>
    <row r="2841" spans="1:46" x14ac:dyDescent="0.25">
      <c r="A2841" s="60">
        <v>43090.686874635983</v>
      </c>
      <c r="B2841" s="54">
        <f t="shared" si="132"/>
        <v>22</v>
      </c>
      <c r="C2841" s="54">
        <f t="shared" si="133"/>
        <v>2832</v>
      </c>
      <c r="D2841" s="60">
        <v>43090.686874635983</v>
      </c>
      <c r="G2841" s="63"/>
      <c r="I2841" s="64"/>
      <c r="J2841" s="64"/>
      <c r="K2841" s="65"/>
      <c r="M2841" s="64"/>
      <c r="N2841" s="66"/>
      <c r="O2841" s="66"/>
      <c r="Q2841" s="67"/>
      <c r="R2841" s="68"/>
      <c r="S2841" s="63"/>
      <c r="U2841" s="68">
        <v>83603</v>
      </c>
      <c r="V2841" s="64">
        <v>10</v>
      </c>
      <c r="W2841" s="54">
        <f t="shared" si="134"/>
        <v>2832</v>
      </c>
      <c r="X2841" s="68">
        <v>83603</v>
      </c>
      <c r="AC2841" s="63">
        <v>41803.175421992317</v>
      </c>
      <c r="AD2841" s="63"/>
      <c r="AE2841" s="54" t="s">
        <v>177</v>
      </c>
      <c r="AG2841" s="63"/>
      <c r="AK2841" s="64"/>
      <c r="AL2841" s="64"/>
      <c r="AM2841" s="65"/>
      <c r="AO2841" s="64"/>
      <c r="AP2841" s="66"/>
      <c r="AQ2841" s="66"/>
      <c r="AS2841" s="67"/>
      <c r="AT2841" s="68"/>
    </row>
    <row r="2842" spans="1:46" x14ac:dyDescent="0.25">
      <c r="A2842" s="60">
        <v>43105.409646965563</v>
      </c>
      <c r="B2842" s="54">
        <f t="shared" si="132"/>
        <v>23</v>
      </c>
      <c r="C2842" s="54">
        <f t="shared" si="133"/>
        <v>2833</v>
      </c>
      <c r="D2842" s="60">
        <v>43105.409646965563</v>
      </c>
      <c r="G2842" s="63"/>
      <c r="I2842" s="64"/>
      <c r="J2842" s="64"/>
      <c r="K2842" s="65"/>
      <c r="M2842" s="64"/>
      <c r="N2842" s="66"/>
      <c r="O2842" s="66"/>
      <c r="Q2842" s="67"/>
      <c r="R2842" s="68"/>
      <c r="S2842" s="63"/>
      <c r="U2842" s="68">
        <v>83633</v>
      </c>
      <c r="V2842" s="64">
        <v>11</v>
      </c>
      <c r="W2842" s="54">
        <f t="shared" si="134"/>
        <v>2833</v>
      </c>
      <c r="X2842" s="68">
        <v>83633</v>
      </c>
      <c r="AC2842" s="63">
        <v>41817.339995388873</v>
      </c>
      <c r="AD2842" s="63"/>
      <c r="AE2842" s="54" t="s">
        <v>176</v>
      </c>
      <c r="AG2842" s="63"/>
      <c r="AK2842" s="64"/>
      <c r="AL2842" s="64"/>
      <c r="AM2842" s="65"/>
      <c r="AO2842" s="64"/>
      <c r="AP2842" s="66"/>
      <c r="AQ2842" s="66"/>
      <c r="AS2842" s="67"/>
      <c r="AT2842" s="68"/>
    </row>
    <row r="2843" spans="1:46" x14ac:dyDescent="0.25">
      <c r="A2843" s="60">
        <v>43120.1320663644</v>
      </c>
      <c r="B2843" s="54">
        <f t="shared" si="132"/>
        <v>24</v>
      </c>
      <c r="C2843" s="54">
        <f t="shared" si="133"/>
        <v>2834</v>
      </c>
      <c r="D2843" s="60">
        <v>43120.1320663644</v>
      </c>
      <c r="G2843" s="63"/>
      <c r="I2843" s="64"/>
      <c r="J2843" s="64"/>
      <c r="K2843" s="65"/>
      <c r="M2843" s="64"/>
      <c r="N2843" s="66"/>
      <c r="O2843" s="66"/>
      <c r="Q2843" s="67"/>
      <c r="R2843" s="68"/>
      <c r="S2843" s="63"/>
      <c r="U2843" s="68">
        <v>83662</v>
      </c>
      <c r="V2843" s="64">
        <v>12</v>
      </c>
      <c r="W2843" s="54">
        <f t="shared" si="134"/>
        <v>2834</v>
      </c>
      <c r="X2843" s="68">
        <v>83662</v>
      </c>
      <c r="AC2843" s="63">
        <v>41832.476412216667</v>
      </c>
      <c r="AD2843" s="63"/>
      <c r="AE2843" s="54" t="s">
        <v>177</v>
      </c>
      <c r="AG2843" s="63"/>
      <c r="AK2843" s="64"/>
      <c r="AL2843" s="64"/>
      <c r="AM2843" s="65"/>
      <c r="AO2843" s="64"/>
      <c r="AP2843" s="66"/>
      <c r="AQ2843" s="66"/>
      <c r="AS2843" s="67"/>
      <c r="AT2843" s="68"/>
    </row>
    <row r="2844" spans="1:46" x14ac:dyDescent="0.25">
      <c r="A2844" s="60">
        <v>43134.895583488513</v>
      </c>
      <c r="B2844" s="54">
        <f t="shared" si="132"/>
        <v>1</v>
      </c>
      <c r="C2844" s="54">
        <f t="shared" si="133"/>
        <v>2835</v>
      </c>
      <c r="D2844" s="60">
        <v>43134.895583488513</v>
      </c>
      <c r="G2844" s="63"/>
      <c r="I2844" s="64"/>
      <c r="J2844" s="64"/>
      <c r="K2844" s="65"/>
      <c r="M2844" s="64"/>
      <c r="N2844" s="66"/>
      <c r="O2844" s="66"/>
      <c r="Q2844" s="67"/>
      <c r="R2844" s="68"/>
      <c r="S2844" s="63"/>
      <c r="U2844" s="68">
        <v>83692</v>
      </c>
      <c r="V2844" s="64">
        <v>1</v>
      </c>
      <c r="W2844" s="54">
        <f t="shared" si="134"/>
        <v>2835</v>
      </c>
      <c r="X2844" s="68">
        <v>83692</v>
      </c>
      <c r="AC2844" s="63">
        <v>41846.946451926138</v>
      </c>
      <c r="AD2844" s="63"/>
      <c r="AE2844" s="54" t="s">
        <v>176</v>
      </c>
      <c r="AG2844" s="63"/>
      <c r="AK2844" s="64"/>
      <c r="AL2844" s="64"/>
      <c r="AM2844" s="65"/>
      <c r="AO2844" s="64"/>
      <c r="AP2844" s="66"/>
      <c r="AQ2844" s="66"/>
      <c r="AS2844" s="67"/>
      <c r="AT2844" s="68"/>
    </row>
    <row r="2845" spans="1:46" x14ac:dyDescent="0.25">
      <c r="A2845" s="60">
        <v>43149.721640882082</v>
      </c>
      <c r="B2845" s="54">
        <f t="shared" si="132"/>
        <v>2</v>
      </c>
      <c r="C2845" s="54">
        <f t="shared" si="133"/>
        <v>2836</v>
      </c>
      <c r="D2845" s="60">
        <v>43149.721640882082</v>
      </c>
      <c r="G2845" s="63"/>
      <c r="I2845" s="64"/>
      <c r="J2845" s="64"/>
      <c r="K2845" s="65"/>
      <c r="M2845" s="64"/>
      <c r="N2845" s="66"/>
      <c r="O2845" s="66"/>
      <c r="Q2845" s="67"/>
      <c r="R2845" s="68"/>
      <c r="S2845" s="63"/>
      <c r="U2845" s="68">
        <v>83721</v>
      </c>
      <c r="V2845" s="64">
        <v>2</v>
      </c>
      <c r="W2845" s="54">
        <f t="shared" si="134"/>
        <v>2836</v>
      </c>
      <c r="X2845" s="68">
        <v>83721</v>
      </c>
      <c r="AC2845" s="63">
        <v>41861.7572864471</v>
      </c>
      <c r="AD2845" s="63"/>
      <c r="AE2845" s="54" t="s">
        <v>177</v>
      </c>
      <c r="AG2845" s="63"/>
      <c r="AK2845" s="64"/>
      <c r="AL2845" s="64"/>
      <c r="AM2845" s="65"/>
      <c r="AO2845" s="64"/>
      <c r="AP2845" s="66"/>
      <c r="AQ2845" s="66"/>
      <c r="AS2845" s="67"/>
      <c r="AT2845" s="68"/>
    </row>
    <row r="2846" spans="1:46" x14ac:dyDescent="0.25">
      <c r="A2846" s="60">
        <v>43164.645369722508</v>
      </c>
      <c r="B2846" s="54">
        <f t="shared" si="132"/>
        <v>3</v>
      </c>
      <c r="C2846" s="54">
        <f t="shared" si="133"/>
        <v>2837</v>
      </c>
      <c r="D2846" s="60">
        <v>43164.645369722508</v>
      </c>
      <c r="G2846" s="63"/>
      <c r="I2846" s="64"/>
      <c r="J2846" s="64"/>
      <c r="K2846" s="65"/>
      <c r="M2846" s="64"/>
      <c r="N2846" s="66"/>
      <c r="O2846" s="66"/>
      <c r="Q2846" s="67"/>
      <c r="R2846" s="68"/>
      <c r="S2846" s="63"/>
      <c r="U2846" s="68">
        <v>83751</v>
      </c>
      <c r="V2846" s="64">
        <v>3</v>
      </c>
      <c r="W2846" s="54">
        <f t="shared" si="134"/>
        <v>2837</v>
      </c>
      <c r="X2846" s="68">
        <v>83751</v>
      </c>
      <c r="AC2846" s="63">
        <v>41876.592980365735</v>
      </c>
      <c r="AD2846" s="63"/>
      <c r="AE2846" s="54" t="s">
        <v>176</v>
      </c>
      <c r="AG2846" s="63"/>
      <c r="AK2846" s="64"/>
      <c r="AL2846" s="64"/>
      <c r="AM2846" s="65"/>
      <c r="AO2846" s="64"/>
      <c r="AP2846" s="66"/>
      <c r="AQ2846" s="66"/>
      <c r="AS2846" s="67"/>
      <c r="AT2846" s="68"/>
    </row>
    <row r="2847" spans="1:46" x14ac:dyDescent="0.25">
      <c r="A2847" s="60">
        <v>43179.678200293332</v>
      </c>
      <c r="B2847" s="54">
        <f t="shared" si="132"/>
        <v>4</v>
      </c>
      <c r="C2847" s="54">
        <f t="shared" si="133"/>
        <v>2838</v>
      </c>
      <c r="D2847" s="60">
        <v>43179.678200293332</v>
      </c>
      <c r="G2847" s="63"/>
      <c r="I2847" s="64"/>
      <c r="J2847" s="64"/>
      <c r="K2847" s="65"/>
      <c r="M2847" s="64"/>
      <c r="N2847" s="66"/>
      <c r="O2847" s="66"/>
      <c r="Q2847" s="67"/>
      <c r="R2847" s="68"/>
      <c r="S2847" s="63"/>
      <c r="U2847" s="68">
        <v>83780</v>
      </c>
      <c r="V2847" s="64">
        <v>4</v>
      </c>
      <c r="W2847" s="54">
        <f t="shared" si="134"/>
        <v>2838</v>
      </c>
      <c r="X2847" s="68">
        <v>83780</v>
      </c>
      <c r="AC2847" s="63">
        <v>41891.0689598592</v>
      </c>
      <c r="AD2847" s="63"/>
      <c r="AE2847" s="54" t="s">
        <v>177</v>
      </c>
      <c r="AG2847" s="63"/>
      <c r="AK2847" s="64"/>
      <c r="AL2847" s="64"/>
      <c r="AM2847" s="65"/>
      <c r="AO2847" s="64"/>
      <c r="AP2847" s="66"/>
      <c r="AQ2847" s="66"/>
      <c r="AS2847" s="67"/>
      <c r="AT2847" s="68"/>
    </row>
    <row r="2848" spans="1:46" x14ac:dyDescent="0.25">
      <c r="A2848" s="60">
        <v>43194.843015900813</v>
      </c>
      <c r="B2848" s="54">
        <f t="shared" si="132"/>
        <v>5</v>
      </c>
      <c r="C2848" s="54">
        <f t="shared" si="133"/>
        <v>2839</v>
      </c>
      <c r="D2848" s="60">
        <v>43194.843015900813</v>
      </c>
      <c r="G2848" s="63"/>
      <c r="I2848" s="64"/>
      <c r="J2848" s="64"/>
      <c r="K2848" s="65"/>
      <c r="M2848" s="64"/>
      <c r="N2848" s="66"/>
      <c r="O2848" s="66"/>
      <c r="Q2848" s="67"/>
      <c r="R2848" s="68"/>
      <c r="S2848" s="63"/>
      <c r="U2848" s="68">
        <v>83810</v>
      </c>
      <c r="V2848" s="64">
        <v>5</v>
      </c>
      <c r="W2848" s="54">
        <f t="shared" si="134"/>
        <v>2839</v>
      </c>
      <c r="X2848" s="68">
        <v>83810</v>
      </c>
      <c r="AC2848" s="63">
        <v>41906.260343384463</v>
      </c>
      <c r="AD2848" s="63"/>
      <c r="AE2848" s="54" t="s">
        <v>176</v>
      </c>
      <c r="AG2848" s="63"/>
      <c r="AK2848" s="64"/>
      <c r="AL2848" s="64"/>
      <c r="AM2848" s="65"/>
      <c r="AO2848" s="64"/>
      <c r="AP2848" s="66"/>
      <c r="AQ2848" s="66"/>
      <c r="AS2848" s="67"/>
      <c r="AT2848" s="68"/>
    </row>
    <row r="2849" spans="1:46" x14ac:dyDescent="0.25">
      <c r="A2849" s="60">
        <v>43210.13451349875</v>
      </c>
      <c r="B2849" s="54">
        <f t="shared" si="132"/>
        <v>6</v>
      </c>
      <c r="C2849" s="54">
        <f t="shared" si="133"/>
        <v>2840</v>
      </c>
      <c r="D2849" s="60">
        <v>43210.13451349875</v>
      </c>
      <c r="G2849" s="63"/>
      <c r="I2849" s="64"/>
      <c r="J2849" s="64"/>
      <c r="K2849" s="65"/>
      <c r="M2849" s="64"/>
      <c r="N2849" s="66"/>
      <c r="O2849" s="66"/>
      <c r="Q2849" s="67"/>
      <c r="R2849" s="68"/>
      <c r="S2849" s="63"/>
      <c r="U2849" s="68">
        <v>83839</v>
      </c>
      <c r="V2849" s="64">
        <v>6</v>
      </c>
      <c r="W2849" s="54">
        <f t="shared" si="134"/>
        <v>2840</v>
      </c>
      <c r="X2849" s="68">
        <v>83839</v>
      </c>
      <c r="AC2849" s="63">
        <v>41920.452585817315</v>
      </c>
      <c r="AD2849" s="63"/>
      <c r="AE2849" s="54" t="s">
        <v>177</v>
      </c>
      <c r="AG2849" s="63"/>
      <c r="AK2849" s="64"/>
      <c r="AL2849" s="64"/>
      <c r="AM2849" s="65"/>
      <c r="AO2849" s="64"/>
      <c r="AP2849" s="66"/>
      <c r="AQ2849" s="66"/>
      <c r="AS2849" s="67"/>
      <c r="AT2849" s="68"/>
    </row>
    <row r="2850" spans="1:46" x14ac:dyDescent="0.25">
      <c r="A2850" s="60">
        <v>43225.560084280558</v>
      </c>
      <c r="B2850" s="54">
        <f t="shared" si="132"/>
        <v>7</v>
      </c>
      <c r="C2850" s="54">
        <f t="shared" si="133"/>
        <v>2841</v>
      </c>
      <c r="D2850" s="60">
        <v>43225.560084280558</v>
      </c>
      <c r="G2850" s="63"/>
      <c r="I2850" s="64"/>
      <c r="J2850" s="64"/>
      <c r="K2850" s="65"/>
      <c r="M2850" s="64"/>
      <c r="N2850" s="66"/>
      <c r="O2850" s="66"/>
      <c r="Q2850" s="67"/>
      <c r="R2850" s="68"/>
      <c r="S2850" s="63"/>
      <c r="U2850" s="68">
        <v>83869</v>
      </c>
      <c r="V2850" s="64">
        <v>7</v>
      </c>
      <c r="W2850" s="54">
        <f t="shared" si="134"/>
        <v>2841</v>
      </c>
      <c r="X2850" s="68">
        <v>83869</v>
      </c>
      <c r="AC2850" s="63">
        <v>41935.91512741847</v>
      </c>
      <c r="AD2850" s="63"/>
      <c r="AE2850" s="54" t="s">
        <v>176</v>
      </c>
      <c r="AG2850" s="63"/>
      <c r="AK2850" s="64"/>
      <c r="AL2850" s="64"/>
      <c r="AM2850" s="65"/>
      <c r="AO2850" s="64"/>
      <c r="AP2850" s="66"/>
      <c r="AQ2850" s="66"/>
      <c r="AS2850" s="67"/>
      <c r="AT2850" s="68"/>
    </row>
    <row r="2851" spans="1:46" x14ac:dyDescent="0.25">
      <c r="A2851" s="60">
        <v>43241.094289047644</v>
      </c>
      <c r="B2851" s="54">
        <f t="shared" si="132"/>
        <v>8</v>
      </c>
      <c r="C2851" s="54">
        <f t="shared" si="133"/>
        <v>2842</v>
      </c>
      <c r="D2851" s="60">
        <v>43241.094289047644</v>
      </c>
      <c r="G2851" s="63"/>
      <c r="I2851" s="64"/>
      <c r="J2851" s="64"/>
      <c r="K2851" s="65"/>
      <c r="M2851" s="64"/>
      <c r="N2851" s="66"/>
      <c r="O2851" s="66"/>
      <c r="Q2851" s="67"/>
      <c r="R2851" s="68"/>
      <c r="S2851" s="63"/>
      <c r="U2851" s="68">
        <v>83899</v>
      </c>
      <c r="V2851" s="64">
        <v>8</v>
      </c>
      <c r="W2851" s="54">
        <f t="shared" si="134"/>
        <v>2842</v>
      </c>
      <c r="X2851" s="68">
        <v>83899</v>
      </c>
      <c r="AC2851" s="63">
        <v>41949.933298560791</v>
      </c>
      <c r="AD2851" s="63"/>
      <c r="AE2851" s="54" t="s">
        <v>177</v>
      </c>
      <c r="AG2851" s="63"/>
      <c r="AK2851" s="64"/>
      <c r="AL2851" s="64"/>
      <c r="AM2851" s="65"/>
      <c r="AO2851" s="64"/>
      <c r="AP2851" s="66"/>
      <c r="AQ2851" s="66"/>
      <c r="AS2851" s="67"/>
      <c r="AT2851" s="68"/>
    </row>
    <row r="2852" spans="1:46" x14ac:dyDescent="0.25">
      <c r="A2852" s="60">
        <v>43256.729373915587</v>
      </c>
      <c r="B2852" s="54">
        <f t="shared" si="132"/>
        <v>9</v>
      </c>
      <c r="C2852" s="54">
        <f t="shared" si="133"/>
        <v>2843</v>
      </c>
      <c r="D2852" s="60">
        <v>43256.729373915587</v>
      </c>
      <c r="G2852" s="63"/>
      <c r="I2852" s="64"/>
      <c r="J2852" s="64"/>
      <c r="K2852" s="65"/>
      <c r="M2852" s="64"/>
      <c r="N2852" s="66"/>
      <c r="O2852" s="66"/>
      <c r="Q2852" s="67"/>
      <c r="R2852" s="68"/>
      <c r="S2852" s="63"/>
      <c r="U2852" s="68">
        <v>83928</v>
      </c>
      <c r="V2852" s="64">
        <v>9</v>
      </c>
      <c r="W2852" s="54">
        <f t="shared" si="134"/>
        <v>2843</v>
      </c>
      <c r="X2852" s="68">
        <v>83928</v>
      </c>
      <c r="AC2852" s="63">
        <v>41965.52318373695</v>
      </c>
      <c r="AD2852" s="63"/>
      <c r="AE2852" s="54" t="s">
        <v>176</v>
      </c>
      <c r="AG2852" s="63"/>
      <c r="AK2852" s="64"/>
      <c r="AL2852" s="64"/>
      <c r="AM2852" s="65"/>
      <c r="AO2852" s="64"/>
      <c r="AP2852" s="66"/>
      <c r="AQ2852" s="66"/>
      <c r="AS2852" s="67"/>
      <c r="AT2852" s="68"/>
    </row>
    <row r="2853" spans="1:46" x14ac:dyDescent="0.25">
      <c r="A2853" s="60">
        <v>43272.422533944715</v>
      </c>
      <c r="B2853" s="54">
        <f t="shared" si="132"/>
        <v>10</v>
      </c>
      <c r="C2853" s="54">
        <f t="shared" si="133"/>
        <v>2844</v>
      </c>
      <c r="D2853" s="60">
        <v>43272.422533944715</v>
      </c>
      <c r="G2853" s="63"/>
      <c r="I2853" s="64"/>
      <c r="J2853" s="64"/>
      <c r="K2853" s="65"/>
      <c r="M2853" s="64"/>
      <c r="N2853" s="66"/>
      <c r="O2853" s="66"/>
      <c r="Q2853" s="67"/>
      <c r="R2853" s="68"/>
      <c r="S2853" s="63"/>
      <c r="U2853" s="68">
        <v>83958</v>
      </c>
      <c r="V2853" s="64">
        <v>10</v>
      </c>
      <c r="W2853" s="54">
        <f t="shared" si="134"/>
        <v>2844</v>
      </c>
      <c r="X2853" s="68">
        <v>83958</v>
      </c>
      <c r="AC2853" s="63">
        <v>41979.519356284291</v>
      </c>
      <c r="AD2853" s="63"/>
      <c r="AE2853" s="54" t="s">
        <v>177</v>
      </c>
      <c r="AG2853" s="63"/>
      <c r="AK2853" s="64"/>
      <c r="AL2853" s="64"/>
      <c r="AM2853" s="65"/>
      <c r="AO2853" s="64"/>
      <c r="AP2853" s="66"/>
      <c r="AQ2853" s="66"/>
      <c r="AS2853" s="67"/>
      <c r="AT2853" s="68"/>
    </row>
    <row r="2854" spans="1:46" x14ac:dyDescent="0.25">
      <c r="A2854" s="60">
        <v>43288.154877603985</v>
      </c>
      <c r="B2854" s="54">
        <f t="shared" si="132"/>
        <v>11</v>
      </c>
      <c r="C2854" s="54">
        <f t="shared" si="133"/>
        <v>2845</v>
      </c>
      <c r="D2854" s="60">
        <v>43288.154877603985</v>
      </c>
      <c r="G2854" s="63"/>
      <c r="I2854" s="64"/>
      <c r="J2854" s="64"/>
      <c r="K2854" s="65"/>
      <c r="M2854" s="64"/>
      <c r="N2854" s="66"/>
      <c r="O2854" s="66"/>
      <c r="Q2854" s="67"/>
      <c r="R2854" s="68"/>
      <c r="S2854" s="63"/>
      <c r="U2854" s="68">
        <v>83987</v>
      </c>
      <c r="V2854" s="64">
        <v>11</v>
      </c>
      <c r="W2854" s="54">
        <f t="shared" si="134"/>
        <v>2845</v>
      </c>
      <c r="X2854" s="68">
        <v>83987</v>
      </c>
      <c r="AC2854" s="63">
        <v>41995.067343788687</v>
      </c>
      <c r="AD2854" s="63"/>
      <c r="AE2854" s="54" t="s">
        <v>176</v>
      </c>
      <c r="AG2854" s="63"/>
      <c r="AK2854" s="64"/>
      <c r="AL2854" s="64"/>
      <c r="AM2854" s="65"/>
      <c r="AO2854" s="64"/>
      <c r="AP2854" s="66"/>
      <c r="AQ2854" s="66"/>
      <c r="AS2854" s="67"/>
      <c r="AT2854" s="68"/>
    </row>
    <row r="2855" spans="1:46" x14ac:dyDescent="0.25">
      <c r="A2855" s="60">
        <v>43303.876038204879</v>
      </c>
      <c r="B2855" s="54">
        <f t="shared" si="132"/>
        <v>12</v>
      </c>
      <c r="C2855" s="54">
        <f t="shared" si="133"/>
        <v>2846</v>
      </c>
      <c r="D2855" s="60">
        <v>43303.876038204879</v>
      </c>
      <c r="G2855" s="63"/>
      <c r="I2855" s="64"/>
      <c r="J2855" s="64"/>
      <c r="K2855" s="65"/>
      <c r="M2855" s="64"/>
      <c r="N2855" s="66"/>
      <c r="O2855" s="66"/>
      <c r="Q2855" s="67"/>
      <c r="R2855" s="68"/>
      <c r="S2855" s="63"/>
      <c r="U2855" s="68">
        <v>84017</v>
      </c>
      <c r="V2855" s="64">
        <v>12</v>
      </c>
      <c r="W2855" s="54">
        <f t="shared" si="134"/>
        <v>2846</v>
      </c>
      <c r="X2855" s="68">
        <v>84017</v>
      </c>
      <c r="AC2855" s="63">
        <v>42009.204439208377</v>
      </c>
      <c r="AD2855" s="63"/>
      <c r="AE2855" s="54" t="s">
        <v>177</v>
      </c>
      <c r="AG2855" s="63"/>
      <c r="AK2855" s="64"/>
      <c r="AL2855" s="64"/>
      <c r="AM2855" s="65"/>
      <c r="AO2855" s="64"/>
      <c r="AP2855" s="66"/>
      <c r="AQ2855" s="66"/>
      <c r="AS2855" s="67"/>
      <c r="AT2855" s="68"/>
    </row>
    <row r="2856" spans="1:46" x14ac:dyDescent="0.25">
      <c r="A2856" s="60">
        <v>43319.563765118364</v>
      </c>
      <c r="B2856" s="54">
        <f t="shared" si="132"/>
        <v>13</v>
      </c>
      <c r="C2856" s="54">
        <f t="shared" si="133"/>
        <v>2847</v>
      </c>
      <c r="D2856" s="60">
        <v>43319.563765118364</v>
      </c>
      <c r="G2856" s="63"/>
      <c r="I2856" s="64"/>
      <c r="J2856" s="64"/>
      <c r="K2856" s="65"/>
      <c r="M2856" s="64"/>
      <c r="N2856" s="66"/>
      <c r="O2856" s="66"/>
      <c r="Q2856" s="67"/>
      <c r="R2856" s="68"/>
      <c r="S2856" s="63"/>
      <c r="U2856" s="68">
        <v>84046</v>
      </c>
      <c r="V2856" s="64">
        <v>1</v>
      </c>
      <c r="W2856" s="54">
        <f t="shared" si="134"/>
        <v>2847</v>
      </c>
      <c r="X2856" s="68">
        <v>84046</v>
      </c>
      <c r="AC2856" s="63">
        <v>42024.551961125806</v>
      </c>
      <c r="AD2856" s="63"/>
      <c r="AE2856" s="54" t="s">
        <v>176</v>
      </c>
      <c r="AG2856" s="63"/>
      <c r="AK2856" s="64"/>
      <c r="AL2856" s="64"/>
      <c r="AM2856" s="65"/>
      <c r="AO2856" s="64"/>
      <c r="AP2856" s="66"/>
      <c r="AQ2856" s="66"/>
      <c r="AS2856" s="67"/>
      <c r="AT2856" s="68"/>
    </row>
    <row r="2857" spans="1:46" x14ac:dyDescent="0.25">
      <c r="A2857" s="60">
        <v>43335.173414750025</v>
      </c>
      <c r="B2857" s="54">
        <f t="shared" si="132"/>
        <v>14</v>
      </c>
      <c r="C2857" s="54">
        <f t="shared" si="133"/>
        <v>2848</v>
      </c>
      <c r="D2857" s="60">
        <v>43335.173414750025</v>
      </c>
      <c r="G2857" s="63"/>
      <c r="I2857" s="64"/>
      <c r="J2857" s="64"/>
      <c r="K2857" s="65"/>
      <c r="M2857" s="64"/>
      <c r="N2857" s="66"/>
      <c r="O2857" s="66"/>
      <c r="Q2857" s="67"/>
      <c r="R2857" s="68"/>
      <c r="S2857" s="63"/>
      <c r="U2857" s="68">
        <v>84076</v>
      </c>
      <c r="V2857" s="64">
        <v>2</v>
      </c>
      <c r="W2857" s="54">
        <f t="shared" si="134"/>
        <v>2848</v>
      </c>
      <c r="X2857" s="68">
        <v>84076</v>
      </c>
      <c r="AC2857" s="63">
        <v>42038.965318231843</v>
      </c>
      <c r="AD2857" s="63"/>
      <c r="AE2857" s="54" t="s">
        <v>177</v>
      </c>
      <c r="AG2857" s="63"/>
      <c r="AK2857" s="64"/>
      <c r="AL2857" s="64"/>
      <c r="AM2857" s="65"/>
      <c r="AO2857" s="64"/>
      <c r="AP2857" s="66"/>
      <c r="AQ2857" s="66"/>
      <c r="AS2857" s="67"/>
      <c r="AT2857" s="68"/>
    </row>
    <row r="2858" spans="1:46" x14ac:dyDescent="0.25">
      <c r="A2858" s="60">
        <v>43350.688094961923</v>
      </c>
      <c r="B2858" s="54">
        <f t="shared" si="132"/>
        <v>15</v>
      </c>
      <c r="C2858" s="54">
        <f t="shared" si="133"/>
        <v>2849</v>
      </c>
      <c r="D2858" s="60">
        <v>43350.688094961923</v>
      </c>
      <c r="G2858" s="63"/>
      <c r="I2858" s="64"/>
      <c r="J2858" s="64"/>
      <c r="K2858" s="65"/>
      <c r="M2858" s="64"/>
      <c r="N2858" s="66"/>
      <c r="O2858" s="66"/>
      <c r="Q2858" s="67"/>
      <c r="R2858" s="68"/>
      <c r="S2858" s="63"/>
      <c r="U2858" s="68">
        <v>84105</v>
      </c>
      <c r="V2858" s="64">
        <v>3</v>
      </c>
      <c r="W2858" s="54">
        <f t="shared" si="134"/>
        <v>2849</v>
      </c>
      <c r="X2858" s="68">
        <v>84105</v>
      </c>
      <c r="AC2858" s="63">
        <v>42053.991934598889</v>
      </c>
      <c r="AD2858" s="63"/>
      <c r="AE2858" s="54" t="s">
        <v>176</v>
      </c>
      <c r="AG2858" s="63"/>
      <c r="AK2858" s="64"/>
      <c r="AL2858" s="64"/>
      <c r="AM2858" s="65"/>
      <c r="AO2858" s="64"/>
      <c r="AP2858" s="66"/>
      <c r="AQ2858" s="66"/>
      <c r="AS2858" s="67"/>
      <c r="AT2858" s="68"/>
    </row>
    <row r="2859" spans="1:46" x14ac:dyDescent="0.25">
      <c r="A2859" s="60">
        <v>43366.080032855738</v>
      </c>
      <c r="B2859" s="54">
        <f t="shared" si="132"/>
        <v>16</v>
      </c>
      <c r="C2859" s="54">
        <f t="shared" si="133"/>
        <v>2850</v>
      </c>
      <c r="D2859" s="60">
        <v>43366.080032855738</v>
      </c>
      <c r="G2859" s="63"/>
      <c r="I2859" s="64"/>
      <c r="J2859" s="64"/>
      <c r="K2859" s="65"/>
      <c r="M2859" s="64"/>
      <c r="N2859" s="66"/>
      <c r="O2859" s="66"/>
      <c r="Q2859" s="67"/>
      <c r="R2859" s="68"/>
      <c r="S2859" s="63"/>
      <c r="U2859" s="68">
        <v>84135</v>
      </c>
      <c r="V2859" s="64">
        <v>4</v>
      </c>
      <c r="W2859" s="54">
        <f t="shared" si="134"/>
        <v>2850</v>
      </c>
      <c r="X2859" s="68">
        <v>84135</v>
      </c>
      <c r="AC2859" s="63">
        <v>42068.754530478735</v>
      </c>
      <c r="AD2859" s="63"/>
      <c r="AE2859" s="54" t="s">
        <v>177</v>
      </c>
      <c r="AG2859" s="63"/>
      <c r="AK2859" s="64"/>
      <c r="AL2859" s="64"/>
      <c r="AM2859" s="65"/>
      <c r="AO2859" s="64"/>
      <c r="AP2859" s="66"/>
      <c r="AQ2859" s="66"/>
      <c r="AS2859" s="67"/>
      <c r="AT2859" s="68"/>
    </row>
    <row r="2860" spans="1:46" x14ac:dyDescent="0.25">
      <c r="A2860" s="60">
        <v>43381.344359505456</v>
      </c>
      <c r="B2860" s="54">
        <f t="shared" si="132"/>
        <v>17</v>
      </c>
      <c r="C2860" s="54">
        <f t="shared" si="133"/>
        <v>2851</v>
      </c>
      <c r="D2860" s="60">
        <v>43381.344359505456</v>
      </c>
      <c r="G2860" s="63"/>
      <c r="I2860" s="64"/>
      <c r="J2860" s="64"/>
      <c r="K2860" s="65"/>
      <c r="M2860" s="64"/>
      <c r="N2860" s="66"/>
      <c r="O2860" s="66"/>
      <c r="Q2860" s="67"/>
      <c r="R2860" s="68"/>
      <c r="S2860" s="63"/>
      <c r="U2860" s="68">
        <v>84164</v>
      </c>
      <c r="V2860" s="64">
        <v>5</v>
      </c>
      <c r="W2860" s="54">
        <f t="shared" si="134"/>
        <v>2851</v>
      </c>
      <c r="X2860" s="68">
        <v>84164</v>
      </c>
      <c r="AC2860" s="63">
        <v>42083.400906871539</v>
      </c>
      <c r="AD2860" s="63"/>
      <c r="AE2860" s="54" t="s">
        <v>176</v>
      </c>
      <c r="AG2860" s="63"/>
      <c r="AK2860" s="64"/>
      <c r="AL2860" s="64"/>
      <c r="AM2860" s="65"/>
      <c r="AO2860" s="64"/>
      <c r="AP2860" s="66"/>
      <c r="AQ2860" s="66"/>
      <c r="AS2860" s="67"/>
      <c r="AT2860" s="68"/>
    </row>
    <row r="2861" spans="1:46" x14ac:dyDescent="0.25">
      <c r="A2861" s="60">
        <v>43396.47468610853</v>
      </c>
      <c r="B2861" s="54">
        <f t="shared" si="132"/>
        <v>18</v>
      </c>
      <c r="C2861" s="54">
        <f t="shared" si="133"/>
        <v>2852</v>
      </c>
      <c r="D2861" s="60">
        <v>43396.47468610853</v>
      </c>
      <c r="G2861" s="63"/>
      <c r="I2861" s="64"/>
      <c r="J2861" s="64"/>
      <c r="K2861" s="65"/>
      <c r="M2861" s="64"/>
      <c r="N2861" s="66"/>
      <c r="O2861" s="66"/>
      <c r="Q2861" s="67"/>
      <c r="R2861" s="68"/>
      <c r="S2861" s="63"/>
      <c r="U2861" s="68">
        <v>84193</v>
      </c>
      <c r="V2861" s="64">
        <v>6</v>
      </c>
      <c r="W2861" s="54">
        <f t="shared" si="134"/>
        <v>2852</v>
      </c>
      <c r="X2861" s="68">
        <v>84193</v>
      </c>
      <c r="AC2861" s="63">
        <v>42098.504648027476</v>
      </c>
      <c r="AD2861" s="63"/>
      <c r="AE2861" s="54" t="s">
        <v>177</v>
      </c>
      <c r="AG2861" s="63"/>
      <c r="AK2861" s="64"/>
      <c r="AL2861" s="64"/>
      <c r="AM2861" s="65"/>
      <c r="AO2861" s="64"/>
      <c r="AP2861" s="66"/>
      <c r="AQ2861" s="66"/>
      <c r="AS2861" s="67"/>
      <c r="AT2861" s="68"/>
    </row>
    <row r="2862" spans="1:46" x14ac:dyDescent="0.25">
      <c r="A2862" s="60">
        <v>43411.481194884982</v>
      </c>
      <c r="B2862" s="54">
        <f t="shared" si="132"/>
        <v>19</v>
      </c>
      <c r="C2862" s="54">
        <f t="shared" si="133"/>
        <v>2853</v>
      </c>
      <c r="D2862" s="60">
        <v>43411.481194884982</v>
      </c>
      <c r="G2862" s="63"/>
      <c r="I2862" s="64"/>
      <c r="J2862" s="64"/>
      <c r="K2862" s="65"/>
      <c r="M2862" s="64"/>
      <c r="N2862" s="66"/>
      <c r="O2862" s="66"/>
      <c r="Q2862" s="67"/>
      <c r="R2862" s="68"/>
      <c r="S2862" s="63"/>
      <c r="U2862" s="68">
        <v>84223</v>
      </c>
      <c r="V2862" s="64">
        <v>7</v>
      </c>
      <c r="W2862" s="54">
        <f t="shared" si="134"/>
        <v>2853</v>
      </c>
      <c r="X2862" s="68">
        <v>84223</v>
      </c>
      <c r="AC2862" s="63">
        <v>42112.79026022274</v>
      </c>
      <c r="AD2862" s="63"/>
      <c r="AE2862" s="54" t="s">
        <v>176</v>
      </c>
      <c r="AG2862" s="63"/>
      <c r="AK2862" s="64"/>
      <c r="AL2862" s="64"/>
      <c r="AM2862" s="65"/>
      <c r="AO2862" s="64"/>
      <c r="AP2862" s="66"/>
      <c r="AQ2862" s="66"/>
      <c r="AS2862" s="67"/>
      <c r="AT2862" s="68"/>
    </row>
    <row r="2863" spans="1:46" x14ac:dyDescent="0.25">
      <c r="A2863" s="60">
        <v>43426.376841749065</v>
      </c>
      <c r="B2863" s="54">
        <f t="shared" si="132"/>
        <v>20</v>
      </c>
      <c r="C2863" s="54">
        <f t="shared" si="133"/>
        <v>2854</v>
      </c>
      <c r="D2863" s="60">
        <v>43426.376841749065</v>
      </c>
      <c r="G2863" s="63"/>
      <c r="I2863" s="64"/>
      <c r="J2863" s="64"/>
      <c r="K2863" s="65"/>
      <c r="M2863" s="64"/>
      <c r="N2863" s="66"/>
      <c r="O2863" s="66"/>
      <c r="Q2863" s="67"/>
      <c r="R2863" s="68"/>
      <c r="S2863" s="63"/>
      <c r="U2863" s="68">
        <v>84253</v>
      </c>
      <c r="V2863" s="64">
        <v>8</v>
      </c>
      <c r="W2863" s="54">
        <f t="shared" si="134"/>
        <v>2854</v>
      </c>
      <c r="X2863" s="68">
        <v>84253</v>
      </c>
      <c r="AC2863" s="63">
        <v>42128.155003340915</v>
      </c>
      <c r="AD2863" s="63"/>
      <c r="AE2863" s="54" t="s">
        <v>177</v>
      </c>
      <c r="AG2863" s="63"/>
      <c r="AK2863" s="64"/>
      <c r="AL2863" s="64"/>
      <c r="AM2863" s="65"/>
      <c r="AO2863" s="64"/>
      <c r="AP2863" s="66"/>
      <c r="AQ2863" s="66"/>
      <c r="AS2863" s="67"/>
      <c r="AT2863" s="68"/>
    </row>
    <row r="2864" spans="1:46" x14ac:dyDescent="0.25">
      <c r="A2864" s="60">
        <v>43441.185469648801</v>
      </c>
      <c r="B2864" s="54">
        <f t="shared" si="132"/>
        <v>21</v>
      </c>
      <c r="C2864" s="54">
        <f t="shared" si="133"/>
        <v>2855</v>
      </c>
      <c r="D2864" s="60">
        <v>43441.185469648801</v>
      </c>
      <c r="G2864" s="63"/>
      <c r="I2864" s="64"/>
      <c r="J2864" s="64"/>
      <c r="K2864" s="65"/>
      <c r="M2864" s="64"/>
      <c r="N2864" s="66"/>
      <c r="O2864" s="66"/>
      <c r="Q2864" s="67"/>
      <c r="R2864" s="68"/>
      <c r="S2864" s="63"/>
      <c r="U2864" s="68">
        <v>84282</v>
      </c>
      <c r="V2864" s="64">
        <v>9</v>
      </c>
      <c r="W2864" s="54">
        <f t="shared" si="134"/>
        <v>2855</v>
      </c>
      <c r="X2864" s="68">
        <v>84282</v>
      </c>
      <c r="AC2864" s="63">
        <v>42142.17664060276</v>
      </c>
      <c r="AD2864" s="63"/>
      <c r="AE2864" s="54" t="s">
        <v>176</v>
      </c>
      <c r="AG2864" s="63"/>
      <c r="AK2864" s="64"/>
      <c r="AL2864" s="64"/>
      <c r="AM2864" s="65"/>
      <c r="AO2864" s="64"/>
      <c r="AP2864" s="66"/>
      <c r="AQ2864" s="66"/>
      <c r="AS2864" s="67"/>
      <c r="AT2864" s="68"/>
    </row>
    <row r="2865" spans="1:46" x14ac:dyDescent="0.25">
      <c r="A2865" s="60">
        <v>43455.933255895507</v>
      </c>
      <c r="B2865" s="54">
        <f t="shared" si="132"/>
        <v>22</v>
      </c>
      <c r="C2865" s="54">
        <f t="shared" si="133"/>
        <v>2856</v>
      </c>
      <c r="D2865" s="60">
        <v>43455.933255895507</v>
      </c>
      <c r="G2865" s="63"/>
      <c r="I2865" s="64"/>
      <c r="J2865" s="64"/>
      <c r="K2865" s="65"/>
      <c r="M2865" s="64"/>
      <c r="N2865" s="66"/>
      <c r="O2865" s="66"/>
      <c r="Q2865" s="67"/>
      <c r="R2865" s="68"/>
      <c r="S2865" s="63"/>
      <c r="U2865" s="68">
        <v>84312</v>
      </c>
      <c r="V2865" s="64">
        <v>10</v>
      </c>
      <c r="W2865" s="54">
        <f t="shared" si="134"/>
        <v>2856</v>
      </c>
      <c r="X2865" s="68">
        <v>84312</v>
      </c>
      <c r="AC2865" s="63">
        <v>42157.680660397746</v>
      </c>
      <c r="AD2865" s="63"/>
      <c r="AE2865" s="54" t="s">
        <v>177</v>
      </c>
      <c r="AG2865" s="63"/>
      <c r="AK2865" s="64"/>
      <c r="AL2865" s="64"/>
      <c r="AM2865" s="65"/>
      <c r="AO2865" s="64"/>
      <c r="AP2865" s="66"/>
      <c r="AQ2865" s="66"/>
      <c r="AS2865" s="67"/>
      <c r="AT2865" s="68"/>
    </row>
    <row r="2866" spans="1:46" x14ac:dyDescent="0.25">
      <c r="A2866" s="60">
        <v>43470.652859671041</v>
      </c>
      <c r="B2866" s="54">
        <f t="shared" si="132"/>
        <v>23</v>
      </c>
      <c r="C2866" s="54">
        <f t="shared" si="133"/>
        <v>2857</v>
      </c>
      <c r="D2866" s="60">
        <v>43470.652859671041</v>
      </c>
      <c r="G2866" s="63"/>
      <c r="I2866" s="64"/>
      <c r="J2866" s="64"/>
      <c r="K2866" s="65"/>
      <c r="M2866" s="64"/>
      <c r="N2866" s="66"/>
      <c r="O2866" s="66"/>
      <c r="Q2866" s="67"/>
      <c r="R2866" s="68"/>
      <c r="S2866" s="63"/>
      <c r="U2866" s="68">
        <v>84342</v>
      </c>
      <c r="V2866" s="64">
        <v>11</v>
      </c>
      <c r="W2866" s="54">
        <f t="shared" si="134"/>
        <v>2857</v>
      </c>
      <c r="X2866" s="68">
        <v>84342</v>
      </c>
      <c r="AC2866" s="63">
        <v>42171.587827164214</v>
      </c>
      <c r="AD2866" s="63"/>
      <c r="AE2866" s="54" t="s">
        <v>176</v>
      </c>
      <c r="AG2866" s="63"/>
      <c r="AK2866" s="64"/>
      <c r="AL2866" s="64"/>
      <c r="AM2866" s="65"/>
      <c r="AO2866" s="64"/>
      <c r="AP2866" s="66"/>
      <c r="AQ2866" s="66"/>
      <c r="AS2866" s="67"/>
      <c r="AT2866" s="68"/>
    </row>
    <row r="2867" spans="1:46" x14ac:dyDescent="0.25">
      <c r="A2867" s="60">
        <v>43485.37548279576</v>
      </c>
      <c r="B2867" s="54">
        <f t="shared" si="132"/>
        <v>24</v>
      </c>
      <c r="C2867" s="54">
        <f t="shared" si="133"/>
        <v>2858</v>
      </c>
      <c r="D2867" s="60">
        <v>43485.37548279576</v>
      </c>
      <c r="G2867" s="63"/>
      <c r="I2867" s="64"/>
      <c r="J2867" s="64"/>
      <c r="K2867" s="65"/>
      <c r="M2867" s="64"/>
      <c r="N2867" s="66"/>
      <c r="O2867" s="66"/>
      <c r="Q2867" s="67"/>
      <c r="R2867" s="68"/>
      <c r="S2867" s="63"/>
      <c r="U2867" s="68">
        <v>84371</v>
      </c>
      <c r="V2867" s="64">
        <v>12</v>
      </c>
      <c r="W2867" s="54">
        <f t="shared" si="134"/>
        <v>2858</v>
      </c>
      <c r="X2867" s="68">
        <v>84371</v>
      </c>
      <c r="AC2867" s="63">
        <v>42187.097721592523</v>
      </c>
      <c r="AD2867" s="63"/>
      <c r="AE2867" s="54" t="s">
        <v>177</v>
      </c>
      <c r="AG2867" s="63"/>
      <c r="AK2867" s="64"/>
      <c r="AL2867" s="64"/>
      <c r="AM2867" s="65"/>
      <c r="AO2867" s="64"/>
      <c r="AP2867" s="66"/>
      <c r="AQ2867" s="66"/>
      <c r="AS2867" s="67"/>
      <c r="AT2867" s="68"/>
    </row>
    <row r="2868" spans="1:46" x14ac:dyDescent="0.25">
      <c r="A2868" s="60">
        <v>43500.135746929795</v>
      </c>
      <c r="B2868" s="54">
        <f t="shared" si="132"/>
        <v>1</v>
      </c>
      <c r="C2868" s="54">
        <f t="shared" si="133"/>
        <v>2859</v>
      </c>
      <c r="D2868" s="60">
        <v>43500.135746929795</v>
      </c>
      <c r="G2868" s="63"/>
      <c r="I2868" s="64"/>
      <c r="J2868" s="64"/>
      <c r="K2868" s="65"/>
      <c r="M2868" s="64"/>
      <c r="N2868" s="66"/>
      <c r="O2868" s="66"/>
      <c r="Q2868" s="67"/>
      <c r="R2868" s="68"/>
      <c r="S2868" s="63"/>
      <c r="U2868" s="68">
        <v>84401</v>
      </c>
      <c r="V2868" s="64">
        <v>1</v>
      </c>
      <c r="W2868" s="54">
        <f t="shared" si="134"/>
        <v>2859</v>
      </c>
      <c r="X2868" s="68">
        <v>84401</v>
      </c>
      <c r="AC2868" s="63">
        <v>42201.05936291581</v>
      </c>
      <c r="AD2868" s="63"/>
      <c r="AE2868" s="54" t="s">
        <v>176</v>
      </c>
      <c r="AG2868" s="63"/>
      <c r="AK2868" s="64"/>
      <c r="AL2868" s="64"/>
      <c r="AM2868" s="65"/>
      <c r="AO2868" s="64"/>
      <c r="AP2868" s="66"/>
      <c r="AQ2868" s="66"/>
      <c r="AS2868" s="67"/>
      <c r="AT2868" s="68"/>
    </row>
    <row r="2869" spans="1:46" x14ac:dyDescent="0.25">
      <c r="A2869" s="60">
        <v>43514.961870048195</v>
      </c>
      <c r="B2869" s="54">
        <f t="shared" si="132"/>
        <v>2</v>
      </c>
      <c r="C2869" s="54">
        <f t="shared" si="133"/>
        <v>2860</v>
      </c>
      <c r="D2869" s="60">
        <v>43514.961870048195</v>
      </c>
      <c r="G2869" s="63"/>
      <c r="I2869" s="64"/>
      <c r="J2869" s="64"/>
      <c r="K2869" s="65"/>
      <c r="M2869" s="64"/>
      <c r="N2869" s="66"/>
      <c r="O2869" s="66"/>
      <c r="Q2869" s="67"/>
      <c r="R2869" s="68"/>
      <c r="S2869" s="63"/>
      <c r="U2869" s="68">
        <v>84430</v>
      </c>
      <c r="V2869" s="64">
        <v>2</v>
      </c>
      <c r="W2869" s="54">
        <f t="shared" si="134"/>
        <v>2860</v>
      </c>
      <c r="X2869" s="68">
        <v>84430</v>
      </c>
      <c r="AC2869" s="63">
        <v>42216.447250005323</v>
      </c>
      <c r="AD2869" s="63"/>
      <c r="AE2869" s="54" t="s">
        <v>177</v>
      </c>
      <c r="AG2869" s="63"/>
      <c r="AK2869" s="64"/>
      <c r="AL2869" s="64"/>
      <c r="AM2869" s="65"/>
      <c r="AO2869" s="64"/>
      <c r="AP2869" s="66"/>
      <c r="AQ2869" s="66"/>
      <c r="AS2869" s="67"/>
      <c r="AT2869" s="68"/>
    </row>
    <row r="2870" spans="1:46" x14ac:dyDescent="0.25">
      <c r="A2870" s="60">
        <v>43529.88256631745</v>
      </c>
      <c r="B2870" s="54">
        <f t="shared" si="132"/>
        <v>3</v>
      </c>
      <c r="C2870" s="54">
        <f t="shared" si="133"/>
        <v>2861</v>
      </c>
      <c r="D2870" s="60">
        <v>43529.88256631745</v>
      </c>
      <c r="G2870" s="63"/>
      <c r="I2870" s="64"/>
      <c r="J2870" s="64"/>
      <c r="K2870" s="65"/>
      <c r="M2870" s="64"/>
      <c r="N2870" s="66"/>
      <c r="O2870" s="66"/>
      <c r="Q2870" s="67"/>
      <c r="R2870" s="68"/>
      <c r="S2870" s="63"/>
      <c r="U2870" s="68">
        <v>84460</v>
      </c>
      <c r="V2870" s="64">
        <v>3</v>
      </c>
      <c r="W2870" s="54">
        <f t="shared" si="134"/>
        <v>2861</v>
      </c>
      <c r="X2870" s="68">
        <v>84460</v>
      </c>
      <c r="AC2870" s="63">
        <v>42230.621202393435</v>
      </c>
      <c r="AD2870" s="63"/>
      <c r="AE2870" s="54" t="s">
        <v>176</v>
      </c>
      <c r="AG2870" s="63"/>
      <c r="AK2870" s="64"/>
      <c r="AL2870" s="64"/>
      <c r="AM2870" s="65"/>
      <c r="AO2870" s="64"/>
      <c r="AP2870" s="66"/>
      <c r="AQ2870" s="66"/>
      <c r="AS2870" s="67"/>
      <c r="AT2870" s="68"/>
    </row>
    <row r="2871" spans="1:46" x14ac:dyDescent="0.25">
      <c r="A2871" s="60">
        <v>43544.916377181653</v>
      </c>
      <c r="B2871" s="54">
        <f t="shared" si="132"/>
        <v>4</v>
      </c>
      <c r="C2871" s="54">
        <f t="shared" si="133"/>
        <v>2862</v>
      </c>
      <c r="D2871" s="60">
        <v>43544.916377181653</v>
      </c>
      <c r="G2871" s="63"/>
      <c r="I2871" s="64"/>
      <c r="J2871" s="64"/>
      <c r="K2871" s="65"/>
      <c r="M2871" s="64"/>
      <c r="N2871" s="66"/>
      <c r="O2871" s="66"/>
      <c r="Q2871" s="67"/>
      <c r="R2871" s="68"/>
      <c r="S2871" s="63"/>
      <c r="U2871" s="68">
        <v>84489</v>
      </c>
      <c r="V2871" s="64">
        <v>4</v>
      </c>
      <c r="W2871" s="54">
        <f t="shared" si="134"/>
        <v>2862</v>
      </c>
      <c r="X2871" s="68">
        <v>84489</v>
      </c>
      <c r="AC2871" s="63">
        <v>42245.775232205633</v>
      </c>
      <c r="AD2871" s="63"/>
      <c r="AE2871" s="54" t="s">
        <v>177</v>
      </c>
      <c r="AG2871" s="63"/>
      <c r="AK2871" s="64"/>
      <c r="AL2871" s="64"/>
      <c r="AM2871" s="65"/>
      <c r="AO2871" s="64"/>
      <c r="AP2871" s="66"/>
      <c r="AQ2871" s="66"/>
      <c r="AS2871" s="67"/>
      <c r="AT2871" s="68"/>
    </row>
    <row r="2872" spans="1:46" x14ac:dyDescent="0.25">
      <c r="A2872" s="60">
        <v>43560.078190718777</v>
      </c>
      <c r="B2872" s="54">
        <f t="shared" si="132"/>
        <v>5</v>
      </c>
      <c r="C2872" s="54">
        <f t="shared" si="133"/>
        <v>2863</v>
      </c>
      <c r="D2872" s="60">
        <v>43560.078190718777</v>
      </c>
      <c r="G2872" s="63"/>
      <c r="I2872" s="64"/>
      <c r="J2872" s="64"/>
      <c r="K2872" s="65"/>
      <c r="M2872" s="64"/>
      <c r="N2872" s="66"/>
      <c r="O2872" s="66"/>
      <c r="Q2872" s="67"/>
      <c r="R2872" s="68"/>
      <c r="S2872" s="63"/>
      <c r="U2872" s="68">
        <v>84519</v>
      </c>
      <c r="V2872" s="64">
        <v>5</v>
      </c>
      <c r="W2872" s="54">
        <f t="shared" si="134"/>
        <v>2863</v>
      </c>
      <c r="X2872" s="68">
        <v>84519</v>
      </c>
      <c r="AC2872" s="63">
        <v>42260.279444973916</v>
      </c>
      <c r="AD2872" s="63"/>
      <c r="AE2872" s="54" t="s">
        <v>176</v>
      </c>
      <c r="AG2872" s="63"/>
      <c r="AK2872" s="64"/>
      <c r="AL2872" s="64"/>
      <c r="AM2872" s="65"/>
      <c r="AO2872" s="64"/>
      <c r="AP2872" s="66"/>
      <c r="AQ2872" s="66"/>
      <c r="AS2872" s="67"/>
      <c r="AT2872" s="68"/>
    </row>
    <row r="2873" spans="1:46" x14ac:dyDescent="0.25">
      <c r="A2873" s="60">
        <v>43575.372516472358</v>
      </c>
      <c r="B2873" s="54">
        <f t="shared" si="132"/>
        <v>6</v>
      </c>
      <c r="C2873" s="54">
        <f t="shared" si="133"/>
        <v>2864</v>
      </c>
      <c r="D2873" s="60">
        <v>43575.372516472358</v>
      </c>
      <c r="G2873" s="63"/>
      <c r="I2873" s="64"/>
      <c r="J2873" s="64"/>
      <c r="K2873" s="65"/>
      <c r="M2873" s="64"/>
      <c r="N2873" s="66"/>
      <c r="O2873" s="66"/>
      <c r="Q2873" s="67"/>
      <c r="R2873" s="68"/>
      <c r="S2873" s="63"/>
      <c r="U2873" s="68">
        <v>84548</v>
      </c>
      <c r="V2873" s="64">
        <v>6</v>
      </c>
      <c r="W2873" s="54">
        <f t="shared" si="134"/>
        <v>2864</v>
      </c>
      <c r="X2873" s="68">
        <v>84548</v>
      </c>
      <c r="AC2873" s="63">
        <v>42275.119193237741</v>
      </c>
      <c r="AD2873" s="63"/>
      <c r="AE2873" s="54" t="s">
        <v>177</v>
      </c>
      <c r="AG2873" s="63"/>
      <c r="AK2873" s="64"/>
      <c r="AL2873" s="64"/>
      <c r="AM2873" s="65"/>
      <c r="AO2873" s="64"/>
      <c r="AP2873" s="66"/>
      <c r="AQ2873" s="66"/>
      <c r="AS2873" s="67"/>
      <c r="AT2873" s="68"/>
    </row>
    <row r="2874" spans="1:46" x14ac:dyDescent="0.25">
      <c r="A2874" s="60">
        <v>43590.794385434128</v>
      </c>
      <c r="B2874" s="54">
        <f t="shared" si="132"/>
        <v>7</v>
      </c>
      <c r="C2874" s="54">
        <f t="shared" si="133"/>
        <v>2865</v>
      </c>
      <c r="D2874" s="60">
        <v>43590.794385434128</v>
      </c>
      <c r="G2874" s="63"/>
      <c r="I2874" s="64"/>
      <c r="J2874" s="64"/>
      <c r="K2874" s="65"/>
      <c r="M2874" s="64"/>
      <c r="N2874" s="66"/>
      <c r="O2874" s="66"/>
      <c r="Q2874" s="67"/>
      <c r="R2874" s="68"/>
      <c r="S2874" s="63"/>
      <c r="U2874" s="68">
        <v>84577</v>
      </c>
      <c r="V2874" s="64">
        <v>6</v>
      </c>
      <c r="W2874" s="54">
        <f t="shared" si="134"/>
        <v>2865</v>
      </c>
      <c r="X2874" s="68">
        <v>84577</v>
      </c>
      <c r="AC2874" s="63">
        <v>42290.004754776135</v>
      </c>
      <c r="AD2874" s="63"/>
      <c r="AE2874" s="54" t="s">
        <v>176</v>
      </c>
      <c r="AG2874" s="63"/>
      <c r="AK2874" s="64"/>
      <c r="AL2874" s="64"/>
      <c r="AM2874" s="65"/>
      <c r="AO2874" s="64"/>
      <c r="AP2874" s="66"/>
      <c r="AQ2874" s="66"/>
      <c r="AS2874" s="67"/>
      <c r="AT2874" s="68"/>
    </row>
    <row r="2875" spans="1:46" x14ac:dyDescent="0.25">
      <c r="A2875" s="60">
        <v>43606.33352371864</v>
      </c>
      <c r="B2875" s="54">
        <f t="shared" si="132"/>
        <v>8</v>
      </c>
      <c r="C2875" s="54">
        <f t="shared" si="133"/>
        <v>2866</v>
      </c>
      <c r="D2875" s="60">
        <v>43606.33352371864</v>
      </c>
      <c r="G2875" s="63"/>
      <c r="I2875" s="64"/>
      <c r="J2875" s="64"/>
      <c r="K2875" s="65"/>
      <c r="M2875" s="64"/>
      <c r="N2875" s="66"/>
      <c r="O2875" s="66"/>
      <c r="Q2875" s="67"/>
      <c r="R2875" s="68"/>
      <c r="S2875" s="63"/>
      <c r="U2875" s="68">
        <v>84607</v>
      </c>
      <c r="V2875" s="64">
        <v>7</v>
      </c>
      <c r="W2875" s="54">
        <f t="shared" si="134"/>
        <v>2866</v>
      </c>
      <c r="X2875" s="68">
        <v>84607</v>
      </c>
      <c r="AC2875" s="63">
        <v>42304.504343339242</v>
      </c>
      <c r="AD2875" s="63"/>
      <c r="AE2875" s="54" t="s">
        <v>177</v>
      </c>
      <c r="AG2875" s="63"/>
      <c r="AK2875" s="64"/>
      <c r="AL2875" s="64"/>
      <c r="AM2875" s="65"/>
      <c r="AO2875" s="64"/>
      <c r="AP2875" s="66"/>
      <c r="AQ2875" s="66"/>
      <c r="AS2875" s="67"/>
      <c r="AT2875" s="68"/>
    </row>
    <row r="2876" spans="1:46" x14ac:dyDescent="0.25">
      <c r="A2876" s="60">
        <v>43621.963580625597</v>
      </c>
      <c r="B2876" s="54">
        <f t="shared" si="132"/>
        <v>9</v>
      </c>
      <c r="C2876" s="54">
        <f t="shared" si="133"/>
        <v>2867</v>
      </c>
      <c r="D2876" s="60">
        <v>43621.963580625597</v>
      </c>
      <c r="G2876" s="63"/>
      <c r="I2876" s="64"/>
      <c r="J2876" s="64"/>
      <c r="K2876" s="65"/>
      <c r="M2876" s="64"/>
      <c r="N2876" s="66"/>
      <c r="O2876" s="66"/>
      <c r="Q2876" s="67"/>
      <c r="R2876" s="68"/>
      <c r="S2876" s="63"/>
      <c r="U2876" s="68">
        <v>84636</v>
      </c>
      <c r="V2876" s="64">
        <v>8</v>
      </c>
      <c r="W2876" s="54">
        <f t="shared" si="134"/>
        <v>2867</v>
      </c>
      <c r="X2876" s="68">
        <v>84636</v>
      </c>
      <c r="AC2876" s="63">
        <v>42319.741854337044</v>
      </c>
      <c r="AD2876" s="63"/>
      <c r="AE2876" s="54" t="s">
        <v>176</v>
      </c>
      <c r="AG2876" s="63"/>
      <c r="AK2876" s="64"/>
      <c r="AL2876" s="64"/>
      <c r="AM2876" s="65"/>
      <c r="AO2876" s="64"/>
      <c r="AP2876" s="66"/>
      <c r="AQ2876" s="66"/>
      <c r="AS2876" s="67"/>
      <c r="AT2876" s="68"/>
    </row>
    <row r="2877" spans="1:46" x14ac:dyDescent="0.25">
      <c r="A2877" s="60">
        <v>43637.663473823108</v>
      </c>
      <c r="B2877" s="54">
        <f t="shared" si="132"/>
        <v>10</v>
      </c>
      <c r="C2877" s="54">
        <f t="shared" si="133"/>
        <v>2868</v>
      </c>
      <c r="D2877" s="60">
        <v>43637.663473823108</v>
      </c>
      <c r="G2877" s="63"/>
      <c r="I2877" s="64"/>
      <c r="J2877" s="64"/>
      <c r="K2877" s="65"/>
      <c r="M2877" s="64"/>
      <c r="N2877" s="66"/>
      <c r="O2877" s="66"/>
      <c r="Q2877" s="67"/>
      <c r="R2877" s="68"/>
      <c r="S2877" s="63"/>
      <c r="U2877" s="68">
        <v>84666</v>
      </c>
      <c r="V2877" s="64">
        <v>9</v>
      </c>
      <c r="W2877" s="54">
        <f t="shared" si="134"/>
        <v>2868</v>
      </c>
      <c r="X2877" s="68">
        <v>84666</v>
      </c>
      <c r="AC2877" s="63">
        <v>42333.948180546518</v>
      </c>
      <c r="AD2877" s="63"/>
      <c r="AE2877" s="54" t="s">
        <v>177</v>
      </c>
      <c r="AG2877" s="63"/>
      <c r="AK2877" s="64"/>
      <c r="AL2877" s="64"/>
      <c r="AM2877" s="65"/>
      <c r="AO2877" s="64"/>
      <c r="AP2877" s="66"/>
      <c r="AQ2877" s="66"/>
      <c r="AS2877" s="67"/>
      <c r="AT2877" s="68"/>
    </row>
    <row r="2878" spans="1:46" x14ac:dyDescent="0.25">
      <c r="A2878" s="60">
        <v>43653.390053434297</v>
      </c>
      <c r="B2878" s="54">
        <f t="shared" si="132"/>
        <v>11</v>
      </c>
      <c r="C2878" s="54">
        <f t="shared" si="133"/>
        <v>2869</v>
      </c>
      <c r="D2878" s="60">
        <v>43653.390053434297</v>
      </c>
      <c r="G2878" s="63"/>
      <c r="I2878" s="64"/>
      <c r="J2878" s="64"/>
      <c r="K2878" s="65"/>
      <c r="M2878" s="64"/>
      <c r="N2878" s="66"/>
      <c r="O2878" s="66"/>
      <c r="Q2878" s="67"/>
      <c r="R2878" s="68"/>
      <c r="S2878" s="63"/>
      <c r="U2878" s="68">
        <v>84696</v>
      </c>
      <c r="V2878" s="64">
        <v>10</v>
      </c>
      <c r="W2878" s="54">
        <f t="shared" si="134"/>
        <v>2869</v>
      </c>
      <c r="X2878" s="68">
        <v>84696</v>
      </c>
      <c r="AC2878" s="63">
        <v>42349.437872959767</v>
      </c>
      <c r="AD2878" s="63"/>
      <c r="AE2878" s="54" t="s">
        <v>176</v>
      </c>
      <c r="AG2878" s="63"/>
      <c r="AK2878" s="64"/>
      <c r="AL2878" s="64"/>
      <c r="AM2878" s="65"/>
      <c r="AO2878" s="64"/>
      <c r="AP2878" s="66"/>
      <c r="AQ2878" s="66"/>
      <c r="AS2878" s="67"/>
      <c r="AT2878" s="68"/>
    </row>
    <row r="2879" spans="1:46" x14ac:dyDescent="0.25">
      <c r="A2879" s="60">
        <v>43669.119117820635</v>
      </c>
      <c r="B2879" s="54">
        <f t="shared" si="132"/>
        <v>12</v>
      </c>
      <c r="C2879" s="54">
        <f t="shared" si="133"/>
        <v>2870</v>
      </c>
      <c r="D2879" s="60">
        <v>43669.119117820635</v>
      </c>
      <c r="G2879" s="63"/>
      <c r="I2879" s="64"/>
      <c r="J2879" s="64"/>
      <c r="K2879" s="65"/>
      <c r="M2879" s="64"/>
      <c r="N2879" s="66"/>
      <c r="O2879" s="66"/>
      <c r="Q2879" s="67"/>
      <c r="R2879" s="68"/>
      <c r="S2879" s="63"/>
      <c r="U2879" s="68">
        <v>84726</v>
      </c>
      <c r="V2879" s="64">
        <v>11</v>
      </c>
      <c r="W2879" s="54">
        <f t="shared" si="134"/>
        <v>2870</v>
      </c>
      <c r="X2879" s="68">
        <v>84726</v>
      </c>
      <c r="AC2879" s="63">
        <v>42363.467089710291</v>
      </c>
      <c r="AD2879" s="63"/>
      <c r="AE2879" s="54" t="s">
        <v>177</v>
      </c>
      <c r="AG2879" s="63"/>
      <c r="AK2879" s="64"/>
      <c r="AL2879" s="64"/>
      <c r="AM2879" s="65"/>
      <c r="AO2879" s="64"/>
      <c r="AP2879" s="66"/>
      <c r="AQ2879" s="66"/>
      <c r="AS2879" s="67"/>
      <c r="AT2879" s="68"/>
    </row>
    <row r="2880" spans="1:46" x14ac:dyDescent="0.25">
      <c r="A2880" s="60">
        <v>43684.80153527949</v>
      </c>
      <c r="B2880" s="54">
        <f t="shared" si="132"/>
        <v>13</v>
      </c>
      <c r="C2880" s="54">
        <f t="shared" si="133"/>
        <v>2871</v>
      </c>
      <c r="D2880" s="60">
        <v>43684.80153527949</v>
      </c>
      <c r="G2880" s="63"/>
      <c r="I2880" s="64"/>
      <c r="J2880" s="64"/>
      <c r="K2880" s="65"/>
      <c r="M2880" s="64"/>
      <c r="N2880" s="66"/>
      <c r="O2880" s="66"/>
      <c r="Q2880" s="67"/>
      <c r="R2880" s="68"/>
      <c r="S2880" s="63"/>
      <c r="U2880" s="68">
        <v>84755</v>
      </c>
      <c r="V2880" s="64">
        <v>12</v>
      </c>
      <c r="W2880" s="54">
        <f t="shared" si="134"/>
        <v>2871</v>
      </c>
      <c r="X2880" s="68">
        <v>84755</v>
      </c>
      <c r="AC2880" s="63">
        <v>42379.063658864703</v>
      </c>
      <c r="AD2880" s="63"/>
      <c r="AE2880" s="54" t="s">
        <v>176</v>
      </c>
      <c r="AG2880" s="63"/>
      <c r="AK2880" s="64"/>
      <c r="AL2880" s="64"/>
      <c r="AM2880" s="65"/>
      <c r="AO2880" s="64"/>
      <c r="AP2880" s="66"/>
      <c r="AQ2880" s="66"/>
      <c r="AS2880" s="67"/>
      <c r="AT2880" s="68"/>
    </row>
    <row r="2881" spans="1:46" x14ac:dyDescent="0.25">
      <c r="A2881" s="60">
        <v>43700.418861697894</v>
      </c>
      <c r="B2881" s="54">
        <f t="shared" si="132"/>
        <v>14</v>
      </c>
      <c r="C2881" s="54">
        <f t="shared" si="133"/>
        <v>2872</v>
      </c>
      <c r="D2881" s="60">
        <v>43700.418861697894</v>
      </c>
      <c r="G2881" s="63"/>
      <c r="I2881" s="64"/>
      <c r="J2881" s="64"/>
      <c r="K2881" s="65"/>
      <c r="M2881" s="64"/>
      <c r="N2881" s="66"/>
      <c r="O2881" s="66"/>
      <c r="Q2881" s="67"/>
      <c r="R2881" s="68"/>
      <c r="S2881" s="63"/>
      <c r="U2881" s="68">
        <v>84785</v>
      </c>
      <c r="V2881" s="64">
        <v>1</v>
      </c>
      <c r="W2881" s="54">
        <f t="shared" si="134"/>
        <v>2872</v>
      </c>
      <c r="X2881" s="68">
        <v>84785</v>
      </c>
      <c r="AC2881" s="63">
        <v>42393.074221465271</v>
      </c>
      <c r="AD2881" s="63"/>
      <c r="AE2881" s="54" t="s">
        <v>177</v>
      </c>
      <c r="AG2881" s="63"/>
      <c r="AK2881" s="64"/>
      <c r="AL2881" s="64"/>
      <c r="AM2881" s="65"/>
      <c r="AO2881" s="64"/>
      <c r="AP2881" s="66"/>
      <c r="AQ2881" s="66"/>
      <c r="AS2881" s="67"/>
      <c r="AT2881" s="68"/>
    </row>
    <row r="2882" spans="1:46" x14ac:dyDescent="0.25">
      <c r="A2882" s="60">
        <v>43715.929181918968</v>
      </c>
      <c r="B2882" s="54">
        <f t="shared" si="132"/>
        <v>15</v>
      </c>
      <c r="C2882" s="54">
        <f t="shared" si="133"/>
        <v>2873</v>
      </c>
      <c r="D2882" s="60">
        <v>43715.929181918968</v>
      </c>
      <c r="G2882" s="63"/>
      <c r="I2882" s="64"/>
      <c r="J2882" s="64"/>
      <c r="K2882" s="65"/>
      <c r="M2882" s="64"/>
      <c r="N2882" s="66"/>
      <c r="O2882" s="66"/>
      <c r="Q2882" s="67"/>
      <c r="R2882" s="68"/>
      <c r="S2882" s="63"/>
      <c r="U2882" s="68">
        <v>84814</v>
      </c>
      <c r="V2882" s="64">
        <v>2</v>
      </c>
      <c r="W2882" s="54">
        <f t="shared" si="134"/>
        <v>2873</v>
      </c>
      <c r="X2882" s="68">
        <v>84814</v>
      </c>
      <c r="AC2882" s="63">
        <v>42408.611149710137</v>
      </c>
      <c r="AD2882" s="63"/>
      <c r="AE2882" s="54" t="s">
        <v>176</v>
      </c>
      <c r="AG2882" s="63"/>
      <c r="AK2882" s="64"/>
      <c r="AL2882" s="64"/>
      <c r="AM2882" s="65"/>
      <c r="AO2882" s="64"/>
      <c r="AP2882" s="66"/>
      <c r="AQ2882" s="66"/>
      <c r="AS2882" s="67"/>
      <c r="AT2882" s="68"/>
    </row>
    <row r="2883" spans="1:46" x14ac:dyDescent="0.25">
      <c r="A2883" s="60">
        <v>43731.327311679721</v>
      </c>
      <c r="B2883" s="54">
        <f t="shared" si="132"/>
        <v>16</v>
      </c>
      <c r="C2883" s="54">
        <f t="shared" si="133"/>
        <v>2874</v>
      </c>
      <c r="D2883" s="60">
        <v>43731.327311679721</v>
      </c>
      <c r="G2883" s="63"/>
      <c r="I2883" s="64"/>
      <c r="J2883" s="64"/>
      <c r="K2883" s="65"/>
      <c r="M2883" s="64"/>
      <c r="N2883" s="66"/>
      <c r="O2883" s="66"/>
      <c r="Q2883" s="67"/>
      <c r="R2883" s="68"/>
      <c r="S2883" s="63"/>
      <c r="U2883" s="68">
        <v>84844</v>
      </c>
      <c r="V2883" s="64">
        <v>3</v>
      </c>
      <c r="W2883" s="54">
        <f t="shared" si="134"/>
        <v>2874</v>
      </c>
      <c r="X2883" s="68">
        <v>84844</v>
      </c>
      <c r="AC2883" s="63">
        <v>42422.764583066572</v>
      </c>
      <c r="AD2883" s="63"/>
      <c r="AE2883" s="54" t="s">
        <v>177</v>
      </c>
      <c r="AG2883" s="63"/>
      <c r="AK2883" s="64"/>
      <c r="AL2883" s="64"/>
      <c r="AM2883" s="65"/>
      <c r="AO2883" s="64"/>
      <c r="AP2883" s="66"/>
      <c r="AQ2883" s="66"/>
      <c r="AS2883" s="67"/>
      <c r="AT2883" s="68"/>
    </row>
    <row r="2884" spans="1:46" x14ac:dyDescent="0.25">
      <c r="A2884" s="60">
        <v>43746.588043207303</v>
      </c>
      <c r="B2884" s="54">
        <f t="shared" si="132"/>
        <v>17</v>
      </c>
      <c r="C2884" s="54">
        <f t="shared" si="133"/>
        <v>2875</v>
      </c>
      <c r="D2884" s="60">
        <v>43746.588043207303</v>
      </c>
      <c r="G2884" s="63"/>
      <c r="I2884" s="64"/>
      <c r="J2884" s="64"/>
      <c r="K2884" s="65"/>
      <c r="M2884" s="64"/>
      <c r="N2884" s="66"/>
      <c r="O2884" s="66"/>
      <c r="Q2884" s="67"/>
      <c r="R2884" s="68"/>
      <c r="S2884" s="63"/>
      <c r="U2884" s="68">
        <v>84873</v>
      </c>
      <c r="V2884" s="64">
        <v>4</v>
      </c>
      <c r="W2884" s="54">
        <f t="shared" si="134"/>
        <v>2875</v>
      </c>
      <c r="X2884" s="68">
        <v>84873</v>
      </c>
      <c r="AC2884" s="63">
        <v>42438.080295635387</v>
      </c>
      <c r="AD2884" s="63"/>
      <c r="AE2884" s="54" t="s">
        <v>176</v>
      </c>
      <c r="AG2884" s="63"/>
      <c r="AK2884" s="64"/>
      <c r="AL2884" s="64"/>
      <c r="AM2884" s="65"/>
      <c r="AO2884" s="64"/>
      <c r="AP2884" s="66"/>
      <c r="AQ2884" s="66"/>
      <c r="AS2884" s="67"/>
      <c r="AT2884" s="68"/>
    </row>
    <row r="2885" spans="1:46" x14ac:dyDescent="0.25">
      <c r="A2885" s="60">
        <v>43761.722841526847</v>
      </c>
      <c r="B2885" s="54">
        <f t="shared" si="132"/>
        <v>18</v>
      </c>
      <c r="C2885" s="54">
        <f t="shared" si="133"/>
        <v>2876</v>
      </c>
      <c r="D2885" s="60">
        <v>43761.722841526847</v>
      </c>
      <c r="G2885" s="63"/>
      <c r="I2885" s="64"/>
      <c r="J2885" s="64"/>
      <c r="K2885" s="65"/>
      <c r="M2885" s="64"/>
      <c r="N2885" s="66"/>
      <c r="O2885" s="66"/>
      <c r="Q2885" s="67"/>
      <c r="R2885" s="68"/>
      <c r="S2885" s="63"/>
      <c r="U2885" s="68">
        <v>84903</v>
      </c>
      <c r="V2885" s="64">
        <v>5</v>
      </c>
      <c r="W2885" s="54">
        <f t="shared" si="134"/>
        <v>2876</v>
      </c>
      <c r="X2885" s="68">
        <v>84903</v>
      </c>
      <c r="AC2885" s="63">
        <v>42452.501371671446</v>
      </c>
      <c r="AD2885" s="63"/>
      <c r="AE2885" s="54" t="s">
        <v>177</v>
      </c>
      <c r="AG2885" s="63"/>
      <c r="AK2885" s="64"/>
      <c r="AL2885" s="64"/>
      <c r="AM2885" s="65"/>
      <c r="AO2885" s="64"/>
      <c r="AP2885" s="66"/>
      <c r="AQ2885" s="66"/>
      <c r="AS2885" s="67"/>
      <c r="AT2885" s="68"/>
    </row>
    <row r="2886" spans="1:46" x14ac:dyDescent="0.25">
      <c r="A2886" s="60">
        <v>43776.726058034692</v>
      </c>
      <c r="B2886" s="54">
        <f t="shared" si="132"/>
        <v>19</v>
      </c>
      <c r="C2886" s="54">
        <f t="shared" si="133"/>
        <v>2877</v>
      </c>
      <c r="D2886" s="60">
        <v>43776.726058034692</v>
      </c>
      <c r="G2886" s="63"/>
      <c r="I2886" s="64"/>
      <c r="J2886" s="64"/>
      <c r="K2886" s="65"/>
      <c r="M2886" s="64"/>
      <c r="N2886" s="66"/>
      <c r="O2886" s="66"/>
      <c r="Q2886" s="67"/>
      <c r="R2886" s="68"/>
      <c r="S2886" s="63"/>
      <c r="U2886" s="68">
        <v>84932</v>
      </c>
      <c r="V2886" s="64">
        <v>6</v>
      </c>
      <c r="W2886" s="54">
        <f t="shared" si="134"/>
        <v>2877</v>
      </c>
      <c r="X2886" s="68">
        <v>84932</v>
      </c>
      <c r="AC2886" s="63">
        <v>42467.4755516164</v>
      </c>
      <c r="AD2886" s="63"/>
      <c r="AE2886" s="54" t="s">
        <v>176</v>
      </c>
      <c r="AG2886" s="63"/>
      <c r="AK2886" s="64"/>
      <c r="AL2886" s="64"/>
      <c r="AM2886" s="65"/>
      <c r="AO2886" s="64"/>
      <c r="AP2886" s="66"/>
      <c r="AQ2886" s="66"/>
      <c r="AS2886" s="67"/>
      <c r="AT2886" s="68"/>
    </row>
    <row r="2887" spans="1:46" x14ac:dyDescent="0.25">
      <c r="A2887" s="60">
        <v>43791.625060059596</v>
      </c>
      <c r="B2887" s="54">
        <f t="shared" si="132"/>
        <v>20</v>
      </c>
      <c r="C2887" s="54">
        <f t="shared" si="133"/>
        <v>2878</v>
      </c>
      <c r="D2887" s="60">
        <v>43791.625060059596</v>
      </c>
      <c r="G2887" s="63"/>
      <c r="I2887" s="64"/>
      <c r="J2887" s="64"/>
      <c r="K2887" s="65"/>
      <c r="M2887" s="64"/>
      <c r="N2887" s="66"/>
      <c r="O2887" s="66"/>
      <c r="Q2887" s="67"/>
      <c r="R2887" s="68"/>
      <c r="S2887" s="63"/>
      <c r="U2887" s="68">
        <v>84961</v>
      </c>
      <c r="V2887" s="64">
        <v>7</v>
      </c>
      <c r="W2887" s="54">
        <f t="shared" si="134"/>
        <v>2878</v>
      </c>
      <c r="X2887" s="68">
        <v>84961</v>
      </c>
      <c r="AC2887" s="63">
        <v>42482.225510064047</v>
      </c>
      <c r="AD2887" s="63"/>
      <c r="AE2887" s="54" t="s">
        <v>177</v>
      </c>
      <c r="AG2887" s="63"/>
      <c r="AK2887" s="64"/>
      <c r="AL2887" s="64"/>
      <c r="AM2887" s="65"/>
      <c r="AO2887" s="64"/>
      <c r="AP2887" s="66"/>
      <c r="AQ2887" s="66"/>
      <c r="AS2887" s="67"/>
      <c r="AT2887" s="68"/>
    </row>
    <row r="2888" spans="1:46" x14ac:dyDescent="0.25">
      <c r="A2888" s="60">
        <v>43806.430293676443</v>
      </c>
      <c r="B2888" s="54">
        <f t="shared" si="132"/>
        <v>21</v>
      </c>
      <c r="C2888" s="54">
        <f t="shared" si="133"/>
        <v>2879</v>
      </c>
      <c r="D2888" s="60">
        <v>43806.430293676443</v>
      </c>
      <c r="G2888" s="63"/>
      <c r="I2888" s="64"/>
      <c r="J2888" s="64"/>
      <c r="K2888" s="65"/>
      <c r="M2888" s="64"/>
      <c r="N2888" s="66"/>
      <c r="O2888" s="66"/>
      <c r="Q2888" s="67"/>
      <c r="R2888" s="68"/>
      <c r="S2888" s="63"/>
      <c r="U2888" s="68">
        <v>84991</v>
      </c>
      <c r="V2888" s="64">
        <v>8</v>
      </c>
      <c r="W2888" s="54">
        <f t="shared" si="134"/>
        <v>2879</v>
      </c>
      <c r="X2888" s="68">
        <v>84991</v>
      </c>
      <c r="AC2888" s="63">
        <v>42496.812944504432</v>
      </c>
      <c r="AD2888" s="63"/>
      <c r="AE2888" s="54" t="s">
        <v>176</v>
      </c>
      <c r="AG2888" s="63"/>
      <c r="AK2888" s="64"/>
      <c r="AL2888" s="64"/>
      <c r="AM2888" s="65"/>
      <c r="AO2888" s="64"/>
      <c r="AP2888" s="66"/>
      <c r="AQ2888" s="66"/>
      <c r="AS2888" s="67"/>
      <c r="AT2888" s="68"/>
    </row>
    <row r="2889" spans="1:46" x14ac:dyDescent="0.25">
      <c r="A2889" s="60">
        <v>43821.180963802151</v>
      </c>
      <c r="B2889" s="54">
        <f t="shared" si="132"/>
        <v>22</v>
      </c>
      <c r="C2889" s="54">
        <f t="shared" si="133"/>
        <v>2880</v>
      </c>
      <c r="D2889" s="60">
        <v>43821.180963802151</v>
      </c>
      <c r="G2889" s="63"/>
      <c r="I2889" s="64"/>
      <c r="J2889" s="64"/>
      <c r="K2889" s="65"/>
      <c r="M2889" s="64"/>
      <c r="N2889" s="66"/>
      <c r="O2889" s="66"/>
      <c r="Q2889" s="67"/>
      <c r="R2889" s="68"/>
      <c r="S2889" s="63"/>
      <c r="U2889" s="68">
        <v>85020</v>
      </c>
      <c r="V2889" s="64">
        <v>9</v>
      </c>
      <c r="W2889" s="54">
        <f t="shared" si="134"/>
        <v>2880</v>
      </c>
      <c r="X2889" s="68">
        <v>85020</v>
      </c>
      <c r="AC2889" s="63">
        <v>42511.885804213583</v>
      </c>
      <c r="AD2889" s="63"/>
      <c r="AE2889" s="54" t="s">
        <v>177</v>
      </c>
      <c r="AG2889" s="63"/>
      <c r="AK2889" s="64"/>
      <c r="AL2889" s="64"/>
      <c r="AM2889" s="65"/>
      <c r="AO2889" s="64"/>
      <c r="AP2889" s="66"/>
      <c r="AQ2889" s="66"/>
      <c r="AS2889" s="67"/>
      <c r="AT2889" s="68"/>
    </row>
    <row r="2890" spans="1:46" x14ac:dyDescent="0.25">
      <c r="A2890" s="60">
        <v>43835.896709247492</v>
      </c>
      <c r="B2890" s="54">
        <f t="shared" si="132"/>
        <v>23</v>
      </c>
      <c r="C2890" s="54">
        <f t="shared" si="133"/>
        <v>2881</v>
      </c>
      <c r="D2890" s="60">
        <v>43835.896709247492</v>
      </c>
      <c r="G2890" s="63"/>
      <c r="I2890" s="64"/>
      <c r="J2890" s="64"/>
      <c r="K2890" s="65"/>
      <c r="M2890" s="64"/>
      <c r="N2890" s="66"/>
      <c r="O2890" s="66"/>
      <c r="Q2890" s="67"/>
      <c r="R2890" s="68"/>
      <c r="S2890" s="63"/>
      <c r="U2890" s="68">
        <v>85050</v>
      </c>
      <c r="V2890" s="64">
        <v>10</v>
      </c>
      <c r="W2890" s="54">
        <f t="shared" si="134"/>
        <v>2881</v>
      </c>
      <c r="X2890" s="68">
        <v>85050</v>
      </c>
      <c r="AC2890" s="63">
        <v>42526.125504625496</v>
      </c>
      <c r="AD2890" s="63"/>
      <c r="AE2890" s="54" t="s">
        <v>176</v>
      </c>
      <c r="AG2890" s="63"/>
      <c r="AK2890" s="64"/>
      <c r="AL2890" s="64"/>
      <c r="AM2890" s="65"/>
      <c r="AO2890" s="64"/>
      <c r="AP2890" s="66"/>
      <c r="AQ2890" s="66"/>
      <c r="AS2890" s="67"/>
      <c r="AT2890" s="68"/>
    </row>
    <row r="2891" spans="1:46" x14ac:dyDescent="0.25">
      <c r="A2891" s="60">
        <v>43850.62209937023</v>
      </c>
      <c r="B2891" s="54">
        <f t="shared" si="132"/>
        <v>24</v>
      </c>
      <c r="C2891" s="54">
        <f t="shared" si="133"/>
        <v>2882</v>
      </c>
      <c r="D2891" s="60">
        <v>43850.62209937023</v>
      </c>
      <c r="G2891" s="63"/>
      <c r="I2891" s="64"/>
      <c r="J2891" s="64"/>
      <c r="K2891" s="65"/>
      <c r="M2891" s="64"/>
      <c r="N2891" s="66"/>
      <c r="O2891" s="66"/>
      <c r="Q2891" s="67"/>
      <c r="R2891" s="68"/>
      <c r="S2891" s="63"/>
      <c r="U2891" s="68">
        <v>85080</v>
      </c>
      <c r="V2891" s="64">
        <v>11</v>
      </c>
      <c r="W2891" s="54">
        <f t="shared" si="134"/>
        <v>2882</v>
      </c>
      <c r="X2891" s="68">
        <v>85080</v>
      </c>
      <c r="AC2891" s="63">
        <v>42541.460732227657</v>
      </c>
      <c r="AD2891" s="63"/>
      <c r="AE2891" s="54" t="s">
        <v>177</v>
      </c>
      <c r="AG2891" s="63"/>
      <c r="AK2891" s="64"/>
      <c r="AL2891" s="64"/>
      <c r="AM2891" s="65"/>
      <c r="AO2891" s="64"/>
      <c r="AP2891" s="66"/>
      <c r="AQ2891" s="66"/>
      <c r="AS2891" s="67"/>
      <c r="AT2891" s="68"/>
    </row>
    <row r="2892" spans="1:46" x14ac:dyDescent="0.25">
      <c r="A2892" s="60">
        <v>43865.378114761785</v>
      </c>
      <c r="B2892" s="54">
        <f t="shared" ref="B2892:B2955" si="135">IF(B2891=24,1,B2891+1)</f>
        <v>1</v>
      </c>
      <c r="C2892" s="54">
        <f t="shared" ref="C2892:C2955" si="136">C2891+1</f>
        <v>2883</v>
      </c>
      <c r="D2892" s="60">
        <v>43865.378114761785</v>
      </c>
      <c r="G2892" s="63"/>
      <c r="I2892" s="64"/>
      <c r="J2892" s="64"/>
      <c r="K2892" s="65"/>
      <c r="M2892" s="64"/>
      <c r="N2892" s="66"/>
      <c r="O2892" s="66"/>
      <c r="Q2892" s="67"/>
      <c r="R2892" s="68"/>
      <c r="S2892" s="63"/>
      <c r="U2892" s="68">
        <v>85109</v>
      </c>
      <c r="V2892" s="64">
        <v>12</v>
      </c>
      <c r="W2892" s="54">
        <f t="shared" ref="W2892:W2955" si="137">W2891+1</f>
        <v>2883</v>
      </c>
      <c r="X2892" s="68">
        <v>85109</v>
      </c>
      <c r="AC2892" s="63">
        <v>42555.459824256133</v>
      </c>
      <c r="AD2892" s="63"/>
      <c r="AE2892" s="54" t="s">
        <v>176</v>
      </c>
      <c r="AG2892" s="63"/>
      <c r="AK2892" s="64"/>
      <c r="AL2892" s="64"/>
      <c r="AM2892" s="65"/>
      <c r="AO2892" s="64"/>
      <c r="AP2892" s="66"/>
      <c r="AQ2892" s="66"/>
      <c r="AS2892" s="67"/>
      <c r="AT2892" s="68"/>
    </row>
    <row r="2893" spans="1:46" x14ac:dyDescent="0.25">
      <c r="A2893" s="60">
        <v>43880.207053016406</v>
      </c>
      <c r="B2893" s="54">
        <f t="shared" si="135"/>
        <v>2</v>
      </c>
      <c r="C2893" s="54">
        <f t="shared" si="136"/>
        <v>2884</v>
      </c>
      <c r="D2893" s="60">
        <v>43880.207053016406</v>
      </c>
      <c r="G2893" s="63"/>
      <c r="I2893" s="64"/>
      <c r="J2893" s="64"/>
      <c r="K2893" s="65"/>
      <c r="M2893" s="64"/>
      <c r="N2893" s="66"/>
      <c r="O2893" s="66"/>
      <c r="Q2893" s="67"/>
      <c r="R2893" s="68"/>
      <c r="S2893" s="63"/>
      <c r="U2893" s="68">
        <v>85139</v>
      </c>
      <c r="V2893" s="64">
        <v>1</v>
      </c>
      <c r="W2893" s="54">
        <f t="shared" si="137"/>
        <v>2884</v>
      </c>
      <c r="X2893" s="68">
        <v>85139</v>
      </c>
      <c r="AC2893" s="63">
        <v>42570.956746602431</v>
      </c>
      <c r="AD2893" s="63"/>
      <c r="AE2893" s="54" t="s">
        <v>177</v>
      </c>
      <c r="AG2893" s="63"/>
      <c r="AK2893" s="64"/>
      <c r="AL2893" s="64"/>
      <c r="AM2893" s="65"/>
      <c r="AO2893" s="64"/>
      <c r="AP2893" s="66"/>
      <c r="AQ2893" s="66"/>
      <c r="AS2893" s="67"/>
      <c r="AT2893" s="68"/>
    </row>
    <row r="2894" spans="1:46" x14ac:dyDescent="0.25">
      <c r="A2894" s="60">
        <v>43895.12363967998</v>
      </c>
      <c r="B2894" s="54">
        <f t="shared" si="135"/>
        <v>3</v>
      </c>
      <c r="C2894" s="54">
        <f t="shared" si="136"/>
        <v>2885</v>
      </c>
      <c r="D2894" s="60">
        <v>43895.12363967998</v>
      </c>
      <c r="G2894" s="63"/>
      <c r="I2894" s="64"/>
      <c r="J2894" s="64"/>
      <c r="K2894" s="65"/>
      <c r="M2894" s="64"/>
      <c r="N2894" s="66"/>
      <c r="O2894" s="66"/>
      <c r="Q2894" s="67"/>
      <c r="R2894" s="68"/>
      <c r="S2894" s="63"/>
      <c r="U2894" s="68">
        <v>85169</v>
      </c>
      <c r="V2894" s="64">
        <v>2</v>
      </c>
      <c r="W2894" s="54">
        <f t="shared" si="137"/>
        <v>2885</v>
      </c>
      <c r="X2894" s="68">
        <v>85169</v>
      </c>
      <c r="AC2894" s="63">
        <v>42584.86505744094</v>
      </c>
      <c r="AD2894" s="63"/>
      <c r="AE2894" s="54" t="s">
        <v>176</v>
      </c>
      <c r="AG2894" s="63"/>
      <c r="AK2894" s="64"/>
      <c r="AL2894" s="64"/>
      <c r="AM2894" s="65"/>
      <c r="AO2894" s="64"/>
      <c r="AP2894" s="66"/>
      <c r="AQ2894" s="66"/>
      <c r="AS2894" s="67"/>
      <c r="AT2894" s="68"/>
    </row>
    <row r="2895" spans="1:46" x14ac:dyDescent="0.25">
      <c r="A2895" s="60">
        <v>43910.160258103162</v>
      </c>
      <c r="B2895" s="54">
        <f t="shared" si="135"/>
        <v>4</v>
      </c>
      <c r="C2895" s="54">
        <f t="shared" si="136"/>
        <v>2886</v>
      </c>
      <c r="D2895" s="60">
        <v>43910.160258103162</v>
      </c>
      <c r="G2895" s="63"/>
      <c r="I2895" s="64"/>
      <c r="J2895" s="64"/>
      <c r="K2895" s="65"/>
      <c r="M2895" s="64"/>
      <c r="N2895" s="66"/>
      <c r="O2895" s="66"/>
      <c r="Q2895" s="67"/>
      <c r="R2895" s="68"/>
      <c r="S2895" s="63"/>
      <c r="U2895" s="68">
        <v>85198</v>
      </c>
      <c r="V2895" s="64">
        <v>3</v>
      </c>
      <c r="W2895" s="54">
        <f t="shared" si="137"/>
        <v>2886</v>
      </c>
      <c r="X2895" s="68">
        <v>85198</v>
      </c>
      <c r="AC2895" s="63">
        <v>42600.394241432194</v>
      </c>
      <c r="AD2895" s="63"/>
      <c r="AE2895" s="54" t="s">
        <v>177</v>
      </c>
      <c r="AG2895" s="63"/>
      <c r="AK2895" s="64"/>
      <c r="AL2895" s="64"/>
      <c r="AM2895" s="65"/>
      <c r="AO2895" s="64"/>
      <c r="AP2895" s="66"/>
      <c r="AQ2895" s="66"/>
      <c r="AS2895" s="67"/>
      <c r="AT2895" s="68"/>
    </row>
    <row r="2896" spans="1:46" x14ac:dyDescent="0.25">
      <c r="A2896" s="60">
        <v>43925.318974454422</v>
      </c>
      <c r="B2896" s="54">
        <f t="shared" si="135"/>
        <v>5</v>
      </c>
      <c r="C2896" s="54">
        <f t="shared" si="136"/>
        <v>2887</v>
      </c>
      <c r="D2896" s="60">
        <v>43925.318974454422</v>
      </c>
      <c r="G2896" s="63"/>
      <c r="I2896" s="64"/>
      <c r="J2896" s="64"/>
      <c r="K2896" s="65"/>
      <c r="M2896" s="64"/>
      <c r="N2896" s="66"/>
      <c r="O2896" s="66"/>
      <c r="Q2896" s="67"/>
      <c r="R2896" s="68"/>
      <c r="S2896" s="63"/>
      <c r="U2896" s="68">
        <v>85228</v>
      </c>
      <c r="V2896" s="64">
        <v>4</v>
      </c>
      <c r="W2896" s="54">
        <f t="shared" si="137"/>
        <v>2887</v>
      </c>
      <c r="X2896" s="68">
        <v>85228</v>
      </c>
      <c r="AC2896" s="63">
        <v>42614.377943194471</v>
      </c>
      <c r="AD2896" s="63"/>
      <c r="AE2896" s="54" t="s">
        <v>176</v>
      </c>
      <c r="AG2896" s="63"/>
      <c r="AK2896" s="64"/>
      <c r="AL2896" s="64"/>
      <c r="AM2896" s="65"/>
      <c r="AO2896" s="64"/>
      <c r="AP2896" s="66"/>
      <c r="AQ2896" s="66"/>
      <c r="AS2896" s="67"/>
      <c r="AT2896" s="68"/>
    </row>
    <row r="2897" spans="1:46" x14ac:dyDescent="0.25">
      <c r="A2897" s="60">
        <v>43940.61571933236</v>
      </c>
      <c r="B2897" s="54">
        <f t="shared" si="135"/>
        <v>6</v>
      </c>
      <c r="C2897" s="54">
        <f t="shared" si="136"/>
        <v>2888</v>
      </c>
      <c r="D2897" s="60">
        <v>43940.61571933236</v>
      </c>
      <c r="G2897" s="63"/>
      <c r="I2897" s="64"/>
      <c r="J2897" s="64"/>
      <c r="K2897" s="65"/>
      <c r="M2897" s="64"/>
      <c r="N2897" s="66"/>
      <c r="O2897" s="66"/>
      <c r="Q2897" s="67"/>
      <c r="R2897" s="68"/>
      <c r="S2897" s="63"/>
      <c r="U2897" s="68">
        <v>85257</v>
      </c>
      <c r="V2897" s="64">
        <v>5</v>
      </c>
      <c r="W2897" s="54">
        <f t="shared" si="137"/>
        <v>2888</v>
      </c>
      <c r="X2897" s="68">
        <v>85257</v>
      </c>
      <c r="AC2897" s="63">
        <v>42629.795993108768</v>
      </c>
      <c r="AD2897" s="63"/>
      <c r="AE2897" s="54" t="s">
        <v>177</v>
      </c>
      <c r="AG2897" s="63"/>
      <c r="AK2897" s="64"/>
      <c r="AL2897" s="64"/>
      <c r="AM2897" s="65"/>
      <c r="AO2897" s="64"/>
      <c r="AP2897" s="66"/>
      <c r="AQ2897" s="66"/>
      <c r="AS2897" s="67"/>
      <c r="AT2897" s="68"/>
    </row>
    <row r="2898" spans="1:46" x14ac:dyDescent="0.25">
      <c r="A2898" s="60">
        <v>43956.036487233359</v>
      </c>
      <c r="B2898" s="54">
        <f t="shared" si="135"/>
        <v>7</v>
      </c>
      <c r="C2898" s="54">
        <f t="shared" si="136"/>
        <v>2889</v>
      </c>
      <c r="D2898" s="60">
        <v>43956.036487233359</v>
      </c>
      <c r="G2898" s="63"/>
      <c r="I2898" s="64"/>
      <c r="J2898" s="64"/>
      <c r="K2898" s="65"/>
      <c r="M2898" s="64"/>
      <c r="N2898" s="66"/>
      <c r="O2898" s="66"/>
      <c r="Q2898" s="67"/>
      <c r="R2898" s="68"/>
      <c r="S2898" s="63"/>
      <c r="U2898" s="68">
        <v>85287</v>
      </c>
      <c r="V2898" s="64">
        <v>6</v>
      </c>
      <c r="W2898" s="54">
        <f t="shared" si="137"/>
        <v>2889</v>
      </c>
      <c r="X2898" s="68">
        <v>85287</v>
      </c>
      <c r="AC2898" s="63">
        <v>42644.008688748814</v>
      </c>
      <c r="AD2898" s="63"/>
      <c r="AE2898" s="54" t="s">
        <v>176</v>
      </c>
      <c r="AG2898" s="63"/>
      <c r="AK2898" s="64"/>
      <c r="AL2898" s="64"/>
      <c r="AM2898" s="65"/>
      <c r="AO2898" s="64"/>
      <c r="AP2898" s="66"/>
      <c r="AQ2898" s="66"/>
      <c r="AS2898" s="67"/>
      <c r="AT2898" s="68"/>
    </row>
    <row r="2899" spans="1:46" x14ac:dyDescent="0.25">
      <c r="A2899" s="60">
        <v>43971.576694114599</v>
      </c>
      <c r="B2899" s="54">
        <f t="shared" si="135"/>
        <v>8</v>
      </c>
      <c r="C2899" s="54">
        <f t="shared" si="136"/>
        <v>2890</v>
      </c>
      <c r="D2899" s="60">
        <v>43971.576694114599</v>
      </c>
      <c r="G2899" s="63"/>
      <c r="I2899" s="64"/>
      <c r="J2899" s="64"/>
      <c r="K2899" s="65"/>
      <c r="M2899" s="64"/>
      <c r="N2899" s="66"/>
      <c r="O2899" s="66"/>
      <c r="Q2899" s="67"/>
      <c r="R2899" s="68"/>
      <c r="S2899" s="63"/>
      <c r="U2899" s="68">
        <v>85316</v>
      </c>
      <c r="V2899" s="64">
        <v>7</v>
      </c>
      <c r="W2899" s="54">
        <f t="shared" si="137"/>
        <v>2890</v>
      </c>
      <c r="X2899" s="68">
        <v>85316</v>
      </c>
      <c r="AC2899" s="63">
        <v>42659.183494969737</v>
      </c>
      <c r="AD2899" s="63"/>
      <c r="AE2899" s="54" t="s">
        <v>177</v>
      </c>
      <c r="AG2899" s="63"/>
      <c r="AK2899" s="64"/>
      <c r="AL2899" s="64"/>
      <c r="AM2899" s="65"/>
      <c r="AO2899" s="64"/>
      <c r="AP2899" s="66"/>
      <c r="AQ2899" s="66"/>
      <c r="AS2899" s="67"/>
      <c r="AT2899" s="68"/>
    </row>
    <row r="2900" spans="1:46" x14ac:dyDescent="0.25">
      <c r="A2900" s="60">
        <v>43987.208044804633</v>
      </c>
      <c r="B2900" s="54">
        <f t="shared" si="135"/>
        <v>9</v>
      </c>
      <c r="C2900" s="54">
        <f t="shared" si="136"/>
        <v>2891</v>
      </c>
      <c r="D2900" s="60">
        <v>43987.208044804633</v>
      </c>
      <c r="G2900" s="63"/>
      <c r="I2900" s="64"/>
      <c r="J2900" s="64"/>
      <c r="K2900" s="65"/>
      <c r="M2900" s="64"/>
      <c r="N2900" s="66"/>
      <c r="O2900" s="66"/>
      <c r="Q2900" s="67"/>
      <c r="R2900" s="68"/>
      <c r="S2900" s="63"/>
      <c r="U2900" s="68">
        <v>85345</v>
      </c>
      <c r="V2900" s="64">
        <v>8</v>
      </c>
      <c r="W2900" s="54">
        <f t="shared" si="137"/>
        <v>2891</v>
      </c>
      <c r="X2900" s="68">
        <v>85345</v>
      </c>
      <c r="AC2900" s="63">
        <v>42673.735632780008</v>
      </c>
      <c r="AD2900" s="63"/>
      <c r="AE2900" s="54" t="s">
        <v>176</v>
      </c>
      <c r="AG2900" s="63"/>
      <c r="AK2900" s="64"/>
      <c r="AL2900" s="64"/>
      <c r="AM2900" s="65"/>
      <c r="AO2900" s="64"/>
      <c r="AP2900" s="66"/>
      <c r="AQ2900" s="66"/>
      <c r="AS2900" s="67"/>
      <c r="AT2900" s="68"/>
    </row>
    <row r="2901" spans="1:46" x14ac:dyDescent="0.25">
      <c r="A2901" s="60">
        <v>44002.906135470606</v>
      </c>
      <c r="B2901" s="54">
        <f t="shared" si="135"/>
        <v>10</v>
      </c>
      <c r="C2901" s="54">
        <f t="shared" si="136"/>
        <v>2892</v>
      </c>
      <c r="D2901" s="60">
        <v>44002.906135470606</v>
      </c>
      <c r="G2901" s="63"/>
      <c r="I2901" s="64"/>
      <c r="J2901" s="64"/>
      <c r="K2901" s="65"/>
      <c r="M2901" s="64"/>
      <c r="N2901" s="66"/>
      <c r="O2901" s="66"/>
      <c r="Q2901" s="67"/>
      <c r="R2901" s="68"/>
      <c r="S2901" s="63"/>
      <c r="U2901" s="68">
        <v>85375</v>
      </c>
      <c r="V2901" s="64">
        <v>9</v>
      </c>
      <c r="W2901" s="54">
        <f t="shared" si="137"/>
        <v>2892</v>
      </c>
      <c r="X2901" s="68">
        <v>85375</v>
      </c>
      <c r="AC2901" s="63">
        <v>42688.578605076298</v>
      </c>
      <c r="AD2901" s="63"/>
      <c r="AE2901" s="54" t="s">
        <v>177</v>
      </c>
      <c r="AG2901" s="63"/>
      <c r="AK2901" s="64"/>
      <c r="AL2901" s="64"/>
      <c r="AM2901" s="65"/>
      <c r="AO2901" s="64"/>
      <c r="AP2901" s="66"/>
      <c r="AQ2901" s="66"/>
      <c r="AS2901" s="67"/>
      <c r="AT2901" s="68"/>
    </row>
    <row r="2902" spans="1:46" x14ac:dyDescent="0.25">
      <c r="A2902" s="60">
        <v>44018.635840926319</v>
      </c>
      <c r="B2902" s="54">
        <f t="shared" si="135"/>
        <v>11</v>
      </c>
      <c r="C2902" s="54">
        <f t="shared" si="136"/>
        <v>2893</v>
      </c>
      <c r="D2902" s="60">
        <v>44018.635840926319</v>
      </c>
      <c r="G2902" s="63"/>
      <c r="I2902" s="64"/>
      <c r="J2902" s="64"/>
      <c r="K2902" s="65"/>
      <c r="M2902" s="64"/>
      <c r="N2902" s="66"/>
      <c r="O2902" s="66"/>
      <c r="Q2902" s="67"/>
      <c r="R2902" s="68"/>
      <c r="S2902" s="63"/>
      <c r="U2902" s="68">
        <v>85404</v>
      </c>
      <c r="V2902" s="64">
        <v>10</v>
      </c>
      <c r="W2902" s="54">
        <f t="shared" si="137"/>
        <v>2893</v>
      </c>
      <c r="X2902" s="68">
        <v>85404</v>
      </c>
      <c r="AC2902" s="63">
        <v>42703.513445917983</v>
      </c>
      <c r="AD2902" s="63"/>
      <c r="AE2902" s="54" t="s">
        <v>176</v>
      </c>
      <c r="AG2902" s="63"/>
      <c r="AK2902" s="64"/>
      <c r="AL2902" s="64"/>
      <c r="AM2902" s="65"/>
      <c r="AO2902" s="64"/>
      <c r="AP2902" s="66"/>
      <c r="AQ2902" s="66"/>
      <c r="AS2902" s="67"/>
      <c r="AT2902" s="68"/>
    </row>
    <row r="2903" spans="1:46" x14ac:dyDescent="0.25">
      <c r="A2903" s="60">
        <v>44034.359742746223</v>
      </c>
      <c r="B2903" s="54">
        <f t="shared" si="135"/>
        <v>12</v>
      </c>
      <c r="C2903" s="54">
        <f t="shared" si="136"/>
        <v>2894</v>
      </c>
      <c r="D2903" s="60">
        <v>44034.359742746223</v>
      </c>
      <c r="G2903" s="63"/>
      <c r="I2903" s="64"/>
      <c r="J2903" s="64"/>
      <c r="K2903" s="65"/>
      <c r="M2903" s="64"/>
      <c r="N2903" s="66"/>
      <c r="O2903" s="66"/>
      <c r="Q2903" s="67"/>
      <c r="R2903" s="68"/>
      <c r="S2903" s="63"/>
      <c r="U2903" s="68">
        <v>85434</v>
      </c>
      <c r="V2903" s="64">
        <v>11</v>
      </c>
      <c r="W2903" s="54">
        <f t="shared" si="137"/>
        <v>2894</v>
      </c>
      <c r="X2903" s="68">
        <v>85434</v>
      </c>
      <c r="AC2903" s="63">
        <v>42718.004645852372</v>
      </c>
      <c r="AD2903" s="63"/>
      <c r="AE2903" s="54" t="s">
        <v>177</v>
      </c>
      <c r="AG2903" s="63"/>
      <c r="AK2903" s="64"/>
      <c r="AL2903" s="64"/>
      <c r="AM2903" s="65"/>
      <c r="AO2903" s="64"/>
      <c r="AP2903" s="66"/>
      <c r="AQ2903" s="66"/>
      <c r="AS2903" s="67"/>
      <c r="AT2903" s="68"/>
    </row>
    <row r="2904" spans="1:46" x14ac:dyDescent="0.25">
      <c r="A2904" s="60">
        <v>44050.046767896507</v>
      </c>
      <c r="B2904" s="54">
        <f t="shared" si="135"/>
        <v>13</v>
      </c>
      <c r="C2904" s="54">
        <f t="shared" si="136"/>
        <v>2895</v>
      </c>
      <c r="D2904" s="60">
        <v>44050.046767896507</v>
      </c>
      <c r="G2904" s="63"/>
      <c r="I2904" s="64"/>
      <c r="J2904" s="64"/>
      <c r="K2904" s="65"/>
      <c r="M2904" s="64"/>
      <c r="N2904" s="66"/>
      <c r="O2904" s="66"/>
      <c r="Q2904" s="67"/>
      <c r="R2904" s="68"/>
      <c r="S2904" s="63"/>
      <c r="U2904" s="68">
        <v>85463</v>
      </c>
      <c r="V2904" s="64">
        <v>12</v>
      </c>
      <c r="W2904" s="54">
        <f t="shared" si="137"/>
        <v>2895</v>
      </c>
      <c r="X2904" s="68">
        <v>85463</v>
      </c>
      <c r="AC2904" s="63">
        <v>42733.28772573173</v>
      </c>
      <c r="AD2904" s="63"/>
      <c r="AE2904" s="54" t="s">
        <v>176</v>
      </c>
      <c r="AG2904" s="63"/>
      <c r="AK2904" s="64"/>
      <c r="AL2904" s="64"/>
      <c r="AM2904" s="65"/>
      <c r="AO2904" s="64"/>
      <c r="AP2904" s="66"/>
      <c r="AQ2904" s="66"/>
      <c r="AS2904" s="67"/>
      <c r="AT2904" s="68"/>
    </row>
    <row r="2905" spans="1:46" x14ac:dyDescent="0.25">
      <c r="A2905" s="60">
        <v>44065.657005547546</v>
      </c>
      <c r="B2905" s="54">
        <f t="shared" si="135"/>
        <v>14</v>
      </c>
      <c r="C2905" s="54">
        <f t="shared" si="136"/>
        <v>2896</v>
      </c>
      <c r="D2905" s="60">
        <v>44065.657005547546</v>
      </c>
      <c r="G2905" s="63"/>
      <c r="I2905" s="64"/>
      <c r="J2905" s="64"/>
      <c r="K2905" s="65"/>
      <c r="M2905" s="64"/>
      <c r="N2905" s="66"/>
      <c r="O2905" s="66"/>
      <c r="Q2905" s="67"/>
      <c r="R2905" s="68"/>
      <c r="S2905" s="63"/>
      <c r="U2905" s="68">
        <v>85493</v>
      </c>
      <c r="V2905" s="64">
        <v>1</v>
      </c>
      <c r="W2905" s="54">
        <f t="shared" si="137"/>
        <v>2896</v>
      </c>
      <c r="X2905" s="68">
        <v>85493</v>
      </c>
      <c r="AC2905" s="63">
        <v>42747.482714545913</v>
      </c>
      <c r="AD2905" s="63"/>
      <c r="AE2905" s="54" t="s">
        <v>177</v>
      </c>
      <c r="AG2905" s="63"/>
      <c r="AK2905" s="64"/>
      <c r="AL2905" s="64"/>
      <c r="AM2905" s="65"/>
      <c r="AO2905" s="64"/>
      <c r="AP2905" s="66"/>
      <c r="AQ2905" s="66"/>
      <c r="AS2905" s="67"/>
      <c r="AT2905" s="68"/>
    </row>
    <row r="2906" spans="1:46" x14ac:dyDescent="0.25">
      <c r="A2906" s="60">
        <v>44081.173059125897</v>
      </c>
      <c r="B2906" s="54">
        <f t="shared" si="135"/>
        <v>15</v>
      </c>
      <c r="C2906" s="54">
        <f t="shared" si="136"/>
        <v>2897</v>
      </c>
      <c r="D2906" s="60">
        <v>44081.173059125897</v>
      </c>
      <c r="G2906" s="63"/>
      <c r="I2906" s="64"/>
      <c r="J2906" s="64"/>
      <c r="K2906" s="65"/>
      <c r="M2906" s="64"/>
      <c r="N2906" s="66"/>
      <c r="O2906" s="66"/>
      <c r="Q2906" s="67"/>
      <c r="R2906" s="68"/>
      <c r="S2906" s="63"/>
      <c r="U2906" s="68">
        <v>85523</v>
      </c>
      <c r="V2906" s="64">
        <v>2</v>
      </c>
      <c r="W2906" s="54">
        <f t="shared" si="137"/>
        <v>2897</v>
      </c>
      <c r="X2906" s="68">
        <v>85523</v>
      </c>
      <c r="AC2906" s="63">
        <v>42763.005675974302</v>
      </c>
      <c r="AD2906" s="63"/>
      <c r="AE2906" s="54" t="s">
        <v>176</v>
      </c>
      <c r="AG2906" s="63"/>
      <c r="AK2906" s="64"/>
      <c r="AL2906" s="64"/>
      <c r="AM2906" s="65"/>
      <c r="AO2906" s="64"/>
      <c r="AP2906" s="66"/>
      <c r="AQ2906" s="66"/>
      <c r="AS2906" s="67"/>
      <c r="AT2906" s="68"/>
    </row>
    <row r="2907" spans="1:46" x14ac:dyDescent="0.25">
      <c r="A2907" s="60">
        <v>44096.563755091745</v>
      </c>
      <c r="B2907" s="54">
        <f t="shared" si="135"/>
        <v>16</v>
      </c>
      <c r="C2907" s="54">
        <f t="shared" si="136"/>
        <v>2898</v>
      </c>
      <c r="D2907" s="60">
        <v>44096.563755091745</v>
      </c>
      <c r="G2907" s="63"/>
      <c r="I2907" s="64"/>
      <c r="J2907" s="64"/>
      <c r="K2907" s="65"/>
      <c r="M2907" s="64"/>
      <c r="N2907" s="66"/>
      <c r="O2907" s="66"/>
      <c r="Q2907" s="67"/>
      <c r="R2907" s="68"/>
      <c r="S2907" s="63"/>
      <c r="U2907" s="68">
        <v>85553</v>
      </c>
      <c r="V2907" s="64">
        <v>3</v>
      </c>
      <c r="W2907" s="54">
        <f t="shared" si="137"/>
        <v>2898</v>
      </c>
      <c r="X2907" s="68">
        <v>85553</v>
      </c>
      <c r="AC2907" s="63">
        <v>42777.023629263043</v>
      </c>
      <c r="AD2907" s="63"/>
      <c r="AE2907" s="54" t="s">
        <v>177</v>
      </c>
      <c r="AG2907" s="63"/>
      <c r="AK2907" s="64"/>
      <c r="AL2907" s="64"/>
      <c r="AM2907" s="65"/>
      <c r="AO2907" s="64"/>
      <c r="AP2907" s="66"/>
      <c r="AQ2907" s="66"/>
      <c r="AS2907" s="67"/>
      <c r="AT2907" s="68"/>
    </row>
    <row r="2908" spans="1:46" x14ac:dyDescent="0.25">
      <c r="A2908" s="60">
        <v>44111.830846649595</v>
      </c>
      <c r="B2908" s="54">
        <f t="shared" si="135"/>
        <v>17</v>
      </c>
      <c r="C2908" s="54">
        <f t="shared" si="136"/>
        <v>2899</v>
      </c>
      <c r="D2908" s="60">
        <v>44111.830846649595</v>
      </c>
      <c r="G2908" s="63"/>
      <c r="I2908" s="64"/>
      <c r="J2908" s="64"/>
      <c r="K2908" s="65"/>
      <c r="M2908" s="64"/>
      <c r="N2908" s="66"/>
      <c r="O2908" s="66"/>
      <c r="Q2908" s="67"/>
      <c r="R2908" s="68"/>
      <c r="S2908" s="63"/>
      <c r="U2908" s="68">
        <v>85582</v>
      </c>
      <c r="V2908" s="64">
        <v>4</v>
      </c>
      <c r="W2908" s="54">
        <f t="shared" si="137"/>
        <v>2899</v>
      </c>
      <c r="X2908" s="68">
        <v>85582</v>
      </c>
      <c r="AC2908" s="63">
        <v>42792.62466884125</v>
      </c>
      <c r="AD2908" s="63"/>
      <c r="AE2908" s="54" t="s">
        <v>176</v>
      </c>
      <c r="AG2908" s="63"/>
      <c r="AK2908" s="64"/>
      <c r="AL2908" s="64"/>
      <c r="AM2908" s="65"/>
      <c r="AO2908" s="64"/>
      <c r="AP2908" s="66"/>
      <c r="AQ2908" s="66"/>
      <c r="AS2908" s="67"/>
      <c r="AT2908" s="68"/>
    </row>
    <row r="2909" spans="1:46" x14ac:dyDescent="0.25">
      <c r="A2909" s="60">
        <v>44126.958815730177</v>
      </c>
      <c r="B2909" s="54">
        <f t="shared" si="135"/>
        <v>18</v>
      </c>
      <c r="C2909" s="54">
        <f t="shared" si="136"/>
        <v>2900</v>
      </c>
      <c r="D2909" s="60">
        <v>44126.958815730177</v>
      </c>
      <c r="G2909" s="63"/>
      <c r="I2909" s="64"/>
      <c r="J2909" s="64"/>
      <c r="K2909" s="65"/>
      <c r="M2909" s="64"/>
      <c r="N2909" s="66"/>
      <c r="O2909" s="66"/>
      <c r="Q2909" s="67"/>
      <c r="R2909" s="68"/>
      <c r="S2909" s="63"/>
      <c r="U2909" s="68">
        <v>85612</v>
      </c>
      <c r="V2909" s="64">
        <v>5</v>
      </c>
      <c r="W2909" s="54">
        <f t="shared" si="137"/>
        <v>2900</v>
      </c>
      <c r="X2909" s="68">
        <v>85612</v>
      </c>
      <c r="AC2909" s="63">
        <v>42806.621480180882</v>
      </c>
      <c r="AD2909" s="63"/>
      <c r="AE2909" s="54" t="s">
        <v>177</v>
      </c>
      <c r="AG2909" s="63"/>
      <c r="AK2909" s="64"/>
      <c r="AL2909" s="64"/>
      <c r="AM2909" s="65"/>
      <c r="AO2909" s="64"/>
      <c r="AP2909" s="66"/>
      <c r="AQ2909" s="66"/>
      <c r="AS2909" s="67"/>
      <c r="AT2909" s="68"/>
    </row>
    <row r="2910" spans="1:46" x14ac:dyDescent="0.25">
      <c r="A2910" s="60">
        <v>44141.968802994583</v>
      </c>
      <c r="B2910" s="54">
        <f t="shared" si="135"/>
        <v>19</v>
      </c>
      <c r="C2910" s="54">
        <f t="shared" si="136"/>
        <v>2901</v>
      </c>
      <c r="D2910" s="60">
        <v>44141.968802994583</v>
      </c>
      <c r="G2910" s="63"/>
      <c r="I2910" s="64"/>
      <c r="J2910" s="64"/>
      <c r="K2910" s="65"/>
      <c r="M2910" s="64"/>
      <c r="N2910" s="66"/>
      <c r="O2910" s="66"/>
      <c r="Q2910" s="67"/>
      <c r="R2910" s="68"/>
      <c r="S2910" s="63"/>
      <c r="U2910" s="68">
        <v>85641</v>
      </c>
      <c r="V2910" s="64">
        <v>5</v>
      </c>
      <c r="W2910" s="54">
        <f t="shared" si="137"/>
        <v>2901</v>
      </c>
      <c r="X2910" s="68">
        <v>85641</v>
      </c>
      <c r="AC2910" s="63">
        <v>42822.12385809049</v>
      </c>
      <c r="AD2910" s="63"/>
      <c r="AE2910" s="54" t="s">
        <v>176</v>
      </c>
      <c r="AG2910" s="63"/>
      <c r="AK2910" s="64"/>
      <c r="AL2910" s="64"/>
      <c r="AM2910" s="65"/>
      <c r="AO2910" s="64"/>
      <c r="AP2910" s="66"/>
      <c r="AQ2910" s="66"/>
      <c r="AS2910" s="67"/>
      <c r="AT2910" s="68"/>
    </row>
    <row r="2911" spans="1:46" x14ac:dyDescent="0.25">
      <c r="A2911" s="60">
        <v>44156.861744564958</v>
      </c>
      <c r="B2911" s="54">
        <f t="shared" si="135"/>
        <v>20</v>
      </c>
      <c r="C2911" s="54">
        <f t="shared" si="136"/>
        <v>2902</v>
      </c>
      <c r="D2911" s="60">
        <v>44156.861744564958</v>
      </c>
      <c r="G2911" s="63"/>
      <c r="I2911" s="64"/>
      <c r="J2911" s="64"/>
      <c r="K2911" s="65"/>
      <c r="M2911" s="64"/>
      <c r="N2911" s="66"/>
      <c r="O2911" s="66"/>
      <c r="Q2911" s="67"/>
      <c r="R2911" s="68"/>
      <c r="S2911" s="63"/>
      <c r="U2911" s="68">
        <v>85671</v>
      </c>
      <c r="V2911" s="64">
        <v>6</v>
      </c>
      <c r="W2911" s="54">
        <f t="shared" si="137"/>
        <v>2902</v>
      </c>
      <c r="X2911" s="68">
        <v>85671</v>
      </c>
      <c r="AC2911" s="63">
        <v>42836.256418141536</v>
      </c>
      <c r="AD2911" s="63"/>
      <c r="AE2911" s="54" t="s">
        <v>177</v>
      </c>
      <c r="AG2911" s="63"/>
      <c r="AK2911" s="64"/>
      <c r="AL2911" s="64"/>
      <c r="AM2911" s="65"/>
      <c r="AO2911" s="64"/>
      <c r="AP2911" s="66"/>
      <c r="AQ2911" s="66"/>
      <c r="AS2911" s="67"/>
      <c r="AT2911" s="68"/>
    </row>
    <row r="2912" spans="1:46" x14ac:dyDescent="0.25">
      <c r="A2912" s="60">
        <v>44171.674069228582</v>
      </c>
      <c r="B2912" s="54">
        <f t="shared" si="135"/>
        <v>21</v>
      </c>
      <c r="C2912" s="54">
        <f t="shared" si="136"/>
        <v>2903</v>
      </c>
      <c r="D2912" s="60">
        <v>44171.674069228582</v>
      </c>
      <c r="G2912" s="63"/>
      <c r="I2912" s="64"/>
      <c r="J2912" s="64"/>
      <c r="K2912" s="65"/>
      <c r="M2912" s="64"/>
      <c r="N2912" s="66"/>
      <c r="O2912" s="66"/>
      <c r="Q2912" s="67"/>
      <c r="R2912" s="68"/>
      <c r="S2912" s="63"/>
      <c r="U2912" s="68">
        <v>85700</v>
      </c>
      <c r="V2912" s="64">
        <v>7</v>
      </c>
      <c r="W2912" s="54">
        <f t="shared" si="137"/>
        <v>2903</v>
      </c>
      <c r="X2912" s="68">
        <v>85700</v>
      </c>
      <c r="AC2912" s="63">
        <v>42851.512004297227</v>
      </c>
      <c r="AD2912" s="63"/>
      <c r="AE2912" s="54" t="s">
        <v>176</v>
      </c>
      <c r="AG2912" s="63"/>
      <c r="AK2912" s="64"/>
      <c r="AL2912" s="64"/>
      <c r="AM2912" s="65"/>
      <c r="AO2912" s="64"/>
      <c r="AP2912" s="66"/>
      <c r="AQ2912" s="66"/>
      <c r="AS2912" s="67"/>
      <c r="AT2912" s="68"/>
    </row>
    <row r="2913" spans="1:46" x14ac:dyDescent="0.25">
      <c r="A2913" s="60">
        <v>44186.419092770666</v>
      </c>
      <c r="B2913" s="54">
        <f t="shared" si="135"/>
        <v>22</v>
      </c>
      <c r="C2913" s="54">
        <f t="shared" si="136"/>
        <v>2904</v>
      </c>
      <c r="D2913" s="60">
        <v>44186.419092770666</v>
      </c>
      <c r="G2913" s="63"/>
      <c r="I2913" s="64"/>
      <c r="J2913" s="64"/>
      <c r="K2913" s="65"/>
      <c r="M2913" s="64"/>
      <c r="N2913" s="66"/>
      <c r="O2913" s="66"/>
      <c r="Q2913" s="67"/>
      <c r="R2913" s="68"/>
      <c r="S2913" s="63"/>
      <c r="U2913" s="68">
        <v>85729</v>
      </c>
      <c r="V2913" s="64">
        <v>8</v>
      </c>
      <c r="W2913" s="54">
        <f t="shared" si="137"/>
        <v>2904</v>
      </c>
      <c r="X2913" s="68">
        <v>85729</v>
      </c>
      <c r="AC2913" s="63">
        <v>42865.905298503581</v>
      </c>
      <c r="AD2913" s="63"/>
      <c r="AE2913" s="54" t="s">
        <v>177</v>
      </c>
      <c r="AG2913" s="63"/>
      <c r="AK2913" s="64"/>
      <c r="AL2913" s="64"/>
      <c r="AM2913" s="65"/>
      <c r="AO2913" s="64"/>
      <c r="AP2913" s="66"/>
      <c r="AQ2913" s="66"/>
      <c r="AS2913" s="67"/>
      <c r="AT2913" s="68"/>
    </row>
    <row r="2914" spans="1:46" x14ac:dyDescent="0.25">
      <c r="A2914" s="60">
        <v>44201.142070649657</v>
      </c>
      <c r="B2914" s="54">
        <f t="shared" si="135"/>
        <v>23</v>
      </c>
      <c r="C2914" s="54">
        <f t="shared" si="136"/>
        <v>2905</v>
      </c>
      <c r="D2914" s="60">
        <v>44201.142070649657</v>
      </c>
      <c r="G2914" s="63"/>
      <c r="I2914" s="64"/>
      <c r="J2914" s="64"/>
      <c r="K2914" s="65"/>
      <c r="M2914" s="64"/>
      <c r="N2914" s="66"/>
      <c r="O2914" s="66"/>
      <c r="Q2914" s="67"/>
      <c r="R2914" s="68"/>
      <c r="S2914" s="63"/>
      <c r="U2914" s="68">
        <v>85759</v>
      </c>
      <c r="V2914" s="64">
        <v>9</v>
      </c>
      <c r="W2914" s="54">
        <f t="shared" si="137"/>
        <v>2905</v>
      </c>
      <c r="X2914" s="68">
        <v>85759</v>
      </c>
      <c r="AC2914" s="63">
        <v>42880.823336087167</v>
      </c>
      <c r="AD2914" s="63"/>
      <c r="AE2914" s="54" t="s">
        <v>176</v>
      </c>
      <c r="AG2914" s="63"/>
      <c r="AK2914" s="64"/>
      <c r="AL2914" s="64"/>
      <c r="AM2914" s="65"/>
      <c r="AO2914" s="64"/>
      <c r="AP2914" s="66"/>
      <c r="AQ2914" s="66"/>
      <c r="AS2914" s="67"/>
      <c r="AT2914" s="68"/>
    </row>
    <row r="2915" spans="1:46" x14ac:dyDescent="0.25">
      <c r="A2915" s="60">
        <v>44215.861815365497</v>
      </c>
      <c r="B2915" s="54">
        <f t="shared" si="135"/>
        <v>24</v>
      </c>
      <c r="C2915" s="54">
        <f t="shared" si="136"/>
        <v>2906</v>
      </c>
      <c r="D2915" s="60">
        <v>44215.861815365497</v>
      </c>
      <c r="G2915" s="63"/>
      <c r="I2915" s="64"/>
      <c r="J2915" s="64"/>
      <c r="K2915" s="65"/>
      <c r="M2915" s="64"/>
      <c r="N2915" s="66"/>
      <c r="O2915" s="66"/>
      <c r="Q2915" s="67"/>
      <c r="R2915" s="68"/>
      <c r="S2915" s="63"/>
      <c r="U2915" s="68">
        <v>85788</v>
      </c>
      <c r="V2915" s="64">
        <v>10</v>
      </c>
      <c r="W2915" s="54">
        <f t="shared" si="137"/>
        <v>2906</v>
      </c>
      <c r="X2915" s="68">
        <v>85788</v>
      </c>
      <c r="AC2915" s="63">
        <v>42895.549119140022</v>
      </c>
      <c r="AD2915" s="63"/>
      <c r="AE2915" s="54" t="s">
        <v>177</v>
      </c>
      <c r="AG2915" s="63"/>
      <c r="AK2915" s="64"/>
      <c r="AL2915" s="64"/>
      <c r="AM2915" s="65"/>
      <c r="AO2915" s="64"/>
      <c r="AP2915" s="66"/>
      <c r="AQ2915" s="66"/>
      <c r="AS2915" s="67"/>
      <c r="AT2915" s="68"/>
    </row>
    <row r="2916" spans="1:46" x14ac:dyDescent="0.25">
      <c r="A2916" s="60">
        <v>44230.624964490067</v>
      </c>
      <c r="B2916" s="54">
        <f t="shared" si="135"/>
        <v>1</v>
      </c>
      <c r="C2916" s="54">
        <f t="shared" si="136"/>
        <v>2907</v>
      </c>
      <c r="D2916" s="60">
        <v>44230.624964490067</v>
      </c>
      <c r="G2916" s="63"/>
      <c r="I2916" s="64"/>
      <c r="J2916" s="64"/>
      <c r="K2916" s="65"/>
      <c r="M2916" s="64"/>
      <c r="N2916" s="66"/>
      <c r="O2916" s="66"/>
      <c r="Q2916" s="67"/>
      <c r="R2916" s="68"/>
      <c r="S2916" s="63"/>
      <c r="U2916" s="68">
        <v>85818</v>
      </c>
      <c r="V2916" s="64">
        <v>11</v>
      </c>
      <c r="W2916" s="54">
        <f t="shared" si="137"/>
        <v>2907</v>
      </c>
      <c r="X2916" s="68">
        <v>85818</v>
      </c>
      <c r="AC2916" s="63">
        <v>42910.105453995988</v>
      </c>
      <c r="AD2916" s="63"/>
      <c r="AE2916" s="54" t="s">
        <v>176</v>
      </c>
      <c r="AG2916" s="63"/>
      <c r="AK2916" s="64"/>
      <c r="AL2916" s="64"/>
      <c r="AM2916" s="65"/>
      <c r="AO2916" s="64"/>
      <c r="AP2916" s="66"/>
      <c r="AQ2916" s="66"/>
      <c r="AS2916" s="67"/>
      <c r="AT2916" s="68"/>
    </row>
    <row r="2917" spans="1:46" x14ac:dyDescent="0.25">
      <c r="A2917" s="60">
        <v>44245.448003419209</v>
      </c>
      <c r="B2917" s="54">
        <f t="shared" si="135"/>
        <v>2</v>
      </c>
      <c r="C2917" s="54">
        <f t="shared" si="136"/>
        <v>2908</v>
      </c>
      <c r="D2917" s="60">
        <v>44245.448003419209</v>
      </c>
      <c r="G2917" s="63"/>
      <c r="I2917" s="64"/>
      <c r="J2917" s="64"/>
      <c r="K2917" s="65"/>
      <c r="M2917" s="64"/>
      <c r="N2917" s="66"/>
      <c r="O2917" s="66"/>
      <c r="Q2917" s="67"/>
      <c r="R2917" s="68"/>
      <c r="S2917" s="63"/>
      <c r="U2917" s="68">
        <v>85847</v>
      </c>
      <c r="V2917" s="64">
        <v>12</v>
      </c>
      <c r="W2917" s="54">
        <f t="shared" si="137"/>
        <v>2908</v>
      </c>
      <c r="X2917" s="68">
        <v>85847</v>
      </c>
      <c r="AC2917" s="63">
        <v>42925.172030759975</v>
      </c>
      <c r="AD2917" s="63"/>
      <c r="AE2917" s="54" t="s">
        <v>177</v>
      </c>
      <c r="AG2917" s="63"/>
      <c r="AK2917" s="64"/>
      <c r="AL2917" s="64"/>
      <c r="AM2917" s="65"/>
      <c r="AO2917" s="64"/>
      <c r="AP2917" s="66"/>
      <c r="AQ2917" s="66"/>
      <c r="AS2917" s="67"/>
      <c r="AT2917" s="68"/>
    </row>
    <row r="2918" spans="1:46" x14ac:dyDescent="0.25">
      <c r="A2918" s="60">
        <v>44260.371413399465</v>
      </c>
      <c r="B2918" s="54">
        <f t="shared" si="135"/>
        <v>3</v>
      </c>
      <c r="C2918" s="54">
        <f t="shared" si="136"/>
        <v>2909</v>
      </c>
      <c r="D2918" s="60">
        <v>44260.371413399465</v>
      </c>
      <c r="G2918" s="63"/>
      <c r="I2918" s="64"/>
      <c r="J2918" s="64"/>
      <c r="K2918" s="65"/>
      <c r="M2918" s="64"/>
      <c r="N2918" s="66"/>
      <c r="O2918" s="66"/>
      <c r="Q2918" s="67"/>
      <c r="R2918" s="68"/>
      <c r="S2918" s="63"/>
      <c r="U2918" s="68">
        <v>85877</v>
      </c>
      <c r="V2918" s="64">
        <v>1</v>
      </c>
      <c r="W2918" s="54">
        <f t="shared" si="137"/>
        <v>2909</v>
      </c>
      <c r="X2918" s="68">
        <v>85877</v>
      </c>
      <c r="AC2918" s="63">
        <v>42939.407450612634</v>
      </c>
      <c r="AD2918" s="63"/>
      <c r="AE2918" s="54" t="s">
        <v>176</v>
      </c>
      <c r="AG2918" s="63"/>
      <c r="AK2918" s="64"/>
      <c r="AL2918" s="64"/>
      <c r="AM2918" s="65"/>
      <c r="AO2918" s="64"/>
      <c r="AP2918" s="66"/>
      <c r="AQ2918" s="66"/>
      <c r="AS2918" s="67"/>
      <c r="AT2918" s="68"/>
    </row>
    <row r="2919" spans="1:46" x14ac:dyDescent="0.25">
      <c r="A2919" s="60">
        <v>44275.401825373992</v>
      </c>
      <c r="B2919" s="54">
        <f t="shared" si="135"/>
        <v>4</v>
      </c>
      <c r="C2919" s="54">
        <f t="shared" si="136"/>
        <v>2910</v>
      </c>
      <c r="D2919" s="60">
        <v>44275.401825373992</v>
      </c>
      <c r="G2919" s="63"/>
      <c r="I2919" s="64"/>
      <c r="J2919" s="64"/>
      <c r="K2919" s="65"/>
      <c r="M2919" s="64"/>
      <c r="N2919" s="66"/>
      <c r="O2919" s="66"/>
      <c r="Q2919" s="67"/>
      <c r="R2919" s="68"/>
      <c r="S2919" s="63"/>
      <c r="U2919" s="68">
        <v>85907</v>
      </c>
      <c r="V2919" s="64">
        <v>2</v>
      </c>
      <c r="W2919" s="54">
        <f t="shared" si="137"/>
        <v>2910</v>
      </c>
      <c r="X2919" s="68">
        <v>85907</v>
      </c>
      <c r="AC2919" s="63">
        <v>42954.758173350245</v>
      </c>
      <c r="AD2919" s="63"/>
      <c r="AE2919" s="54" t="s">
        <v>177</v>
      </c>
      <c r="AG2919" s="63"/>
      <c r="AK2919" s="64"/>
      <c r="AL2919" s="64"/>
      <c r="AM2919" s="65"/>
      <c r="AO2919" s="64"/>
      <c r="AP2919" s="66"/>
      <c r="AQ2919" s="66"/>
      <c r="AS2919" s="67"/>
      <c r="AT2919" s="68"/>
    </row>
    <row r="2920" spans="1:46" x14ac:dyDescent="0.25">
      <c r="A2920" s="60">
        <v>44290.566844679881</v>
      </c>
      <c r="B2920" s="54">
        <f t="shared" si="135"/>
        <v>5</v>
      </c>
      <c r="C2920" s="54">
        <f t="shared" si="136"/>
        <v>2911</v>
      </c>
      <c r="D2920" s="60">
        <v>44290.566844679881</v>
      </c>
      <c r="G2920" s="63"/>
      <c r="I2920" s="64"/>
      <c r="J2920" s="64"/>
      <c r="K2920" s="65"/>
      <c r="M2920" s="64"/>
      <c r="N2920" s="66"/>
      <c r="O2920" s="66"/>
      <c r="Q2920" s="67"/>
      <c r="R2920" s="68"/>
      <c r="S2920" s="63"/>
      <c r="U2920" s="68">
        <v>85936</v>
      </c>
      <c r="V2920" s="64">
        <v>3</v>
      </c>
      <c r="W2920" s="54">
        <f t="shared" si="137"/>
        <v>2911</v>
      </c>
      <c r="X2920" s="68">
        <v>85936</v>
      </c>
      <c r="AC2920" s="63">
        <v>42968.771753917914</v>
      </c>
      <c r="AD2920" s="63"/>
      <c r="AE2920" s="54" t="s">
        <v>176</v>
      </c>
      <c r="AG2920" s="63"/>
      <c r="AK2920" s="64"/>
      <c r="AL2920" s="64"/>
      <c r="AM2920" s="65"/>
      <c r="AO2920" s="64"/>
      <c r="AP2920" s="66"/>
      <c r="AQ2920" s="66"/>
      <c r="AS2920" s="67"/>
      <c r="AT2920" s="68"/>
    </row>
    <row r="2921" spans="1:46" x14ac:dyDescent="0.25">
      <c r="A2921" s="60">
        <v>44305.857327774167</v>
      </c>
      <c r="B2921" s="54">
        <f t="shared" si="135"/>
        <v>6</v>
      </c>
      <c r="C2921" s="54">
        <f t="shared" si="136"/>
        <v>2912</v>
      </c>
      <c r="D2921" s="60">
        <v>44305.857327774167</v>
      </c>
      <c r="G2921" s="63"/>
      <c r="I2921" s="64"/>
      <c r="J2921" s="64"/>
      <c r="K2921" s="65"/>
      <c r="M2921" s="64"/>
      <c r="N2921" s="66"/>
      <c r="O2921" s="66"/>
      <c r="Q2921" s="67"/>
      <c r="R2921" s="68"/>
      <c r="S2921" s="63"/>
      <c r="U2921" s="68">
        <v>85966</v>
      </c>
      <c r="V2921" s="64">
        <v>4</v>
      </c>
      <c r="W2921" s="54">
        <f t="shared" si="137"/>
        <v>2912</v>
      </c>
      <c r="X2921" s="68">
        <v>85966</v>
      </c>
      <c r="AC2921" s="63">
        <v>42984.294409551192</v>
      </c>
      <c r="AD2921" s="63"/>
      <c r="AE2921" s="54" t="s">
        <v>177</v>
      </c>
      <c r="AG2921" s="63"/>
      <c r="AK2921" s="64"/>
      <c r="AL2921" s="64"/>
      <c r="AM2921" s="65"/>
      <c r="AO2921" s="64"/>
      <c r="AP2921" s="66"/>
      <c r="AQ2921" s="66"/>
      <c r="AS2921" s="67"/>
      <c r="AT2921" s="68"/>
    </row>
    <row r="2922" spans="1:46" x14ac:dyDescent="0.25">
      <c r="A2922" s="60">
        <v>44321.283560141921</v>
      </c>
      <c r="B2922" s="54">
        <f t="shared" si="135"/>
        <v>7</v>
      </c>
      <c r="C2922" s="54">
        <f t="shared" si="136"/>
        <v>2913</v>
      </c>
      <c r="D2922" s="60">
        <v>44321.283560141921</v>
      </c>
      <c r="G2922" s="63"/>
      <c r="I2922" s="64"/>
      <c r="J2922" s="64"/>
      <c r="K2922" s="65"/>
      <c r="M2922" s="64"/>
      <c r="N2922" s="66"/>
      <c r="O2922" s="66"/>
      <c r="Q2922" s="67"/>
      <c r="R2922" s="68"/>
      <c r="S2922" s="63"/>
      <c r="U2922" s="68">
        <v>85996</v>
      </c>
      <c r="V2922" s="64">
        <v>5</v>
      </c>
      <c r="W2922" s="54">
        <f t="shared" si="137"/>
        <v>2913</v>
      </c>
      <c r="X2922" s="68">
        <v>85996</v>
      </c>
      <c r="AC2922" s="63">
        <v>42998.229869402014</v>
      </c>
      <c r="AD2922" s="63"/>
      <c r="AE2922" s="54" t="s">
        <v>176</v>
      </c>
      <c r="AG2922" s="63"/>
      <c r="AK2922" s="64"/>
      <c r="AL2922" s="64"/>
      <c r="AM2922" s="65"/>
      <c r="AO2922" s="64"/>
      <c r="AP2922" s="66"/>
      <c r="AQ2922" s="66"/>
      <c r="AS2922" s="67"/>
      <c r="AT2922" s="68"/>
    </row>
    <row r="2923" spans="1:46" x14ac:dyDescent="0.25">
      <c r="A2923" s="60">
        <v>44336.818240401335</v>
      </c>
      <c r="B2923" s="54">
        <f t="shared" si="135"/>
        <v>8</v>
      </c>
      <c r="C2923" s="54">
        <f t="shared" si="136"/>
        <v>2914</v>
      </c>
      <c r="D2923" s="60">
        <v>44336.818240401335</v>
      </c>
      <c r="G2923" s="63"/>
      <c r="I2923" s="64"/>
      <c r="J2923" s="64"/>
      <c r="K2923" s="65"/>
      <c r="M2923" s="64"/>
      <c r="N2923" s="66"/>
      <c r="O2923" s="66"/>
      <c r="Q2923" s="67"/>
      <c r="R2923" s="68"/>
      <c r="S2923" s="63"/>
      <c r="U2923" s="68">
        <v>86025</v>
      </c>
      <c r="V2923" s="64">
        <v>6</v>
      </c>
      <c r="W2923" s="54">
        <f t="shared" si="137"/>
        <v>2914</v>
      </c>
      <c r="X2923" s="68">
        <v>86025</v>
      </c>
      <c r="AC2923" s="63">
        <v>43013.778654335067</v>
      </c>
      <c r="AD2923" s="63"/>
      <c r="AE2923" s="54" t="s">
        <v>177</v>
      </c>
      <c r="AG2923" s="63"/>
      <c r="AK2923" s="64"/>
      <c r="AL2923" s="64"/>
      <c r="AM2923" s="65"/>
      <c r="AO2923" s="64"/>
      <c r="AP2923" s="66"/>
      <c r="AQ2923" s="66"/>
      <c r="AS2923" s="67"/>
      <c r="AT2923" s="68"/>
    </row>
    <row r="2924" spans="1:46" x14ac:dyDescent="0.25">
      <c r="A2924" s="60">
        <v>44352.453647919931</v>
      </c>
      <c r="B2924" s="54">
        <f t="shared" si="135"/>
        <v>9</v>
      </c>
      <c r="C2924" s="54">
        <f t="shared" si="136"/>
        <v>2915</v>
      </c>
      <c r="D2924" s="60">
        <v>44352.453647919931</v>
      </c>
      <c r="G2924" s="63"/>
      <c r="I2924" s="64"/>
      <c r="J2924" s="64"/>
      <c r="K2924" s="65"/>
      <c r="M2924" s="64"/>
      <c r="N2924" s="66"/>
      <c r="O2924" s="66"/>
      <c r="Q2924" s="67"/>
      <c r="R2924" s="68"/>
      <c r="S2924" s="63"/>
      <c r="U2924" s="68">
        <v>86054</v>
      </c>
      <c r="V2924" s="64">
        <v>7</v>
      </c>
      <c r="W2924" s="54">
        <f t="shared" si="137"/>
        <v>2915</v>
      </c>
      <c r="X2924" s="68">
        <v>86054</v>
      </c>
      <c r="AC2924" s="63">
        <v>43027.800832035486</v>
      </c>
      <c r="AD2924" s="63"/>
      <c r="AE2924" s="54" t="s">
        <v>176</v>
      </c>
      <c r="AG2924" s="63"/>
      <c r="AK2924" s="64"/>
      <c r="AL2924" s="64"/>
      <c r="AM2924" s="65"/>
      <c r="AO2924" s="64"/>
      <c r="AP2924" s="66"/>
      <c r="AQ2924" s="66"/>
      <c r="AS2924" s="67"/>
      <c r="AT2924" s="68"/>
    </row>
    <row r="2925" spans="1:46" x14ac:dyDescent="0.25">
      <c r="A2925" s="60">
        <v>44368.148136809934</v>
      </c>
      <c r="B2925" s="54">
        <f t="shared" si="135"/>
        <v>10</v>
      </c>
      <c r="C2925" s="54">
        <f t="shared" si="136"/>
        <v>2916</v>
      </c>
      <c r="D2925" s="60">
        <v>44368.148136809934</v>
      </c>
      <c r="G2925" s="63"/>
      <c r="I2925" s="64"/>
      <c r="J2925" s="64"/>
      <c r="K2925" s="65"/>
      <c r="M2925" s="64"/>
      <c r="N2925" s="66"/>
      <c r="O2925" s="66"/>
      <c r="Q2925" s="67"/>
      <c r="R2925" s="68"/>
      <c r="S2925" s="63"/>
      <c r="U2925" s="68">
        <v>86084</v>
      </c>
      <c r="V2925" s="64">
        <v>8</v>
      </c>
      <c r="W2925" s="54">
        <f t="shared" si="137"/>
        <v>2916</v>
      </c>
      <c r="X2925" s="68">
        <v>86084</v>
      </c>
      <c r="AC2925" s="63">
        <v>43043.225035871845</v>
      </c>
      <c r="AD2925" s="63"/>
      <c r="AE2925" s="54" t="s">
        <v>177</v>
      </c>
      <c r="AG2925" s="63"/>
      <c r="AK2925" s="64"/>
      <c r="AL2925" s="64"/>
      <c r="AM2925" s="65"/>
      <c r="AO2925" s="64"/>
      <c r="AP2925" s="66"/>
      <c r="AQ2925" s="66"/>
      <c r="AS2925" s="67"/>
      <c r="AT2925" s="68"/>
    </row>
    <row r="2926" spans="1:46" x14ac:dyDescent="0.25">
      <c r="A2926" s="60">
        <v>44383.879605510738</v>
      </c>
      <c r="B2926" s="54">
        <f t="shared" si="135"/>
        <v>11</v>
      </c>
      <c r="C2926" s="54">
        <f t="shared" si="136"/>
        <v>2917</v>
      </c>
      <c r="D2926" s="60">
        <v>44383.879605510738</v>
      </c>
      <c r="G2926" s="63"/>
      <c r="I2926" s="64"/>
      <c r="J2926" s="64"/>
      <c r="K2926" s="65"/>
      <c r="M2926" s="64"/>
      <c r="N2926" s="66"/>
      <c r="O2926" s="66"/>
      <c r="Q2926" s="67"/>
      <c r="R2926" s="68"/>
      <c r="S2926" s="63"/>
      <c r="U2926" s="68">
        <v>86113</v>
      </c>
      <c r="V2926" s="64">
        <v>9</v>
      </c>
      <c r="W2926" s="54">
        <f t="shared" si="137"/>
        <v>2917</v>
      </c>
      <c r="X2926" s="68">
        <v>86113</v>
      </c>
      <c r="AC2926" s="63">
        <v>43057.488385008182</v>
      </c>
      <c r="AD2926" s="63"/>
      <c r="AE2926" s="54" t="s">
        <v>176</v>
      </c>
      <c r="AG2926" s="63"/>
      <c r="AK2926" s="64"/>
      <c r="AL2926" s="64"/>
      <c r="AM2926" s="65"/>
      <c r="AO2926" s="64"/>
      <c r="AP2926" s="66"/>
      <c r="AQ2926" s="66"/>
      <c r="AS2926" s="67"/>
      <c r="AT2926" s="68"/>
    </row>
    <row r="2927" spans="1:46" x14ac:dyDescent="0.25">
      <c r="A2927" s="60">
        <v>44399.602488054428</v>
      </c>
      <c r="B2927" s="54">
        <f t="shared" si="135"/>
        <v>12</v>
      </c>
      <c r="C2927" s="54">
        <f t="shared" si="136"/>
        <v>2918</v>
      </c>
      <c r="D2927" s="60">
        <v>44399.602488054428</v>
      </c>
      <c r="G2927" s="63"/>
      <c r="I2927" s="64"/>
      <c r="J2927" s="64"/>
      <c r="K2927" s="65"/>
      <c r="M2927" s="64"/>
      <c r="N2927" s="66"/>
      <c r="O2927" s="66"/>
      <c r="Q2927" s="67"/>
      <c r="R2927" s="68"/>
      <c r="S2927" s="63"/>
      <c r="U2927" s="68">
        <v>86143</v>
      </c>
      <c r="V2927" s="64">
        <v>10</v>
      </c>
      <c r="W2927" s="54">
        <f t="shared" si="137"/>
        <v>2918</v>
      </c>
      <c r="X2927" s="68">
        <v>86143</v>
      </c>
      <c r="AC2927" s="63">
        <v>43072.658419800457</v>
      </c>
      <c r="AD2927" s="63"/>
      <c r="AE2927" s="54" t="s">
        <v>177</v>
      </c>
      <c r="AG2927" s="63"/>
      <c r="AK2927" s="64"/>
      <c r="AL2927" s="64"/>
      <c r="AM2927" s="65"/>
      <c r="AO2927" s="64"/>
      <c r="AP2927" s="66"/>
      <c r="AQ2927" s="66"/>
      <c r="AS2927" s="67"/>
      <c r="AT2927" s="68"/>
    </row>
    <row r="2928" spans="1:46" x14ac:dyDescent="0.25">
      <c r="A2928" s="60">
        <v>44415.288283793721</v>
      </c>
      <c r="B2928" s="54">
        <f t="shared" si="135"/>
        <v>13</v>
      </c>
      <c r="C2928" s="54">
        <f t="shared" si="136"/>
        <v>2919</v>
      </c>
      <c r="D2928" s="60">
        <v>44415.288283793721</v>
      </c>
      <c r="G2928" s="63"/>
      <c r="I2928" s="64"/>
      <c r="J2928" s="64"/>
      <c r="K2928" s="65"/>
      <c r="M2928" s="64"/>
      <c r="N2928" s="66"/>
      <c r="O2928" s="66"/>
      <c r="Q2928" s="67"/>
      <c r="R2928" s="68"/>
      <c r="S2928" s="63"/>
      <c r="U2928" s="68">
        <v>86172</v>
      </c>
      <c r="V2928" s="64">
        <v>11</v>
      </c>
      <c r="W2928" s="54">
        <f t="shared" si="137"/>
        <v>2919</v>
      </c>
      <c r="X2928" s="68">
        <v>86172</v>
      </c>
      <c r="AC2928" s="63">
        <v>43087.271922799759</v>
      </c>
      <c r="AD2928" s="63"/>
      <c r="AE2928" s="54" t="s">
        <v>176</v>
      </c>
      <c r="AG2928" s="63"/>
      <c r="AK2928" s="64"/>
      <c r="AL2928" s="64"/>
      <c r="AM2928" s="65"/>
      <c r="AO2928" s="64"/>
      <c r="AP2928" s="66"/>
      <c r="AQ2928" s="66"/>
      <c r="AS2928" s="67"/>
      <c r="AT2928" s="68"/>
    </row>
    <row r="2929" spans="1:46" x14ac:dyDescent="0.25">
      <c r="A2929" s="60">
        <v>44430.900092996657</v>
      </c>
      <c r="B2929" s="54">
        <f t="shared" si="135"/>
        <v>14</v>
      </c>
      <c r="C2929" s="54">
        <f t="shared" si="136"/>
        <v>2920</v>
      </c>
      <c r="D2929" s="60">
        <v>44430.900092996657</v>
      </c>
      <c r="G2929" s="63"/>
      <c r="I2929" s="64"/>
      <c r="J2929" s="64"/>
      <c r="K2929" s="65"/>
      <c r="M2929" s="64"/>
      <c r="N2929" s="66"/>
      <c r="O2929" s="66"/>
      <c r="Q2929" s="67"/>
      <c r="R2929" s="68"/>
      <c r="S2929" s="63"/>
      <c r="U2929" s="68">
        <v>86202</v>
      </c>
      <c r="V2929" s="64">
        <v>12</v>
      </c>
      <c r="W2929" s="54">
        <f t="shared" si="137"/>
        <v>2920</v>
      </c>
      <c r="X2929" s="68">
        <v>86202</v>
      </c>
      <c r="AC2929" s="63">
        <v>43102.100861615501</v>
      </c>
      <c r="AD2929" s="63"/>
      <c r="AE2929" s="54" t="s">
        <v>177</v>
      </c>
      <c r="AG2929" s="63"/>
      <c r="AK2929" s="64"/>
      <c r="AL2929" s="64"/>
      <c r="AM2929" s="65"/>
      <c r="AO2929" s="64"/>
      <c r="AP2929" s="66"/>
      <c r="AQ2929" s="66"/>
      <c r="AS2929" s="67"/>
      <c r="AT2929" s="68"/>
    </row>
    <row r="2930" spans="1:46" x14ac:dyDescent="0.25">
      <c r="A2930" s="60">
        <v>44446.412563872524</v>
      </c>
      <c r="B2930" s="54">
        <f t="shared" si="135"/>
        <v>15</v>
      </c>
      <c r="C2930" s="54">
        <f t="shared" si="136"/>
        <v>2921</v>
      </c>
      <c r="D2930" s="60">
        <v>44446.412563872524</v>
      </c>
      <c r="G2930" s="63"/>
      <c r="I2930" s="64"/>
      <c r="J2930" s="64"/>
      <c r="K2930" s="65"/>
      <c r="M2930" s="64"/>
      <c r="N2930" s="66"/>
      <c r="O2930" s="66"/>
      <c r="Q2930" s="67"/>
      <c r="R2930" s="68"/>
      <c r="S2930" s="63"/>
      <c r="U2930" s="68">
        <v>86231</v>
      </c>
      <c r="V2930" s="64">
        <v>1</v>
      </c>
      <c r="W2930" s="54">
        <f t="shared" si="137"/>
        <v>2921</v>
      </c>
      <c r="X2930" s="68">
        <v>86231</v>
      </c>
      <c r="AC2930" s="63">
        <v>43117.096103906631</v>
      </c>
      <c r="AD2930" s="63"/>
      <c r="AE2930" s="54" t="s">
        <v>176</v>
      </c>
      <c r="AG2930" s="63"/>
      <c r="AK2930" s="64"/>
      <c r="AL2930" s="64"/>
      <c r="AM2930" s="65"/>
      <c r="AO2930" s="64"/>
      <c r="AP2930" s="66"/>
      <c r="AQ2930" s="66"/>
      <c r="AS2930" s="67"/>
      <c r="AT2930" s="68"/>
    </row>
    <row r="2931" spans="1:46" x14ac:dyDescent="0.25">
      <c r="A2931" s="60">
        <v>44461.807114356663</v>
      </c>
      <c r="B2931" s="54">
        <f t="shared" si="135"/>
        <v>16</v>
      </c>
      <c r="C2931" s="54">
        <f t="shared" si="136"/>
        <v>2922</v>
      </c>
      <c r="D2931" s="60">
        <v>44461.807114356663</v>
      </c>
      <c r="G2931" s="63"/>
      <c r="I2931" s="64"/>
      <c r="J2931" s="64"/>
      <c r="K2931" s="65"/>
      <c r="M2931" s="64"/>
      <c r="N2931" s="66"/>
      <c r="O2931" s="66"/>
      <c r="Q2931" s="67"/>
      <c r="R2931" s="68"/>
      <c r="S2931" s="63"/>
      <c r="U2931" s="68">
        <v>86261</v>
      </c>
      <c r="V2931" s="64">
        <v>2</v>
      </c>
      <c r="W2931" s="54">
        <f t="shared" si="137"/>
        <v>2922</v>
      </c>
      <c r="X2931" s="68">
        <v>86261</v>
      </c>
      <c r="AC2931" s="63">
        <v>43131.561029182747</v>
      </c>
      <c r="AD2931" s="63"/>
      <c r="AE2931" s="54" t="s">
        <v>177</v>
      </c>
      <c r="AG2931" s="63"/>
      <c r="AK2931" s="64"/>
      <c r="AL2931" s="64"/>
      <c r="AM2931" s="65"/>
      <c r="AO2931" s="64"/>
      <c r="AP2931" s="66"/>
      <c r="AQ2931" s="66"/>
      <c r="AS2931" s="67"/>
      <c r="AT2931" s="68"/>
    </row>
    <row r="2932" spans="1:46" x14ac:dyDescent="0.25">
      <c r="A2932" s="60">
        <v>44477.069576259702</v>
      </c>
      <c r="B2932" s="54">
        <f t="shared" si="135"/>
        <v>17</v>
      </c>
      <c r="C2932" s="54">
        <f t="shared" si="136"/>
        <v>2923</v>
      </c>
      <c r="D2932" s="60">
        <v>44477.069576259702</v>
      </c>
      <c r="G2932" s="63"/>
      <c r="I2932" s="64"/>
      <c r="J2932" s="64"/>
      <c r="K2932" s="65"/>
      <c r="M2932" s="64"/>
      <c r="N2932" s="66"/>
      <c r="O2932" s="66"/>
      <c r="Q2932" s="67"/>
      <c r="R2932" s="68"/>
      <c r="S2932" s="63"/>
      <c r="U2932" s="68">
        <v>86290</v>
      </c>
      <c r="V2932" s="64">
        <v>3</v>
      </c>
      <c r="W2932" s="54">
        <f t="shared" si="137"/>
        <v>2923</v>
      </c>
      <c r="X2932" s="68">
        <v>86290</v>
      </c>
      <c r="AC2932" s="63">
        <v>43146.879413356073</v>
      </c>
      <c r="AD2932" s="63"/>
      <c r="AE2932" s="54" t="s">
        <v>176</v>
      </c>
      <c r="AG2932" s="63"/>
      <c r="AK2932" s="64"/>
      <c r="AL2932" s="64"/>
      <c r="AM2932" s="65"/>
      <c r="AO2932" s="64"/>
      <c r="AP2932" s="66"/>
      <c r="AQ2932" s="66"/>
      <c r="AS2932" s="67"/>
      <c r="AT2932" s="68"/>
    </row>
    <row r="2933" spans="1:46" x14ac:dyDescent="0.25">
      <c r="A2933" s="60">
        <v>44492.20300135389</v>
      </c>
      <c r="B2933" s="54">
        <f t="shared" si="135"/>
        <v>18</v>
      </c>
      <c r="C2933" s="54">
        <f t="shared" si="136"/>
        <v>2924</v>
      </c>
      <c r="D2933" s="60">
        <v>44492.20300135389</v>
      </c>
      <c r="G2933" s="63"/>
      <c r="I2933" s="64"/>
      <c r="J2933" s="64"/>
      <c r="K2933" s="65"/>
      <c r="M2933" s="64"/>
      <c r="N2933" s="66"/>
      <c r="O2933" s="66"/>
      <c r="Q2933" s="67"/>
      <c r="R2933" s="68"/>
      <c r="S2933" s="63"/>
      <c r="U2933" s="68">
        <v>86320</v>
      </c>
      <c r="V2933" s="64">
        <v>4</v>
      </c>
      <c r="W2933" s="54">
        <f t="shared" si="137"/>
        <v>2924</v>
      </c>
      <c r="X2933" s="68">
        <v>86320</v>
      </c>
      <c r="AC2933" s="63">
        <v>43161.036449720152</v>
      </c>
      <c r="AD2933" s="63"/>
      <c r="AE2933" s="54" t="s">
        <v>177</v>
      </c>
      <c r="AG2933" s="63"/>
      <c r="AK2933" s="64"/>
      <c r="AL2933" s="64"/>
      <c r="AM2933" s="65"/>
      <c r="AO2933" s="64"/>
      <c r="AP2933" s="66"/>
      <c r="AQ2933" s="66"/>
      <c r="AS2933" s="67"/>
      <c r="AT2933" s="68"/>
    </row>
    <row r="2934" spans="1:46" x14ac:dyDescent="0.25">
      <c r="A2934" s="60">
        <v>44507.208273910917</v>
      </c>
      <c r="B2934" s="54">
        <f t="shared" si="135"/>
        <v>19</v>
      </c>
      <c r="C2934" s="54">
        <f t="shared" si="136"/>
        <v>2925</v>
      </c>
      <c r="D2934" s="60">
        <v>44507.208273910917</v>
      </c>
      <c r="G2934" s="63"/>
      <c r="I2934" s="64"/>
      <c r="J2934" s="64"/>
      <c r="K2934" s="65"/>
      <c r="M2934" s="64"/>
      <c r="N2934" s="66"/>
      <c r="O2934" s="66"/>
      <c r="Q2934" s="67"/>
      <c r="R2934" s="68"/>
      <c r="S2934" s="63"/>
      <c r="U2934" s="68">
        <v>86350</v>
      </c>
      <c r="V2934" s="64">
        <v>5</v>
      </c>
      <c r="W2934" s="54">
        <f t="shared" si="137"/>
        <v>2925</v>
      </c>
      <c r="X2934" s="68">
        <v>86350</v>
      </c>
      <c r="AC2934" s="63">
        <v>43176.550498511177</v>
      </c>
      <c r="AD2934" s="63"/>
      <c r="AE2934" s="54" t="s">
        <v>176</v>
      </c>
      <c r="AG2934" s="63"/>
      <c r="AK2934" s="64"/>
      <c r="AL2934" s="64"/>
      <c r="AM2934" s="65"/>
      <c r="AO2934" s="64"/>
      <c r="AP2934" s="66"/>
      <c r="AQ2934" s="66"/>
      <c r="AS2934" s="67"/>
      <c r="AT2934" s="68"/>
    </row>
    <row r="2935" spans="1:46" x14ac:dyDescent="0.25">
      <c r="A2935" s="60">
        <v>44522.107557466254</v>
      </c>
      <c r="B2935" s="54">
        <f t="shared" si="135"/>
        <v>20</v>
      </c>
      <c r="C2935" s="54">
        <f t="shared" si="136"/>
        <v>2926</v>
      </c>
      <c r="D2935" s="60">
        <v>44522.107557466254</v>
      </c>
      <c r="G2935" s="63"/>
      <c r="I2935" s="64"/>
      <c r="J2935" s="64"/>
      <c r="K2935" s="65"/>
      <c r="M2935" s="64"/>
      <c r="N2935" s="66"/>
      <c r="O2935" s="66"/>
      <c r="Q2935" s="67"/>
      <c r="R2935" s="68"/>
      <c r="S2935" s="63"/>
      <c r="U2935" s="68">
        <v>86379</v>
      </c>
      <c r="V2935" s="64">
        <v>6</v>
      </c>
      <c r="W2935" s="54">
        <f t="shared" si="137"/>
        <v>2926</v>
      </c>
      <c r="X2935" s="68">
        <v>86379</v>
      </c>
      <c r="AC2935" s="63">
        <v>43190.52638644632</v>
      </c>
      <c r="AD2935" s="63"/>
      <c r="AE2935" s="54" t="s">
        <v>177</v>
      </c>
      <c r="AG2935" s="63"/>
      <c r="AK2935" s="64"/>
      <c r="AL2935" s="64"/>
      <c r="AM2935" s="65"/>
      <c r="AO2935" s="64"/>
      <c r="AP2935" s="66"/>
      <c r="AQ2935" s="66"/>
      <c r="AS2935" s="67"/>
      <c r="AT2935" s="68"/>
    </row>
    <row r="2936" spans="1:46" x14ac:dyDescent="0.25">
      <c r="A2936" s="60">
        <v>44536.915427561849</v>
      </c>
      <c r="B2936" s="54">
        <f t="shared" si="135"/>
        <v>21</v>
      </c>
      <c r="C2936" s="54">
        <f t="shared" si="136"/>
        <v>2927</v>
      </c>
      <c r="D2936" s="60">
        <v>44536.915427561849</v>
      </c>
      <c r="G2936" s="63"/>
      <c r="I2936" s="64"/>
      <c r="J2936" s="64"/>
      <c r="K2936" s="65"/>
      <c r="M2936" s="64"/>
      <c r="N2936" s="66"/>
      <c r="O2936" s="66"/>
      <c r="Q2936" s="67"/>
      <c r="R2936" s="68"/>
      <c r="S2936" s="63"/>
      <c r="U2936" s="68">
        <v>86409</v>
      </c>
      <c r="V2936" s="64">
        <v>7</v>
      </c>
      <c r="W2936" s="54">
        <f t="shared" si="137"/>
        <v>2927</v>
      </c>
      <c r="X2936" s="68">
        <v>86409</v>
      </c>
      <c r="AC2936" s="63">
        <v>43206.082135802601</v>
      </c>
      <c r="AD2936" s="63"/>
      <c r="AE2936" s="54" t="s">
        <v>176</v>
      </c>
      <c r="AG2936" s="63"/>
      <c r="AK2936" s="64"/>
      <c r="AL2936" s="64"/>
      <c r="AM2936" s="65"/>
      <c r="AO2936" s="64"/>
      <c r="AP2936" s="66"/>
      <c r="AQ2936" s="66"/>
      <c r="AS2936" s="67"/>
      <c r="AT2936" s="68"/>
    </row>
    <row r="2937" spans="1:46" x14ac:dyDescent="0.25">
      <c r="A2937" s="60">
        <v>44551.666984399781</v>
      </c>
      <c r="B2937" s="54">
        <f t="shared" si="135"/>
        <v>22</v>
      </c>
      <c r="C2937" s="54">
        <f t="shared" si="136"/>
        <v>2928</v>
      </c>
      <c r="D2937" s="60">
        <v>44551.666984399781</v>
      </c>
      <c r="G2937" s="63"/>
      <c r="I2937" s="64"/>
      <c r="J2937" s="64"/>
      <c r="K2937" s="65"/>
      <c r="M2937" s="64"/>
      <c r="N2937" s="66"/>
      <c r="O2937" s="66"/>
      <c r="Q2937" s="67"/>
      <c r="R2937" s="68"/>
      <c r="S2937" s="63"/>
      <c r="U2937" s="68">
        <v>86438</v>
      </c>
      <c r="V2937" s="64">
        <v>8</v>
      </c>
      <c r="W2937" s="54">
        <f t="shared" si="137"/>
        <v>2928</v>
      </c>
      <c r="X2937" s="68">
        <v>86438</v>
      </c>
      <c r="AC2937" s="63">
        <v>43220.041206920985</v>
      </c>
      <c r="AD2937" s="63"/>
      <c r="AE2937" s="54" t="s">
        <v>177</v>
      </c>
      <c r="AG2937" s="63"/>
      <c r="AK2937" s="64"/>
      <c r="AL2937" s="64"/>
      <c r="AM2937" s="65"/>
      <c r="AO2937" s="64"/>
      <c r="AP2937" s="66"/>
      <c r="AQ2937" s="66"/>
      <c r="AS2937" s="67"/>
      <c r="AT2937" s="68"/>
    </row>
    <row r="2938" spans="1:46" x14ac:dyDescent="0.25">
      <c r="A2938" s="60">
        <v>44566.385564347263</v>
      </c>
      <c r="B2938" s="54">
        <f t="shared" si="135"/>
        <v>23</v>
      </c>
      <c r="C2938" s="54">
        <f t="shared" si="136"/>
        <v>2929</v>
      </c>
      <c r="D2938" s="60">
        <v>44566.385564347263</v>
      </c>
      <c r="G2938" s="63"/>
      <c r="I2938" s="64"/>
      <c r="J2938" s="64"/>
      <c r="K2938" s="65"/>
      <c r="M2938" s="64"/>
      <c r="N2938" s="66"/>
      <c r="O2938" s="66"/>
      <c r="Q2938" s="67"/>
      <c r="R2938" s="68"/>
      <c r="S2938" s="63"/>
      <c r="U2938" s="68">
        <v>86468</v>
      </c>
      <c r="V2938" s="64">
        <v>9</v>
      </c>
      <c r="W2938" s="54">
        <f t="shared" si="137"/>
        <v>2929</v>
      </c>
      <c r="X2938" s="68">
        <v>86468</v>
      </c>
      <c r="AC2938" s="63">
        <v>43235.492308598477</v>
      </c>
      <c r="AD2938" s="63"/>
      <c r="AE2938" s="54" t="s">
        <v>176</v>
      </c>
      <c r="AG2938" s="63"/>
      <c r="AK2938" s="64"/>
      <c r="AL2938" s="64"/>
      <c r="AM2938" s="65"/>
      <c r="AO2938" s="64"/>
      <c r="AP2938" s="66"/>
      <c r="AQ2938" s="66"/>
      <c r="AS2938" s="67"/>
      <c r="AT2938" s="68"/>
    </row>
    <row r="2939" spans="1:46" x14ac:dyDescent="0.25">
      <c r="A2939" s="60">
        <v>44581.111298047472</v>
      </c>
      <c r="B2939" s="54">
        <f t="shared" si="135"/>
        <v>24</v>
      </c>
      <c r="C2939" s="54">
        <f t="shared" si="136"/>
        <v>2930</v>
      </c>
      <c r="D2939" s="60">
        <v>44581.111298047472</v>
      </c>
      <c r="G2939" s="63"/>
      <c r="I2939" s="64"/>
      <c r="J2939" s="64"/>
      <c r="K2939" s="65"/>
      <c r="M2939" s="64"/>
      <c r="N2939" s="66"/>
      <c r="O2939" s="66"/>
      <c r="Q2939" s="67"/>
      <c r="R2939" s="68"/>
      <c r="S2939" s="63"/>
      <c r="U2939" s="68">
        <v>86497</v>
      </c>
      <c r="V2939" s="64">
        <v>10</v>
      </c>
      <c r="W2939" s="54">
        <f t="shared" si="137"/>
        <v>2930</v>
      </c>
      <c r="X2939" s="68">
        <v>86497</v>
      </c>
      <c r="AC2939" s="63">
        <v>43249.597715150099</v>
      </c>
      <c r="AD2939" s="63"/>
      <c r="AE2939" s="54" t="s">
        <v>177</v>
      </c>
      <c r="AG2939" s="63"/>
      <c r="AK2939" s="64"/>
      <c r="AL2939" s="64"/>
      <c r="AM2939" s="65"/>
      <c r="AO2939" s="64"/>
      <c r="AP2939" s="66"/>
      <c r="AQ2939" s="66"/>
      <c r="AS2939" s="67"/>
      <c r="AT2939" s="68"/>
    </row>
    <row r="2940" spans="1:46" x14ac:dyDescent="0.25">
      <c r="A2940" s="60">
        <v>44595.869407074992</v>
      </c>
      <c r="B2940" s="54">
        <f t="shared" si="135"/>
        <v>1</v>
      </c>
      <c r="C2940" s="54">
        <f t="shared" si="136"/>
        <v>2931</v>
      </c>
      <c r="D2940" s="60">
        <v>44595.869407074992</v>
      </c>
      <c r="G2940" s="63"/>
      <c r="I2940" s="64"/>
      <c r="J2940" s="64"/>
      <c r="K2940" s="65"/>
      <c r="M2940" s="64"/>
      <c r="N2940" s="66"/>
      <c r="O2940" s="66"/>
      <c r="Q2940" s="67"/>
      <c r="R2940" s="68"/>
      <c r="S2940" s="63"/>
      <c r="U2940" s="68">
        <v>86527</v>
      </c>
      <c r="V2940" s="64">
        <v>11</v>
      </c>
      <c r="W2940" s="54">
        <f t="shared" si="137"/>
        <v>2931</v>
      </c>
      <c r="X2940" s="68">
        <v>86527</v>
      </c>
      <c r="AC2940" s="63">
        <v>43264.822491060477</v>
      </c>
      <c r="AD2940" s="63"/>
      <c r="AE2940" s="54" t="s">
        <v>176</v>
      </c>
      <c r="AG2940" s="63"/>
      <c r="AK2940" s="64"/>
      <c r="AL2940" s="64"/>
      <c r="AM2940" s="65"/>
      <c r="AO2940" s="64"/>
      <c r="AP2940" s="66"/>
      <c r="AQ2940" s="66"/>
      <c r="AS2940" s="67"/>
      <c r="AT2940" s="68"/>
    </row>
    <row r="2941" spans="1:46" x14ac:dyDescent="0.25">
      <c r="A2941" s="60">
        <v>44610.697341413703</v>
      </c>
      <c r="B2941" s="54">
        <f t="shared" si="135"/>
        <v>2</v>
      </c>
      <c r="C2941" s="54">
        <f t="shared" si="136"/>
        <v>2932</v>
      </c>
      <c r="D2941" s="60">
        <v>44610.697341413703</v>
      </c>
      <c r="G2941" s="63"/>
      <c r="I2941" s="64"/>
      <c r="J2941" s="64"/>
      <c r="K2941" s="65"/>
      <c r="M2941" s="64"/>
      <c r="N2941" s="66"/>
      <c r="O2941" s="66"/>
      <c r="Q2941" s="67"/>
      <c r="R2941" s="68"/>
      <c r="S2941" s="63"/>
      <c r="U2941" s="68">
        <v>86556</v>
      </c>
      <c r="V2941" s="64">
        <v>12</v>
      </c>
      <c r="W2941" s="54">
        <f t="shared" si="137"/>
        <v>2932</v>
      </c>
      <c r="X2941" s="68">
        <v>86556</v>
      </c>
      <c r="AC2941" s="63">
        <v>43279.204254196025</v>
      </c>
      <c r="AD2941" s="63"/>
      <c r="AE2941" s="54" t="s">
        <v>177</v>
      </c>
      <c r="AG2941" s="63"/>
      <c r="AK2941" s="64"/>
      <c r="AL2941" s="64"/>
      <c r="AM2941" s="65"/>
      <c r="AO2941" s="64"/>
      <c r="AP2941" s="66"/>
      <c r="AQ2941" s="66"/>
      <c r="AS2941" s="67"/>
      <c r="AT2941" s="68"/>
    </row>
    <row r="2942" spans="1:46" x14ac:dyDescent="0.25">
      <c r="A2942" s="60">
        <v>44625.614521733951</v>
      </c>
      <c r="B2942" s="54">
        <f t="shared" si="135"/>
        <v>3</v>
      </c>
      <c r="C2942" s="54">
        <f t="shared" si="136"/>
        <v>2933</v>
      </c>
      <c r="D2942" s="60">
        <v>44625.614521733951</v>
      </c>
      <c r="G2942" s="63"/>
      <c r="I2942" s="64"/>
      <c r="J2942" s="64"/>
      <c r="K2942" s="65"/>
      <c r="M2942" s="64"/>
      <c r="N2942" s="66"/>
      <c r="O2942" s="66"/>
      <c r="Q2942" s="67"/>
      <c r="R2942" s="68"/>
      <c r="S2942" s="63"/>
      <c r="U2942" s="68">
        <v>86586</v>
      </c>
      <c r="V2942" s="64">
        <v>1</v>
      </c>
      <c r="W2942" s="54">
        <f t="shared" si="137"/>
        <v>2933</v>
      </c>
      <c r="X2942" s="68">
        <v>86586</v>
      </c>
      <c r="AC2942" s="63">
        <v>43294.117376803886</v>
      </c>
      <c r="AD2942" s="63"/>
      <c r="AE2942" s="54" t="s">
        <v>176</v>
      </c>
      <c r="AG2942" s="63"/>
      <c r="AK2942" s="64"/>
      <c r="AL2942" s="64"/>
      <c r="AM2942" s="65"/>
      <c r="AO2942" s="64"/>
      <c r="AP2942" s="66"/>
      <c r="AQ2942" s="66"/>
      <c r="AS2942" s="67"/>
      <c r="AT2942" s="68"/>
    </row>
    <row r="2943" spans="1:46" x14ac:dyDescent="0.25">
      <c r="A2943" s="60">
        <v>44640.649005484767</v>
      </c>
      <c r="B2943" s="54">
        <f t="shared" si="135"/>
        <v>4</v>
      </c>
      <c r="C2943" s="54">
        <f t="shared" si="136"/>
        <v>2934</v>
      </c>
      <c r="D2943" s="60">
        <v>44640.649005484767</v>
      </c>
      <c r="G2943" s="63"/>
      <c r="I2943" s="64"/>
      <c r="J2943" s="64"/>
      <c r="K2943" s="65"/>
      <c r="M2943" s="64"/>
      <c r="N2943" s="66"/>
      <c r="O2943" s="66"/>
      <c r="Q2943" s="67"/>
      <c r="R2943" s="68"/>
      <c r="S2943" s="63"/>
      <c r="U2943" s="68">
        <v>86615</v>
      </c>
      <c r="V2943" s="64">
        <v>2</v>
      </c>
      <c r="W2943" s="54">
        <f t="shared" si="137"/>
        <v>2934</v>
      </c>
      <c r="X2943" s="68">
        <v>86615</v>
      </c>
      <c r="AC2943" s="63">
        <v>43308.848267224617</v>
      </c>
      <c r="AD2943" s="63"/>
      <c r="AE2943" s="54" t="s">
        <v>177</v>
      </c>
      <c r="AG2943" s="63"/>
      <c r="AK2943" s="64"/>
      <c r="AL2943" s="64"/>
      <c r="AM2943" s="65"/>
      <c r="AO2943" s="64"/>
      <c r="AP2943" s="66"/>
      <c r="AQ2943" s="66"/>
      <c r="AS2943" s="67"/>
      <c r="AT2943" s="68"/>
    </row>
    <row r="2944" spans="1:46" x14ac:dyDescent="0.25">
      <c r="A2944" s="60">
        <v>44655.806525073014</v>
      </c>
      <c r="B2944" s="54">
        <f t="shared" si="135"/>
        <v>5</v>
      </c>
      <c r="C2944" s="54">
        <f t="shared" si="136"/>
        <v>2935</v>
      </c>
      <c r="D2944" s="60">
        <v>44655.806525073014</v>
      </c>
      <c r="G2944" s="63"/>
      <c r="I2944" s="64"/>
      <c r="J2944" s="64"/>
      <c r="K2944" s="65"/>
      <c r="M2944" s="64"/>
      <c r="N2944" s="66"/>
      <c r="O2944" s="66"/>
      <c r="Q2944" s="67"/>
      <c r="R2944" s="68"/>
      <c r="S2944" s="63"/>
      <c r="U2944" s="68">
        <v>86645</v>
      </c>
      <c r="V2944" s="64">
        <v>2</v>
      </c>
      <c r="W2944" s="54">
        <f t="shared" si="137"/>
        <v>2935</v>
      </c>
      <c r="X2944" s="68">
        <v>86645</v>
      </c>
      <c r="AC2944" s="63">
        <v>43323.41589468671</v>
      </c>
      <c r="AD2944" s="63"/>
      <c r="AE2944" s="54" t="s">
        <v>176</v>
      </c>
      <c r="AG2944" s="63"/>
      <c r="AK2944" s="64"/>
      <c r="AL2944" s="64"/>
      <c r="AM2944" s="65"/>
      <c r="AO2944" s="64"/>
      <c r="AP2944" s="66"/>
      <c r="AQ2944" s="66"/>
      <c r="AS2944" s="67"/>
      <c r="AT2944" s="68"/>
    </row>
    <row r="2945" spans="1:46" x14ac:dyDescent="0.25">
      <c r="A2945" s="60">
        <v>44671.100994450971</v>
      </c>
      <c r="B2945" s="54">
        <f t="shared" si="135"/>
        <v>6</v>
      </c>
      <c r="C2945" s="54">
        <f t="shared" si="136"/>
        <v>2936</v>
      </c>
      <c r="D2945" s="60">
        <v>44671.100994450971</v>
      </c>
      <c r="G2945" s="63"/>
      <c r="I2945" s="64"/>
      <c r="J2945" s="64"/>
      <c r="K2945" s="65"/>
      <c r="M2945" s="64"/>
      <c r="N2945" s="66"/>
      <c r="O2945" s="66"/>
      <c r="Q2945" s="67"/>
      <c r="R2945" s="68"/>
      <c r="S2945" s="63"/>
      <c r="U2945" s="68">
        <v>86674</v>
      </c>
      <c r="V2945" s="64">
        <v>3</v>
      </c>
      <c r="W2945" s="54">
        <f t="shared" si="137"/>
        <v>2936</v>
      </c>
      <c r="X2945" s="68">
        <v>86674</v>
      </c>
      <c r="AC2945" s="63">
        <v>43338.498144101817</v>
      </c>
      <c r="AD2945" s="63"/>
      <c r="AE2945" s="54" t="s">
        <v>177</v>
      </c>
      <c r="AG2945" s="63"/>
      <c r="AK2945" s="64"/>
      <c r="AL2945" s="64"/>
      <c r="AM2945" s="65"/>
      <c r="AO2945" s="64"/>
      <c r="AP2945" s="66"/>
      <c r="AQ2945" s="66"/>
      <c r="AS2945" s="67"/>
      <c r="AT2945" s="68"/>
    </row>
    <row r="2946" spans="1:46" x14ac:dyDescent="0.25">
      <c r="A2946" s="60">
        <v>44686.518825917039</v>
      </c>
      <c r="B2946" s="54">
        <f t="shared" si="135"/>
        <v>7</v>
      </c>
      <c r="C2946" s="54">
        <f t="shared" si="136"/>
        <v>2937</v>
      </c>
      <c r="D2946" s="60">
        <v>44686.518825917039</v>
      </c>
      <c r="G2946" s="63"/>
      <c r="I2946" s="64"/>
      <c r="J2946" s="64"/>
      <c r="K2946" s="65"/>
      <c r="M2946" s="64"/>
      <c r="N2946" s="66"/>
      <c r="O2946" s="66"/>
      <c r="Q2946" s="67"/>
      <c r="R2946" s="68"/>
      <c r="S2946" s="63"/>
      <c r="U2946" s="68">
        <v>86704</v>
      </c>
      <c r="V2946" s="64">
        <v>4</v>
      </c>
      <c r="W2946" s="54">
        <f t="shared" si="137"/>
        <v>2937</v>
      </c>
      <c r="X2946" s="68">
        <v>86704</v>
      </c>
      <c r="AC2946" s="63">
        <v>43352.751817296259</v>
      </c>
      <c r="AD2946" s="63"/>
      <c r="AE2946" s="54" t="s">
        <v>176</v>
      </c>
      <c r="AG2946" s="63"/>
      <c r="AK2946" s="64"/>
      <c r="AL2946" s="64"/>
      <c r="AM2946" s="65"/>
      <c r="AO2946" s="64"/>
      <c r="AP2946" s="66"/>
      <c r="AQ2946" s="66"/>
      <c r="AS2946" s="67"/>
      <c r="AT2946" s="68"/>
    </row>
    <row r="2947" spans="1:46" x14ac:dyDescent="0.25">
      <c r="A2947" s="60">
        <v>44702.058146995958</v>
      </c>
      <c r="B2947" s="54">
        <f t="shared" si="135"/>
        <v>8</v>
      </c>
      <c r="C2947" s="54">
        <f t="shared" si="136"/>
        <v>2938</v>
      </c>
      <c r="D2947" s="60">
        <v>44702.058146995958</v>
      </c>
      <c r="G2947" s="63"/>
      <c r="I2947" s="64"/>
      <c r="J2947" s="64"/>
      <c r="K2947" s="65"/>
      <c r="M2947" s="64"/>
      <c r="N2947" s="66"/>
      <c r="O2947" s="66"/>
      <c r="Q2947" s="67"/>
      <c r="R2947" s="68"/>
      <c r="S2947" s="63"/>
      <c r="U2947" s="68">
        <v>86733</v>
      </c>
      <c r="V2947" s="64">
        <v>5</v>
      </c>
      <c r="W2947" s="54">
        <f t="shared" si="137"/>
        <v>2938</v>
      </c>
      <c r="X2947" s="68">
        <v>86733</v>
      </c>
      <c r="AC2947" s="63">
        <v>43368.120529798791</v>
      </c>
      <c r="AD2947" s="63"/>
      <c r="AE2947" s="54" t="s">
        <v>177</v>
      </c>
      <c r="AG2947" s="63"/>
      <c r="AK2947" s="64"/>
      <c r="AL2947" s="64"/>
      <c r="AM2947" s="65"/>
      <c r="AO2947" s="64"/>
      <c r="AP2947" s="66"/>
      <c r="AQ2947" s="66"/>
      <c r="AS2947" s="67"/>
      <c r="AT2947" s="68"/>
    </row>
    <row r="2948" spans="1:46" x14ac:dyDescent="0.25">
      <c r="A2948" s="60">
        <v>44717.685388084035</v>
      </c>
      <c r="B2948" s="54">
        <f t="shared" si="135"/>
        <v>9</v>
      </c>
      <c r="C2948" s="54">
        <f t="shared" si="136"/>
        <v>2939</v>
      </c>
      <c r="D2948" s="60">
        <v>44717.685388084035</v>
      </c>
      <c r="G2948" s="63"/>
      <c r="I2948" s="64"/>
      <c r="J2948" s="64"/>
      <c r="K2948" s="65"/>
      <c r="M2948" s="64"/>
      <c r="N2948" s="66"/>
      <c r="O2948" s="66"/>
      <c r="Q2948" s="67"/>
      <c r="R2948" s="68"/>
      <c r="S2948" s="63"/>
      <c r="U2948" s="68">
        <v>86763</v>
      </c>
      <c r="V2948" s="64">
        <v>6</v>
      </c>
      <c r="W2948" s="54">
        <f t="shared" si="137"/>
        <v>2939</v>
      </c>
      <c r="X2948" s="68">
        <v>86763</v>
      </c>
      <c r="AC2948" s="63">
        <v>43382.158330374863</v>
      </c>
      <c r="AD2948" s="63"/>
      <c r="AE2948" s="54" t="s">
        <v>176</v>
      </c>
      <c r="AG2948" s="63"/>
      <c r="AK2948" s="64"/>
      <c r="AL2948" s="64"/>
      <c r="AM2948" s="65"/>
      <c r="AO2948" s="64"/>
      <c r="AP2948" s="66"/>
      <c r="AQ2948" s="66"/>
      <c r="AS2948" s="67"/>
      <c r="AT2948" s="68"/>
    </row>
    <row r="2949" spans="1:46" x14ac:dyDescent="0.25">
      <c r="A2949" s="60">
        <v>44733.385419231839</v>
      </c>
      <c r="B2949" s="54">
        <f t="shared" si="135"/>
        <v>10</v>
      </c>
      <c r="C2949" s="54">
        <f t="shared" si="136"/>
        <v>2940</v>
      </c>
      <c r="D2949" s="60">
        <v>44733.385419231839</v>
      </c>
      <c r="G2949" s="63"/>
      <c r="I2949" s="64"/>
      <c r="J2949" s="64"/>
      <c r="K2949" s="65"/>
      <c r="M2949" s="64"/>
      <c r="N2949" s="66"/>
      <c r="O2949" s="66"/>
      <c r="Q2949" s="67"/>
      <c r="R2949" s="68"/>
      <c r="S2949" s="63"/>
      <c r="U2949" s="68">
        <v>86793</v>
      </c>
      <c r="V2949" s="64">
        <v>7</v>
      </c>
      <c r="W2949" s="54">
        <f t="shared" si="137"/>
        <v>2940</v>
      </c>
      <c r="X2949" s="68">
        <v>86793</v>
      </c>
      <c r="AC2949" s="63">
        <v>43397.698842510581</v>
      </c>
      <c r="AD2949" s="63"/>
      <c r="AE2949" s="54" t="s">
        <v>177</v>
      </c>
      <c r="AG2949" s="63"/>
      <c r="AK2949" s="64"/>
      <c r="AL2949" s="64"/>
      <c r="AM2949" s="65"/>
      <c r="AO2949" s="64"/>
      <c r="AP2949" s="66"/>
      <c r="AQ2949" s="66"/>
      <c r="AS2949" s="67"/>
      <c r="AT2949" s="68"/>
    </row>
    <row r="2950" spans="1:46" x14ac:dyDescent="0.25">
      <c r="A2950" s="60">
        <v>44749.110525388271</v>
      </c>
      <c r="B2950" s="54">
        <f t="shared" si="135"/>
        <v>11</v>
      </c>
      <c r="C2950" s="54">
        <f t="shared" si="136"/>
        <v>2941</v>
      </c>
      <c r="D2950" s="60">
        <v>44749.110525388271</v>
      </c>
      <c r="G2950" s="63"/>
      <c r="I2950" s="64"/>
      <c r="J2950" s="64"/>
      <c r="K2950" s="65"/>
      <c r="M2950" s="64"/>
      <c r="N2950" s="66"/>
      <c r="O2950" s="66"/>
      <c r="Q2950" s="67"/>
      <c r="R2950" s="68"/>
      <c r="S2950" s="63"/>
      <c r="U2950" s="68">
        <v>86822</v>
      </c>
      <c r="V2950" s="64">
        <v>8</v>
      </c>
      <c r="W2950" s="54">
        <f t="shared" si="137"/>
        <v>2941</v>
      </c>
      <c r="X2950" s="68">
        <v>86822</v>
      </c>
      <c r="AC2950" s="63">
        <v>43411.668884937186</v>
      </c>
      <c r="AD2950" s="63"/>
      <c r="AE2950" s="54" t="s">
        <v>176</v>
      </c>
      <c r="AG2950" s="63"/>
      <c r="AK2950" s="64"/>
      <c r="AL2950" s="64"/>
      <c r="AM2950" s="65"/>
      <c r="AO2950" s="64"/>
      <c r="AP2950" s="66"/>
      <c r="AQ2950" s="66"/>
      <c r="AS2950" s="67"/>
      <c r="AT2950" s="68"/>
    </row>
    <row r="2951" spans="1:46" x14ac:dyDescent="0.25">
      <c r="A2951" s="60">
        <v>44764.83899080893</v>
      </c>
      <c r="B2951" s="54">
        <f t="shared" si="135"/>
        <v>12</v>
      </c>
      <c r="C2951" s="54">
        <f t="shared" si="136"/>
        <v>2942</v>
      </c>
      <c r="D2951" s="60">
        <v>44764.83899080893</v>
      </c>
      <c r="G2951" s="63"/>
      <c r="I2951" s="64"/>
      <c r="J2951" s="64"/>
      <c r="K2951" s="65"/>
      <c r="M2951" s="64"/>
      <c r="N2951" s="66"/>
      <c r="O2951" s="66"/>
      <c r="Q2951" s="67"/>
      <c r="R2951" s="68"/>
      <c r="S2951" s="63"/>
      <c r="U2951" s="68">
        <v>86852</v>
      </c>
      <c r="V2951" s="64">
        <v>9</v>
      </c>
      <c r="W2951" s="54">
        <f t="shared" si="137"/>
        <v>2942</v>
      </c>
      <c r="X2951" s="68">
        <v>86852</v>
      </c>
      <c r="AC2951" s="63">
        <v>43427.236353592481</v>
      </c>
      <c r="AD2951" s="63"/>
      <c r="AE2951" s="54" t="s">
        <v>177</v>
      </c>
      <c r="AG2951" s="63"/>
      <c r="AK2951" s="64"/>
      <c r="AL2951" s="64"/>
      <c r="AM2951" s="65"/>
      <c r="AO2951" s="64"/>
      <c r="AP2951" s="66"/>
      <c r="AQ2951" s="66"/>
      <c r="AS2951" s="67"/>
      <c r="AT2951" s="68"/>
    </row>
    <row r="2952" spans="1:46" x14ac:dyDescent="0.25">
      <c r="A2952" s="60">
        <v>44780.521049749106</v>
      </c>
      <c r="B2952" s="54">
        <f t="shared" si="135"/>
        <v>13</v>
      </c>
      <c r="C2952" s="54">
        <f t="shared" si="136"/>
        <v>2943</v>
      </c>
      <c r="D2952" s="60">
        <v>44780.521049749106</v>
      </c>
      <c r="G2952" s="63"/>
      <c r="I2952" s="64"/>
      <c r="J2952" s="64"/>
      <c r="K2952" s="65"/>
      <c r="M2952" s="64"/>
      <c r="N2952" s="66"/>
      <c r="O2952" s="66"/>
      <c r="Q2952" s="67"/>
      <c r="R2952" s="68"/>
      <c r="S2952" s="63"/>
      <c r="U2952" s="68">
        <v>86881</v>
      </c>
      <c r="V2952" s="64">
        <v>10</v>
      </c>
      <c r="W2952" s="54">
        <f t="shared" si="137"/>
        <v>2943</v>
      </c>
      <c r="X2952" s="68">
        <v>86881</v>
      </c>
      <c r="AC2952" s="63">
        <v>43441.306598778814</v>
      </c>
      <c r="AD2952" s="63"/>
      <c r="AE2952" s="54" t="s">
        <v>176</v>
      </c>
      <c r="AG2952" s="63"/>
      <c r="AK2952" s="64"/>
      <c r="AL2952" s="64"/>
      <c r="AM2952" s="65"/>
      <c r="AO2952" s="64"/>
      <c r="AP2952" s="66"/>
      <c r="AQ2952" s="66"/>
      <c r="AS2952" s="67"/>
      <c r="AT2952" s="68"/>
    </row>
    <row r="2953" spans="1:46" x14ac:dyDescent="0.25">
      <c r="A2953" s="60">
        <v>44796.137031424325</v>
      </c>
      <c r="B2953" s="54">
        <f t="shared" si="135"/>
        <v>14</v>
      </c>
      <c r="C2953" s="54">
        <f t="shared" si="136"/>
        <v>2944</v>
      </c>
      <c r="D2953" s="60">
        <v>44796.137031424325</v>
      </c>
      <c r="G2953" s="63"/>
      <c r="I2953" s="64"/>
      <c r="J2953" s="64"/>
      <c r="K2953" s="65"/>
      <c r="M2953" s="64"/>
      <c r="N2953" s="66"/>
      <c r="O2953" s="66"/>
      <c r="Q2953" s="67"/>
      <c r="R2953" s="68"/>
      <c r="S2953" s="63"/>
      <c r="U2953" s="68">
        <v>86911</v>
      </c>
      <c r="V2953" s="64">
        <v>11</v>
      </c>
      <c r="W2953" s="54">
        <f t="shared" si="137"/>
        <v>2944</v>
      </c>
      <c r="X2953" s="68">
        <v>86911</v>
      </c>
      <c r="AC2953" s="63">
        <v>43456.742872264236</v>
      </c>
      <c r="AD2953" s="63"/>
      <c r="AE2953" s="54" t="s">
        <v>177</v>
      </c>
      <c r="AG2953" s="63"/>
      <c r="AK2953" s="64"/>
      <c r="AL2953" s="64"/>
      <c r="AM2953" s="65"/>
      <c r="AO2953" s="64"/>
      <c r="AP2953" s="66"/>
      <c r="AQ2953" s="66"/>
      <c r="AS2953" s="67"/>
      <c r="AT2953" s="68"/>
    </row>
    <row r="2954" spans="1:46" x14ac:dyDescent="0.25">
      <c r="A2954" s="60">
        <v>44811.648236800451</v>
      </c>
      <c r="B2954" s="54">
        <f t="shared" si="135"/>
        <v>15</v>
      </c>
      <c r="C2954" s="54">
        <f t="shared" si="136"/>
        <v>2945</v>
      </c>
      <c r="D2954" s="60">
        <v>44811.648236800451</v>
      </c>
      <c r="G2954" s="63"/>
      <c r="I2954" s="64"/>
      <c r="J2954" s="64"/>
      <c r="K2954" s="65"/>
      <c r="M2954" s="64"/>
      <c r="N2954" s="66"/>
      <c r="O2954" s="66"/>
      <c r="Q2954" s="67"/>
      <c r="R2954" s="68"/>
      <c r="S2954" s="63"/>
      <c r="U2954" s="68">
        <v>86940</v>
      </c>
      <c r="V2954" s="64">
        <v>12</v>
      </c>
      <c r="W2954" s="54">
        <f t="shared" si="137"/>
        <v>2945</v>
      </c>
      <c r="X2954" s="68">
        <v>86940</v>
      </c>
      <c r="AC2954" s="63">
        <v>43471.062041701283</v>
      </c>
      <c r="AD2954" s="63"/>
      <c r="AE2954" s="54" t="s">
        <v>176</v>
      </c>
      <c r="AG2954" s="63"/>
      <c r="AK2954" s="64"/>
      <c r="AL2954" s="64"/>
      <c r="AM2954" s="65"/>
      <c r="AO2954" s="64"/>
      <c r="AP2954" s="66"/>
      <c r="AQ2954" s="66"/>
      <c r="AS2954" s="67"/>
      <c r="AT2954" s="68"/>
    </row>
    <row r="2955" spans="1:46" x14ac:dyDescent="0.25">
      <c r="A2955" s="60">
        <v>44827.045039635152</v>
      </c>
      <c r="B2955" s="54">
        <f t="shared" si="135"/>
        <v>16</v>
      </c>
      <c r="C2955" s="54">
        <f t="shared" si="136"/>
        <v>2946</v>
      </c>
      <c r="D2955" s="60">
        <v>44827.045039635152</v>
      </c>
      <c r="G2955" s="63"/>
      <c r="I2955" s="64"/>
      <c r="J2955" s="64"/>
      <c r="K2955" s="65"/>
      <c r="M2955" s="64"/>
      <c r="N2955" s="66"/>
      <c r="O2955" s="66"/>
      <c r="Q2955" s="67"/>
      <c r="R2955" s="68"/>
      <c r="S2955" s="63"/>
      <c r="U2955" s="68">
        <v>86970</v>
      </c>
      <c r="V2955" s="64">
        <v>1</v>
      </c>
      <c r="W2955" s="54">
        <f t="shared" si="137"/>
        <v>2946</v>
      </c>
      <c r="X2955" s="68">
        <v>86970</v>
      </c>
      <c r="AC2955" s="63">
        <v>43486.220299385022</v>
      </c>
      <c r="AD2955" s="63"/>
      <c r="AE2955" s="54" t="s">
        <v>177</v>
      </c>
      <c r="AG2955" s="63"/>
      <c r="AK2955" s="64"/>
      <c r="AL2955" s="64"/>
      <c r="AM2955" s="65"/>
      <c r="AO2955" s="64"/>
      <c r="AP2955" s="66"/>
      <c r="AQ2955" s="66"/>
      <c r="AS2955" s="67"/>
      <c r="AT2955" s="68"/>
    </row>
    <row r="2956" spans="1:46" x14ac:dyDescent="0.25">
      <c r="A2956" s="60">
        <v>44842.308063146193</v>
      </c>
      <c r="B2956" s="54">
        <f t="shared" ref="B2956:B3019" si="138">IF(B2955=24,1,B2955+1)</f>
        <v>17</v>
      </c>
      <c r="C2956" s="54">
        <f t="shared" ref="C2956:C3019" si="139">C2955+1</f>
        <v>2947</v>
      </c>
      <c r="D2956" s="60">
        <v>44842.308063146193</v>
      </c>
      <c r="G2956" s="63"/>
      <c r="I2956" s="64"/>
      <c r="J2956" s="64"/>
      <c r="K2956" s="65"/>
      <c r="M2956" s="64"/>
      <c r="N2956" s="66"/>
      <c r="O2956" s="66"/>
      <c r="Q2956" s="67"/>
      <c r="R2956" s="68"/>
      <c r="S2956" s="63"/>
      <c r="U2956" s="68">
        <v>86999</v>
      </c>
      <c r="V2956" s="64">
        <v>2</v>
      </c>
      <c r="W2956" s="54">
        <f t="shared" ref="W2956:W3019" si="140">W2955+1</f>
        <v>2947</v>
      </c>
      <c r="X2956" s="68">
        <v>86999</v>
      </c>
      <c r="AC2956" s="63">
        <v>43500.878287721425</v>
      </c>
      <c r="AD2956" s="63"/>
      <c r="AE2956" s="54" t="s">
        <v>176</v>
      </c>
      <c r="AG2956" s="63"/>
      <c r="AK2956" s="64"/>
      <c r="AL2956" s="64"/>
      <c r="AM2956" s="65"/>
      <c r="AO2956" s="64"/>
      <c r="AP2956" s="66"/>
      <c r="AQ2956" s="66"/>
      <c r="AS2956" s="67"/>
      <c r="AT2956" s="68"/>
    </row>
    <row r="2957" spans="1:46" x14ac:dyDescent="0.25">
      <c r="A2957" s="60">
        <v>44857.442257872317</v>
      </c>
      <c r="B2957" s="54">
        <f t="shared" si="138"/>
        <v>18</v>
      </c>
      <c r="C2957" s="54">
        <f t="shared" si="139"/>
        <v>2948</v>
      </c>
      <c r="D2957" s="60">
        <v>44857.442257872317</v>
      </c>
      <c r="G2957" s="63"/>
      <c r="I2957" s="64"/>
      <c r="J2957" s="64"/>
      <c r="K2957" s="65"/>
      <c r="M2957" s="64"/>
      <c r="N2957" s="66"/>
      <c r="O2957" s="66"/>
      <c r="Q2957" s="67"/>
      <c r="R2957" s="68"/>
      <c r="S2957" s="63"/>
      <c r="U2957" s="68">
        <v>87029</v>
      </c>
      <c r="V2957" s="64">
        <v>3</v>
      </c>
      <c r="W2957" s="54">
        <f t="shared" si="140"/>
        <v>2948</v>
      </c>
      <c r="X2957" s="68">
        <v>87029</v>
      </c>
      <c r="AC2957" s="63">
        <v>43515.663006050512</v>
      </c>
      <c r="AD2957" s="63"/>
      <c r="AE2957" s="54" t="s">
        <v>177</v>
      </c>
      <c r="AG2957" s="63"/>
      <c r="AK2957" s="64"/>
      <c r="AL2957" s="64"/>
      <c r="AM2957" s="65"/>
      <c r="AO2957" s="64"/>
      <c r="AP2957" s="66"/>
      <c r="AQ2957" s="66"/>
      <c r="AS2957" s="67"/>
      <c r="AT2957" s="68"/>
    </row>
    <row r="2958" spans="1:46" x14ac:dyDescent="0.25">
      <c r="A2958" s="60">
        <v>44872.449055157602</v>
      </c>
      <c r="B2958" s="54">
        <f t="shared" si="138"/>
        <v>19</v>
      </c>
      <c r="C2958" s="54">
        <f t="shared" si="139"/>
        <v>2949</v>
      </c>
      <c r="D2958" s="60">
        <v>44872.449055157602</v>
      </c>
      <c r="G2958" s="63"/>
      <c r="I2958" s="64"/>
      <c r="J2958" s="64"/>
      <c r="K2958" s="65"/>
      <c r="M2958" s="64"/>
      <c r="N2958" s="66"/>
      <c r="O2958" s="66"/>
      <c r="Q2958" s="67"/>
      <c r="R2958" s="68"/>
      <c r="S2958" s="63"/>
      <c r="U2958" s="68">
        <v>87058</v>
      </c>
      <c r="V2958" s="64">
        <v>4</v>
      </c>
      <c r="W2958" s="54">
        <f t="shared" si="140"/>
        <v>2949</v>
      </c>
      <c r="X2958" s="68">
        <v>87058</v>
      </c>
      <c r="AC2958" s="63">
        <v>43530.670225142501</v>
      </c>
      <c r="AD2958" s="63"/>
      <c r="AE2958" s="54" t="s">
        <v>176</v>
      </c>
      <c r="AG2958" s="63"/>
      <c r="AK2958" s="64"/>
      <c r="AL2958" s="64"/>
      <c r="AM2958" s="65"/>
      <c r="AO2958" s="64"/>
      <c r="AP2958" s="66"/>
      <c r="AQ2958" s="66"/>
      <c r="AS2958" s="67"/>
      <c r="AT2958" s="68"/>
    </row>
    <row r="2959" spans="1:46" x14ac:dyDescent="0.25">
      <c r="A2959" s="60">
        <v>44887.348364924546</v>
      </c>
      <c r="B2959" s="54">
        <f t="shared" si="138"/>
        <v>20</v>
      </c>
      <c r="C2959" s="54">
        <f t="shared" si="139"/>
        <v>2950</v>
      </c>
      <c r="D2959" s="60">
        <v>44887.348364924546</v>
      </c>
      <c r="G2959" s="63"/>
      <c r="I2959" s="64"/>
      <c r="J2959" s="64"/>
      <c r="K2959" s="65"/>
      <c r="M2959" s="64"/>
      <c r="N2959" s="66"/>
      <c r="O2959" s="66"/>
      <c r="Q2959" s="67"/>
      <c r="R2959" s="68"/>
      <c r="S2959" s="63"/>
      <c r="U2959" s="68">
        <v>87088</v>
      </c>
      <c r="V2959" s="64">
        <v>5</v>
      </c>
      <c r="W2959" s="54">
        <f t="shared" si="140"/>
        <v>2950</v>
      </c>
      <c r="X2959" s="68">
        <v>87088</v>
      </c>
      <c r="AC2959" s="63">
        <v>43545.072230922058</v>
      </c>
      <c r="AD2959" s="63"/>
      <c r="AE2959" s="54" t="s">
        <v>177</v>
      </c>
      <c r="AG2959" s="63"/>
      <c r="AK2959" s="64"/>
      <c r="AL2959" s="64"/>
      <c r="AM2959" s="65"/>
      <c r="AO2959" s="64"/>
      <c r="AP2959" s="66"/>
      <c r="AQ2959" s="66"/>
      <c r="AS2959" s="67"/>
      <c r="AT2959" s="68"/>
    </row>
    <row r="2960" spans="1:46" x14ac:dyDescent="0.25">
      <c r="A2960" s="60">
        <v>44902.157928096596</v>
      </c>
      <c r="B2960" s="54">
        <f t="shared" si="138"/>
        <v>21</v>
      </c>
      <c r="C2960" s="54">
        <f t="shared" si="139"/>
        <v>2951</v>
      </c>
      <c r="D2960" s="60">
        <v>44902.157928096596</v>
      </c>
      <c r="G2960" s="63"/>
      <c r="I2960" s="64"/>
      <c r="J2960" s="64"/>
      <c r="K2960" s="65"/>
      <c r="M2960" s="64"/>
      <c r="N2960" s="66"/>
      <c r="O2960" s="66"/>
      <c r="Q2960" s="67"/>
      <c r="R2960" s="68"/>
      <c r="S2960" s="63"/>
      <c r="U2960" s="68">
        <v>87117</v>
      </c>
      <c r="V2960" s="64">
        <v>6</v>
      </c>
      <c r="W2960" s="54">
        <f t="shared" si="140"/>
        <v>2951</v>
      </c>
      <c r="X2960" s="68">
        <v>87117</v>
      </c>
      <c r="AC2960" s="63">
        <v>43560.369187597651</v>
      </c>
      <c r="AD2960" s="63"/>
      <c r="AE2960" s="54" t="s">
        <v>176</v>
      </c>
      <c r="AG2960" s="63"/>
      <c r="AK2960" s="64"/>
      <c r="AL2960" s="64"/>
      <c r="AM2960" s="65"/>
      <c r="AO2960" s="64"/>
      <c r="AP2960" s="66"/>
      <c r="AQ2960" s="66"/>
      <c r="AS2960" s="67"/>
      <c r="AT2960" s="68"/>
    </row>
    <row r="2961" spans="1:46" x14ac:dyDescent="0.25">
      <c r="A2961" s="60">
        <v>44916.909284778405</v>
      </c>
      <c r="B2961" s="54">
        <f t="shared" si="138"/>
        <v>22</v>
      </c>
      <c r="C2961" s="54">
        <f t="shared" si="139"/>
        <v>2952</v>
      </c>
      <c r="D2961" s="60">
        <v>44916.909284778405</v>
      </c>
      <c r="G2961" s="63"/>
      <c r="I2961" s="64"/>
      <c r="J2961" s="64"/>
      <c r="K2961" s="65"/>
      <c r="M2961" s="64"/>
      <c r="N2961" s="66"/>
      <c r="O2961" s="66"/>
      <c r="Q2961" s="67"/>
      <c r="R2961" s="68"/>
      <c r="S2961" s="63"/>
      <c r="U2961" s="68">
        <v>87147</v>
      </c>
      <c r="V2961" s="64">
        <v>7</v>
      </c>
      <c r="W2961" s="54">
        <f t="shared" si="140"/>
        <v>2952</v>
      </c>
      <c r="X2961" s="68">
        <v>87147</v>
      </c>
      <c r="AC2961" s="63">
        <v>43574.467585529201</v>
      </c>
      <c r="AD2961" s="63"/>
      <c r="AE2961" s="54" t="s">
        <v>177</v>
      </c>
      <c r="AG2961" s="63"/>
      <c r="AK2961" s="64"/>
      <c r="AL2961" s="64"/>
      <c r="AM2961" s="65"/>
      <c r="AO2961" s="64"/>
      <c r="AP2961" s="66"/>
      <c r="AQ2961" s="66"/>
      <c r="AS2961" s="67"/>
      <c r="AT2961" s="68"/>
    </row>
    <row r="2962" spans="1:46" x14ac:dyDescent="0.25">
      <c r="A2962" s="60">
        <v>44931.629164639395</v>
      </c>
      <c r="B2962" s="54">
        <f t="shared" si="138"/>
        <v>23</v>
      </c>
      <c r="C2962" s="54">
        <f t="shared" si="139"/>
        <v>2953</v>
      </c>
      <c r="D2962" s="60">
        <v>44931.629164639395</v>
      </c>
      <c r="G2962" s="63"/>
      <c r="I2962" s="64"/>
      <c r="J2962" s="64"/>
      <c r="K2962" s="65"/>
      <c r="M2962" s="64"/>
      <c r="N2962" s="66"/>
      <c r="O2962" s="66"/>
      <c r="Q2962" s="67"/>
      <c r="R2962" s="68"/>
      <c r="S2962" s="63"/>
      <c r="U2962" s="68">
        <v>87176</v>
      </c>
      <c r="V2962" s="64">
        <v>8</v>
      </c>
      <c r="W2962" s="54">
        <f t="shared" si="140"/>
        <v>2953</v>
      </c>
      <c r="X2962" s="68">
        <v>87176</v>
      </c>
      <c r="AC2962" s="63">
        <v>43589.949062453117</v>
      </c>
      <c r="AD2962" s="63"/>
      <c r="AE2962" s="54" t="s">
        <v>176</v>
      </c>
      <c r="AG2962" s="63"/>
      <c r="AK2962" s="64"/>
      <c r="AL2962" s="64"/>
      <c r="AM2962" s="65"/>
      <c r="AO2962" s="64"/>
      <c r="AP2962" s="66"/>
      <c r="AQ2962" s="66"/>
      <c r="AS2962" s="67"/>
      <c r="AT2962" s="68"/>
    </row>
    <row r="2963" spans="1:46" x14ac:dyDescent="0.25">
      <c r="A2963" s="60">
        <v>44946.354665036313</v>
      </c>
      <c r="B2963" s="54">
        <f t="shared" si="138"/>
        <v>24</v>
      </c>
      <c r="C2963" s="54">
        <f t="shared" si="139"/>
        <v>2954</v>
      </c>
      <c r="D2963" s="60">
        <v>44946.354665036313</v>
      </c>
      <c r="G2963" s="63"/>
      <c r="I2963" s="64"/>
      <c r="J2963" s="64"/>
      <c r="K2963" s="65"/>
      <c r="M2963" s="64"/>
      <c r="N2963" s="66"/>
      <c r="O2963" s="66"/>
      <c r="Q2963" s="67"/>
      <c r="R2963" s="68"/>
      <c r="S2963" s="63"/>
      <c r="U2963" s="68">
        <v>87206</v>
      </c>
      <c r="V2963" s="64">
        <v>9</v>
      </c>
      <c r="W2963" s="54">
        <f t="shared" si="140"/>
        <v>2954</v>
      </c>
      <c r="X2963" s="68">
        <v>87206</v>
      </c>
      <c r="AC2963" s="63">
        <v>43603.88368361257</v>
      </c>
      <c r="AD2963" s="63"/>
      <c r="AE2963" s="54" t="s">
        <v>177</v>
      </c>
      <c r="AG2963" s="63"/>
      <c r="AK2963" s="64"/>
      <c r="AL2963" s="64"/>
      <c r="AM2963" s="65"/>
      <c r="AO2963" s="64"/>
      <c r="AP2963" s="66"/>
      <c r="AQ2963" s="66"/>
      <c r="AS2963" s="67"/>
      <c r="AT2963" s="68"/>
    </row>
    <row r="2964" spans="1:46" x14ac:dyDescent="0.25">
      <c r="A2964" s="60">
        <v>44961.113684254233</v>
      </c>
      <c r="B2964" s="54">
        <f t="shared" si="138"/>
        <v>1</v>
      </c>
      <c r="C2964" s="54">
        <f t="shared" si="139"/>
        <v>2955</v>
      </c>
      <c r="D2964" s="60">
        <v>44961.113684254233</v>
      </c>
      <c r="G2964" s="63"/>
      <c r="I2964" s="64"/>
      <c r="J2964" s="64"/>
      <c r="K2964" s="65"/>
      <c r="M2964" s="64"/>
      <c r="N2964" s="66"/>
      <c r="O2964" s="66"/>
      <c r="Q2964" s="67"/>
      <c r="R2964" s="68"/>
      <c r="S2964" s="63"/>
      <c r="U2964" s="68">
        <v>87236</v>
      </c>
      <c r="V2964" s="64">
        <v>10</v>
      </c>
      <c r="W2964" s="54">
        <f t="shared" si="140"/>
        <v>2955</v>
      </c>
      <c r="X2964" s="68">
        <v>87236</v>
      </c>
      <c r="AC2964" s="63">
        <v>43619.418817562051</v>
      </c>
      <c r="AD2964" s="63"/>
      <c r="AE2964" s="54" t="s">
        <v>176</v>
      </c>
      <c r="AG2964" s="63"/>
      <c r="AK2964" s="64"/>
      <c r="AL2964" s="64"/>
      <c r="AM2964" s="65"/>
      <c r="AO2964" s="64"/>
      <c r="AP2964" s="66"/>
      <c r="AQ2964" s="66"/>
      <c r="AS2964" s="67"/>
      <c r="AT2964" s="68"/>
    </row>
    <row r="2965" spans="1:46" x14ac:dyDescent="0.25">
      <c r="A2965" s="60">
        <v>44975.941295906436</v>
      </c>
      <c r="B2965" s="54">
        <f t="shared" si="138"/>
        <v>2</v>
      </c>
      <c r="C2965" s="54">
        <f t="shared" si="139"/>
        <v>2956</v>
      </c>
      <c r="D2965" s="60">
        <v>44975.941295906436</v>
      </c>
      <c r="G2965" s="63"/>
      <c r="I2965" s="64"/>
      <c r="J2965" s="64"/>
      <c r="K2965" s="65"/>
      <c r="M2965" s="64"/>
      <c r="N2965" s="66"/>
      <c r="O2965" s="66"/>
      <c r="Q2965" s="67"/>
      <c r="R2965" s="68"/>
      <c r="S2965" s="63"/>
      <c r="U2965" s="68">
        <v>87265</v>
      </c>
      <c r="V2965" s="64">
        <v>11</v>
      </c>
      <c r="W2965" s="54">
        <f t="shared" si="140"/>
        <v>2956</v>
      </c>
      <c r="X2965" s="68">
        <v>87265</v>
      </c>
      <c r="AC2965" s="63">
        <v>43633.35542666167</v>
      </c>
      <c r="AD2965" s="63"/>
      <c r="AE2965" s="54" t="s">
        <v>177</v>
      </c>
      <c r="AG2965" s="63"/>
      <c r="AK2965" s="64"/>
      <c r="AL2965" s="64"/>
      <c r="AM2965" s="65"/>
      <c r="AO2965" s="64"/>
      <c r="AP2965" s="66"/>
      <c r="AQ2965" s="66"/>
      <c r="AS2965" s="67"/>
      <c r="AT2965" s="68"/>
    </row>
    <row r="2966" spans="1:46" x14ac:dyDescent="0.25">
      <c r="A2966" s="60">
        <v>44990.859298642259</v>
      </c>
      <c r="B2966" s="54">
        <f t="shared" si="138"/>
        <v>3</v>
      </c>
      <c r="C2966" s="54">
        <f t="shared" si="139"/>
        <v>2957</v>
      </c>
      <c r="D2966" s="60">
        <v>44990.859298642259</v>
      </c>
      <c r="G2966" s="63"/>
      <c r="I2966" s="64"/>
      <c r="J2966" s="64"/>
      <c r="K2966" s="65"/>
      <c r="M2966" s="64"/>
      <c r="N2966" s="66"/>
      <c r="O2966" s="66"/>
      <c r="Q2966" s="67"/>
      <c r="R2966" s="68"/>
      <c r="S2966" s="63"/>
      <c r="U2966" s="68">
        <v>87295</v>
      </c>
      <c r="V2966" s="64">
        <v>12</v>
      </c>
      <c r="W2966" s="54">
        <f t="shared" si="140"/>
        <v>2957</v>
      </c>
      <c r="X2966" s="68">
        <v>87295</v>
      </c>
      <c r="AC2966" s="63">
        <v>43648.803725080099</v>
      </c>
      <c r="AD2966" s="63"/>
      <c r="AE2966" s="54" t="s">
        <v>176</v>
      </c>
      <c r="AG2966" s="63"/>
      <c r="AK2966" s="64"/>
      <c r="AL2966" s="64"/>
      <c r="AM2966" s="65"/>
      <c r="AO2966" s="64"/>
      <c r="AP2966" s="66"/>
      <c r="AQ2966" s="66"/>
      <c r="AS2966" s="67"/>
      <c r="AT2966" s="68"/>
    </row>
    <row r="2967" spans="1:46" x14ac:dyDescent="0.25">
      <c r="A2967" s="60">
        <v>45005.89277403662</v>
      </c>
      <c r="B2967" s="54">
        <f t="shared" si="138"/>
        <v>4</v>
      </c>
      <c r="C2967" s="54">
        <f t="shared" si="139"/>
        <v>2958</v>
      </c>
      <c r="D2967" s="60">
        <v>45005.89277403662</v>
      </c>
      <c r="G2967" s="63"/>
      <c r="I2967" s="64"/>
      <c r="J2967" s="64"/>
      <c r="K2967" s="65"/>
      <c r="M2967" s="64"/>
      <c r="N2967" s="66"/>
      <c r="O2967" s="66"/>
      <c r="Q2967" s="67"/>
      <c r="R2967" s="68"/>
      <c r="S2967" s="63"/>
      <c r="U2967" s="68">
        <v>87324</v>
      </c>
      <c r="V2967" s="64">
        <v>1</v>
      </c>
      <c r="W2967" s="54">
        <f t="shared" si="140"/>
        <v>2958</v>
      </c>
      <c r="X2967" s="68">
        <v>87324</v>
      </c>
      <c r="AC2967" s="63">
        <v>43662.902340951841</v>
      </c>
      <c r="AD2967" s="63"/>
      <c r="AE2967" s="54" t="s">
        <v>177</v>
      </c>
      <c r="AG2967" s="63"/>
      <c r="AK2967" s="64"/>
      <c r="AL2967" s="64"/>
      <c r="AM2967" s="65"/>
      <c r="AO2967" s="64"/>
      <c r="AP2967" s="66"/>
      <c r="AQ2967" s="66"/>
      <c r="AS2967" s="67"/>
      <c r="AT2967" s="68"/>
    </row>
    <row r="2968" spans="1:46" x14ac:dyDescent="0.25">
      <c r="A2968" s="60">
        <v>45021.051537454594</v>
      </c>
      <c r="B2968" s="54">
        <f t="shared" si="138"/>
        <v>5</v>
      </c>
      <c r="C2968" s="54">
        <f t="shared" si="139"/>
        <v>2959</v>
      </c>
      <c r="D2968" s="60">
        <v>45021.051537454594</v>
      </c>
      <c r="G2968" s="63"/>
      <c r="I2968" s="64"/>
      <c r="J2968" s="64"/>
      <c r="K2968" s="65"/>
      <c r="M2968" s="64"/>
      <c r="N2968" s="66"/>
      <c r="O2968" s="66"/>
      <c r="Q2968" s="67"/>
      <c r="R2968" s="68"/>
      <c r="S2968" s="63"/>
      <c r="U2968" s="68">
        <v>87354</v>
      </c>
      <c r="V2968" s="64">
        <v>2</v>
      </c>
      <c r="W2968" s="54">
        <f t="shared" si="140"/>
        <v>2959</v>
      </c>
      <c r="X2968" s="68">
        <v>87354</v>
      </c>
      <c r="AC2968" s="63">
        <v>43678.134079055395</v>
      </c>
      <c r="AD2968" s="63"/>
      <c r="AE2968" s="54" t="s">
        <v>176</v>
      </c>
      <c r="AG2968" s="63"/>
      <c r="AK2968" s="64"/>
      <c r="AL2968" s="64"/>
      <c r="AM2968" s="65"/>
      <c r="AO2968" s="64"/>
      <c r="AP2968" s="66"/>
      <c r="AQ2968" s="66"/>
      <c r="AS2968" s="67"/>
      <c r="AT2968" s="68"/>
    </row>
    <row r="2969" spans="1:46" x14ac:dyDescent="0.25">
      <c r="A2969" s="60">
        <v>45036.343600409105</v>
      </c>
      <c r="B2969" s="54">
        <f t="shared" si="138"/>
        <v>6</v>
      </c>
      <c r="C2969" s="54">
        <f t="shared" si="139"/>
        <v>2960</v>
      </c>
      <c r="D2969" s="60">
        <v>45036.343600409105</v>
      </c>
      <c r="G2969" s="63"/>
      <c r="I2969" s="64"/>
      <c r="J2969" s="64"/>
      <c r="K2969" s="65"/>
      <c r="M2969" s="64"/>
      <c r="N2969" s="66"/>
      <c r="O2969" s="66"/>
      <c r="Q2969" s="67"/>
      <c r="R2969" s="68"/>
      <c r="S2969" s="63"/>
      <c r="U2969" s="68">
        <v>87383</v>
      </c>
      <c r="V2969" s="64">
        <v>3</v>
      </c>
      <c r="W2969" s="54">
        <f t="shared" si="140"/>
        <v>2960</v>
      </c>
      <c r="X2969" s="68">
        <v>87383</v>
      </c>
      <c r="AC2969" s="63">
        <v>43692.521116141696</v>
      </c>
      <c r="AD2969" s="63"/>
      <c r="AE2969" s="54" t="s">
        <v>177</v>
      </c>
      <c r="AG2969" s="63"/>
      <c r="AK2969" s="64"/>
      <c r="AL2969" s="64"/>
      <c r="AM2969" s="65"/>
      <c r="AO2969" s="64"/>
      <c r="AP2969" s="66"/>
      <c r="AQ2969" s="66"/>
      <c r="AS2969" s="67"/>
      <c r="AT2969" s="68"/>
    </row>
    <row r="2970" spans="1:46" x14ac:dyDescent="0.25">
      <c r="A2970" s="60">
        <v>45051.763827864081</v>
      </c>
      <c r="B2970" s="54">
        <f t="shared" si="138"/>
        <v>7</v>
      </c>
      <c r="C2970" s="54">
        <f t="shared" si="139"/>
        <v>2961</v>
      </c>
      <c r="D2970" s="60">
        <v>45051.763827864081</v>
      </c>
      <c r="G2970" s="63"/>
      <c r="I2970" s="64"/>
      <c r="J2970" s="64"/>
      <c r="K2970" s="65"/>
      <c r="M2970" s="64"/>
      <c r="N2970" s="66"/>
      <c r="O2970" s="66"/>
      <c r="Q2970" s="67"/>
      <c r="R2970" s="68"/>
      <c r="S2970" s="63"/>
      <c r="U2970" s="68">
        <v>87413</v>
      </c>
      <c r="V2970" s="64">
        <v>4</v>
      </c>
      <c r="W2970" s="54">
        <f t="shared" si="140"/>
        <v>2961</v>
      </c>
      <c r="X2970" s="68">
        <v>87413</v>
      </c>
      <c r="AC2970" s="63">
        <v>43707.44326022407</v>
      </c>
      <c r="AD2970" s="63"/>
      <c r="AE2970" s="54" t="s">
        <v>176</v>
      </c>
      <c r="AG2970" s="63"/>
      <c r="AK2970" s="64"/>
      <c r="AL2970" s="64"/>
      <c r="AM2970" s="65"/>
      <c r="AO2970" s="64"/>
      <c r="AP2970" s="66"/>
      <c r="AQ2970" s="66"/>
      <c r="AS2970" s="67"/>
      <c r="AT2970" s="68"/>
    </row>
    <row r="2971" spans="1:46" x14ac:dyDescent="0.25">
      <c r="A2971" s="60">
        <v>45067.298847263679</v>
      </c>
      <c r="B2971" s="54">
        <f t="shared" si="138"/>
        <v>8</v>
      </c>
      <c r="C2971" s="54">
        <f t="shared" si="139"/>
        <v>2962</v>
      </c>
      <c r="D2971" s="60">
        <v>45067.298847263679</v>
      </c>
      <c r="G2971" s="63"/>
      <c r="I2971" s="64"/>
      <c r="J2971" s="64"/>
      <c r="K2971" s="65"/>
      <c r="M2971" s="64"/>
      <c r="N2971" s="66"/>
      <c r="O2971" s="66"/>
      <c r="Q2971" s="67"/>
      <c r="R2971" s="68"/>
      <c r="S2971" s="63"/>
      <c r="U2971" s="68">
        <v>87442</v>
      </c>
      <c r="V2971" s="64">
        <v>5</v>
      </c>
      <c r="W2971" s="54">
        <f t="shared" si="140"/>
        <v>2962</v>
      </c>
      <c r="X2971" s="68">
        <v>87442</v>
      </c>
      <c r="AC2971" s="63">
        <v>43722.190220864024</v>
      </c>
      <c r="AD2971" s="63"/>
      <c r="AE2971" s="54" t="s">
        <v>177</v>
      </c>
      <c r="AG2971" s="63"/>
      <c r="AK2971" s="64"/>
      <c r="AL2971" s="64"/>
      <c r="AM2971" s="65"/>
      <c r="AO2971" s="64"/>
      <c r="AP2971" s="66"/>
      <c r="AQ2971" s="66"/>
      <c r="AS2971" s="67"/>
      <c r="AT2971" s="68"/>
    </row>
    <row r="2972" spans="1:46" x14ac:dyDescent="0.25">
      <c r="A2972" s="60">
        <v>45082.93021508446</v>
      </c>
      <c r="B2972" s="54">
        <f t="shared" si="138"/>
        <v>9</v>
      </c>
      <c r="C2972" s="54">
        <f t="shared" si="139"/>
        <v>2963</v>
      </c>
      <c r="D2972" s="60">
        <v>45082.93021508446</v>
      </c>
      <c r="G2972" s="63"/>
      <c r="I2972" s="64"/>
      <c r="J2972" s="64"/>
      <c r="K2972" s="65"/>
      <c r="M2972" s="64"/>
      <c r="N2972" s="66"/>
      <c r="O2972" s="66"/>
      <c r="Q2972" s="67"/>
      <c r="R2972" s="68"/>
      <c r="S2972" s="63"/>
      <c r="U2972" s="68">
        <v>87471</v>
      </c>
      <c r="V2972" s="64">
        <v>6</v>
      </c>
      <c r="W2972" s="54">
        <f t="shared" si="140"/>
        <v>2963</v>
      </c>
      <c r="X2972" s="68">
        <v>87471</v>
      </c>
      <c r="AC2972" s="63">
        <v>43736.769105856773</v>
      </c>
      <c r="AD2972" s="63"/>
      <c r="AE2972" s="54" t="s">
        <v>176</v>
      </c>
      <c r="AG2972" s="63"/>
      <c r="AK2972" s="64"/>
      <c r="AL2972" s="64"/>
      <c r="AM2972" s="65"/>
      <c r="AO2972" s="64"/>
      <c r="AP2972" s="66"/>
      <c r="AQ2972" s="66"/>
      <c r="AS2972" s="67"/>
      <c r="AT2972" s="68"/>
    </row>
    <row r="2973" spans="1:46" x14ac:dyDescent="0.25">
      <c r="A2973" s="60">
        <v>45098.624292460736</v>
      </c>
      <c r="B2973" s="54">
        <f t="shared" si="138"/>
        <v>10</v>
      </c>
      <c r="C2973" s="54">
        <f t="shared" si="139"/>
        <v>2964</v>
      </c>
      <c r="D2973" s="60">
        <v>45098.624292460736</v>
      </c>
      <c r="G2973" s="63"/>
      <c r="I2973" s="64"/>
      <c r="J2973" s="64"/>
      <c r="K2973" s="65"/>
      <c r="M2973" s="64"/>
      <c r="N2973" s="66"/>
      <c r="O2973" s="66"/>
      <c r="Q2973" s="67"/>
      <c r="R2973" s="68"/>
      <c r="S2973" s="63"/>
      <c r="U2973" s="68">
        <v>87501</v>
      </c>
      <c r="V2973" s="64">
        <v>7</v>
      </c>
      <c r="W2973" s="54">
        <f t="shared" si="140"/>
        <v>2964</v>
      </c>
      <c r="X2973" s="68">
        <v>87501</v>
      </c>
      <c r="AC2973" s="63">
        <v>43751.881266354118</v>
      </c>
      <c r="AD2973" s="63"/>
      <c r="AE2973" s="54" t="s">
        <v>177</v>
      </c>
      <c r="AG2973" s="63"/>
      <c r="AK2973" s="64"/>
      <c r="AL2973" s="64"/>
      <c r="AM2973" s="65"/>
      <c r="AO2973" s="64"/>
      <c r="AP2973" s="66"/>
      <c r="AQ2973" s="66"/>
      <c r="AS2973" s="67"/>
      <c r="AT2973" s="68"/>
    </row>
    <row r="2974" spans="1:46" x14ac:dyDescent="0.25">
      <c r="A2974" s="60">
        <v>45114.355449928436</v>
      </c>
      <c r="B2974" s="54">
        <f t="shared" si="138"/>
        <v>11</v>
      </c>
      <c r="C2974" s="54">
        <f t="shared" si="139"/>
        <v>2965</v>
      </c>
      <c r="D2974" s="60">
        <v>45114.355449928436</v>
      </c>
      <c r="G2974" s="63"/>
      <c r="I2974" s="64"/>
      <c r="J2974" s="64"/>
      <c r="K2974" s="65"/>
      <c r="M2974" s="64"/>
      <c r="N2974" s="66"/>
      <c r="O2974" s="66"/>
      <c r="Q2974" s="67"/>
      <c r="R2974" s="68"/>
      <c r="S2974" s="63"/>
      <c r="U2974" s="68">
        <v>87530</v>
      </c>
      <c r="V2974" s="64">
        <v>7</v>
      </c>
      <c r="W2974" s="54">
        <f t="shared" si="140"/>
        <v>2965</v>
      </c>
      <c r="X2974" s="68">
        <v>87530</v>
      </c>
      <c r="AC2974" s="63">
        <v>43766.152510809712</v>
      </c>
      <c r="AD2974" s="63"/>
      <c r="AE2974" s="54" t="s">
        <v>176</v>
      </c>
      <c r="AG2974" s="63"/>
      <c r="AK2974" s="64"/>
      <c r="AL2974" s="64"/>
      <c r="AM2974" s="65"/>
      <c r="AO2974" s="64"/>
      <c r="AP2974" s="66"/>
      <c r="AQ2974" s="66"/>
      <c r="AS2974" s="67"/>
      <c r="AT2974" s="68"/>
    </row>
    <row r="2975" spans="1:46" x14ac:dyDescent="0.25">
      <c r="A2975" s="60">
        <v>45130.077517446131</v>
      </c>
      <c r="B2975" s="54">
        <f t="shared" si="138"/>
        <v>12</v>
      </c>
      <c r="C2975" s="54">
        <f t="shared" si="139"/>
        <v>2966</v>
      </c>
      <c r="D2975" s="60">
        <v>45130.077517446131</v>
      </c>
      <c r="G2975" s="63"/>
      <c r="I2975" s="64"/>
      <c r="J2975" s="64"/>
      <c r="K2975" s="65"/>
      <c r="M2975" s="64"/>
      <c r="N2975" s="66"/>
      <c r="O2975" s="66"/>
      <c r="Q2975" s="67"/>
      <c r="R2975" s="68"/>
      <c r="S2975" s="63"/>
      <c r="U2975" s="68">
        <v>87560</v>
      </c>
      <c r="V2975" s="64">
        <v>8</v>
      </c>
      <c r="W2975" s="54">
        <f t="shared" si="140"/>
        <v>2966</v>
      </c>
      <c r="X2975" s="68">
        <v>87560</v>
      </c>
      <c r="AC2975" s="63">
        <v>43781.566357591189</v>
      </c>
      <c r="AD2975" s="63"/>
      <c r="AE2975" s="54" t="s">
        <v>177</v>
      </c>
      <c r="AG2975" s="63"/>
      <c r="AK2975" s="64"/>
      <c r="AL2975" s="64"/>
      <c r="AM2975" s="65"/>
      <c r="AO2975" s="64"/>
      <c r="AP2975" s="66"/>
      <c r="AQ2975" s="66"/>
      <c r="AS2975" s="67"/>
      <c r="AT2975" s="68"/>
    </row>
    <row r="2976" spans="1:46" x14ac:dyDescent="0.25">
      <c r="A2976" s="60">
        <v>45145.7666974077</v>
      </c>
      <c r="B2976" s="54">
        <f t="shared" si="138"/>
        <v>13</v>
      </c>
      <c r="C2976" s="54">
        <f t="shared" si="139"/>
        <v>2967</v>
      </c>
      <c r="D2976" s="60">
        <v>45145.7666974077</v>
      </c>
      <c r="G2976" s="63"/>
      <c r="I2976" s="64"/>
      <c r="J2976" s="64"/>
      <c r="K2976" s="65"/>
      <c r="M2976" s="64"/>
      <c r="N2976" s="66"/>
      <c r="O2976" s="66"/>
      <c r="Q2976" s="67"/>
      <c r="R2976" s="68"/>
      <c r="S2976" s="63"/>
      <c r="U2976" s="68">
        <v>87590</v>
      </c>
      <c r="V2976" s="64">
        <v>9</v>
      </c>
      <c r="W2976" s="54">
        <f t="shared" si="140"/>
        <v>2967</v>
      </c>
      <c r="X2976" s="68">
        <v>87590</v>
      </c>
      <c r="AC2976" s="63">
        <v>43795.629681260791</v>
      </c>
      <c r="AD2976" s="63"/>
      <c r="AE2976" s="54" t="s">
        <v>176</v>
      </c>
      <c r="AG2976" s="63"/>
      <c r="AK2976" s="64"/>
      <c r="AL2976" s="64"/>
      <c r="AM2976" s="65"/>
      <c r="AO2976" s="64"/>
      <c r="AP2976" s="66"/>
      <c r="AQ2976" s="66"/>
      <c r="AS2976" s="67"/>
      <c r="AT2976" s="68"/>
    </row>
    <row r="2977" spans="1:46" x14ac:dyDescent="0.25">
      <c r="A2977" s="60">
        <v>45161.376718409825</v>
      </c>
      <c r="B2977" s="54">
        <f t="shared" si="138"/>
        <v>14</v>
      </c>
      <c r="C2977" s="54">
        <f t="shared" si="139"/>
        <v>2968</v>
      </c>
      <c r="D2977" s="60">
        <v>45161.376718409825</v>
      </c>
      <c r="G2977" s="63"/>
      <c r="I2977" s="64"/>
      <c r="J2977" s="64"/>
      <c r="K2977" s="65"/>
      <c r="M2977" s="64"/>
      <c r="N2977" s="66"/>
      <c r="O2977" s="66"/>
      <c r="Q2977" s="67"/>
      <c r="R2977" s="68"/>
      <c r="S2977" s="63"/>
      <c r="U2977" s="68">
        <v>87620</v>
      </c>
      <c r="V2977" s="64">
        <v>10</v>
      </c>
      <c r="W2977" s="54">
        <f t="shared" si="140"/>
        <v>2968</v>
      </c>
      <c r="X2977" s="68">
        <v>87620</v>
      </c>
      <c r="AC2977" s="63">
        <v>43811.217651680112</v>
      </c>
      <c r="AD2977" s="63"/>
      <c r="AE2977" s="54" t="s">
        <v>177</v>
      </c>
      <c r="AG2977" s="63"/>
      <c r="AK2977" s="64"/>
      <c r="AL2977" s="64"/>
      <c r="AM2977" s="65"/>
      <c r="AO2977" s="64"/>
      <c r="AP2977" s="66"/>
      <c r="AQ2977" s="66"/>
      <c r="AS2977" s="67"/>
      <c r="AT2977" s="68"/>
    </row>
    <row r="2978" spans="1:46" x14ac:dyDescent="0.25">
      <c r="A2978" s="60">
        <v>45176.8943457813</v>
      </c>
      <c r="B2978" s="54">
        <f t="shared" si="138"/>
        <v>15</v>
      </c>
      <c r="C2978" s="54">
        <f t="shared" si="139"/>
        <v>2969</v>
      </c>
      <c r="D2978" s="60">
        <v>45176.8943457813</v>
      </c>
      <c r="G2978" s="63"/>
      <c r="I2978" s="64"/>
      <c r="J2978" s="64"/>
      <c r="K2978" s="65"/>
      <c r="M2978" s="64"/>
      <c r="N2978" s="66"/>
      <c r="O2978" s="66"/>
      <c r="Q2978" s="67"/>
      <c r="R2978" s="68"/>
      <c r="S2978" s="63"/>
      <c r="U2978" s="68">
        <v>87649</v>
      </c>
      <c r="V2978" s="64">
        <v>11</v>
      </c>
      <c r="W2978" s="54">
        <f t="shared" si="140"/>
        <v>2969</v>
      </c>
      <c r="X2978" s="68">
        <v>87649</v>
      </c>
      <c r="AC2978" s="63">
        <v>43825.218251537997</v>
      </c>
      <c r="AD2978" s="63"/>
      <c r="AE2978" s="54" t="s">
        <v>176</v>
      </c>
      <c r="AG2978" s="63"/>
      <c r="AK2978" s="64"/>
      <c r="AL2978" s="64"/>
      <c r="AM2978" s="65"/>
      <c r="AO2978" s="64"/>
      <c r="AP2978" s="66"/>
      <c r="AQ2978" s="66"/>
      <c r="AS2978" s="67"/>
      <c r="AT2978" s="68"/>
    </row>
    <row r="2979" spans="1:46" x14ac:dyDescent="0.25">
      <c r="A2979" s="60">
        <v>45192.285517497919</v>
      </c>
      <c r="B2979" s="54">
        <f t="shared" si="138"/>
        <v>16</v>
      </c>
      <c r="C2979" s="54">
        <f t="shared" si="139"/>
        <v>2970</v>
      </c>
      <c r="D2979" s="60">
        <v>45192.285517497919</v>
      </c>
      <c r="G2979" s="63"/>
      <c r="I2979" s="64"/>
      <c r="J2979" s="64"/>
      <c r="K2979" s="65"/>
      <c r="M2979" s="64"/>
      <c r="N2979" s="66"/>
      <c r="O2979" s="66"/>
      <c r="Q2979" s="67"/>
      <c r="R2979" s="68"/>
      <c r="S2979" s="63"/>
      <c r="U2979" s="68">
        <v>87679</v>
      </c>
      <c r="V2979" s="64">
        <v>12</v>
      </c>
      <c r="W2979" s="54">
        <f t="shared" si="140"/>
        <v>2970</v>
      </c>
      <c r="X2979" s="68">
        <v>87679</v>
      </c>
      <c r="AC2979" s="63">
        <v>43840.807262679096</v>
      </c>
      <c r="AD2979" s="63"/>
      <c r="AE2979" s="54" t="s">
        <v>177</v>
      </c>
      <c r="AG2979" s="63"/>
      <c r="AK2979" s="64"/>
      <c r="AL2979" s="64"/>
      <c r="AM2979" s="65"/>
      <c r="AO2979" s="64"/>
      <c r="AP2979" s="66"/>
      <c r="AQ2979" s="66"/>
      <c r="AS2979" s="67"/>
      <c r="AT2979" s="68"/>
    </row>
    <row r="2980" spans="1:46" x14ac:dyDescent="0.25">
      <c r="A2980" s="60">
        <v>45207.553289242089</v>
      </c>
      <c r="B2980" s="54">
        <f t="shared" si="138"/>
        <v>17</v>
      </c>
      <c r="C2980" s="54">
        <f t="shared" si="139"/>
        <v>2971</v>
      </c>
      <c r="D2980" s="60">
        <v>45207.553289242089</v>
      </c>
      <c r="G2980" s="63"/>
      <c r="I2980" s="64"/>
      <c r="J2980" s="64"/>
      <c r="K2980" s="65"/>
      <c r="M2980" s="64"/>
      <c r="N2980" s="66"/>
      <c r="O2980" s="66"/>
      <c r="Q2980" s="67"/>
      <c r="R2980" s="68"/>
      <c r="S2980" s="63"/>
      <c r="U2980" s="68">
        <v>87708</v>
      </c>
      <c r="V2980" s="64">
        <v>1</v>
      </c>
      <c r="W2980" s="54">
        <f t="shared" si="140"/>
        <v>2971</v>
      </c>
      <c r="X2980" s="68">
        <v>87708</v>
      </c>
      <c r="AC2980" s="63">
        <v>43854.904963989276</v>
      </c>
      <c r="AD2980" s="63"/>
      <c r="AE2980" s="54" t="s">
        <v>176</v>
      </c>
      <c r="AG2980" s="63"/>
      <c r="AK2980" s="64"/>
      <c r="AL2980" s="64"/>
      <c r="AM2980" s="65"/>
      <c r="AO2980" s="64"/>
      <c r="AP2980" s="66"/>
      <c r="AQ2980" s="66"/>
      <c r="AS2980" s="67"/>
      <c r="AT2980" s="68"/>
    </row>
    <row r="2981" spans="1:46" x14ac:dyDescent="0.25">
      <c r="A2981" s="60">
        <v>45222.681962838862</v>
      </c>
      <c r="B2981" s="54">
        <f t="shared" si="138"/>
        <v>18</v>
      </c>
      <c r="C2981" s="54">
        <f t="shared" si="139"/>
        <v>2972</v>
      </c>
      <c r="D2981" s="60">
        <v>45222.681962838862</v>
      </c>
      <c r="G2981" s="63"/>
      <c r="I2981" s="64"/>
      <c r="J2981" s="64"/>
      <c r="K2981" s="65"/>
      <c r="M2981" s="64"/>
      <c r="N2981" s="66"/>
      <c r="O2981" s="66"/>
      <c r="Q2981" s="67"/>
      <c r="R2981" s="68"/>
      <c r="S2981" s="63"/>
      <c r="U2981" s="68">
        <v>87738</v>
      </c>
      <c r="V2981" s="64">
        <v>2</v>
      </c>
      <c r="W2981" s="54">
        <f t="shared" si="140"/>
        <v>2972</v>
      </c>
      <c r="X2981" s="68">
        <v>87738</v>
      </c>
      <c r="AC2981" s="63">
        <v>43870.315579358954</v>
      </c>
      <c r="AD2981" s="63"/>
      <c r="AE2981" s="54" t="s">
        <v>177</v>
      </c>
      <c r="AG2981" s="63"/>
      <c r="AK2981" s="64"/>
      <c r="AL2981" s="64"/>
      <c r="AM2981" s="65"/>
      <c r="AO2981" s="64"/>
      <c r="AP2981" s="66"/>
      <c r="AQ2981" s="66"/>
      <c r="AS2981" s="67"/>
      <c r="AT2981" s="68"/>
    </row>
    <row r="2982" spans="1:46" x14ac:dyDescent="0.25">
      <c r="A2982" s="60">
        <v>45237.692187464796</v>
      </c>
      <c r="B2982" s="54">
        <f t="shared" si="138"/>
        <v>19</v>
      </c>
      <c r="C2982" s="54">
        <f t="shared" si="139"/>
        <v>2973</v>
      </c>
      <c r="D2982" s="60">
        <v>45237.692187464796</v>
      </c>
      <c r="G2982" s="63"/>
      <c r="I2982" s="64"/>
      <c r="J2982" s="64"/>
      <c r="K2982" s="65"/>
      <c r="M2982" s="64"/>
      <c r="N2982" s="66"/>
      <c r="O2982" s="66"/>
      <c r="Q2982" s="67"/>
      <c r="R2982" s="68"/>
      <c r="S2982" s="63"/>
      <c r="U2982" s="68">
        <v>87767</v>
      </c>
      <c r="V2982" s="64">
        <v>3</v>
      </c>
      <c r="W2982" s="54">
        <f t="shared" si="140"/>
        <v>2973</v>
      </c>
      <c r="X2982" s="68">
        <v>87767</v>
      </c>
      <c r="AC2982" s="63">
        <v>43884.648030912504</v>
      </c>
      <c r="AD2982" s="63"/>
      <c r="AE2982" s="54" t="s">
        <v>176</v>
      </c>
      <c r="AG2982" s="63"/>
      <c r="AK2982" s="64"/>
      <c r="AL2982" s="64"/>
      <c r="AM2982" s="65"/>
      <c r="AO2982" s="64"/>
      <c r="AP2982" s="66"/>
      <c r="AQ2982" s="66"/>
      <c r="AS2982" s="67"/>
      <c r="AT2982" s="68"/>
    </row>
    <row r="2983" spans="1:46" x14ac:dyDescent="0.25">
      <c r="A2983" s="60">
        <v>45252.586012917571</v>
      </c>
      <c r="B2983" s="54">
        <f t="shared" si="138"/>
        <v>20</v>
      </c>
      <c r="C2983" s="54">
        <f t="shared" si="139"/>
        <v>2974</v>
      </c>
      <c r="D2983" s="60">
        <v>45252.586012917571</v>
      </c>
      <c r="G2983" s="63"/>
      <c r="I2983" s="64"/>
      <c r="J2983" s="64"/>
      <c r="K2983" s="65"/>
      <c r="M2983" s="64"/>
      <c r="N2983" s="66"/>
      <c r="O2983" s="66"/>
      <c r="Q2983" s="67"/>
      <c r="R2983" s="68"/>
      <c r="S2983" s="63"/>
      <c r="U2983" s="68">
        <v>87797</v>
      </c>
      <c r="V2983" s="64">
        <v>4</v>
      </c>
      <c r="W2983" s="54">
        <f t="shared" si="140"/>
        <v>2974</v>
      </c>
      <c r="X2983" s="68">
        <v>87797</v>
      </c>
      <c r="AC2983" s="63">
        <v>43899.742289329413</v>
      </c>
      <c r="AD2983" s="63"/>
      <c r="AE2983" s="54" t="s">
        <v>177</v>
      </c>
      <c r="AG2983" s="63"/>
      <c r="AK2983" s="64"/>
      <c r="AL2983" s="64"/>
      <c r="AM2983" s="65"/>
      <c r="AO2983" s="64"/>
      <c r="AP2983" s="66"/>
      <c r="AQ2983" s="66"/>
      <c r="AS2983" s="67"/>
      <c r="AT2983" s="68"/>
    </row>
    <row r="2984" spans="1:46" x14ac:dyDescent="0.25">
      <c r="A2984" s="60">
        <v>45267.398683620617</v>
      </c>
      <c r="B2984" s="54">
        <f t="shared" si="138"/>
        <v>21</v>
      </c>
      <c r="C2984" s="54">
        <f t="shared" si="139"/>
        <v>2975</v>
      </c>
      <c r="D2984" s="60">
        <v>45267.398683620617</v>
      </c>
      <c r="G2984" s="63"/>
      <c r="I2984" s="64"/>
      <c r="J2984" s="64"/>
      <c r="K2984" s="65"/>
      <c r="M2984" s="64"/>
      <c r="N2984" s="66"/>
      <c r="O2984" s="66"/>
      <c r="Q2984" s="67"/>
      <c r="R2984" s="68"/>
      <c r="S2984" s="63"/>
      <c r="U2984" s="68">
        <v>87826</v>
      </c>
      <c r="V2984" s="64">
        <v>5</v>
      </c>
      <c r="W2984" s="54">
        <f t="shared" si="140"/>
        <v>2975</v>
      </c>
      <c r="X2984" s="68">
        <v>87826</v>
      </c>
      <c r="AC2984" s="63">
        <v>43914.395393420476</v>
      </c>
      <c r="AD2984" s="63"/>
      <c r="AE2984" s="54" t="s">
        <v>176</v>
      </c>
      <c r="AG2984" s="63"/>
      <c r="AK2984" s="64"/>
      <c r="AL2984" s="64"/>
      <c r="AM2984" s="65"/>
      <c r="AO2984" s="64"/>
      <c r="AP2984" s="66"/>
      <c r="AQ2984" s="66"/>
      <c r="AS2984" s="67"/>
      <c r="AT2984" s="68"/>
    </row>
    <row r="2985" spans="1:46" x14ac:dyDescent="0.25">
      <c r="A2985" s="60">
        <v>45282.144803960342</v>
      </c>
      <c r="B2985" s="54">
        <f t="shared" si="138"/>
        <v>22</v>
      </c>
      <c r="C2985" s="54">
        <f t="shared" si="139"/>
        <v>2976</v>
      </c>
      <c r="D2985" s="60">
        <v>45282.144803960342</v>
      </c>
      <c r="G2985" s="63"/>
      <c r="I2985" s="64"/>
      <c r="J2985" s="64"/>
      <c r="K2985" s="65"/>
      <c r="M2985" s="64"/>
      <c r="N2985" s="66"/>
      <c r="O2985" s="66"/>
      <c r="Q2985" s="67"/>
      <c r="R2985" s="68"/>
      <c r="S2985" s="63"/>
      <c r="U2985" s="68">
        <v>87855</v>
      </c>
      <c r="V2985" s="64">
        <v>6</v>
      </c>
      <c r="W2985" s="54">
        <f t="shared" si="140"/>
        <v>2976</v>
      </c>
      <c r="X2985" s="68">
        <v>87855</v>
      </c>
      <c r="AC2985" s="63">
        <v>43929.108499815222</v>
      </c>
      <c r="AD2985" s="63"/>
      <c r="AE2985" s="54" t="s">
        <v>177</v>
      </c>
      <c r="AG2985" s="63"/>
      <c r="AK2985" s="64"/>
      <c r="AL2985" s="64"/>
      <c r="AM2985" s="65"/>
      <c r="AO2985" s="64"/>
      <c r="AP2985" s="66"/>
      <c r="AQ2985" s="66"/>
      <c r="AS2985" s="67"/>
      <c r="AT2985" s="68"/>
    </row>
    <row r="2986" spans="1:46" x14ac:dyDescent="0.25">
      <c r="A2986" s="60">
        <v>45296.868422648404</v>
      </c>
      <c r="B2986" s="54">
        <f t="shared" si="138"/>
        <v>23</v>
      </c>
      <c r="C2986" s="54">
        <f t="shared" si="139"/>
        <v>2977</v>
      </c>
      <c r="D2986" s="60">
        <v>45296.868422648404</v>
      </c>
      <c r="G2986" s="63"/>
      <c r="I2986" s="64"/>
      <c r="J2986" s="64"/>
      <c r="K2986" s="65"/>
      <c r="M2986" s="64"/>
      <c r="N2986" s="66"/>
      <c r="O2986" s="66"/>
      <c r="Q2986" s="67"/>
      <c r="R2986" s="68"/>
      <c r="S2986" s="63"/>
      <c r="U2986" s="68">
        <v>87885</v>
      </c>
      <c r="V2986" s="64">
        <v>7</v>
      </c>
      <c r="W2986" s="54">
        <f t="shared" si="140"/>
        <v>2977</v>
      </c>
      <c r="X2986" s="68">
        <v>87885</v>
      </c>
      <c r="AC2986" s="63">
        <v>43944.10208750749</v>
      </c>
      <c r="AD2986" s="63"/>
      <c r="AE2986" s="54" t="s">
        <v>176</v>
      </c>
      <c r="AG2986" s="63"/>
      <c r="AK2986" s="64"/>
      <c r="AL2986" s="64"/>
      <c r="AM2986" s="65"/>
      <c r="AO2986" s="64"/>
      <c r="AP2986" s="66"/>
      <c r="AQ2986" s="66"/>
      <c r="AS2986" s="67"/>
      <c r="AT2986" s="68"/>
    </row>
    <row r="2987" spans="1:46" x14ac:dyDescent="0.25">
      <c r="A2987" s="60">
        <v>45311.589235088788</v>
      </c>
      <c r="B2987" s="54">
        <f t="shared" si="138"/>
        <v>24</v>
      </c>
      <c r="C2987" s="54">
        <f t="shared" si="139"/>
        <v>2978</v>
      </c>
      <c r="D2987" s="60">
        <v>45311.589235088788</v>
      </c>
      <c r="G2987" s="63"/>
      <c r="I2987" s="64"/>
      <c r="J2987" s="64"/>
      <c r="K2987" s="65"/>
      <c r="M2987" s="64"/>
      <c r="N2987" s="66"/>
      <c r="O2987" s="66"/>
      <c r="Q2987" s="67"/>
      <c r="R2987" s="68"/>
      <c r="S2987" s="63"/>
      <c r="U2987" s="68">
        <v>87914</v>
      </c>
      <c r="V2987" s="64">
        <v>8</v>
      </c>
      <c r="W2987" s="54">
        <f t="shared" si="140"/>
        <v>2978</v>
      </c>
      <c r="X2987" s="68">
        <v>87914</v>
      </c>
      <c r="AC2987" s="63">
        <v>43958.448873319197</v>
      </c>
      <c r="AD2987" s="63"/>
      <c r="AE2987" s="54" t="s">
        <v>177</v>
      </c>
      <c r="AG2987" s="63"/>
      <c r="AK2987" s="64"/>
      <c r="AL2987" s="64"/>
      <c r="AM2987" s="65"/>
      <c r="AO2987" s="64"/>
      <c r="AP2987" s="66"/>
      <c r="AQ2987" s="66"/>
      <c r="AS2987" s="67"/>
      <c r="AT2987" s="68"/>
    </row>
    <row r="2988" spans="1:46" x14ac:dyDescent="0.25">
      <c r="A2988" s="60">
        <v>45326.352971886285</v>
      </c>
      <c r="B2988" s="54">
        <f t="shared" si="138"/>
        <v>1</v>
      </c>
      <c r="C2988" s="54">
        <f t="shared" si="139"/>
        <v>2979</v>
      </c>
      <c r="D2988" s="60">
        <v>45326.352971886285</v>
      </c>
      <c r="G2988" s="63"/>
      <c r="I2988" s="64"/>
      <c r="J2988" s="64"/>
      <c r="K2988" s="65"/>
      <c r="M2988" s="64"/>
      <c r="N2988" s="66"/>
      <c r="O2988" s="66"/>
      <c r="Q2988" s="67"/>
      <c r="R2988" s="68"/>
      <c r="S2988" s="63"/>
      <c r="U2988" s="68">
        <v>87944</v>
      </c>
      <c r="V2988" s="64">
        <v>9</v>
      </c>
      <c r="W2988" s="54">
        <f t="shared" si="140"/>
        <v>2979</v>
      </c>
      <c r="X2988" s="68">
        <v>87944</v>
      </c>
      <c r="AC2988" s="63">
        <v>43973.736119941343</v>
      </c>
      <c r="AD2988" s="63"/>
      <c r="AE2988" s="54" t="s">
        <v>176</v>
      </c>
      <c r="AG2988" s="63"/>
      <c r="AK2988" s="64"/>
      <c r="AL2988" s="64"/>
      <c r="AM2988" s="65"/>
      <c r="AO2988" s="64"/>
      <c r="AP2988" s="66"/>
      <c r="AQ2988" s="66"/>
      <c r="AS2988" s="67"/>
      <c r="AT2988" s="68"/>
    </row>
    <row r="2989" spans="1:46" x14ac:dyDescent="0.25">
      <c r="A2989" s="60">
        <v>45341.17661461141</v>
      </c>
      <c r="B2989" s="54">
        <f t="shared" si="138"/>
        <v>2</v>
      </c>
      <c r="C2989" s="54">
        <f t="shared" si="139"/>
        <v>2980</v>
      </c>
      <c r="D2989" s="60">
        <v>45341.17661461141</v>
      </c>
      <c r="G2989" s="63"/>
      <c r="I2989" s="64"/>
      <c r="J2989" s="64"/>
      <c r="K2989" s="65"/>
      <c r="M2989" s="64"/>
      <c r="N2989" s="66"/>
      <c r="O2989" s="66"/>
      <c r="Q2989" s="67"/>
      <c r="R2989" s="68"/>
      <c r="S2989" s="63"/>
      <c r="U2989" s="68">
        <v>87974</v>
      </c>
      <c r="V2989" s="64">
        <v>10</v>
      </c>
      <c r="W2989" s="54">
        <f t="shared" si="140"/>
        <v>2980</v>
      </c>
      <c r="X2989" s="68">
        <v>87974</v>
      </c>
      <c r="AC2989" s="63">
        <v>43987.801071518566</v>
      </c>
      <c r="AD2989" s="63"/>
      <c r="AE2989" s="54" t="s">
        <v>177</v>
      </c>
      <c r="AG2989" s="63"/>
      <c r="AK2989" s="64"/>
      <c r="AL2989" s="64"/>
      <c r="AM2989" s="65"/>
      <c r="AO2989" s="64"/>
      <c r="AP2989" s="66"/>
      <c r="AQ2989" s="66"/>
      <c r="AS2989" s="67"/>
      <c r="AT2989" s="68"/>
    </row>
    <row r="2990" spans="1:46" x14ac:dyDescent="0.25">
      <c r="A2990" s="60">
        <v>45356.099945781752</v>
      </c>
      <c r="B2990" s="54">
        <f t="shared" si="138"/>
        <v>3</v>
      </c>
      <c r="C2990" s="54">
        <f t="shared" si="139"/>
        <v>2981</v>
      </c>
      <c r="D2990" s="60">
        <v>45356.099945781752</v>
      </c>
      <c r="G2990" s="63"/>
      <c r="I2990" s="64"/>
      <c r="J2990" s="64"/>
      <c r="K2990" s="65"/>
      <c r="M2990" s="64"/>
      <c r="N2990" s="66"/>
      <c r="O2990" s="66"/>
      <c r="Q2990" s="67"/>
      <c r="R2990" s="68"/>
      <c r="S2990" s="63"/>
      <c r="U2990" s="68">
        <v>88003</v>
      </c>
      <c r="V2990" s="64">
        <v>11</v>
      </c>
      <c r="W2990" s="54">
        <f t="shared" si="140"/>
        <v>2981</v>
      </c>
      <c r="X2990" s="68">
        <v>88003</v>
      </c>
      <c r="AC2990" s="63">
        <v>44003.279590984341</v>
      </c>
      <c r="AD2990" s="63"/>
      <c r="AE2990" s="54" t="s">
        <v>176</v>
      </c>
      <c r="AG2990" s="63"/>
      <c r="AK2990" s="64"/>
      <c r="AL2990" s="64"/>
      <c r="AM2990" s="65"/>
      <c r="AO2990" s="64"/>
      <c r="AP2990" s="66"/>
      <c r="AQ2990" s="66"/>
      <c r="AS2990" s="67"/>
      <c r="AT2990" s="68"/>
    </row>
    <row r="2991" spans="1:46" x14ac:dyDescent="0.25">
      <c r="A2991" s="60">
        <v>45371.130246928893</v>
      </c>
      <c r="B2991" s="54">
        <f t="shared" si="138"/>
        <v>4</v>
      </c>
      <c r="C2991" s="54">
        <f t="shared" si="139"/>
        <v>2982</v>
      </c>
      <c r="D2991" s="60">
        <v>45371.130246928893</v>
      </c>
      <c r="G2991" s="63"/>
      <c r="I2991" s="64"/>
      <c r="J2991" s="64"/>
      <c r="K2991" s="65"/>
      <c r="M2991" s="64"/>
      <c r="N2991" s="66"/>
      <c r="O2991" s="66"/>
      <c r="Q2991" s="67"/>
      <c r="R2991" s="68"/>
      <c r="S2991" s="63"/>
      <c r="U2991" s="68">
        <v>88033</v>
      </c>
      <c r="V2991" s="64">
        <v>12</v>
      </c>
      <c r="W2991" s="54">
        <f t="shared" si="140"/>
        <v>2982</v>
      </c>
      <c r="X2991" s="68">
        <v>88033</v>
      </c>
      <c r="AC2991" s="63">
        <v>44017.198308756575</v>
      </c>
      <c r="AD2991" s="63"/>
      <c r="AE2991" s="54" t="s">
        <v>177</v>
      </c>
      <c r="AG2991" s="63"/>
      <c r="AK2991" s="64"/>
      <c r="AL2991" s="64"/>
      <c r="AM2991" s="65"/>
      <c r="AO2991" s="64"/>
      <c r="AP2991" s="66"/>
      <c r="AQ2991" s="66"/>
      <c r="AS2991" s="67"/>
      <c r="AT2991" s="68"/>
    </row>
    <row r="2992" spans="1:46" x14ac:dyDescent="0.25">
      <c r="A2992" s="60">
        <v>45386.294061066117</v>
      </c>
      <c r="B2992" s="54">
        <f t="shared" si="138"/>
        <v>5</v>
      </c>
      <c r="C2992" s="54">
        <f t="shared" si="139"/>
        <v>2983</v>
      </c>
      <c r="D2992" s="60">
        <v>45386.294061066117</v>
      </c>
      <c r="G2992" s="63"/>
      <c r="I2992" s="64"/>
      <c r="J2992" s="64"/>
      <c r="K2992" s="65"/>
      <c r="M2992" s="64"/>
      <c r="N2992" s="66"/>
      <c r="O2992" s="66"/>
      <c r="Q2992" s="67"/>
      <c r="R2992" s="68"/>
      <c r="S2992" s="63"/>
      <c r="U2992" s="68">
        <v>88063</v>
      </c>
      <c r="V2992" s="64">
        <v>1</v>
      </c>
      <c r="W2992" s="54">
        <f t="shared" si="140"/>
        <v>2983</v>
      </c>
      <c r="X2992" s="68">
        <v>88063</v>
      </c>
      <c r="AC2992" s="63">
        <v>44032.732020184863</v>
      </c>
      <c r="AD2992" s="63"/>
      <c r="AE2992" s="54" t="s">
        <v>176</v>
      </c>
      <c r="AG2992" s="63"/>
      <c r="AK2992" s="64"/>
      <c r="AL2992" s="64"/>
      <c r="AM2992" s="65"/>
      <c r="AO2992" s="64"/>
      <c r="AP2992" s="66"/>
      <c r="AQ2992" s="66"/>
      <c r="AS2992" s="67"/>
      <c r="AT2992" s="68"/>
    </row>
    <row r="2993" spans="1:46" x14ac:dyDescent="0.25">
      <c r="A2993" s="60">
        <v>45401.583965762053</v>
      </c>
      <c r="B2993" s="54">
        <f t="shared" si="138"/>
        <v>6</v>
      </c>
      <c r="C2993" s="54">
        <f t="shared" si="139"/>
        <v>2984</v>
      </c>
      <c r="D2993" s="60">
        <v>45401.583965762053</v>
      </c>
      <c r="G2993" s="63"/>
      <c r="I2993" s="64"/>
      <c r="J2993" s="64"/>
      <c r="K2993" s="65"/>
      <c r="M2993" s="64"/>
      <c r="N2993" s="66"/>
      <c r="O2993" s="66"/>
      <c r="Q2993" s="67"/>
      <c r="R2993" s="68"/>
      <c r="S2993" s="63"/>
      <c r="U2993" s="68">
        <v>88092</v>
      </c>
      <c r="V2993" s="64">
        <v>2</v>
      </c>
      <c r="W2993" s="54">
        <f t="shared" si="140"/>
        <v>2984</v>
      </c>
      <c r="X2993" s="68">
        <v>88092</v>
      </c>
      <c r="AC2993" s="63">
        <v>44046.666611352935</v>
      </c>
      <c r="AD2993" s="63"/>
      <c r="AE2993" s="54" t="s">
        <v>177</v>
      </c>
      <c r="AG2993" s="63"/>
      <c r="AK2993" s="64"/>
      <c r="AL2993" s="64"/>
      <c r="AM2993" s="65"/>
      <c r="AO2993" s="64"/>
      <c r="AP2993" s="66"/>
      <c r="AQ2993" s="66"/>
      <c r="AS2993" s="67"/>
      <c r="AT2993" s="68"/>
    </row>
    <row r="2994" spans="1:46" x14ac:dyDescent="0.25">
      <c r="A2994" s="60">
        <v>45417.007803678047</v>
      </c>
      <c r="B2994" s="54">
        <f t="shared" si="138"/>
        <v>7</v>
      </c>
      <c r="C2994" s="54">
        <f t="shared" si="139"/>
        <v>2985</v>
      </c>
      <c r="D2994" s="60">
        <v>45417.007803678047</v>
      </c>
      <c r="G2994" s="63"/>
      <c r="I2994" s="64"/>
      <c r="J2994" s="64"/>
      <c r="K2994" s="65"/>
      <c r="M2994" s="64"/>
      <c r="N2994" s="66"/>
      <c r="O2994" s="66"/>
      <c r="Q2994" s="67"/>
      <c r="R2994" s="68"/>
      <c r="S2994" s="63"/>
      <c r="U2994" s="68">
        <v>88122</v>
      </c>
      <c r="V2994" s="64">
        <v>3</v>
      </c>
      <c r="W2994" s="54">
        <f t="shared" si="140"/>
        <v>2985</v>
      </c>
      <c r="X2994" s="68">
        <v>88122</v>
      </c>
      <c r="AC2994" s="63">
        <v>44062.113066327758</v>
      </c>
      <c r="AD2994" s="63"/>
      <c r="AE2994" s="54" t="s">
        <v>176</v>
      </c>
      <c r="AG2994" s="63"/>
      <c r="AK2994" s="64"/>
      <c r="AL2994" s="64"/>
      <c r="AM2994" s="65"/>
      <c r="AO2994" s="64"/>
      <c r="AP2994" s="66"/>
      <c r="AQ2994" s="66"/>
      <c r="AS2994" s="67"/>
      <c r="AT2994" s="68"/>
    </row>
    <row r="2995" spans="1:46" x14ac:dyDescent="0.25">
      <c r="A2995" s="60">
        <v>45432.542124353815</v>
      </c>
      <c r="B2995" s="54">
        <f t="shared" si="138"/>
        <v>8</v>
      </c>
      <c r="C2995" s="54">
        <f t="shared" si="139"/>
        <v>2986</v>
      </c>
      <c r="D2995" s="60">
        <v>45432.542124353815</v>
      </c>
      <c r="G2995" s="63"/>
      <c r="I2995" s="64"/>
      <c r="J2995" s="64"/>
      <c r="K2995" s="65"/>
      <c r="M2995" s="64"/>
      <c r="N2995" s="66"/>
      <c r="O2995" s="66"/>
      <c r="Q2995" s="67"/>
      <c r="R2995" s="68"/>
      <c r="S2995" s="63"/>
      <c r="U2995" s="68">
        <v>88151</v>
      </c>
      <c r="V2995" s="64">
        <v>4</v>
      </c>
      <c r="W2995" s="54">
        <f t="shared" si="140"/>
        <v>2986</v>
      </c>
      <c r="X2995" s="68">
        <v>88151</v>
      </c>
      <c r="AC2995" s="63">
        <v>44076.224463929888</v>
      </c>
      <c r="AD2995" s="63"/>
      <c r="AE2995" s="54" t="s">
        <v>177</v>
      </c>
      <c r="AG2995" s="63"/>
      <c r="AK2995" s="64"/>
      <c r="AL2995" s="64"/>
      <c r="AM2995" s="65"/>
      <c r="AO2995" s="64"/>
      <c r="AP2995" s="66"/>
      <c r="AQ2995" s="66"/>
      <c r="AS2995" s="67"/>
      <c r="AT2995" s="68"/>
    </row>
    <row r="2996" spans="1:46" x14ac:dyDescent="0.25">
      <c r="A2996" s="60">
        <v>45448.174338538665</v>
      </c>
      <c r="B2996" s="54">
        <f t="shared" si="138"/>
        <v>9</v>
      </c>
      <c r="C2996" s="54">
        <f t="shared" si="139"/>
        <v>2987</v>
      </c>
      <c r="D2996" s="60">
        <v>45448.174338538665</v>
      </c>
      <c r="G2996" s="63"/>
      <c r="I2996" s="64"/>
      <c r="J2996" s="64"/>
      <c r="K2996" s="65"/>
      <c r="M2996" s="64"/>
      <c r="N2996" s="66"/>
      <c r="O2996" s="66"/>
      <c r="Q2996" s="67"/>
      <c r="R2996" s="68"/>
      <c r="S2996" s="63"/>
      <c r="U2996" s="68">
        <v>88181</v>
      </c>
      <c r="V2996" s="64">
        <v>5</v>
      </c>
      <c r="W2996" s="54">
        <f t="shared" si="140"/>
        <v>2987</v>
      </c>
      <c r="X2996" s="68">
        <v>88181</v>
      </c>
      <c r="AC2996" s="63">
        <v>44091.459280384704</v>
      </c>
      <c r="AD2996" s="63"/>
      <c r="AE2996" s="54" t="s">
        <v>176</v>
      </c>
      <c r="AG2996" s="63"/>
      <c r="AK2996" s="64"/>
      <c r="AL2996" s="64"/>
      <c r="AM2996" s="65"/>
      <c r="AO2996" s="64"/>
      <c r="AP2996" s="66"/>
      <c r="AQ2996" s="66"/>
      <c r="AS2996" s="67"/>
      <c r="AT2996" s="68"/>
    </row>
    <row r="2997" spans="1:46" x14ac:dyDescent="0.25">
      <c r="A2997" s="60">
        <v>45463.869548416696</v>
      </c>
      <c r="B2997" s="54">
        <f t="shared" si="138"/>
        <v>10</v>
      </c>
      <c r="C2997" s="54">
        <f t="shared" si="139"/>
        <v>2988</v>
      </c>
      <c r="D2997" s="60">
        <v>45463.869548416696</v>
      </c>
      <c r="G2997" s="63"/>
      <c r="I2997" s="64"/>
      <c r="J2997" s="64"/>
      <c r="K2997" s="65"/>
      <c r="M2997" s="64"/>
      <c r="N2997" s="66"/>
      <c r="O2997" s="66"/>
      <c r="Q2997" s="67"/>
      <c r="R2997" s="68"/>
      <c r="S2997" s="63"/>
      <c r="U2997" s="68">
        <v>88210</v>
      </c>
      <c r="V2997" s="64">
        <v>6</v>
      </c>
      <c r="W2997" s="54">
        <f t="shared" si="140"/>
        <v>2988</v>
      </c>
      <c r="X2997" s="68">
        <v>88210</v>
      </c>
      <c r="AC2997" s="63">
        <v>44105.879456780385</v>
      </c>
      <c r="AD2997" s="63"/>
      <c r="AE2997" s="54" t="s">
        <v>177</v>
      </c>
      <c r="AG2997" s="63"/>
      <c r="AK2997" s="64"/>
      <c r="AL2997" s="64"/>
      <c r="AM2997" s="65"/>
      <c r="AO2997" s="64"/>
      <c r="AP2997" s="66"/>
      <c r="AQ2997" s="66"/>
      <c r="AS2997" s="67"/>
      <c r="AT2997" s="68"/>
    </row>
    <row r="2998" spans="1:46" x14ac:dyDescent="0.25">
      <c r="A2998" s="60">
        <v>45479.598062317818</v>
      </c>
      <c r="B2998" s="54">
        <f t="shared" si="138"/>
        <v>11</v>
      </c>
      <c r="C2998" s="54">
        <f t="shared" si="139"/>
        <v>2989</v>
      </c>
      <c r="D2998" s="60">
        <v>45479.598062317818</v>
      </c>
      <c r="G2998" s="63"/>
      <c r="I2998" s="64"/>
      <c r="J2998" s="64"/>
      <c r="K2998" s="65"/>
      <c r="M2998" s="64"/>
      <c r="N2998" s="66"/>
      <c r="O2998" s="66"/>
      <c r="Q2998" s="67"/>
      <c r="R2998" s="68"/>
      <c r="S2998" s="63"/>
      <c r="U2998" s="68">
        <v>88239</v>
      </c>
      <c r="V2998" s="64">
        <v>7</v>
      </c>
      <c r="W2998" s="54">
        <f t="shared" si="140"/>
        <v>2989</v>
      </c>
      <c r="X2998" s="68">
        <v>88239</v>
      </c>
      <c r="AC2998" s="63">
        <v>44120.814029552042</v>
      </c>
      <c r="AD2998" s="63"/>
      <c r="AE2998" s="54" t="s">
        <v>176</v>
      </c>
      <c r="AG2998" s="63"/>
      <c r="AK2998" s="64"/>
      <c r="AL2998" s="64"/>
      <c r="AM2998" s="65"/>
      <c r="AO2998" s="64"/>
      <c r="AP2998" s="66"/>
      <c r="AQ2998" s="66"/>
      <c r="AS2998" s="67"/>
      <c r="AT2998" s="68"/>
    </row>
    <row r="2999" spans="1:46" x14ac:dyDescent="0.25">
      <c r="A2999" s="60">
        <v>45495.323320750147</v>
      </c>
      <c r="B2999" s="54">
        <f t="shared" si="138"/>
        <v>12</v>
      </c>
      <c r="C2999" s="54">
        <f t="shared" si="139"/>
        <v>2990</v>
      </c>
      <c r="D2999" s="60">
        <v>45495.323320750147</v>
      </c>
      <c r="G2999" s="63"/>
      <c r="I2999" s="64"/>
      <c r="J2999" s="64"/>
      <c r="K2999" s="65"/>
      <c r="M2999" s="64"/>
      <c r="N2999" s="66"/>
      <c r="O2999" s="66"/>
      <c r="Q2999" s="67"/>
      <c r="R2999" s="68"/>
      <c r="S2999" s="63"/>
      <c r="U2999" s="68">
        <v>88269</v>
      </c>
      <c r="V2999" s="64">
        <v>8</v>
      </c>
      <c r="W2999" s="54">
        <f t="shared" si="140"/>
        <v>2990</v>
      </c>
      <c r="X2999" s="68">
        <v>88269</v>
      </c>
      <c r="AC2999" s="63">
        <v>44135.618268611375</v>
      </c>
      <c r="AD2999" s="63"/>
      <c r="AE2999" s="54" t="s">
        <v>177</v>
      </c>
      <c r="AG2999" s="63"/>
      <c r="AK2999" s="64"/>
      <c r="AL2999" s="64"/>
      <c r="AM2999" s="65"/>
      <c r="AO2999" s="64"/>
      <c r="AP2999" s="66"/>
      <c r="AQ2999" s="66"/>
      <c r="AS2999" s="67"/>
      <c r="AT2999" s="68"/>
    </row>
    <row r="3000" spans="1:46" x14ac:dyDescent="0.25">
      <c r="A3000" s="60">
        <v>45511.007241092622</v>
      </c>
      <c r="B3000" s="54">
        <f t="shared" si="138"/>
        <v>13</v>
      </c>
      <c r="C3000" s="54">
        <f t="shared" si="139"/>
        <v>2991</v>
      </c>
      <c r="D3000" s="60">
        <v>45511.007241092622</v>
      </c>
      <c r="G3000" s="63"/>
      <c r="I3000" s="64"/>
      <c r="J3000" s="64"/>
      <c r="K3000" s="65"/>
      <c r="M3000" s="64"/>
      <c r="N3000" s="66"/>
      <c r="O3000" s="66"/>
      <c r="Q3000" s="67"/>
      <c r="R3000" s="68"/>
      <c r="S3000" s="63"/>
      <c r="U3000" s="68">
        <v>88298</v>
      </c>
      <c r="V3000" s="64">
        <v>9</v>
      </c>
      <c r="W3000" s="54">
        <f t="shared" si="140"/>
        <v>2991</v>
      </c>
      <c r="X3000" s="68">
        <v>88298</v>
      </c>
      <c r="AC3000" s="63">
        <v>44150.214125623461</v>
      </c>
      <c r="AD3000" s="63"/>
      <c r="AE3000" s="54" t="s">
        <v>176</v>
      </c>
      <c r="AG3000" s="63"/>
      <c r="AK3000" s="64"/>
      <c r="AL3000" s="64"/>
      <c r="AM3000" s="65"/>
      <c r="AO3000" s="64"/>
      <c r="AP3000" s="66"/>
      <c r="AQ3000" s="66"/>
      <c r="AS3000" s="67"/>
      <c r="AT3000" s="68"/>
    </row>
    <row r="3001" spans="1:46" x14ac:dyDescent="0.25">
      <c r="A3001" s="60">
        <v>45526.622362741735</v>
      </c>
      <c r="B3001" s="54">
        <f t="shared" si="138"/>
        <v>14</v>
      </c>
      <c r="C3001" s="54">
        <f t="shared" si="139"/>
        <v>2992</v>
      </c>
      <c r="D3001" s="60">
        <v>45526.622362741735</v>
      </c>
      <c r="G3001" s="63"/>
      <c r="I3001" s="64"/>
      <c r="J3001" s="64"/>
      <c r="K3001" s="65"/>
      <c r="M3001" s="64"/>
      <c r="N3001" s="66"/>
      <c r="O3001" s="66"/>
      <c r="Q3001" s="67"/>
      <c r="R3001" s="68"/>
      <c r="S3001" s="63"/>
      <c r="U3001" s="68">
        <v>88328</v>
      </c>
      <c r="V3001" s="64">
        <v>10</v>
      </c>
      <c r="W3001" s="54">
        <f t="shared" si="140"/>
        <v>2992</v>
      </c>
      <c r="X3001" s="68">
        <v>88328</v>
      </c>
      <c r="AC3001" s="63">
        <v>44165.396415120922</v>
      </c>
      <c r="AD3001" s="63"/>
      <c r="AE3001" s="54" t="s">
        <v>177</v>
      </c>
      <c r="AG3001" s="63"/>
      <c r="AK3001" s="64"/>
      <c r="AL3001" s="64"/>
      <c r="AM3001" s="65"/>
      <c r="AO3001" s="64"/>
      <c r="AP3001" s="66"/>
      <c r="AQ3001" s="66"/>
      <c r="AS3001" s="67"/>
      <c r="AT3001" s="68"/>
    </row>
    <row r="3002" spans="1:46" x14ac:dyDescent="0.25">
      <c r="A3002" s="60">
        <v>45542.13368069008</v>
      </c>
      <c r="B3002" s="54">
        <f t="shared" si="138"/>
        <v>15</v>
      </c>
      <c r="C3002" s="54">
        <f t="shared" si="139"/>
        <v>2993</v>
      </c>
      <c r="D3002" s="60">
        <v>45542.13368069008</v>
      </c>
      <c r="G3002" s="63"/>
      <c r="I3002" s="64"/>
      <c r="J3002" s="64"/>
      <c r="K3002" s="65"/>
      <c r="M3002" s="64"/>
      <c r="N3002" s="66"/>
      <c r="O3002" s="66"/>
      <c r="Q3002" s="67"/>
      <c r="R3002" s="68"/>
      <c r="S3002" s="63"/>
      <c r="U3002" s="68">
        <v>88357</v>
      </c>
      <c r="V3002" s="64">
        <v>11</v>
      </c>
      <c r="W3002" s="54">
        <f t="shared" si="140"/>
        <v>2993</v>
      </c>
      <c r="X3002" s="68">
        <v>88357</v>
      </c>
      <c r="AC3002" s="63">
        <v>44179.678984406404</v>
      </c>
      <c r="AD3002" s="63"/>
      <c r="AE3002" s="54" t="s">
        <v>176</v>
      </c>
      <c r="AG3002" s="63"/>
      <c r="AK3002" s="64"/>
      <c r="AL3002" s="64"/>
      <c r="AM3002" s="65"/>
      <c r="AO3002" s="64"/>
      <c r="AP3002" s="66"/>
      <c r="AQ3002" s="66"/>
      <c r="AS3002" s="67"/>
      <c r="AT3002" s="68"/>
    </row>
    <row r="3003" spans="1:46" x14ac:dyDescent="0.25">
      <c r="A3003" s="60">
        <v>45557.531119610183</v>
      </c>
      <c r="B3003" s="54">
        <f t="shared" si="138"/>
        <v>16</v>
      </c>
      <c r="C3003" s="54">
        <f t="shared" si="139"/>
        <v>2994</v>
      </c>
      <c r="D3003" s="60">
        <v>45557.531119610183</v>
      </c>
      <c r="G3003" s="63"/>
      <c r="I3003" s="64"/>
      <c r="J3003" s="64"/>
      <c r="K3003" s="65"/>
      <c r="M3003" s="64"/>
      <c r="N3003" s="66"/>
      <c r="O3003" s="66"/>
      <c r="Q3003" s="67"/>
      <c r="R3003" s="68"/>
      <c r="S3003" s="63"/>
      <c r="U3003" s="68">
        <v>88387</v>
      </c>
      <c r="V3003" s="64">
        <v>12</v>
      </c>
      <c r="W3003" s="54">
        <f t="shared" si="140"/>
        <v>2994</v>
      </c>
      <c r="X3003" s="68">
        <v>88387</v>
      </c>
      <c r="AC3003" s="63">
        <v>44195.145392445847</v>
      </c>
      <c r="AD3003" s="63"/>
      <c r="AE3003" s="54" t="s">
        <v>177</v>
      </c>
      <c r="AG3003" s="63"/>
      <c r="AK3003" s="64"/>
      <c r="AL3003" s="64"/>
      <c r="AM3003" s="65"/>
      <c r="AO3003" s="64"/>
      <c r="AP3003" s="66"/>
      <c r="AQ3003" s="66"/>
      <c r="AS3003" s="67"/>
      <c r="AT3003" s="68"/>
    </row>
    <row r="3004" spans="1:46" x14ac:dyDescent="0.25">
      <c r="A3004" s="60">
        <v>45572.792436507531</v>
      </c>
      <c r="B3004" s="54">
        <f t="shared" si="138"/>
        <v>17</v>
      </c>
      <c r="C3004" s="54">
        <f t="shared" si="139"/>
        <v>2995</v>
      </c>
      <c r="D3004" s="60">
        <v>45572.792436507531</v>
      </c>
      <c r="G3004" s="63"/>
      <c r="I3004" s="64"/>
      <c r="J3004" s="64"/>
      <c r="K3004" s="65"/>
      <c r="M3004" s="64"/>
      <c r="N3004" s="66"/>
      <c r="O3004" s="66"/>
      <c r="Q3004" s="67"/>
      <c r="R3004" s="68"/>
      <c r="S3004" s="63"/>
      <c r="U3004" s="68">
        <v>88417</v>
      </c>
      <c r="V3004" s="64">
        <v>1</v>
      </c>
      <c r="W3004" s="54">
        <f t="shared" si="140"/>
        <v>2995</v>
      </c>
      <c r="X3004" s="68">
        <v>88417</v>
      </c>
      <c r="AC3004" s="63">
        <v>44209.209258446004</v>
      </c>
      <c r="AD3004" s="63"/>
      <c r="AE3004" s="54" t="s">
        <v>176</v>
      </c>
      <c r="AG3004" s="63"/>
      <c r="AK3004" s="64"/>
      <c r="AL3004" s="64"/>
      <c r="AM3004" s="65"/>
      <c r="AO3004" s="64"/>
      <c r="AP3004" s="66"/>
      <c r="AQ3004" s="66"/>
      <c r="AS3004" s="67"/>
      <c r="AT3004" s="68"/>
    </row>
    <row r="3005" spans="1:46" x14ac:dyDescent="0.25">
      <c r="A3005" s="60">
        <v>45587.927703717723</v>
      </c>
      <c r="B3005" s="54">
        <f t="shared" si="138"/>
        <v>18</v>
      </c>
      <c r="C3005" s="54">
        <f t="shared" si="139"/>
        <v>2996</v>
      </c>
      <c r="D3005" s="60">
        <v>45587.927703717723</v>
      </c>
      <c r="G3005" s="63"/>
      <c r="I3005" s="64"/>
      <c r="J3005" s="64"/>
      <c r="K3005" s="65"/>
      <c r="M3005" s="64"/>
      <c r="N3005" s="66"/>
      <c r="O3005" s="66"/>
      <c r="Q3005" s="67"/>
      <c r="R3005" s="68"/>
      <c r="S3005" s="63"/>
      <c r="U3005" s="68">
        <v>88447</v>
      </c>
      <c r="V3005" s="64">
        <v>2</v>
      </c>
      <c r="W3005" s="54">
        <f t="shared" si="140"/>
        <v>2996</v>
      </c>
      <c r="X3005" s="68">
        <v>88447</v>
      </c>
      <c r="AC3005" s="63">
        <v>44224.803741687909</v>
      </c>
      <c r="AD3005" s="63"/>
      <c r="AE3005" s="54" t="s">
        <v>177</v>
      </c>
      <c r="AG3005" s="63"/>
      <c r="AK3005" s="64"/>
      <c r="AL3005" s="64"/>
      <c r="AM3005" s="65"/>
      <c r="AO3005" s="64"/>
      <c r="AP3005" s="66"/>
      <c r="AQ3005" s="66"/>
      <c r="AS3005" s="67"/>
      <c r="AT3005" s="68"/>
    </row>
    <row r="3006" spans="1:46" x14ac:dyDescent="0.25">
      <c r="A3006" s="60">
        <v>45602.931408884935</v>
      </c>
      <c r="B3006" s="54">
        <f t="shared" si="138"/>
        <v>19</v>
      </c>
      <c r="C3006" s="54">
        <f t="shared" si="139"/>
        <v>2997</v>
      </c>
      <c r="D3006" s="60">
        <v>45602.931408884935</v>
      </c>
      <c r="G3006" s="63"/>
      <c r="I3006" s="64"/>
      <c r="J3006" s="64"/>
      <c r="K3006" s="65"/>
      <c r="M3006" s="64"/>
      <c r="N3006" s="66"/>
      <c r="O3006" s="66"/>
      <c r="Q3006" s="67"/>
      <c r="R3006" s="68"/>
      <c r="S3006" s="63"/>
      <c r="U3006" s="68">
        <v>88476</v>
      </c>
      <c r="V3006" s="64">
        <v>3</v>
      </c>
      <c r="W3006" s="54">
        <f t="shared" si="140"/>
        <v>2997</v>
      </c>
      <c r="X3006" s="68">
        <v>88476</v>
      </c>
      <c r="AC3006" s="63">
        <v>44238.796406832524</v>
      </c>
      <c r="AD3006" s="63"/>
      <c r="AE3006" s="54" t="s">
        <v>176</v>
      </c>
      <c r="AG3006" s="63"/>
      <c r="AK3006" s="64"/>
      <c r="AL3006" s="64"/>
      <c r="AM3006" s="65"/>
      <c r="AO3006" s="64"/>
      <c r="AP3006" s="66"/>
      <c r="AQ3006" s="66"/>
      <c r="AS3006" s="67"/>
      <c r="AT3006" s="68"/>
    </row>
    <row r="3007" spans="1:46" x14ac:dyDescent="0.25">
      <c r="A3007" s="60">
        <v>45617.831700570881</v>
      </c>
      <c r="B3007" s="54">
        <f t="shared" si="138"/>
        <v>20</v>
      </c>
      <c r="C3007" s="54">
        <f t="shared" si="139"/>
        <v>2998</v>
      </c>
      <c r="D3007" s="60">
        <v>45617.831700570881</v>
      </c>
      <c r="G3007" s="63"/>
      <c r="I3007" s="64"/>
      <c r="J3007" s="64"/>
      <c r="K3007" s="65"/>
      <c r="M3007" s="64"/>
      <c r="N3007" s="66"/>
      <c r="O3007" s="66"/>
      <c r="Q3007" s="67"/>
      <c r="R3007" s="68"/>
      <c r="S3007" s="63"/>
      <c r="U3007" s="68">
        <v>88506</v>
      </c>
      <c r="V3007" s="64">
        <v>4</v>
      </c>
      <c r="W3007" s="54">
        <f t="shared" si="140"/>
        <v>2998</v>
      </c>
      <c r="X3007" s="68">
        <v>88506</v>
      </c>
      <c r="AC3007" s="63">
        <v>44254.346173546743</v>
      </c>
      <c r="AD3007" s="63"/>
      <c r="AE3007" s="54" t="s">
        <v>177</v>
      </c>
      <c r="AG3007" s="63"/>
      <c r="AK3007" s="64"/>
      <c r="AL3007" s="64"/>
      <c r="AM3007" s="65"/>
      <c r="AO3007" s="64"/>
      <c r="AP3007" s="66"/>
      <c r="AQ3007" s="66"/>
      <c r="AS3007" s="67"/>
      <c r="AT3007" s="68"/>
    </row>
    <row r="3008" spans="1:46" x14ac:dyDescent="0.25">
      <c r="A3008" s="60">
        <v>45632.637636729516</v>
      </c>
      <c r="B3008" s="54">
        <f t="shared" si="138"/>
        <v>21</v>
      </c>
      <c r="C3008" s="54">
        <f t="shared" si="139"/>
        <v>2999</v>
      </c>
      <c r="D3008" s="60">
        <v>45632.637636729516</v>
      </c>
      <c r="G3008" s="63"/>
      <c r="I3008" s="64"/>
      <c r="J3008" s="64"/>
      <c r="K3008" s="65"/>
      <c r="M3008" s="64"/>
      <c r="N3008" s="66"/>
      <c r="O3008" s="66"/>
      <c r="Q3008" s="67"/>
      <c r="R3008" s="68"/>
      <c r="S3008" s="63"/>
      <c r="U3008" s="68">
        <v>88535</v>
      </c>
      <c r="V3008" s="64">
        <v>5</v>
      </c>
      <c r="W3008" s="54">
        <f t="shared" si="140"/>
        <v>2999</v>
      </c>
      <c r="X3008" s="68">
        <v>88535</v>
      </c>
      <c r="AC3008" s="63">
        <v>44268.432163289282</v>
      </c>
      <c r="AD3008" s="63"/>
      <c r="AE3008" s="54" t="s">
        <v>176</v>
      </c>
      <c r="AG3008" s="63"/>
      <c r="AK3008" s="64"/>
      <c r="AL3008" s="64"/>
      <c r="AM3008" s="65"/>
      <c r="AO3008" s="64"/>
      <c r="AP3008" s="66"/>
      <c r="AQ3008" s="66"/>
      <c r="AS3008" s="67"/>
      <c r="AT3008" s="68"/>
    </row>
    <row r="3009" spans="1:46" x14ac:dyDescent="0.25">
      <c r="A3009" s="60">
        <v>45647.39008531766</v>
      </c>
      <c r="B3009" s="54">
        <f t="shared" si="138"/>
        <v>22</v>
      </c>
      <c r="C3009" s="54">
        <f t="shared" si="139"/>
        <v>3000</v>
      </c>
      <c r="D3009" s="60">
        <v>45647.39008531766</v>
      </c>
      <c r="G3009" s="63"/>
      <c r="I3009" s="64"/>
      <c r="J3009" s="64"/>
      <c r="K3009" s="65"/>
      <c r="M3009" s="64"/>
      <c r="N3009" s="66"/>
      <c r="O3009" s="66"/>
      <c r="Q3009" s="67"/>
      <c r="R3009" s="68"/>
      <c r="S3009" s="63"/>
      <c r="U3009" s="68">
        <v>88565</v>
      </c>
      <c r="V3009" s="64">
        <v>5</v>
      </c>
      <c r="W3009" s="54">
        <f t="shared" si="140"/>
        <v>3000</v>
      </c>
      <c r="X3009" s="68">
        <v>88565</v>
      </c>
      <c r="AC3009" s="63">
        <v>44283.784260254819</v>
      </c>
      <c r="AD3009" s="63"/>
      <c r="AE3009" s="54" t="s">
        <v>177</v>
      </c>
      <c r="AG3009" s="63"/>
      <c r="AK3009" s="64"/>
      <c r="AL3009" s="64"/>
      <c r="AM3009" s="65"/>
      <c r="AO3009" s="64"/>
      <c r="AP3009" s="66"/>
      <c r="AQ3009" s="66"/>
      <c r="AS3009" s="67"/>
      <c r="AT3009" s="68"/>
    </row>
    <row r="3010" spans="1:46" x14ac:dyDescent="0.25">
      <c r="A3010" s="60">
        <v>45662.106892729644</v>
      </c>
      <c r="B3010" s="54">
        <f t="shared" si="138"/>
        <v>23</v>
      </c>
      <c r="C3010" s="54">
        <f t="shared" si="139"/>
        <v>3001</v>
      </c>
      <c r="D3010" s="60">
        <v>45662.106892729644</v>
      </c>
      <c r="G3010" s="63"/>
      <c r="I3010" s="64"/>
      <c r="J3010" s="64"/>
      <c r="K3010" s="65"/>
      <c r="M3010" s="64"/>
      <c r="N3010" s="66"/>
      <c r="O3010" s="66"/>
      <c r="Q3010" s="67"/>
      <c r="R3010" s="68"/>
      <c r="S3010" s="63"/>
      <c r="U3010" s="68">
        <v>88594</v>
      </c>
      <c r="V3010" s="64">
        <v>6</v>
      </c>
      <c r="W3010" s="54">
        <f t="shared" si="140"/>
        <v>3001</v>
      </c>
      <c r="X3010" s="68">
        <v>88594</v>
      </c>
      <c r="AC3010" s="63">
        <v>44298.105555826798</v>
      </c>
      <c r="AD3010" s="63"/>
      <c r="AE3010" s="54" t="s">
        <v>176</v>
      </c>
      <c r="AG3010" s="63"/>
      <c r="AK3010" s="64"/>
      <c r="AL3010" s="64"/>
      <c r="AM3010" s="65"/>
      <c r="AO3010" s="64"/>
      <c r="AP3010" s="66"/>
      <c r="AQ3010" s="66"/>
      <c r="AS3010" s="67"/>
      <c r="AT3010" s="68"/>
    </row>
    <row r="3011" spans="1:46" x14ac:dyDescent="0.25">
      <c r="A3011" s="60">
        <v>45676.83422025945</v>
      </c>
      <c r="B3011" s="54">
        <f t="shared" si="138"/>
        <v>24</v>
      </c>
      <c r="C3011" s="54">
        <f t="shared" si="139"/>
        <v>3002</v>
      </c>
      <c r="D3011" s="60">
        <v>45676.83422025945</v>
      </c>
      <c r="G3011" s="63"/>
      <c r="I3011" s="64"/>
      <c r="J3011" s="64"/>
      <c r="K3011" s="65"/>
      <c r="M3011" s="64"/>
      <c r="N3011" s="66"/>
      <c r="O3011" s="66"/>
      <c r="Q3011" s="67"/>
      <c r="R3011" s="68"/>
      <c r="S3011" s="63"/>
      <c r="U3011" s="68">
        <v>88623</v>
      </c>
      <c r="V3011" s="64">
        <v>7</v>
      </c>
      <c r="W3011" s="54">
        <f t="shared" si="140"/>
        <v>3002</v>
      </c>
      <c r="X3011" s="68">
        <v>88623</v>
      </c>
      <c r="AC3011" s="63">
        <v>44313.147708906792</v>
      </c>
      <c r="AD3011" s="63"/>
      <c r="AE3011" s="54" t="s">
        <v>177</v>
      </c>
      <c r="AG3011" s="63"/>
      <c r="AK3011" s="64"/>
      <c r="AL3011" s="64"/>
      <c r="AM3011" s="65"/>
      <c r="AO3011" s="64"/>
      <c r="AP3011" s="66"/>
      <c r="AQ3011" s="66"/>
      <c r="AS3011" s="67"/>
      <c r="AT3011" s="68"/>
    </row>
    <row r="3012" spans="1:46" x14ac:dyDescent="0.25">
      <c r="A3012" s="60">
        <v>45691.591403942555</v>
      </c>
      <c r="B3012" s="54">
        <f t="shared" si="138"/>
        <v>1</v>
      </c>
      <c r="C3012" s="54">
        <f t="shared" si="139"/>
        <v>3003</v>
      </c>
      <c r="D3012" s="60">
        <v>45691.591403942555</v>
      </c>
      <c r="G3012" s="63"/>
      <c r="I3012" s="64"/>
      <c r="J3012" s="64"/>
      <c r="K3012" s="65"/>
      <c r="M3012" s="64"/>
      <c r="N3012" s="66"/>
      <c r="O3012" s="66"/>
      <c r="Q3012" s="67"/>
      <c r="R3012" s="68"/>
      <c r="S3012" s="63"/>
      <c r="U3012" s="68">
        <v>88652</v>
      </c>
      <c r="V3012" s="64">
        <v>8</v>
      </c>
      <c r="W3012" s="54">
        <f t="shared" si="140"/>
        <v>3003</v>
      </c>
      <c r="X3012" s="68">
        <v>88652</v>
      </c>
      <c r="AC3012" s="63">
        <v>44327.792327450123</v>
      </c>
      <c r="AD3012" s="63"/>
      <c r="AE3012" s="54" t="s">
        <v>176</v>
      </c>
      <c r="AG3012" s="63"/>
      <c r="AK3012" s="64"/>
      <c r="AL3012" s="64"/>
      <c r="AM3012" s="65"/>
      <c r="AO3012" s="64"/>
      <c r="AP3012" s="66"/>
      <c r="AQ3012" s="66"/>
      <c r="AS3012" s="67"/>
      <c r="AT3012" s="68"/>
    </row>
    <row r="3013" spans="1:46" x14ac:dyDescent="0.25">
      <c r="A3013" s="60">
        <v>45706.422030592803</v>
      </c>
      <c r="B3013" s="54">
        <f t="shared" si="138"/>
        <v>2</v>
      </c>
      <c r="C3013" s="54">
        <f t="shared" si="139"/>
        <v>3004</v>
      </c>
      <c r="D3013" s="60">
        <v>45706.422030592803</v>
      </c>
      <c r="G3013" s="63"/>
      <c r="I3013" s="64"/>
      <c r="J3013" s="64"/>
      <c r="K3013" s="65"/>
      <c r="M3013" s="64"/>
      <c r="N3013" s="66"/>
      <c r="O3013" s="66"/>
      <c r="Q3013" s="67"/>
      <c r="R3013" s="68"/>
      <c r="S3013" s="63"/>
      <c r="U3013" s="68">
        <v>88682</v>
      </c>
      <c r="V3013" s="64">
        <v>9</v>
      </c>
      <c r="W3013" s="54">
        <f t="shared" si="140"/>
        <v>3004</v>
      </c>
      <c r="X3013" s="68">
        <v>88682</v>
      </c>
      <c r="AC3013" s="63">
        <v>44342.468775720801</v>
      </c>
      <c r="AD3013" s="63"/>
      <c r="AE3013" s="54" t="s">
        <v>177</v>
      </c>
      <c r="AG3013" s="63"/>
      <c r="AK3013" s="64"/>
      <c r="AL3013" s="64"/>
      <c r="AM3013" s="65"/>
      <c r="AO3013" s="64"/>
      <c r="AP3013" s="66"/>
      <c r="AQ3013" s="66"/>
      <c r="AS3013" s="67"/>
      <c r="AT3013" s="68"/>
    </row>
    <row r="3014" spans="1:46" x14ac:dyDescent="0.25">
      <c r="A3014" s="60">
        <v>45721.339182365686</v>
      </c>
      <c r="B3014" s="54">
        <f t="shared" si="138"/>
        <v>3</v>
      </c>
      <c r="C3014" s="54">
        <f t="shared" si="139"/>
        <v>3005</v>
      </c>
      <c r="D3014" s="60">
        <v>45721.339182365686</v>
      </c>
      <c r="G3014" s="63"/>
      <c r="I3014" s="64"/>
      <c r="J3014" s="64"/>
      <c r="K3014" s="65"/>
      <c r="M3014" s="64"/>
      <c r="N3014" s="66"/>
      <c r="O3014" s="66"/>
      <c r="Q3014" s="67"/>
      <c r="R3014" s="68"/>
      <c r="S3014" s="63"/>
      <c r="U3014" s="68">
        <v>88711</v>
      </c>
      <c r="V3014" s="64">
        <v>10</v>
      </c>
      <c r="W3014" s="54">
        <f t="shared" si="140"/>
        <v>3005</v>
      </c>
      <c r="X3014" s="68">
        <v>88711</v>
      </c>
      <c r="AC3014" s="63">
        <v>44357.454028173815</v>
      </c>
      <c r="AD3014" s="63"/>
      <c r="AE3014" s="54" t="s">
        <v>176</v>
      </c>
      <c r="AG3014" s="63"/>
      <c r="AK3014" s="64"/>
      <c r="AL3014" s="64"/>
      <c r="AM3014" s="65"/>
      <c r="AO3014" s="64"/>
      <c r="AP3014" s="66"/>
      <c r="AQ3014" s="66"/>
      <c r="AS3014" s="67"/>
      <c r="AT3014" s="68"/>
    </row>
    <row r="3015" spans="1:46" x14ac:dyDescent="0.25">
      <c r="A3015" s="60">
        <v>45736.376830015797</v>
      </c>
      <c r="B3015" s="54">
        <f t="shared" si="138"/>
        <v>4</v>
      </c>
      <c r="C3015" s="54">
        <f t="shared" si="139"/>
        <v>3006</v>
      </c>
      <c r="D3015" s="60">
        <v>45736.376830015797</v>
      </c>
      <c r="G3015" s="63"/>
      <c r="I3015" s="64"/>
      <c r="J3015" s="64"/>
      <c r="K3015" s="65"/>
      <c r="M3015" s="64"/>
      <c r="N3015" s="66"/>
      <c r="O3015" s="66"/>
      <c r="Q3015" s="67"/>
      <c r="R3015" s="68"/>
      <c r="S3015" s="63"/>
      <c r="U3015" s="68">
        <v>88741</v>
      </c>
      <c r="V3015" s="64">
        <v>11</v>
      </c>
      <c r="W3015" s="54">
        <f t="shared" si="140"/>
        <v>3006</v>
      </c>
      <c r="X3015" s="68">
        <v>88741</v>
      </c>
      <c r="AC3015" s="63">
        <v>44371.778369069099</v>
      </c>
      <c r="AD3015" s="63"/>
      <c r="AE3015" s="54" t="s">
        <v>177</v>
      </c>
      <c r="AG3015" s="63"/>
      <c r="AK3015" s="64"/>
      <c r="AL3015" s="64"/>
      <c r="AM3015" s="65"/>
      <c r="AO3015" s="64"/>
      <c r="AP3015" s="66"/>
      <c r="AQ3015" s="66"/>
      <c r="AS3015" s="67"/>
      <c r="AT3015" s="68"/>
    </row>
    <row r="3016" spans="1:46" x14ac:dyDescent="0.25">
      <c r="A3016" s="60">
        <v>45751.534524827264</v>
      </c>
      <c r="B3016" s="54">
        <f t="shared" si="138"/>
        <v>5</v>
      </c>
      <c r="C3016" s="54">
        <f t="shared" si="139"/>
        <v>3007</v>
      </c>
      <c r="D3016" s="60">
        <v>45751.534524827264</v>
      </c>
      <c r="G3016" s="63"/>
      <c r="I3016" s="64"/>
      <c r="J3016" s="64"/>
      <c r="K3016" s="65"/>
      <c r="M3016" s="64"/>
      <c r="N3016" s="66"/>
      <c r="O3016" s="66"/>
      <c r="Q3016" s="67"/>
      <c r="R3016" s="68"/>
      <c r="S3016" s="63"/>
      <c r="U3016" s="68">
        <v>88771</v>
      </c>
      <c r="V3016" s="64">
        <v>12</v>
      </c>
      <c r="W3016" s="54">
        <f t="shared" si="140"/>
        <v>3007</v>
      </c>
      <c r="X3016" s="68">
        <v>88771</v>
      </c>
      <c r="AC3016" s="63">
        <v>44387.054011636879</v>
      </c>
      <c r="AD3016" s="63"/>
      <c r="AE3016" s="54" t="s">
        <v>176</v>
      </c>
      <c r="AG3016" s="63"/>
      <c r="AK3016" s="64"/>
      <c r="AL3016" s="64"/>
      <c r="AM3016" s="65"/>
      <c r="AO3016" s="64"/>
      <c r="AP3016" s="66"/>
      <c r="AQ3016" s="66"/>
      <c r="AS3016" s="67"/>
      <c r="AT3016" s="68"/>
    </row>
    <row r="3017" spans="1:46" x14ac:dyDescent="0.25">
      <c r="A3017" s="60">
        <v>45766.831369437743</v>
      </c>
      <c r="B3017" s="54">
        <f t="shared" si="138"/>
        <v>6</v>
      </c>
      <c r="C3017" s="54">
        <f t="shared" si="139"/>
        <v>3008</v>
      </c>
      <c r="D3017" s="60">
        <v>45766.831369437743</v>
      </c>
      <c r="G3017" s="63"/>
      <c r="I3017" s="64"/>
      <c r="J3017" s="64"/>
      <c r="K3017" s="65"/>
      <c r="M3017" s="64"/>
      <c r="N3017" s="66"/>
      <c r="O3017" s="66"/>
      <c r="Q3017" s="67"/>
      <c r="R3017" s="68"/>
      <c r="S3017" s="63"/>
      <c r="U3017" s="68">
        <v>88801</v>
      </c>
      <c r="V3017" s="64">
        <v>1</v>
      </c>
      <c r="W3017" s="54">
        <f t="shared" si="140"/>
        <v>3008</v>
      </c>
      <c r="X3017" s="68">
        <v>88801</v>
      </c>
      <c r="AC3017" s="63">
        <v>44401.10976562649</v>
      </c>
      <c r="AD3017" s="63"/>
      <c r="AE3017" s="54" t="s">
        <v>177</v>
      </c>
      <c r="AG3017" s="63"/>
      <c r="AK3017" s="64"/>
      <c r="AL3017" s="64"/>
      <c r="AM3017" s="65"/>
      <c r="AO3017" s="64"/>
      <c r="AP3017" s="66"/>
      <c r="AQ3017" s="66"/>
      <c r="AS3017" s="67"/>
      <c r="AT3017" s="68"/>
    </row>
    <row r="3018" spans="1:46" x14ac:dyDescent="0.25">
      <c r="A3018" s="60">
        <v>45782.248849708587</v>
      </c>
      <c r="B3018" s="54">
        <f t="shared" si="138"/>
        <v>7</v>
      </c>
      <c r="C3018" s="54">
        <f t="shared" si="139"/>
        <v>3009</v>
      </c>
      <c r="D3018" s="60">
        <v>45782.248849708587</v>
      </c>
      <c r="G3018" s="63"/>
      <c r="I3018" s="64"/>
      <c r="J3018" s="64"/>
      <c r="K3018" s="65"/>
      <c r="M3018" s="64"/>
      <c r="N3018" s="66"/>
      <c r="O3018" s="66"/>
      <c r="Q3018" s="67"/>
      <c r="R3018" s="68"/>
      <c r="S3018" s="63"/>
      <c r="U3018" s="68">
        <v>88830</v>
      </c>
      <c r="V3018" s="64">
        <v>2</v>
      </c>
      <c r="W3018" s="54">
        <f t="shared" si="140"/>
        <v>3009</v>
      </c>
      <c r="X3018" s="68">
        <v>88830</v>
      </c>
      <c r="AC3018" s="63">
        <v>44416.577283733059</v>
      </c>
      <c r="AD3018" s="63"/>
      <c r="AE3018" s="54" t="s">
        <v>176</v>
      </c>
      <c r="AG3018" s="63"/>
      <c r="AK3018" s="64"/>
      <c r="AL3018" s="64"/>
      <c r="AM3018" s="65"/>
      <c r="AO3018" s="64"/>
      <c r="AP3018" s="66"/>
      <c r="AQ3018" s="66"/>
      <c r="AS3018" s="67"/>
      <c r="AT3018" s="68"/>
    </row>
    <row r="3019" spans="1:46" x14ac:dyDescent="0.25">
      <c r="A3019" s="60">
        <v>45797.788742370903</v>
      </c>
      <c r="B3019" s="54">
        <f t="shared" si="138"/>
        <v>8</v>
      </c>
      <c r="C3019" s="54">
        <f t="shared" si="139"/>
        <v>3010</v>
      </c>
      <c r="D3019" s="60">
        <v>45797.788742370903</v>
      </c>
      <c r="G3019" s="63"/>
      <c r="I3019" s="64"/>
      <c r="J3019" s="64"/>
      <c r="K3019" s="65"/>
      <c r="M3019" s="64"/>
      <c r="N3019" s="66"/>
      <c r="O3019" s="66"/>
      <c r="Q3019" s="67"/>
      <c r="R3019" s="68"/>
      <c r="S3019" s="63"/>
      <c r="U3019" s="68">
        <v>88860</v>
      </c>
      <c r="V3019" s="64">
        <v>3</v>
      </c>
      <c r="W3019" s="54">
        <f t="shared" si="140"/>
        <v>3010</v>
      </c>
      <c r="X3019" s="68">
        <v>88860</v>
      </c>
      <c r="AC3019" s="63">
        <v>44430.502168732695</v>
      </c>
      <c r="AD3019" s="63"/>
      <c r="AE3019" s="54" t="s">
        <v>177</v>
      </c>
      <c r="AG3019" s="63"/>
      <c r="AK3019" s="64"/>
      <c r="AL3019" s="64"/>
      <c r="AM3019" s="65"/>
      <c r="AO3019" s="64"/>
      <c r="AP3019" s="66"/>
      <c r="AQ3019" s="66"/>
      <c r="AS3019" s="67"/>
      <c r="AT3019" s="68"/>
    </row>
    <row r="3020" spans="1:46" x14ac:dyDescent="0.25">
      <c r="A3020" s="60">
        <v>45813.415050349198</v>
      </c>
      <c r="B3020" s="54">
        <f t="shared" ref="B3020:B3083" si="141">IF(B3019=24,1,B3019+1)</f>
        <v>9</v>
      </c>
      <c r="C3020" s="54">
        <f t="shared" ref="C3020:C3083" si="142">C3019+1</f>
        <v>3011</v>
      </c>
      <c r="D3020" s="60">
        <v>45813.415050349198</v>
      </c>
      <c r="G3020" s="63"/>
      <c r="I3020" s="64"/>
      <c r="J3020" s="64"/>
      <c r="K3020" s="65"/>
      <c r="M3020" s="64"/>
      <c r="N3020" s="66"/>
      <c r="O3020" s="66"/>
      <c r="Q3020" s="67"/>
      <c r="R3020" s="68"/>
      <c r="S3020" s="63"/>
      <c r="U3020" s="68">
        <v>88890</v>
      </c>
      <c r="V3020" s="64">
        <v>4</v>
      </c>
      <c r="W3020" s="54">
        <f t="shared" ref="W3020:W3083" si="143">W3019+1</f>
        <v>3011</v>
      </c>
      <c r="X3020" s="68">
        <v>88890</v>
      </c>
      <c r="AC3020" s="63">
        <v>44446.036753636785</v>
      </c>
      <c r="AD3020" s="63"/>
      <c r="AE3020" s="54" t="s">
        <v>176</v>
      </c>
      <c r="AG3020" s="63"/>
      <c r="AK3020" s="64"/>
      <c r="AL3020" s="64"/>
      <c r="AM3020" s="65"/>
      <c r="AO3020" s="64"/>
      <c r="AP3020" s="66"/>
      <c r="AQ3020" s="66"/>
      <c r="AS3020" s="67"/>
      <c r="AT3020" s="68"/>
    </row>
    <row r="3021" spans="1:46" x14ac:dyDescent="0.25">
      <c r="A3021" s="60">
        <v>45829.113482152577</v>
      </c>
      <c r="B3021" s="54">
        <f t="shared" si="141"/>
        <v>10</v>
      </c>
      <c r="C3021" s="54">
        <f t="shared" si="142"/>
        <v>3012</v>
      </c>
      <c r="D3021" s="60">
        <v>45829.113482152577</v>
      </c>
      <c r="G3021" s="63"/>
      <c r="I3021" s="64"/>
      <c r="J3021" s="64"/>
      <c r="K3021" s="65"/>
      <c r="M3021" s="64"/>
      <c r="N3021" s="66"/>
      <c r="O3021" s="66"/>
      <c r="Q3021" s="67"/>
      <c r="R3021" s="68"/>
      <c r="S3021" s="63"/>
      <c r="U3021" s="68">
        <v>88919</v>
      </c>
      <c r="V3021" s="64">
        <v>5</v>
      </c>
      <c r="W3021" s="54">
        <f t="shared" si="143"/>
        <v>3012</v>
      </c>
      <c r="X3021" s="68">
        <v>88919</v>
      </c>
      <c r="AC3021" s="63">
        <v>44459.997125386726</v>
      </c>
      <c r="AD3021" s="63"/>
      <c r="AE3021" s="54" t="s">
        <v>177</v>
      </c>
      <c r="AG3021" s="63"/>
      <c r="AK3021" s="64"/>
      <c r="AL3021" s="64"/>
      <c r="AM3021" s="65"/>
      <c r="AO3021" s="64"/>
      <c r="AP3021" s="66"/>
      <c r="AQ3021" s="66"/>
      <c r="AS3021" s="67"/>
      <c r="AT3021" s="68"/>
    </row>
    <row r="3022" spans="1:46" x14ac:dyDescent="0.25">
      <c r="A3022" s="60">
        <v>45844.837595765013</v>
      </c>
      <c r="B3022" s="54">
        <f t="shared" si="141"/>
        <v>11</v>
      </c>
      <c r="C3022" s="54">
        <f t="shared" si="142"/>
        <v>3013</v>
      </c>
      <c r="D3022" s="60">
        <v>45844.837595765013</v>
      </c>
      <c r="G3022" s="63"/>
      <c r="I3022" s="64"/>
      <c r="J3022" s="64"/>
      <c r="K3022" s="65"/>
      <c r="M3022" s="64"/>
      <c r="N3022" s="66"/>
      <c r="O3022" s="66"/>
      <c r="Q3022" s="67"/>
      <c r="R3022" s="68"/>
      <c r="S3022" s="63"/>
      <c r="U3022" s="68">
        <v>88949</v>
      </c>
      <c r="V3022" s="64">
        <v>6</v>
      </c>
      <c r="W3022" s="54">
        <f t="shared" si="143"/>
        <v>3013</v>
      </c>
      <c r="X3022" s="68">
        <v>88949</v>
      </c>
      <c r="AC3022" s="63">
        <v>44475.462884343695</v>
      </c>
      <c r="AD3022" s="63"/>
      <c r="AE3022" s="54" t="s">
        <v>176</v>
      </c>
      <c r="AG3022" s="63"/>
      <c r="AK3022" s="64"/>
      <c r="AL3022" s="64"/>
      <c r="AM3022" s="65"/>
      <c r="AO3022" s="64"/>
      <c r="AP3022" s="66"/>
      <c r="AQ3022" s="66"/>
      <c r="AS3022" s="67"/>
      <c r="AT3022" s="68"/>
    </row>
    <row r="3023" spans="1:46" x14ac:dyDescent="0.25">
      <c r="A3023" s="60">
        <v>45860.562920057215</v>
      </c>
      <c r="B3023" s="54">
        <f t="shared" si="141"/>
        <v>12</v>
      </c>
      <c r="C3023" s="54">
        <f t="shared" si="142"/>
        <v>3014</v>
      </c>
      <c r="D3023" s="60">
        <v>45860.562920057215</v>
      </c>
      <c r="G3023" s="63"/>
      <c r="I3023" s="64"/>
      <c r="J3023" s="64"/>
      <c r="K3023" s="65"/>
      <c r="M3023" s="64"/>
      <c r="N3023" s="66"/>
      <c r="O3023" s="66"/>
      <c r="Q3023" s="67"/>
      <c r="R3023" s="68"/>
      <c r="S3023" s="63"/>
      <c r="U3023" s="68">
        <v>88978</v>
      </c>
      <c r="V3023" s="64">
        <v>7</v>
      </c>
      <c r="W3023" s="54">
        <f t="shared" si="143"/>
        <v>3014</v>
      </c>
      <c r="X3023" s="68">
        <v>88978</v>
      </c>
      <c r="AC3023" s="63">
        <v>44489.623503579292</v>
      </c>
      <c r="AD3023" s="63"/>
      <c r="AE3023" s="54" t="s">
        <v>177</v>
      </c>
      <c r="AG3023" s="63"/>
      <c r="AK3023" s="64"/>
      <c r="AL3023" s="64"/>
      <c r="AM3023" s="65"/>
      <c r="AO3023" s="64"/>
      <c r="AP3023" s="66"/>
      <c r="AQ3023" s="66"/>
      <c r="AS3023" s="67"/>
      <c r="AT3023" s="68"/>
    </row>
    <row r="3024" spans="1:46" x14ac:dyDescent="0.25">
      <c r="A3024" s="60">
        <v>45876.24495243514</v>
      </c>
      <c r="B3024" s="54">
        <f t="shared" si="141"/>
        <v>13</v>
      </c>
      <c r="C3024" s="54">
        <f t="shared" si="142"/>
        <v>3015</v>
      </c>
      <c r="D3024" s="60">
        <v>45876.24495243514</v>
      </c>
      <c r="G3024" s="63"/>
      <c r="I3024" s="64"/>
      <c r="J3024" s="64"/>
      <c r="K3024" s="65"/>
      <c r="M3024" s="64"/>
      <c r="N3024" s="66"/>
      <c r="O3024" s="66"/>
      <c r="Q3024" s="67"/>
      <c r="R3024" s="68"/>
      <c r="S3024" s="63"/>
      <c r="U3024" s="68">
        <v>89007</v>
      </c>
      <c r="V3024" s="64">
        <v>8</v>
      </c>
      <c r="W3024" s="54">
        <f t="shared" si="143"/>
        <v>3015</v>
      </c>
      <c r="X3024" s="68">
        <v>89007</v>
      </c>
      <c r="AC3024" s="63">
        <v>44504.88594753528</v>
      </c>
      <c r="AD3024" s="63"/>
      <c r="AE3024" s="54" t="s">
        <v>176</v>
      </c>
      <c r="AG3024" s="63"/>
      <c r="AK3024" s="64"/>
      <c r="AL3024" s="64"/>
      <c r="AM3024" s="65"/>
      <c r="AO3024" s="64"/>
      <c r="AP3024" s="66"/>
      <c r="AQ3024" s="66"/>
      <c r="AS3024" s="67"/>
      <c r="AT3024" s="68"/>
    </row>
    <row r="3025" spans="1:46" x14ac:dyDescent="0.25">
      <c r="A3025" s="60">
        <v>45891.857646409888</v>
      </c>
      <c r="B3025" s="54">
        <f t="shared" si="141"/>
        <v>14</v>
      </c>
      <c r="C3025" s="54">
        <f t="shared" si="142"/>
        <v>3016</v>
      </c>
      <c r="D3025" s="60">
        <v>45891.857646409888</v>
      </c>
      <c r="G3025" s="63"/>
      <c r="I3025" s="64"/>
      <c r="J3025" s="64"/>
      <c r="K3025" s="65"/>
      <c r="M3025" s="64"/>
      <c r="N3025" s="66"/>
      <c r="O3025" s="66"/>
      <c r="Q3025" s="67"/>
      <c r="R3025" s="68"/>
      <c r="S3025" s="63"/>
      <c r="U3025" s="68">
        <v>89036</v>
      </c>
      <c r="V3025" s="64">
        <v>9</v>
      </c>
      <c r="W3025" s="54">
        <f t="shared" si="143"/>
        <v>3016</v>
      </c>
      <c r="X3025" s="68">
        <v>89036</v>
      </c>
      <c r="AC3025" s="63">
        <v>44519.374041301198</v>
      </c>
      <c r="AD3025" s="63"/>
      <c r="AE3025" s="54" t="s">
        <v>177</v>
      </c>
      <c r="AG3025" s="63"/>
      <c r="AK3025" s="64"/>
      <c r="AL3025" s="64"/>
      <c r="AM3025" s="65"/>
      <c r="AO3025" s="64"/>
      <c r="AP3025" s="66"/>
      <c r="AQ3025" s="66"/>
      <c r="AS3025" s="67"/>
      <c r="AT3025" s="68"/>
    </row>
    <row r="3026" spans="1:46" x14ac:dyDescent="0.25">
      <c r="A3026" s="60">
        <v>45907.370206708554</v>
      </c>
      <c r="B3026" s="54">
        <f t="shared" si="141"/>
        <v>15</v>
      </c>
      <c r="C3026" s="54">
        <f t="shared" si="142"/>
        <v>3017</v>
      </c>
      <c r="D3026" s="60">
        <v>45907.370206708554</v>
      </c>
      <c r="G3026" s="63"/>
      <c r="I3026" s="64"/>
      <c r="J3026" s="64"/>
      <c r="K3026" s="65"/>
      <c r="M3026" s="64"/>
      <c r="N3026" s="66"/>
      <c r="O3026" s="66"/>
      <c r="Q3026" s="67"/>
      <c r="R3026" s="68"/>
      <c r="S3026" s="63"/>
      <c r="U3026" s="68">
        <v>89066</v>
      </c>
      <c r="V3026" s="64">
        <v>10</v>
      </c>
      <c r="W3026" s="54">
        <f t="shared" si="143"/>
        <v>3017</v>
      </c>
      <c r="X3026" s="68">
        <v>89066</v>
      </c>
      <c r="AC3026" s="63">
        <v>44534.322348576505</v>
      </c>
      <c r="AD3026" s="63"/>
      <c r="AE3026" s="54" t="s">
        <v>176</v>
      </c>
      <c r="AG3026" s="63"/>
      <c r="AK3026" s="64"/>
      <c r="AL3026" s="64"/>
      <c r="AM3026" s="65"/>
      <c r="AO3026" s="64"/>
      <c r="AP3026" s="66"/>
      <c r="AQ3026" s="66"/>
      <c r="AS3026" s="67"/>
      <c r="AT3026" s="68"/>
    </row>
    <row r="3027" spans="1:46" x14ac:dyDescent="0.25">
      <c r="A3027" s="60">
        <v>45922.764232384041</v>
      </c>
      <c r="B3027" s="54">
        <f t="shared" si="141"/>
        <v>16</v>
      </c>
      <c r="C3027" s="54">
        <f t="shared" si="142"/>
        <v>3018</v>
      </c>
      <c r="D3027" s="60">
        <v>45922.764232384041</v>
      </c>
      <c r="G3027" s="63"/>
      <c r="I3027" s="64"/>
      <c r="J3027" s="64"/>
      <c r="K3027" s="65"/>
      <c r="M3027" s="64"/>
      <c r="N3027" s="66"/>
      <c r="O3027" s="66"/>
      <c r="Q3027" s="67"/>
      <c r="R3027" s="68"/>
      <c r="S3027" s="63"/>
      <c r="U3027" s="68">
        <v>89095</v>
      </c>
      <c r="V3027" s="64">
        <v>11</v>
      </c>
      <c r="W3027" s="54">
        <f t="shared" si="143"/>
        <v>3018</v>
      </c>
      <c r="X3027" s="68">
        <v>89095</v>
      </c>
      <c r="AC3027" s="63">
        <v>44549.192130699288</v>
      </c>
      <c r="AD3027" s="63"/>
      <c r="AE3027" s="54" t="s">
        <v>177</v>
      </c>
      <c r="AG3027" s="63"/>
      <c r="AK3027" s="64"/>
      <c r="AL3027" s="64"/>
      <c r="AM3027" s="65"/>
      <c r="AO3027" s="64"/>
      <c r="AP3027" s="66"/>
      <c r="AQ3027" s="66"/>
      <c r="AS3027" s="67"/>
      <c r="AT3027" s="68"/>
    </row>
    <row r="3028" spans="1:46" x14ac:dyDescent="0.25">
      <c r="A3028" s="60">
        <v>45938.029413004871</v>
      </c>
      <c r="B3028" s="54">
        <f t="shared" si="141"/>
        <v>17</v>
      </c>
      <c r="C3028" s="54">
        <f t="shared" si="142"/>
        <v>3019</v>
      </c>
      <c r="D3028" s="60">
        <v>45938.029413004871</v>
      </c>
      <c r="G3028" s="63"/>
      <c r="I3028" s="64"/>
      <c r="J3028" s="64"/>
      <c r="K3028" s="65"/>
      <c r="M3028" s="64"/>
      <c r="N3028" s="66"/>
      <c r="O3028" s="66"/>
      <c r="Q3028" s="67"/>
      <c r="R3028" s="68"/>
      <c r="S3028" s="63"/>
      <c r="U3028" s="68">
        <v>89125</v>
      </c>
      <c r="V3028" s="64">
        <v>12</v>
      </c>
      <c r="W3028" s="54">
        <f t="shared" si="143"/>
        <v>3019</v>
      </c>
      <c r="X3028" s="68">
        <v>89125</v>
      </c>
      <c r="AC3028" s="63">
        <v>44563.774069119245</v>
      </c>
      <c r="AD3028" s="63"/>
      <c r="AE3028" s="54" t="s">
        <v>176</v>
      </c>
      <c r="AG3028" s="63"/>
      <c r="AK3028" s="64"/>
      <c r="AL3028" s="64"/>
      <c r="AM3028" s="65"/>
      <c r="AO3028" s="64"/>
      <c r="AP3028" s="66"/>
      <c r="AQ3028" s="66"/>
      <c r="AS3028" s="67"/>
      <c r="AT3028" s="68"/>
    </row>
    <row r="3029" spans="1:46" x14ac:dyDescent="0.25">
      <c r="A3029" s="60">
        <v>45953.161164733116</v>
      </c>
      <c r="B3029" s="54">
        <f t="shared" si="141"/>
        <v>18</v>
      </c>
      <c r="C3029" s="54">
        <f t="shared" si="142"/>
        <v>3020</v>
      </c>
      <c r="D3029" s="60">
        <v>45953.161164733116</v>
      </c>
      <c r="G3029" s="63"/>
      <c r="I3029" s="64"/>
      <c r="J3029" s="64"/>
      <c r="K3029" s="65"/>
      <c r="M3029" s="64"/>
      <c r="N3029" s="66"/>
      <c r="O3029" s="66"/>
      <c r="Q3029" s="67"/>
      <c r="R3029" s="68"/>
      <c r="S3029" s="63"/>
      <c r="U3029" s="68">
        <v>89155</v>
      </c>
      <c r="V3029" s="64">
        <v>1</v>
      </c>
      <c r="W3029" s="54">
        <f t="shared" si="143"/>
        <v>3020</v>
      </c>
      <c r="X3029" s="68">
        <v>89155</v>
      </c>
      <c r="AC3029" s="63">
        <v>44578.992772764061</v>
      </c>
      <c r="AD3029" s="63"/>
      <c r="AE3029" s="54" t="s">
        <v>177</v>
      </c>
      <c r="AG3029" s="63"/>
      <c r="AK3029" s="64"/>
      <c r="AL3029" s="64"/>
      <c r="AM3029" s="65"/>
      <c r="AO3029" s="64"/>
      <c r="AP3029" s="66"/>
      <c r="AQ3029" s="66"/>
      <c r="AS3029" s="67"/>
      <c r="AT3029" s="68"/>
    </row>
    <row r="3030" spans="1:46" x14ac:dyDescent="0.25">
      <c r="A3030" s="60">
        <v>45968.170276853722</v>
      </c>
      <c r="B3030" s="54">
        <f t="shared" si="141"/>
        <v>19</v>
      </c>
      <c r="C3030" s="54">
        <f t="shared" si="142"/>
        <v>3021</v>
      </c>
      <c r="D3030" s="60">
        <v>45968.170276853722</v>
      </c>
      <c r="G3030" s="63"/>
      <c r="I3030" s="64"/>
      <c r="J3030" s="64"/>
      <c r="K3030" s="65"/>
      <c r="M3030" s="64"/>
      <c r="N3030" s="66"/>
      <c r="O3030" s="66"/>
      <c r="Q3030" s="67"/>
      <c r="R3030" s="68"/>
      <c r="S3030" s="63"/>
      <c r="U3030" s="68">
        <v>89184</v>
      </c>
      <c r="V3030" s="64">
        <v>2</v>
      </c>
      <c r="W3030" s="54">
        <f t="shared" si="143"/>
        <v>3021</v>
      </c>
      <c r="X3030" s="68">
        <v>89184</v>
      </c>
      <c r="AC3030" s="63">
        <v>44593.241094084457</v>
      </c>
      <c r="AD3030" s="63"/>
      <c r="AE3030" s="54" t="s">
        <v>176</v>
      </c>
      <c r="AG3030" s="63"/>
      <c r="AK3030" s="64"/>
      <c r="AL3030" s="64"/>
      <c r="AM3030" s="65"/>
      <c r="AO3030" s="64"/>
      <c r="AP3030" s="66"/>
      <c r="AQ3030" s="66"/>
      <c r="AS3030" s="67"/>
      <c r="AT3030" s="68"/>
    </row>
    <row r="3031" spans="1:46" x14ac:dyDescent="0.25">
      <c r="A3031" s="60">
        <v>45983.067172901239</v>
      </c>
      <c r="B3031" s="54">
        <f t="shared" si="141"/>
        <v>20</v>
      </c>
      <c r="C3031" s="54">
        <f t="shared" si="142"/>
        <v>3022</v>
      </c>
      <c r="D3031" s="60">
        <v>45983.067172901239</v>
      </c>
      <c r="G3031" s="63"/>
      <c r="I3031" s="64"/>
      <c r="J3031" s="64"/>
      <c r="K3031" s="65"/>
      <c r="M3031" s="64"/>
      <c r="N3031" s="66"/>
      <c r="O3031" s="66"/>
      <c r="Q3031" s="67"/>
      <c r="R3031" s="68"/>
      <c r="S3031" s="63"/>
      <c r="U3031" s="68">
        <v>89214</v>
      </c>
      <c r="V3031" s="64">
        <v>3</v>
      </c>
      <c r="W3031" s="54">
        <f t="shared" si="143"/>
        <v>3022</v>
      </c>
      <c r="X3031" s="68">
        <v>89214</v>
      </c>
      <c r="AC3031" s="63">
        <v>44608.706719895359</v>
      </c>
      <c r="AD3031" s="63"/>
      <c r="AE3031" s="54" t="s">
        <v>177</v>
      </c>
      <c r="AG3031" s="63"/>
      <c r="AK3031" s="64"/>
      <c r="AL3031" s="64"/>
      <c r="AM3031" s="65"/>
      <c r="AO3031" s="64"/>
      <c r="AP3031" s="66"/>
      <c r="AQ3031" s="66"/>
      <c r="AS3031" s="67"/>
      <c r="AT3031" s="68"/>
    </row>
    <row r="3032" spans="1:46" x14ac:dyDescent="0.25">
      <c r="A3032" s="60">
        <v>45997.878982773051</v>
      </c>
      <c r="B3032" s="54">
        <f t="shared" si="141"/>
        <v>21</v>
      </c>
      <c r="C3032" s="54">
        <f t="shared" si="142"/>
        <v>3023</v>
      </c>
      <c r="D3032" s="60">
        <v>45997.878982773051</v>
      </c>
      <c r="G3032" s="63"/>
      <c r="I3032" s="64"/>
      <c r="J3032" s="64"/>
      <c r="K3032" s="65"/>
      <c r="M3032" s="64"/>
      <c r="N3032" s="66"/>
      <c r="O3032" s="66"/>
      <c r="Q3032" s="67"/>
      <c r="R3032" s="68"/>
      <c r="S3032" s="63"/>
      <c r="U3032" s="68">
        <v>89244</v>
      </c>
      <c r="V3032" s="64">
        <v>4</v>
      </c>
      <c r="W3032" s="54">
        <f t="shared" si="143"/>
        <v>3023</v>
      </c>
      <c r="X3032" s="68">
        <v>89244</v>
      </c>
      <c r="AC3032" s="63">
        <v>44622.733291850425</v>
      </c>
      <c r="AD3032" s="63"/>
      <c r="AE3032" s="54" t="s">
        <v>176</v>
      </c>
      <c r="AG3032" s="63"/>
      <c r="AK3032" s="64"/>
      <c r="AL3032" s="64"/>
      <c r="AM3032" s="65"/>
      <c r="AO3032" s="64"/>
      <c r="AP3032" s="66"/>
      <c r="AQ3032" s="66"/>
      <c r="AS3032" s="67"/>
      <c r="AT3032" s="68"/>
    </row>
    <row r="3033" spans="1:46" x14ac:dyDescent="0.25">
      <c r="A3033" s="60">
        <v>46012.627943625208</v>
      </c>
      <c r="B3033" s="54">
        <f t="shared" si="141"/>
        <v>22</v>
      </c>
      <c r="C3033" s="54">
        <f t="shared" si="142"/>
        <v>3024</v>
      </c>
      <c r="D3033" s="60">
        <v>46012.627943625208</v>
      </c>
      <c r="G3033" s="63"/>
      <c r="I3033" s="64"/>
      <c r="J3033" s="64"/>
      <c r="K3033" s="65"/>
      <c r="M3033" s="64"/>
      <c r="N3033" s="66"/>
      <c r="O3033" s="66"/>
      <c r="Q3033" s="67"/>
      <c r="R3033" s="68"/>
      <c r="S3033" s="63"/>
      <c r="U3033" s="68">
        <v>89274</v>
      </c>
      <c r="V3033" s="64">
        <v>5</v>
      </c>
      <c r="W3033" s="54">
        <f t="shared" si="143"/>
        <v>3024</v>
      </c>
      <c r="X3033" s="68">
        <v>89274</v>
      </c>
      <c r="AC3033" s="63">
        <v>44638.304679126013</v>
      </c>
      <c r="AD3033" s="63"/>
      <c r="AE3033" s="54" t="s">
        <v>177</v>
      </c>
      <c r="AG3033" s="63"/>
      <c r="AK3033" s="64"/>
      <c r="AL3033" s="64"/>
      <c r="AM3033" s="65"/>
      <c r="AO3033" s="64"/>
      <c r="AP3033" s="66"/>
      <c r="AQ3033" s="66"/>
      <c r="AS3033" s="67"/>
      <c r="AT3033" s="68"/>
    </row>
    <row r="3034" spans="1:46" x14ac:dyDescent="0.25">
      <c r="A3034" s="60">
        <v>46027.350215656217</v>
      </c>
      <c r="B3034" s="54">
        <f t="shared" si="141"/>
        <v>23</v>
      </c>
      <c r="C3034" s="54">
        <f t="shared" si="142"/>
        <v>3025</v>
      </c>
      <c r="D3034" s="60">
        <v>46027.350215656217</v>
      </c>
      <c r="G3034" s="63"/>
      <c r="I3034" s="64"/>
      <c r="J3034" s="64"/>
      <c r="K3034" s="65"/>
      <c r="M3034" s="64"/>
      <c r="N3034" s="66"/>
      <c r="O3034" s="66"/>
      <c r="Q3034" s="67"/>
      <c r="R3034" s="68"/>
      <c r="S3034" s="63"/>
      <c r="U3034" s="68">
        <v>89303</v>
      </c>
      <c r="V3034" s="64">
        <v>6</v>
      </c>
      <c r="W3034" s="54">
        <f t="shared" si="143"/>
        <v>3025</v>
      </c>
      <c r="X3034" s="68">
        <v>89303</v>
      </c>
      <c r="AC3034" s="63">
        <v>44652.267758123577</v>
      </c>
      <c r="AD3034" s="63"/>
      <c r="AE3034" s="54" t="s">
        <v>176</v>
      </c>
      <c r="AG3034" s="63"/>
      <c r="AK3034" s="64"/>
      <c r="AL3034" s="64"/>
      <c r="AM3034" s="65"/>
      <c r="AO3034" s="64"/>
      <c r="AP3034" s="66"/>
      <c r="AQ3034" s="66"/>
      <c r="AS3034" s="67"/>
      <c r="AT3034" s="68"/>
    </row>
    <row r="3035" spans="1:46" x14ac:dyDescent="0.25">
      <c r="A3035" s="60">
        <v>46042.07367186388</v>
      </c>
      <c r="B3035" s="54">
        <f t="shared" si="141"/>
        <v>24</v>
      </c>
      <c r="C3035" s="54">
        <f t="shared" si="142"/>
        <v>3026</v>
      </c>
      <c r="D3035" s="60">
        <v>46042.07367186388</v>
      </c>
      <c r="G3035" s="63"/>
      <c r="I3035" s="64"/>
      <c r="J3035" s="64"/>
      <c r="K3035" s="65"/>
      <c r="M3035" s="64"/>
      <c r="N3035" s="66"/>
      <c r="O3035" s="66"/>
      <c r="Q3035" s="67"/>
      <c r="R3035" s="68"/>
      <c r="S3035" s="63"/>
      <c r="U3035" s="68">
        <v>89332</v>
      </c>
      <c r="V3035" s="64">
        <v>7</v>
      </c>
      <c r="W3035" s="54">
        <f t="shared" si="143"/>
        <v>3026</v>
      </c>
      <c r="X3035" s="68">
        <v>89332</v>
      </c>
      <c r="AC3035" s="63">
        <v>44667.789033001754</v>
      </c>
      <c r="AD3035" s="63"/>
      <c r="AE3035" s="54" t="s">
        <v>177</v>
      </c>
      <c r="AG3035" s="63"/>
      <c r="AK3035" s="64"/>
      <c r="AL3035" s="64"/>
      <c r="AM3035" s="65"/>
      <c r="AO3035" s="64"/>
      <c r="AP3035" s="66"/>
      <c r="AQ3035" s="66"/>
      <c r="AS3035" s="67"/>
      <c r="AT3035" s="68"/>
    </row>
    <row r="3036" spans="1:46" x14ac:dyDescent="0.25">
      <c r="A3036" s="60">
        <v>46056.835614917334</v>
      </c>
      <c r="B3036" s="54">
        <f t="shared" si="141"/>
        <v>1</v>
      </c>
      <c r="C3036" s="54">
        <f t="shared" si="142"/>
        <v>3027</v>
      </c>
      <c r="D3036" s="60">
        <v>46056.835614917334</v>
      </c>
      <c r="G3036" s="63"/>
      <c r="I3036" s="64"/>
      <c r="J3036" s="64"/>
      <c r="K3036" s="65"/>
      <c r="M3036" s="64"/>
      <c r="N3036" s="66"/>
      <c r="O3036" s="66"/>
      <c r="Q3036" s="67"/>
      <c r="R3036" s="68"/>
      <c r="S3036" s="63"/>
      <c r="U3036" s="68">
        <v>89362</v>
      </c>
      <c r="V3036" s="64">
        <v>8</v>
      </c>
      <c r="W3036" s="54">
        <f t="shared" si="143"/>
        <v>3027</v>
      </c>
      <c r="X3036" s="68">
        <v>89362</v>
      </c>
      <c r="AC3036" s="63">
        <v>44681.853646728676</v>
      </c>
      <c r="AD3036" s="63"/>
      <c r="AE3036" s="54" t="s">
        <v>176</v>
      </c>
      <c r="AG3036" s="63"/>
      <c r="AK3036" s="64"/>
      <c r="AL3036" s="64"/>
      <c r="AM3036" s="65"/>
      <c r="AO3036" s="64"/>
      <c r="AP3036" s="66"/>
      <c r="AQ3036" s="66"/>
      <c r="AS3036" s="67"/>
      <c r="AT3036" s="68"/>
    </row>
    <row r="3037" spans="1:46" x14ac:dyDescent="0.25">
      <c r="A3037" s="60">
        <v>46071.661859705113</v>
      </c>
      <c r="B3037" s="54">
        <f t="shared" si="141"/>
        <v>2</v>
      </c>
      <c r="C3037" s="54">
        <f t="shared" si="142"/>
        <v>3028</v>
      </c>
      <c r="D3037" s="60">
        <v>46071.661859705113</v>
      </c>
      <c r="G3037" s="63"/>
      <c r="I3037" s="64"/>
      <c r="J3037" s="64"/>
      <c r="K3037" s="65"/>
      <c r="M3037" s="64"/>
      <c r="N3037" s="66"/>
      <c r="O3037" s="66"/>
      <c r="Q3037" s="67"/>
      <c r="R3037" s="68"/>
      <c r="S3037" s="63"/>
      <c r="U3037" s="68">
        <v>89391</v>
      </c>
      <c r="V3037" s="64">
        <v>9</v>
      </c>
      <c r="W3037" s="54">
        <f t="shared" si="143"/>
        <v>3028</v>
      </c>
      <c r="X3037" s="68">
        <v>89391</v>
      </c>
      <c r="AC3037" s="63">
        <v>44697.177298863884</v>
      </c>
      <c r="AD3037" s="63"/>
      <c r="AE3037" s="54" t="s">
        <v>177</v>
      </c>
      <c r="AG3037" s="63"/>
      <c r="AK3037" s="64"/>
      <c r="AL3037" s="64"/>
      <c r="AM3037" s="65"/>
      <c r="AO3037" s="64"/>
      <c r="AP3037" s="66"/>
      <c r="AQ3037" s="66"/>
      <c r="AS3037" s="67"/>
      <c r="AT3037" s="68"/>
    </row>
    <row r="3038" spans="1:46" x14ac:dyDescent="0.25">
      <c r="A3038" s="60">
        <v>46086.58342936635</v>
      </c>
      <c r="B3038" s="54">
        <f t="shared" si="141"/>
        <v>3</v>
      </c>
      <c r="C3038" s="54">
        <f t="shared" si="142"/>
        <v>3029</v>
      </c>
      <c r="D3038" s="60">
        <v>46086.58342936635</v>
      </c>
      <c r="G3038" s="63"/>
      <c r="I3038" s="64"/>
      <c r="J3038" s="64"/>
      <c r="K3038" s="65"/>
      <c r="M3038" s="64"/>
      <c r="N3038" s="66"/>
      <c r="O3038" s="66"/>
      <c r="Q3038" s="67"/>
      <c r="R3038" s="68"/>
      <c r="S3038" s="63"/>
      <c r="U3038" s="68">
        <v>89421</v>
      </c>
      <c r="V3038" s="64">
        <v>10</v>
      </c>
      <c r="W3038" s="54">
        <f t="shared" si="143"/>
        <v>3029</v>
      </c>
      <c r="X3038" s="68">
        <v>89421</v>
      </c>
      <c r="AC3038" s="63">
        <v>44711.480168408714</v>
      </c>
      <c r="AD3038" s="63"/>
      <c r="AE3038" s="54" t="s">
        <v>176</v>
      </c>
      <c r="AG3038" s="63"/>
      <c r="AK3038" s="64"/>
      <c r="AL3038" s="64"/>
      <c r="AM3038" s="65"/>
      <c r="AO3038" s="64"/>
      <c r="AP3038" s="66"/>
      <c r="AQ3038" s="66"/>
      <c r="AS3038" s="67"/>
      <c r="AT3038" s="68"/>
    </row>
    <row r="3039" spans="1:46" x14ac:dyDescent="0.25">
      <c r="A3039" s="60">
        <v>46101.616048937663</v>
      </c>
      <c r="B3039" s="54">
        <f t="shared" si="141"/>
        <v>4</v>
      </c>
      <c r="C3039" s="54">
        <f t="shared" si="142"/>
        <v>3030</v>
      </c>
      <c r="D3039" s="60">
        <v>46101.616048937663</v>
      </c>
      <c r="G3039" s="63"/>
      <c r="I3039" s="64"/>
      <c r="J3039" s="64"/>
      <c r="K3039" s="65"/>
      <c r="M3039" s="64"/>
      <c r="N3039" s="66"/>
      <c r="O3039" s="66"/>
      <c r="Q3039" s="67"/>
      <c r="R3039" s="68"/>
      <c r="S3039" s="63"/>
      <c r="U3039" s="68">
        <v>89450</v>
      </c>
      <c r="V3039" s="64">
        <v>11</v>
      </c>
      <c r="W3039" s="54">
        <f t="shared" si="143"/>
        <v>3030</v>
      </c>
      <c r="X3039" s="68">
        <v>89450</v>
      </c>
      <c r="AC3039" s="63">
        <v>44726.495084747672</v>
      </c>
      <c r="AD3039" s="63"/>
      <c r="AE3039" s="54" t="s">
        <v>177</v>
      </c>
      <c r="AG3039" s="63"/>
      <c r="AK3039" s="64"/>
      <c r="AL3039" s="64"/>
      <c r="AM3039" s="65"/>
      <c r="AO3039" s="64"/>
      <c r="AP3039" s="66"/>
      <c r="AQ3039" s="66"/>
      <c r="AS3039" s="67"/>
      <c r="AT3039" s="68"/>
    </row>
    <row r="3040" spans="1:46" x14ac:dyDescent="0.25">
      <c r="A3040" s="60">
        <v>46116.778568880633</v>
      </c>
      <c r="B3040" s="54">
        <f t="shared" si="141"/>
        <v>5</v>
      </c>
      <c r="C3040" s="54">
        <f t="shared" si="142"/>
        <v>3031</v>
      </c>
      <c r="D3040" s="60">
        <v>46116.778568880633</v>
      </c>
      <c r="G3040" s="63"/>
      <c r="I3040" s="64"/>
      <c r="J3040" s="64"/>
      <c r="K3040" s="65"/>
      <c r="M3040" s="64"/>
      <c r="N3040" s="66"/>
      <c r="O3040" s="66"/>
      <c r="Q3040" s="67"/>
      <c r="R3040" s="68"/>
      <c r="S3040" s="63"/>
      <c r="U3040" s="68">
        <v>89479</v>
      </c>
      <c r="V3040" s="64">
        <v>12</v>
      </c>
      <c r="W3040" s="54">
        <f t="shared" si="143"/>
        <v>3031</v>
      </c>
      <c r="X3040" s="68">
        <v>89479</v>
      </c>
      <c r="AC3040" s="63">
        <v>44741.120438585989</v>
      </c>
      <c r="AD3040" s="63"/>
      <c r="AE3040" s="54" t="s">
        <v>176</v>
      </c>
      <c r="AG3040" s="63"/>
      <c r="AK3040" s="64"/>
      <c r="AL3040" s="64"/>
      <c r="AM3040" s="65"/>
      <c r="AO3040" s="64"/>
      <c r="AP3040" s="66"/>
      <c r="AQ3040" s="66"/>
      <c r="AS3040" s="67"/>
      <c r="AT3040" s="68"/>
    </row>
    <row r="3041" spans="1:46" x14ac:dyDescent="0.25">
      <c r="A3041" s="60">
        <v>46132.069626114797</v>
      </c>
      <c r="B3041" s="54">
        <f t="shared" si="141"/>
        <v>6</v>
      </c>
      <c r="C3041" s="54">
        <f t="shared" si="142"/>
        <v>3032</v>
      </c>
      <c r="D3041" s="60">
        <v>46132.069626114797</v>
      </c>
      <c r="G3041" s="63"/>
      <c r="I3041" s="64"/>
      <c r="J3041" s="64"/>
      <c r="K3041" s="65"/>
      <c r="M3041" s="64"/>
      <c r="N3041" s="66"/>
      <c r="O3041" s="66"/>
      <c r="Q3041" s="67"/>
      <c r="R3041" s="68"/>
      <c r="S3041" s="63"/>
      <c r="U3041" s="68">
        <v>89509</v>
      </c>
      <c r="V3041" s="64">
        <v>1</v>
      </c>
      <c r="W3041" s="54">
        <f t="shared" si="143"/>
        <v>3032</v>
      </c>
      <c r="X3041" s="68">
        <v>89509</v>
      </c>
      <c r="AC3041" s="63">
        <v>44755.776938237716</v>
      </c>
      <c r="AD3041" s="63"/>
      <c r="AE3041" s="54" t="s">
        <v>177</v>
      </c>
      <c r="AG3041" s="63"/>
      <c r="AK3041" s="64"/>
      <c r="AL3041" s="64"/>
      <c r="AM3041" s="65"/>
      <c r="AO3041" s="64"/>
      <c r="AP3041" s="66"/>
      <c r="AQ3041" s="66"/>
      <c r="AS3041" s="67"/>
      <c r="AT3041" s="68"/>
    </row>
    <row r="3042" spans="1:46" x14ac:dyDescent="0.25">
      <c r="A3042" s="60">
        <v>46147.492972731125</v>
      </c>
      <c r="B3042" s="54">
        <f t="shared" si="141"/>
        <v>7</v>
      </c>
      <c r="C3042" s="54">
        <f t="shared" si="142"/>
        <v>3033</v>
      </c>
      <c r="D3042" s="60">
        <v>46147.492972731125</v>
      </c>
      <c r="G3042" s="63"/>
      <c r="I3042" s="64"/>
      <c r="J3042" s="64"/>
      <c r="K3042" s="65"/>
      <c r="M3042" s="64"/>
      <c r="N3042" s="66"/>
      <c r="O3042" s="66"/>
      <c r="Q3042" s="67"/>
      <c r="R3042" s="68"/>
      <c r="S3042" s="63"/>
      <c r="U3042" s="68">
        <v>89539</v>
      </c>
      <c r="V3042" s="64">
        <v>2</v>
      </c>
      <c r="W3042" s="54">
        <f t="shared" si="143"/>
        <v>3033</v>
      </c>
      <c r="X3042" s="68">
        <v>89539</v>
      </c>
      <c r="AC3042" s="63">
        <v>44770.747352804989</v>
      </c>
      <c r="AD3042" s="63"/>
      <c r="AE3042" s="54" t="s">
        <v>176</v>
      </c>
      <c r="AG3042" s="63"/>
      <c r="AK3042" s="64"/>
      <c r="AL3042" s="64"/>
      <c r="AM3042" s="65"/>
      <c r="AO3042" s="64"/>
      <c r="AP3042" s="66"/>
      <c r="AQ3042" s="66"/>
      <c r="AS3042" s="67"/>
      <c r="AT3042" s="68"/>
    </row>
    <row r="3043" spans="1:46" x14ac:dyDescent="0.25">
      <c r="A3043" s="60">
        <v>46163.026313744951</v>
      </c>
      <c r="B3043" s="54">
        <f t="shared" si="141"/>
        <v>8</v>
      </c>
      <c r="C3043" s="54">
        <f t="shared" si="142"/>
        <v>3034</v>
      </c>
      <c r="D3043" s="60">
        <v>46163.026313744951</v>
      </c>
      <c r="G3043" s="63"/>
      <c r="I3043" s="64"/>
      <c r="J3043" s="64"/>
      <c r="K3043" s="65"/>
      <c r="M3043" s="64"/>
      <c r="N3043" s="66"/>
      <c r="O3043" s="66"/>
      <c r="Q3043" s="67"/>
      <c r="R3043" s="68"/>
      <c r="S3043" s="63"/>
      <c r="U3043" s="68">
        <v>89568</v>
      </c>
      <c r="V3043" s="64">
        <v>3</v>
      </c>
      <c r="W3043" s="54">
        <f t="shared" si="143"/>
        <v>3034</v>
      </c>
      <c r="X3043" s="68">
        <v>89568</v>
      </c>
      <c r="AC3043" s="63">
        <v>44785.067293843254</v>
      </c>
      <c r="AD3043" s="63"/>
      <c r="AE3043" s="54" t="s">
        <v>177</v>
      </c>
      <c r="AG3043" s="63"/>
      <c r="AK3043" s="64"/>
      <c r="AL3043" s="64"/>
      <c r="AM3043" s="65"/>
      <c r="AO3043" s="64"/>
      <c r="AP3043" s="66"/>
      <c r="AQ3043" s="66"/>
      <c r="AS3043" s="67"/>
      <c r="AT3043" s="68"/>
    </row>
    <row r="3044" spans="1:46" x14ac:dyDescent="0.25">
      <c r="A3044" s="60">
        <v>46178.659387352876</v>
      </c>
      <c r="B3044" s="54">
        <f t="shared" si="141"/>
        <v>9</v>
      </c>
      <c r="C3044" s="54">
        <f t="shared" si="142"/>
        <v>3035</v>
      </c>
      <c r="D3044" s="60">
        <v>46178.659387352876</v>
      </c>
      <c r="G3044" s="63"/>
      <c r="I3044" s="64"/>
      <c r="J3044" s="64"/>
      <c r="K3044" s="65"/>
      <c r="M3044" s="64"/>
      <c r="N3044" s="66"/>
      <c r="O3044" s="66"/>
      <c r="Q3044" s="67"/>
      <c r="R3044" s="68"/>
      <c r="S3044" s="63"/>
      <c r="U3044" s="68">
        <v>89598</v>
      </c>
      <c r="V3044" s="64">
        <v>4</v>
      </c>
      <c r="W3044" s="54">
        <f t="shared" si="143"/>
        <v>3035</v>
      </c>
      <c r="X3044" s="68">
        <v>89598</v>
      </c>
      <c r="AC3044" s="63">
        <v>44800.346034185495</v>
      </c>
      <c r="AD3044" s="63"/>
      <c r="AE3044" s="54" t="s">
        <v>176</v>
      </c>
      <c r="AG3044" s="63"/>
      <c r="AK3044" s="64"/>
      <c r="AL3044" s="64"/>
      <c r="AM3044" s="65"/>
      <c r="AO3044" s="64"/>
      <c r="AP3044" s="66"/>
      <c r="AQ3044" s="66"/>
      <c r="AS3044" s="67"/>
      <c r="AT3044" s="68"/>
    </row>
    <row r="3045" spans="1:46" x14ac:dyDescent="0.25">
      <c r="A3045" s="60">
        <v>46194.351151918992</v>
      </c>
      <c r="B3045" s="54">
        <f t="shared" si="141"/>
        <v>10</v>
      </c>
      <c r="C3045" s="54">
        <f t="shared" si="142"/>
        <v>3036</v>
      </c>
      <c r="D3045" s="60">
        <v>46194.351151918992</v>
      </c>
      <c r="G3045" s="63"/>
      <c r="I3045" s="64"/>
      <c r="J3045" s="64"/>
      <c r="K3045" s="65"/>
      <c r="M3045" s="64"/>
      <c r="N3045" s="66"/>
      <c r="O3045" s="66"/>
      <c r="Q3045" s="67"/>
      <c r="R3045" s="68"/>
      <c r="S3045" s="63"/>
      <c r="U3045" s="68">
        <v>89628</v>
      </c>
      <c r="V3045" s="64">
        <v>4</v>
      </c>
      <c r="W3045" s="54">
        <f t="shared" si="143"/>
        <v>3036</v>
      </c>
      <c r="X3045" s="68">
        <v>89628</v>
      </c>
      <c r="AC3045" s="63">
        <v>44814.416814153083</v>
      </c>
      <c r="AD3045" s="63"/>
      <c r="AE3045" s="54" t="s">
        <v>177</v>
      </c>
      <c r="AG3045" s="63"/>
      <c r="AK3045" s="64"/>
      <c r="AL3045" s="64"/>
      <c r="AM3045" s="65"/>
      <c r="AO3045" s="64"/>
      <c r="AP3045" s="66"/>
      <c r="AQ3045" s="66"/>
      <c r="AS3045" s="67"/>
      <c r="AT3045" s="68"/>
    </row>
    <row r="3046" spans="1:46" x14ac:dyDescent="0.25">
      <c r="A3046" s="60">
        <v>46210.082020266447</v>
      </c>
      <c r="B3046" s="54">
        <f t="shared" si="141"/>
        <v>11</v>
      </c>
      <c r="C3046" s="54">
        <f t="shared" si="142"/>
        <v>3037</v>
      </c>
      <c r="D3046" s="60">
        <v>46210.082020266447</v>
      </c>
      <c r="G3046" s="63"/>
      <c r="I3046" s="64"/>
      <c r="J3046" s="64"/>
      <c r="K3046" s="65"/>
      <c r="M3046" s="64"/>
      <c r="N3046" s="66"/>
      <c r="O3046" s="66"/>
      <c r="Q3046" s="67"/>
      <c r="R3046" s="68"/>
      <c r="S3046" s="63"/>
      <c r="U3046" s="68">
        <v>89657</v>
      </c>
      <c r="V3046" s="64">
        <v>5</v>
      </c>
      <c r="W3046" s="54">
        <f t="shared" si="143"/>
        <v>3037</v>
      </c>
      <c r="X3046" s="68">
        <v>89657</v>
      </c>
      <c r="AC3046" s="63">
        <v>44829.913696595933</v>
      </c>
      <c r="AD3046" s="63"/>
      <c r="AE3046" s="54" t="s">
        <v>176</v>
      </c>
      <c r="AG3046" s="63"/>
      <c r="AK3046" s="64"/>
      <c r="AL3046" s="64"/>
      <c r="AM3046" s="65"/>
      <c r="AO3046" s="64"/>
      <c r="AP3046" s="66"/>
      <c r="AQ3046" s="66"/>
      <c r="AS3046" s="67"/>
      <c r="AT3046" s="68"/>
    </row>
    <row r="3047" spans="1:46" x14ac:dyDescent="0.25">
      <c r="A3047" s="60">
        <v>46225.801555508748</v>
      </c>
      <c r="B3047" s="54">
        <f t="shared" si="141"/>
        <v>12</v>
      </c>
      <c r="C3047" s="54">
        <f t="shared" si="142"/>
        <v>3038</v>
      </c>
      <c r="D3047" s="60">
        <v>46225.801555508748</v>
      </c>
      <c r="G3047" s="63"/>
      <c r="I3047" s="64"/>
      <c r="J3047" s="64"/>
      <c r="K3047" s="65"/>
      <c r="M3047" s="64"/>
      <c r="N3047" s="66"/>
      <c r="O3047" s="66"/>
      <c r="Q3047" s="67"/>
      <c r="R3047" s="68"/>
      <c r="S3047" s="63"/>
      <c r="U3047" s="68">
        <v>89687</v>
      </c>
      <c r="V3047" s="64">
        <v>6</v>
      </c>
      <c r="W3047" s="54">
        <f t="shared" si="143"/>
        <v>3038</v>
      </c>
      <c r="X3047" s="68">
        <v>89687</v>
      </c>
      <c r="AC3047" s="63">
        <v>44843.872315972112</v>
      </c>
      <c r="AD3047" s="63"/>
      <c r="AE3047" s="54" t="s">
        <v>177</v>
      </c>
      <c r="AG3047" s="63"/>
      <c r="AK3047" s="64"/>
      <c r="AL3047" s="64"/>
      <c r="AM3047" s="65"/>
      <c r="AO3047" s="64"/>
      <c r="AP3047" s="66"/>
      <c r="AQ3047" s="66"/>
      <c r="AS3047" s="67"/>
      <c r="AT3047" s="68"/>
    </row>
    <row r="3048" spans="1:46" x14ac:dyDescent="0.25">
      <c r="A3048" s="60">
        <v>46241.488815924618</v>
      </c>
      <c r="B3048" s="54">
        <f t="shared" si="141"/>
        <v>13</v>
      </c>
      <c r="C3048" s="54">
        <f t="shared" si="142"/>
        <v>3039</v>
      </c>
      <c r="D3048" s="60">
        <v>46241.488815924618</v>
      </c>
      <c r="G3048" s="63"/>
      <c r="I3048" s="64"/>
      <c r="J3048" s="64"/>
      <c r="K3048" s="65"/>
      <c r="M3048" s="64"/>
      <c r="N3048" s="66"/>
      <c r="O3048" s="66"/>
      <c r="Q3048" s="67"/>
      <c r="R3048" s="68"/>
      <c r="S3048" s="63"/>
      <c r="U3048" s="68">
        <v>89716</v>
      </c>
      <c r="V3048" s="64">
        <v>7</v>
      </c>
      <c r="W3048" s="54">
        <f t="shared" si="143"/>
        <v>3039</v>
      </c>
      <c r="X3048" s="68">
        <v>89716</v>
      </c>
      <c r="AC3048" s="63">
        <v>44859.45129222516</v>
      </c>
      <c r="AD3048" s="63"/>
      <c r="AE3048" s="54" t="s">
        <v>176</v>
      </c>
      <c r="AG3048" s="63"/>
      <c r="AK3048" s="64"/>
      <c r="AL3048" s="64"/>
      <c r="AM3048" s="65"/>
      <c r="AO3048" s="64"/>
      <c r="AP3048" s="66"/>
      <c r="AQ3048" s="66"/>
      <c r="AS3048" s="67"/>
      <c r="AT3048" s="68"/>
    </row>
    <row r="3049" spans="1:46" x14ac:dyDescent="0.25">
      <c r="A3049" s="60">
        <v>46257.097194506321</v>
      </c>
      <c r="B3049" s="54">
        <f t="shared" si="141"/>
        <v>14</v>
      </c>
      <c r="C3049" s="54">
        <f t="shared" si="142"/>
        <v>3040</v>
      </c>
      <c r="D3049" s="60">
        <v>46257.097194506321</v>
      </c>
      <c r="G3049" s="63"/>
      <c r="I3049" s="64"/>
      <c r="J3049" s="64"/>
      <c r="K3049" s="65"/>
      <c r="M3049" s="64"/>
      <c r="N3049" s="66"/>
      <c r="O3049" s="66"/>
      <c r="Q3049" s="67"/>
      <c r="R3049" s="68"/>
      <c r="S3049" s="63"/>
      <c r="U3049" s="68">
        <v>89746</v>
      </c>
      <c r="V3049" s="64">
        <v>8</v>
      </c>
      <c r="W3049" s="54">
        <f t="shared" si="143"/>
        <v>3040</v>
      </c>
      <c r="X3049" s="68">
        <v>89746</v>
      </c>
      <c r="AC3049" s="63">
        <v>44873.460627820343</v>
      </c>
      <c r="AD3049" s="63"/>
      <c r="AE3049" s="54" t="s">
        <v>177</v>
      </c>
      <c r="AG3049" s="63"/>
      <c r="AK3049" s="64"/>
      <c r="AL3049" s="64"/>
      <c r="AM3049" s="65"/>
      <c r="AO3049" s="64"/>
      <c r="AP3049" s="66"/>
      <c r="AQ3049" s="66"/>
      <c r="AS3049" s="67"/>
      <c r="AT3049" s="68"/>
    </row>
    <row r="3050" spans="1:46" x14ac:dyDescent="0.25">
      <c r="A3050" s="60">
        <v>46272.612805475481</v>
      </c>
      <c r="B3050" s="54">
        <f t="shared" si="141"/>
        <v>15</v>
      </c>
      <c r="C3050" s="54">
        <f t="shared" si="142"/>
        <v>3041</v>
      </c>
      <c r="D3050" s="60">
        <v>46272.612805475481</v>
      </c>
      <c r="G3050" s="63"/>
      <c r="I3050" s="64"/>
      <c r="J3050" s="64"/>
      <c r="K3050" s="65"/>
      <c r="M3050" s="64"/>
      <c r="N3050" s="66"/>
      <c r="O3050" s="66"/>
      <c r="Q3050" s="67"/>
      <c r="R3050" s="68"/>
      <c r="S3050" s="63"/>
      <c r="U3050" s="68">
        <v>89775</v>
      </c>
      <c r="V3050" s="64">
        <v>9</v>
      </c>
      <c r="W3050" s="54">
        <f t="shared" si="143"/>
        <v>3041</v>
      </c>
      <c r="X3050" s="68">
        <v>89775</v>
      </c>
      <c r="AC3050" s="63">
        <v>44888.957211626694</v>
      </c>
      <c r="AD3050" s="63"/>
      <c r="AE3050" s="54" t="s">
        <v>176</v>
      </c>
      <c r="AG3050" s="63"/>
      <c r="AK3050" s="64"/>
      <c r="AL3050" s="64"/>
      <c r="AM3050" s="65"/>
      <c r="AO3050" s="64"/>
      <c r="AP3050" s="66"/>
      <c r="AQ3050" s="66"/>
      <c r="AS3050" s="67"/>
      <c r="AT3050" s="68"/>
    </row>
    <row r="3051" spans="1:46" x14ac:dyDescent="0.25">
      <c r="A3051" s="60">
        <v>46288.004425234161</v>
      </c>
      <c r="B3051" s="54">
        <f t="shared" si="141"/>
        <v>16</v>
      </c>
      <c r="C3051" s="54">
        <f t="shared" si="142"/>
        <v>3042</v>
      </c>
      <c r="D3051" s="60">
        <v>46288.004425234161</v>
      </c>
      <c r="G3051" s="63"/>
      <c r="I3051" s="64"/>
      <c r="J3051" s="64"/>
      <c r="K3051" s="65"/>
      <c r="M3051" s="64"/>
      <c r="N3051" s="66"/>
      <c r="O3051" s="66"/>
      <c r="Q3051" s="67"/>
      <c r="R3051" s="68"/>
      <c r="S3051" s="63"/>
      <c r="U3051" s="68">
        <v>89805</v>
      </c>
      <c r="V3051" s="64">
        <v>10</v>
      </c>
      <c r="W3051" s="54">
        <f t="shared" si="143"/>
        <v>3042</v>
      </c>
      <c r="X3051" s="68">
        <v>89805</v>
      </c>
      <c r="AC3051" s="63">
        <v>44903.173145140987</v>
      </c>
      <c r="AD3051" s="63"/>
      <c r="AE3051" s="54" t="s">
        <v>177</v>
      </c>
      <c r="AG3051" s="63"/>
      <c r="AK3051" s="64"/>
      <c r="AL3051" s="64"/>
      <c r="AM3051" s="65"/>
      <c r="AO3051" s="64"/>
      <c r="AP3051" s="66"/>
      <c r="AQ3051" s="66"/>
      <c r="AS3051" s="67"/>
      <c r="AT3051" s="68"/>
    </row>
    <row r="3052" spans="1:46" x14ac:dyDescent="0.25">
      <c r="A3052" s="60">
        <v>46303.271142053884</v>
      </c>
      <c r="B3052" s="54">
        <f t="shared" si="141"/>
        <v>17</v>
      </c>
      <c r="C3052" s="54">
        <f t="shared" si="142"/>
        <v>3043</v>
      </c>
      <c r="D3052" s="60">
        <v>46303.271142053884</v>
      </c>
      <c r="G3052" s="63"/>
      <c r="I3052" s="64"/>
      <c r="J3052" s="64"/>
      <c r="K3052" s="65"/>
      <c r="M3052" s="64"/>
      <c r="N3052" s="66"/>
      <c r="O3052" s="66"/>
      <c r="Q3052" s="67"/>
      <c r="R3052" s="68"/>
      <c r="S3052" s="63"/>
      <c r="U3052" s="68">
        <v>89834</v>
      </c>
      <c r="V3052" s="64">
        <v>11</v>
      </c>
      <c r="W3052" s="54">
        <f t="shared" si="143"/>
        <v>3043</v>
      </c>
      <c r="X3052" s="68">
        <v>89834</v>
      </c>
      <c r="AC3052" s="63">
        <v>44918.429189989343</v>
      </c>
      <c r="AD3052" s="63"/>
      <c r="AE3052" s="54" t="s">
        <v>176</v>
      </c>
      <c r="AG3052" s="63"/>
      <c r="AK3052" s="64"/>
      <c r="AL3052" s="64"/>
      <c r="AM3052" s="65"/>
      <c r="AO3052" s="64"/>
      <c r="AP3052" s="66"/>
      <c r="AQ3052" s="66"/>
      <c r="AS3052" s="67"/>
      <c r="AT3052" s="68"/>
    </row>
    <row r="3053" spans="1:46" x14ac:dyDescent="0.25">
      <c r="A3053" s="60">
        <v>46318.402146577369</v>
      </c>
      <c r="B3053" s="54">
        <f t="shared" si="141"/>
        <v>18</v>
      </c>
      <c r="C3053" s="54">
        <f t="shared" si="142"/>
        <v>3044</v>
      </c>
      <c r="D3053" s="60">
        <v>46318.402146577369</v>
      </c>
      <c r="G3053" s="63"/>
      <c r="I3053" s="64"/>
      <c r="J3053" s="64"/>
      <c r="K3053" s="65"/>
      <c r="M3053" s="64"/>
      <c r="N3053" s="66"/>
      <c r="O3053" s="66"/>
      <c r="Q3053" s="67"/>
      <c r="R3053" s="68"/>
      <c r="S3053" s="63"/>
      <c r="U3053" s="68">
        <v>89864</v>
      </c>
      <c r="V3053" s="64">
        <v>12</v>
      </c>
      <c r="W3053" s="54">
        <f t="shared" si="143"/>
        <v>3044</v>
      </c>
      <c r="X3053" s="68">
        <v>89864</v>
      </c>
      <c r="AC3053" s="63">
        <v>44932.964624273591</v>
      </c>
      <c r="AD3053" s="63"/>
      <c r="AE3053" s="54" t="s">
        <v>177</v>
      </c>
      <c r="AG3053" s="63"/>
      <c r="AK3053" s="64"/>
      <c r="AL3053" s="64"/>
      <c r="AM3053" s="65"/>
      <c r="AO3053" s="64"/>
      <c r="AP3053" s="66"/>
      <c r="AQ3053" s="66"/>
      <c r="AS3053" s="67"/>
      <c r="AT3053" s="68"/>
    </row>
    <row r="3054" spans="1:46" x14ac:dyDescent="0.25">
      <c r="A3054" s="60">
        <v>46333.411961946636</v>
      </c>
      <c r="B3054" s="54">
        <f t="shared" si="141"/>
        <v>19</v>
      </c>
      <c r="C3054" s="54">
        <f t="shared" si="142"/>
        <v>3045</v>
      </c>
      <c r="D3054" s="60">
        <v>46333.411961946636</v>
      </c>
      <c r="G3054" s="63"/>
      <c r="I3054" s="64"/>
      <c r="J3054" s="64"/>
      <c r="K3054" s="65"/>
      <c r="M3054" s="64"/>
      <c r="N3054" s="66"/>
      <c r="O3054" s="66"/>
      <c r="Q3054" s="67"/>
      <c r="R3054" s="68"/>
      <c r="S3054" s="63"/>
      <c r="U3054" s="68">
        <v>89893</v>
      </c>
      <c r="V3054" s="64">
        <v>1</v>
      </c>
      <c r="W3054" s="54">
        <f t="shared" si="143"/>
        <v>3045</v>
      </c>
      <c r="X3054" s="68">
        <v>89893</v>
      </c>
      <c r="AC3054" s="63">
        <v>44947.871116338763</v>
      </c>
      <c r="AD3054" s="63"/>
      <c r="AE3054" s="54" t="s">
        <v>176</v>
      </c>
      <c r="AG3054" s="63"/>
      <c r="AK3054" s="64"/>
      <c r="AL3054" s="64"/>
      <c r="AM3054" s="65"/>
      <c r="AO3054" s="64"/>
      <c r="AP3054" s="66"/>
      <c r="AQ3054" s="66"/>
      <c r="AS3054" s="67"/>
      <c r="AT3054" s="68"/>
    </row>
    <row r="3055" spans="1:46" x14ac:dyDescent="0.25">
      <c r="A3055" s="60">
        <v>46348.308677531779</v>
      </c>
      <c r="B3055" s="54">
        <f t="shared" si="141"/>
        <v>20</v>
      </c>
      <c r="C3055" s="54">
        <f t="shared" si="142"/>
        <v>3046</v>
      </c>
      <c r="D3055" s="60">
        <v>46348.308677531779</v>
      </c>
      <c r="G3055" s="63"/>
      <c r="I3055" s="64"/>
      <c r="J3055" s="64"/>
      <c r="K3055" s="65"/>
      <c r="M3055" s="64"/>
      <c r="N3055" s="66"/>
      <c r="O3055" s="66"/>
      <c r="Q3055" s="67"/>
      <c r="R3055" s="68"/>
      <c r="S3055" s="63"/>
      <c r="U3055" s="68">
        <v>89922</v>
      </c>
      <c r="V3055" s="64">
        <v>2</v>
      </c>
      <c r="W3055" s="54">
        <f t="shared" si="143"/>
        <v>3046</v>
      </c>
      <c r="X3055" s="68">
        <v>89922</v>
      </c>
      <c r="AC3055" s="63">
        <v>44962.770638095215</v>
      </c>
      <c r="AD3055" s="63"/>
      <c r="AE3055" s="54" t="s">
        <v>177</v>
      </c>
      <c r="AG3055" s="63"/>
      <c r="AK3055" s="64"/>
      <c r="AL3055" s="64"/>
      <c r="AM3055" s="65"/>
      <c r="AO3055" s="64"/>
      <c r="AP3055" s="66"/>
      <c r="AQ3055" s="66"/>
      <c r="AS3055" s="67"/>
      <c r="AT3055" s="68"/>
    </row>
    <row r="3056" spans="1:46" x14ac:dyDescent="0.25">
      <c r="A3056" s="60">
        <v>46363.120609312784</v>
      </c>
      <c r="B3056" s="54">
        <f t="shared" si="141"/>
        <v>21</v>
      </c>
      <c r="C3056" s="54">
        <f t="shared" si="142"/>
        <v>3047</v>
      </c>
      <c r="D3056" s="60">
        <v>46363.120609312784</v>
      </c>
      <c r="G3056" s="63"/>
      <c r="I3056" s="64"/>
      <c r="J3056" s="64"/>
      <c r="K3056" s="65"/>
      <c r="M3056" s="64"/>
      <c r="N3056" s="66"/>
      <c r="O3056" s="66"/>
      <c r="Q3056" s="67"/>
      <c r="R3056" s="68"/>
      <c r="S3056" s="63"/>
      <c r="U3056" s="68">
        <v>89952</v>
      </c>
      <c r="V3056" s="64">
        <v>3</v>
      </c>
      <c r="W3056" s="54">
        <f t="shared" si="143"/>
        <v>3047</v>
      </c>
      <c r="X3056" s="68">
        <v>89952</v>
      </c>
      <c r="AC3056" s="63">
        <v>44977.296524551231</v>
      </c>
      <c r="AD3056" s="63"/>
      <c r="AE3056" s="54" t="s">
        <v>176</v>
      </c>
      <c r="AG3056" s="63"/>
      <c r="AK3056" s="64"/>
      <c r="AL3056" s="64"/>
      <c r="AM3056" s="65"/>
      <c r="AO3056" s="64"/>
      <c r="AP3056" s="66"/>
      <c r="AQ3056" s="66"/>
      <c r="AS3056" s="67"/>
      <c r="AT3056" s="68"/>
    </row>
    <row r="3057" spans="1:46" x14ac:dyDescent="0.25">
      <c r="A3057" s="60">
        <v>46377.869020361919</v>
      </c>
      <c r="B3057" s="54">
        <f t="shared" si="141"/>
        <v>22</v>
      </c>
      <c r="C3057" s="54">
        <f t="shared" si="142"/>
        <v>3048</v>
      </c>
      <c r="D3057" s="60">
        <v>46377.869020361919</v>
      </c>
      <c r="G3057" s="63"/>
      <c r="I3057" s="64"/>
      <c r="J3057" s="64"/>
      <c r="K3057" s="65"/>
      <c r="M3057" s="64"/>
      <c r="N3057" s="66"/>
      <c r="O3057" s="66"/>
      <c r="Q3057" s="67"/>
      <c r="R3057" s="68"/>
      <c r="S3057" s="63"/>
      <c r="U3057" s="68">
        <v>89982</v>
      </c>
      <c r="V3057" s="64">
        <v>4</v>
      </c>
      <c r="W3057" s="54">
        <f t="shared" si="143"/>
        <v>3048</v>
      </c>
      <c r="X3057" s="68">
        <v>89982</v>
      </c>
      <c r="AC3057" s="63">
        <v>44992.528831579257</v>
      </c>
      <c r="AD3057" s="63"/>
      <c r="AE3057" s="54" t="s">
        <v>177</v>
      </c>
      <c r="AG3057" s="63"/>
      <c r="AK3057" s="64"/>
      <c r="AL3057" s="64"/>
      <c r="AM3057" s="65"/>
      <c r="AO3057" s="64"/>
      <c r="AP3057" s="66"/>
      <c r="AQ3057" s="66"/>
      <c r="AS3057" s="67"/>
      <c r="AT3057" s="68"/>
    </row>
    <row r="3058" spans="1:46" x14ac:dyDescent="0.25">
      <c r="A3058" s="60">
        <v>46392.591054280289</v>
      </c>
      <c r="B3058" s="54">
        <f t="shared" si="141"/>
        <v>23</v>
      </c>
      <c r="C3058" s="54">
        <f t="shared" si="142"/>
        <v>3049</v>
      </c>
      <c r="D3058" s="60">
        <v>46392.591054280289</v>
      </c>
      <c r="G3058" s="63"/>
      <c r="I3058" s="64"/>
      <c r="J3058" s="64"/>
      <c r="K3058" s="65"/>
      <c r="M3058" s="64"/>
      <c r="N3058" s="66"/>
      <c r="O3058" s="66"/>
      <c r="Q3058" s="67"/>
      <c r="R3058" s="68"/>
      <c r="S3058" s="63"/>
      <c r="U3058" s="68">
        <v>90011</v>
      </c>
      <c r="V3058" s="64">
        <v>5</v>
      </c>
      <c r="W3058" s="54">
        <f t="shared" si="143"/>
        <v>3049</v>
      </c>
      <c r="X3058" s="68">
        <v>90011</v>
      </c>
      <c r="AC3058" s="63">
        <v>45006.72520679282</v>
      </c>
      <c r="AD3058" s="63"/>
      <c r="AE3058" s="54" t="s">
        <v>176</v>
      </c>
      <c r="AG3058" s="63"/>
      <c r="AK3058" s="64"/>
      <c r="AL3058" s="64"/>
      <c r="AM3058" s="65"/>
      <c r="AO3058" s="64"/>
      <c r="AP3058" s="66"/>
      <c r="AQ3058" s="66"/>
      <c r="AS3058" s="67"/>
      <c r="AT3058" s="68"/>
    </row>
    <row r="3059" spans="1:46" x14ac:dyDescent="0.25">
      <c r="A3059" s="60">
        <v>46407.313195524737</v>
      </c>
      <c r="B3059" s="54">
        <f t="shared" si="141"/>
        <v>24</v>
      </c>
      <c r="C3059" s="54">
        <f t="shared" si="142"/>
        <v>3050</v>
      </c>
      <c r="D3059" s="60">
        <v>46407.313195524737</v>
      </c>
      <c r="G3059" s="63"/>
      <c r="I3059" s="64"/>
      <c r="J3059" s="64"/>
      <c r="K3059" s="65"/>
      <c r="M3059" s="64"/>
      <c r="N3059" s="66"/>
      <c r="O3059" s="66"/>
      <c r="Q3059" s="67"/>
      <c r="R3059" s="68"/>
      <c r="S3059" s="63"/>
      <c r="U3059" s="68">
        <v>90041</v>
      </c>
      <c r="V3059" s="64">
        <v>6</v>
      </c>
      <c r="W3059" s="54">
        <f t="shared" si="143"/>
        <v>3050</v>
      </c>
      <c r="X3059" s="68">
        <v>90041</v>
      </c>
      <c r="AC3059" s="63">
        <v>45022.191442640964</v>
      </c>
      <c r="AD3059" s="63"/>
      <c r="AE3059" s="54" t="s">
        <v>177</v>
      </c>
      <c r="AG3059" s="63"/>
      <c r="AK3059" s="64"/>
      <c r="AL3059" s="64"/>
      <c r="AM3059" s="65"/>
      <c r="AO3059" s="64"/>
      <c r="AP3059" s="66"/>
      <c r="AQ3059" s="66"/>
      <c r="AS3059" s="67"/>
      <c r="AT3059" s="68"/>
    </row>
    <row r="3060" spans="1:46" x14ac:dyDescent="0.25">
      <c r="A3060" s="60">
        <v>46422.074623018038</v>
      </c>
      <c r="B3060" s="54">
        <f t="shared" si="141"/>
        <v>1</v>
      </c>
      <c r="C3060" s="54">
        <f t="shared" si="142"/>
        <v>3051</v>
      </c>
      <c r="D3060" s="60">
        <v>46422.074623018038</v>
      </c>
      <c r="G3060" s="63"/>
      <c r="I3060" s="64"/>
      <c r="J3060" s="64"/>
      <c r="K3060" s="65"/>
      <c r="M3060" s="64"/>
      <c r="N3060" s="66"/>
      <c r="O3060" s="66"/>
      <c r="Q3060" s="67"/>
      <c r="R3060" s="68"/>
      <c r="S3060" s="63"/>
      <c r="U3060" s="68">
        <v>90070</v>
      </c>
      <c r="V3060" s="64">
        <v>7</v>
      </c>
      <c r="W3060" s="54">
        <f t="shared" si="143"/>
        <v>3051</v>
      </c>
      <c r="X3060" s="68">
        <v>90070</v>
      </c>
      <c r="AC3060" s="63">
        <v>45036.176171375904</v>
      </c>
      <c r="AD3060" s="63"/>
      <c r="AE3060" s="54" t="s">
        <v>176</v>
      </c>
      <c r="AG3060" s="63"/>
      <c r="AK3060" s="64"/>
      <c r="AL3060" s="64"/>
      <c r="AM3060" s="65"/>
      <c r="AO3060" s="64"/>
      <c r="AP3060" s="66"/>
      <c r="AQ3060" s="66"/>
      <c r="AS3060" s="67"/>
      <c r="AT3060" s="68"/>
    </row>
    <row r="3061" spans="1:46" x14ac:dyDescent="0.25">
      <c r="A3061" s="60">
        <v>46436.899048693012</v>
      </c>
      <c r="B3061" s="54">
        <f t="shared" si="141"/>
        <v>2</v>
      </c>
      <c r="C3061" s="54">
        <f t="shared" si="142"/>
        <v>3052</v>
      </c>
      <c r="D3061" s="60">
        <v>46436.899048693012</v>
      </c>
      <c r="G3061" s="63"/>
      <c r="I3061" s="64"/>
      <c r="J3061" s="64"/>
      <c r="K3061" s="65"/>
      <c r="M3061" s="64"/>
      <c r="N3061" s="66"/>
      <c r="O3061" s="66"/>
      <c r="Q3061" s="67"/>
      <c r="R3061" s="68"/>
      <c r="S3061" s="63"/>
      <c r="U3061" s="68">
        <v>90100</v>
      </c>
      <c r="V3061" s="64">
        <v>8</v>
      </c>
      <c r="W3061" s="54">
        <f t="shared" si="143"/>
        <v>3052</v>
      </c>
      <c r="X3061" s="68">
        <v>90100</v>
      </c>
      <c r="AC3061" s="63">
        <v>45051.73278307775</v>
      </c>
      <c r="AD3061" s="63"/>
      <c r="AE3061" s="54" t="s">
        <v>177</v>
      </c>
      <c r="AG3061" s="63"/>
      <c r="AK3061" s="64"/>
      <c r="AL3061" s="64"/>
      <c r="AM3061" s="65"/>
      <c r="AO3061" s="64"/>
      <c r="AP3061" s="66"/>
      <c r="AQ3061" s="66"/>
      <c r="AS3061" s="67"/>
      <c r="AT3061" s="68"/>
    </row>
    <row r="3062" spans="1:46" x14ac:dyDescent="0.25">
      <c r="A3062" s="60">
        <v>46451.819916629698</v>
      </c>
      <c r="B3062" s="54">
        <f t="shared" si="141"/>
        <v>3</v>
      </c>
      <c r="C3062" s="54">
        <f t="shared" si="142"/>
        <v>3053</v>
      </c>
      <c r="D3062" s="60">
        <v>46451.819916629698</v>
      </c>
      <c r="G3062" s="63"/>
      <c r="I3062" s="64"/>
      <c r="J3062" s="64"/>
      <c r="K3062" s="65"/>
      <c r="M3062" s="64"/>
      <c r="N3062" s="66"/>
      <c r="O3062" s="66"/>
      <c r="Q3062" s="67"/>
      <c r="R3062" s="68"/>
      <c r="S3062" s="63"/>
      <c r="U3062" s="68">
        <v>90130</v>
      </c>
      <c r="V3062" s="64">
        <v>9</v>
      </c>
      <c r="W3062" s="54">
        <f t="shared" si="143"/>
        <v>3053</v>
      </c>
      <c r="X3062" s="68">
        <v>90130</v>
      </c>
      <c r="AC3062" s="63">
        <v>45065.662797992583</v>
      </c>
      <c r="AD3062" s="63"/>
      <c r="AE3062" s="54" t="s">
        <v>176</v>
      </c>
      <c r="AG3062" s="63"/>
      <c r="AK3062" s="64"/>
      <c r="AL3062" s="64"/>
      <c r="AM3062" s="65"/>
      <c r="AO3062" s="64"/>
      <c r="AP3062" s="66"/>
      <c r="AQ3062" s="66"/>
      <c r="AS3062" s="67"/>
      <c r="AT3062" s="68"/>
    </row>
    <row r="3063" spans="1:46" x14ac:dyDescent="0.25">
      <c r="A3063" s="60">
        <v>46466.851279060356</v>
      </c>
      <c r="B3063" s="54">
        <f t="shared" si="141"/>
        <v>4</v>
      </c>
      <c r="C3063" s="54">
        <f t="shared" si="142"/>
        <v>3054</v>
      </c>
      <c r="D3063" s="60">
        <v>46466.851279060356</v>
      </c>
      <c r="G3063" s="63"/>
      <c r="I3063" s="64"/>
      <c r="J3063" s="64"/>
      <c r="K3063" s="65"/>
      <c r="M3063" s="64"/>
      <c r="N3063" s="66"/>
      <c r="O3063" s="66"/>
      <c r="Q3063" s="67"/>
      <c r="R3063" s="68"/>
      <c r="S3063" s="63"/>
      <c r="U3063" s="68">
        <v>90159</v>
      </c>
      <c r="V3063" s="64">
        <v>10</v>
      </c>
      <c r="W3063" s="54">
        <f t="shared" si="143"/>
        <v>3054</v>
      </c>
      <c r="X3063" s="68">
        <v>90159</v>
      </c>
      <c r="AC3063" s="63">
        <v>45081.154784857761</v>
      </c>
      <c r="AD3063" s="63"/>
      <c r="AE3063" s="54" t="s">
        <v>177</v>
      </c>
      <c r="AG3063" s="63"/>
      <c r="AK3063" s="64"/>
      <c r="AL3063" s="64"/>
      <c r="AM3063" s="65"/>
      <c r="AO3063" s="64"/>
      <c r="AP3063" s="66"/>
      <c r="AQ3063" s="66"/>
      <c r="AS3063" s="67"/>
      <c r="AT3063" s="68"/>
    </row>
    <row r="3064" spans="1:46" x14ac:dyDescent="0.25">
      <c r="A3064" s="60">
        <v>46482.012945141178</v>
      </c>
      <c r="B3064" s="54">
        <f t="shared" si="141"/>
        <v>5</v>
      </c>
      <c r="C3064" s="54">
        <f t="shared" si="142"/>
        <v>3055</v>
      </c>
      <c r="D3064" s="60">
        <v>46482.012945141178</v>
      </c>
      <c r="G3064" s="63"/>
      <c r="I3064" s="64"/>
      <c r="J3064" s="64"/>
      <c r="K3064" s="65"/>
      <c r="M3064" s="64"/>
      <c r="N3064" s="66"/>
      <c r="O3064" s="66"/>
      <c r="Q3064" s="67"/>
      <c r="R3064" s="68"/>
      <c r="S3064" s="63"/>
      <c r="U3064" s="68">
        <v>90189</v>
      </c>
      <c r="V3064" s="64">
        <v>11</v>
      </c>
      <c r="W3064" s="54">
        <f t="shared" si="143"/>
        <v>3055</v>
      </c>
      <c r="X3064" s="68">
        <v>90189</v>
      </c>
      <c r="AC3064" s="63">
        <v>45095.193267503288</v>
      </c>
      <c r="AD3064" s="63"/>
      <c r="AE3064" s="54" t="s">
        <v>176</v>
      </c>
      <c r="AG3064" s="63"/>
      <c r="AK3064" s="64"/>
      <c r="AL3064" s="64"/>
      <c r="AM3064" s="65"/>
      <c r="AO3064" s="64"/>
      <c r="AP3064" s="66"/>
      <c r="AQ3064" s="66"/>
      <c r="AS3064" s="67"/>
      <c r="AT3064" s="68"/>
    </row>
    <row r="3065" spans="1:46" x14ac:dyDescent="0.25">
      <c r="A3065" s="60">
        <v>46497.304707673844</v>
      </c>
      <c r="B3065" s="54">
        <f t="shared" si="141"/>
        <v>6</v>
      </c>
      <c r="C3065" s="54">
        <f t="shared" si="142"/>
        <v>3056</v>
      </c>
      <c r="D3065" s="60">
        <v>46497.304707673844</v>
      </c>
      <c r="G3065" s="63"/>
      <c r="I3065" s="64"/>
      <c r="J3065" s="64"/>
      <c r="K3065" s="65"/>
      <c r="M3065" s="64"/>
      <c r="N3065" s="66"/>
      <c r="O3065" s="66"/>
      <c r="Q3065" s="67"/>
      <c r="R3065" s="68"/>
      <c r="S3065" s="63"/>
      <c r="U3065" s="68">
        <v>90218</v>
      </c>
      <c r="V3065" s="64">
        <v>12</v>
      </c>
      <c r="W3065" s="54">
        <f t="shared" si="143"/>
        <v>3056</v>
      </c>
      <c r="X3065" s="68">
        <v>90218</v>
      </c>
      <c r="AC3065" s="63">
        <v>45110.486006211489</v>
      </c>
      <c r="AD3065" s="63"/>
      <c r="AE3065" s="54" t="s">
        <v>177</v>
      </c>
      <c r="AG3065" s="63"/>
      <c r="AK3065" s="64"/>
      <c r="AL3065" s="64"/>
      <c r="AM3065" s="65"/>
      <c r="AO3065" s="64"/>
      <c r="AP3065" s="66"/>
      <c r="AQ3065" s="66"/>
      <c r="AS3065" s="67"/>
      <c r="AT3065" s="68"/>
    </row>
    <row r="3066" spans="1:46" x14ac:dyDescent="0.25">
      <c r="A3066" s="60">
        <v>46512.726625522133</v>
      </c>
      <c r="B3066" s="54">
        <f t="shared" si="141"/>
        <v>7</v>
      </c>
      <c r="C3066" s="54">
        <f t="shared" si="142"/>
        <v>3057</v>
      </c>
      <c r="D3066" s="60">
        <v>46512.726625522133</v>
      </c>
      <c r="G3066" s="63"/>
      <c r="I3066" s="64"/>
      <c r="J3066" s="64"/>
      <c r="K3066" s="65"/>
      <c r="M3066" s="64"/>
      <c r="N3066" s="66"/>
      <c r="O3066" s="66"/>
      <c r="Q3066" s="67"/>
      <c r="R3066" s="68"/>
      <c r="S3066" s="63"/>
      <c r="U3066" s="68">
        <v>90248</v>
      </c>
      <c r="V3066" s="64">
        <v>1</v>
      </c>
      <c r="W3066" s="54">
        <f t="shared" si="143"/>
        <v>3057</v>
      </c>
      <c r="X3066" s="68">
        <v>90248</v>
      </c>
      <c r="AC3066" s="63">
        <v>45124.772909344174</v>
      </c>
      <c r="AD3066" s="63"/>
      <c r="AE3066" s="54" t="s">
        <v>176</v>
      </c>
      <c r="AG3066" s="63"/>
      <c r="AK3066" s="64"/>
      <c r="AL3066" s="64"/>
      <c r="AM3066" s="65"/>
      <c r="AO3066" s="64"/>
      <c r="AP3066" s="66"/>
      <c r="AQ3066" s="66"/>
      <c r="AS3066" s="67"/>
      <c r="AT3066" s="68"/>
    </row>
    <row r="3067" spans="1:46" x14ac:dyDescent="0.25">
      <c r="A3067" s="60">
        <v>46528.263468063436</v>
      </c>
      <c r="B3067" s="54">
        <f t="shared" si="141"/>
        <v>8</v>
      </c>
      <c r="C3067" s="54">
        <f t="shared" si="142"/>
        <v>3058</v>
      </c>
      <c r="D3067" s="60">
        <v>46528.263468063436</v>
      </c>
      <c r="G3067" s="63"/>
      <c r="I3067" s="64"/>
      <c r="J3067" s="64"/>
      <c r="K3067" s="65"/>
      <c r="M3067" s="64"/>
      <c r="N3067" s="66"/>
      <c r="O3067" s="66"/>
      <c r="Q3067" s="67"/>
      <c r="R3067" s="68"/>
      <c r="S3067" s="63"/>
      <c r="U3067" s="68">
        <v>90277</v>
      </c>
      <c r="V3067" s="64">
        <v>2</v>
      </c>
      <c r="W3067" s="54">
        <f t="shared" si="143"/>
        <v>3058</v>
      </c>
      <c r="X3067" s="68">
        <v>90277</v>
      </c>
      <c r="AC3067" s="63">
        <v>45139.772794961929</v>
      </c>
      <c r="AD3067" s="63"/>
      <c r="AE3067" s="54" t="s">
        <v>177</v>
      </c>
      <c r="AG3067" s="63"/>
      <c r="AK3067" s="64"/>
      <c r="AL3067" s="64"/>
      <c r="AM3067" s="65"/>
      <c r="AO3067" s="64"/>
      <c r="AP3067" s="66"/>
      <c r="AQ3067" s="66"/>
      <c r="AS3067" s="67"/>
      <c r="AT3067" s="68"/>
    </row>
    <row r="3068" spans="1:46" x14ac:dyDescent="0.25">
      <c r="A3068" s="60">
        <v>46543.89371968247</v>
      </c>
      <c r="B3068" s="54">
        <f t="shared" si="141"/>
        <v>9</v>
      </c>
      <c r="C3068" s="54">
        <f t="shared" si="142"/>
        <v>3059</v>
      </c>
      <c r="D3068" s="60">
        <v>46543.89371968247</v>
      </c>
      <c r="G3068" s="63"/>
      <c r="I3068" s="64"/>
      <c r="J3068" s="64"/>
      <c r="K3068" s="65"/>
      <c r="M3068" s="64"/>
      <c r="N3068" s="66"/>
      <c r="O3068" s="66"/>
      <c r="Q3068" s="67"/>
      <c r="R3068" s="68"/>
      <c r="S3068" s="63"/>
      <c r="U3068" s="68">
        <v>90306</v>
      </c>
      <c r="V3068" s="64">
        <v>3</v>
      </c>
      <c r="W3068" s="54">
        <f t="shared" si="143"/>
        <v>3059</v>
      </c>
      <c r="X3068" s="68">
        <v>90306</v>
      </c>
      <c r="AC3068" s="63">
        <v>45154.402319775429</v>
      </c>
      <c r="AD3068" s="63"/>
      <c r="AE3068" s="54" t="s">
        <v>176</v>
      </c>
      <c r="AG3068" s="63"/>
      <c r="AK3068" s="64"/>
      <c r="AL3068" s="64"/>
      <c r="AM3068" s="65"/>
      <c r="AO3068" s="64"/>
      <c r="AP3068" s="66"/>
      <c r="AQ3068" s="66"/>
      <c r="AS3068" s="67"/>
      <c r="AT3068" s="68"/>
    </row>
    <row r="3069" spans="1:46" x14ac:dyDescent="0.25">
      <c r="A3069" s="60">
        <v>46559.591657466721</v>
      </c>
      <c r="B3069" s="54">
        <f t="shared" si="141"/>
        <v>10</v>
      </c>
      <c r="C3069" s="54">
        <f t="shared" si="142"/>
        <v>3060</v>
      </c>
      <c r="D3069" s="60">
        <v>46559.591657466721</v>
      </c>
      <c r="G3069" s="63"/>
      <c r="I3069" s="64"/>
      <c r="J3069" s="64"/>
      <c r="K3069" s="65"/>
      <c r="M3069" s="64"/>
      <c r="N3069" s="66"/>
      <c r="O3069" s="66"/>
      <c r="Q3069" s="67"/>
      <c r="R3069" s="68"/>
      <c r="S3069" s="63"/>
      <c r="U3069" s="68">
        <v>90336</v>
      </c>
      <c r="V3069" s="64">
        <v>4</v>
      </c>
      <c r="W3069" s="54">
        <f t="shared" si="143"/>
        <v>3060</v>
      </c>
      <c r="X3069" s="68">
        <v>90336</v>
      </c>
      <c r="AC3069" s="63">
        <v>45169.067211695947</v>
      </c>
      <c r="AD3069" s="63"/>
      <c r="AE3069" s="54" t="s">
        <v>177</v>
      </c>
      <c r="AG3069" s="63"/>
      <c r="AK3069" s="64"/>
      <c r="AL3069" s="64"/>
      <c r="AM3069" s="65"/>
      <c r="AO3069" s="64"/>
      <c r="AP3069" s="66"/>
      <c r="AQ3069" s="66"/>
      <c r="AS3069" s="67"/>
      <c r="AT3069" s="68"/>
    </row>
    <row r="3070" spans="1:46" x14ac:dyDescent="0.25">
      <c r="A3070" s="60">
        <v>46575.318204513751</v>
      </c>
      <c r="B3070" s="54">
        <f t="shared" si="141"/>
        <v>11</v>
      </c>
      <c r="C3070" s="54">
        <f t="shared" si="142"/>
        <v>3061</v>
      </c>
      <c r="D3070" s="60">
        <v>46575.318204513751</v>
      </c>
      <c r="G3070" s="63"/>
      <c r="I3070" s="64"/>
      <c r="J3070" s="64"/>
      <c r="K3070" s="65"/>
      <c r="M3070" s="64"/>
      <c r="N3070" s="66"/>
      <c r="O3070" s="66"/>
      <c r="Q3070" s="67"/>
      <c r="R3070" s="68"/>
      <c r="S3070" s="63"/>
      <c r="U3070" s="68">
        <v>90365</v>
      </c>
      <c r="V3070" s="64">
        <v>5</v>
      </c>
      <c r="W3070" s="54">
        <f t="shared" si="143"/>
        <v>3061</v>
      </c>
      <c r="X3070" s="68">
        <v>90365</v>
      </c>
      <c r="AC3070" s="63">
        <v>45184.070114054717</v>
      </c>
      <c r="AD3070" s="63"/>
      <c r="AE3070" s="54" t="s">
        <v>176</v>
      </c>
      <c r="AG3070" s="63"/>
      <c r="AK3070" s="64"/>
      <c r="AL3070" s="64"/>
      <c r="AM3070" s="65"/>
      <c r="AO3070" s="64"/>
      <c r="AP3070" s="66"/>
      <c r="AQ3070" s="66"/>
      <c r="AS3070" s="67"/>
      <c r="AT3070" s="68"/>
    </row>
    <row r="3071" spans="1:46" x14ac:dyDescent="0.25">
      <c r="A3071" s="60">
        <v>46591.045703927986</v>
      </c>
      <c r="B3071" s="54">
        <f t="shared" si="141"/>
        <v>12</v>
      </c>
      <c r="C3071" s="54">
        <f t="shared" si="142"/>
        <v>3062</v>
      </c>
      <c r="D3071" s="60">
        <v>46591.045703927986</v>
      </c>
      <c r="G3071" s="63"/>
      <c r="I3071" s="64"/>
      <c r="J3071" s="64"/>
      <c r="K3071" s="65"/>
      <c r="M3071" s="64"/>
      <c r="N3071" s="66"/>
      <c r="O3071" s="66"/>
      <c r="Q3071" s="67"/>
      <c r="R3071" s="68"/>
      <c r="S3071" s="63"/>
      <c r="U3071" s="68">
        <v>90395</v>
      </c>
      <c r="V3071" s="64">
        <v>6</v>
      </c>
      <c r="W3071" s="54">
        <f t="shared" si="143"/>
        <v>3062</v>
      </c>
      <c r="X3071" s="68">
        <v>90395</v>
      </c>
      <c r="AC3071" s="63">
        <v>45198.415762156248</v>
      </c>
      <c r="AD3071" s="63"/>
      <c r="AE3071" s="54" t="s">
        <v>177</v>
      </c>
      <c r="AG3071" s="63"/>
      <c r="AK3071" s="64"/>
      <c r="AL3071" s="64"/>
      <c r="AM3071" s="65"/>
      <c r="AO3071" s="64"/>
      <c r="AP3071" s="66"/>
      <c r="AQ3071" s="66"/>
      <c r="AS3071" s="67"/>
      <c r="AT3071" s="68"/>
    </row>
    <row r="3072" spans="1:46" x14ac:dyDescent="0.25">
      <c r="A3072" s="60">
        <v>46606.727723120712</v>
      </c>
      <c r="B3072" s="54">
        <f t="shared" si="141"/>
        <v>13</v>
      </c>
      <c r="C3072" s="54">
        <f t="shared" si="142"/>
        <v>3063</v>
      </c>
      <c r="D3072" s="60">
        <v>46606.727723120712</v>
      </c>
      <c r="G3072" s="63"/>
      <c r="I3072" s="64"/>
      <c r="J3072" s="64"/>
      <c r="K3072" s="65"/>
      <c r="M3072" s="64"/>
      <c r="N3072" s="66"/>
      <c r="O3072" s="66"/>
      <c r="Q3072" s="67"/>
      <c r="R3072" s="68"/>
      <c r="S3072" s="63"/>
      <c r="U3072" s="68">
        <v>90425</v>
      </c>
      <c r="V3072" s="64">
        <v>7</v>
      </c>
      <c r="W3072" s="54">
        <f t="shared" si="143"/>
        <v>3063</v>
      </c>
      <c r="X3072" s="68">
        <v>90425</v>
      </c>
      <c r="AC3072" s="63">
        <v>45213.747434840072</v>
      </c>
      <c r="AD3072" s="63"/>
      <c r="AE3072" s="54" t="s">
        <v>176</v>
      </c>
      <c r="AG3072" s="63"/>
      <c r="AK3072" s="64"/>
      <c r="AL3072" s="64"/>
      <c r="AM3072" s="65"/>
      <c r="AO3072" s="64"/>
      <c r="AP3072" s="66"/>
      <c r="AQ3072" s="66"/>
      <c r="AS3072" s="67"/>
      <c r="AT3072" s="68"/>
    </row>
    <row r="3073" spans="1:46" x14ac:dyDescent="0.25">
      <c r="A3073" s="60">
        <v>46622.344077695627</v>
      </c>
      <c r="B3073" s="54">
        <f t="shared" si="141"/>
        <v>14</v>
      </c>
      <c r="C3073" s="54">
        <f t="shared" si="142"/>
        <v>3064</v>
      </c>
      <c r="D3073" s="60">
        <v>46622.344077695627</v>
      </c>
      <c r="G3073" s="63"/>
      <c r="I3073" s="64"/>
      <c r="J3073" s="64"/>
      <c r="K3073" s="65"/>
      <c r="M3073" s="64"/>
      <c r="N3073" s="66"/>
      <c r="O3073" s="66"/>
      <c r="Q3073" s="67"/>
      <c r="R3073" s="68"/>
      <c r="S3073" s="63"/>
      <c r="U3073" s="68">
        <v>90454</v>
      </c>
      <c r="V3073" s="64">
        <v>8</v>
      </c>
      <c r="W3073" s="54">
        <f t="shared" si="143"/>
        <v>3064</v>
      </c>
      <c r="X3073" s="68">
        <v>90454</v>
      </c>
      <c r="AC3073" s="63">
        <v>45227.85083327489</v>
      </c>
      <c r="AD3073" s="63"/>
      <c r="AE3073" s="54" t="s">
        <v>177</v>
      </c>
      <c r="AG3073" s="63"/>
      <c r="AK3073" s="64"/>
      <c r="AL3073" s="64"/>
      <c r="AM3073" s="65"/>
      <c r="AO3073" s="64"/>
      <c r="AP3073" s="66"/>
      <c r="AQ3073" s="66"/>
      <c r="AS3073" s="67"/>
      <c r="AT3073" s="68"/>
    </row>
    <row r="3074" spans="1:46" x14ac:dyDescent="0.25">
      <c r="A3074" s="60">
        <v>46637.85388525296</v>
      </c>
      <c r="B3074" s="54">
        <f t="shared" si="141"/>
        <v>15</v>
      </c>
      <c r="C3074" s="54">
        <f t="shared" si="142"/>
        <v>3065</v>
      </c>
      <c r="D3074" s="60">
        <v>46637.85388525296</v>
      </c>
      <c r="G3074" s="63"/>
      <c r="I3074" s="64"/>
      <c r="J3074" s="64"/>
      <c r="K3074" s="65"/>
      <c r="M3074" s="64"/>
      <c r="N3074" s="66"/>
      <c r="O3074" s="66"/>
      <c r="Q3074" s="67"/>
      <c r="R3074" s="68"/>
      <c r="S3074" s="63"/>
      <c r="U3074" s="68">
        <v>90484</v>
      </c>
      <c r="V3074" s="64">
        <v>9</v>
      </c>
      <c r="W3074" s="54">
        <f t="shared" si="143"/>
        <v>3065</v>
      </c>
      <c r="X3074" s="68">
        <v>90484</v>
      </c>
      <c r="AC3074" s="63">
        <v>45243.394830515143</v>
      </c>
      <c r="AD3074" s="63"/>
      <c r="AE3074" s="54" t="s">
        <v>176</v>
      </c>
      <c r="AG3074" s="63"/>
      <c r="AK3074" s="64"/>
      <c r="AL3074" s="64"/>
      <c r="AM3074" s="65"/>
      <c r="AO3074" s="64"/>
      <c r="AP3074" s="66"/>
      <c r="AQ3074" s="66"/>
      <c r="AS3074" s="67"/>
      <c r="AT3074" s="68"/>
    </row>
    <row r="3075" spans="1:46" x14ac:dyDescent="0.25">
      <c r="A3075" s="60">
        <v>46653.251994263846</v>
      </c>
      <c r="B3075" s="54">
        <f t="shared" si="141"/>
        <v>16</v>
      </c>
      <c r="C3075" s="54">
        <f t="shared" si="142"/>
        <v>3066</v>
      </c>
      <c r="D3075" s="60">
        <v>46653.251994263846</v>
      </c>
      <c r="G3075" s="63"/>
      <c r="I3075" s="64"/>
      <c r="J3075" s="64"/>
      <c r="K3075" s="65"/>
      <c r="M3075" s="64"/>
      <c r="N3075" s="66"/>
      <c r="O3075" s="66"/>
      <c r="Q3075" s="67"/>
      <c r="R3075" s="68"/>
      <c r="S3075" s="63"/>
      <c r="U3075" s="68">
        <v>90514</v>
      </c>
      <c r="V3075" s="64">
        <v>10</v>
      </c>
      <c r="W3075" s="54">
        <f t="shared" si="143"/>
        <v>3066</v>
      </c>
      <c r="X3075" s="68">
        <v>90514</v>
      </c>
      <c r="AC3075" s="63">
        <v>45257.387126993854</v>
      </c>
      <c r="AD3075" s="63"/>
      <c r="AE3075" s="54" t="s">
        <v>177</v>
      </c>
      <c r="AG3075" s="63"/>
      <c r="AK3075" s="64"/>
      <c r="AL3075" s="64"/>
      <c r="AM3075" s="65"/>
      <c r="AO3075" s="64"/>
      <c r="AP3075" s="66"/>
      <c r="AQ3075" s="66"/>
      <c r="AS3075" s="67"/>
      <c r="AT3075" s="68"/>
    </row>
    <row r="3076" spans="1:46" x14ac:dyDescent="0.25">
      <c r="A3076" s="60">
        <v>46668.512657762039</v>
      </c>
      <c r="B3076" s="54">
        <f t="shared" si="141"/>
        <v>17</v>
      </c>
      <c r="C3076" s="54">
        <f t="shared" si="142"/>
        <v>3067</v>
      </c>
      <c r="D3076" s="60">
        <v>46668.512657762039</v>
      </c>
      <c r="G3076" s="63"/>
      <c r="I3076" s="64"/>
      <c r="J3076" s="64"/>
      <c r="K3076" s="65"/>
      <c r="M3076" s="64"/>
      <c r="N3076" s="66"/>
      <c r="O3076" s="66"/>
      <c r="Q3076" s="67"/>
      <c r="R3076" s="68"/>
      <c r="S3076" s="63"/>
      <c r="U3076" s="68">
        <v>90543</v>
      </c>
      <c r="V3076" s="64">
        <v>11</v>
      </c>
      <c r="W3076" s="54">
        <f t="shared" si="143"/>
        <v>3067</v>
      </c>
      <c r="X3076" s="68">
        <v>90543</v>
      </c>
      <c r="AC3076" s="63">
        <v>45272.981380892452</v>
      </c>
      <c r="AD3076" s="63"/>
      <c r="AE3076" s="54" t="s">
        <v>176</v>
      </c>
      <c r="AG3076" s="63"/>
      <c r="AK3076" s="64"/>
      <c r="AL3076" s="64"/>
      <c r="AM3076" s="65"/>
      <c r="AO3076" s="64"/>
      <c r="AP3076" s="66"/>
      <c r="AQ3076" s="66"/>
      <c r="AS3076" s="67"/>
      <c r="AT3076" s="68"/>
    </row>
    <row r="3077" spans="1:46" x14ac:dyDescent="0.25">
      <c r="A3077" s="60">
        <v>46683.648626920301</v>
      </c>
      <c r="B3077" s="54">
        <f t="shared" si="141"/>
        <v>18</v>
      </c>
      <c r="C3077" s="54">
        <f t="shared" si="142"/>
        <v>3068</v>
      </c>
      <c r="D3077" s="60">
        <v>46683.648626920301</v>
      </c>
      <c r="G3077" s="63"/>
      <c r="I3077" s="64"/>
      <c r="J3077" s="64"/>
      <c r="K3077" s="65"/>
      <c r="M3077" s="64"/>
      <c r="N3077" s="66"/>
      <c r="O3077" s="66"/>
      <c r="Q3077" s="67"/>
      <c r="R3077" s="68"/>
      <c r="S3077" s="63"/>
      <c r="U3077" s="68">
        <v>90573</v>
      </c>
      <c r="V3077" s="64">
        <v>11</v>
      </c>
      <c r="W3077" s="54">
        <f t="shared" si="143"/>
        <v>3068</v>
      </c>
      <c r="X3077" s="68">
        <v>90573</v>
      </c>
      <c r="AC3077" s="63">
        <v>45287.023864438292</v>
      </c>
      <c r="AD3077" s="63"/>
      <c r="AE3077" s="54" t="s">
        <v>177</v>
      </c>
      <c r="AG3077" s="63"/>
      <c r="AK3077" s="64"/>
      <c r="AL3077" s="64"/>
      <c r="AM3077" s="65"/>
      <c r="AO3077" s="64"/>
      <c r="AP3077" s="66"/>
      <c r="AQ3077" s="66"/>
      <c r="AS3077" s="67"/>
      <c r="AT3077" s="68"/>
    </row>
    <row r="3078" spans="1:46" x14ac:dyDescent="0.25">
      <c r="A3078" s="60">
        <v>46698.652579449117</v>
      </c>
      <c r="B3078" s="54">
        <f t="shared" si="141"/>
        <v>19</v>
      </c>
      <c r="C3078" s="54">
        <f t="shared" si="142"/>
        <v>3069</v>
      </c>
      <c r="D3078" s="60">
        <v>46698.652579449117</v>
      </c>
      <c r="G3078" s="63"/>
      <c r="I3078" s="64"/>
      <c r="J3078" s="64"/>
      <c r="K3078" s="65"/>
      <c r="M3078" s="64"/>
      <c r="N3078" s="66"/>
      <c r="O3078" s="66"/>
      <c r="Q3078" s="67"/>
      <c r="R3078" s="68"/>
      <c r="S3078" s="63"/>
      <c r="U3078" s="68">
        <v>90602</v>
      </c>
      <c r="V3078" s="64">
        <v>12</v>
      </c>
      <c r="W3078" s="54">
        <f t="shared" si="143"/>
        <v>3069</v>
      </c>
      <c r="X3078" s="68">
        <v>90602</v>
      </c>
      <c r="AC3078" s="63">
        <v>45302.499001726974</v>
      </c>
      <c r="AD3078" s="63"/>
      <c r="AE3078" s="54" t="s">
        <v>176</v>
      </c>
      <c r="AG3078" s="63"/>
      <c r="AK3078" s="64"/>
      <c r="AL3078" s="64"/>
      <c r="AM3078" s="65"/>
      <c r="AO3078" s="64"/>
      <c r="AP3078" s="66"/>
      <c r="AQ3078" s="66"/>
      <c r="AS3078" s="67"/>
      <c r="AT3078" s="68"/>
    </row>
    <row r="3079" spans="1:46" x14ac:dyDescent="0.25">
      <c r="A3079" s="60">
        <v>46713.5537347598</v>
      </c>
      <c r="B3079" s="54">
        <f t="shared" si="141"/>
        <v>20</v>
      </c>
      <c r="C3079" s="54">
        <f t="shared" si="142"/>
        <v>3070</v>
      </c>
      <c r="D3079" s="60">
        <v>46713.5537347598</v>
      </c>
      <c r="G3079" s="63"/>
      <c r="I3079" s="64"/>
      <c r="J3079" s="64"/>
      <c r="K3079" s="65"/>
      <c r="M3079" s="64"/>
      <c r="N3079" s="66"/>
      <c r="O3079" s="66"/>
      <c r="Q3079" s="67"/>
      <c r="R3079" s="68"/>
      <c r="S3079" s="63"/>
      <c r="U3079" s="68">
        <v>90632</v>
      </c>
      <c r="V3079" s="64">
        <v>1</v>
      </c>
      <c r="W3079" s="54">
        <f t="shared" si="143"/>
        <v>3070</v>
      </c>
      <c r="X3079" s="68">
        <v>90632</v>
      </c>
      <c r="AC3079" s="63">
        <v>45316.746638156008</v>
      </c>
      <c r="AD3079" s="63"/>
      <c r="AE3079" s="54" t="s">
        <v>177</v>
      </c>
      <c r="AG3079" s="63"/>
      <c r="AK3079" s="64"/>
      <c r="AL3079" s="64"/>
      <c r="AM3079" s="65"/>
      <c r="AO3079" s="64"/>
      <c r="AP3079" s="66"/>
      <c r="AQ3079" s="66"/>
      <c r="AS3079" s="67"/>
      <c r="AT3079" s="68"/>
    </row>
    <row r="3080" spans="1:46" x14ac:dyDescent="0.25">
      <c r="A3080" s="60">
        <v>46728.360296825878</v>
      </c>
      <c r="B3080" s="54">
        <f t="shared" si="141"/>
        <v>21</v>
      </c>
      <c r="C3080" s="54">
        <f t="shared" si="142"/>
        <v>3071</v>
      </c>
      <c r="D3080" s="60">
        <v>46728.360296825878</v>
      </c>
      <c r="G3080" s="63"/>
      <c r="I3080" s="64"/>
      <c r="J3080" s="64"/>
      <c r="K3080" s="65"/>
      <c r="M3080" s="64"/>
      <c r="N3080" s="66"/>
      <c r="O3080" s="66"/>
      <c r="Q3080" s="67"/>
      <c r="R3080" s="68"/>
      <c r="S3080" s="63"/>
      <c r="U3080" s="68">
        <v>90661</v>
      </c>
      <c r="V3080" s="64">
        <v>2</v>
      </c>
      <c r="W3080" s="54">
        <f t="shared" si="143"/>
        <v>3071</v>
      </c>
      <c r="X3080" s="68">
        <v>90661</v>
      </c>
      <c r="AC3080" s="63">
        <v>45331.958565369248</v>
      </c>
      <c r="AD3080" s="63"/>
      <c r="AE3080" s="54" t="s">
        <v>176</v>
      </c>
      <c r="AG3080" s="63"/>
      <c r="AK3080" s="64"/>
      <c r="AL3080" s="64"/>
      <c r="AM3080" s="65"/>
      <c r="AO3080" s="64"/>
      <c r="AP3080" s="66"/>
      <c r="AQ3080" s="66"/>
      <c r="AS3080" s="67"/>
      <c r="AT3080" s="68"/>
    </row>
    <row r="3081" spans="1:46" x14ac:dyDescent="0.25">
      <c r="A3081" s="60">
        <v>46743.113411428872</v>
      </c>
      <c r="B3081" s="54">
        <f t="shared" si="141"/>
        <v>22</v>
      </c>
      <c r="C3081" s="54">
        <f t="shared" si="142"/>
        <v>3072</v>
      </c>
      <c r="D3081" s="60">
        <v>46743.113411428872</v>
      </c>
      <c r="G3081" s="63"/>
      <c r="I3081" s="64"/>
      <c r="J3081" s="64"/>
      <c r="K3081" s="65"/>
      <c r="M3081" s="64"/>
      <c r="N3081" s="66"/>
      <c r="O3081" s="66"/>
      <c r="Q3081" s="67"/>
      <c r="R3081" s="68"/>
      <c r="S3081" s="63"/>
      <c r="U3081" s="68">
        <v>90691</v>
      </c>
      <c r="V3081" s="64">
        <v>3</v>
      </c>
      <c r="W3081" s="54">
        <f t="shared" si="143"/>
        <v>3072</v>
      </c>
      <c r="X3081" s="68">
        <v>90691</v>
      </c>
      <c r="AC3081" s="63">
        <v>45346.521934141871</v>
      </c>
      <c r="AD3081" s="63"/>
      <c r="AE3081" s="54" t="s">
        <v>177</v>
      </c>
      <c r="AG3081" s="63"/>
      <c r="AK3081" s="64"/>
      <c r="AL3081" s="64"/>
      <c r="AM3081" s="65"/>
      <c r="AO3081" s="64"/>
      <c r="AP3081" s="66"/>
      <c r="AQ3081" s="66"/>
      <c r="AS3081" s="67"/>
      <c r="AT3081" s="68"/>
    </row>
    <row r="3082" spans="1:46" x14ac:dyDescent="0.25">
      <c r="A3082" s="60">
        <v>46757.830415575765</v>
      </c>
      <c r="B3082" s="54">
        <f t="shared" si="141"/>
        <v>23</v>
      </c>
      <c r="C3082" s="54">
        <f t="shared" si="142"/>
        <v>3073</v>
      </c>
      <c r="D3082" s="60">
        <v>46757.830415575765</v>
      </c>
      <c r="G3082" s="63"/>
      <c r="I3082" s="64"/>
      <c r="J3082" s="64"/>
      <c r="K3082" s="65"/>
      <c r="M3082" s="64"/>
      <c r="N3082" s="66"/>
      <c r="O3082" s="66"/>
      <c r="Q3082" s="67"/>
      <c r="R3082" s="68"/>
      <c r="S3082" s="63"/>
      <c r="U3082" s="68">
        <v>90720</v>
      </c>
      <c r="V3082" s="64">
        <v>4</v>
      </c>
      <c r="W3082" s="54">
        <f t="shared" si="143"/>
        <v>3073</v>
      </c>
      <c r="X3082" s="68">
        <v>90720</v>
      </c>
      <c r="AC3082" s="63">
        <v>45361.376104977448</v>
      </c>
      <c r="AD3082" s="63"/>
      <c r="AE3082" s="54" t="s">
        <v>176</v>
      </c>
      <c r="AG3082" s="63"/>
      <c r="AK3082" s="64"/>
      <c r="AL3082" s="64"/>
      <c r="AM3082" s="65"/>
      <c r="AO3082" s="64"/>
      <c r="AP3082" s="66"/>
      <c r="AQ3082" s="66"/>
      <c r="AS3082" s="67"/>
      <c r="AT3082" s="68"/>
    </row>
    <row r="3083" spans="1:46" x14ac:dyDescent="0.25">
      <c r="A3083" s="60">
        <v>46772.557697390672</v>
      </c>
      <c r="B3083" s="54">
        <f t="shared" si="141"/>
        <v>24</v>
      </c>
      <c r="C3083" s="54">
        <f t="shared" si="142"/>
        <v>3074</v>
      </c>
      <c r="D3083" s="60">
        <v>46772.557697390672</v>
      </c>
      <c r="G3083" s="63"/>
      <c r="I3083" s="64"/>
      <c r="J3083" s="64"/>
      <c r="K3083" s="65"/>
      <c r="M3083" s="64"/>
      <c r="N3083" s="66"/>
      <c r="O3083" s="66"/>
      <c r="Q3083" s="67"/>
      <c r="R3083" s="68"/>
      <c r="S3083" s="63"/>
      <c r="U3083" s="68">
        <v>90749</v>
      </c>
      <c r="V3083" s="64">
        <v>5</v>
      </c>
      <c r="W3083" s="54">
        <f t="shared" si="143"/>
        <v>3074</v>
      </c>
      <c r="X3083" s="68">
        <v>90749</v>
      </c>
      <c r="AC3083" s="63">
        <v>45376.292694712989</v>
      </c>
      <c r="AD3083" s="63"/>
      <c r="AE3083" s="54" t="s">
        <v>177</v>
      </c>
      <c r="AG3083" s="63"/>
      <c r="AK3083" s="64"/>
      <c r="AL3083" s="64"/>
      <c r="AM3083" s="65"/>
      <c r="AO3083" s="64"/>
      <c r="AP3083" s="66"/>
      <c r="AQ3083" s="66"/>
      <c r="AS3083" s="67"/>
      <c r="AT3083" s="68"/>
    </row>
    <row r="3084" spans="1:46" x14ac:dyDescent="0.25">
      <c r="A3084" s="60">
        <v>46787.314158593304</v>
      </c>
      <c r="B3084" s="54">
        <f t="shared" ref="B3084:B3147" si="144">IF(B3083=24,1,B3083+1)</f>
        <v>1</v>
      </c>
      <c r="C3084" s="54">
        <f t="shared" ref="C3084:C3147" si="145">C3083+1</f>
        <v>3075</v>
      </c>
      <c r="D3084" s="60">
        <v>46787.314158593304</v>
      </c>
      <c r="G3084" s="63"/>
      <c r="I3084" s="64"/>
      <c r="J3084" s="64"/>
      <c r="K3084" s="65"/>
      <c r="M3084" s="64"/>
      <c r="N3084" s="66"/>
      <c r="O3084" s="66"/>
      <c r="Q3084" s="67"/>
      <c r="R3084" s="68"/>
      <c r="S3084" s="63"/>
      <c r="U3084" s="68">
        <v>90779</v>
      </c>
      <c r="V3084" s="64">
        <v>6</v>
      </c>
      <c r="W3084" s="54">
        <f t="shared" ref="W3084:W3147" si="146">W3083+1</f>
        <v>3075</v>
      </c>
      <c r="X3084" s="68">
        <v>90779</v>
      </c>
      <c r="AC3084" s="63">
        <v>45390.765286270995</v>
      </c>
      <c r="AD3084" s="63"/>
      <c r="AE3084" s="54" t="s">
        <v>176</v>
      </c>
      <c r="AG3084" s="63"/>
      <c r="AK3084" s="64"/>
      <c r="AL3084" s="64"/>
      <c r="AM3084" s="65"/>
      <c r="AO3084" s="64"/>
      <c r="AP3084" s="66"/>
      <c r="AQ3084" s="66"/>
      <c r="AS3084" s="67"/>
      <c r="AT3084" s="68"/>
    </row>
    <row r="3085" spans="1:46" x14ac:dyDescent="0.25">
      <c r="A3085" s="60">
        <v>46802.143871297594</v>
      </c>
      <c r="B3085" s="54">
        <f t="shared" si="144"/>
        <v>2</v>
      </c>
      <c r="C3085" s="54">
        <f t="shared" si="145"/>
        <v>3076</v>
      </c>
      <c r="D3085" s="60">
        <v>46802.143871297594</v>
      </c>
      <c r="G3085" s="63"/>
      <c r="I3085" s="64"/>
      <c r="J3085" s="64"/>
      <c r="K3085" s="65"/>
      <c r="M3085" s="64"/>
      <c r="N3085" s="66"/>
      <c r="O3085" s="66"/>
      <c r="Q3085" s="67"/>
      <c r="R3085" s="68"/>
      <c r="S3085" s="63"/>
      <c r="U3085" s="68">
        <v>90808</v>
      </c>
      <c r="V3085" s="64">
        <v>7</v>
      </c>
      <c r="W3085" s="54">
        <f t="shared" si="146"/>
        <v>3076</v>
      </c>
      <c r="X3085" s="68">
        <v>90808</v>
      </c>
      <c r="AC3085" s="63">
        <v>45405.993147785775</v>
      </c>
      <c r="AD3085" s="63"/>
      <c r="AE3085" s="54" t="s">
        <v>177</v>
      </c>
      <c r="AG3085" s="63"/>
      <c r="AK3085" s="64"/>
      <c r="AL3085" s="64"/>
      <c r="AM3085" s="65"/>
      <c r="AO3085" s="64"/>
      <c r="AP3085" s="66"/>
      <c r="AQ3085" s="66"/>
      <c r="AS3085" s="67"/>
      <c r="AT3085" s="68"/>
    </row>
    <row r="3086" spans="1:46" x14ac:dyDescent="0.25">
      <c r="A3086" s="60">
        <v>46817.059691257309</v>
      </c>
      <c r="B3086" s="54">
        <f t="shared" si="144"/>
        <v>3</v>
      </c>
      <c r="C3086" s="54">
        <f t="shared" si="145"/>
        <v>3077</v>
      </c>
      <c r="D3086" s="60">
        <v>46817.059691257309</v>
      </c>
      <c r="G3086" s="63"/>
      <c r="I3086" s="64"/>
      <c r="J3086" s="64"/>
      <c r="K3086" s="65"/>
      <c r="M3086" s="64"/>
      <c r="N3086" s="66"/>
      <c r="O3086" s="66"/>
      <c r="Q3086" s="67"/>
      <c r="R3086" s="68"/>
      <c r="S3086" s="63"/>
      <c r="U3086" s="68">
        <v>90838</v>
      </c>
      <c r="V3086" s="64">
        <v>8</v>
      </c>
      <c r="W3086" s="54">
        <f t="shared" si="146"/>
        <v>3077</v>
      </c>
      <c r="X3086" s="68">
        <v>90838</v>
      </c>
      <c r="AC3086" s="63">
        <v>45420.141033420805</v>
      </c>
      <c r="AD3086" s="63"/>
      <c r="AE3086" s="54" t="s">
        <v>176</v>
      </c>
      <c r="AG3086" s="63"/>
      <c r="AK3086" s="64"/>
      <c r="AL3086" s="64"/>
      <c r="AM3086" s="65"/>
      <c r="AO3086" s="64"/>
      <c r="AP3086" s="66"/>
      <c r="AQ3086" s="66"/>
      <c r="AS3086" s="67"/>
      <c r="AT3086" s="68"/>
    </row>
    <row r="3087" spans="1:46" x14ac:dyDescent="0.25">
      <c r="A3087" s="60">
        <v>46832.096034510527</v>
      </c>
      <c r="B3087" s="54">
        <f t="shared" si="144"/>
        <v>4</v>
      </c>
      <c r="C3087" s="54">
        <f t="shared" si="145"/>
        <v>3078</v>
      </c>
      <c r="D3087" s="60">
        <v>46832.096034510527</v>
      </c>
      <c r="G3087" s="63"/>
      <c r="I3087" s="64"/>
      <c r="J3087" s="64"/>
      <c r="K3087" s="65"/>
      <c r="M3087" s="64"/>
      <c r="N3087" s="66"/>
      <c r="O3087" s="66"/>
      <c r="Q3087" s="67"/>
      <c r="R3087" s="68"/>
      <c r="S3087" s="63"/>
      <c r="U3087" s="68">
        <v>90868</v>
      </c>
      <c r="V3087" s="64">
        <v>9</v>
      </c>
      <c r="W3087" s="54">
        <f t="shared" si="146"/>
        <v>3078</v>
      </c>
      <c r="X3087" s="68">
        <v>90868</v>
      </c>
      <c r="AC3087" s="63">
        <v>45435.579371637199</v>
      </c>
      <c r="AD3087" s="63"/>
      <c r="AE3087" s="54" t="s">
        <v>177</v>
      </c>
      <c r="AG3087" s="63"/>
      <c r="AK3087" s="64"/>
      <c r="AL3087" s="64"/>
      <c r="AM3087" s="65"/>
      <c r="AO3087" s="64"/>
      <c r="AP3087" s="66"/>
      <c r="AQ3087" s="66"/>
      <c r="AS3087" s="67"/>
      <c r="AT3087" s="68"/>
    </row>
    <row r="3088" spans="1:46" x14ac:dyDescent="0.25">
      <c r="A3088" s="60">
        <v>46847.252943340689</v>
      </c>
      <c r="B3088" s="54">
        <f t="shared" si="144"/>
        <v>5</v>
      </c>
      <c r="C3088" s="54">
        <f t="shared" si="145"/>
        <v>3079</v>
      </c>
      <c r="D3088" s="60">
        <v>46847.252943340689</v>
      </c>
      <c r="G3088" s="63"/>
      <c r="I3088" s="64"/>
      <c r="J3088" s="64"/>
      <c r="K3088" s="65"/>
      <c r="M3088" s="64"/>
      <c r="N3088" s="66"/>
      <c r="O3088" s="66"/>
      <c r="Q3088" s="67"/>
      <c r="R3088" s="68"/>
      <c r="S3088" s="63"/>
      <c r="U3088" s="68">
        <v>90897</v>
      </c>
      <c r="V3088" s="64">
        <v>10</v>
      </c>
      <c r="W3088" s="54">
        <f t="shared" si="146"/>
        <v>3079</v>
      </c>
      <c r="X3088" s="68">
        <v>90897</v>
      </c>
      <c r="AC3088" s="63">
        <v>45449.527007868979</v>
      </c>
      <c r="AD3088" s="63"/>
      <c r="AE3088" s="54" t="s">
        <v>176</v>
      </c>
      <c r="AG3088" s="63"/>
      <c r="AK3088" s="64"/>
      <c r="AL3088" s="64"/>
      <c r="AM3088" s="65"/>
      <c r="AO3088" s="64"/>
      <c r="AP3088" s="66"/>
      <c r="AQ3088" s="66"/>
      <c r="AS3088" s="67"/>
      <c r="AT3088" s="68"/>
    </row>
    <row r="3089" spans="1:46" x14ac:dyDescent="0.25">
      <c r="A3089" s="60">
        <v>46862.549052935559</v>
      </c>
      <c r="B3089" s="54">
        <f t="shared" si="144"/>
        <v>6</v>
      </c>
      <c r="C3089" s="54">
        <f t="shared" si="145"/>
        <v>3080</v>
      </c>
      <c r="D3089" s="60">
        <v>46862.549052935559</v>
      </c>
      <c r="G3089" s="63"/>
      <c r="I3089" s="64"/>
      <c r="J3089" s="64"/>
      <c r="K3089" s="65"/>
      <c r="M3089" s="64"/>
      <c r="N3089" s="66"/>
      <c r="O3089" s="66"/>
      <c r="Q3089" s="67"/>
      <c r="R3089" s="68"/>
      <c r="S3089" s="63"/>
      <c r="U3089" s="68">
        <v>90927</v>
      </c>
      <c r="V3089" s="64">
        <v>11</v>
      </c>
      <c r="W3089" s="54">
        <f t="shared" si="146"/>
        <v>3080</v>
      </c>
      <c r="X3089" s="68">
        <v>90927</v>
      </c>
      <c r="AC3089" s="63">
        <v>45465.047941082157</v>
      </c>
      <c r="AD3089" s="63"/>
      <c r="AE3089" s="54" t="s">
        <v>177</v>
      </c>
      <c r="AG3089" s="63"/>
      <c r="AK3089" s="64"/>
      <c r="AL3089" s="64"/>
      <c r="AM3089" s="65"/>
      <c r="AO3089" s="64"/>
      <c r="AP3089" s="66"/>
      <c r="AQ3089" s="66"/>
      <c r="AS3089" s="67"/>
      <c r="AT3089" s="68"/>
    </row>
    <row r="3090" spans="1:46" x14ac:dyDescent="0.25">
      <c r="A3090" s="60">
        <v>46877.967592944391</v>
      </c>
      <c r="B3090" s="54">
        <f t="shared" si="144"/>
        <v>7</v>
      </c>
      <c r="C3090" s="54">
        <f t="shared" si="145"/>
        <v>3081</v>
      </c>
      <c r="D3090" s="60">
        <v>46877.967592944391</v>
      </c>
      <c r="G3090" s="63"/>
      <c r="I3090" s="64"/>
      <c r="J3090" s="64"/>
      <c r="K3090" s="65"/>
      <c r="M3090" s="64"/>
      <c r="N3090" s="66"/>
      <c r="O3090" s="66"/>
      <c r="Q3090" s="67"/>
      <c r="R3090" s="68"/>
      <c r="S3090" s="63"/>
      <c r="U3090" s="68">
        <v>90957</v>
      </c>
      <c r="V3090" s="64">
        <v>12</v>
      </c>
      <c r="W3090" s="54">
        <f t="shared" si="146"/>
        <v>3081</v>
      </c>
      <c r="X3090" s="68">
        <v>90957</v>
      </c>
      <c r="AC3090" s="63">
        <v>45478.957330767065</v>
      </c>
      <c r="AD3090" s="63"/>
      <c r="AE3090" s="54" t="s">
        <v>176</v>
      </c>
      <c r="AG3090" s="63"/>
      <c r="AK3090" s="64"/>
      <c r="AL3090" s="64"/>
      <c r="AM3090" s="65"/>
      <c r="AO3090" s="64"/>
      <c r="AP3090" s="66"/>
      <c r="AQ3090" s="66"/>
      <c r="AS3090" s="67"/>
      <c r="AT3090" s="68"/>
    </row>
    <row r="3091" spans="1:46" x14ac:dyDescent="0.25">
      <c r="A3091" s="60">
        <v>46893.507607608568</v>
      </c>
      <c r="B3091" s="54">
        <f t="shared" si="144"/>
        <v>8</v>
      </c>
      <c r="C3091" s="54">
        <f t="shared" si="145"/>
        <v>3082</v>
      </c>
      <c r="D3091" s="60">
        <v>46893.507607608568</v>
      </c>
      <c r="G3091" s="63"/>
      <c r="I3091" s="64"/>
      <c r="J3091" s="64"/>
      <c r="K3091" s="65"/>
      <c r="M3091" s="64"/>
      <c r="N3091" s="66"/>
      <c r="O3091" s="66"/>
      <c r="Q3091" s="67"/>
      <c r="R3091" s="68"/>
      <c r="S3091" s="63"/>
      <c r="U3091" s="68">
        <v>90986</v>
      </c>
      <c r="V3091" s="64">
        <v>1</v>
      </c>
      <c r="W3091" s="54">
        <f t="shared" si="146"/>
        <v>3082</v>
      </c>
      <c r="X3091" s="68">
        <v>90986</v>
      </c>
      <c r="AC3091" s="63">
        <v>45494.429380345158</v>
      </c>
      <c r="AD3091" s="63"/>
      <c r="AE3091" s="54" t="s">
        <v>177</v>
      </c>
      <c r="AG3091" s="63"/>
      <c r="AK3091" s="64"/>
      <c r="AL3091" s="64"/>
      <c r="AM3091" s="65"/>
      <c r="AO3091" s="64"/>
      <c r="AP3091" s="66"/>
      <c r="AQ3091" s="66"/>
      <c r="AS3091" s="67"/>
      <c r="AT3091" s="68"/>
    </row>
    <row r="3092" spans="1:46" x14ac:dyDescent="0.25">
      <c r="A3092" s="60">
        <v>46909.136907107662</v>
      </c>
      <c r="B3092" s="54">
        <f t="shared" si="144"/>
        <v>9</v>
      </c>
      <c r="C3092" s="54">
        <f t="shared" si="145"/>
        <v>3083</v>
      </c>
      <c r="D3092" s="60">
        <v>46909.136907107662</v>
      </c>
      <c r="G3092" s="63"/>
      <c r="I3092" s="64"/>
      <c r="J3092" s="64"/>
      <c r="K3092" s="65"/>
      <c r="M3092" s="64"/>
      <c r="N3092" s="66"/>
      <c r="O3092" s="66"/>
      <c r="Q3092" s="67"/>
      <c r="R3092" s="68"/>
      <c r="S3092" s="63"/>
      <c r="U3092" s="68">
        <v>91016</v>
      </c>
      <c r="V3092" s="64">
        <v>2</v>
      </c>
      <c r="W3092" s="54">
        <f t="shared" si="146"/>
        <v>3083</v>
      </c>
      <c r="X3092" s="68">
        <v>91016</v>
      </c>
      <c r="AC3092" s="63">
        <v>45508.468205580022</v>
      </c>
      <c r="AD3092" s="63"/>
      <c r="AE3092" s="54" t="s">
        <v>176</v>
      </c>
      <c r="AG3092" s="63"/>
      <c r="AK3092" s="64"/>
      <c r="AL3092" s="64"/>
      <c r="AM3092" s="65"/>
      <c r="AO3092" s="64"/>
      <c r="AP3092" s="66"/>
      <c r="AQ3092" s="66"/>
      <c r="AS3092" s="67"/>
      <c r="AT3092" s="68"/>
    </row>
    <row r="3093" spans="1:46" x14ac:dyDescent="0.25">
      <c r="A3093" s="60">
        <v>46924.835525395814</v>
      </c>
      <c r="B3093" s="54">
        <f t="shared" si="144"/>
        <v>10</v>
      </c>
      <c r="C3093" s="54">
        <f t="shared" si="145"/>
        <v>3084</v>
      </c>
      <c r="D3093" s="60">
        <v>46924.835525395814</v>
      </c>
      <c r="G3093" s="63"/>
      <c r="I3093" s="64"/>
      <c r="J3093" s="64"/>
      <c r="K3093" s="65"/>
      <c r="M3093" s="64"/>
      <c r="N3093" s="66"/>
      <c r="O3093" s="66"/>
      <c r="Q3093" s="67"/>
      <c r="R3093" s="68"/>
      <c r="S3093" s="63"/>
      <c r="U3093" s="68">
        <v>91045</v>
      </c>
      <c r="V3093" s="64">
        <v>3</v>
      </c>
      <c r="W3093" s="54">
        <f t="shared" si="146"/>
        <v>3084</v>
      </c>
      <c r="X3093" s="68">
        <v>91045</v>
      </c>
      <c r="AC3093" s="63">
        <v>45523.768726919778</v>
      </c>
      <c r="AD3093" s="63"/>
      <c r="AE3093" s="54" t="s">
        <v>177</v>
      </c>
      <c r="AG3093" s="63"/>
      <c r="AK3093" s="64"/>
      <c r="AL3093" s="64"/>
      <c r="AM3093" s="65"/>
      <c r="AO3093" s="64"/>
      <c r="AP3093" s="66"/>
      <c r="AQ3093" s="66"/>
      <c r="AS3093" s="67"/>
      <c r="AT3093" s="68"/>
    </row>
    <row r="3094" spans="1:46" x14ac:dyDescent="0.25">
      <c r="A3094" s="60">
        <v>46940.563511840068</v>
      </c>
      <c r="B3094" s="54">
        <f t="shared" si="144"/>
        <v>11</v>
      </c>
      <c r="C3094" s="54">
        <f t="shared" si="145"/>
        <v>3085</v>
      </c>
      <c r="D3094" s="60">
        <v>46940.563511840068</v>
      </c>
      <c r="G3094" s="63"/>
      <c r="I3094" s="64"/>
      <c r="J3094" s="64"/>
      <c r="K3094" s="65"/>
      <c r="M3094" s="64"/>
      <c r="N3094" s="66"/>
      <c r="O3094" s="66"/>
      <c r="Q3094" s="67"/>
      <c r="R3094" s="68"/>
      <c r="S3094" s="63"/>
      <c r="U3094" s="68">
        <v>91075</v>
      </c>
      <c r="V3094" s="64">
        <v>4</v>
      </c>
      <c r="W3094" s="54">
        <f t="shared" si="146"/>
        <v>3085</v>
      </c>
      <c r="X3094" s="68">
        <v>91075</v>
      </c>
      <c r="AC3094" s="63">
        <v>45538.081071201712</v>
      </c>
      <c r="AD3094" s="63"/>
      <c r="AE3094" s="54" t="s">
        <v>176</v>
      </c>
      <c r="AG3094" s="63"/>
      <c r="AK3094" s="64"/>
      <c r="AL3094" s="64"/>
      <c r="AM3094" s="65"/>
      <c r="AO3094" s="64"/>
      <c r="AP3094" s="66"/>
      <c r="AQ3094" s="66"/>
      <c r="AS3094" s="67"/>
      <c r="AT3094" s="68"/>
    </row>
    <row r="3095" spans="1:46" x14ac:dyDescent="0.25">
      <c r="A3095" s="60">
        <v>46956.288288626354</v>
      </c>
      <c r="B3095" s="54">
        <f t="shared" si="144"/>
        <v>12</v>
      </c>
      <c r="C3095" s="54">
        <f t="shared" si="145"/>
        <v>3086</v>
      </c>
      <c r="D3095" s="60">
        <v>46956.288288626354</v>
      </c>
      <c r="G3095" s="63"/>
      <c r="I3095" s="64"/>
      <c r="J3095" s="64"/>
      <c r="K3095" s="65"/>
      <c r="M3095" s="64"/>
      <c r="N3095" s="66"/>
      <c r="O3095" s="66"/>
      <c r="Q3095" s="67"/>
      <c r="R3095" s="68"/>
      <c r="S3095" s="63"/>
      <c r="U3095" s="68">
        <v>91104</v>
      </c>
      <c r="V3095" s="64">
        <v>5</v>
      </c>
      <c r="W3095" s="54">
        <f t="shared" si="146"/>
        <v>3086</v>
      </c>
      <c r="X3095" s="68">
        <v>91104</v>
      </c>
      <c r="AC3095" s="63">
        <v>45553.108071910217</v>
      </c>
      <c r="AD3095" s="63"/>
      <c r="AE3095" s="54" t="s">
        <v>177</v>
      </c>
      <c r="AG3095" s="63"/>
      <c r="AK3095" s="64"/>
      <c r="AL3095" s="64"/>
      <c r="AM3095" s="65"/>
      <c r="AO3095" s="64"/>
      <c r="AP3095" s="66"/>
      <c r="AQ3095" s="66"/>
      <c r="AS3095" s="67"/>
      <c r="AT3095" s="68"/>
    </row>
    <row r="3096" spans="1:46" x14ac:dyDescent="0.25">
      <c r="A3096" s="60">
        <v>46971.973832357675</v>
      </c>
      <c r="B3096" s="54">
        <f t="shared" si="144"/>
        <v>13</v>
      </c>
      <c r="C3096" s="54">
        <f t="shared" si="145"/>
        <v>3087</v>
      </c>
      <c r="D3096" s="60">
        <v>46971.973832357675</v>
      </c>
      <c r="G3096" s="63"/>
      <c r="I3096" s="64"/>
      <c r="J3096" s="64"/>
      <c r="K3096" s="65"/>
      <c r="M3096" s="64"/>
      <c r="N3096" s="66"/>
      <c r="O3096" s="66"/>
      <c r="Q3096" s="67"/>
      <c r="R3096" s="68"/>
      <c r="S3096" s="63"/>
      <c r="U3096" s="68">
        <v>91133</v>
      </c>
      <c r="V3096" s="64">
        <v>6</v>
      </c>
      <c r="W3096" s="54">
        <f t="shared" si="146"/>
        <v>3087</v>
      </c>
      <c r="X3096" s="68">
        <v>91133</v>
      </c>
      <c r="AC3096" s="63">
        <v>45567.785023524892</v>
      </c>
      <c r="AD3096" s="63"/>
      <c r="AE3096" s="54" t="s">
        <v>176</v>
      </c>
      <c r="AG3096" s="63"/>
      <c r="AK3096" s="64"/>
      <c r="AL3096" s="64"/>
      <c r="AM3096" s="65"/>
      <c r="AO3096" s="64"/>
      <c r="AP3096" s="66"/>
      <c r="AQ3096" s="66"/>
      <c r="AS3096" s="67"/>
      <c r="AT3096" s="68"/>
    </row>
    <row r="3097" spans="1:46" x14ac:dyDescent="0.25">
      <c r="A3097" s="60">
        <v>46987.58477126807</v>
      </c>
      <c r="B3097" s="54">
        <f t="shared" si="144"/>
        <v>14</v>
      </c>
      <c r="C3097" s="54">
        <f t="shared" si="145"/>
        <v>3088</v>
      </c>
      <c r="D3097" s="60">
        <v>46987.58477126807</v>
      </c>
      <c r="G3097" s="63"/>
      <c r="I3097" s="64"/>
      <c r="J3097" s="64"/>
      <c r="K3097" s="65"/>
      <c r="M3097" s="64"/>
      <c r="N3097" s="66"/>
      <c r="O3097" s="66"/>
      <c r="Q3097" s="67"/>
      <c r="R3097" s="68"/>
      <c r="S3097" s="63"/>
      <c r="U3097" s="68">
        <v>91163</v>
      </c>
      <c r="V3097" s="64">
        <v>7</v>
      </c>
      <c r="W3097" s="54">
        <f t="shared" si="146"/>
        <v>3088</v>
      </c>
      <c r="X3097" s="68">
        <v>91163</v>
      </c>
      <c r="AC3097" s="63">
        <v>45582.477472356986</v>
      </c>
      <c r="AD3097" s="63"/>
      <c r="AE3097" s="54" t="s">
        <v>177</v>
      </c>
      <c r="AG3097" s="63"/>
      <c r="AK3097" s="64"/>
      <c r="AL3097" s="64"/>
      <c r="AM3097" s="65"/>
      <c r="AO3097" s="64"/>
      <c r="AP3097" s="66"/>
      <c r="AQ3097" s="66"/>
      <c r="AS3097" s="67"/>
      <c r="AT3097" s="68"/>
    </row>
    <row r="3098" spans="1:46" x14ac:dyDescent="0.25">
      <c r="A3098" s="60">
        <v>47003.099508625921</v>
      </c>
      <c r="B3098" s="54">
        <f t="shared" si="144"/>
        <v>15</v>
      </c>
      <c r="C3098" s="54">
        <f t="shared" si="145"/>
        <v>3089</v>
      </c>
      <c r="D3098" s="60">
        <v>47003.099508625921</v>
      </c>
      <c r="G3098" s="63"/>
      <c r="I3098" s="64"/>
      <c r="J3098" s="64"/>
      <c r="K3098" s="65"/>
      <c r="M3098" s="64"/>
      <c r="N3098" s="66"/>
      <c r="O3098" s="66"/>
      <c r="Q3098" s="67"/>
      <c r="R3098" s="68"/>
      <c r="S3098" s="63"/>
      <c r="U3098" s="68">
        <v>91192</v>
      </c>
      <c r="V3098" s="64">
        <v>8</v>
      </c>
      <c r="W3098" s="54">
        <f t="shared" si="146"/>
        <v>3089</v>
      </c>
      <c r="X3098" s="68">
        <v>91192</v>
      </c>
      <c r="AC3098" s="63">
        <v>45597.533539049327</v>
      </c>
      <c r="AD3098" s="63"/>
      <c r="AE3098" s="54" t="s">
        <v>176</v>
      </c>
      <c r="AG3098" s="63"/>
      <c r="AK3098" s="64"/>
      <c r="AL3098" s="64"/>
      <c r="AM3098" s="65"/>
      <c r="AO3098" s="64"/>
      <c r="AP3098" s="66"/>
      <c r="AQ3098" s="66"/>
      <c r="AS3098" s="67"/>
      <c r="AT3098" s="68"/>
    </row>
    <row r="3099" spans="1:46" x14ac:dyDescent="0.25">
      <c r="A3099" s="60">
        <v>47018.4905965738</v>
      </c>
      <c r="B3099" s="54">
        <f t="shared" si="144"/>
        <v>16</v>
      </c>
      <c r="C3099" s="54">
        <f t="shared" si="145"/>
        <v>3090</v>
      </c>
      <c r="D3099" s="60">
        <v>47018.4905965738</v>
      </c>
      <c r="G3099" s="63"/>
      <c r="I3099" s="64"/>
      <c r="J3099" s="64"/>
      <c r="K3099" s="65"/>
      <c r="M3099" s="64"/>
      <c r="N3099" s="66"/>
      <c r="O3099" s="66"/>
      <c r="Q3099" s="67"/>
      <c r="R3099" s="68"/>
      <c r="S3099" s="63"/>
      <c r="U3099" s="68">
        <v>91222</v>
      </c>
      <c r="V3099" s="64">
        <v>9</v>
      </c>
      <c r="W3099" s="54">
        <f t="shared" si="146"/>
        <v>3090</v>
      </c>
      <c r="X3099" s="68">
        <v>91222</v>
      </c>
      <c r="AC3099" s="63">
        <v>45611.895603645593</v>
      </c>
      <c r="AD3099" s="63"/>
      <c r="AE3099" s="54" t="s">
        <v>177</v>
      </c>
      <c r="AG3099" s="63"/>
      <c r="AK3099" s="64"/>
      <c r="AL3099" s="64"/>
      <c r="AM3099" s="65"/>
      <c r="AO3099" s="64"/>
      <c r="AP3099" s="66"/>
      <c r="AQ3099" s="66"/>
      <c r="AS3099" s="67"/>
      <c r="AT3099" s="68"/>
    </row>
    <row r="3100" spans="1:46" x14ac:dyDescent="0.25">
      <c r="A3100" s="60">
        <v>47033.756705929991</v>
      </c>
      <c r="B3100" s="54">
        <f t="shared" si="144"/>
        <v>17</v>
      </c>
      <c r="C3100" s="54">
        <f t="shared" si="145"/>
        <v>3091</v>
      </c>
      <c r="D3100" s="60">
        <v>47033.756705929991</v>
      </c>
      <c r="G3100" s="63"/>
      <c r="I3100" s="64"/>
      <c r="J3100" s="64"/>
      <c r="K3100" s="65"/>
      <c r="M3100" s="64"/>
      <c r="N3100" s="66"/>
      <c r="O3100" s="66"/>
      <c r="Q3100" s="67"/>
      <c r="R3100" s="68"/>
      <c r="S3100" s="63"/>
      <c r="U3100" s="68">
        <v>91251</v>
      </c>
      <c r="V3100" s="64">
        <v>10</v>
      </c>
      <c r="W3100" s="54">
        <f t="shared" si="146"/>
        <v>3091</v>
      </c>
      <c r="X3100" s="68">
        <v>91251</v>
      </c>
      <c r="AC3100" s="63">
        <v>45627.2656768905</v>
      </c>
      <c r="AD3100" s="63"/>
      <c r="AE3100" s="54" t="s">
        <v>176</v>
      </c>
      <c r="AG3100" s="63"/>
      <c r="AK3100" s="64"/>
      <c r="AL3100" s="64"/>
      <c r="AM3100" s="65"/>
      <c r="AO3100" s="64"/>
      <c r="AP3100" s="66"/>
      <c r="AQ3100" s="66"/>
      <c r="AS3100" s="67"/>
      <c r="AT3100" s="68"/>
    </row>
    <row r="3101" spans="1:46" x14ac:dyDescent="0.25">
      <c r="A3101" s="60">
        <v>47048.88508917857</v>
      </c>
      <c r="B3101" s="54">
        <f t="shared" si="144"/>
        <v>18</v>
      </c>
      <c r="C3101" s="54">
        <f t="shared" si="145"/>
        <v>3092</v>
      </c>
      <c r="D3101" s="60">
        <v>47048.88508917857</v>
      </c>
      <c r="G3101" s="63"/>
      <c r="I3101" s="64"/>
      <c r="J3101" s="64"/>
      <c r="K3101" s="65"/>
      <c r="M3101" s="64"/>
      <c r="N3101" s="66"/>
      <c r="O3101" s="66"/>
      <c r="Q3101" s="67"/>
      <c r="R3101" s="68"/>
      <c r="S3101" s="63"/>
      <c r="U3101" s="68">
        <v>91281</v>
      </c>
      <c r="V3101" s="64">
        <v>11</v>
      </c>
      <c r="W3101" s="54">
        <f t="shared" si="146"/>
        <v>3092</v>
      </c>
      <c r="X3101" s="68">
        <v>91281</v>
      </c>
      <c r="AC3101" s="63">
        <v>45641.376971567981</v>
      </c>
      <c r="AD3101" s="63"/>
      <c r="AE3101" s="54" t="s">
        <v>177</v>
      </c>
      <c r="AG3101" s="63"/>
      <c r="AK3101" s="64"/>
      <c r="AL3101" s="64"/>
      <c r="AM3101" s="65"/>
      <c r="AO3101" s="64"/>
      <c r="AP3101" s="66"/>
      <c r="AQ3101" s="66"/>
      <c r="AS3101" s="67"/>
      <c r="AT3101" s="68"/>
    </row>
    <row r="3102" spans="1:46" x14ac:dyDescent="0.25">
      <c r="A3102" s="60">
        <v>47063.894731562585</v>
      </c>
      <c r="B3102" s="54">
        <f t="shared" si="144"/>
        <v>19</v>
      </c>
      <c r="C3102" s="54">
        <f t="shared" si="145"/>
        <v>3093</v>
      </c>
      <c r="D3102" s="60">
        <v>47063.894731562585</v>
      </c>
      <c r="G3102" s="63"/>
      <c r="I3102" s="64"/>
      <c r="J3102" s="64"/>
      <c r="K3102" s="65"/>
      <c r="M3102" s="64"/>
      <c r="N3102" s="66"/>
      <c r="O3102" s="66"/>
      <c r="Q3102" s="67"/>
      <c r="R3102" s="68"/>
      <c r="S3102" s="63"/>
      <c r="U3102" s="68">
        <v>91311</v>
      </c>
      <c r="V3102" s="64">
        <v>12</v>
      </c>
      <c r="W3102" s="54">
        <f t="shared" si="146"/>
        <v>3093</v>
      </c>
      <c r="X3102" s="68">
        <v>91311</v>
      </c>
      <c r="AC3102" s="63">
        <v>45656.936077589169</v>
      </c>
      <c r="AD3102" s="63"/>
      <c r="AE3102" s="54" t="s">
        <v>176</v>
      </c>
      <c r="AG3102" s="63"/>
      <c r="AK3102" s="64"/>
      <c r="AL3102" s="64"/>
      <c r="AM3102" s="65"/>
      <c r="AO3102" s="64"/>
      <c r="AP3102" s="66"/>
      <c r="AQ3102" s="66"/>
      <c r="AS3102" s="67"/>
      <c r="AT3102" s="68"/>
    </row>
    <row r="3103" spans="1:46" x14ac:dyDescent="0.25">
      <c r="A3103" s="60">
        <v>47078.788565315306</v>
      </c>
      <c r="B3103" s="54">
        <f t="shared" si="144"/>
        <v>20</v>
      </c>
      <c r="C3103" s="54">
        <f t="shared" si="145"/>
        <v>3094</v>
      </c>
      <c r="D3103" s="60">
        <v>47078.788565315306</v>
      </c>
      <c r="G3103" s="63"/>
      <c r="I3103" s="64"/>
      <c r="J3103" s="64"/>
      <c r="K3103" s="65"/>
      <c r="M3103" s="64"/>
      <c r="N3103" s="66"/>
      <c r="O3103" s="66"/>
      <c r="Q3103" s="67"/>
      <c r="R3103" s="68"/>
      <c r="S3103" s="63"/>
      <c r="U3103" s="68">
        <v>91341</v>
      </c>
      <c r="V3103" s="64">
        <v>1</v>
      </c>
      <c r="W3103" s="54">
        <f t="shared" si="146"/>
        <v>3094</v>
      </c>
      <c r="X3103" s="68">
        <v>91341</v>
      </c>
      <c r="AC3103" s="63">
        <v>45670.936154270545</v>
      </c>
      <c r="AD3103" s="63"/>
      <c r="AE3103" s="54" t="s">
        <v>177</v>
      </c>
      <c r="AG3103" s="63"/>
      <c r="AK3103" s="64"/>
      <c r="AL3103" s="64"/>
      <c r="AM3103" s="65"/>
      <c r="AO3103" s="64"/>
      <c r="AP3103" s="66"/>
      <c r="AQ3103" s="66"/>
      <c r="AS3103" s="67"/>
      <c r="AT3103" s="68"/>
    </row>
    <row r="3104" spans="1:46" x14ac:dyDescent="0.25">
      <c r="A3104" s="60">
        <v>47093.601263267454</v>
      </c>
      <c r="B3104" s="54">
        <f t="shared" si="144"/>
        <v>21</v>
      </c>
      <c r="C3104" s="54">
        <f t="shared" si="145"/>
        <v>3095</v>
      </c>
      <c r="D3104" s="60">
        <v>47093.601263267454</v>
      </c>
      <c r="G3104" s="63"/>
      <c r="I3104" s="64"/>
      <c r="J3104" s="64"/>
      <c r="K3104" s="65"/>
      <c r="M3104" s="64"/>
      <c r="N3104" s="66"/>
      <c r="O3104" s="66"/>
      <c r="Q3104" s="67"/>
      <c r="R3104" s="68"/>
      <c r="S3104" s="63"/>
      <c r="U3104" s="68">
        <v>91370</v>
      </c>
      <c r="V3104" s="64">
        <v>2</v>
      </c>
      <c r="W3104" s="54">
        <f t="shared" si="146"/>
        <v>3095</v>
      </c>
      <c r="X3104" s="68">
        <v>91370</v>
      </c>
      <c r="AC3104" s="63">
        <v>45686.52578808507</v>
      </c>
      <c r="AD3104" s="63"/>
      <c r="AE3104" s="54" t="s">
        <v>176</v>
      </c>
      <c r="AG3104" s="63"/>
      <c r="AK3104" s="64"/>
      <c r="AL3104" s="64"/>
      <c r="AM3104" s="65"/>
      <c r="AO3104" s="64"/>
      <c r="AP3104" s="66"/>
      <c r="AQ3104" s="66"/>
      <c r="AS3104" s="67"/>
      <c r="AT3104" s="68"/>
    </row>
    <row r="3105" spans="1:46" x14ac:dyDescent="0.25">
      <c r="A3105" s="60">
        <v>47108.347789502703</v>
      </c>
      <c r="B3105" s="54">
        <f t="shared" si="144"/>
        <v>22</v>
      </c>
      <c r="C3105" s="54">
        <f t="shared" si="145"/>
        <v>3096</v>
      </c>
      <c r="D3105" s="60">
        <v>47108.347789502703</v>
      </c>
      <c r="G3105" s="63"/>
      <c r="I3105" s="64"/>
      <c r="J3105" s="64"/>
      <c r="K3105" s="65"/>
      <c r="M3105" s="64"/>
      <c r="N3105" s="66"/>
      <c r="O3105" s="66"/>
      <c r="Q3105" s="67"/>
      <c r="R3105" s="68"/>
      <c r="S3105" s="63"/>
      <c r="U3105" s="68">
        <v>91400</v>
      </c>
      <c r="V3105" s="64">
        <v>3</v>
      </c>
      <c r="W3105" s="54">
        <f t="shared" si="146"/>
        <v>3096</v>
      </c>
      <c r="X3105" s="68">
        <v>91400</v>
      </c>
      <c r="AC3105" s="63">
        <v>45700.579550048802</v>
      </c>
      <c r="AD3105" s="63"/>
      <c r="AE3105" s="54" t="s">
        <v>177</v>
      </c>
      <c r="AG3105" s="63"/>
      <c r="AK3105" s="64"/>
      <c r="AL3105" s="64"/>
      <c r="AM3105" s="65"/>
      <c r="AO3105" s="64"/>
      <c r="AP3105" s="66"/>
      <c r="AQ3105" s="66"/>
      <c r="AS3105" s="67"/>
      <c r="AT3105" s="68"/>
    </row>
    <row r="3106" spans="1:46" x14ac:dyDescent="0.25">
      <c r="A3106" s="60">
        <v>47123.0715704998</v>
      </c>
      <c r="B3106" s="54">
        <f t="shared" si="144"/>
        <v>23</v>
      </c>
      <c r="C3106" s="54">
        <f t="shared" si="145"/>
        <v>3097</v>
      </c>
      <c r="D3106" s="60">
        <v>47123.0715704998</v>
      </c>
      <c r="G3106" s="63"/>
      <c r="I3106" s="64"/>
      <c r="J3106" s="64"/>
      <c r="K3106" s="65"/>
      <c r="M3106" s="64"/>
      <c r="N3106" s="66"/>
      <c r="O3106" s="66"/>
      <c r="Q3106" s="67"/>
      <c r="R3106" s="68"/>
      <c r="S3106" s="63"/>
      <c r="U3106" s="68">
        <v>91429</v>
      </c>
      <c r="V3106" s="64">
        <v>4</v>
      </c>
      <c r="W3106" s="54">
        <f t="shared" si="146"/>
        <v>3097</v>
      </c>
      <c r="X3106" s="68">
        <v>91429</v>
      </c>
      <c r="AC3106" s="63">
        <v>45716.031929457095</v>
      </c>
      <c r="AD3106" s="63"/>
      <c r="AE3106" s="54" t="s">
        <v>176</v>
      </c>
      <c r="AG3106" s="63"/>
      <c r="AK3106" s="64"/>
      <c r="AL3106" s="64"/>
      <c r="AM3106" s="65"/>
      <c r="AO3106" s="64"/>
      <c r="AP3106" s="66"/>
      <c r="AQ3106" s="66"/>
      <c r="AS3106" s="67"/>
      <c r="AT3106" s="68"/>
    </row>
    <row r="3107" spans="1:46" x14ac:dyDescent="0.25">
      <c r="A3107" s="60">
        <v>47137.793078622781</v>
      </c>
      <c r="B3107" s="54">
        <f t="shared" si="144"/>
        <v>24</v>
      </c>
      <c r="C3107" s="54">
        <f t="shared" si="145"/>
        <v>3098</v>
      </c>
      <c r="D3107" s="60">
        <v>47137.793078622781</v>
      </c>
      <c r="G3107" s="63"/>
      <c r="I3107" s="64"/>
      <c r="J3107" s="64"/>
      <c r="K3107" s="65"/>
      <c r="M3107" s="64"/>
      <c r="N3107" s="66"/>
      <c r="O3107" s="66"/>
      <c r="Q3107" s="67"/>
      <c r="R3107" s="68"/>
      <c r="S3107" s="63"/>
      <c r="U3107" s="68">
        <v>91459</v>
      </c>
      <c r="V3107" s="64">
        <v>5</v>
      </c>
      <c r="W3107" s="54">
        <f t="shared" si="146"/>
        <v>3098</v>
      </c>
      <c r="X3107" s="68">
        <v>91459</v>
      </c>
      <c r="AC3107" s="63">
        <v>45730.288754389621</v>
      </c>
      <c r="AD3107" s="63"/>
      <c r="AE3107" s="54" t="s">
        <v>177</v>
      </c>
      <c r="AG3107" s="63"/>
      <c r="AK3107" s="64"/>
      <c r="AL3107" s="64"/>
      <c r="AM3107" s="65"/>
      <c r="AO3107" s="64"/>
      <c r="AP3107" s="66"/>
      <c r="AQ3107" s="66"/>
      <c r="AS3107" s="67"/>
      <c r="AT3107" s="68"/>
    </row>
    <row r="3108" spans="1:46" x14ac:dyDescent="0.25">
      <c r="A3108" s="60">
        <v>47152.556890361011</v>
      </c>
      <c r="B3108" s="54">
        <f t="shared" si="144"/>
        <v>1</v>
      </c>
      <c r="C3108" s="54">
        <f t="shared" si="145"/>
        <v>3099</v>
      </c>
      <c r="D3108" s="60">
        <v>47152.556890361011</v>
      </c>
      <c r="G3108" s="63"/>
      <c r="I3108" s="64"/>
      <c r="J3108" s="64"/>
      <c r="K3108" s="65"/>
      <c r="M3108" s="64"/>
      <c r="N3108" s="66"/>
      <c r="O3108" s="66"/>
      <c r="Q3108" s="67"/>
      <c r="R3108" s="68"/>
      <c r="S3108" s="63"/>
      <c r="U3108" s="68">
        <v>91488</v>
      </c>
      <c r="V3108" s="64">
        <v>6</v>
      </c>
      <c r="W3108" s="54">
        <f t="shared" si="146"/>
        <v>3099</v>
      </c>
      <c r="X3108" s="68">
        <v>91488</v>
      </c>
      <c r="AC3108" s="63">
        <v>45745.457628538366</v>
      </c>
      <c r="AD3108" s="63"/>
      <c r="AE3108" s="54" t="s">
        <v>176</v>
      </c>
      <c r="AG3108" s="63"/>
      <c r="AK3108" s="64"/>
      <c r="AL3108" s="64"/>
      <c r="AM3108" s="65"/>
      <c r="AO3108" s="64"/>
      <c r="AP3108" s="66"/>
      <c r="AQ3108" s="66"/>
      <c r="AS3108" s="67"/>
      <c r="AT3108" s="68"/>
    </row>
    <row r="3109" spans="1:46" x14ac:dyDescent="0.25">
      <c r="A3109" s="60">
        <v>47167.381306363735</v>
      </c>
      <c r="B3109" s="54">
        <f t="shared" si="144"/>
        <v>2</v>
      </c>
      <c r="C3109" s="54">
        <f t="shared" si="145"/>
        <v>3100</v>
      </c>
      <c r="D3109" s="60">
        <v>47167.381306363735</v>
      </c>
      <c r="G3109" s="63"/>
      <c r="I3109" s="64"/>
      <c r="J3109" s="64"/>
      <c r="K3109" s="65"/>
      <c r="M3109" s="64"/>
      <c r="N3109" s="66"/>
      <c r="O3109" s="66"/>
      <c r="Q3109" s="67"/>
      <c r="R3109" s="68"/>
      <c r="S3109" s="63"/>
      <c r="U3109" s="68">
        <v>91517</v>
      </c>
      <c r="V3109" s="64">
        <v>6</v>
      </c>
      <c r="W3109" s="54">
        <f t="shared" si="146"/>
        <v>3100</v>
      </c>
      <c r="X3109" s="68">
        <v>91517</v>
      </c>
      <c r="AC3109" s="63">
        <v>45760.01625933731</v>
      </c>
      <c r="AD3109" s="63"/>
      <c r="AE3109" s="54" t="s">
        <v>177</v>
      </c>
      <c r="AG3109" s="63"/>
      <c r="AK3109" s="64"/>
      <c r="AL3109" s="64"/>
      <c r="AM3109" s="65"/>
      <c r="AO3109" s="64"/>
      <c r="AP3109" s="66"/>
      <c r="AQ3109" s="66"/>
      <c r="AS3109" s="67"/>
      <c r="AT3109" s="68"/>
    </row>
    <row r="3110" spans="1:46" x14ac:dyDescent="0.25">
      <c r="A3110" s="60">
        <v>47182.30468585901</v>
      </c>
      <c r="B3110" s="54">
        <f t="shared" si="144"/>
        <v>3</v>
      </c>
      <c r="C3110" s="54">
        <f t="shared" si="145"/>
        <v>3101</v>
      </c>
      <c r="D3110" s="60">
        <v>47182.30468585901</v>
      </c>
      <c r="G3110" s="63"/>
      <c r="I3110" s="64"/>
      <c r="J3110" s="64"/>
      <c r="K3110" s="65"/>
      <c r="M3110" s="64"/>
      <c r="N3110" s="66"/>
      <c r="O3110" s="66"/>
      <c r="Q3110" s="67"/>
      <c r="R3110" s="68"/>
      <c r="S3110" s="63"/>
      <c r="U3110" s="68">
        <v>91546</v>
      </c>
      <c r="V3110" s="64">
        <v>7</v>
      </c>
      <c r="W3110" s="54">
        <f t="shared" si="146"/>
        <v>3101</v>
      </c>
      <c r="X3110" s="68">
        <v>91546</v>
      </c>
      <c r="AC3110" s="63">
        <v>45774.814102522098</v>
      </c>
      <c r="AD3110" s="63"/>
      <c r="AE3110" s="54" t="s">
        <v>176</v>
      </c>
      <c r="AG3110" s="63"/>
      <c r="AK3110" s="64"/>
      <c r="AL3110" s="64"/>
      <c r="AM3110" s="65"/>
      <c r="AO3110" s="64"/>
      <c r="AP3110" s="66"/>
      <c r="AQ3110" s="66"/>
      <c r="AS3110" s="67"/>
      <c r="AT3110" s="68"/>
    </row>
    <row r="3111" spans="1:46" x14ac:dyDescent="0.25">
      <c r="A3111" s="60">
        <v>47197.335506549571</v>
      </c>
      <c r="B3111" s="54">
        <f t="shared" si="144"/>
        <v>4</v>
      </c>
      <c r="C3111" s="54">
        <f t="shared" si="145"/>
        <v>3102</v>
      </c>
      <c r="D3111" s="60">
        <v>47197.335506549571</v>
      </c>
      <c r="G3111" s="63"/>
      <c r="I3111" s="64"/>
      <c r="J3111" s="64"/>
      <c r="K3111" s="65"/>
      <c r="M3111" s="64"/>
      <c r="N3111" s="66"/>
      <c r="O3111" s="66"/>
      <c r="Q3111" s="67"/>
      <c r="R3111" s="68"/>
      <c r="S3111" s="63"/>
      <c r="U3111" s="68">
        <v>91576</v>
      </c>
      <c r="V3111" s="64">
        <v>8</v>
      </c>
      <c r="W3111" s="54">
        <f t="shared" si="146"/>
        <v>3102</v>
      </c>
      <c r="X3111" s="68">
        <v>91576</v>
      </c>
      <c r="AC3111" s="63">
        <v>45789.706313817762</v>
      </c>
      <c r="AD3111" s="63"/>
      <c r="AE3111" s="54" t="s">
        <v>177</v>
      </c>
      <c r="AG3111" s="63"/>
      <c r="AK3111" s="64"/>
      <c r="AL3111" s="64"/>
      <c r="AM3111" s="65"/>
      <c r="AO3111" s="64"/>
      <c r="AP3111" s="66"/>
      <c r="AQ3111" s="66"/>
      <c r="AS3111" s="67"/>
      <c r="AT3111" s="68"/>
    </row>
    <row r="3112" spans="1:46" x14ac:dyDescent="0.25">
      <c r="A3112" s="60">
        <v>47212.499660769477</v>
      </c>
      <c r="B3112" s="54">
        <f t="shared" si="144"/>
        <v>5</v>
      </c>
      <c r="C3112" s="54">
        <f t="shared" si="145"/>
        <v>3103</v>
      </c>
      <c r="D3112" s="60">
        <v>47212.499660769477</v>
      </c>
      <c r="G3112" s="63"/>
      <c r="I3112" s="64"/>
      <c r="J3112" s="64"/>
      <c r="K3112" s="65"/>
      <c r="M3112" s="64"/>
      <c r="N3112" s="66"/>
      <c r="O3112" s="66"/>
      <c r="Q3112" s="67"/>
      <c r="R3112" s="68"/>
      <c r="S3112" s="63"/>
      <c r="U3112" s="68">
        <v>91605</v>
      </c>
      <c r="V3112" s="64">
        <v>9</v>
      </c>
      <c r="W3112" s="54">
        <f t="shared" si="146"/>
        <v>3103</v>
      </c>
      <c r="X3112" s="68">
        <v>91605</v>
      </c>
      <c r="AC3112" s="63">
        <v>45804.12743332563</v>
      </c>
      <c r="AD3112" s="63"/>
      <c r="AE3112" s="54" t="s">
        <v>176</v>
      </c>
      <c r="AG3112" s="63"/>
      <c r="AK3112" s="64"/>
      <c r="AL3112" s="64"/>
      <c r="AM3112" s="65"/>
      <c r="AO3112" s="64"/>
      <c r="AP3112" s="66"/>
      <c r="AQ3112" s="66"/>
      <c r="AS3112" s="67"/>
      <c r="AT3112" s="68"/>
    </row>
    <row r="3113" spans="1:46" x14ac:dyDescent="0.25">
      <c r="A3113" s="60">
        <v>47227.789480010048</v>
      </c>
      <c r="B3113" s="54">
        <f t="shared" si="144"/>
        <v>6</v>
      </c>
      <c r="C3113" s="54">
        <f t="shared" si="145"/>
        <v>3104</v>
      </c>
      <c r="D3113" s="60">
        <v>47227.789480010048</v>
      </c>
      <c r="G3113" s="63"/>
      <c r="I3113" s="64"/>
      <c r="J3113" s="64"/>
      <c r="K3113" s="65"/>
      <c r="M3113" s="64"/>
      <c r="N3113" s="66"/>
      <c r="O3113" s="66"/>
      <c r="Q3113" s="67"/>
      <c r="R3113" s="68"/>
      <c r="S3113" s="63"/>
      <c r="U3113" s="68">
        <v>91635</v>
      </c>
      <c r="V3113" s="64">
        <v>10</v>
      </c>
      <c r="W3113" s="54">
        <f t="shared" si="146"/>
        <v>3104</v>
      </c>
      <c r="X3113" s="68">
        <v>91635</v>
      </c>
      <c r="AC3113" s="63">
        <v>45819.322911135852</v>
      </c>
      <c r="AD3113" s="63"/>
      <c r="AE3113" s="54" t="s">
        <v>177</v>
      </c>
      <c r="AG3113" s="63"/>
      <c r="AK3113" s="64"/>
      <c r="AL3113" s="64"/>
      <c r="AM3113" s="65"/>
      <c r="AO3113" s="64"/>
      <c r="AP3113" s="66"/>
      <c r="AQ3113" s="66"/>
      <c r="AS3113" s="67"/>
      <c r="AT3113" s="68"/>
    </row>
    <row r="3114" spans="1:46" x14ac:dyDescent="0.25">
      <c r="A3114" s="60">
        <v>47243.214513024315</v>
      </c>
      <c r="B3114" s="54">
        <f t="shared" si="144"/>
        <v>7</v>
      </c>
      <c r="C3114" s="54">
        <f t="shared" si="145"/>
        <v>3105</v>
      </c>
      <c r="D3114" s="60">
        <v>47243.214513024315</v>
      </c>
      <c r="G3114" s="63"/>
      <c r="I3114" s="64"/>
      <c r="J3114" s="64"/>
      <c r="K3114" s="65"/>
      <c r="M3114" s="64"/>
      <c r="N3114" s="66"/>
      <c r="O3114" s="66"/>
      <c r="Q3114" s="67"/>
      <c r="R3114" s="68"/>
      <c r="S3114" s="63"/>
      <c r="U3114" s="68">
        <v>91665</v>
      </c>
      <c r="V3114" s="64">
        <v>11</v>
      </c>
      <c r="W3114" s="54">
        <f t="shared" si="146"/>
        <v>3105</v>
      </c>
      <c r="X3114" s="68">
        <v>91665</v>
      </c>
      <c r="AC3114" s="63">
        <v>45833.439424474724</v>
      </c>
      <c r="AD3114" s="63"/>
      <c r="AE3114" s="54" t="s">
        <v>176</v>
      </c>
      <c r="AG3114" s="63"/>
      <c r="AK3114" s="64"/>
      <c r="AL3114" s="64"/>
      <c r="AM3114" s="65"/>
      <c r="AO3114" s="64"/>
      <c r="AP3114" s="66"/>
      <c r="AQ3114" s="66"/>
      <c r="AS3114" s="67"/>
      <c r="AT3114" s="68"/>
    </row>
    <row r="3115" spans="1:46" x14ac:dyDescent="0.25">
      <c r="A3115" s="60">
        <v>47258.74793135887</v>
      </c>
      <c r="B3115" s="54">
        <f t="shared" si="144"/>
        <v>8</v>
      </c>
      <c r="C3115" s="54">
        <f t="shared" si="145"/>
        <v>3106</v>
      </c>
      <c r="D3115" s="60">
        <v>47258.74793135887</v>
      </c>
      <c r="G3115" s="63"/>
      <c r="I3115" s="64"/>
      <c r="J3115" s="64"/>
      <c r="K3115" s="65"/>
      <c r="M3115" s="64"/>
      <c r="N3115" s="66"/>
      <c r="O3115" s="66"/>
      <c r="Q3115" s="67"/>
      <c r="R3115" s="68"/>
      <c r="S3115" s="63"/>
      <c r="U3115" s="68">
        <v>91695</v>
      </c>
      <c r="V3115" s="64">
        <v>12</v>
      </c>
      <c r="W3115" s="54">
        <f t="shared" si="146"/>
        <v>3106</v>
      </c>
      <c r="X3115" s="68">
        <v>91695</v>
      </c>
      <c r="AC3115" s="63">
        <v>45848.859685437754</v>
      </c>
      <c r="AD3115" s="63"/>
      <c r="AE3115" s="54" t="s">
        <v>177</v>
      </c>
      <c r="AG3115" s="63"/>
      <c r="AK3115" s="64"/>
      <c r="AL3115" s="64"/>
      <c r="AM3115" s="65"/>
      <c r="AO3115" s="64"/>
      <c r="AP3115" s="66"/>
      <c r="AQ3115" s="66"/>
      <c r="AS3115" s="67"/>
      <c r="AT3115" s="68"/>
    </row>
    <row r="3116" spans="1:46" x14ac:dyDescent="0.25">
      <c r="A3116" s="60">
        <v>47274.382722928654</v>
      </c>
      <c r="B3116" s="54">
        <f t="shared" si="144"/>
        <v>9</v>
      </c>
      <c r="C3116" s="54">
        <f t="shared" si="145"/>
        <v>3107</v>
      </c>
      <c r="D3116" s="60">
        <v>47274.382722928654</v>
      </c>
      <c r="G3116" s="63"/>
      <c r="I3116" s="64"/>
      <c r="J3116" s="64"/>
      <c r="K3116" s="65"/>
      <c r="M3116" s="64"/>
      <c r="N3116" s="66"/>
      <c r="O3116" s="66"/>
      <c r="Q3116" s="67"/>
      <c r="R3116" s="68"/>
      <c r="S3116" s="63"/>
      <c r="U3116" s="68">
        <v>91724</v>
      </c>
      <c r="V3116" s="64">
        <v>1</v>
      </c>
      <c r="W3116" s="54">
        <f t="shared" si="146"/>
        <v>3107</v>
      </c>
      <c r="X3116" s="68">
        <v>91724</v>
      </c>
      <c r="AC3116" s="63">
        <v>45862.800245763268</v>
      </c>
      <c r="AD3116" s="63"/>
      <c r="AE3116" s="54" t="s">
        <v>176</v>
      </c>
      <c r="AG3116" s="63"/>
      <c r="AK3116" s="64"/>
      <c r="AL3116" s="64"/>
      <c r="AM3116" s="65"/>
      <c r="AO3116" s="64"/>
      <c r="AP3116" s="66"/>
      <c r="AQ3116" s="66"/>
      <c r="AS3116" s="67"/>
      <c r="AT3116" s="68"/>
    </row>
    <row r="3117" spans="1:46" x14ac:dyDescent="0.25">
      <c r="A3117" s="60">
        <v>47290.076004484203</v>
      </c>
      <c r="B3117" s="54">
        <f t="shared" si="144"/>
        <v>10</v>
      </c>
      <c r="C3117" s="54">
        <f t="shared" si="145"/>
        <v>3108</v>
      </c>
      <c r="D3117" s="60">
        <v>47290.076004484203</v>
      </c>
      <c r="G3117" s="63"/>
      <c r="I3117" s="64"/>
      <c r="J3117" s="64"/>
      <c r="K3117" s="65"/>
      <c r="M3117" s="64"/>
      <c r="N3117" s="66"/>
      <c r="O3117" s="66"/>
      <c r="Q3117" s="67"/>
      <c r="R3117" s="68"/>
      <c r="S3117" s="63"/>
      <c r="U3117" s="68">
        <v>91754</v>
      </c>
      <c r="V3117" s="64">
        <v>2</v>
      </c>
      <c r="W3117" s="54">
        <f t="shared" si="146"/>
        <v>3108</v>
      </c>
      <c r="X3117" s="68">
        <v>91754</v>
      </c>
      <c r="AC3117" s="63">
        <v>45878.330712634604</v>
      </c>
      <c r="AD3117" s="63"/>
      <c r="AE3117" s="54" t="s">
        <v>177</v>
      </c>
      <c r="AG3117" s="63"/>
      <c r="AK3117" s="64"/>
      <c r="AL3117" s="64"/>
      <c r="AM3117" s="65"/>
      <c r="AO3117" s="64"/>
      <c r="AP3117" s="66"/>
      <c r="AQ3117" s="66"/>
      <c r="AS3117" s="67"/>
      <c r="AT3117" s="68"/>
    </row>
    <row r="3118" spans="1:46" x14ac:dyDescent="0.25">
      <c r="A3118" s="60">
        <v>47305.808023539837</v>
      </c>
      <c r="B3118" s="54">
        <f t="shared" si="144"/>
        <v>11</v>
      </c>
      <c r="C3118" s="54">
        <f t="shared" si="145"/>
        <v>3109</v>
      </c>
      <c r="D3118" s="60">
        <v>47305.808023539837</v>
      </c>
      <c r="G3118" s="63"/>
      <c r="I3118" s="64"/>
      <c r="J3118" s="64"/>
      <c r="K3118" s="65"/>
      <c r="M3118" s="64"/>
      <c r="N3118" s="66"/>
      <c r="O3118" s="66"/>
      <c r="Q3118" s="67"/>
      <c r="R3118" s="68"/>
      <c r="S3118" s="63"/>
      <c r="U3118" s="68">
        <v>91784</v>
      </c>
      <c r="V3118" s="64">
        <v>3</v>
      </c>
      <c r="W3118" s="54">
        <f t="shared" si="146"/>
        <v>3109</v>
      </c>
      <c r="X3118" s="68">
        <v>91784</v>
      </c>
      <c r="AC3118" s="63">
        <v>45892.255349497776</v>
      </c>
      <c r="AD3118" s="63"/>
      <c r="AE3118" s="54" t="s">
        <v>176</v>
      </c>
      <c r="AG3118" s="63"/>
      <c r="AK3118" s="64"/>
      <c r="AL3118" s="64"/>
      <c r="AM3118" s="65"/>
      <c r="AO3118" s="64"/>
      <c r="AP3118" s="66"/>
      <c r="AQ3118" s="66"/>
      <c r="AS3118" s="67"/>
      <c r="AT3118" s="68"/>
    </row>
    <row r="3119" spans="1:46" x14ac:dyDescent="0.25">
      <c r="A3119" s="60">
        <v>47321.530033053365</v>
      </c>
      <c r="B3119" s="54">
        <f t="shared" si="144"/>
        <v>12</v>
      </c>
      <c r="C3119" s="54">
        <f t="shared" si="145"/>
        <v>3110</v>
      </c>
      <c r="D3119" s="60">
        <v>47321.530033053365</v>
      </c>
      <c r="G3119" s="63"/>
      <c r="I3119" s="64"/>
      <c r="J3119" s="64"/>
      <c r="K3119" s="65"/>
      <c r="M3119" s="64"/>
      <c r="N3119" s="66"/>
      <c r="O3119" s="66"/>
      <c r="Q3119" s="67"/>
      <c r="R3119" s="68"/>
      <c r="S3119" s="63"/>
      <c r="U3119" s="68">
        <v>91813</v>
      </c>
      <c r="V3119" s="64">
        <v>4</v>
      </c>
      <c r="W3119" s="54">
        <f t="shared" si="146"/>
        <v>3110</v>
      </c>
      <c r="X3119" s="68">
        <v>91813</v>
      </c>
      <c r="AC3119" s="63">
        <v>45907.756979522295</v>
      </c>
      <c r="AD3119" s="63"/>
      <c r="AE3119" s="54" t="s">
        <v>177</v>
      </c>
      <c r="AG3119" s="63"/>
      <c r="AK3119" s="64"/>
      <c r="AL3119" s="64"/>
      <c r="AM3119" s="65"/>
      <c r="AO3119" s="64"/>
      <c r="AP3119" s="66"/>
      <c r="AQ3119" s="66"/>
      <c r="AS3119" s="67"/>
      <c r="AT3119" s="68"/>
    </row>
    <row r="3120" spans="1:46" x14ac:dyDescent="0.25">
      <c r="A3120" s="60">
        <v>47337.217288181651</v>
      </c>
      <c r="B3120" s="54">
        <f t="shared" si="144"/>
        <v>13</v>
      </c>
      <c r="C3120" s="54">
        <f t="shared" si="145"/>
        <v>3111</v>
      </c>
      <c r="D3120" s="60">
        <v>47337.217288181651</v>
      </c>
      <c r="G3120" s="63"/>
      <c r="I3120" s="64"/>
      <c r="J3120" s="64"/>
      <c r="K3120" s="65"/>
      <c r="M3120" s="64"/>
      <c r="N3120" s="66"/>
      <c r="O3120" s="66"/>
      <c r="Q3120" s="67"/>
      <c r="R3120" s="68"/>
      <c r="S3120" s="63"/>
      <c r="U3120" s="68">
        <v>91843</v>
      </c>
      <c r="V3120" s="64">
        <v>5</v>
      </c>
      <c r="W3120" s="54">
        <f t="shared" si="146"/>
        <v>3111</v>
      </c>
      <c r="X3120" s="68">
        <v>91843</v>
      </c>
      <c r="AC3120" s="63">
        <v>45921.83005836606</v>
      </c>
      <c r="AD3120" s="63"/>
      <c r="AE3120" s="54" t="s">
        <v>176</v>
      </c>
      <c r="AG3120" s="63"/>
      <c r="AK3120" s="64"/>
      <c r="AL3120" s="64"/>
      <c r="AM3120" s="65"/>
      <c r="AO3120" s="64"/>
      <c r="AP3120" s="66"/>
      <c r="AQ3120" s="66"/>
      <c r="AS3120" s="67"/>
      <c r="AT3120" s="68"/>
    </row>
    <row r="3121" spans="1:46" x14ac:dyDescent="0.25">
      <c r="A3121" s="60">
        <v>47352.82830811711</v>
      </c>
      <c r="B3121" s="54">
        <f t="shared" si="144"/>
        <v>14</v>
      </c>
      <c r="C3121" s="54">
        <f t="shared" si="145"/>
        <v>3112</v>
      </c>
      <c r="D3121" s="60">
        <v>47352.82830811711</v>
      </c>
      <c r="G3121" s="63"/>
      <c r="I3121" s="64"/>
      <c r="J3121" s="64"/>
      <c r="K3121" s="65"/>
      <c r="M3121" s="64"/>
      <c r="N3121" s="66"/>
      <c r="O3121" s="66"/>
      <c r="Q3121" s="67"/>
      <c r="R3121" s="68"/>
      <c r="S3121" s="63"/>
      <c r="U3121" s="68">
        <v>91872</v>
      </c>
      <c r="V3121" s="64">
        <v>6</v>
      </c>
      <c r="W3121" s="54">
        <f t="shared" si="146"/>
        <v>3112</v>
      </c>
      <c r="X3121" s="68">
        <v>91872</v>
      </c>
      <c r="AC3121" s="63">
        <v>45937.158866403624</v>
      </c>
      <c r="AD3121" s="63"/>
      <c r="AE3121" s="54" t="s">
        <v>177</v>
      </c>
      <c r="AG3121" s="63"/>
      <c r="AK3121" s="64"/>
      <c r="AL3121" s="64"/>
      <c r="AM3121" s="65"/>
      <c r="AO3121" s="64"/>
      <c r="AP3121" s="66"/>
      <c r="AQ3121" s="66"/>
      <c r="AS3121" s="67"/>
      <c r="AT3121" s="68"/>
    </row>
    <row r="3122" spans="1:46" x14ac:dyDescent="0.25">
      <c r="A3122" s="60">
        <v>47368.342390387785</v>
      </c>
      <c r="B3122" s="54">
        <f t="shared" si="144"/>
        <v>15</v>
      </c>
      <c r="C3122" s="54">
        <f t="shared" si="145"/>
        <v>3113</v>
      </c>
      <c r="D3122" s="60">
        <v>47368.342390387785</v>
      </c>
      <c r="G3122" s="63"/>
      <c r="I3122" s="64"/>
      <c r="J3122" s="64"/>
      <c r="K3122" s="65"/>
      <c r="M3122" s="64"/>
      <c r="N3122" s="66"/>
      <c r="O3122" s="66"/>
      <c r="Q3122" s="67"/>
      <c r="R3122" s="68"/>
      <c r="S3122" s="63"/>
      <c r="U3122" s="68">
        <v>91901</v>
      </c>
      <c r="V3122" s="64">
        <v>7</v>
      </c>
      <c r="W3122" s="54">
        <f t="shared" si="146"/>
        <v>3113</v>
      </c>
      <c r="X3122" s="68">
        <v>91901</v>
      </c>
      <c r="AC3122" s="63">
        <v>45951.518282610923</v>
      </c>
      <c r="AD3122" s="63"/>
      <c r="AE3122" s="54" t="s">
        <v>176</v>
      </c>
      <c r="AG3122" s="63"/>
      <c r="AK3122" s="64"/>
      <c r="AL3122" s="64"/>
      <c r="AM3122" s="65"/>
      <c r="AO3122" s="64"/>
      <c r="AP3122" s="66"/>
      <c r="AQ3122" s="66"/>
      <c r="AS3122" s="67"/>
      <c r="AT3122" s="68"/>
    </row>
    <row r="3123" spans="1:46" x14ac:dyDescent="0.25">
      <c r="A3123" s="60">
        <v>47383.735872878227</v>
      </c>
      <c r="B3123" s="54">
        <f t="shared" si="144"/>
        <v>16</v>
      </c>
      <c r="C3123" s="54">
        <f t="shared" si="145"/>
        <v>3114</v>
      </c>
      <c r="D3123" s="60">
        <v>47383.735872878227</v>
      </c>
      <c r="G3123" s="63"/>
      <c r="I3123" s="64"/>
      <c r="J3123" s="64"/>
      <c r="K3123" s="65"/>
      <c r="M3123" s="64"/>
      <c r="N3123" s="66"/>
      <c r="O3123" s="66"/>
      <c r="Q3123" s="67"/>
      <c r="R3123" s="68"/>
      <c r="S3123" s="63"/>
      <c r="U3123" s="68">
        <v>91930</v>
      </c>
      <c r="V3123" s="64">
        <v>8</v>
      </c>
      <c r="W3123" s="54">
        <f t="shared" si="146"/>
        <v>3114</v>
      </c>
      <c r="X3123" s="68">
        <v>91930</v>
      </c>
      <c r="AC3123" s="63">
        <v>45966.555875429884</v>
      </c>
      <c r="AD3123" s="63"/>
      <c r="AE3123" s="54" t="s">
        <v>177</v>
      </c>
      <c r="AG3123" s="63"/>
      <c r="AK3123" s="64"/>
      <c r="AL3123" s="64"/>
      <c r="AM3123" s="65"/>
      <c r="AO3123" s="64"/>
      <c r="AP3123" s="66"/>
      <c r="AQ3123" s="66"/>
      <c r="AS3123" s="67"/>
      <c r="AT3123" s="68"/>
    </row>
    <row r="3124" spans="1:46" x14ac:dyDescent="0.25">
      <c r="A3124" s="60">
        <v>47398.999495014083</v>
      </c>
      <c r="B3124" s="54">
        <f t="shared" si="144"/>
        <v>17</v>
      </c>
      <c r="C3124" s="54">
        <f t="shared" si="145"/>
        <v>3115</v>
      </c>
      <c r="D3124" s="60">
        <v>47398.999495014083</v>
      </c>
      <c r="G3124" s="63"/>
      <c r="I3124" s="64"/>
      <c r="J3124" s="64"/>
      <c r="K3124" s="65"/>
      <c r="M3124" s="64"/>
      <c r="N3124" s="66"/>
      <c r="O3124" s="66"/>
      <c r="Q3124" s="67"/>
      <c r="R3124" s="68"/>
      <c r="S3124" s="63"/>
      <c r="U3124" s="68">
        <v>91960</v>
      </c>
      <c r="V3124" s="64">
        <v>9</v>
      </c>
      <c r="W3124" s="54">
        <f t="shared" si="146"/>
        <v>3115</v>
      </c>
      <c r="X3124" s="68">
        <v>91960</v>
      </c>
      <c r="AC3124" s="63">
        <v>45981.283625913784</v>
      </c>
      <c r="AD3124" s="63"/>
      <c r="AE3124" s="54" t="s">
        <v>176</v>
      </c>
      <c r="AG3124" s="63"/>
      <c r="AK3124" s="64"/>
      <c r="AL3124" s="64"/>
      <c r="AM3124" s="65"/>
      <c r="AO3124" s="64"/>
      <c r="AP3124" s="66"/>
      <c r="AQ3124" s="66"/>
      <c r="AS3124" s="67"/>
      <c r="AT3124" s="68"/>
    </row>
    <row r="3125" spans="1:46" x14ac:dyDescent="0.25">
      <c r="A3125" s="60">
        <v>47414.131445150357</v>
      </c>
      <c r="B3125" s="54">
        <f t="shared" si="144"/>
        <v>18</v>
      </c>
      <c r="C3125" s="54">
        <f t="shared" si="145"/>
        <v>3116</v>
      </c>
      <c r="D3125" s="60">
        <v>47414.131445150357</v>
      </c>
      <c r="G3125" s="63"/>
      <c r="I3125" s="64"/>
      <c r="J3125" s="64"/>
      <c r="K3125" s="65"/>
      <c r="M3125" s="64"/>
      <c r="N3125" s="66"/>
      <c r="O3125" s="66"/>
      <c r="Q3125" s="67"/>
      <c r="R3125" s="68"/>
      <c r="S3125" s="63"/>
      <c r="U3125" s="68">
        <v>91989</v>
      </c>
      <c r="V3125" s="64">
        <v>10</v>
      </c>
      <c r="W3125" s="54">
        <f t="shared" si="146"/>
        <v>3116</v>
      </c>
      <c r="X3125" s="68">
        <v>91989</v>
      </c>
      <c r="AC3125" s="63">
        <v>45995.968908352312</v>
      </c>
      <c r="AD3125" s="63"/>
      <c r="AE3125" s="54" t="s">
        <v>177</v>
      </c>
      <c r="AG3125" s="63"/>
      <c r="AK3125" s="64"/>
      <c r="AL3125" s="64"/>
      <c r="AM3125" s="65"/>
      <c r="AO3125" s="64"/>
      <c r="AP3125" s="66"/>
      <c r="AQ3125" s="66"/>
      <c r="AS3125" s="67"/>
      <c r="AT3125" s="68"/>
    </row>
    <row r="3126" spans="1:46" x14ac:dyDescent="0.25">
      <c r="A3126" s="60">
        <v>47429.137435700279</v>
      </c>
      <c r="B3126" s="54">
        <f t="shared" si="144"/>
        <v>19</v>
      </c>
      <c r="C3126" s="54">
        <f t="shared" si="145"/>
        <v>3117</v>
      </c>
      <c r="D3126" s="60">
        <v>47429.137435700279</v>
      </c>
      <c r="G3126" s="63"/>
      <c r="I3126" s="64"/>
      <c r="J3126" s="64"/>
      <c r="K3126" s="65"/>
      <c r="M3126" s="64"/>
      <c r="N3126" s="66"/>
      <c r="O3126" s="66"/>
      <c r="Q3126" s="67"/>
      <c r="R3126" s="68"/>
      <c r="S3126" s="63"/>
      <c r="U3126" s="68">
        <v>92019</v>
      </c>
      <c r="V3126" s="64">
        <v>11</v>
      </c>
      <c r="W3126" s="54">
        <f t="shared" si="146"/>
        <v>3117</v>
      </c>
      <c r="X3126" s="68">
        <v>92019</v>
      </c>
      <c r="AC3126" s="63">
        <v>46011.072568633594</v>
      </c>
      <c r="AD3126" s="63"/>
      <c r="AE3126" s="54" t="s">
        <v>176</v>
      </c>
      <c r="AG3126" s="63"/>
      <c r="AK3126" s="64"/>
      <c r="AL3126" s="64"/>
      <c r="AM3126" s="65"/>
      <c r="AO3126" s="64"/>
      <c r="AP3126" s="66"/>
      <c r="AQ3126" s="66"/>
      <c r="AS3126" s="67"/>
      <c r="AT3126" s="68"/>
    </row>
    <row r="3127" spans="1:46" x14ac:dyDescent="0.25">
      <c r="A3127" s="60">
        <v>47444.035097321961</v>
      </c>
      <c r="B3127" s="54">
        <f t="shared" si="144"/>
        <v>20</v>
      </c>
      <c r="C3127" s="54">
        <f t="shared" si="145"/>
        <v>3118</v>
      </c>
      <c r="D3127" s="60">
        <v>47444.035097321961</v>
      </c>
      <c r="G3127" s="63"/>
      <c r="I3127" s="64"/>
      <c r="J3127" s="64"/>
      <c r="K3127" s="65"/>
      <c r="M3127" s="64"/>
      <c r="N3127" s="66"/>
      <c r="O3127" s="66"/>
      <c r="Q3127" s="67"/>
      <c r="R3127" s="68"/>
      <c r="S3127" s="63"/>
      <c r="U3127" s="68">
        <v>92049</v>
      </c>
      <c r="V3127" s="64">
        <v>12</v>
      </c>
      <c r="W3127" s="54">
        <f t="shared" si="146"/>
        <v>3118</v>
      </c>
      <c r="X3127" s="68">
        <v>92049</v>
      </c>
      <c r="AC3127" s="63">
        <v>46025.41948733665</v>
      </c>
      <c r="AD3127" s="63"/>
      <c r="AE3127" s="54" t="s">
        <v>177</v>
      </c>
      <c r="AG3127" s="63"/>
      <c r="AK3127" s="64"/>
      <c r="AL3127" s="64"/>
      <c r="AM3127" s="65"/>
      <c r="AO3127" s="64"/>
      <c r="AP3127" s="66"/>
      <c r="AQ3127" s="66"/>
      <c r="AS3127" s="67"/>
      <c r="AT3127" s="68"/>
    </row>
    <row r="3128" spans="1:46" x14ac:dyDescent="0.25">
      <c r="A3128" s="60">
        <v>47458.843711204361</v>
      </c>
      <c r="B3128" s="54">
        <f t="shared" si="144"/>
        <v>21</v>
      </c>
      <c r="C3128" s="54">
        <f t="shared" si="145"/>
        <v>3119</v>
      </c>
      <c r="D3128" s="60">
        <v>47458.843711204361</v>
      </c>
      <c r="G3128" s="63"/>
      <c r="I3128" s="64"/>
      <c r="J3128" s="64"/>
      <c r="K3128" s="65"/>
      <c r="M3128" s="64"/>
      <c r="N3128" s="66"/>
      <c r="O3128" s="66"/>
      <c r="Q3128" s="67"/>
      <c r="R3128" s="68"/>
      <c r="S3128" s="63"/>
      <c r="U3128" s="68">
        <v>92078</v>
      </c>
      <c r="V3128" s="64">
        <v>1</v>
      </c>
      <c r="W3128" s="54">
        <f t="shared" si="146"/>
        <v>3119</v>
      </c>
      <c r="X3128" s="68">
        <v>92078</v>
      </c>
      <c r="AC3128" s="63">
        <v>46040.828566033859</v>
      </c>
      <c r="AD3128" s="63"/>
      <c r="AE3128" s="54" t="s">
        <v>176</v>
      </c>
      <c r="AG3128" s="63"/>
      <c r="AK3128" s="64"/>
      <c r="AL3128" s="64"/>
      <c r="AM3128" s="65"/>
      <c r="AO3128" s="64"/>
      <c r="AP3128" s="66"/>
      <c r="AQ3128" s="66"/>
      <c r="AS3128" s="67"/>
      <c r="AT3128" s="68"/>
    </row>
    <row r="3129" spans="1:46" x14ac:dyDescent="0.25">
      <c r="A3129" s="60">
        <v>47473.593929052353</v>
      </c>
      <c r="B3129" s="54">
        <f t="shared" si="144"/>
        <v>22</v>
      </c>
      <c r="C3129" s="54">
        <f t="shared" si="145"/>
        <v>3120</v>
      </c>
      <c r="D3129" s="60">
        <v>47473.593929052353</v>
      </c>
      <c r="G3129" s="63"/>
      <c r="I3129" s="64"/>
      <c r="J3129" s="64"/>
      <c r="K3129" s="65"/>
      <c r="M3129" s="64"/>
      <c r="N3129" s="66"/>
      <c r="O3129" s="66"/>
      <c r="Q3129" s="67"/>
      <c r="R3129" s="68"/>
      <c r="S3129" s="63"/>
      <c r="U3129" s="68">
        <v>92108</v>
      </c>
      <c r="V3129" s="64">
        <v>2</v>
      </c>
      <c r="W3129" s="54">
        <f t="shared" si="146"/>
        <v>3120</v>
      </c>
      <c r="X3129" s="68">
        <v>92108</v>
      </c>
      <c r="AC3129" s="63">
        <v>46054.923887518235</v>
      </c>
      <c r="AD3129" s="63"/>
      <c r="AE3129" s="54" t="s">
        <v>177</v>
      </c>
      <c r="AG3129" s="63"/>
      <c r="AK3129" s="64"/>
      <c r="AL3129" s="64"/>
      <c r="AM3129" s="65"/>
      <c r="AO3129" s="64"/>
      <c r="AP3129" s="66"/>
      <c r="AQ3129" s="66"/>
      <c r="AS3129" s="67"/>
      <c r="AT3129" s="68"/>
    </row>
    <row r="3130" spans="1:46" x14ac:dyDescent="0.25">
      <c r="A3130" s="60">
        <v>47488.313696124125</v>
      </c>
      <c r="B3130" s="54">
        <f t="shared" si="144"/>
        <v>23</v>
      </c>
      <c r="C3130" s="54">
        <f t="shared" si="145"/>
        <v>3121</v>
      </c>
      <c r="D3130" s="60">
        <v>47488.313696124125</v>
      </c>
      <c r="G3130" s="63"/>
      <c r="I3130" s="64"/>
      <c r="J3130" s="64"/>
      <c r="K3130" s="65"/>
      <c r="M3130" s="64"/>
      <c r="N3130" s="66"/>
      <c r="O3130" s="66"/>
      <c r="Q3130" s="67"/>
      <c r="R3130" s="68"/>
      <c r="S3130" s="63"/>
      <c r="U3130" s="68">
        <v>92138</v>
      </c>
      <c r="V3130" s="64">
        <v>3</v>
      </c>
      <c r="W3130" s="54">
        <f t="shared" si="146"/>
        <v>3121</v>
      </c>
      <c r="X3130" s="68">
        <v>92138</v>
      </c>
      <c r="AC3130" s="63">
        <v>46070.501600136515</v>
      </c>
      <c r="AD3130" s="63"/>
      <c r="AE3130" s="54" t="s">
        <v>176</v>
      </c>
      <c r="AG3130" s="63"/>
      <c r="AK3130" s="64"/>
      <c r="AL3130" s="64"/>
      <c r="AM3130" s="65"/>
      <c r="AO3130" s="64"/>
      <c r="AP3130" s="66"/>
      <c r="AQ3130" s="66"/>
      <c r="AS3130" s="67"/>
      <c r="AT3130" s="68"/>
    </row>
    <row r="3131" spans="1:46" x14ac:dyDescent="0.25">
      <c r="A3131" s="60">
        <v>47503.038570986129</v>
      </c>
      <c r="B3131" s="54">
        <f t="shared" si="144"/>
        <v>24</v>
      </c>
      <c r="C3131" s="54">
        <f t="shared" si="145"/>
        <v>3122</v>
      </c>
      <c r="D3131" s="60">
        <v>47503.038570986129</v>
      </c>
      <c r="G3131" s="63"/>
      <c r="I3131" s="64"/>
      <c r="J3131" s="64"/>
      <c r="K3131" s="65"/>
      <c r="M3131" s="64"/>
      <c r="N3131" s="66"/>
      <c r="O3131" s="66"/>
      <c r="Q3131" s="67"/>
      <c r="R3131" s="68"/>
      <c r="S3131" s="63"/>
      <c r="U3131" s="68">
        <v>92168</v>
      </c>
      <c r="V3131" s="64">
        <v>4</v>
      </c>
      <c r="W3131" s="54">
        <f t="shared" si="146"/>
        <v>3122</v>
      </c>
      <c r="X3131" s="68">
        <v>92168</v>
      </c>
      <c r="AC3131" s="63">
        <v>46084.485450422857</v>
      </c>
      <c r="AD3131" s="63"/>
      <c r="AE3131" s="54" t="s">
        <v>177</v>
      </c>
      <c r="AG3131" s="63"/>
      <c r="AK3131" s="64"/>
      <c r="AL3131" s="64"/>
      <c r="AM3131" s="65"/>
      <c r="AO3131" s="64"/>
      <c r="AP3131" s="66"/>
      <c r="AQ3131" s="66"/>
      <c r="AS3131" s="67"/>
      <c r="AT3131" s="68"/>
    </row>
    <row r="3132" spans="1:46" x14ac:dyDescent="0.25">
      <c r="A3132" s="60">
        <v>47517.79835054744</v>
      </c>
      <c r="B3132" s="54">
        <f t="shared" si="144"/>
        <v>1</v>
      </c>
      <c r="C3132" s="54">
        <f t="shared" si="145"/>
        <v>3123</v>
      </c>
      <c r="D3132" s="60">
        <v>47517.79835054744</v>
      </c>
      <c r="G3132" s="63"/>
      <c r="I3132" s="64"/>
      <c r="J3132" s="64"/>
      <c r="K3132" s="65"/>
      <c r="M3132" s="64"/>
      <c r="N3132" s="66"/>
      <c r="O3132" s="66"/>
      <c r="Q3132" s="67"/>
      <c r="R3132" s="68"/>
      <c r="S3132" s="63"/>
      <c r="U3132" s="68">
        <v>92197</v>
      </c>
      <c r="V3132" s="64">
        <v>5</v>
      </c>
      <c r="W3132" s="54">
        <f t="shared" si="146"/>
        <v>3123</v>
      </c>
      <c r="X3132" s="68">
        <v>92197</v>
      </c>
      <c r="AC3132" s="63">
        <v>46100.058772148099</v>
      </c>
      <c r="AD3132" s="63"/>
      <c r="AE3132" s="54" t="s">
        <v>176</v>
      </c>
      <c r="AG3132" s="63"/>
      <c r="AK3132" s="64"/>
      <c r="AL3132" s="64"/>
      <c r="AM3132" s="65"/>
      <c r="AO3132" s="64"/>
      <c r="AP3132" s="66"/>
      <c r="AQ3132" s="66"/>
      <c r="AS3132" s="67"/>
      <c r="AT3132" s="68"/>
    </row>
    <row r="3133" spans="1:46" x14ac:dyDescent="0.25">
      <c r="A3133" s="60">
        <v>47532.625758526381</v>
      </c>
      <c r="B3133" s="54">
        <f t="shared" si="144"/>
        <v>2</v>
      </c>
      <c r="C3133" s="54">
        <f t="shared" si="145"/>
        <v>3124</v>
      </c>
      <c r="D3133" s="60">
        <v>47532.625758526381</v>
      </c>
      <c r="G3133" s="63"/>
      <c r="I3133" s="64"/>
      <c r="J3133" s="64"/>
      <c r="K3133" s="65"/>
      <c r="M3133" s="64"/>
      <c r="N3133" s="66"/>
      <c r="O3133" s="66"/>
      <c r="Q3133" s="67"/>
      <c r="R3133" s="68"/>
      <c r="S3133" s="63"/>
      <c r="U3133" s="68">
        <v>92227</v>
      </c>
      <c r="V3133" s="64">
        <v>6</v>
      </c>
      <c r="W3133" s="54">
        <f t="shared" si="146"/>
        <v>3124</v>
      </c>
      <c r="X3133" s="68">
        <v>92227</v>
      </c>
      <c r="AC3133" s="63">
        <v>46114.092444241978</v>
      </c>
      <c r="AD3133" s="63"/>
      <c r="AE3133" s="54" t="s">
        <v>177</v>
      </c>
      <c r="AG3133" s="63"/>
      <c r="AK3133" s="64"/>
      <c r="AL3133" s="64"/>
      <c r="AM3133" s="65"/>
      <c r="AO3133" s="64"/>
      <c r="AP3133" s="66"/>
      <c r="AQ3133" s="66"/>
      <c r="AS3133" s="67"/>
      <c r="AT3133" s="68"/>
    </row>
    <row r="3134" spans="1:46" x14ac:dyDescent="0.25">
      <c r="A3134" s="60">
        <v>47547.544762081001</v>
      </c>
      <c r="B3134" s="54">
        <f t="shared" si="144"/>
        <v>3</v>
      </c>
      <c r="C3134" s="54">
        <f t="shared" si="145"/>
        <v>3125</v>
      </c>
      <c r="D3134" s="60">
        <v>47547.544762081001</v>
      </c>
      <c r="G3134" s="63"/>
      <c r="I3134" s="64"/>
      <c r="J3134" s="64"/>
      <c r="K3134" s="65"/>
      <c r="M3134" s="64"/>
      <c r="N3134" s="66"/>
      <c r="O3134" s="66"/>
      <c r="Q3134" s="67"/>
      <c r="R3134" s="68"/>
      <c r="S3134" s="63"/>
      <c r="U3134" s="68">
        <v>92256</v>
      </c>
      <c r="V3134" s="64">
        <v>7</v>
      </c>
      <c r="W3134" s="54">
        <f t="shared" si="146"/>
        <v>3125</v>
      </c>
      <c r="X3134" s="68">
        <v>92256</v>
      </c>
      <c r="AC3134" s="63">
        <v>46129.495109080803</v>
      </c>
      <c r="AD3134" s="63"/>
      <c r="AE3134" s="54" t="s">
        <v>176</v>
      </c>
      <c r="AG3134" s="63"/>
      <c r="AK3134" s="64"/>
      <c r="AL3134" s="64"/>
      <c r="AM3134" s="65"/>
      <c r="AO3134" s="64"/>
      <c r="AP3134" s="66"/>
      <c r="AQ3134" s="66"/>
      <c r="AS3134" s="67"/>
      <c r="AT3134" s="68"/>
    </row>
    <row r="3135" spans="1:46" x14ac:dyDescent="0.25">
      <c r="A3135" s="60">
        <v>47562.57864453923</v>
      </c>
      <c r="B3135" s="54">
        <f t="shared" si="144"/>
        <v>4</v>
      </c>
      <c r="C3135" s="54">
        <f t="shared" si="145"/>
        <v>3126</v>
      </c>
      <c r="D3135" s="60">
        <v>47562.57864453923</v>
      </c>
      <c r="G3135" s="63"/>
      <c r="I3135" s="64"/>
      <c r="J3135" s="64"/>
      <c r="K3135" s="65"/>
      <c r="M3135" s="64"/>
      <c r="N3135" s="66"/>
      <c r="O3135" s="66"/>
      <c r="Q3135" s="67"/>
      <c r="R3135" s="68"/>
      <c r="S3135" s="63"/>
      <c r="U3135" s="68">
        <v>92285</v>
      </c>
      <c r="V3135" s="64">
        <v>8</v>
      </c>
      <c r="W3135" s="54">
        <f t="shared" si="146"/>
        <v>3126</v>
      </c>
      <c r="X3135" s="68">
        <v>92285</v>
      </c>
      <c r="AC3135" s="63">
        <v>46143.725230192766</v>
      </c>
      <c r="AD3135" s="63"/>
      <c r="AE3135" s="54" t="s">
        <v>177</v>
      </c>
      <c r="AG3135" s="63"/>
      <c r="AK3135" s="64"/>
      <c r="AL3135" s="64"/>
      <c r="AM3135" s="65"/>
      <c r="AO3135" s="64"/>
      <c r="AP3135" s="66"/>
      <c r="AQ3135" s="66"/>
      <c r="AS3135" s="67"/>
      <c r="AT3135" s="68"/>
    </row>
    <row r="3136" spans="1:46" x14ac:dyDescent="0.25">
      <c r="A3136" s="60">
        <v>47577.737610019743</v>
      </c>
      <c r="B3136" s="54">
        <f t="shared" si="144"/>
        <v>5</v>
      </c>
      <c r="C3136" s="54">
        <f t="shared" si="145"/>
        <v>3127</v>
      </c>
      <c r="D3136" s="60">
        <v>47577.737610019743</v>
      </c>
      <c r="G3136" s="63"/>
      <c r="I3136" s="64"/>
      <c r="J3136" s="64"/>
      <c r="K3136" s="65"/>
      <c r="M3136" s="64"/>
      <c r="N3136" s="66"/>
      <c r="O3136" s="66"/>
      <c r="Q3136" s="67"/>
      <c r="R3136" s="68"/>
      <c r="S3136" s="63"/>
      <c r="U3136" s="68">
        <v>92314</v>
      </c>
      <c r="V3136" s="64">
        <v>9</v>
      </c>
      <c r="W3136" s="54">
        <f t="shared" si="146"/>
        <v>3127</v>
      </c>
      <c r="X3136" s="68">
        <v>92314</v>
      </c>
      <c r="AC3136" s="63">
        <v>46158.834860930219</v>
      </c>
      <c r="AD3136" s="63"/>
      <c r="AE3136" s="54" t="s">
        <v>176</v>
      </c>
      <c r="AG3136" s="63"/>
      <c r="AK3136" s="64"/>
      <c r="AL3136" s="64"/>
      <c r="AM3136" s="65"/>
      <c r="AO3136" s="64"/>
      <c r="AP3136" s="66"/>
      <c r="AQ3136" s="66"/>
      <c r="AS3136" s="67"/>
      <c r="AT3136" s="68"/>
    </row>
    <row r="3137" spans="1:46" x14ac:dyDescent="0.25">
      <c r="A3137" s="60">
        <v>47593.031066602096</v>
      </c>
      <c r="B3137" s="54">
        <f t="shared" si="144"/>
        <v>6</v>
      </c>
      <c r="C3137" s="54">
        <f t="shared" si="145"/>
        <v>3128</v>
      </c>
      <c r="D3137" s="60">
        <v>47593.031066602096</v>
      </c>
      <c r="G3137" s="63"/>
      <c r="I3137" s="64"/>
      <c r="J3137" s="64"/>
      <c r="K3137" s="65"/>
      <c r="M3137" s="64"/>
      <c r="N3137" s="66"/>
      <c r="O3137" s="66"/>
      <c r="Q3137" s="67"/>
      <c r="R3137" s="68"/>
      <c r="S3137" s="63"/>
      <c r="U3137" s="68">
        <v>92344</v>
      </c>
      <c r="V3137" s="64">
        <v>10</v>
      </c>
      <c r="W3137" s="54">
        <f t="shared" si="146"/>
        <v>3128</v>
      </c>
      <c r="X3137" s="68">
        <v>92344</v>
      </c>
      <c r="AC3137" s="63">
        <v>46173.365528444294</v>
      </c>
      <c r="AD3137" s="63"/>
      <c r="AE3137" s="54" t="s">
        <v>177</v>
      </c>
      <c r="AG3137" s="63"/>
      <c r="AK3137" s="64"/>
      <c r="AL3137" s="64"/>
      <c r="AM3137" s="65"/>
      <c r="AO3137" s="64"/>
      <c r="AP3137" s="66"/>
      <c r="AQ3137" s="66"/>
      <c r="AS3137" s="67"/>
      <c r="AT3137" s="68"/>
    </row>
    <row r="3138" spans="1:46" x14ac:dyDescent="0.25">
      <c r="A3138" s="60">
        <v>47608.449622276705</v>
      </c>
      <c r="B3138" s="54">
        <f t="shared" si="144"/>
        <v>7</v>
      </c>
      <c r="C3138" s="54">
        <f t="shared" si="145"/>
        <v>3129</v>
      </c>
      <c r="D3138" s="60">
        <v>47608.449622276705</v>
      </c>
      <c r="G3138" s="63"/>
      <c r="I3138" s="64"/>
      <c r="J3138" s="64"/>
      <c r="K3138" s="65"/>
      <c r="M3138" s="64"/>
      <c r="N3138" s="66"/>
      <c r="O3138" s="66"/>
      <c r="Q3138" s="67"/>
      <c r="R3138" s="68"/>
      <c r="S3138" s="63"/>
      <c r="U3138" s="68">
        <v>92373</v>
      </c>
      <c r="V3138" s="64">
        <v>11</v>
      </c>
      <c r="W3138" s="54">
        <f t="shared" si="146"/>
        <v>3129</v>
      </c>
      <c r="X3138" s="68">
        <v>92373</v>
      </c>
      <c r="AC3138" s="63">
        <v>46188.121751153842</v>
      </c>
      <c r="AD3138" s="63"/>
      <c r="AE3138" s="54" t="s">
        <v>176</v>
      </c>
      <c r="AG3138" s="63"/>
      <c r="AK3138" s="64"/>
      <c r="AL3138" s="64"/>
      <c r="AM3138" s="65"/>
      <c r="AO3138" s="64"/>
      <c r="AP3138" s="66"/>
      <c r="AQ3138" s="66"/>
      <c r="AS3138" s="67"/>
      <c r="AT3138" s="68"/>
    </row>
    <row r="3139" spans="1:46" x14ac:dyDescent="0.25">
      <c r="A3139" s="60">
        <v>47623.987665168475</v>
      </c>
      <c r="B3139" s="54">
        <f t="shared" si="144"/>
        <v>8</v>
      </c>
      <c r="C3139" s="54">
        <f t="shared" si="145"/>
        <v>3130</v>
      </c>
      <c r="D3139" s="60">
        <v>47623.987665168475</v>
      </c>
      <c r="G3139" s="63"/>
      <c r="I3139" s="64"/>
      <c r="J3139" s="64"/>
      <c r="K3139" s="65"/>
      <c r="M3139" s="64"/>
      <c r="N3139" s="66"/>
      <c r="O3139" s="66"/>
      <c r="Q3139" s="67"/>
      <c r="R3139" s="68"/>
      <c r="S3139" s="63"/>
      <c r="U3139" s="68">
        <v>92403</v>
      </c>
      <c r="V3139" s="64">
        <v>12</v>
      </c>
      <c r="W3139" s="54">
        <f t="shared" si="146"/>
        <v>3130</v>
      </c>
      <c r="X3139" s="68">
        <v>92403</v>
      </c>
      <c r="AC3139" s="63">
        <v>46202.998499778565</v>
      </c>
      <c r="AD3139" s="63"/>
      <c r="AE3139" s="54" t="s">
        <v>177</v>
      </c>
      <c r="AG3139" s="63"/>
      <c r="AK3139" s="64"/>
      <c r="AL3139" s="64"/>
      <c r="AM3139" s="65"/>
      <c r="AO3139" s="64"/>
      <c r="AP3139" s="66"/>
      <c r="AQ3139" s="66"/>
      <c r="AS3139" s="67"/>
      <c r="AT3139" s="68"/>
    </row>
    <row r="3140" spans="1:46" x14ac:dyDescent="0.25">
      <c r="A3140" s="60">
        <v>47639.615036488511</v>
      </c>
      <c r="B3140" s="54">
        <f t="shared" si="144"/>
        <v>9</v>
      </c>
      <c r="C3140" s="54">
        <f t="shared" si="145"/>
        <v>3131</v>
      </c>
      <c r="D3140" s="60">
        <v>47639.615036488511</v>
      </c>
      <c r="G3140" s="63"/>
      <c r="I3140" s="64"/>
      <c r="J3140" s="64"/>
      <c r="K3140" s="65"/>
      <c r="M3140" s="64"/>
      <c r="N3140" s="66"/>
      <c r="O3140" s="66"/>
      <c r="Q3140" s="67"/>
      <c r="R3140" s="68"/>
      <c r="S3140" s="63"/>
      <c r="U3140" s="68">
        <v>92433</v>
      </c>
      <c r="V3140" s="64">
        <v>1</v>
      </c>
      <c r="W3140" s="54">
        <f t="shared" si="146"/>
        <v>3131</v>
      </c>
      <c r="X3140" s="68">
        <v>92433</v>
      </c>
      <c r="AC3140" s="63">
        <v>46217.406089281663</v>
      </c>
      <c r="AD3140" s="63"/>
      <c r="AE3140" s="54" t="s">
        <v>176</v>
      </c>
      <c r="AG3140" s="63"/>
      <c r="AK3140" s="64"/>
      <c r="AL3140" s="64"/>
      <c r="AM3140" s="65"/>
      <c r="AO3140" s="64"/>
      <c r="AP3140" s="66"/>
      <c r="AQ3140" s="66"/>
      <c r="AS3140" s="67"/>
      <c r="AT3140" s="68"/>
    </row>
    <row r="3141" spans="1:46" x14ac:dyDescent="0.25">
      <c r="A3141" s="60">
        <v>47655.314212830272</v>
      </c>
      <c r="B3141" s="54">
        <f t="shared" si="144"/>
        <v>10</v>
      </c>
      <c r="C3141" s="54">
        <f t="shared" si="145"/>
        <v>3132</v>
      </c>
      <c r="D3141" s="60">
        <v>47655.314212830272</v>
      </c>
      <c r="G3141" s="63"/>
      <c r="I3141" s="64"/>
      <c r="J3141" s="64"/>
      <c r="K3141" s="65"/>
      <c r="M3141" s="64"/>
      <c r="N3141" s="66"/>
      <c r="O3141" s="66"/>
      <c r="Q3141" s="67"/>
      <c r="R3141" s="68"/>
      <c r="S3141" s="63"/>
      <c r="U3141" s="68">
        <v>92462</v>
      </c>
      <c r="V3141" s="64">
        <v>2</v>
      </c>
      <c r="W3141" s="54">
        <f t="shared" si="146"/>
        <v>3132</v>
      </c>
      <c r="X3141" s="68">
        <v>92462</v>
      </c>
      <c r="AC3141" s="63">
        <v>46232.60894248914</v>
      </c>
      <c r="AD3141" s="63"/>
      <c r="AE3141" s="54" t="s">
        <v>177</v>
      </c>
      <c r="AG3141" s="63"/>
      <c r="AK3141" s="64"/>
      <c r="AL3141" s="64"/>
      <c r="AM3141" s="65"/>
      <c r="AO3141" s="64"/>
      <c r="AP3141" s="66"/>
      <c r="AQ3141" s="66"/>
      <c r="AS3141" s="67"/>
      <c r="AT3141" s="68"/>
    </row>
    <row r="3142" spans="1:46" x14ac:dyDescent="0.25">
      <c r="A3142" s="60">
        <v>47671.039334245026</v>
      </c>
      <c r="B3142" s="54">
        <f t="shared" si="144"/>
        <v>11</v>
      </c>
      <c r="C3142" s="54">
        <f t="shared" si="145"/>
        <v>3133</v>
      </c>
      <c r="D3142" s="60">
        <v>47671.039334245026</v>
      </c>
      <c r="G3142" s="63"/>
      <c r="I3142" s="64"/>
      <c r="J3142" s="64"/>
      <c r="K3142" s="65"/>
      <c r="M3142" s="64"/>
      <c r="N3142" s="66"/>
      <c r="O3142" s="66"/>
      <c r="Q3142" s="67"/>
      <c r="R3142" s="68"/>
      <c r="S3142" s="63"/>
      <c r="U3142" s="68">
        <v>92492</v>
      </c>
      <c r="V3142" s="64">
        <v>3</v>
      </c>
      <c r="W3142" s="54">
        <f t="shared" si="146"/>
        <v>3133</v>
      </c>
      <c r="X3142" s="68">
        <v>92492</v>
      </c>
      <c r="AC3142" s="63">
        <v>46246.734654759988</v>
      </c>
      <c r="AD3142" s="63"/>
      <c r="AE3142" s="54" t="s">
        <v>176</v>
      </c>
      <c r="AG3142" s="63"/>
      <c r="AK3142" s="64"/>
      <c r="AL3142" s="64"/>
      <c r="AM3142" s="65"/>
      <c r="AO3142" s="64"/>
      <c r="AP3142" s="66"/>
      <c r="AQ3142" s="66"/>
      <c r="AS3142" s="67"/>
      <c r="AT3142" s="68"/>
    </row>
    <row r="3143" spans="1:46" x14ac:dyDescent="0.25">
      <c r="A3143" s="60">
        <v>47686.768089605495</v>
      </c>
      <c r="B3143" s="54">
        <f t="shared" si="144"/>
        <v>12</v>
      </c>
      <c r="C3143" s="54">
        <f t="shared" si="145"/>
        <v>3134</v>
      </c>
      <c r="D3143" s="60">
        <v>47686.768089605495</v>
      </c>
      <c r="G3143" s="63"/>
      <c r="I3143" s="64"/>
      <c r="J3143" s="64"/>
      <c r="K3143" s="65"/>
      <c r="M3143" s="64"/>
      <c r="N3143" s="66"/>
      <c r="O3143" s="66"/>
      <c r="Q3143" s="67"/>
      <c r="R3143" s="68"/>
      <c r="S3143" s="63"/>
      <c r="U3143" s="68">
        <v>92522</v>
      </c>
      <c r="V3143" s="64">
        <v>4</v>
      </c>
      <c r="W3143" s="54">
        <f t="shared" si="146"/>
        <v>3134</v>
      </c>
      <c r="X3143" s="68">
        <v>92522</v>
      </c>
      <c r="AC3143" s="63">
        <v>46262.180338356178</v>
      </c>
      <c r="AD3143" s="63"/>
      <c r="AE3143" s="54" t="s">
        <v>177</v>
      </c>
      <c r="AG3143" s="63"/>
      <c r="AK3143" s="64"/>
      <c r="AL3143" s="64"/>
      <c r="AM3143" s="65"/>
      <c r="AO3143" s="64"/>
      <c r="AP3143" s="66"/>
      <c r="AQ3143" s="66"/>
      <c r="AS3143" s="67"/>
      <c r="AT3143" s="68"/>
    </row>
    <row r="3144" spans="1:46" x14ac:dyDescent="0.25">
      <c r="A3144" s="60">
        <v>47702.450336416718</v>
      </c>
      <c r="B3144" s="54">
        <f t="shared" si="144"/>
        <v>13</v>
      </c>
      <c r="C3144" s="54">
        <f t="shared" si="145"/>
        <v>3135</v>
      </c>
      <c r="D3144" s="60">
        <v>47702.450336416718</v>
      </c>
      <c r="G3144" s="63"/>
      <c r="I3144" s="64"/>
      <c r="J3144" s="64"/>
      <c r="K3144" s="65"/>
      <c r="M3144" s="64"/>
      <c r="N3144" s="66"/>
      <c r="O3144" s="66"/>
      <c r="Q3144" s="67"/>
      <c r="R3144" s="68"/>
      <c r="S3144" s="63"/>
      <c r="U3144" s="68">
        <v>92551</v>
      </c>
      <c r="V3144" s="64">
        <v>5</v>
      </c>
      <c r="W3144" s="54">
        <f t="shared" si="146"/>
        <v>3135</v>
      </c>
      <c r="X3144" s="68">
        <v>92551</v>
      </c>
      <c r="AC3144" s="63">
        <v>46276.14454987552</v>
      </c>
      <c r="AD3144" s="63"/>
      <c r="AE3144" s="54" t="s">
        <v>176</v>
      </c>
      <c r="AG3144" s="63"/>
      <c r="AK3144" s="64"/>
      <c r="AL3144" s="64"/>
      <c r="AM3144" s="65"/>
      <c r="AO3144" s="64"/>
      <c r="AP3144" s="66"/>
      <c r="AQ3144" s="66"/>
      <c r="AS3144" s="67"/>
      <c r="AT3144" s="68"/>
    </row>
    <row r="3145" spans="1:46" x14ac:dyDescent="0.25">
      <c r="A3145" s="60">
        <v>47718.067744183354</v>
      </c>
      <c r="B3145" s="54">
        <f t="shared" si="144"/>
        <v>14</v>
      </c>
      <c r="C3145" s="54">
        <f t="shared" si="145"/>
        <v>3136</v>
      </c>
      <c r="D3145" s="60">
        <v>47718.067744183354</v>
      </c>
      <c r="G3145" s="63"/>
      <c r="I3145" s="64"/>
      <c r="J3145" s="64"/>
      <c r="K3145" s="65"/>
      <c r="M3145" s="64"/>
      <c r="N3145" s="66"/>
      <c r="O3145" s="66"/>
      <c r="Q3145" s="67"/>
      <c r="R3145" s="68"/>
      <c r="S3145" s="63"/>
      <c r="U3145" s="68">
        <v>92581</v>
      </c>
      <c r="V3145" s="64">
        <v>5</v>
      </c>
      <c r="W3145" s="54">
        <f t="shared" si="146"/>
        <v>3136</v>
      </c>
      <c r="X3145" s="68">
        <v>92581</v>
      </c>
      <c r="AC3145" s="63">
        <v>46291.701523160096</v>
      </c>
      <c r="AD3145" s="63"/>
      <c r="AE3145" s="54" t="s">
        <v>177</v>
      </c>
      <c r="AG3145" s="63"/>
      <c r="AK3145" s="64"/>
      <c r="AL3145" s="64"/>
      <c r="AM3145" s="65"/>
      <c r="AO3145" s="64"/>
      <c r="AP3145" s="66"/>
      <c r="AQ3145" s="66"/>
      <c r="AS3145" s="67"/>
      <c r="AT3145" s="68"/>
    </row>
    <row r="3146" spans="1:46" x14ac:dyDescent="0.25">
      <c r="A3146" s="60">
        <v>47733.579157127999</v>
      </c>
      <c r="B3146" s="54">
        <f t="shared" si="144"/>
        <v>15</v>
      </c>
      <c r="C3146" s="54">
        <f t="shared" si="145"/>
        <v>3137</v>
      </c>
      <c r="D3146" s="60">
        <v>47733.579157127999</v>
      </c>
      <c r="G3146" s="63"/>
      <c r="I3146" s="64"/>
      <c r="J3146" s="64"/>
      <c r="K3146" s="65"/>
      <c r="M3146" s="64"/>
      <c r="N3146" s="66"/>
      <c r="O3146" s="66"/>
      <c r="Q3146" s="67"/>
      <c r="R3146" s="68"/>
      <c r="S3146" s="63"/>
      <c r="U3146" s="68">
        <v>92610</v>
      </c>
      <c r="V3146" s="64">
        <v>6</v>
      </c>
      <c r="W3146" s="54">
        <f t="shared" si="146"/>
        <v>3137</v>
      </c>
      <c r="X3146" s="68">
        <v>92610</v>
      </c>
      <c r="AC3146" s="63">
        <v>46305.660581624601</v>
      </c>
      <c r="AD3146" s="63"/>
      <c r="AE3146" s="54" t="s">
        <v>176</v>
      </c>
      <c r="AG3146" s="63"/>
      <c r="AK3146" s="64"/>
      <c r="AL3146" s="64"/>
      <c r="AM3146" s="65"/>
      <c r="AO3146" s="64"/>
      <c r="AP3146" s="66"/>
      <c r="AQ3146" s="66"/>
      <c r="AS3146" s="67"/>
      <c r="AT3146" s="68"/>
    </row>
    <row r="3147" spans="1:46" x14ac:dyDescent="0.25">
      <c r="A3147" s="60">
        <v>47748.977806242183</v>
      </c>
      <c r="B3147" s="54">
        <f t="shared" si="144"/>
        <v>16</v>
      </c>
      <c r="C3147" s="54">
        <f t="shared" si="145"/>
        <v>3138</v>
      </c>
      <c r="D3147" s="60">
        <v>47748.977806242183</v>
      </c>
      <c r="G3147" s="63"/>
      <c r="I3147" s="64"/>
      <c r="J3147" s="64"/>
      <c r="K3147" s="65"/>
      <c r="M3147" s="64"/>
      <c r="N3147" s="66"/>
      <c r="O3147" s="66"/>
      <c r="Q3147" s="67"/>
      <c r="R3147" s="68"/>
      <c r="S3147" s="63"/>
      <c r="U3147" s="68">
        <v>92640</v>
      </c>
      <c r="V3147" s="64">
        <v>7</v>
      </c>
      <c r="W3147" s="54">
        <f t="shared" si="146"/>
        <v>3138</v>
      </c>
      <c r="X3147" s="68">
        <v>92640</v>
      </c>
      <c r="AC3147" s="63">
        <v>46321.175670846831</v>
      </c>
      <c r="AD3147" s="63"/>
      <c r="AE3147" s="54" t="s">
        <v>177</v>
      </c>
      <c r="AG3147" s="63"/>
      <c r="AK3147" s="64"/>
      <c r="AL3147" s="64"/>
      <c r="AM3147" s="65"/>
      <c r="AO3147" s="64"/>
      <c r="AP3147" s="66"/>
      <c r="AQ3147" s="66"/>
      <c r="AS3147" s="67"/>
      <c r="AT3147" s="68"/>
    </row>
    <row r="3148" spans="1:46" x14ac:dyDescent="0.25">
      <c r="A3148" s="60">
        <v>47764.240573836491</v>
      </c>
      <c r="B3148" s="54">
        <f t="shared" ref="B3148:B3211" si="147">IF(B3147=24,1,B3147+1)</f>
        <v>17</v>
      </c>
      <c r="C3148" s="54">
        <f t="shared" ref="C3148:C3211" si="148">C3147+1</f>
        <v>3139</v>
      </c>
      <c r="D3148" s="60">
        <v>47764.240573836491</v>
      </c>
      <c r="G3148" s="63"/>
      <c r="I3148" s="64"/>
      <c r="J3148" s="64"/>
      <c r="K3148" s="65"/>
      <c r="M3148" s="64"/>
      <c r="N3148" s="66"/>
      <c r="O3148" s="66"/>
      <c r="Q3148" s="67"/>
      <c r="R3148" s="68"/>
      <c r="S3148" s="63"/>
      <c r="U3148" s="68">
        <v>92669</v>
      </c>
      <c r="V3148" s="64">
        <v>8</v>
      </c>
      <c r="W3148" s="54">
        <f t="shared" ref="W3148:W3211" si="149">W3147+1</f>
        <v>3139</v>
      </c>
      <c r="X3148" s="68">
        <v>92669</v>
      </c>
      <c r="AC3148" s="63">
        <v>46335.293936375994</v>
      </c>
      <c r="AD3148" s="63"/>
      <c r="AE3148" s="54" t="s">
        <v>176</v>
      </c>
      <c r="AG3148" s="63"/>
      <c r="AK3148" s="64"/>
      <c r="AL3148" s="64"/>
      <c r="AM3148" s="65"/>
      <c r="AO3148" s="64"/>
      <c r="AP3148" s="66"/>
      <c r="AQ3148" s="66"/>
      <c r="AS3148" s="67"/>
      <c r="AT3148" s="68"/>
    </row>
    <row r="3149" spans="1:46" x14ac:dyDescent="0.25">
      <c r="A3149" s="60">
        <v>47779.376193069853</v>
      </c>
      <c r="B3149" s="54">
        <f t="shared" si="147"/>
        <v>18</v>
      </c>
      <c r="C3149" s="54">
        <f t="shared" si="148"/>
        <v>3140</v>
      </c>
      <c r="D3149" s="60">
        <v>47779.376193069853</v>
      </c>
      <c r="G3149" s="63"/>
      <c r="I3149" s="64"/>
      <c r="J3149" s="64"/>
      <c r="K3149" s="65"/>
      <c r="M3149" s="64"/>
      <c r="N3149" s="66"/>
      <c r="O3149" s="66"/>
      <c r="Q3149" s="67"/>
      <c r="R3149" s="68"/>
      <c r="S3149" s="63"/>
      <c r="U3149" s="68">
        <v>92699</v>
      </c>
      <c r="V3149" s="64">
        <v>9</v>
      </c>
      <c r="W3149" s="54">
        <f t="shared" si="149"/>
        <v>3140</v>
      </c>
      <c r="X3149" s="68">
        <v>92699</v>
      </c>
      <c r="AC3149" s="63">
        <v>46350.621329885907</v>
      </c>
      <c r="AD3149" s="63"/>
      <c r="AE3149" s="54" t="s">
        <v>177</v>
      </c>
      <c r="AG3149" s="63"/>
      <c r="AK3149" s="64"/>
      <c r="AL3149" s="64"/>
      <c r="AM3149" s="65"/>
      <c r="AO3149" s="64"/>
      <c r="AP3149" s="66"/>
      <c r="AQ3149" s="66"/>
      <c r="AS3149" s="67"/>
      <c r="AT3149" s="68"/>
    </row>
    <row r="3150" spans="1:46" x14ac:dyDescent="0.25">
      <c r="A3150" s="60">
        <v>47794.381865720265</v>
      </c>
      <c r="B3150" s="54">
        <f t="shared" si="147"/>
        <v>19</v>
      </c>
      <c r="C3150" s="54">
        <f t="shared" si="148"/>
        <v>3141</v>
      </c>
      <c r="D3150" s="60">
        <v>47794.381865720265</v>
      </c>
      <c r="G3150" s="63"/>
      <c r="I3150" s="64"/>
      <c r="J3150" s="64"/>
      <c r="K3150" s="65"/>
      <c r="M3150" s="64"/>
      <c r="N3150" s="66"/>
      <c r="O3150" s="66"/>
      <c r="Q3150" s="67"/>
      <c r="R3150" s="68"/>
      <c r="S3150" s="63"/>
      <c r="U3150" s="68">
        <v>92728</v>
      </c>
      <c r="V3150" s="64">
        <v>10</v>
      </c>
      <c r="W3150" s="54">
        <f t="shared" si="149"/>
        <v>3141</v>
      </c>
      <c r="X3150" s="68">
        <v>92728</v>
      </c>
      <c r="AC3150" s="63">
        <v>46365.036808966193</v>
      </c>
      <c r="AD3150" s="63"/>
      <c r="AE3150" s="54" t="s">
        <v>176</v>
      </c>
      <c r="AG3150" s="63"/>
      <c r="AK3150" s="64"/>
      <c r="AL3150" s="64"/>
      <c r="AM3150" s="65"/>
      <c r="AO3150" s="64"/>
      <c r="AP3150" s="66"/>
      <c r="AQ3150" s="66"/>
      <c r="AS3150" s="67"/>
      <c r="AT3150" s="68"/>
    </row>
    <row r="3151" spans="1:46" x14ac:dyDescent="0.25">
      <c r="A3151" s="60">
        <v>47809.281775023788</v>
      </c>
      <c r="B3151" s="54">
        <f t="shared" si="147"/>
        <v>20</v>
      </c>
      <c r="C3151" s="54">
        <f t="shared" si="148"/>
        <v>3142</v>
      </c>
      <c r="D3151" s="60">
        <v>47809.281775023788</v>
      </c>
      <c r="G3151" s="63"/>
      <c r="I3151" s="64"/>
      <c r="J3151" s="64"/>
      <c r="K3151" s="65"/>
      <c r="M3151" s="64"/>
      <c r="N3151" s="66"/>
      <c r="O3151" s="66"/>
      <c r="Q3151" s="67"/>
      <c r="R3151" s="68"/>
      <c r="S3151" s="63"/>
      <c r="U3151" s="68">
        <v>92757</v>
      </c>
      <c r="V3151" s="64">
        <v>11</v>
      </c>
      <c r="W3151" s="54">
        <f t="shared" si="149"/>
        <v>3142</v>
      </c>
      <c r="X3151" s="68">
        <v>92757</v>
      </c>
      <c r="AC3151" s="63">
        <v>46380.062075209338</v>
      </c>
      <c r="AD3151" s="63"/>
      <c r="AE3151" s="54" t="s">
        <v>177</v>
      </c>
      <c r="AG3151" s="63"/>
      <c r="AK3151" s="64"/>
      <c r="AL3151" s="64"/>
      <c r="AM3151" s="65"/>
      <c r="AO3151" s="64"/>
      <c r="AP3151" s="66"/>
      <c r="AQ3151" s="66"/>
      <c r="AS3151" s="67"/>
      <c r="AT3151" s="68"/>
    </row>
    <row r="3152" spans="1:46" x14ac:dyDescent="0.25">
      <c r="A3152" s="60">
        <v>47824.089426939841</v>
      </c>
      <c r="B3152" s="54">
        <f t="shared" si="147"/>
        <v>21</v>
      </c>
      <c r="C3152" s="54">
        <f t="shared" si="148"/>
        <v>3143</v>
      </c>
      <c r="D3152" s="60">
        <v>47824.089426939841</v>
      </c>
      <c r="G3152" s="63"/>
      <c r="I3152" s="64"/>
      <c r="J3152" s="64"/>
      <c r="K3152" s="65"/>
      <c r="M3152" s="64"/>
      <c r="N3152" s="66"/>
      <c r="O3152" s="66"/>
      <c r="Q3152" s="67"/>
      <c r="R3152" s="68"/>
      <c r="S3152" s="63"/>
      <c r="U3152" s="68">
        <v>92787</v>
      </c>
      <c r="V3152" s="64">
        <v>12</v>
      </c>
      <c r="W3152" s="54">
        <f t="shared" si="149"/>
        <v>3143</v>
      </c>
      <c r="X3152" s="68">
        <v>92787</v>
      </c>
      <c r="AC3152" s="63">
        <v>46394.851069613826</v>
      </c>
      <c r="AD3152" s="63"/>
      <c r="AE3152" s="54" t="s">
        <v>176</v>
      </c>
      <c r="AG3152" s="63"/>
      <c r="AK3152" s="64"/>
      <c r="AL3152" s="64"/>
      <c r="AM3152" s="65"/>
      <c r="AO3152" s="64"/>
      <c r="AP3152" s="66"/>
      <c r="AQ3152" s="66"/>
      <c r="AS3152" s="67"/>
      <c r="AT3152" s="68"/>
    </row>
    <row r="3153" spans="1:46" x14ac:dyDescent="0.25">
      <c r="A3153" s="60">
        <v>47838.840822997503</v>
      </c>
      <c r="B3153" s="54">
        <f t="shared" si="147"/>
        <v>22</v>
      </c>
      <c r="C3153" s="54">
        <f t="shared" si="148"/>
        <v>3144</v>
      </c>
      <c r="D3153" s="60">
        <v>47838.840822997503</v>
      </c>
      <c r="G3153" s="63"/>
      <c r="I3153" s="64"/>
      <c r="J3153" s="64"/>
      <c r="K3153" s="65"/>
      <c r="M3153" s="64"/>
      <c r="N3153" s="66"/>
      <c r="O3153" s="66"/>
      <c r="Q3153" s="67"/>
      <c r="R3153" s="68"/>
      <c r="S3153" s="63"/>
      <c r="U3153" s="68">
        <v>92816</v>
      </c>
      <c r="V3153" s="64">
        <v>1</v>
      </c>
      <c r="W3153" s="54">
        <f t="shared" si="149"/>
        <v>3144</v>
      </c>
      <c r="X3153" s="68">
        <v>92816</v>
      </c>
      <c r="AC3153" s="63">
        <v>46409.512873455882</v>
      </c>
      <c r="AD3153" s="63"/>
      <c r="AE3153" s="54" t="s">
        <v>177</v>
      </c>
      <c r="AG3153" s="63"/>
      <c r="AK3153" s="64"/>
      <c r="AL3153" s="64"/>
      <c r="AM3153" s="65"/>
      <c r="AO3153" s="64"/>
      <c r="AP3153" s="66"/>
      <c r="AQ3153" s="66"/>
      <c r="AS3153" s="67"/>
      <c r="AT3153" s="68"/>
    </row>
    <row r="3154" spans="1:46" x14ac:dyDescent="0.25">
      <c r="A3154" s="60">
        <v>47853.558533594012</v>
      </c>
      <c r="B3154" s="54">
        <f t="shared" si="147"/>
        <v>23</v>
      </c>
      <c r="C3154" s="54">
        <f t="shared" si="148"/>
        <v>3145</v>
      </c>
      <c r="D3154" s="60">
        <v>47853.558533594012</v>
      </c>
      <c r="G3154" s="63"/>
      <c r="I3154" s="64"/>
      <c r="J3154" s="64"/>
      <c r="K3154" s="65"/>
      <c r="M3154" s="64"/>
      <c r="N3154" s="66"/>
      <c r="O3154" s="66"/>
      <c r="Q3154" s="67"/>
      <c r="R3154" s="68"/>
      <c r="S3154" s="63"/>
      <c r="U3154" s="68">
        <v>92846</v>
      </c>
      <c r="V3154" s="64">
        <v>2</v>
      </c>
      <c r="W3154" s="54">
        <f t="shared" si="149"/>
        <v>3145</v>
      </c>
      <c r="X3154" s="68">
        <v>92846</v>
      </c>
      <c r="AC3154" s="63">
        <v>46424.664773601573</v>
      </c>
      <c r="AD3154" s="63"/>
      <c r="AE3154" s="54" t="s">
        <v>176</v>
      </c>
      <c r="AG3154" s="63"/>
      <c r="AK3154" s="64"/>
      <c r="AL3154" s="64"/>
      <c r="AM3154" s="65"/>
      <c r="AO3154" s="64"/>
      <c r="AP3154" s="66"/>
      <c r="AQ3154" s="66"/>
      <c r="AS3154" s="67"/>
      <c r="AT3154" s="68"/>
    </row>
    <row r="3155" spans="1:46" x14ac:dyDescent="0.25">
      <c r="A3155" s="60">
        <v>47868.284116445575</v>
      </c>
      <c r="B3155" s="54">
        <f t="shared" si="147"/>
        <v>24</v>
      </c>
      <c r="C3155" s="54">
        <f t="shared" si="148"/>
        <v>3146</v>
      </c>
      <c r="D3155" s="60">
        <v>47868.284116445575</v>
      </c>
      <c r="G3155" s="63"/>
      <c r="I3155" s="64"/>
      <c r="J3155" s="64"/>
      <c r="K3155" s="65"/>
      <c r="M3155" s="64"/>
      <c r="N3155" s="66"/>
      <c r="O3155" s="66"/>
      <c r="Q3155" s="67"/>
      <c r="R3155" s="68"/>
      <c r="S3155" s="63"/>
      <c r="U3155" s="68">
        <v>92876</v>
      </c>
      <c r="V3155" s="64">
        <v>3</v>
      </c>
      <c r="W3155" s="54">
        <f t="shared" si="149"/>
        <v>3146</v>
      </c>
      <c r="X3155" s="68">
        <v>92876</v>
      </c>
      <c r="AC3155" s="63">
        <v>46438.975559124257</v>
      </c>
      <c r="AD3155" s="63"/>
      <c r="AE3155" s="54" t="s">
        <v>177</v>
      </c>
      <c r="AG3155" s="63"/>
      <c r="AK3155" s="64"/>
      <c r="AL3155" s="64"/>
      <c r="AM3155" s="65"/>
      <c r="AO3155" s="64"/>
      <c r="AP3155" s="66"/>
      <c r="AQ3155" s="66"/>
      <c r="AS3155" s="67"/>
      <c r="AT3155" s="68"/>
    </row>
    <row r="3156" spans="1:46" x14ac:dyDescent="0.25">
      <c r="A3156" s="60">
        <v>47883.041288570035</v>
      </c>
      <c r="B3156" s="54">
        <f t="shared" si="147"/>
        <v>1</v>
      </c>
      <c r="C3156" s="54">
        <f t="shared" si="148"/>
        <v>3147</v>
      </c>
      <c r="D3156" s="60">
        <v>47883.041288570035</v>
      </c>
      <c r="G3156" s="63"/>
      <c r="I3156" s="64"/>
      <c r="J3156" s="64"/>
      <c r="K3156" s="65"/>
      <c r="M3156" s="64"/>
      <c r="N3156" s="66"/>
      <c r="O3156" s="66"/>
      <c r="Q3156" s="67"/>
      <c r="R3156" s="68"/>
      <c r="S3156" s="63"/>
      <c r="U3156" s="68">
        <v>92905</v>
      </c>
      <c r="V3156" s="64">
        <v>4</v>
      </c>
      <c r="W3156" s="54">
        <f t="shared" si="149"/>
        <v>3147</v>
      </c>
      <c r="X3156" s="68">
        <v>92905</v>
      </c>
      <c r="AC3156" s="63">
        <v>46454.396275129635</v>
      </c>
      <c r="AD3156" s="63"/>
      <c r="AE3156" s="54" t="s">
        <v>176</v>
      </c>
      <c r="AG3156" s="63"/>
      <c r="AK3156" s="64"/>
      <c r="AL3156" s="64"/>
      <c r="AM3156" s="65"/>
      <c r="AO3156" s="64"/>
      <c r="AP3156" s="66"/>
      <c r="AQ3156" s="66"/>
      <c r="AS3156" s="67"/>
      <c r="AT3156" s="68"/>
    </row>
    <row r="3157" spans="1:46" x14ac:dyDescent="0.25">
      <c r="A3157" s="60">
        <v>47897.869496782776</v>
      </c>
      <c r="B3157" s="54">
        <f t="shared" si="147"/>
        <v>2</v>
      </c>
      <c r="C3157" s="54">
        <f t="shared" si="148"/>
        <v>3148</v>
      </c>
      <c r="D3157" s="60">
        <v>47897.869496782776</v>
      </c>
      <c r="G3157" s="63"/>
      <c r="I3157" s="64"/>
      <c r="J3157" s="64"/>
      <c r="K3157" s="65"/>
      <c r="M3157" s="64"/>
      <c r="N3157" s="66"/>
      <c r="O3157" s="66"/>
      <c r="Q3157" s="67"/>
      <c r="R3157" s="68"/>
      <c r="S3157" s="63"/>
      <c r="U3157" s="68">
        <v>92935</v>
      </c>
      <c r="V3157" s="64">
        <v>5</v>
      </c>
      <c r="W3157" s="54">
        <f t="shared" si="149"/>
        <v>3148</v>
      </c>
      <c r="X3157" s="68">
        <v>92935</v>
      </c>
      <c r="AC3157" s="63">
        <v>46468.447882490233</v>
      </c>
      <c r="AD3157" s="63"/>
      <c r="AE3157" s="54" t="s">
        <v>177</v>
      </c>
      <c r="AG3157" s="63"/>
      <c r="AK3157" s="64"/>
      <c r="AL3157" s="64"/>
      <c r="AM3157" s="65"/>
      <c r="AO3157" s="64"/>
      <c r="AP3157" s="66"/>
      <c r="AQ3157" s="66"/>
      <c r="AS3157" s="67"/>
      <c r="AT3157" s="68"/>
    </row>
    <row r="3158" spans="1:46" x14ac:dyDescent="0.25">
      <c r="A3158" s="60">
        <v>47912.786236560903</v>
      </c>
      <c r="B3158" s="54">
        <f t="shared" si="147"/>
        <v>3</v>
      </c>
      <c r="C3158" s="54">
        <f t="shared" si="148"/>
        <v>3149</v>
      </c>
      <c r="D3158" s="60">
        <v>47912.786236560903</v>
      </c>
      <c r="G3158" s="63"/>
      <c r="I3158" s="64"/>
      <c r="J3158" s="64"/>
      <c r="K3158" s="65"/>
      <c r="M3158" s="64"/>
      <c r="N3158" s="66"/>
      <c r="O3158" s="66"/>
      <c r="Q3158" s="67"/>
      <c r="R3158" s="68"/>
      <c r="S3158" s="63"/>
      <c r="U3158" s="68">
        <v>92965</v>
      </c>
      <c r="V3158" s="64">
        <v>6</v>
      </c>
      <c r="W3158" s="54">
        <f t="shared" si="149"/>
        <v>3149</v>
      </c>
      <c r="X3158" s="68">
        <v>92965</v>
      </c>
      <c r="AC3158" s="63">
        <v>46483.994663450867</v>
      </c>
      <c r="AD3158" s="63"/>
      <c r="AE3158" s="54" t="s">
        <v>176</v>
      </c>
      <c r="AG3158" s="63"/>
      <c r="AK3158" s="64"/>
      <c r="AL3158" s="64"/>
      <c r="AM3158" s="65"/>
      <c r="AO3158" s="64"/>
      <c r="AP3158" s="66"/>
      <c r="AQ3158" s="66"/>
      <c r="AS3158" s="67"/>
      <c r="AT3158" s="68"/>
    </row>
    <row r="3159" spans="1:46" x14ac:dyDescent="0.25">
      <c r="A3159" s="60">
        <v>47927.820922683924</v>
      </c>
      <c r="B3159" s="54">
        <f t="shared" si="147"/>
        <v>4</v>
      </c>
      <c r="C3159" s="54">
        <f t="shared" si="148"/>
        <v>3150</v>
      </c>
      <c r="D3159" s="60">
        <v>47927.820922683924</v>
      </c>
      <c r="G3159" s="63"/>
      <c r="I3159" s="64"/>
      <c r="J3159" s="64"/>
      <c r="K3159" s="65"/>
      <c r="M3159" s="64"/>
      <c r="N3159" s="66"/>
      <c r="O3159" s="66"/>
      <c r="Q3159" s="67"/>
      <c r="R3159" s="68"/>
      <c r="S3159" s="63"/>
      <c r="U3159" s="68">
        <v>92994</v>
      </c>
      <c r="V3159" s="64">
        <v>7</v>
      </c>
      <c r="W3159" s="54">
        <f t="shared" si="149"/>
        <v>3150</v>
      </c>
      <c r="X3159" s="68">
        <v>92994</v>
      </c>
      <c r="AC3159" s="63">
        <v>46497.936328530777</v>
      </c>
      <c r="AD3159" s="63"/>
      <c r="AE3159" s="54" t="s">
        <v>177</v>
      </c>
      <c r="AG3159" s="63"/>
      <c r="AK3159" s="64"/>
      <c r="AL3159" s="64"/>
      <c r="AM3159" s="65"/>
      <c r="AO3159" s="64"/>
      <c r="AP3159" s="66"/>
      <c r="AQ3159" s="66"/>
      <c r="AS3159" s="67"/>
      <c r="AT3159" s="68"/>
    </row>
    <row r="3160" spans="1:46" x14ac:dyDescent="0.25">
      <c r="A3160" s="60">
        <v>47942.978836646769</v>
      </c>
      <c r="B3160" s="54">
        <f t="shared" si="147"/>
        <v>5</v>
      </c>
      <c r="C3160" s="54">
        <f t="shared" si="148"/>
        <v>3151</v>
      </c>
      <c r="D3160" s="60">
        <v>47942.978836646769</v>
      </c>
      <c r="G3160" s="63"/>
      <c r="I3160" s="64"/>
      <c r="J3160" s="64"/>
      <c r="K3160" s="65"/>
      <c r="M3160" s="64"/>
      <c r="N3160" s="66"/>
      <c r="O3160" s="66"/>
      <c r="Q3160" s="67"/>
      <c r="R3160" s="68"/>
      <c r="S3160" s="63"/>
      <c r="U3160" s="68">
        <v>93024</v>
      </c>
      <c r="V3160" s="64">
        <v>8</v>
      </c>
      <c r="W3160" s="54">
        <f t="shared" si="149"/>
        <v>3151</v>
      </c>
      <c r="X3160" s="68">
        <v>93024</v>
      </c>
      <c r="AC3160" s="63">
        <v>46513.458186033182</v>
      </c>
      <c r="AD3160" s="63"/>
      <c r="AE3160" s="54" t="s">
        <v>176</v>
      </c>
      <c r="AG3160" s="63"/>
      <c r="AK3160" s="64"/>
      <c r="AL3160" s="64"/>
      <c r="AM3160" s="65"/>
      <c r="AO3160" s="64"/>
      <c r="AP3160" s="66"/>
      <c r="AQ3160" s="66"/>
      <c r="AS3160" s="67"/>
      <c r="AT3160" s="68"/>
    </row>
    <row r="3161" spans="1:46" x14ac:dyDescent="0.25">
      <c r="A3161" s="60">
        <v>47958.272490727715</v>
      </c>
      <c r="B3161" s="54">
        <f t="shared" si="147"/>
        <v>6</v>
      </c>
      <c r="C3161" s="54">
        <f t="shared" si="148"/>
        <v>3152</v>
      </c>
      <c r="D3161" s="60">
        <v>47958.272490727715</v>
      </c>
      <c r="G3161" s="63"/>
      <c r="I3161" s="64"/>
      <c r="J3161" s="64"/>
      <c r="K3161" s="65"/>
      <c r="M3161" s="64"/>
      <c r="N3161" s="66"/>
      <c r="O3161" s="66"/>
      <c r="Q3161" s="67"/>
      <c r="R3161" s="68"/>
      <c r="S3161" s="63"/>
      <c r="U3161" s="68">
        <v>93053</v>
      </c>
      <c r="V3161" s="64">
        <v>9</v>
      </c>
      <c r="W3161" s="54">
        <f t="shared" si="149"/>
        <v>3152</v>
      </c>
      <c r="X3161" s="68">
        <v>93053</v>
      </c>
      <c r="AC3161" s="63">
        <v>46527.458458011504</v>
      </c>
      <c r="AD3161" s="63"/>
      <c r="AE3161" s="54" t="s">
        <v>177</v>
      </c>
      <c r="AG3161" s="63"/>
      <c r="AK3161" s="64"/>
      <c r="AL3161" s="64"/>
      <c r="AM3161" s="65"/>
      <c r="AO3161" s="64"/>
      <c r="AP3161" s="66"/>
      <c r="AQ3161" s="66"/>
      <c r="AS3161" s="67"/>
      <c r="AT3161" s="68"/>
    </row>
    <row r="3162" spans="1:46" x14ac:dyDescent="0.25">
      <c r="A3162" s="60">
        <v>47973.691900883336</v>
      </c>
      <c r="B3162" s="54">
        <f t="shared" si="147"/>
        <v>7</v>
      </c>
      <c r="C3162" s="54">
        <f t="shared" si="148"/>
        <v>3153</v>
      </c>
      <c r="D3162" s="60">
        <v>47973.691900883336</v>
      </c>
      <c r="G3162" s="63"/>
      <c r="I3162" s="64"/>
      <c r="J3162" s="64"/>
      <c r="K3162" s="65"/>
      <c r="M3162" s="64"/>
      <c r="N3162" s="66"/>
      <c r="O3162" s="66"/>
      <c r="Q3162" s="67"/>
      <c r="R3162" s="68"/>
      <c r="S3162" s="63"/>
      <c r="U3162" s="68">
        <v>93083</v>
      </c>
      <c r="V3162" s="64">
        <v>10</v>
      </c>
      <c r="W3162" s="54">
        <f t="shared" si="149"/>
        <v>3153</v>
      </c>
      <c r="X3162" s="68">
        <v>93083</v>
      </c>
      <c r="AC3162" s="63">
        <v>46542.820489616599</v>
      </c>
      <c r="AD3162" s="63"/>
      <c r="AE3162" s="54" t="s">
        <v>176</v>
      </c>
      <c r="AG3162" s="63"/>
      <c r="AK3162" s="64"/>
      <c r="AL3162" s="64"/>
      <c r="AM3162" s="65"/>
      <c r="AO3162" s="64"/>
      <c r="AP3162" s="66"/>
      <c r="AQ3162" s="66"/>
      <c r="AS3162" s="67"/>
      <c r="AT3162" s="68"/>
    </row>
    <row r="3163" spans="1:46" x14ac:dyDescent="0.25">
      <c r="A3163" s="60">
        <v>47989.228522306308</v>
      </c>
      <c r="B3163" s="54">
        <f t="shared" si="147"/>
        <v>8</v>
      </c>
      <c r="C3163" s="54">
        <f t="shared" si="148"/>
        <v>3154</v>
      </c>
      <c r="D3163" s="60">
        <v>47989.228522306308</v>
      </c>
      <c r="G3163" s="63"/>
      <c r="I3163" s="64"/>
      <c r="J3163" s="64"/>
      <c r="K3163" s="65"/>
      <c r="M3163" s="64"/>
      <c r="N3163" s="66"/>
      <c r="O3163" s="66"/>
      <c r="Q3163" s="67"/>
      <c r="R3163" s="68"/>
      <c r="S3163" s="63"/>
      <c r="U3163" s="68">
        <v>93112</v>
      </c>
      <c r="V3163" s="64">
        <v>11</v>
      </c>
      <c r="W3163" s="54">
        <f t="shared" si="149"/>
        <v>3154</v>
      </c>
      <c r="X3163" s="68">
        <v>93112</v>
      </c>
      <c r="AC3163" s="63">
        <v>46557.031603346113</v>
      </c>
      <c r="AD3163" s="63"/>
      <c r="AE3163" s="54" t="s">
        <v>177</v>
      </c>
      <c r="AG3163" s="63"/>
      <c r="AK3163" s="64"/>
      <c r="AL3163" s="64"/>
      <c r="AM3163" s="65"/>
      <c r="AO3163" s="64"/>
      <c r="AP3163" s="66"/>
      <c r="AQ3163" s="66"/>
      <c r="AS3163" s="67"/>
      <c r="AT3163" s="68"/>
    </row>
    <row r="3164" spans="1:46" x14ac:dyDescent="0.25">
      <c r="A3164" s="60">
        <v>48004.858919344842</v>
      </c>
      <c r="B3164" s="54">
        <f t="shared" si="147"/>
        <v>9</v>
      </c>
      <c r="C3164" s="54">
        <f t="shared" si="148"/>
        <v>3155</v>
      </c>
      <c r="D3164" s="60">
        <v>48004.858919344842</v>
      </c>
      <c r="G3164" s="63"/>
      <c r="I3164" s="64"/>
      <c r="J3164" s="64"/>
      <c r="K3164" s="65"/>
      <c r="M3164" s="64"/>
      <c r="N3164" s="66"/>
      <c r="O3164" s="66"/>
      <c r="Q3164" s="67"/>
      <c r="R3164" s="68"/>
      <c r="S3164" s="63"/>
      <c r="U3164" s="68">
        <v>93141</v>
      </c>
      <c r="V3164" s="64">
        <v>12</v>
      </c>
      <c r="W3164" s="54">
        <f t="shared" si="149"/>
        <v>3155</v>
      </c>
      <c r="X3164" s="68">
        <v>93141</v>
      </c>
      <c r="AC3164" s="63">
        <v>46572.127250896767</v>
      </c>
      <c r="AD3164" s="63"/>
      <c r="AE3164" s="54" t="s">
        <v>176</v>
      </c>
      <c r="AG3164" s="63"/>
      <c r="AK3164" s="64"/>
      <c r="AL3164" s="64"/>
      <c r="AM3164" s="65"/>
      <c r="AO3164" s="64"/>
      <c r="AP3164" s="66"/>
      <c r="AQ3164" s="66"/>
      <c r="AS3164" s="67"/>
      <c r="AT3164" s="68"/>
    </row>
    <row r="3165" spans="1:46" x14ac:dyDescent="0.25">
      <c r="A3165" s="60">
        <v>48020.554369422607</v>
      </c>
      <c r="B3165" s="54">
        <f t="shared" si="147"/>
        <v>10</v>
      </c>
      <c r="C3165" s="54">
        <f t="shared" si="148"/>
        <v>3156</v>
      </c>
      <c r="D3165" s="60">
        <v>48020.554369422607</v>
      </c>
      <c r="G3165" s="63"/>
      <c r="I3165" s="64"/>
      <c r="J3165" s="64"/>
      <c r="K3165" s="65"/>
      <c r="M3165" s="64"/>
      <c r="N3165" s="66"/>
      <c r="O3165" s="66"/>
      <c r="Q3165" s="67"/>
      <c r="R3165" s="68"/>
      <c r="S3165" s="63"/>
      <c r="U3165" s="68">
        <v>93171</v>
      </c>
      <c r="V3165" s="64">
        <v>1</v>
      </c>
      <c r="W3165" s="54">
        <f t="shared" si="149"/>
        <v>3156</v>
      </c>
      <c r="X3165" s="68">
        <v>93171</v>
      </c>
      <c r="AC3165" s="63">
        <v>46586.65700027626</v>
      </c>
      <c r="AD3165" s="63"/>
      <c r="AE3165" s="54" t="s">
        <v>177</v>
      </c>
      <c r="AG3165" s="63"/>
      <c r="AK3165" s="64"/>
      <c r="AL3165" s="64"/>
      <c r="AM3165" s="65"/>
      <c r="AO3165" s="64"/>
      <c r="AP3165" s="66"/>
      <c r="AQ3165" s="66"/>
      <c r="AS3165" s="67"/>
      <c r="AT3165" s="68"/>
    </row>
    <row r="3166" spans="1:46" x14ac:dyDescent="0.25">
      <c r="A3166" s="60">
        <v>48036.284728416707</v>
      </c>
      <c r="B3166" s="54">
        <f t="shared" si="147"/>
        <v>11</v>
      </c>
      <c r="C3166" s="54">
        <f t="shared" si="148"/>
        <v>3157</v>
      </c>
      <c r="D3166" s="60">
        <v>48036.284728416707</v>
      </c>
      <c r="G3166" s="63"/>
      <c r="I3166" s="64"/>
      <c r="J3166" s="64"/>
      <c r="K3166" s="65"/>
      <c r="M3166" s="64"/>
      <c r="N3166" s="66"/>
      <c r="O3166" s="66"/>
      <c r="Q3166" s="67"/>
      <c r="R3166" s="68"/>
      <c r="S3166" s="63"/>
      <c r="U3166" s="68">
        <v>93200</v>
      </c>
      <c r="V3166" s="64">
        <v>2</v>
      </c>
      <c r="W3166" s="54">
        <f t="shared" si="149"/>
        <v>3157</v>
      </c>
      <c r="X3166" s="68">
        <v>93200</v>
      </c>
      <c r="AC3166" s="63">
        <v>46601.421106212772</v>
      </c>
      <c r="AD3166" s="63"/>
      <c r="AE3166" s="54" t="s">
        <v>176</v>
      </c>
      <c r="AG3166" s="63"/>
      <c r="AK3166" s="64"/>
      <c r="AL3166" s="64"/>
      <c r="AM3166" s="65"/>
      <c r="AO3166" s="64"/>
      <c r="AP3166" s="66"/>
      <c r="AQ3166" s="66"/>
      <c r="AS3166" s="67"/>
      <c r="AT3166" s="68"/>
    </row>
    <row r="3167" spans="1:46" x14ac:dyDescent="0.25">
      <c r="A3167" s="60">
        <v>48052.008076330647</v>
      </c>
      <c r="B3167" s="54">
        <f t="shared" si="147"/>
        <v>12</v>
      </c>
      <c r="C3167" s="54">
        <f t="shared" si="148"/>
        <v>3158</v>
      </c>
      <c r="D3167" s="60">
        <v>48052.008076330647</v>
      </c>
      <c r="G3167" s="63"/>
      <c r="I3167" s="64"/>
      <c r="J3167" s="64"/>
      <c r="K3167" s="65"/>
      <c r="M3167" s="64"/>
      <c r="N3167" s="66"/>
      <c r="O3167" s="66"/>
      <c r="Q3167" s="67"/>
      <c r="R3167" s="68"/>
      <c r="S3167" s="63"/>
      <c r="U3167" s="68">
        <v>93230</v>
      </c>
      <c r="V3167" s="64">
        <v>3</v>
      </c>
      <c r="W3167" s="54">
        <f t="shared" si="149"/>
        <v>3158</v>
      </c>
      <c r="X3167" s="68">
        <v>93230</v>
      </c>
      <c r="AC3167" s="63">
        <v>46616.312394741457</v>
      </c>
      <c r="AD3167" s="63"/>
      <c r="AE3167" s="54" t="s">
        <v>177</v>
      </c>
      <c r="AG3167" s="63"/>
      <c r="AK3167" s="64"/>
      <c r="AL3167" s="64"/>
      <c r="AM3167" s="65"/>
      <c r="AO3167" s="64"/>
      <c r="AP3167" s="66"/>
      <c r="AQ3167" s="66"/>
      <c r="AS3167" s="67"/>
      <c r="AT3167" s="68"/>
    </row>
    <row r="3168" spans="1:46" x14ac:dyDescent="0.25">
      <c r="A3168" s="60">
        <v>48067.69728673296</v>
      </c>
      <c r="B3168" s="54">
        <f t="shared" si="147"/>
        <v>13</v>
      </c>
      <c r="C3168" s="54">
        <f t="shared" si="148"/>
        <v>3159</v>
      </c>
      <c r="D3168" s="60">
        <v>48067.69728673296</v>
      </c>
      <c r="G3168" s="63"/>
      <c r="I3168" s="64"/>
      <c r="J3168" s="64"/>
      <c r="K3168" s="65"/>
      <c r="M3168" s="64"/>
      <c r="N3168" s="66"/>
      <c r="O3168" s="66"/>
      <c r="Q3168" s="67"/>
      <c r="R3168" s="68"/>
      <c r="S3168" s="63"/>
      <c r="U3168" s="68">
        <v>93259</v>
      </c>
      <c r="V3168" s="64">
        <v>4</v>
      </c>
      <c r="W3168" s="54">
        <f t="shared" si="149"/>
        <v>3159</v>
      </c>
      <c r="X3168" s="68">
        <v>93259</v>
      </c>
      <c r="AC3168" s="63">
        <v>46630.73773667682</v>
      </c>
      <c r="AD3168" s="63"/>
      <c r="AE3168" s="54" t="s">
        <v>176</v>
      </c>
      <c r="AG3168" s="63"/>
      <c r="AK3168" s="64"/>
      <c r="AL3168" s="64"/>
      <c r="AM3168" s="65"/>
      <c r="AO3168" s="64"/>
      <c r="AP3168" s="66"/>
      <c r="AQ3168" s="66"/>
      <c r="AS3168" s="67"/>
      <c r="AT3168" s="68"/>
    </row>
    <row r="3169" spans="1:46" x14ac:dyDescent="0.25">
      <c r="A3169" s="60">
        <v>48083.308660538867</v>
      </c>
      <c r="B3169" s="54">
        <f t="shared" si="147"/>
        <v>14</v>
      </c>
      <c r="C3169" s="54">
        <f t="shared" si="148"/>
        <v>3160</v>
      </c>
      <c r="D3169" s="60">
        <v>48083.308660538867</v>
      </c>
      <c r="G3169" s="63"/>
      <c r="I3169" s="64"/>
      <c r="J3169" s="64"/>
      <c r="K3169" s="65"/>
      <c r="M3169" s="64"/>
      <c r="N3169" s="66"/>
      <c r="O3169" s="66"/>
      <c r="Q3169" s="67"/>
      <c r="R3169" s="68"/>
      <c r="S3169" s="63"/>
      <c r="U3169" s="68">
        <v>93289</v>
      </c>
      <c r="V3169" s="64">
        <v>5</v>
      </c>
      <c r="W3169" s="54">
        <f t="shared" si="149"/>
        <v>3160</v>
      </c>
      <c r="X3169" s="68">
        <v>93289</v>
      </c>
      <c r="AC3169" s="63">
        <v>46645.961582286283</v>
      </c>
      <c r="AD3169" s="63"/>
      <c r="AE3169" s="54" t="s">
        <v>177</v>
      </c>
      <c r="AG3169" s="63"/>
      <c r="AK3169" s="64"/>
      <c r="AL3169" s="64"/>
      <c r="AM3169" s="65"/>
      <c r="AO3169" s="64"/>
      <c r="AP3169" s="66"/>
      <c r="AQ3169" s="66"/>
      <c r="AS3169" s="67"/>
      <c r="AT3169" s="68"/>
    </row>
    <row r="3170" spans="1:46" x14ac:dyDescent="0.25">
      <c r="A3170" s="60">
        <v>48098.827296969015</v>
      </c>
      <c r="B3170" s="54">
        <f t="shared" si="147"/>
        <v>15</v>
      </c>
      <c r="C3170" s="54">
        <f t="shared" si="148"/>
        <v>3161</v>
      </c>
      <c r="D3170" s="60">
        <v>48098.827296969015</v>
      </c>
      <c r="G3170" s="63"/>
      <c r="I3170" s="64"/>
      <c r="J3170" s="64"/>
      <c r="K3170" s="65"/>
      <c r="M3170" s="64"/>
      <c r="N3170" s="66"/>
      <c r="O3170" s="66"/>
      <c r="Q3170" s="67"/>
      <c r="R3170" s="68"/>
      <c r="S3170" s="63"/>
      <c r="U3170" s="68">
        <v>93319</v>
      </c>
      <c r="V3170" s="64">
        <v>6</v>
      </c>
      <c r="W3170" s="54">
        <f t="shared" si="149"/>
        <v>3161</v>
      </c>
      <c r="X3170" s="68">
        <v>93319</v>
      </c>
      <c r="AC3170" s="63">
        <v>46660.109191923868</v>
      </c>
      <c r="AD3170" s="63"/>
      <c r="AE3170" s="54" t="s">
        <v>176</v>
      </c>
      <c r="AG3170" s="63"/>
      <c r="AK3170" s="64"/>
      <c r="AL3170" s="64"/>
      <c r="AM3170" s="65"/>
      <c r="AO3170" s="64"/>
      <c r="AP3170" s="66"/>
      <c r="AQ3170" s="66"/>
      <c r="AS3170" s="67"/>
      <c r="AT3170" s="68"/>
    </row>
    <row r="3171" spans="1:46" x14ac:dyDescent="0.25">
      <c r="A3171" s="60">
        <v>48114.219761577435</v>
      </c>
      <c r="B3171" s="54">
        <f t="shared" si="147"/>
        <v>16</v>
      </c>
      <c r="C3171" s="54">
        <f t="shared" si="148"/>
        <v>3162</v>
      </c>
      <c r="D3171" s="60">
        <v>48114.219761577435</v>
      </c>
      <c r="G3171" s="63"/>
      <c r="I3171" s="64"/>
      <c r="J3171" s="64"/>
      <c r="K3171" s="65"/>
      <c r="M3171" s="64"/>
      <c r="N3171" s="66"/>
      <c r="O3171" s="66"/>
      <c r="Q3171" s="67"/>
      <c r="R3171" s="68"/>
      <c r="S3171" s="63"/>
      <c r="U3171" s="68">
        <v>93348</v>
      </c>
      <c r="V3171" s="64">
        <v>7</v>
      </c>
      <c r="W3171" s="54">
        <f t="shared" si="149"/>
        <v>3162</v>
      </c>
      <c r="X3171" s="68">
        <v>93348</v>
      </c>
      <c r="AC3171" s="63">
        <v>46675.575113417115</v>
      </c>
      <c r="AD3171" s="63"/>
      <c r="AE3171" s="54" t="s">
        <v>177</v>
      </c>
      <c r="AG3171" s="63"/>
      <c r="AK3171" s="64"/>
      <c r="AL3171" s="64"/>
      <c r="AM3171" s="65"/>
      <c r="AO3171" s="64"/>
      <c r="AP3171" s="66"/>
      <c r="AQ3171" s="66"/>
      <c r="AS3171" s="67"/>
      <c r="AT3171" s="68"/>
    </row>
    <row r="3172" spans="1:46" x14ac:dyDescent="0.25">
      <c r="A3172" s="60">
        <v>48129.488969448023</v>
      </c>
      <c r="B3172" s="54">
        <f t="shared" si="147"/>
        <v>17</v>
      </c>
      <c r="C3172" s="54">
        <f t="shared" si="148"/>
        <v>3163</v>
      </c>
      <c r="D3172" s="60">
        <v>48129.488969448023</v>
      </c>
      <c r="G3172" s="63"/>
      <c r="I3172" s="64"/>
      <c r="J3172" s="64"/>
      <c r="K3172" s="65"/>
      <c r="M3172" s="64"/>
      <c r="N3172" s="66"/>
      <c r="O3172" s="66"/>
      <c r="Q3172" s="67"/>
      <c r="R3172" s="68"/>
      <c r="S3172" s="63"/>
      <c r="U3172" s="68">
        <v>93378</v>
      </c>
      <c r="V3172" s="64">
        <v>8</v>
      </c>
      <c r="W3172" s="54">
        <f t="shared" si="149"/>
        <v>3163</v>
      </c>
      <c r="X3172" s="68">
        <v>93378</v>
      </c>
      <c r="AC3172" s="63">
        <v>46689.567863052711</v>
      </c>
      <c r="AD3172" s="63"/>
      <c r="AE3172" s="54" t="s">
        <v>176</v>
      </c>
      <c r="AG3172" s="63"/>
      <c r="AK3172" s="64"/>
      <c r="AL3172" s="64"/>
      <c r="AM3172" s="65"/>
      <c r="AO3172" s="64"/>
      <c r="AP3172" s="66"/>
      <c r="AQ3172" s="66"/>
      <c r="AS3172" s="67"/>
      <c r="AT3172" s="68"/>
    </row>
    <row r="3173" spans="1:46" x14ac:dyDescent="0.25">
      <c r="A3173" s="60">
        <v>48144.618480446283</v>
      </c>
      <c r="B3173" s="54">
        <f t="shared" si="147"/>
        <v>18</v>
      </c>
      <c r="C3173" s="54">
        <f t="shared" si="148"/>
        <v>3164</v>
      </c>
      <c r="D3173" s="60">
        <v>48144.618480446283</v>
      </c>
      <c r="G3173" s="63"/>
      <c r="I3173" s="64"/>
      <c r="J3173" s="64"/>
      <c r="K3173" s="65"/>
      <c r="M3173" s="64"/>
      <c r="N3173" s="66"/>
      <c r="O3173" s="66"/>
      <c r="Q3173" s="67"/>
      <c r="R3173" s="68"/>
      <c r="S3173" s="63"/>
      <c r="U3173" s="68">
        <v>93408</v>
      </c>
      <c r="V3173" s="64">
        <v>9</v>
      </c>
      <c r="W3173" s="54">
        <f t="shared" si="149"/>
        <v>3164</v>
      </c>
      <c r="X3173" s="68">
        <v>93408</v>
      </c>
      <c r="AC3173" s="63">
        <v>46705.143809503876</v>
      </c>
      <c r="AD3173" s="63"/>
      <c r="AE3173" s="54" t="s">
        <v>177</v>
      </c>
      <c r="AG3173" s="63"/>
      <c r="AK3173" s="64"/>
      <c r="AL3173" s="64"/>
      <c r="AM3173" s="65"/>
      <c r="AO3173" s="64"/>
      <c r="AP3173" s="66"/>
      <c r="AQ3173" s="66"/>
      <c r="AS3173" s="67"/>
      <c r="AT3173" s="68"/>
    </row>
    <row r="3174" spans="1:46" x14ac:dyDescent="0.25">
      <c r="A3174" s="60">
        <v>48159.629741888493</v>
      </c>
      <c r="B3174" s="54">
        <f t="shared" si="147"/>
        <v>19</v>
      </c>
      <c r="C3174" s="54">
        <f t="shared" si="148"/>
        <v>3165</v>
      </c>
      <c r="D3174" s="60">
        <v>48159.629741888493</v>
      </c>
      <c r="G3174" s="63"/>
      <c r="I3174" s="64"/>
      <c r="J3174" s="64"/>
      <c r="K3174" s="65"/>
      <c r="M3174" s="64"/>
      <c r="N3174" s="66"/>
      <c r="O3174" s="66"/>
      <c r="Q3174" s="67"/>
      <c r="R3174" s="68"/>
      <c r="S3174" s="63"/>
      <c r="U3174" s="68">
        <v>93437</v>
      </c>
      <c r="V3174" s="64">
        <v>10</v>
      </c>
      <c r="W3174" s="54">
        <f t="shared" si="149"/>
        <v>3165</v>
      </c>
      <c r="X3174" s="68">
        <v>93437</v>
      </c>
      <c r="AC3174" s="63">
        <v>46719.142774188891</v>
      </c>
      <c r="AD3174" s="63"/>
      <c r="AE3174" s="54" t="s">
        <v>176</v>
      </c>
      <c r="AG3174" s="63"/>
      <c r="AK3174" s="64"/>
      <c r="AL3174" s="64"/>
      <c r="AM3174" s="65"/>
      <c r="AO3174" s="64"/>
      <c r="AP3174" s="66"/>
      <c r="AQ3174" s="66"/>
      <c r="AS3174" s="67"/>
      <c r="AT3174" s="68"/>
    </row>
    <row r="3175" spans="1:46" x14ac:dyDescent="0.25">
      <c r="A3175" s="60">
        <v>48174.523460081313</v>
      </c>
      <c r="B3175" s="54">
        <f t="shared" si="147"/>
        <v>20</v>
      </c>
      <c r="C3175" s="54">
        <f t="shared" si="148"/>
        <v>3166</v>
      </c>
      <c r="D3175" s="60">
        <v>48174.523460081313</v>
      </c>
      <c r="G3175" s="63"/>
      <c r="I3175" s="64"/>
      <c r="J3175" s="64"/>
      <c r="K3175" s="65"/>
      <c r="M3175" s="64"/>
      <c r="N3175" s="66"/>
      <c r="O3175" s="66"/>
      <c r="Q3175" s="67"/>
      <c r="R3175" s="68"/>
      <c r="S3175" s="63"/>
      <c r="U3175" s="68">
        <v>93467</v>
      </c>
      <c r="V3175" s="64">
        <v>11</v>
      </c>
      <c r="W3175" s="54">
        <f t="shared" si="149"/>
        <v>3166</v>
      </c>
      <c r="X3175" s="68">
        <v>93467</v>
      </c>
      <c r="AC3175" s="63">
        <v>46734.673578634392</v>
      </c>
      <c r="AD3175" s="63"/>
      <c r="AE3175" s="54" t="s">
        <v>177</v>
      </c>
      <c r="AG3175" s="63"/>
      <c r="AK3175" s="64"/>
      <c r="AL3175" s="64"/>
      <c r="AM3175" s="65"/>
      <c r="AO3175" s="64"/>
      <c r="AP3175" s="66"/>
      <c r="AQ3175" s="66"/>
      <c r="AS3175" s="67"/>
      <c r="AT3175" s="68"/>
    </row>
    <row r="3176" spans="1:46" x14ac:dyDescent="0.25">
      <c r="A3176" s="60">
        <v>48189.336146635935</v>
      </c>
      <c r="B3176" s="54">
        <f t="shared" si="147"/>
        <v>21</v>
      </c>
      <c r="C3176" s="54">
        <f t="shared" si="148"/>
        <v>3167</v>
      </c>
      <c r="D3176" s="60">
        <v>48189.336146635935</v>
      </c>
      <c r="G3176" s="63"/>
      <c r="I3176" s="64"/>
      <c r="J3176" s="64"/>
      <c r="K3176" s="65"/>
      <c r="M3176" s="64"/>
      <c r="N3176" s="66"/>
      <c r="O3176" s="66"/>
      <c r="Q3176" s="67"/>
      <c r="R3176" s="68"/>
      <c r="S3176" s="63"/>
      <c r="U3176" s="68">
        <v>93496</v>
      </c>
      <c r="V3176" s="64">
        <v>12</v>
      </c>
      <c r="W3176" s="54">
        <f t="shared" si="149"/>
        <v>3167</v>
      </c>
      <c r="X3176" s="68">
        <v>93496</v>
      </c>
      <c r="AC3176" s="63">
        <v>46748.842696965206</v>
      </c>
      <c r="AD3176" s="63"/>
      <c r="AE3176" s="54" t="s">
        <v>176</v>
      </c>
      <c r="AG3176" s="63"/>
      <c r="AK3176" s="64"/>
      <c r="AL3176" s="64"/>
      <c r="AM3176" s="65"/>
      <c r="AO3176" s="64"/>
      <c r="AP3176" s="66"/>
      <c r="AQ3176" s="66"/>
      <c r="AS3176" s="67"/>
      <c r="AT3176" s="68"/>
    </row>
    <row r="3177" spans="1:46" x14ac:dyDescent="0.25">
      <c r="A3177" s="60">
        <v>48204.081052225549</v>
      </c>
      <c r="B3177" s="54">
        <f t="shared" si="147"/>
        <v>22</v>
      </c>
      <c r="C3177" s="54">
        <f t="shared" si="148"/>
        <v>3168</v>
      </c>
      <c r="D3177" s="60">
        <v>48204.081052225549</v>
      </c>
      <c r="G3177" s="63"/>
      <c r="I3177" s="64"/>
      <c r="J3177" s="64"/>
      <c r="K3177" s="65"/>
      <c r="M3177" s="64"/>
      <c r="N3177" s="66"/>
      <c r="O3177" s="66"/>
      <c r="Q3177" s="67"/>
      <c r="R3177" s="68"/>
      <c r="S3177" s="63"/>
      <c r="U3177" s="68">
        <v>93526</v>
      </c>
      <c r="V3177" s="64">
        <v>1</v>
      </c>
      <c r="W3177" s="54">
        <f t="shared" si="149"/>
        <v>3168</v>
      </c>
      <c r="X3177" s="68">
        <v>93526</v>
      </c>
      <c r="AC3177" s="63">
        <v>46764.169611145277</v>
      </c>
      <c r="AD3177" s="63"/>
      <c r="AE3177" s="54" t="s">
        <v>177</v>
      </c>
      <c r="AG3177" s="63"/>
      <c r="AK3177" s="64"/>
      <c r="AL3177" s="64"/>
      <c r="AM3177" s="65"/>
      <c r="AO3177" s="64"/>
      <c r="AP3177" s="66"/>
      <c r="AQ3177" s="66"/>
      <c r="AS3177" s="67"/>
      <c r="AT3177" s="68"/>
    </row>
    <row r="3178" spans="1:46" x14ac:dyDescent="0.25">
      <c r="A3178" s="60">
        <v>48218.803649015725</v>
      </c>
      <c r="B3178" s="54">
        <f t="shared" si="147"/>
        <v>23</v>
      </c>
      <c r="C3178" s="54">
        <f t="shared" si="148"/>
        <v>3169</v>
      </c>
      <c r="D3178" s="60">
        <v>48218.803649015725</v>
      </c>
      <c r="G3178" s="63"/>
      <c r="I3178" s="64"/>
      <c r="J3178" s="64"/>
      <c r="K3178" s="65"/>
      <c r="M3178" s="64"/>
      <c r="N3178" s="66"/>
      <c r="O3178" s="66"/>
      <c r="Q3178" s="67"/>
      <c r="R3178" s="68"/>
      <c r="S3178" s="63"/>
      <c r="U3178" s="68">
        <v>93555</v>
      </c>
      <c r="V3178" s="64">
        <v>2</v>
      </c>
      <c r="W3178" s="54">
        <f t="shared" si="149"/>
        <v>3169</v>
      </c>
      <c r="X3178" s="68">
        <v>93555</v>
      </c>
      <c r="AC3178" s="63">
        <v>46778.634493408259</v>
      </c>
      <c r="AD3178" s="63"/>
      <c r="AE3178" s="54" t="s">
        <v>176</v>
      </c>
      <c r="AG3178" s="63"/>
      <c r="AK3178" s="64"/>
      <c r="AL3178" s="64"/>
      <c r="AM3178" s="65"/>
      <c r="AO3178" s="64"/>
      <c r="AP3178" s="66"/>
      <c r="AQ3178" s="66"/>
      <c r="AS3178" s="67"/>
      <c r="AT3178" s="68"/>
    </row>
    <row r="3179" spans="1:46" x14ac:dyDescent="0.25">
      <c r="A3179" s="60">
        <v>48233.522533541545</v>
      </c>
      <c r="B3179" s="54">
        <f t="shared" si="147"/>
        <v>24</v>
      </c>
      <c r="C3179" s="54">
        <f t="shared" si="148"/>
        <v>3170</v>
      </c>
      <c r="D3179" s="60">
        <v>48233.522533541545</v>
      </c>
      <c r="G3179" s="63"/>
      <c r="I3179" s="64"/>
      <c r="J3179" s="64"/>
      <c r="K3179" s="65"/>
      <c r="M3179" s="64"/>
      <c r="N3179" s="66"/>
      <c r="O3179" s="66"/>
      <c r="Q3179" s="67"/>
      <c r="R3179" s="68"/>
      <c r="S3179" s="63"/>
      <c r="U3179" s="68">
        <v>93584</v>
      </c>
      <c r="V3179" s="64">
        <v>3</v>
      </c>
      <c r="W3179" s="54">
        <f t="shared" si="149"/>
        <v>3170</v>
      </c>
      <c r="X3179" s="68">
        <v>93584</v>
      </c>
      <c r="AC3179" s="63">
        <v>46793.628420456778</v>
      </c>
      <c r="AD3179" s="63"/>
      <c r="AE3179" s="54" t="s">
        <v>177</v>
      </c>
      <c r="AG3179" s="63"/>
      <c r="AK3179" s="64"/>
      <c r="AL3179" s="64"/>
      <c r="AM3179" s="65"/>
      <c r="AO3179" s="64"/>
      <c r="AP3179" s="66"/>
      <c r="AQ3179" s="66"/>
      <c r="AS3179" s="67"/>
      <c r="AT3179" s="68"/>
    </row>
    <row r="3180" spans="1:46" x14ac:dyDescent="0.25">
      <c r="A3180" s="60">
        <v>48248.284796074964</v>
      </c>
      <c r="B3180" s="54">
        <f t="shared" si="147"/>
        <v>1</v>
      </c>
      <c r="C3180" s="54">
        <f t="shared" si="148"/>
        <v>3171</v>
      </c>
      <c r="D3180" s="60">
        <v>48248.284796074964</v>
      </c>
      <c r="G3180" s="63"/>
      <c r="I3180" s="64"/>
      <c r="J3180" s="64"/>
      <c r="K3180" s="65"/>
      <c r="M3180" s="64"/>
      <c r="N3180" s="66"/>
      <c r="O3180" s="66"/>
      <c r="Q3180" s="67"/>
      <c r="R3180" s="68"/>
      <c r="S3180" s="63"/>
      <c r="U3180" s="68">
        <v>93614</v>
      </c>
      <c r="V3180" s="64">
        <v>3</v>
      </c>
      <c r="W3180" s="54">
        <f t="shared" si="149"/>
        <v>3171</v>
      </c>
      <c r="X3180" s="68">
        <v>93614</v>
      </c>
      <c r="AC3180" s="63">
        <v>46808.443455179688</v>
      </c>
      <c r="AD3180" s="63"/>
      <c r="AE3180" s="54" t="s">
        <v>176</v>
      </c>
      <c r="AG3180" s="63"/>
      <c r="AK3180" s="64"/>
      <c r="AL3180" s="64"/>
      <c r="AM3180" s="65"/>
      <c r="AO3180" s="64"/>
      <c r="AP3180" s="66"/>
      <c r="AQ3180" s="66"/>
      <c r="AS3180" s="67"/>
      <c r="AT3180" s="68"/>
    </row>
    <row r="3181" spans="1:46" x14ac:dyDescent="0.25">
      <c r="A3181" s="60">
        <v>48263.106508112513</v>
      </c>
      <c r="B3181" s="54">
        <f t="shared" si="147"/>
        <v>2</v>
      </c>
      <c r="C3181" s="54">
        <f t="shared" si="148"/>
        <v>3172</v>
      </c>
      <c r="D3181" s="60">
        <v>48263.106508112513</v>
      </c>
      <c r="G3181" s="63"/>
      <c r="I3181" s="64"/>
      <c r="J3181" s="64"/>
      <c r="K3181" s="65"/>
      <c r="M3181" s="64"/>
      <c r="N3181" s="66"/>
      <c r="O3181" s="66"/>
      <c r="Q3181" s="67"/>
      <c r="R3181" s="68"/>
      <c r="S3181" s="63"/>
      <c r="U3181" s="68">
        <v>93643</v>
      </c>
      <c r="V3181" s="64">
        <v>4</v>
      </c>
      <c r="W3181" s="54">
        <f t="shared" si="149"/>
        <v>3172</v>
      </c>
      <c r="X3181" s="68">
        <v>93643</v>
      </c>
      <c r="AC3181" s="63">
        <v>46823.046694573946</v>
      </c>
      <c r="AD3181" s="63"/>
      <c r="AE3181" s="54" t="s">
        <v>177</v>
      </c>
      <c r="AG3181" s="63"/>
      <c r="AK3181" s="64"/>
      <c r="AL3181" s="64"/>
      <c r="AM3181" s="65"/>
      <c r="AO3181" s="64"/>
      <c r="AP3181" s="66"/>
      <c r="AQ3181" s="66"/>
      <c r="AS3181" s="67"/>
      <c r="AT3181" s="68"/>
    </row>
    <row r="3182" spans="1:46" x14ac:dyDescent="0.25">
      <c r="A3182" s="60">
        <v>48278.028733713087</v>
      </c>
      <c r="B3182" s="54">
        <f t="shared" si="147"/>
        <v>3</v>
      </c>
      <c r="C3182" s="54">
        <f t="shared" si="148"/>
        <v>3173</v>
      </c>
      <c r="D3182" s="60">
        <v>48278.028733713087</v>
      </c>
      <c r="G3182" s="63"/>
      <c r="I3182" s="64"/>
      <c r="J3182" s="64"/>
      <c r="K3182" s="65"/>
      <c r="M3182" s="64"/>
      <c r="N3182" s="66"/>
      <c r="O3182" s="66"/>
      <c r="Q3182" s="67"/>
      <c r="R3182" s="68"/>
      <c r="S3182" s="63"/>
      <c r="U3182" s="68">
        <v>93673</v>
      </c>
      <c r="V3182" s="64">
        <v>5</v>
      </c>
      <c r="W3182" s="54">
        <f t="shared" si="149"/>
        <v>3173</v>
      </c>
      <c r="X3182" s="68">
        <v>93673</v>
      </c>
      <c r="AC3182" s="63">
        <v>46838.189222211484</v>
      </c>
      <c r="AD3182" s="63"/>
      <c r="AE3182" s="54" t="s">
        <v>176</v>
      </c>
      <c r="AG3182" s="63"/>
      <c r="AK3182" s="64"/>
      <c r="AL3182" s="64"/>
      <c r="AM3182" s="65"/>
      <c r="AO3182" s="64"/>
      <c r="AP3182" s="66"/>
      <c r="AQ3182" s="66"/>
      <c r="AS3182" s="67"/>
      <c r="AT3182" s="68"/>
    </row>
    <row r="3183" spans="1:46" x14ac:dyDescent="0.25">
      <c r="A3183" s="60">
        <v>48293.057674177922</v>
      </c>
      <c r="B3183" s="54">
        <f t="shared" si="147"/>
        <v>4</v>
      </c>
      <c r="C3183" s="54">
        <f t="shared" si="148"/>
        <v>3174</v>
      </c>
      <c r="D3183" s="60">
        <v>48293.057674177922</v>
      </c>
      <c r="G3183" s="63"/>
      <c r="I3183" s="64"/>
      <c r="J3183" s="64"/>
      <c r="K3183" s="65"/>
      <c r="M3183" s="64"/>
      <c r="N3183" s="66"/>
      <c r="O3183" s="66"/>
      <c r="Q3183" s="67"/>
      <c r="R3183" s="68"/>
      <c r="S3183" s="63"/>
      <c r="U3183" s="68">
        <v>93702</v>
      </c>
      <c r="V3183" s="64">
        <v>6</v>
      </c>
      <c r="W3183" s="54">
        <f t="shared" si="149"/>
        <v>3174</v>
      </c>
      <c r="X3183" s="68">
        <v>93702</v>
      </c>
      <c r="AC3183" s="63">
        <v>46852.435960561037</v>
      </c>
      <c r="AD3183" s="63"/>
      <c r="AE3183" s="54" t="s">
        <v>177</v>
      </c>
      <c r="AG3183" s="63"/>
      <c r="AK3183" s="64"/>
      <c r="AL3183" s="64"/>
      <c r="AM3183" s="65"/>
      <c r="AO3183" s="64"/>
      <c r="AP3183" s="66"/>
      <c r="AQ3183" s="66"/>
      <c r="AS3183" s="67"/>
      <c r="AT3183" s="68"/>
    </row>
    <row r="3184" spans="1:46" x14ac:dyDescent="0.25">
      <c r="A3184" s="60">
        <v>48308.221359755844</v>
      </c>
      <c r="B3184" s="54">
        <f t="shared" si="147"/>
        <v>5</v>
      </c>
      <c r="C3184" s="54">
        <f t="shared" si="148"/>
        <v>3175</v>
      </c>
      <c r="D3184" s="60">
        <v>48308.221359755844</v>
      </c>
      <c r="G3184" s="63"/>
      <c r="I3184" s="64"/>
      <c r="J3184" s="64"/>
      <c r="K3184" s="65"/>
      <c r="M3184" s="64"/>
      <c r="N3184" s="66"/>
      <c r="O3184" s="66"/>
      <c r="Q3184" s="67"/>
      <c r="R3184" s="68"/>
      <c r="S3184" s="63"/>
      <c r="U3184" s="68">
        <v>93732</v>
      </c>
      <c r="V3184" s="64">
        <v>7</v>
      </c>
      <c r="W3184" s="54">
        <f t="shared" si="149"/>
        <v>3175</v>
      </c>
      <c r="X3184" s="68">
        <v>93732</v>
      </c>
      <c r="AC3184" s="63">
        <v>46867.825065259822</v>
      </c>
      <c r="AD3184" s="63"/>
      <c r="AE3184" s="54" t="s">
        <v>176</v>
      </c>
      <c r="AG3184" s="63"/>
      <c r="AK3184" s="64"/>
      <c r="AL3184" s="64"/>
      <c r="AM3184" s="65"/>
      <c r="AO3184" s="64"/>
      <c r="AP3184" s="66"/>
      <c r="AQ3184" s="66"/>
      <c r="AS3184" s="67"/>
      <c r="AT3184" s="68"/>
    </row>
    <row r="3185" spans="1:46" x14ac:dyDescent="0.25">
      <c r="A3185" s="60">
        <v>48323.510621904396</v>
      </c>
      <c r="B3185" s="54">
        <f t="shared" si="147"/>
        <v>6</v>
      </c>
      <c r="C3185" s="54">
        <f t="shared" si="148"/>
        <v>3176</v>
      </c>
      <c r="D3185" s="60">
        <v>48323.510621904396</v>
      </c>
      <c r="G3185" s="63"/>
      <c r="I3185" s="64"/>
      <c r="J3185" s="64"/>
      <c r="K3185" s="65"/>
      <c r="M3185" s="64"/>
      <c r="N3185" s="66"/>
      <c r="O3185" s="66"/>
      <c r="Q3185" s="67"/>
      <c r="R3185" s="68"/>
      <c r="S3185" s="63"/>
      <c r="U3185" s="68">
        <v>93762</v>
      </c>
      <c r="V3185" s="64">
        <v>8</v>
      </c>
      <c r="W3185" s="54">
        <f t="shared" si="149"/>
        <v>3176</v>
      </c>
      <c r="X3185" s="68">
        <v>93762</v>
      </c>
      <c r="AC3185" s="63">
        <v>46881.826458312571</v>
      </c>
      <c r="AD3185" s="63"/>
      <c r="AE3185" s="54" t="s">
        <v>177</v>
      </c>
      <c r="AG3185" s="63"/>
      <c r="AK3185" s="64"/>
      <c r="AL3185" s="64"/>
      <c r="AM3185" s="65"/>
      <c r="AO3185" s="64"/>
      <c r="AP3185" s="66"/>
      <c r="AQ3185" s="66"/>
      <c r="AS3185" s="67"/>
      <c r="AT3185" s="68"/>
    </row>
    <row r="3186" spans="1:46" x14ac:dyDescent="0.25">
      <c r="A3186" s="60">
        <v>48338.935434301849</v>
      </c>
      <c r="B3186" s="54">
        <f t="shared" si="147"/>
        <v>7</v>
      </c>
      <c r="C3186" s="54">
        <f t="shared" si="148"/>
        <v>3177</v>
      </c>
      <c r="D3186" s="60">
        <v>48338.935434301849</v>
      </c>
      <c r="G3186" s="63"/>
      <c r="I3186" s="64"/>
      <c r="J3186" s="64"/>
      <c r="K3186" s="65"/>
      <c r="M3186" s="64"/>
      <c r="N3186" s="66"/>
      <c r="O3186" s="66"/>
      <c r="Q3186" s="67"/>
      <c r="R3186" s="68"/>
      <c r="S3186" s="63"/>
      <c r="U3186" s="68">
        <v>93791</v>
      </c>
      <c r="V3186" s="64">
        <v>9</v>
      </c>
      <c r="W3186" s="54">
        <f t="shared" si="149"/>
        <v>3177</v>
      </c>
      <c r="X3186" s="68">
        <v>93791</v>
      </c>
      <c r="AC3186" s="63">
        <v>46897.345467892941</v>
      </c>
      <c r="AD3186" s="63"/>
      <c r="AE3186" s="54" t="s">
        <v>176</v>
      </c>
      <c r="AG3186" s="63"/>
      <c r="AK3186" s="64"/>
      <c r="AL3186" s="64"/>
      <c r="AM3186" s="65"/>
      <c r="AO3186" s="64"/>
      <c r="AP3186" s="66"/>
      <c r="AQ3186" s="66"/>
      <c r="AS3186" s="67"/>
      <c r="AT3186" s="68"/>
    </row>
    <row r="3187" spans="1:46" x14ac:dyDescent="0.25">
      <c r="A3187" s="60">
        <v>48354.469548798632</v>
      </c>
      <c r="B3187" s="54">
        <f t="shared" si="147"/>
        <v>8</v>
      </c>
      <c r="C3187" s="54">
        <f t="shared" si="148"/>
        <v>3178</v>
      </c>
      <c r="D3187" s="60">
        <v>48354.469548798632</v>
      </c>
      <c r="G3187" s="63"/>
      <c r="I3187" s="64"/>
      <c r="J3187" s="64"/>
      <c r="K3187" s="65"/>
      <c r="M3187" s="64"/>
      <c r="N3187" s="66"/>
      <c r="O3187" s="66"/>
      <c r="Q3187" s="67"/>
      <c r="R3187" s="68"/>
      <c r="S3187" s="63"/>
      <c r="U3187" s="68">
        <v>93821</v>
      </c>
      <c r="V3187" s="64">
        <v>10</v>
      </c>
      <c r="W3187" s="54">
        <f t="shared" si="149"/>
        <v>3178</v>
      </c>
      <c r="X3187" s="68">
        <v>93821</v>
      </c>
      <c r="AC3187" s="63">
        <v>46911.25692675123</v>
      </c>
      <c r="AD3187" s="63"/>
      <c r="AE3187" s="54" t="s">
        <v>177</v>
      </c>
      <c r="AG3187" s="63"/>
      <c r="AK3187" s="64"/>
      <c r="AL3187" s="64"/>
      <c r="AM3187" s="65"/>
      <c r="AO3187" s="64"/>
      <c r="AP3187" s="66"/>
      <c r="AQ3187" s="66"/>
      <c r="AS3187" s="67"/>
      <c r="AT3187" s="68"/>
    </row>
    <row r="3188" spans="1:46" x14ac:dyDescent="0.25">
      <c r="A3188" s="60">
        <v>48370.103575028945</v>
      </c>
      <c r="B3188" s="54">
        <f t="shared" si="147"/>
        <v>9</v>
      </c>
      <c r="C3188" s="54">
        <f t="shared" si="148"/>
        <v>3179</v>
      </c>
      <c r="D3188" s="60">
        <v>48370.103575028945</v>
      </c>
      <c r="G3188" s="63"/>
      <c r="I3188" s="64"/>
      <c r="J3188" s="64"/>
      <c r="K3188" s="65"/>
      <c r="M3188" s="64"/>
      <c r="N3188" s="66"/>
      <c r="O3188" s="66"/>
      <c r="Q3188" s="67"/>
      <c r="R3188" s="68"/>
      <c r="S3188" s="63"/>
      <c r="U3188" s="68">
        <v>93851</v>
      </c>
      <c r="V3188" s="64">
        <v>11</v>
      </c>
      <c r="W3188" s="54">
        <f t="shared" si="149"/>
        <v>3179</v>
      </c>
      <c r="X3188" s="68">
        <v>93851</v>
      </c>
      <c r="AC3188" s="63">
        <v>46926.769939895254</v>
      </c>
      <c r="AD3188" s="63"/>
      <c r="AE3188" s="54" t="s">
        <v>176</v>
      </c>
      <c r="AG3188" s="63"/>
      <c r="AK3188" s="64"/>
      <c r="AL3188" s="64"/>
      <c r="AM3188" s="65"/>
      <c r="AO3188" s="64"/>
      <c r="AP3188" s="66"/>
      <c r="AQ3188" s="66"/>
      <c r="AS3188" s="67"/>
      <c r="AT3188" s="68"/>
    </row>
    <row r="3189" spans="1:46" x14ac:dyDescent="0.25">
      <c r="A3189" s="60">
        <v>48385.798558076844</v>
      </c>
      <c r="B3189" s="54">
        <f t="shared" si="147"/>
        <v>10</v>
      </c>
      <c r="C3189" s="54">
        <f t="shared" si="148"/>
        <v>3180</v>
      </c>
      <c r="D3189" s="60">
        <v>48385.798558076844</v>
      </c>
      <c r="G3189" s="63"/>
      <c r="I3189" s="64"/>
      <c r="J3189" s="64"/>
      <c r="K3189" s="65"/>
      <c r="M3189" s="64"/>
      <c r="N3189" s="66"/>
      <c r="O3189" s="66"/>
      <c r="Q3189" s="67"/>
      <c r="R3189" s="68"/>
      <c r="S3189" s="63"/>
      <c r="U3189" s="68">
        <v>93880</v>
      </c>
      <c r="V3189" s="64">
        <v>12</v>
      </c>
      <c r="W3189" s="54">
        <f t="shared" si="149"/>
        <v>3180</v>
      </c>
      <c r="X3189" s="68">
        <v>93880</v>
      </c>
      <c r="AC3189" s="63">
        <v>46940.758316739928</v>
      </c>
      <c r="AD3189" s="63"/>
      <c r="AE3189" s="54" t="s">
        <v>177</v>
      </c>
      <c r="AG3189" s="63"/>
      <c r="AK3189" s="64"/>
      <c r="AL3189" s="64"/>
      <c r="AM3189" s="65"/>
      <c r="AO3189" s="64"/>
      <c r="AP3189" s="66"/>
      <c r="AQ3189" s="66"/>
      <c r="AS3189" s="67"/>
      <c r="AT3189" s="68"/>
    </row>
    <row r="3190" spans="1:46" x14ac:dyDescent="0.25">
      <c r="A3190" s="60">
        <v>48401.529214619659</v>
      </c>
      <c r="B3190" s="54">
        <f t="shared" si="147"/>
        <v>11</v>
      </c>
      <c r="C3190" s="54">
        <f t="shared" si="148"/>
        <v>3181</v>
      </c>
      <c r="D3190" s="60">
        <v>48401.529214619659</v>
      </c>
      <c r="G3190" s="63"/>
      <c r="I3190" s="64"/>
      <c r="J3190" s="64"/>
      <c r="K3190" s="65"/>
      <c r="M3190" s="64"/>
      <c r="N3190" s="66"/>
      <c r="O3190" s="66"/>
      <c r="Q3190" s="67"/>
      <c r="R3190" s="68"/>
      <c r="S3190" s="63"/>
      <c r="U3190" s="68">
        <v>93910</v>
      </c>
      <c r="V3190" s="64">
        <v>1</v>
      </c>
      <c r="W3190" s="54">
        <f t="shared" si="149"/>
        <v>3181</v>
      </c>
      <c r="X3190" s="68">
        <v>93910</v>
      </c>
      <c r="AC3190" s="63">
        <v>46956.126994849648</v>
      </c>
      <c r="AD3190" s="63"/>
      <c r="AE3190" s="54" t="s">
        <v>176</v>
      </c>
      <c r="AG3190" s="63"/>
      <c r="AK3190" s="64"/>
      <c r="AL3190" s="64"/>
      <c r="AM3190" s="65"/>
      <c r="AO3190" s="64"/>
      <c r="AP3190" s="66"/>
      <c r="AQ3190" s="66"/>
      <c r="AS3190" s="67"/>
      <c r="AT3190" s="68"/>
    </row>
    <row r="3191" spans="1:46" x14ac:dyDescent="0.25">
      <c r="A3191" s="60">
        <v>48417.254101972561</v>
      </c>
      <c r="B3191" s="54">
        <f t="shared" si="147"/>
        <v>12</v>
      </c>
      <c r="C3191" s="54">
        <f t="shared" si="148"/>
        <v>3182</v>
      </c>
      <c r="D3191" s="60">
        <v>48417.254101972561</v>
      </c>
      <c r="G3191" s="63"/>
      <c r="I3191" s="64"/>
      <c r="J3191" s="64"/>
      <c r="K3191" s="65"/>
      <c r="M3191" s="64"/>
      <c r="N3191" s="66"/>
      <c r="O3191" s="66"/>
      <c r="Q3191" s="67"/>
      <c r="R3191" s="68"/>
      <c r="S3191" s="63"/>
      <c r="U3191" s="68">
        <v>93939</v>
      </c>
      <c r="V3191" s="64">
        <v>2</v>
      </c>
      <c r="W3191" s="54">
        <f t="shared" si="149"/>
        <v>3182</v>
      </c>
      <c r="X3191" s="68">
        <v>93939</v>
      </c>
      <c r="AC3191" s="63">
        <v>46970.340958148707</v>
      </c>
      <c r="AD3191" s="63"/>
      <c r="AE3191" s="54" t="s">
        <v>177</v>
      </c>
      <c r="AG3191" s="63"/>
      <c r="AK3191" s="64"/>
      <c r="AL3191" s="64"/>
      <c r="AM3191" s="65"/>
      <c r="AO3191" s="64"/>
      <c r="AP3191" s="66"/>
      <c r="AQ3191" s="66"/>
      <c r="AS3191" s="67"/>
      <c r="AT3191" s="68"/>
    </row>
    <row r="3192" spans="1:46" x14ac:dyDescent="0.25">
      <c r="A3192" s="60">
        <v>48432.940190979745</v>
      </c>
      <c r="B3192" s="54">
        <f t="shared" si="147"/>
        <v>13</v>
      </c>
      <c r="C3192" s="54">
        <f t="shared" si="148"/>
        <v>3183</v>
      </c>
      <c r="D3192" s="60">
        <v>48432.940190979745</v>
      </c>
      <c r="G3192" s="63"/>
      <c r="I3192" s="64"/>
      <c r="J3192" s="64"/>
      <c r="K3192" s="65"/>
      <c r="M3192" s="64"/>
      <c r="N3192" s="66"/>
      <c r="O3192" s="66"/>
      <c r="Q3192" s="67"/>
      <c r="R3192" s="68"/>
      <c r="S3192" s="63"/>
      <c r="U3192" s="68">
        <v>93968</v>
      </c>
      <c r="V3192" s="64">
        <v>3</v>
      </c>
      <c r="W3192" s="54">
        <f t="shared" si="149"/>
        <v>3183</v>
      </c>
      <c r="X3192" s="68">
        <v>93968</v>
      </c>
      <c r="AC3192" s="63">
        <v>46985.447927404195</v>
      </c>
      <c r="AD3192" s="63"/>
      <c r="AE3192" s="54" t="s">
        <v>176</v>
      </c>
      <c r="AG3192" s="63"/>
      <c r="AK3192" s="64"/>
      <c r="AL3192" s="64"/>
      <c r="AM3192" s="65"/>
      <c r="AO3192" s="64"/>
      <c r="AP3192" s="66"/>
      <c r="AQ3192" s="66"/>
      <c r="AS3192" s="67"/>
      <c r="AT3192" s="68"/>
    </row>
    <row r="3193" spans="1:46" x14ac:dyDescent="0.25">
      <c r="A3193" s="60">
        <v>48448.555204549804</v>
      </c>
      <c r="B3193" s="54">
        <f t="shared" si="147"/>
        <v>14</v>
      </c>
      <c r="C3193" s="54">
        <f t="shared" si="148"/>
        <v>3184</v>
      </c>
      <c r="D3193" s="60">
        <v>48448.555204549804</v>
      </c>
      <c r="G3193" s="63"/>
      <c r="I3193" s="64"/>
      <c r="J3193" s="64"/>
      <c r="K3193" s="65"/>
      <c r="M3193" s="64"/>
      <c r="N3193" s="66"/>
      <c r="O3193" s="66"/>
      <c r="Q3193" s="67"/>
      <c r="R3193" s="68"/>
      <c r="S3193" s="63"/>
      <c r="U3193" s="68">
        <v>93998</v>
      </c>
      <c r="V3193" s="64">
        <v>4</v>
      </c>
      <c r="W3193" s="54">
        <f t="shared" si="149"/>
        <v>3184</v>
      </c>
      <c r="X3193" s="68">
        <v>93998</v>
      </c>
      <c r="AC3193" s="63">
        <v>46999.992189445999</v>
      </c>
      <c r="AD3193" s="63"/>
      <c r="AE3193" s="54" t="s">
        <v>177</v>
      </c>
      <c r="AG3193" s="63"/>
      <c r="AK3193" s="64"/>
      <c r="AL3193" s="64"/>
      <c r="AM3193" s="65"/>
      <c r="AO3193" s="64"/>
      <c r="AP3193" s="66"/>
      <c r="AQ3193" s="66"/>
      <c r="AS3193" s="67"/>
      <c r="AT3193" s="68"/>
    </row>
    <row r="3194" spans="1:46" x14ac:dyDescent="0.25">
      <c r="A3194" s="60">
        <v>48464.068788730074</v>
      </c>
      <c r="B3194" s="54">
        <f t="shared" si="147"/>
        <v>15</v>
      </c>
      <c r="C3194" s="54">
        <f t="shared" si="148"/>
        <v>3185</v>
      </c>
      <c r="D3194" s="60">
        <v>48464.068788730074</v>
      </c>
      <c r="G3194" s="63"/>
      <c r="I3194" s="64"/>
      <c r="J3194" s="64"/>
      <c r="K3194" s="65"/>
      <c r="M3194" s="64"/>
      <c r="N3194" s="66"/>
      <c r="O3194" s="66"/>
      <c r="Q3194" s="67"/>
      <c r="R3194" s="68"/>
      <c r="S3194" s="63"/>
      <c r="U3194" s="68">
        <v>94027</v>
      </c>
      <c r="V3194" s="64">
        <v>5</v>
      </c>
      <c r="W3194" s="54">
        <f t="shared" si="149"/>
        <v>3185</v>
      </c>
      <c r="X3194" s="68">
        <v>94027</v>
      </c>
      <c r="AC3194" s="63">
        <v>47014.767301766202</v>
      </c>
      <c r="AD3194" s="63"/>
      <c r="AE3194" s="54" t="s">
        <v>176</v>
      </c>
      <c r="AG3194" s="63"/>
      <c r="AK3194" s="64"/>
      <c r="AL3194" s="64"/>
      <c r="AM3194" s="65"/>
      <c r="AO3194" s="64"/>
      <c r="AP3194" s="66"/>
      <c r="AQ3194" s="66"/>
      <c r="AS3194" s="67"/>
      <c r="AT3194" s="68"/>
    </row>
    <row r="3195" spans="1:46" x14ac:dyDescent="0.25">
      <c r="A3195" s="60">
        <v>48479.466694615316</v>
      </c>
      <c r="B3195" s="54">
        <f t="shared" si="147"/>
        <v>16</v>
      </c>
      <c r="C3195" s="54">
        <f t="shared" si="148"/>
        <v>3186</v>
      </c>
      <c r="D3195" s="60">
        <v>48479.466694615316</v>
      </c>
      <c r="G3195" s="63"/>
      <c r="I3195" s="64"/>
      <c r="J3195" s="64"/>
      <c r="K3195" s="65"/>
      <c r="M3195" s="64"/>
      <c r="N3195" s="66"/>
      <c r="O3195" s="66"/>
      <c r="Q3195" s="67"/>
      <c r="R3195" s="68"/>
      <c r="S3195" s="63"/>
      <c r="U3195" s="68">
        <v>94057</v>
      </c>
      <c r="V3195" s="64">
        <v>6</v>
      </c>
      <c r="W3195" s="54">
        <f t="shared" si="149"/>
        <v>3186</v>
      </c>
      <c r="X3195" s="68">
        <v>94057</v>
      </c>
      <c r="AC3195" s="63">
        <v>47029.684825309087</v>
      </c>
      <c r="AD3195" s="63"/>
      <c r="AE3195" s="54" t="s">
        <v>177</v>
      </c>
      <c r="AG3195" s="63"/>
      <c r="AK3195" s="64"/>
      <c r="AL3195" s="64"/>
      <c r="AM3195" s="65"/>
      <c r="AO3195" s="64"/>
      <c r="AP3195" s="66"/>
      <c r="AQ3195" s="66"/>
      <c r="AS3195" s="67"/>
      <c r="AT3195" s="68"/>
    </row>
    <row r="3196" spans="1:46" x14ac:dyDescent="0.25">
      <c r="A3196" s="60">
        <v>48494.730241923127</v>
      </c>
      <c r="B3196" s="54">
        <f t="shared" si="147"/>
        <v>17</v>
      </c>
      <c r="C3196" s="54">
        <f t="shared" si="148"/>
        <v>3187</v>
      </c>
      <c r="D3196" s="60">
        <v>48494.730241923127</v>
      </c>
      <c r="G3196" s="63"/>
      <c r="I3196" s="64"/>
      <c r="J3196" s="64"/>
      <c r="K3196" s="65"/>
      <c r="M3196" s="64"/>
      <c r="N3196" s="66"/>
      <c r="O3196" s="66"/>
      <c r="Q3196" s="67"/>
      <c r="R3196" s="68"/>
      <c r="S3196" s="63"/>
      <c r="U3196" s="68">
        <v>94086</v>
      </c>
      <c r="V3196" s="64">
        <v>7</v>
      </c>
      <c r="W3196" s="54">
        <f t="shared" si="149"/>
        <v>3187</v>
      </c>
      <c r="X3196" s="68">
        <v>94086</v>
      </c>
      <c r="AC3196" s="63">
        <v>47044.123591545504</v>
      </c>
      <c r="AD3196" s="63"/>
      <c r="AE3196" s="54" t="s">
        <v>176</v>
      </c>
      <c r="AG3196" s="63"/>
      <c r="AK3196" s="64"/>
      <c r="AL3196" s="64"/>
      <c r="AM3196" s="65"/>
      <c r="AO3196" s="64"/>
      <c r="AP3196" s="66"/>
      <c r="AQ3196" s="66"/>
      <c r="AS3196" s="67"/>
      <c r="AT3196" s="68"/>
    </row>
    <row r="3197" spans="1:46" x14ac:dyDescent="0.25">
      <c r="A3197" s="60">
        <v>48509.86624132283</v>
      </c>
      <c r="B3197" s="54">
        <f t="shared" si="147"/>
        <v>18</v>
      </c>
      <c r="C3197" s="54">
        <f t="shared" si="148"/>
        <v>3188</v>
      </c>
      <c r="D3197" s="60">
        <v>48509.86624132283</v>
      </c>
      <c r="G3197" s="63"/>
      <c r="I3197" s="64"/>
      <c r="J3197" s="64"/>
      <c r="K3197" s="65"/>
      <c r="M3197" s="64"/>
      <c r="N3197" s="66"/>
      <c r="O3197" s="66"/>
      <c r="Q3197" s="67"/>
      <c r="R3197" s="68"/>
      <c r="S3197" s="63"/>
      <c r="U3197" s="68">
        <v>94116</v>
      </c>
      <c r="V3197" s="64">
        <v>8</v>
      </c>
      <c r="W3197" s="54">
        <f t="shared" si="149"/>
        <v>3188</v>
      </c>
      <c r="X3197" s="68">
        <v>94116</v>
      </c>
      <c r="AC3197" s="63">
        <v>47059.38785983203</v>
      </c>
      <c r="AD3197" s="63"/>
      <c r="AE3197" s="54" t="s">
        <v>177</v>
      </c>
      <c r="AG3197" s="63"/>
      <c r="AK3197" s="64"/>
      <c r="AL3197" s="64"/>
      <c r="AM3197" s="65"/>
      <c r="AO3197" s="64"/>
      <c r="AP3197" s="66"/>
      <c r="AQ3197" s="66"/>
      <c r="AS3197" s="67"/>
      <c r="AT3197" s="68"/>
    </row>
    <row r="3198" spans="1:46" x14ac:dyDescent="0.25">
      <c r="A3198" s="60">
        <v>48524.871822734829</v>
      </c>
      <c r="B3198" s="54">
        <f t="shared" si="147"/>
        <v>19</v>
      </c>
      <c r="C3198" s="54">
        <f t="shared" si="148"/>
        <v>3189</v>
      </c>
      <c r="D3198" s="60">
        <v>48524.871822734829</v>
      </c>
      <c r="G3198" s="63"/>
      <c r="I3198" s="64"/>
      <c r="J3198" s="64"/>
      <c r="K3198" s="65"/>
      <c r="M3198" s="64"/>
      <c r="N3198" s="66"/>
      <c r="O3198" s="66"/>
      <c r="Q3198" s="67"/>
      <c r="R3198" s="68"/>
      <c r="S3198" s="63"/>
      <c r="U3198" s="68">
        <v>94145</v>
      </c>
      <c r="V3198" s="64">
        <v>9</v>
      </c>
      <c r="W3198" s="54">
        <f t="shared" si="149"/>
        <v>3189</v>
      </c>
      <c r="X3198" s="68">
        <v>94145</v>
      </c>
      <c r="AC3198" s="63">
        <v>47073.554992615711</v>
      </c>
      <c r="AD3198" s="63"/>
      <c r="AE3198" s="54" t="s">
        <v>176</v>
      </c>
      <c r="AG3198" s="63"/>
      <c r="AK3198" s="64"/>
      <c r="AL3198" s="64"/>
      <c r="AM3198" s="65"/>
      <c r="AO3198" s="64"/>
      <c r="AP3198" s="66"/>
      <c r="AQ3198" s="66"/>
      <c r="AS3198" s="67"/>
      <c r="AT3198" s="68"/>
    </row>
    <row r="3199" spans="1:46" x14ac:dyDescent="0.25">
      <c r="A3199" s="60">
        <v>48539.772466357797</v>
      </c>
      <c r="B3199" s="54">
        <f t="shared" si="147"/>
        <v>20</v>
      </c>
      <c r="C3199" s="54">
        <f t="shared" si="148"/>
        <v>3190</v>
      </c>
      <c r="D3199" s="60">
        <v>48539.772466357797</v>
      </c>
      <c r="G3199" s="63"/>
      <c r="I3199" s="64"/>
      <c r="J3199" s="64"/>
      <c r="K3199" s="65"/>
      <c r="M3199" s="64"/>
      <c r="N3199" s="66"/>
      <c r="O3199" s="66"/>
      <c r="Q3199" s="67"/>
      <c r="R3199" s="68"/>
      <c r="S3199" s="63"/>
      <c r="U3199" s="68">
        <v>94175</v>
      </c>
      <c r="V3199" s="64">
        <v>10</v>
      </c>
      <c r="W3199" s="54">
        <f t="shared" si="149"/>
        <v>3190</v>
      </c>
      <c r="X3199" s="68">
        <v>94175</v>
      </c>
      <c r="AC3199" s="63">
        <v>47089.070415358059</v>
      </c>
      <c r="AD3199" s="63"/>
      <c r="AE3199" s="54" t="s">
        <v>177</v>
      </c>
      <c r="AG3199" s="63"/>
      <c r="AK3199" s="64"/>
      <c r="AL3199" s="64"/>
      <c r="AM3199" s="65"/>
      <c r="AO3199" s="64"/>
      <c r="AP3199" s="66"/>
      <c r="AQ3199" s="66"/>
      <c r="AS3199" s="67"/>
      <c r="AT3199" s="68"/>
    </row>
    <row r="3200" spans="1:46" x14ac:dyDescent="0.25">
      <c r="A3200" s="60">
        <v>48554.579504672904</v>
      </c>
      <c r="B3200" s="54">
        <f t="shared" si="147"/>
        <v>21</v>
      </c>
      <c r="C3200" s="54">
        <f t="shared" si="148"/>
        <v>3191</v>
      </c>
      <c r="D3200" s="60">
        <v>48554.579504672904</v>
      </c>
      <c r="G3200" s="63"/>
      <c r="I3200" s="64"/>
      <c r="J3200" s="64"/>
      <c r="K3200" s="65"/>
      <c r="M3200" s="64"/>
      <c r="N3200" s="66"/>
      <c r="O3200" s="66"/>
      <c r="Q3200" s="67"/>
      <c r="R3200" s="68"/>
      <c r="S3200" s="63"/>
      <c r="U3200" s="68">
        <v>94205</v>
      </c>
      <c r="V3200" s="64">
        <v>11</v>
      </c>
      <c r="W3200" s="54">
        <f t="shared" si="149"/>
        <v>3191</v>
      </c>
      <c r="X3200" s="68">
        <v>94205</v>
      </c>
      <c r="AC3200" s="63">
        <v>47103.088530460838</v>
      </c>
      <c r="AD3200" s="63"/>
      <c r="AE3200" s="54" t="s">
        <v>176</v>
      </c>
      <c r="AG3200" s="63"/>
      <c r="AK3200" s="64"/>
      <c r="AL3200" s="64"/>
      <c r="AM3200" s="65"/>
      <c r="AO3200" s="64"/>
      <c r="AP3200" s="66"/>
      <c r="AQ3200" s="66"/>
      <c r="AS3200" s="67"/>
      <c r="AT3200" s="68"/>
    </row>
    <row r="3201" spans="1:46" x14ac:dyDescent="0.25">
      <c r="A3201" s="60">
        <v>48569.331320597325</v>
      </c>
      <c r="B3201" s="54">
        <f t="shared" si="147"/>
        <v>22</v>
      </c>
      <c r="C3201" s="54">
        <f t="shared" si="148"/>
        <v>3192</v>
      </c>
      <c r="D3201" s="60">
        <v>48569.331320597325</v>
      </c>
      <c r="G3201" s="63"/>
      <c r="I3201" s="64"/>
      <c r="J3201" s="64"/>
      <c r="K3201" s="65"/>
      <c r="M3201" s="64"/>
      <c r="N3201" s="66"/>
      <c r="O3201" s="66"/>
      <c r="Q3201" s="67"/>
      <c r="R3201" s="68"/>
      <c r="S3201" s="63"/>
      <c r="U3201" s="68">
        <v>94235</v>
      </c>
      <c r="V3201" s="64">
        <v>12</v>
      </c>
      <c r="W3201" s="54">
        <f t="shared" si="149"/>
        <v>3192</v>
      </c>
      <c r="X3201" s="68">
        <v>94235</v>
      </c>
      <c r="AC3201" s="63">
        <v>47118.701168098953</v>
      </c>
      <c r="AD3201" s="63"/>
      <c r="AE3201" s="54" t="s">
        <v>177</v>
      </c>
      <c r="AG3201" s="63"/>
      <c r="AK3201" s="64"/>
      <c r="AL3201" s="64"/>
      <c r="AM3201" s="65"/>
      <c r="AO3201" s="64"/>
      <c r="AP3201" s="66"/>
      <c r="AQ3201" s="66"/>
      <c r="AS3201" s="67"/>
      <c r="AT3201" s="68"/>
    </row>
    <row r="3202" spans="1:46" x14ac:dyDescent="0.25">
      <c r="A3202" s="60">
        <v>48584.048104611225</v>
      </c>
      <c r="B3202" s="54">
        <f t="shared" si="147"/>
        <v>23</v>
      </c>
      <c r="C3202" s="54">
        <f t="shared" si="148"/>
        <v>3193</v>
      </c>
      <c r="D3202" s="60">
        <v>48584.048104611225</v>
      </c>
      <c r="G3202" s="63"/>
      <c r="I3202" s="64"/>
      <c r="J3202" s="64"/>
      <c r="K3202" s="65"/>
      <c r="M3202" s="64"/>
      <c r="N3202" s="66"/>
      <c r="O3202" s="66"/>
      <c r="Q3202" s="67"/>
      <c r="R3202" s="68"/>
      <c r="S3202" s="63"/>
      <c r="U3202" s="68">
        <v>94264</v>
      </c>
      <c r="V3202" s="64">
        <v>1</v>
      </c>
      <c r="W3202" s="54">
        <f t="shared" si="149"/>
        <v>3193</v>
      </c>
      <c r="X3202" s="68">
        <v>94264</v>
      </c>
      <c r="AC3202" s="63">
        <v>47132.726164080203</v>
      </c>
      <c r="AD3202" s="63"/>
      <c r="AE3202" s="54" t="s">
        <v>176</v>
      </c>
      <c r="AG3202" s="63"/>
      <c r="AK3202" s="64"/>
      <c r="AL3202" s="64"/>
      <c r="AM3202" s="65"/>
      <c r="AO3202" s="64"/>
      <c r="AP3202" s="66"/>
      <c r="AQ3202" s="66"/>
      <c r="AS3202" s="67"/>
      <c r="AT3202" s="68"/>
    </row>
    <row r="3203" spans="1:46" x14ac:dyDescent="0.25">
      <c r="A3203" s="60">
        <v>48598.773573567159</v>
      </c>
      <c r="B3203" s="54">
        <f t="shared" si="147"/>
        <v>24</v>
      </c>
      <c r="C3203" s="54">
        <f t="shared" si="148"/>
        <v>3194</v>
      </c>
      <c r="D3203" s="60">
        <v>48598.773573567159</v>
      </c>
      <c r="G3203" s="63"/>
      <c r="I3203" s="64"/>
      <c r="J3203" s="64"/>
      <c r="K3203" s="65"/>
      <c r="M3203" s="64"/>
      <c r="N3203" s="66"/>
      <c r="O3203" s="66"/>
      <c r="Q3203" s="67"/>
      <c r="R3203" s="68"/>
      <c r="S3203" s="63"/>
      <c r="U3203" s="68">
        <v>94294</v>
      </c>
      <c r="V3203" s="64">
        <v>2</v>
      </c>
      <c r="W3203" s="54">
        <f t="shared" si="149"/>
        <v>3194</v>
      </c>
      <c r="X3203" s="68">
        <v>94294</v>
      </c>
      <c r="AC3203" s="63">
        <v>47148.253320225514</v>
      </c>
      <c r="AD3203" s="63"/>
      <c r="AE3203" s="54" t="s">
        <v>177</v>
      </c>
      <c r="AG3203" s="63"/>
      <c r="AK3203" s="64"/>
      <c r="AL3203" s="64"/>
      <c r="AM3203" s="65"/>
      <c r="AO3203" s="64"/>
      <c r="AP3203" s="66"/>
      <c r="AQ3203" s="66"/>
      <c r="AS3203" s="67"/>
      <c r="AT3203" s="68"/>
    </row>
    <row r="3204" spans="1:46" x14ac:dyDescent="0.25">
      <c r="A3204" s="60">
        <v>48613.529687725008</v>
      </c>
      <c r="B3204" s="54">
        <f t="shared" si="147"/>
        <v>1</v>
      </c>
      <c r="C3204" s="54">
        <f t="shared" si="148"/>
        <v>3195</v>
      </c>
      <c r="D3204" s="60">
        <v>48613.529687725008</v>
      </c>
      <c r="G3204" s="63"/>
      <c r="I3204" s="64"/>
      <c r="J3204" s="64"/>
      <c r="K3204" s="65"/>
      <c r="M3204" s="64"/>
      <c r="N3204" s="66"/>
      <c r="O3204" s="66"/>
      <c r="Q3204" s="67"/>
      <c r="R3204" s="68"/>
      <c r="S3204" s="63"/>
      <c r="U3204" s="68">
        <v>94323</v>
      </c>
      <c r="V3204" s="64">
        <v>3</v>
      </c>
      <c r="W3204" s="54">
        <f t="shared" si="149"/>
        <v>3195</v>
      </c>
      <c r="X3204" s="68">
        <v>94323</v>
      </c>
      <c r="AC3204" s="63">
        <v>47162.439361827914</v>
      </c>
      <c r="AD3204" s="63"/>
      <c r="AE3204" s="54" t="s">
        <v>176</v>
      </c>
      <c r="AG3204" s="63"/>
      <c r="AK3204" s="64"/>
      <c r="AL3204" s="64"/>
      <c r="AM3204" s="65"/>
      <c r="AO3204" s="64"/>
      <c r="AP3204" s="66"/>
      <c r="AQ3204" s="66"/>
      <c r="AS3204" s="67"/>
      <c r="AT3204" s="68"/>
    </row>
    <row r="3205" spans="1:46" x14ac:dyDescent="0.25">
      <c r="A3205" s="60">
        <v>48628.357618920971</v>
      </c>
      <c r="B3205" s="54">
        <f t="shared" si="147"/>
        <v>2</v>
      </c>
      <c r="C3205" s="54">
        <f t="shared" si="148"/>
        <v>3196</v>
      </c>
      <c r="D3205" s="60">
        <v>48628.357618920971</v>
      </c>
      <c r="G3205" s="63"/>
      <c r="I3205" s="64"/>
      <c r="J3205" s="64"/>
      <c r="K3205" s="65"/>
      <c r="M3205" s="64"/>
      <c r="N3205" s="66"/>
      <c r="O3205" s="66"/>
      <c r="Q3205" s="67"/>
      <c r="R3205" s="68"/>
      <c r="S3205" s="63"/>
      <c r="U3205" s="68">
        <v>94353</v>
      </c>
      <c r="V3205" s="64">
        <v>4</v>
      </c>
      <c r="W3205" s="54">
        <f t="shared" si="149"/>
        <v>3196</v>
      </c>
      <c r="X3205" s="68">
        <v>94353</v>
      </c>
      <c r="AC3205" s="63">
        <v>47177.716261281632</v>
      </c>
      <c r="AD3205" s="63"/>
      <c r="AE3205" s="54" t="s">
        <v>177</v>
      </c>
      <c r="AG3205" s="63"/>
      <c r="AK3205" s="64"/>
      <c r="AL3205" s="64"/>
      <c r="AM3205" s="65"/>
      <c r="AO3205" s="64"/>
      <c r="AP3205" s="66"/>
      <c r="AQ3205" s="66"/>
      <c r="AS3205" s="67"/>
      <c r="AT3205" s="68"/>
    </row>
    <row r="3206" spans="1:46" x14ac:dyDescent="0.25">
      <c r="A3206" s="60">
        <v>48643.273264390882</v>
      </c>
      <c r="B3206" s="54">
        <f t="shared" si="147"/>
        <v>3</v>
      </c>
      <c r="C3206" s="54">
        <f t="shared" si="148"/>
        <v>3197</v>
      </c>
      <c r="D3206" s="60">
        <v>48643.273264390882</v>
      </c>
      <c r="G3206" s="63"/>
      <c r="I3206" s="64"/>
      <c r="J3206" s="64"/>
      <c r="K3206" s="65"/>
      <c r="M3206" s="64"/>
      <c r="N3206" s="66"/>
      <c r="O3206" s="66"/>
      <c r="Q3206" s="67"/>
      <c r="R3206" s="68"/>
      <c r="S3206" s="63"/>
      <c r="U3206" s="68">
        <v>94382</v>
      </c>
      <c r="V3206" s="64">
        <v>5</v>
      </c>
      <c r="W3206" s="54">
        <f t="shared" si="149"/>
        <v>3197</v>
      </c>
      <c r="X3206" s="68">
        <v>94382</v>
      </c>
      <c r="AC3206" s="63">
        <v>47192.180844561197</v>
      </c>
      <c r="AD3206" s="63"/>
      <c r="AE3206" s="54" t="s">
        <v>176</v>
      </c>
      <c r="AG3206" s="63"/>
      <c r="AK3206" s="64"/>
      <c r="AL3206" s="64"/>
      <c r="AM3206" s="65"/>
      <c r="AO3206" s="64"/>
      <c r="AP3206" s="66"/>
      <c r="AQ3206" s="66"/>
      <c r="AS3206" s="67"/>
      <c r="AT3206" s="68"/>
    </row>
    <row r="3207" spans="1:46" x14ac:dyDescent="0.25">
      <c r="A3207" s="60">
        <v>48658.308252648916</v>
      </c>
      <c r="B3207" s="54">
        <f t="shared" si="147"/>
        <v>4</v>
      </c>
      <c r="C3207" s="54">
        <f t="shared" si="148"/>
        <v>3198</v>
      </c>
      <c r="D3207" s="60">
        <v>48658.308252648916</v>
      </c>
      <c r="G3207" s="63"/>
      <c r="I3207" s="64"/>
      <c r="J3207" s="64"/>
      <c r="K3207" s="65"/>
      <c r="M3207" s="64"/>
      <c r="N3207" s="66"/>
      <c r="O3207" s="66"/>
      <c r="Q3207" s="67"/>
      <c r="R3207" s="68"/>
      <c r="S3207" s="63"/>
      <c r="U3207" s="68">
        <v>94411</v>
      </c>
      <c r="V3207" s="64">
        <v>6</v>
      </c>
      <c r="W3207" s="54">
        <f t="shared" si="149"/>
        <v>3198</v>
      </c>
      <c r="X3207" s="68">
        <v>94411</v>
      </c>
      <c r="AC3207" s="63">
        <v>47207.10248161247</v>
      </c>
      <c r="AD3207" s="63"/>
      <c r="AE3207" s="54" t="s">
        <v>177</v>
      </c>
      <c r="AG3207" s="63"/>
      <c r="AK3207" s="64"/>
      <c r="AL3207" s="64"/>
      <c r="AM3207" s="65"/>
      <c r="AO3207" s="64"/>
      <c r="AP3207" s="66"/>
      <c r="AQ3207" s="66"/>
      <c r="AS3207" s="67"/>
      <c r="AT3207" s="68"/>
    </row>
    <row r="3208" spans="1:46" x14ac:dyDescent="0.25">
      <c r="A3208" s="60">
        <v>48673.464781172574</v>
      </c>
      <c r="B3208" s="54">
        <f t="shared" si="147"/>
        <v>5</v>
      </c>
      <c r="C3208" s="54">
        <f t="shared" si="148"/>
        <v>3199</v>
      </c>
      <c r="D3208" s="60">
        <v>48673.464781172574</v>
      </c>
      <c r="G3208" s="63"/>
      <c r="I3208" s="64"/>
      <c r="J3208" s="64"/>
      <c r="K3208" s="65"/>
      <c r="M3208" s="64"/>
      <c r="N3208" s="66"/>
      <c r="O3208" s="66"/>
      <c r="Q3208" s="67"/>
      <c r="R3208" s="68"/>
      <c r="S3208" s="63"/>
      <c r="U3208" s="68">
        <v>94440</v>
      </c>
      <c r="V3208" s="64">
        <v>7</v>
      </c>
      <c r="W3208" s="54">
        <f t="shared" si="149"/>
        <v>3199</v>
      </c>
      <c r="X3208" s="68">
        <v>94440</v>
      </c>
      <c r="AC3208" s="63">
        <v>47221.903708124533</v>
      </c>
      <c r="AD3208" s="63"/>
      <c r="AE3208" s="54" t="s">
        <v>176</v>
      </c>
      <c r="AG3208" s="63"/>
      <c r="AK3208" s="64"/>
      <c r="AL3208" s="64"/>
      <c r="AM3208" s="65"/>
      <c r="AO3208" s="64"/>
      <c r="AP3208" s="66"/>
      <c r="AQ3208" s="66"/>
      <c r="AS3208" s="67"/>
      <c r="AT3208" s="68"/>
    </row>
    <row r="3209" spans="1:46" x14ac:dyDescent="0.25">
      <c r="A3209" s="60">
        <v>48688.75991844153</v>
      </c>
      <c r="B3209" s="54">
        <f t="shared" si="147"/>
        <v>6</v>
      </c>
      <c r="C3209" s="54">
        <f t="shared" si="148"/>
        <v>3200</v>
      </c>
      <c r="D3209" s="60">
        <v>48688.75991844153</v>
      </c>
      <c r="G3209" s="63"/>
      <c r="I3209" s="64"/>
      <c r="J3209" s="64"/>
      <c r="K3209" s="65"/>
      <c r="M3209" s="64"/>
      <c r="N3209" s="66"/>
      <c r="O3209" s="66"/>
      <c r="Q3209" s="67"/>
      <c r="R3209" s="68"/>
      <c r="S3209" s="63"/>
      <c r="U3209" s="68">
        <v>94470</v>
      </c>
      <c r="V3209" s="64">
        <v>7</v>
      </c>
      <c r="W3209" s="54">
        <f t="shared" si="149"/>
        <v>3200</v>
      </c>
      <c r="X3209" s="68">
        <v>94470</v>
      </c>
      <c r="AC3209" s="63">
        <v>47236.44303262746</v>
      </c>
      <c r="AD3209" s="63"/>
      <c r="AE3209" s="54" t="s">
        <v>177</v>
      </c>
      <c r="AG3209" s="63"/>
      <c r="AK3209" s="64"/>
      <c r="AL3209" s="64"/>
      <c r="AM3209" s="65"/>
      <c r="AO3209" s="64"/>
      <c r="AP3209" s="66"/>
      <c r="AQ3209" s="66"/>
      <c r="AS3209" s="67"/>
      <c r="AT3209" s="68"/>
    </row>
    <row r="3210" spans="1:46" x14ac:dyDescent="0.25">
      <c r="A3210" s="60">
        <v>48704.177033437882</v>
      </c>
      <c r="B3210" s="54">
        <f t="shared" si="147"/>
        <v>7</v>
      </c>
      <c r="C3210" s="54">
        <f t="shared" si="148"/>
        <v>3201</v>
      </c>
      <c r="D3210" s="60">
        <v>48704.177033437882</v>
      </c>
      <c r="G3210" s="63"/>
      <c r="I3210" s="64"/>
      <c r="J3210" s="64"/>
      <c r="K3210" s="65"/>
      <c r="M3210" s="64"/>
      <c r="N3210" s="66"/>
      <c r="O3210" s="66"/>
      <c r="Q3210" s="67"/>
      <c r="R3210" s="68"/>
      <c r="S3210" s="63"/>
      <c r="U3210" s="68">
        <v>94499</v>
      </c>
      <c r="V3210" s="64">
        <v>8</v>
      </c>
      <c r="W3210" s="54">
        <f t="shared" si="149"/>
        <v>3201</v>
      </c>
      <c r="X3210" s="68">
        <v>94499</v>
      </c>
      <c r="AC3210" s="63">
        <v>47251.57174396608</v>
      </c>
      <c r="AD3210" s="63"/>
      <c r="AE3210" s="54" t="s">
        <v>176</v>
      </c>
      <c r="AG3210" s="63"/>
      <c r="AK3210" s="64"/>
      <c r="AL3210" s="64"/>
      <c r="AM3210" s="65"/>
      <c r="AO3210" s="64"/>
      <c r="AP3210" s="66"/>
      <c r="AQ3210" s="66"/>
      <c r="AS3210" s="67"/>
      <c r="AT3210" s="68"/>
    </row>
    <row r="3211" spans="1:46" x14ac:dyDescent="0.25">
      <c r="A3211" s="60">
        <v>48719.716761010699</v>
      </c>
      <c r="B3211" s="54">
        <f t="shared" si="147"/>
        <v>8</v>
      </c>
      <c r="C3211" s="54">
        <f t="shared" si="148"/>
        <v>3202</v>
      </c>
      <c r="D3211" s="60">
        <v>48719.716761010699</v>
      </c>
      <c r="G3211" s="63"/>
      <c r="I3211" s="64"/>
      <c r="J3211" s="64"/>
      <c r="K3211" s="65"/>
      <c r="M3211" s="64"/>
      <c r="N3211" s="66"/>
      <c r="O3211" s="66"/>
      <c r="Q3211" s="67"/>
      <c r="R3211" s="68"/>
      <c r="S3211" s="63"/>
      <c r="U3211" s="68">
        <v>94529</v>
      </c>
      <c r="V3211" s="64">
        <v>9</v>
      </c>
      <c r="W3211" s="54">
        <f t="shared" si="149"/>
        <v>3202</v>
      </c>
      <c r="X3211" s="68">
        <v>94529</v>
      </c>
      <c r="AC3211" s="63">
        <v>47265.776853247546</v>
      </c>
      <c r="AD3211" s="63"/>
      <c r="AE3211" s="54" t="s">
        <v>177</v>
      </c>
      <c r="AG3211" s="63"/>
      <c r="AK3211" s="64"/>
      <c r="AL3211" s="64"/>
      <c r="AM3211" s="65"/>
      <c r="AO3211" s="64"/>
      <c r="AP3211" s="66"/>
      <c r="AQ3211" s="66"/>
      <c r="AS3211" s="67"/>
      <c r="AT3211" s="68"/>
    </row>
    <row r="3212" spans="1:46" x14ac:dyDescent="0.25">
      <c r="A3212" s="60">
        <v>48735.343471588101</v>
      </c>
      <c r="B3212" s="54">
        <f t="shared" ref="B3212:B3275" si="150">IF(B3211=24,1,B3211+1)</f>
        <v>9</v>
      </c>
      <c r="C3212" s="54">
        <f t="shared" ref="C3212:C3275" si="151">C3211+1</f>
        <v>3203</v>
      </c>
      <c r="D3212" s="60">
        <v>48735.343471588101</v>
      </c>
      <c r="G3212" s="63"/>
      <c r="I3212" s="64"/>
      <c r="J3212" s="64"/>
      <c r="K3212" s="65"/>
      <c r="M3212" s="64"/>
      <c r="N3212" s="66"/>
      <c r="O3212" s="66"/>
      <c r="Q3212" s="67"/>
      <c r="R3212" s="68"/>
      <c r="S3212" s="63"/>
      <c r="U3212" s="68">
        <v>94559</v>
      </c>
      <c r="V3212" s="64">
        <v>10</v>
      </c>
      <c r="W3212" s="54">
        <f t="shared" ref="W3212:W3275" si="152">W3211+1</f>
        <v>3203</v>
      </c>
      <c r="X3212" s="68">
        <v>94559</v>
      </c>
      <c r="AC3212" s="63">
        <v>47281.160909748636</v>
      </c>
      <c r="AD3212" s="63"/>
      <c r="AE3212" s="54" t="s">
        <v>176</v>
      </c>
      <c r="AG3212" s="63"/>
      <c r="AK3212" s="64"/>
      <c r="AL3212" s="64"/>
      <c r="AM3212" s="65"/>
      <c r="AO3212" s="64"/>
      <c r="AP3212" s="66"/>
      <c r="AQ3212" s="66"/>
      <c r="AS3212" s="67"/>
      <c r="AT3212" s="68"/>
    </row>
    <row r="3213" spans="1:46" x14ac:dyDescent="0.25">
      <c r="A3213" s="60">
        <v>48751.043262060732</v>
      </c>
      <c r="B3213" s="54">
        <f t="shared" si="150"/>
        <v>10</v>
      </c>
      <c r="C3213" s="54">
        <f t="shared" si="151"/>
        <v>3204</v>
      </c>
      <c r="D3213" s="60">
        <v>48751.043262060732</v>
      </c>
      <c r="G3213" s="63"/>
      <c r="I3213" s="64"/>
      <c r="J3213" s="64"/>
      <c r="K3213" s="65"/>
      <c r="M3213" s="64"/>
      <c r="N3213" s="66"/>
      <c r="O3213" s="66"/>
      <c r="Q3213" s="67"/>
      <c r="R3213" s="68"/>
      <c r="S3213" s="63"/>
      <c r="U3213" s="68">
        <v>94589</v>
      </c>
      <c r="V3213" s="64">
        <v>11</v>
      </c>
      <c r="W3213" s="54">
        <f t="shared" si="152"/>
        <v>3204</v>
      </c>
      <c r="X3213" s="68">
        <v>94589</v>
      </c>
      <c r="AC3213" s="63">
        <v>47295.141324430238</v>
      </c>
      <c r="AD3213" s="63"/>
      <c r="AE3213" s="54" t="s">
        <v>177</v>
      </c>
      <c r="AG3213" s="63"/>
      <c r="AK3213" s="64"/>
      <c r="AL3213" s="64"/>
      <c r="AM3213" s="65"/>
      <c r="AO3213" s="64"/>
      <c r="AP3213" s="66"/>
      <c r="AQ3213" s="66"/>
      <c r="AS3213" s="67"/>
      <c r="AT3213" s="68"/>
    </row>
    <row r="3214" spans="1:46" x14ac:dyDescent="0.25">
      <c r="A3214" s="60">
        <v>48766.768135951366</v>
      </c>
      <c r="B3214" s="54">
        <f t="shared" si="150"/>
        <v>11</v>
      </c>
      <c r="C3214" s="54">
        <f t="shared" si="151"/>
        <v>3205</v>
      </c>
      <c r="D3214" s="60">
        <v>48766.768135951366</v>
      </c>
      <c r="G3214" s="63"/>
      <c r="I3214" s="64"/>
      <c r="J3214" s="64"/>
      <c r="K3214" s="65"/>
      <c r="M3214" s="64"/>
      <c r="N3214" s="66"/>
      <c r="O3214" s="66"/>
      <c r="Q3214" s="67"/>
      <c r="R3214" s="68"/>
      <c r="S3214" s="63"/>
      <c r="U3214" s="68">
        <v>94618</v>
      </c>
      <c r="V3214" s="64">
        <v>12</v>
      </c>
      <c r="W3214" s="54">
        <f t="shared" si="152"/>
        <v>3205</v>
      </c>
      <c r="X3214" s="68">
        <v>94618</v>
      </c>
      <c r="AC3214" s="63">
        <v>47310.661267427728</v>
      </c>
      <c r="AD3214" s="63"/>
      <c r="AE3214" s="54" t="s">
        <v>176</v>
      </c>
      <c r="AG3214" s="63"/>
      <c r="AK3214" s="64"/>
      <c r="AL3214" s="64"/>
      <c r="AM3214" s="65"/>
      <c r="AO3214" s="64"/>
      <c r="AP3214" s="66"/>
      <c r="AQ3214" s="66"/>
      <c r="AS3214" s="67"/>
      <c r="AT3214" s="68"/>
    </row>
    <row r="3215" spans="1:46" x14ac:dyDescent="0.25">
      <c r="A3215" s="60">
        <v>48782.495816688519</v>
      </c>
      <c r="B3215" s="54">
        <f t="shared" si="150"/>
        <v>12</v>
      </c>
      <c r="C3215" s="54">
        <f t="shared" si="151"/>
        <v>3206</v>
      </c>
      <c r="D3215" s="60">
        <v>48782.495816688519</v>
      </c>
      <c r="G3215" s="63"/>
      <c r="I3215" s="64"/>
      <c r="J3215" s="64"/>
      <c r="K3215" s="65"/>
      <c r="M3215" s="64"/>
      <c r="N3215" s="66"/>
      <c r="O3215" s="66"/>
      <c r="Q3215" s="67"/>
      <c r="R3215" s="68"/>
      <c r="S3215" s="63"/>
      <c r="U3215" s="68">
        <v>94648</v>
      </c>
      <c r="V3215" s="64">
        <v>1</v>
      </c>
      <c r="W3215" s="54">
        <f t="shared" si="152"/>
        <v>3206</v>
      </c>
      <c r="X3215" s="68">
        <v>94648</v>
      </c>
      <c r="AC3215" s="63">
        <v>47324.567307060119</v>
      </c>
      <c r="AD3215" s="63"/>
      <c r="AE3215" s="54" t="s">
        <v>177</v>
      </c>
      <c r="AG3215" s="63"/>
      <c r="AK3215" s="64"/>
      <c r="AL3215" s="64"/>
      <c r="AM3215" s="65"/>
      <c r="AO3215" s="64"/>
      <c r="AP3215" s="66"/>
      <c r="AQ3215" s="66"/>
      <c r="AS3215" s="67"/>
      <c r="AT3215" s="68"/>
    </row>
    <row r="3216" spans="1:46" x14ac:dyDescent="0.25">
      <c r="A3216" s="60">
        <v>48798.178408366628</v>
      </c>
      <c r="B3216" s="54">
        <f t="shared" si="150"/>
        <v>13</v>
      </c>
      <c r="C3216" s="54">
        <f t="shared" si="151"/>
        <v>3207</v>
      </c>
      <c r="D3216" s="60">
        <v>48798.178408366628</v>
      </c>
      <c r="G3216" s="63"/>
      <c r="I3216" s="64"/>
      <c r="J3216" s="64"/>
      <c r="K3216" s="65"/>
      <c r="M3216" s="64"/>
      <c r="N3216" s="66"/>
      <c r="O3216" s="66"/>
      <c r="Q3216" s="67"/>
      <c r="R3216" s="68"/>
      <c r="S3216" s="63"/>
      <c r="U3216" s="68">
        <v>94678</v>
      </c>
      <c r="V3216" s="64">
        <v>2</v>
      </c>
      <c r="W3216" s="54">
        <f t="shared" si="152"/>
        <v>3207</v>
      </c>
      <c r="X3216" s="68">
        <v>94678</v>
      </c>
      <c r="AC3216" s="63">
        <v>47340.08121580258</v>
      </c>
      <c r="AD3216" s="63"/>
      <c r="AE3216" s="54" t="s">
        <v>176</v>
      </c>
      <c r="AG3216" s="63"/>
      <c r="AK3216" s="64"/>
      <c r="AL3216" s="64"/>
      <c r="AM3216" s="65"/>
      <c r="AO3216" s="64"/>
      <c r="AP3216" s="66"/>
      <c r="AQ3216" s="66"/>
      <c r="AS3216" s="67"/>
      <c r="AT3216" s="68"/>
    </row>
    <row r="3217" spans="1:46" x14ac:dyDescent="0.25">
      <c r="A3217" s="60">
        <v>48813.793752907775</v>
      </c>
      <c r="B3217" s="54">
        <f t="shared" si="150"/>
        <v>14</v>
      </c>
      <c r="C3217" s="54">
        <f t="shared" si="151"/>
        <v>3208</v>
      </c>
      <c r="D3217" s="60">
        <v>48813.793752907775</v>
      </c>
      <c r="G3217" s="63"/>
      <c r="I3217" s="64"/>
      <c r="J3217" s="64"/>
      <c r="K3217" s="65"/>
      <c r="M3217" s="64"/>
      <c r="N3217" s="66"/>
      <c r="O3217" s="66"/>
      <c r="Q3217" s="67"/>
      <c r="R3217" s="68"/>
      <c r="S3217" s="63"/>
      <c r="U3217" s="68">
        <v>94707</v>
      </c>
      <c r="V3217" s="64">
        <v>3</v>
      </c>
      <c r="W3217" s="54">
        <f t="shared" si="152"/>
        <v>3208</v>
      </c>
      <c r="X3217" s="68">
        <v>94707</v>
      </c>
      <c r="AC3217" s="63">
        <v>47354.078048286494</v>
      </c>
      <c r="AD3217" s="63"/>
      <c r="AE3217" s="54" t="s">
        <v>177</v>
      </c>
      <c r="AG3217" s="63"/>
      <c r="AK3217" s="64"/>
      <c r="AL3217" s="64"/>
      <c r="AM3217" s="65"/>
      <c r="AO3217" s="64"/>
      <c r="AP3217" s="66"/>
      <c r="AQ3217" s="66"/>
      <c r="AS3217" s="67"/>
      <c r="AT3217" s="68"/>
    </row>
    <row r="3218" spans="1:46" x14ac:dyDescent="0.25">
      <c r="A3218" s="60">
        <v>48829.30660991231</v>
      </c>
      <c r="B3218" s="54">
        <f t="shared" si="150"/>
        <v>15</v>
      </c>
      <c r="C3218" s="54">
        <f t="shared" si="151"/>
        <v>3209</v>
      </c>
      <c r="D3218" s="60">
        <v>48829.30660991231</v>
      </c>
      <c r="G3218" s="63"/>
      <c r="I3218" s="64"/>
      <c r="J3218" s="64"/>
      <c r="K3218" s="65"/>
      <c r="M3218" s="64"/>
      <c r="N3218" s="66"/>
      <c r="O3218" s="66"/>
      <c r="Q3218" s="67"/>
      <c r="R3218" s="68"/>
      <c r="S3218" s="63"/>
      <c r="U3218" s="68">
        <v>94737</v>
      </c>
      <c r="V3218" s="64">
        <v>4</v>
      </c>
      <c r="W3218" s="54">
        <f t="shared" si="152"/>
        <v>3209</v>
      </c>
      <c r="X3218" s="68">
        <v>94737</v>
      </c>
      <c r="AC3218" s="63">
        <v>47369.448295427486</v>
      </c>
      <c r="AD3218" s="63"/>
      <c r="AE3218" s="54" t="s">
        <v>176</v>
      </c>
      <c r="AG3218" s="63"/>
      <c r="AK3218" s="64"/>
      <c r="AL3218" s="64"/>
      <c r="AM3218" s="65"/>
      <c r="AO3218" s="64"/>
      <c r="AP3218" s="66"/>
      <c r="AQ3218" s="66"/>
      <c r="AS3218" s="67"/>
      <c r="AT3218" s="68"/>
    </row>
    <row r="3219" spans="1:46" x14ac:dyDescent="0.25">
      <c r="A3219" s="60">
        <v>48844.70335844392</v>
      </c>
      <c r="B3219" s="54">
        <f t="shared" si="150"/>
        <v>16</v>
      </c>
      <c r="C3219" s="54">
        <f t="shared" si="151"/>
        <v>3210</v>
      </c>
      <c r="D3219" s="60">
        <v>48844.70335844392</v>
      </c>
      <c r="G3219" s="63"/>
      <c r="I3219" s="64"/>
      <c r="J3219" s="64"/>
      <c r="K3219" s="65"/>
      <c r="M3219" s="64"/>
      <c r="N3219" s="66"/>
      <c r="O3219" s="66"/>
      <c r="Q3219" s="67"/>
      <c r="R3219" s="68"/>
      <c r="S3219" s="63"/>
      <c r="U3219" s="68">
        <v>94766</v>
      </c>
      <c r="V3219" s="64">
        <v>5</v>
      </c>
      <c r="W3219" s="54">
        <f t="shared" si="152"/>
        <v>3210</v>
      </c>
      <c r="X3219" s="68">
        <v>94766</v>
      </c>
      <c r="AC3219" s="63">
        <v>47383.687829607632</v>
      </c>
      <c r="AD3219" s="63"/>
      <c r="AE3219" s="54" t="s">
        <v>177</v>
      </c>
      <c r="AG3219" s="63"/>
      <c r="AK3219" s="64"/>
      <c r="AL3219" s="64"/>
      <c r="AM3219" s="65"/>
      <c r="AO3219" s="64"/>
      <c r="AP3219" s="66"/>
      <c r="AQ3219" s="66"/>
      <c r="AS3219" s="67"/>
      <c r="AT3219" s="68"/>
    </row>
    <row r="3220" spans="1:46" x14ac:dyDescent="0.25">
      <c r="A3220" s="60">
        <v>48859.968819025438</v>
      </c>
      <c r="B3220" s="54">
        <f t="shared" si="150"/>
        <v>17</v>
      </c>
      <c r="C3220" s="54">
        <f t="shared" si="151"/>
        <v>3211</v>
      </c>
      <c r="D3220" s="60">
        <v>48859.968819025438</v>
      </c>
      <c r="G3220" s="63"/>
      <c r="I3220" s="64"/>
      <c r="J3220" s="64"/>
      <c r="K3220" s="65"/>
      <c r="M3220" s="64"/>
      <c r="N3220" s="66"/>
      <c r="O3220" s="66"/>
      <c r="Q3220" s="67"/>
      <c r="R3220" s="68"/>
      <c r="S3220" s="63"/>
      <c r="U3220" s="68">
        <v>94795</v>
      </c>
      <c r="V3220" s="64">
        <v>6</v>
      </c>
      <c r="W3220" s="54">
        <f t="shared" si="152"/>
        <v>3211</v>
      </c>
      <c r="X3220" s="68">
        <v>94795</v>
      </c>
      <c r="AC3220" s="63">
        <v>47398.802582138218</v>
      </c>
      <c r="AD3220" s="63"/>
      <c r="AE3220" s="54" t="s">
        <v>176</v>
      </c>
      <c r="AG3220" s="63"/>
      <c r="AK3220" s="64"/>
      <c r="AL3220" s="64"/>
      <c r="AM3220" s="65"/>
      <c r="AO3220" s="64"/>
      <c r="AP3220" s="66"/>
      <c r="AQ3220" s="66"/>
      <c r="AS3220" s="67"/>
      <c r="AT3220" s="68"/>
    </row>
    <row r="3221" spans="1:46" x14ac:dyDescent="0.25">
      <c r="A3221" s="60">
        <v>48875.103316915687</v>
      </c>
      <c r="B3221" s="54">
        <f t="shared" si="150"/>
        <v>18</v>
      </c>
      <c r="C3221" s="54">
        <f t="shared" si="151"/>
        <v>3212</v>
      </c>
      <c r="D3221" s="60">
        <v>48875.103316915687</v>
      </c>
      <c r="G3221" s="63"/>
      <c r="I3221" s="64"/>
      <c r="J3221" s="64"/>
      <c r="K3221" s="65"/>
      <c r="M3221" s="64"/>
      <c r="N3221" s="66"/>
      <c r="O3221" s="66"/>
      <c r="Q3221" s="67"/>
      <c r="R3221" s="68"/>
      <c r="S3221" s="63"/>
      <c r="U3221" s="68">
        <v>94824</v>
      </c>
      <c r="V3221" s="64">
        <v>7</v>
      </c>
      <c r="W3221" s="54">
        <f t="shared" si="152"/>
        <v>3212</v>
      </c>
      <c r="X3221" s="68">
        <v>94824</v>
      </c>
      <c r="AC3221" s="63">
        <v>47413.394954895601</v>
      </c>
      <c r="AD3221" s="63"/>
      <c r="AE3221" s="54" t="s">
        <v>177</v>
      </c>
      <c r="AG3221" s="63"/>
      <c r="AK3221" s="64"/>
      <c r="AL3221" s="64"/>
      <c r="AM3221" s="65"/>
      <c r="AO3221" s="64"/>
      <c r="AP3221" s="66"/>
      <c r="AQ3221" s="66"/>
      <c r="AS3221" s="67"/>
      <c r="AT3221" s="68"/>
    </row>
    <row r="3222" spans="1:46" x14ac:dyDescent="0.25">
      <c r="A3222" s="60">
        <v>48890.112668152433</v>
      </c>
      <c r="B3222" s="54">
        <f t="shared" si="150"/>
        <v>19</v>
      </c>
      <c r="C3222" s="54">
        <f t="shared" si="151"/>
        <v>3213</v>
      </c>
      <c r="D3222" s="60">
        <v>48890.112668152433</v>
      </c>
      <c r="G3222" s="63"/>
      <c r="I3222" s="64"/>
      <c r="J3222" s="64"/>
      <c r="K3222" s="65"/>
      <c r="M3222" s="64"/>
      <c r="N3222" s="66"/>
      <c r="O3222" s="66"/>
      <c r="Q3222" s="67"/>
      <c r="R3222" s="68"/>
      <c r="S3222" s="63"/>
      <c r="U3222" s="68">
        <v>94854</v>
      </c>
      <c r="V3222" s="64">
        <v>8</v>
      </c>
      <c r="W3222" s="54">
        <f t="shared" si="152"/>
        <v>3213</v>
      </c>
      <c r="X3222" s="68">
        <v>94854</v>
      </c>
      <c r="AC3222" s="63">
        <v>47428.184228155296</v>
      </c>
      <c r="AD3222" s="63"/>
      <c r="AE3222" s="54" t="s">
        <v>176</v>
      </c>
      <c r="AG3222" s="63"/>
      <c r="AK3222" s="64"/>
      <c r="AL3222" s="64"/>
      <c r="AM3222" s="65"/>
      <c r="AO3222" s="64"/>
      <c r="AP3222" s="66"/>
      <c r="AQ3222" s="66"/>
      <c r="AS3222" s="67"/>
      <c r="AT3222" s="68"/>
    </row>
    <row r="3223" spans="1:46" x14ac:dyDescent="0.25">
      <c r="A3223" s="60">
        <v>48905.012036953587</v>
      </c>
      <c r="B3223" s="54">
        <f t="shared" si="150"/>
        <v>20</v>
      </c>
      <c r="C3223" s="54">
        <f t="shared" si="151"/>
        <v>3214</v>
      </c>
      <c r="D3223" s="60">
        <v>48905.012036953587</v>
      </c>
      <c r="G3223" s="63"/>
      <c r="I3223" s="64"/>
      <c r="J3223" s="64"/>
      <c r="K3223" s="65"/>
      <c r="M3223" s="64"/>
      <c r="N3223" s="66"/>
      <c r="O3223" s="66"/>
      <c r="Q3223" s="67"/>
      <c r="R3223" s="68"/>
      <c r="S3223" s="63"/>
      <c r="U3223" s="68">
        <v>94883</v>
      </c>
      <c r="V3223" s="64">
        <v>9</v>
      </c>
      <c r="W3223" s="54">
        <f t="shared" si="152"/>
        <v>3214</v>
      </c>
      <c r="X3223" s="68">
        <v>94883</v>
      </c>
      <c r="AC3223" s="63">
        <v>47443.169536158908</v>
      </c>
      <c r="AD3223" s="63"/>
      <c r="AE3223" s="54" t="s">
        <v>177</v>
      </c>
      <c r="AG3223" s="63"/>
      <c r="AK3223" s="64"/>
      <c r="AL3223" s="64"/>
      <c r="AM3223" s="65"/>
      <c r="AO3223" s="64"/>
      <c r="AP3223" s="66"/>
      <c r="AQ3223" s="66"/>
      <c r="AS3223" s="67"/>
      <c r="AT3223" s="68"/>
    </row>
    <row r="3224" spans="1:46" x14ac:dyDescent="0.25">
      <c r="A3224" s="60">
        <v>48919.823674875312</v>
      </c>
      <c r="B3224" s="54">
        <f t="shared" si="150"/>
        <v>21</v>
      </c>
      <c r="C3224" s="54">
        <f t="shared" si="151"/>
        <v>3215</v>
      </c>
      <c r="D3224" s="60">
        <v>48919.823674875312</v>
      </c>
      <c r="G3224" s="63"/>
      <c r="I3224" s="64"/>
      <c r="J3224" s="64"/>
      <c r="K3224" s="65"/>
      <c r="M3224" s="64"/>
      <c r="N3224" s="66"/>
      <c r="O3224" s="66"/>
      <c r="Q3224" s="67"/>
      <c r="R3224" s="68"/>
      <c r="S3224" s="63"/>
      <c r="U3224" s="68">
        <v>94913</v>
      </c>
      <c r="V3224" s="64">
        <v>10</v>
      </c>
      <c r="W3224" s="54">
        <f t="shared" si="152"/>
        <v>3215</v>
      </c>
      <c r="X3224" s="68">
        <v>94913</v>
      </c>
      <c r="AC3224" s="63">
        <v>47457.620343246963</v>
      </c>
      <c r="AD3224" s="63"/>
      <c r="AE3224" s="54" t="s">
        <v>176</v>
      </c>
      <c r="AG3224" s="63"/>
      <c r="AK3224" s="64"/>
      <c r="AL3224" s="64"/>
      <c r="AM3224" s="65"/>
      <c r="AO3224" s="64"/>
      <c r="AP3224" s="66"/>
      <c r="AQ3224" s="66"/>
      <c r="AS3224" s="67"/>
      <c r="AT3224" s="68"/>
    </row>
    <row r="3225" spans="1:46" x14ac:dyDescent="0.25">
      <c r="A3225" s="60">
        <v>48934.574417333119</v>
      </c>
      <c r="B3225" s="54">
        <f t="shared" si="150"/>
        <v>22</v>
      </c>
      <c r="C3225" s="54">
        <f t="shared" si="151"/>
        <v>3216</v>
      </c>
      <c r="D3225" s="60">
        <v>48934.574417333119</v>
      </c>
      <c r="G3225" s="63"/>
      <c r="I3225" s="64"/>
      <c r="J3225" s="64"/>
      <c r="K3225" s="65"/>
      <c r="M3225" s="64"/>
      <c r="N3225" s="66"/>
      <c r="O3225" s="66"/>
      <c r="Q3225" s="67"/>
      <c r="R3225" s="68"/>
      <c r="S3225" s="63"/>
      <c r="U3225" s="68">
        <v>94943</v>
      </c>
      <c r="V3225" s="64">
        <v>11</v>
      </c>
      <c r="W3225" s="54">
        <f t="shared" si="152"/>
        <v>3216</v>
      </c>
      <c r="X3225" s="68">
        <v>94943</v>
      </c>
      <c r="AC3225" s="63">
        <v>47472.949776436668</v>
      </c>
      <c r="AD3225" s="63"/>
      <c r="AE3225" s="54" t="s">
        <v>177</v>
      </c>
      <c r="AG3225" s="63"/>
      <c r="AK3225" s="64"/>
      <c r="AL3225" s="64"/>
      <c r="AM3225" s="65"/>
      <c r="AO3225" s="64"/>
      <c r="AP3225" s="66"/>
      <c r="AQ3225" s="66"/>
      <c r="AS3225" s="67"/>
      <c r="AT3225" s="68"/>
    </row>
    <row r="3226" spans="1:46" x14ac:dyDescent="0.25">
      <c r="A3226" s="60">
        <v>48949.295612039976</v>
      </c>
      <c r="B3226" s="54">
        <f t="shared" si="150"/>
        <v>23</v>
      </c>
      <c r="C3226" s="54">
        <f t="shared" si="151"/>
        <v>3217</v>
      </c>
      <c r="D3226" s="60">
        <v>48949.295612039976</v>
      </c>
      <c r="G3226" s="63"/>
      <c r="I3226" s="64"/>
      <c r="J3226" s="64"/>
      <c r="K3226" s="65"/>
      <c r="M3226" s="64"/>
      <c r="N3226" s="66"/>
      <c r="O3226" s="66"/>
      <c r="Q3226" s="67"/>
      <c r="R3226" s="68"/>
      <c r="S3226" s="63"/>
      <c r="U3226" s="68">
        <v>94972</v>
      </c>
      <c r="V3226" s="64">
        <v>12</v>
      </c>
      <c r="W3226" s="54">
        <f t="shared" si="152"/>
        <v>3217</v>
      </c>
      <c r="X3226" s="68">
        <v>94972</v>
      </c>
      <c r="AC3226" s="63">
        <v>47487.118556730915</v>
      </c>
      <c r="AD3226" s="63"/>
      <c r="AE3226" s="54" t="s">
        <v>176</v>
      </c>
      <c r="AG3226" s="63"/>
      <c r="AK3226" s="64"/>
      <c r="AL3226" s="64"/>
      <c r="AM3226" s="65"/>
      <c r="AO3226" s="64"/>
      <c r="AP3226" s="66"/>
      <c r="AQ3226" s="66"/>
      <c r="AS3226" s="67"/>
      <c r="AT3226" s="68"/>
    </row>
    <row r="3227" spans="1:46" x14ac:dyDescent="0.25">
      <c r="A3227" s="60">
        <v>48964.019759326708</v>
      </c>
      <c r="B3227" s="54">
        <f t="shared" si="150"/>
        <v>24</v>
      </c>
      <c r="C3227" s="54">
        <f t="shared" si="151"/>
        <v>3218</v>
      </c>
      <c r="D3227" s="60">
        <v>48964.019759326708</v>
      </c>
      <c r="G3227" s="63"/>
      <c r="I3227" s="64"/>
      <c r="J3227" s="64"/>
      <c r="K3227" s="65"/>
      <c r="M3227" s="64"/>
      <c r="N3227" s="66"/>
      <c r="O3227" s="66"/>
      <c r="Q3227" s="67"/>
      <c r="R3227" s="68"/>
      <c r="S3227" s="63"/>
      <c r="U3227" s="68">
        <v>95002</v>
      </c>
      <c r="V3227" s="64">
        <v>1</v>
      </c>
      <c r="W3227" s="54">
        <f t="shared" si="152"/>
        <v>3218</v>
      </c>
      <c r="X3227" s="68">
        <v>95002</v>
      </c>
      <c r="AC3227" s="63">
        <v>47502.663564101327</v>
      </c>
      <c r="AD3227" s="63"/>
      <c r="AE3227" s="54" t="s">
        <v>177</v>
      </c>
      <c r="AG3227" s="63"/>
      <c r="AK3227" s="64"/>
      <c r="AL3227" s="64"/>
      <c r="AM3227" s="65"/>
      <c r="AO3227" s="64"/>
      <c r="AP3227" s="66"/>
      <c r="AQ3227" s="66"/>
      <c r="AS3227" s="67"/>
      <c r="AT3227" s="68"/>
    </row>
    <row r="3228" spans="1:46" x14ac:dyDescent="0.25">
      <c r="A3228" s="60">
        <v>48978.779392797966</v>
      </c>
      <c r="B3228" s="54">
        <f t="shared" si="150"/>
        <v>1</v>
      </c>
      <c r="C3228" s="54">
        <f t="shared" si="151"/>
        <v>3219</v>
      </c>
      <c r="D3228" s="60">
        <v>48978.779392797966</v>
      </c>
      <c r="G3228" s="63"/>
      <c r="I3228" s="64"/>
      <c r="J3228" s="64"/>
      <c r="K3228" s="65"/>
      <c r="M3228" s="64"/>
      <c r="N3228" s="66"/>
      <c r="O3228" s="66"/>
      <c r="Q3228" s="67"/>
      <c r="R3228" s="68"/>
      <c r="S3228" s="63"/>
      <c r="U3228" s="68">
        <v>95032</v>
      </c>
      <c r="V3228" s="64">
        <v>2</v>
      </c>
      <c r="W3228" s="54">
        <f t="shared" si="152"/>
        <v>3219</v>
      </c>
      <c r="X3228" s="68">
        <v>95032</v>
      </c>
      <c r="AC3228" s="63">
        <v>47516.672695617657</v>
      </c>
      <c r="AD3228" s="63"/>
      <c r="AE3228" s="54" t="s">
        <v>176</v>
      </c>
      <c r="AG3228" s="63"/>
      <c r="AK3228" s="64"/>
      <c r="AL3228" s="64"/>
      <c r="AM3228" s="65"/>
      <c r="AO3228" s="64"/>
      <c r="AP3228" s="66"/>
      <c r="AQ3228" s="66"/>
      <c r="AS3228" s="67"/>
      <c r="AT3228" s="68"/>
    </row>
    <row r="3229" spans="1:46" x14ac:dyDescent="0.25">
      <c r="A3229" s="60">
        <v>48993.605108672753</v>
      </c>
      <c r="B3229" s="54">
        <f t="shared" si="150"/>
        <v>2</v>
      </c>
      <c r="C3229" s="54">
        <f t="shared" si="151"/>
        <v>3220</v>
      </c>
      <c r="D3229" s="60">
        <v>48993.605108672753</v>
      </c>
      <c r="G3229" s="63"/>
      <c r="I3229" s="64"/>
      <c r="J3229" s="64"/>
      <c r="K3229" s="65"/>
      <c r="M3229" s="64"/>
      <c r="N3229" s="66"/>
      <c r="O3229" s="66"/>
      <c r="Q3229" s="67"/>
      <c r="R3229" s="68"/>
      <c r="S3229" s="63"/>
      <c r="U3229" s="68">
        <v>95062</v>
      </c>
      <c r="V3229" s="64">
        <v>3</v>
      </c>
      <c r="W3229" s="54">
        <f t="shared" si="152"/>
        <v>3220</v>
      </c>
      <c r="X3229" s="68">
        <v>95062</v>
      </c>
      <c r="AC3229" s="63">
        <v>47532.264570109546</v>
      </c>
      <c r="AD3229" s="63"/>
      <c r="AE3229" s="54" t="s">
        <v>177</v>
      </c>
      <c r="AG3229" s="63"/>
      <c r="AK3229" s="64"/>
      <c r="AL3229" s="64"/>
      <c r="AM3229" s="65"/>
      <c r="AO3229" s="64"/>
      <c r="AP3229" s="66"/>
      <c r="AQ3229" s="66"/>
      <c r="AS3229" s="67"/>
      <c r="AT3229" s="68"/>
    </row>
    <row r="3230" spans="1:46" x14ac:dyDescent="0.25">
      <c r="A3230" s="60">
        <v>49008.52330329502</v>
      </c>
      <c r="B3230" s="54">
        <f t="shared" si="150"/>
        <v>3</v>
      </c>
      <c r="C3230" s="54">
        <f t="shared" si="151"/>
        <v>3221</v>
      </c>
      <c r="D3230" s="60">
        <v>49008.52330329502</v>
      </c>
      <c r="G3230" s="63"/>
      <c r="I3230" s="64"/>
      <c r="J3230" s="64"/>
      <c r="K3230" s="65"/>
      <c r="M3230" s="64"/>
      <c r="N3230" s="66"/>
      <c r="O3230" s="66"/>
      <c r="Q3230" s="67"/>
      <c r="R3230" s="68"/>
      <c r="S3230" s="63"/>
      <c r="U3230" s="68">
        <v>95091</v>
      </c>
      <c r="V3230" s="64">
        <v>4</v>
      </c>
      <c r="W3230" s="54">
        <f t="shared" si="152"/>
        <v>3221</v>
      </c>
      <c r="X3230" s="68">
        <v>95091</v>
      </c>
      <c r="AC3230" s="63">
        <v>47546.274885580409</v>
      </c>
      <c r="AD3230" s="63"/>
      <c r="AE3230" s="54" t="s">
        <v>176</v>
      </c>
      <c r="AG3230" s="63"/>
      <c r="AK3230" s="64"/>
      <c r="AL3230" s="64"/>
      <c r="AM3230" s="65"/>
      <c r="AO3230" s="64"/>
      <c r="AP3230" s="66"/>
      <c r="AQ3230" s="66"/>
      <c r="AS3230" s="67"/>
      <c r="AT3230" s="68"/>
    </row>
    <row r="3231" spans="1:46" x14ac:dyDescent="0.25">
      <c r="A3231" s="60">
        <v>49023.554625114892</v>
      </c>
      <c r="B3231" s="54">
        <f t="shared" si="150"/>
        <v>4</v>
      </c>
      <c r="C3231" s="54">
        <f t="shared" si="151"/>
        <v>3222</v>
      </c>
      <c r="D3231" s="60">
        <v>49023.554625114892</v>
      </c>
      <c r="G3231" s="63"/>
      <c r="I3231" s="64"/>
      <c r="J3231" s="64"/>
      <c r="K3231" s="65"/>
      <c r="M3231" s="64"/>
      <c r="N3231" s="66"/>
      <c r="O3231" s="66"/>
      <c r="Q3231" s="67"/>
      <c r="R3231" s="68"/>
      <c r="S3231" s="63"/>
      <c r="U3231" s="68">
        <v>95121</v>
      </c>
      <c r="V3231" s="64">
        <v>5</v>
      </c>
      <c r="W3231" s="54">
        <f t="shared" si="152"/>
        <v>3222</v>
      </c>
      <c r="X3231" s="68">
        <v>95121</v>
      </c>
      <c r="AC3231" s="63">
        <v>47561.748376522679</v>
      </c>
      <c r="AD3231" s="63"/>
      <c r="AE3231" s="54" t="s">
        <v>177</v>
      </c>
      <c r="AG3231" s="63"/>
      <c r="AK3231" s="64"/>
      <c r="AL3231" s="64"/>
      <c r="AM3231" s="65"/>
      <c r="AO3231" s="64"/>
      <c r="AP3231" s="66"/>
      <c r="AQ3231" s="66"/>
      <c r="AS3231" s="67"/>
      <c r="AT3231" s="68"/>
    </row>
    <row r="3232" spans="1:46" x14ac:dyDescent="0.25">
      <c r="A3232" s="60">
        <v>49038.713476188947</v>
      </c>
      <c r="B3232" s="54">
        <f t="shared" si="150"/>
        <v>5</v>
      </c>
      <c r="C3232" s="54">
        <f t="shared" si="151"/>
        <v>3223</v>
      </c>
      <c r="D3232" s="60">
        <v>49038.713476188947</v>
      </c>
      <c r="G3232" s="63"/>
      <c r="I3232" s="64"/>
      <c r="J3232" s="64"/>
      <c r="K3232" s="65"/>
      <c r="M3232" s="64"/>
      <c r="N3232" s="66"/>
      <c r="O3232" s="66"/>
      <c r="Q3232" s="67"/>
      <c r="R3232" s="68"/>
      <c r="S3232" s="63"/>
      <c r="U3232" s="68">
        <v>95150</v>
      </c>
      <c r="V3232" s="64">
        <v>6</v>
      </c>
      <c r="W3232" s="54">
        <f t="shared" si="152"/>
        <v>3223</v>
      </c>
      <c r="X3232" s="68">
        <v>95150</v>
      </c>
      <c r="AC3232" s="63">
        <v>47575.91924260091</v>
      </c>
      <c r="AD3232" s="63"/>
      <c r="AE3232" s="54" t="s">
        <v>176</v>
      </c>
      <c r="AG3232" s="63"/>
      <c r="AK3232" s="64"/>
      <c r="AL3232" s="64"/>
      <c r="AM3232" s="65"/>
      <c r="AO3232" s="64"/>
      <c r="AP3232" s="66"/>
      <c r="AQ3232" s="66"/>
      <c r="AS3232" s="67"/>
      <c r="AT3232" s="68"/>
    </row>
    <row r="3233" spans="1:46" x14ac:dyDescent="0.25">
      <c r="A3233" s="60">
        <v>49054.003395424224</v>
      </c>
      <c r="B3233" s="54">
        <f t="shared" si="150"/>
        <v>6</v>
      </c>
      <c r="C3233" s="54">
        <f t="shared" si="151"/>
        <v>3224</v>
      </c>
      <c r="D3233" s="60">
        <v>49054.003395424224</v>
      </c>
      <c r="G3233" s="63"/>
      <c r="I3233" s="64"/>
      <c r="J3233" s="64"/>
      <c r="K3233" s="65"/>
      <c r="M3233" s="64"/>
      <c r="N3233" s="66"/>
      <c r="O3233" s="66"/>
      <c r="Q3233" s="67"/>
      <c r="R3233" s="68"/>
      <c r="S3233" s="63"/>
      <c r="U3233" s="68">
        <v>95179</v>
      </c>
      <c r="V3233" s="64">
        <v>7</v>
      </c>
      <c r="W3233" s="54">
        <f t="shared" si="152"/>
        <v>3224</v>
      </c>
      <c r="X3233" s="68">
        <v>95179</v>
      </c>
      <c r="AC3233" s="63">
        <v>47591.139716550242</v>
      </c>
      <c r="AD3233" s="63"/>
      <c r="AE3233" s="54" t="s">
        <v>177</v>
      </c>
      <c r="AG3233" s="63"/>
      <c r="AK3233" s="64"/>
      <c r="AL3233" s="64"/>
      <c r="AM3233" s="65"/>
      <c r="AO3233" s="64"/>
      <c r="AP3233" s="66"/>
      <c r="AQ3233" s="66"/>
      <c r="AS3233" s="67"/>
      <c r="AT3233" s="68"/>
    </row>
    <row r="3234" spans="1:46" x14ac:dyDescent="0.25">
      <c r="A3234" s="60">
        <v>49069.42383287847</v>
      </c>
      <c r="B3234" s="54">
        <f t="shared" si="150"/>
        <v>7</v>
      </c>
      <c r="C3234" s="54">
        <f t="shared" si="151"/>
        <v>3225</v>
      </c>
      <c r="D3234" s="60">
        <v>49069.42383287847</v>
      </c>
      <c r="G3234" s="63"/>
      <c r="I3234" s="64"/>
      <c r="J3234" s="64"/>
      <c r="K3234" s="65"/>
      <c r="M3234" s="64"/>
      <c r="N3234" s="66"/>
      <c r="O3234" s="66"/>
      <c r="Q3234" s="67"/>
      <c r="R3234" s="68"/>
      <c r="S3234" s="63"/>
      <c r="U3234" s="68">
        <v>95208</v>
      </c>
      <c r="V3234" s="64">
        <v>8</v>
      </c>
      <c r="W3234" s="54">
        <f t="shared" si="152"/>
        <v>3225</v>
      </c>
      <c r="X3234" s="68">
        <v>95208</v>
      </c>
      <c r="AC3234" s="63">
        <v>47605.592583864462</v>
      </c>
      <c r="AD3234" s="63"/>
      <c r="AE3234" s="54" t="s">
        <v>176</v>
      </c>
      <c r="AG3234" s="63"/>
      <c r="AK3234" s="64"/>
      <c r="AL3234" s="64"/>
      <c r="AM3234" s="65"/>
      <c r="AO3234" s="64"/>
      <c r="AP3234" s="66"/>
      <c r="AQ3234" s="66"/>
      <c r="AS3234" s="67"/>
      <c r="AT3234" s="68"/>
    </row>
    <row r="3235" spans="1:46" x14ac:dyDescent="0.25">
      <c r="A3235" s="60">
        <v>49084.95698490506</v>
      </c>
      <c r="B3235" s="54">
        <f t="shared" si="150"/>
        <v>8</v>
      </c>
      <c r="C3235" s="54">
        <f t="shared" si="151"/>
        <v>3226</v>
      </c>
      <c r="D3235" s="60">
        <v>49084.95698490506</v>
      </c>
      <c r="G3235" s="63"/>
      <c r="I3235" s="64"/>
      <c r="J3235" s="64"/>
      <c r="K3235" s="65"/>
      <c r="M3235" s="64"/>
      <c r="N3235" s="66"/>
      <c r="O3235" s="66"/>
      <c r="Q3235" s="67"/>
      <c r="R3235" s="68"/>
      <c r="S3235" s="63"/>
      <c r="U3235" s="68">
        <v>95238</v>
      </c>
      <c r="V3235" s="64">
        <v>9</v>
      </c>
      <c r="W3235" s="54">
        <f t="shared" si="152"/>
        <v>3226</v>
      </c>
      <c r="X3235" s="68">
        <v>95238</v>
      </c>
      <c r="AC3235" s="63">
        <v>47620.472440565936</v>
      </c>
      <c r="AD3235" s="63"/>
      <c r="AE3235" s="54" t="s">
        <v>177</v>
      </c>
      <c r="AG3235" s="63"/>
      <c r="AK3235" s="64"/>
      <c r="AL3235" s="64"/>
      <c r="AM3235" s="65"/>
      <c r="AO3235" s="64"/>
      <c r="AP3235" s="66"/>
      <c r="AQ3235" s="66"/>
      <c r="AS3235" s="67"/>
      <c r="AT3235" s="68"/>
    </row>
    <row r="3236" spans="1:46" x14ac:dyDescent="0.25">
      <c r="A3236" s="60">
        <v>49100.588777964935</v>
      </c>
      <c r="B3236" s="54">
        <f t="shared" si="150"/>
        <v>9</v>
      </c>
      <c r="C3236" s="54">
        <f t="shared" si="151"/>
        <v>3227</v>
      </c>
      <c r="D3236" s="60">
        <v>49100.588777964935</v>
      </c>
      <c r="G3236" s="63"/>
      <c r="I3236" s="64"/>
      <c r="J3236" s="64"/>
      <c r="K3236" s="65"/>
      <c r="M3236" s="64"/>
      <c r="N3236" s="66"/>
      <c r="O3236" s="66"/>
      <c r="Q3236" s="67"/>
      <c r="R3236" s="68"/>
      <c r="S3236" s="63"/>
      <c r="U3236" s="68">
        <v>95267</v>
      </c>
      <c r="V3236" s="64">
        <v>10</v>
      </c>
      <c r="W3236" s="54">
        <f t="shared" si="152"/>
        <v>3227</v>
      </c>
      <c r="X3236" s="68">
        <v>95267</v>
      </c>
      <c r="AC3236" s="63">
        <v>47635.265633127186</v>
      </c>
      <c r="AD3236" s="63"/>
      <c r="AE3236" s="54" t="s">
        <v>176</v>
      </c>
      <c r="AG3236" s="63"/>
      <c r="AK3236" s="64"/>
      <c r="AL3236" s="64"/>
      <c r="AM3236" s="65"/>
      <c r="AO3236" s="64"/>
      <c r="AP3236" s="66"/>
      <c r="AQ3236" s="66"/>
      <c r="AS3236" s="67"/>
      <c r="AT3236" s="68"/>
    </row>
    <row r="3237" spans="1:46" x14ac:dyDescent="0.25">
      <c r="A3237" s="60">
        <v>49116.28149921773</v>
      </c>
      <c r="B3237" s="54">
        <f t="shared" si="150"/>
        <v>10</v>
      </c>
      <c r="C3237" s="54">
        <f t="shared" si="151"/>
        <v>3228</v>
      </c>
      <c r="D3237" s="60">
        <v>49116.28149921773</v>
      </c>
      <c r="G3237" s="63"/>
      <c r="I3237" s="64"/>
      <c r="J3237" s="64"/>
      <c r="K3237" s="65"/>
      <c r="M3237" s="64"/>
      <c r="N3237" s="66"/>
      <c r="O3237" s="66"/>
      <c r="Q3237" s="67"/>
      <c r="R3237" s="68"/>
      <c r="S3237" s="63"/>
      <c r="U3237" s="68">
        <v>95297</v>
      </c>
      <c r="V3237" s="64">
        <v>11</v>
      </c>
      <c r="W3237" s="54">
        <f t="shared" si="152"/>
        <v>3228</v>
      </c>
      <c r="X3237" s="68">
        <v>95297</v>
      </c>
      <c r="AC3237" s="63">
        <v>47649.779289334547</v>
      </c>
      <c r="AD3237" s="63"/>
      <c r="AE3237" s="54" t="s">
        <v>177</v>
      </c>
      <c r="AG3237" s="63"/>
      <c r="AK3237" s="64"/>
      <c r="AL3237" s="64"/>
      <c r="AM3237" s="65"/>
      <c r="AO3237" s="64"/>
      <c r="AP3237" s="66"/>
      <c r="AQ3237" s="66"/>
      <c r="AS3237" s="67"/>
      <c r="AT3237" s="68"/>
    </row>
    <row r="3238" spans="1:46" x14ac:dyDescent="0.25">
      <c r="A3238" s="60">
        <v>49132.013054992072</v>
      </c>
      <c r="B3238" s="54">
        <f t="shared" si="150"/>
        <v>11</v>
      </c>
      <c r="C3238" s="54">
        <f t="shared" si="151"/>
        <v>3229</v>
      </c>
      <c r="D3238" s="60">
        <v>49132.013054992072</v>
      </c>
      <c r="G3238" s="63"/>
      <c r="I3238" s="64"/>
      <c r="J3238" s="64"/>
      <c r="K3238" s="65"/>
      <c r="M3238" s="64"/>
      <c r="N3238" s="66"/>
      <c r="O3238" s="66"/>
      <c r="Q3238" s="67"/>
      <c r="R3238" s="68"/>
      <c r="S3238" s="63"/>
      <c r="U3238" s="68">
        <v>95326</v>
      </c>
      <c r="V3238" s="64">
        <v>12</v>
      </c>
      <c r="W3238" s="54">
        <f t="shared" si="152"/>
        <v>3229</v>
      </c>
      <c r="X3238" s="68">
        <v>95326</v>
      </c>
      <c r="AC3238" s="63">
        <v>47664.899753685575</v>
      </c>
      <c r="AD3238" s="63"/>
      <c r="AE3238" s="54" t="s">
        <v>176</v>
      </c>
      <c r="AG3238" s="63"/>
      <c r="AK3238" s="64"/>
      <c r="AL3238" s="64"/>
      <c r="AM3238" s="65"/>
      <c r="AO3238" s="64"/>
      <c r="AP3238" s="66"/>
      <c r="AQ3238" s="66"/>
      <c r="AS3238" s="67"/>
      <c r="AT3238" s="68"/>
    </row>
    <row r="3239" spans="1:46" x14ac:dyDescent="0.25">
      <c r="A3239" s="60">
        <v>49147.734388041776</v>
      </c>
      <c r="B3239" s="54">
        <f t="shared" si="150"/>
        <v>12</v>
      </c>
      <c r="C3239" s="54">
        <f t="shared" si="151"/>
        <v>3230</v>
      </c>
      <c r="D3239" s="60">
        <v>49147.734388041776</v>
      </c>
      <c r="G3239" s="63"/>
      <c r="I3239" s="64"/>
      <c r="J3239" s="64"/>
      <c r="K3239" s="65"/>
      <c r="M3239" s="64"/>
      <c r="N3239" s="66"/>
      <c r="O3239" s="66"/>
      <c r="Q3239" s="67"/>
      <c r="R3239" s="68"/>
      <c r="S3239" s="63"/>
      <c r="U3239" s="68">
        <v>95356</v>
      </c>
      <c r="V3239" s="64">
        <v>1</v>
      </c>
      <c r="W3239" s="54">
        <f t="shared" si="152"/>
        <v>3230</v>
      </c>
      <c r="X3239" s="68">
        <v>95356</v>
      </c>
      <c r="AC3239" s="63">
        <v>47679.092470227275</v>
      </c>
      <c r="AD3239" s="63"/>
      <c r="AE3239" s="54" t="s">
        <v>177</v>
      </c>
      <c r="AG3239" s="63"/>
      <c r="AK3239" s="64"/>
      <c r="AL3239" s="64"/>
      <c r="AM3239" s="65"/>
      <c r="AO3239" s="64"/>
      <c r="AP3239" s="66"/>
      <c r="AQ3239" s="66"/>
      <c r="AS3239" s="67"/>
      <c r="AT3239" s="68"/>
    </row>
    <row r="3240" spans="1:46" x14ac:dyDescent="0.25">
      <c r="A3240" s="60">
        <v>49163.423798192292</v>
      </c>
      <c r="B3240" s="54">
        <f t="shared" si="150"/>
        <v>13</v>
      </c>
      <c r="C3240" s="54">
        <f t="shared" si="151"/>
        <v>3231</v>
      </c>
      <c r="D3240" s="60">
        <v>49163.423798192292</v>
      </c>
      <c r="G3240" s="63"/>
      <c r="I3240" s="64"/>
      <c r="J3240" s="64"/>
      <c r="K3240" s="65"/>
      <c r="M3240" s="64"/>
      <c r="N3240" s="66"/>
      <c r="O3240" s="66"/>
      <c r="Q3240" s="67"/>
      <c r="R3240" s="68"/>
      <c r="S3240" s="63"/>
      <c r="U3240" s="68">
        <v>95386</v>
      </c>
      <c r="V3240" s="64">
        <v>2</v>
      </c>
      <c r="W3240" s="54">
        <f t="shared" si="152"/>
        <v>3231</v>
      </c>
      <c r="X3240" s="68">
        <v>95386</v>
      </c>
      <c r="AC3240" s="63">
        <v>47694.466783976182</v>
      </c>
      <c r="AD3240" s="63"/>
      <c r="AE3240" s="54" t="s">
        <v>176</v>
      </c>
      <c r="AG3240" s="63"/>
      <c r="AK3240" s="64"/>
      <c r="AL3240" s="64"/>
      <c r="AM3240" s="65"/>
      <c r="AO3240" s="64"/>
      <c r="AP3240" s="66"/>
      <c r="AQ3240" s="66"/>
      <c r="AS3240" s="67"/>
      <c r="AT3240" s="68"/>
    </row>
    <row r="3241" spans="1:46" x14ac:dyDescent="0.25">
      <c r="A3241" s="60">
        <v>49179.033980689012</v>
      </c>
      <c r="B3241" s="54">
        <f t="shared" si="150"/>
        <v>14</v>
      </c>
      <c r="C3241" s="54">
        <f t="shared" si="151"/>
        <v>3232</v>
      </c>
      <c r="D3241" s="60">
        <v>49179.033980689012</v>
      </c>
      <c r="G3241" s="63"/>
      <c r="I3241" s="64"/>
      <c r="J3241" s="64"/>
      <c r="K3241" s="65"/>
      <c r="M3241" s="64"/>
      <c r="N3241" s="66"/>
      <c r="O3241" s="66"/>
      <c r="Q3241" s="67"/>
      <c r="R3241" s="68"/>
      <c r="S3241" s="63"/>
      <c r="U3241" s="68">
        <v>95416</v>
      </c>
      <c r="V3241" s="64">
        <v>3</v>
      </c>
      <c r="W3241" s="54">
        <f t="shared" si="152"/>
        <v>3232</v>
      </c>
      <c r="X3241" s="68">
        <v>95416</v>
      </c>
      <c r="AC3241" s="63">
        <v>47708.448312962893</v>
      </c>
      <c r="AD3241" s="63"/>
      <c r="AE3241" s="54" t="s">
        <v>177</v>
      </c>
      <c r="AG3241" s="63"/>
      <c r="AK3241" s="64"/>
      <c r="AL3241" s="64"/>
      <c r="AM3241" s="65"/>
      <c r="AO3241" s="64"/>
      <c r="AP3241" s="66"/>
      <c r="AQ3241" s="66"/>
      <c r="AS3241" s="67"/>
      <c r="AT3241" s="68"/>
    </row>
    <row r="3242" spans="1:46" x14ac:dyDescent="0.25">
      <c r="A3242" s="60">
        <v>49194.552194070537</v>
      </c>
      <c r="B3242" s="54">
        <f t="shared" si="150"/>
        <v>15</v>
      </c>
      <c r="C3242" s="54">
        <f t="shared" si="151"/>
        <v>3233</v>
      </c>
      <c r="D3242" s="60">
        <v>49194.552194070537</v>
      </c>
      <c r="G3242" s="63"/>
      <c r="I3242" s="64"/>
      <c r="J3242" s="64"/>
      <c r="K3242" s="65"/>
      <c r="M3242" s="64"/>
      <c r="N3242" s="66"/>
      <c r="O3242" s="66"/>
      <c r="Q3242" s="67"/>
      <c r="R3242" s="68"/>
      <c r="S3242" s="63"/>
      <c r="U3242" s="68">
        <v>95445</v>
      </c>
      <c r="V3242" s="64">
        <v>4</v>
      </c>
      <c r="W3242" s="54">
        <f t="shared" si="152"/>
        <v>3233</v>
      </c>
      <c r="X3242" s="68">
        <v>95445</v>
      </c>
      <c r="AC3242" s="63">
        <v>47723.964259261731</v>
      </c>
      <c r="AD3242" s="63"/>
      <c r="AE3242" s="54" t="s">
        <v>176</v>
      </c>
      <c r="AG3242" s="63"/>
      <c r="AK3242" s="64"/>
      <c r="AL3242" s="64"/>
      <c r="AM3242" s="65"/>
      <c r="AO3242" s="64"/>
      <c r="AP3242" s="66"/>
      <c r="AQ3242" s="66"/>
      <c r="AS3242" s="67"/>
      <c r="AT3242" s="68"/>
    </row>
    <row r="3243" spans="1:46" x14ac:dyDescent="0.25">
      <c r="A3243" s="60">
        <v>49209.944956101011</v>
      </c>
      <c r="B3243" s="54">
        <f t="shared" si="150"/>
        <v>16</v>
      </c>
      <c r="C3243" s="54">
        <f t="shared" si="151"/>
        <v>3234</v>
      </c>
      <c r="D3243" s="60">
        <v>49209.944956101011</v>
      </c>
      <c r="G3243" s="63"/>
      <c r="I3243" s="64"/>
      <c r="J3243" s="64"/>
      <c r="K3243" s="65"/>
      <c r="M3243" s="64"/>
      <c r="N3243" s="66"/>
      <c r="O3243" s="66"/>
      <c r="Q3243" s="67"/>
      <c r="R3243" s="68"/>
      <c r="S3243" s="63"/>
      <c r="U3243" s="68">
        <v>95475</v>
      </c>
      <c r="V3243" s="64">
        <v>5</v>
      </c>
      <c r="W3243" s="54">
        <f t="shared" si="152"/>
        <v>3234</v>
      </c>
      <c r="X3243" s="68">
        <v>95475</v>
      </c>
      <c r="AC3243" s="63">
        <v>47737.888261888642</v>
      </c>
      <c r="AD3243" s="63"/>
      <c r="AE3243" s="54" t="s">
        <v>177</v>
      </c>
      <c r="AG3243" s="63"/>
      <c r="AK3243" s="64"/>
      <c r="AL3243" s="64"/>
      <c r="AM3243" s="65"/>
      <c r="AO3243" s="64"/>
      <c r="AP3243" s="66"/>
      <c r="AQ3243" s="66"/>
      <c r="AS3243" s="67"/>
      <c r="AT3243" s="68"/>
    </row>
    <row r="3244" spans="1:46" x14ac:dyDescent="0.25">
      <c r="A3244" s="60">
        <v>49225.214084908366</v>
      </c>
      <c r="B3244" s="54">
        <f t="shared" si="150"/>
        <v>17</v>
      </c>
      <c r="C3244" s="54">
        <f t="shared" si="151"/>
        <v>3235</v>
      </c>
      <c r="D3244" s="60">
        <v>49225.214084908366</v>
      </c>
      <c r="G3244" s="63"/>
      <c r="I3244" s="64"/>
      <c r="J3244" s="64"/>
      <c r="K3244" s="65"/>
      <c r="M3244" s="64"/>
      <c r="N3244" s="66"/>
      <c r="O3244" s="66"/>
      <c r="Q3244" s="67"/>
      <c r="R3244" s="68"/>
      <c r="S3244" s="63"/>
      <c r="U3244" s="68">
        <v>95504</v>
      </c>
      <c r="V3244" s="64">
        <v>6</v>
      </c>
      <c r="W3244" s="54">
        <f t="shared" si="152"/>
        <v>3235</v>
      </c>
      <c r="X3244" s="68">
        <v>95504</v>
      </c>
      <c r="AC3244" s="63">
        <v>47753.413783128373</v>
      </c>
      <c r="AD3244" s="63"/>
      <c r="AE3244" s="54" t="s">
        <v>176</v>
      </c>
      <c r="AG3244" s="63"/>
      <c r="AK3244" s="64"/>
      <c r="AL3244" s="64"/>
      <c r="AM3244" s="65"/>
      <c r="AO3244" s="64"/>
      <c r="AP3244" s="66"/>
      <c r="AQ3244" s="66"/>
      <c r="AS3244" s="67"/>
      <c r="AT3244" s="68"/>
    </row>
    <row r="3245" spans="1:46" x14ac:dyDescent="0.25">
      <c r="A3245" s="60">
        <v>49240.345566994976</v>
      </c>
      <c r="B3245" s="54">
        <f t="shared" si="150"/>
        <v>18</v>
      </c>
      <c r="C3245" s="54">
        <f t="shared" si="151"/>
        <v>3236</v>
      </c>
      <c r="D3245" s="60">
        <v>49240.345566994976</v>
      </c>
      <c r="G3245" s="63"/>
      <c r="I3245" s="64"/>
      <c r="J3245" s="64"/>
      <c r="K3245" s="65"/>
      <c r="M3245" s="64"/>
      <c r="N3245" s="66"/>
      <c r="O3245" s="66"/>
      <c r="Q3245" s="67"/>
      <c r="R3245" s="68"/>
      <c r="S3245" s="63"/>
      <c r="U3245" s="68">
        <v>95534</v>
      </c>
      <c r="V3245" s="64">
        <v>6</v>
      </c>
      <c r="W3245" s="54">
        <f t="shared" si="152"/>
        <v>3236</v>
      </c>
      <c r="X3245" s="68">
        <v>95534</v>
      </c>
      <c r="AC3245" s="63">
        <v>47767.450010562316</v>
      </c>
      <c r="AD3245" s="63"/>
      <c r="AE3245" s="54" t="s">
        <v>177</v>
      </c>
      <c r="AG3245" s="63"/>
      <c r="AK3245" s="64"/>
      <c r="AL3245" s="64"/>
      <c r="AM3245" s="65"/>
      <c r="AO3245" s="64"/>
      <c r="AP3245" s="66"/>
      <c r="AQ3245" s="66"/>
      <c r="AS3245" s="67"/>
      <c r="AT3245" s="68"/>
    </row>
    <row r="3246" spans="1:46" x14ac:dyDescent="0.25">
      <c r="A3246" s="60">
        <v>49255.357524696272</v>
      </c>
      <c r="B3246" s="54">
        <f t="shared" si="150"/>
        <v>19</v>
      </c>
      <c r="C3246" s="54">
        <f t="shared" si="151"/>
        <v>3237</v>
      </c>
      <c r="D3246" s="60">
        <v>49255.357524696272</v>
      </c>
      <c r="G3246" s="63"/>
      <c r="I3246" s="64"/>
      <c r="J3246" s="64"/>
      <c r="K3246" s="65"/>
      <c r="M3246" s="64"/>
      <c r="N3246" s="66"/>
      <c r="O3246" s="66"/>
      <c r="Q3246" s="67"/>
      <c r="R3246" s="68"/>
      <c r="S3246" s="63"/>
      <c r="U3246" s="68">
        <v>95563</v>
      </c>
      <c r="V3246" s="64">
        <v>7</v>
      </c>
      <c r="W3246" s="54">
        <f t="shared" si="152"/>
        <v>3237</v>
      </c>
      <c r="X3246" s="68">
        <v>95563</v>
      </c>
      <c r="AC3246" s="63">
        <v>47782.845946134068</v>
      </c>
      <c r="AD3246" s="63"/>
      <c r="AE3246" s="54" t="s">
        <v>176</v>
      </c>
      <c r="AG3246" s="63"/>
      <c r="AK3246" s="64"/>
      <c r="AL3246" s="64"/>
      <c r="AM3246" s="65"/>
      <c r="AO3246" s="64"/>
      <c r="AP3246" s="66"/>
      <c r="AQ3246" s="66"/>
      <c r="AS3246" s="67"/>
      <c r="AT3246" s="68"/>
    </row>
    <row r="3247" spans="1:46" x14ac:dyDescent="0.25">
      <c r="A3247" s="60">
        <v>49270.25425564032</v>
      </c>
      <c r="B3247" s="54">
        <f t="shared" si="150"/>
        <v>20</v>
      </c>
      <c r="C3247" s="54">
        <f t="shared" si="151"/>
        <v>3238</v>
      </c>
      <c r="D3247" s="60">
        <v>49270.25425564032</v>
      </c>
      <c r="G3247" s="63"/>
      <c r="I3247" s="64"/>
      <c r="J3247" s="64"/>
      <c r="K3247" s="65"/>
      <c r="M3247" s="64"/>
      <c r="N3247" s="66"/>
      <c r="O3247" s="66"/>
      <c r="Q3247" s="67"/>
      <c r="R3247" s="68"/>
      <c r="S3247" s="63"/>
      <c r="U3247" s="68">
        <v>95592</v>
      </c>
      <c r="V3247" s="64">
        <v>8</v>
      </c>
      <c r="W3247" s="54">
        <f t="shared" si="152"/>
        <v>3238</v>
      </c>
      <c r="X3247" s="68">
        <v>95592</v>
      </c>
      <c r="AC3247" s="63">
        <v>47797.146854355466</v>
      </c>
      <c r="AD3247" s="63"/>
      <c r="AE3247" s="54" t="s">
        <v>177</v>
      </c>
      <c r="AG3247" s="63"/>
      <c r="AK3247" s="64"/>
      <c r="AL3247" s="64"/>
      <c r="AM3247" s="65"/>
      <c r="AO3247" s="64"/>
      <c r="AP3247" s="66"/>
      <c r="AQ3247" s="66"/>
      <c r="AS3247" s="67"/>
      <c r="AT3247" s="68"/>
    </row>
    <row r="3248" spans="1:46" x14ac:dyDescent="0.25">
      <c r="A3248" s="60">
        <v>49285.068049110938</v>
      </c>
      <c r="B3248" s="54">
        <f t="shared" si="150"/>
        <v>21</v>
      </c>
      <c r="C3248" s="54">
        <f t="shared" si="151"/>
        <v>3239</v>
      </c>
      <c r="D3248" s="60">
        <v>49285.068049110938</v>
      </c>
      <c r="G3248" s="63"/>
      <c r="I3248" s="64"/>
      <c r="J3248" s="64"/>
      <c r="K3248" s="65"/>
      <c r="M3248" s="64"/>
      <c r="N3248" s="66"/>
      <c r="O3248" s="66"/>
      <c r="Q3248" s="67"/>
      <c r="R3248" s="68"/>
      <c r="S3248" s="63"/>
      <c r="U3248" s="68">
        <v>95622</v>
      </c>
      <c r="V3248" s="64">
        <v>9</v>
      </c>
      <c r="W3248" s="54">
        <f t="shared" si="152"/>
        <v>3239</v>
      </c>
      <c r="X3248" s="68">
        <v>95622</v>
      </c>
      <c r="AC3248" s="63">
        <v>47812.283093047328</v>
      </c>
      <c r="AD3248" s="63"/>
      <c r="AE3248" s="54" t="s">
        <v>176</v>
      </c>
      <c r="AG3248" s="63"/>
      <c r="AK3248" s="64"/>
      <c r="AL3248" s="64"/>
      <c r="AM3248" s="65"/>
      <c r="AO3248" s="64"/>
      <c r="AP3248" s="66"/>
      <c r="AQ3248" s="66"/>
      <c r="AS3248" s="67"/>
      <c r="AT3248" s="68"/>
    </row>
    <row r="3249" spans="1:46" x14ac:dyDescent="0.25">
      <c r="A3249" s="60">
        <v>49299.816088007297</v>
      </c>
      <c r="B3249" s="54">
        <f t="shared" si="150"/>
        <v>22</v>
      </c>
      <c r="C3249" s="54">
        <f t="shared" si="151"/>
        <v>3240</v>
      </c>
      <c r="D3249" s="60">
        <v>49299.816088007297</v>
      </c>
      <c r="G3249" s="63"/>
      <c r="I3249" s="64"/>
      <c r="J3249" s="64"/>
      <c r="K3249" s="65"/>
      <c r="M3249" s="64"/>
      <c r="N3249" s="66"/>
      <c r="O3249" s="66"/>
      <c r="Q3249" s="67"/>
      <c r="R3249" s="68"/>
      <c r="S3249" s="63"/>
      <c r="U3249" s="68">
        <v>95651</v>
      </c>
      <c r="V3249" s="64">
        <v>10</v>
      </c>
      <c r="W3249" s="54">
        <f t="shared" si="152"/>
        <v>3240</v>
      </c>
      <c r="X3249" s="68">
        <v>95651</v>
      </c>
      <c r="AC3249" s="63">
        <v>47826.945572657976</v>
      </c>
      <c r="AD3249" s="63"/>
      <c r="AE3249" s="54" t="s">
        <v>177</v>
      </c>
      <c r="AG3249" s="63"/>
      <c r="AK3249" s="64"/>
      <c r="AL3249" s="64"/>
      <c r="AM3249" s="65"/>
      <c r="AO3249" s="64"/>
      <c r="AP3249" s="66"/>
      <c r="AQ3249" s="66"/>
      <c r="AS3249" s="67"/>
      <c r="AT3249" s="68"/>
    </row>
    <row r="3250" spans="1:46" x14ac:dyDescent="0.25">
      <c r="A3250" s="60">
        <v>49314.539501056075</v>
      </c>
      <c r="B3250" s="54">
        <f t="shared" si="150"/>
        <v>23</v>
      </c>
      <c r="C3250" s="54">
        <f t="shared" si="151"/>
        <v>3241</v>
      </c>
      <c r="D3250" s="60">
        <v>49314.539501056075</v>
      </c>
      <c r="G3250" s="63"/>
      <c r="I3250" s="64"/>
      <c r="J3250" s="64"/>
      <c r="K3250" s="65"/>
      <c r="M3250" s="64"/>
      <c r="N3250" s="66"/>
      <c r="O3250" s="66"/>
      <c r="Q3250" s="67"/>
      <c r="R3250" s="68"/>
      <c r="S3250" s="63"/>
      <c r="U3250" s="68">
        <v>95681</v>
      </c>
      <c r="V3250" s="64">
        <v>11</v>
      </c>
      <c r="W3250" s="54">
        <f t="shared" si="152"/>
        <v>3241</v>
      </c>
      <c r="X3250" s="68">
        <v>95681</v>
      </c>
      <c r="AC3250" s="63">
        <v>47841.731522069778</v>
      </c>
      <c r="AD3250" s="63"/>
      <c r="AE3250" s="54" t="s">
        <v>176</v>
      </c>
      <c r="AG3250" s="63"/>
      <c r="AK3250" s="64"/>
      <c r="AL3250" s="64"/>
      <c r="AM3250" s="65"/>
      <c r="AO3250" s="64"/>
      <c r="AP3250" s="66"/>
      <c r="AQ3250" s="66"/>
      <c r="AS3250" s="67"/>
      <c r="AT3250" s="68"/>
    </row>
    <row r="3251" spans="1:46" x14ac:dyDescent="0.25">
      <c r="A3251" s="60">
        <v>49329.260715996847</v>
      </c>
      <c r="B3251" s="54">
        <f t="shared" si="150"/>
        <v>24</v>
      </c>
      <c r="C3251" s="54">
        <f t="shared" si="151"/>
        <v>3242</v>
      </c>
      <c r="D3251" s="60">
        <v>49329.260715996847</v>
      </c>
      <c r="G3251" s="63"/>
      <c r="I3251" s="64"/>
      <c r="J3251" s="64"/>
      <c r="K3251" s="65"/>
      <c r="M3251" s="64"/>
      <c r="N3251" s="66"/>
      <c r="O3251" s="66"/>
      <c r="Q3251" s="67"/>
      <c r="R3251" s="68"/>
      <c r="S3251" s="63"/>
      <c r="U3251" s="68">
        <v>95710</v>
      </c>
      <c r="V3251" s="64">
        <v>12</v>
      </c>
      <c r="W3251" s="54">
        <f t="shared" si="152"/>
        <v>3242</v>
      </c>
      <c r="X3251" s="68">
        <v>95710</v>
      </c>
      <c r="AC3251" s="63">
        <v>47856.768753042445</v>
      </c>
      <c r="AD3251" s="63"/>
      <c r="AE3251" s="54" t="s">
        <v>177</v>
      </c>
      <c r="AG3251" s="63"/>
      <c r="AK3251" s="64"/>
      <c r="AL3251" s="64"/>
      <c r="AM3251" s="65"/>
      <c r="AO3251" s="64"/>
      <c r="AP3251" s="66"/>
      <c r="AQ3251" s="66"/>
      <c r="AS3251" s="67"/>
      <c r="AT3251" s="68"/>
    </row>
    <row r="3252" spans="1:46" x14ac:dyDescent="0.25">
      <c r="A3252" s="60">
        <v>49344.022730163764</v>
      </c>
      <c r="B3252" s="54">
        <f t="shared" si="150"/>
        <v>1</v>
      </c>
      <c r="C3252" s="54">
        <f t="shared" si="151"/>
        <v>3243</v>
      </c>
      <c r="D3252" s="60">
        <v>49344.022730163764</v>
      </c>
      <c r="G3252" s="63"/>
      <c r="I3252" s="64"/>
      <c r="J3252" s="64"/>
      <c r="K3252" s="65"/>
      <c r="M3252" s="64"/>
      <c r="N3252" s="66"/>
      <c r="O3252" s="66"/>
      <c r="Q3252" s="67"/>
      <c r="R3252" s="68"/>
      <c r="S3252" s="63"/>
      <c r="U3252" s="68">
        <v>95740</v>
      </c>
      <c r="V3252" s="64">
        <v>1</v>
      </c>
      <c r="W3252" s="54">
        <f t="shared" si="152"/>
        <v>3243</v>
      </c>
      <c r="X3252" s="68">
        <v>95740</v>
      </c>
      <c r="AC3252" s="63">
        <v>47871.18900703406</v>
      </c>
      <c r="AD3252" s="63"/>
      <c r="AE3252" s="54" t="s">
        <v>176</v>
      </c>
      <c r="AG3252" s="63"/>
      <c r="AK3252" s="64"/>
      <c r="AL3252" s="64"/>
      <c r="AM3252" s="65"/>
      <c r="AO3252" s="64"/>
      <c r="AP3252" s="66"/>
      <c r="AQ3252" s="66"/>
      <c r="AS3252" s="67"/>
      <c r="AT3252" s="68"/>
    </row>
    <row r="3253" spans="1:46" x14ac:dyDescent="0.25">
      <c r="A3253" s="60">
        <v>49358.845369214658</v>
      </c>
      <c r="B3253" s="54">
        <f t="shared" si="150"/>
        <v>2</v>
      </c>
      <c r="C3253" s="54">
        <f t="shared" si="151"/>
        <v>3244</v>
      </c>
      <c r="D3253" s="60">
        <v>49358.845369214658</v>
      </c>
      <c r="G3253" s="63"/>
      <c r="I3253" s="64"/>
      <c r="J3253" s="64"/>
      <c r="K3253" s="65"/>
      <c r="M3253" s="64"/>
      <c r="N3253" s="66"/>
      <c r="O3253" s="66"/>
      <c r="Q3253" s="67"/>
      <c r="R3253" s="68"/>
      <c r="S3253" s="63"/>
      <c r="U3253" s="68">
        <v>95770</v>
      </c>
      <c r="V3253" s="64">
        <v>2</v>
      </c>
      <c r="W3253" s="54">
        <f t="shared" si="152"/>
        <v>3244</v>
      </c>
      <c r="X3253" s="68">
        <v>95770</v>
      </c>
      <c r="AC3253" s="63">
        <v>47886.532902928535</v>
      </c>
      <c r="AD3253" s="63"/>
      <c r="AE3253" s="54" t="s">
        <v>177</v>
      </c>
      <c r="AG3253" s="63"/>
      <c r="AK3253" s="64"/>
      <c r="AL3253" s="64"/>
      <c r="AM3253" s="65"/>
      <c r="AO3253" s="64"/>
      <c r="AP3253" s="66"/>
      <c r="AQ3253" s="66"/>
      <c r="AS3253" s="67"/>
      <c r="AT3253" s="68"/>
    </row>
    <row r="3254" spans="1:46" x14ac:dyDescent="0.25">
      <c r="A3254" s="60">
        <v>49373.765836429317</v>
      </c>
      <c r="B3254" s="54">
        <f t="shared" si="150"/>
        <v>3</v>
      </c>
      <c r="C3254" s="54">
        <f t="shared" si="151"/>
        <v>3245</v>
      </c>
      <c r="D3254" s="60">
        <v>49373.765836429317</v>
      </c>
      <c r="G3254" s="63"/>
      <c r="I3254" s="64"/>
      <c r="J3254" s="64"/>
      <c r="K3254" s="65"/>
      <c r="M3254" s="64"/>
      <c r="N3254" s="66"/>
      <c r="O3254" s="66"/>
      <c r="Q3254" s="67"/>
      <c r="R3254" s="68"/>
      <c r="S3254" s="63"/>
      <c r="U3254" s="68">
        <v>95799</v>
      </c>
      <c r="V3254" s="64">
        <v>3</v>
      </c>
      <c r="W3254" s="54">
        <f t="shared" si="152"/>
        <v>3245</v>
      </c>
      <c r="X3254" s="68">
        <v>95799</v>
      </c>
      <c r="AC3254" s="63">
        <v>47900.659742907621</v>
      </c>
      <c r="AD3254" s="63"/>
      <c r="AE3254" s="54" t="s">
        <v>176</v>
      </c>
      <c r="AG3254" s="63"/>
      <c r="AK3254" s="64"/>
      <c r="AL3254" s="64"/>
      <c r="AM3254" s="65"/>
      <c r="AO3254" s="64"/>
      <c r="AP3254" s="66"/>
      <c r="AQ3254" s="66"/>
      <c r="AS3254" s="67"/>
      <c r="AT3254" s="68"/>
    </row>
    <row r="3255" spans="1:46" x14ac:dyDescent="0.25">
      <c r="A3255" s="60">
        <v>49388.79437272856</v>
      </c>
      <c r="B3255" s="54">
        <f t="shared" si="150"/>
        <v>4</v>
      </c>
      <c r="C3255" s="54">
        <f t="shared" si="151"/>
        <v>3246</v>
      </c>
      <c r="D3255" s="60">
        <v>49388.79437272856</v>
      </c>
      <c r="G3255" s="63"/>
      <c r="I3255" s="64"/>
      <c r="J3255" s="64"/>
      <c r="K3255" s="65"/>
      <c r="M3255" s="64"/>
      <c r="N3255" s="66"/>
      <c r="O3255" s="66"/>
      <c r="Q3255" s="67"/>
      <c r="R3255" s="68"/>
      <c r="S3255" s="63"/>
      <c r="U3255" s="68">
        <v>95829</v>
      </c>
      <c r="V3255" s="64">
        <v>4</v>
      </c>
      <c r="W3255" s="54">
        <f t="shared" si="152"/>
        <v>3246</v>
      </c>
      <c r="X3255" s="68">
        <v>95829</v>
      </c>
      <c r="AC3255" s="63">
        <v>47916.188070596196</v>
      </c>
      <c r="AD3255" s="63"/>
      <c r="AE3255" s="54" t="s">
        <v>177</v>
      </c>
      <c r="AG3255" s="63"/>
      <c r="AK3255" s="64"/>
      <c r="AL3255" s="64"/>
      <c r="AM3255" s="65"/>
      <c r="AO3255" s="64"/>
      <c r="AP3255" s="66"/>
      <c r="AQ3255" s="66"/>
      <c r="AS3255" s="67"/>
      <c r="AT3255" s="68"/>
    </row>
    <row r="3256" spans="1:46" x14ac:dyDescent="0.25">
      <c r="A3256" s="60">
        <v>49403.954879357014</v>
      </c>
      <c r="B3256" s="54">
        <f t="shared" si="150"/>
        <v>5</v>
      </c>
      <c r="C3256" s="54">
        <f t="shared" si="151"/>
        <v>3247</v>
      </c>
      <c r="D3256" s="60">
        <v>49403.954879357014</v>
      </c>
      <c r="G3256" s="63"/>
      <c r="I3256" s="64"/>
      <c r="J3256" s="64"/>
      <c r="K3256" s="65"/>
      <c r="M3256" s="64"/>
      <c r="N3256" s="66"/>
      <c r="O3256" s="66"/>
      <c r="Q3256" s="67"/>
      <c r="R3256" s="68"/>
      <c r="S3256" s="63"/>
      <c r="U3256" s="68">
        <v>95859</v>
      </c>
      <c r="V3256" s="64">
        <v>5</v>
      </c>
      <c r="W3256" s="54">
        <f t="shared" si="152"/>
        <v>3247</v>
      </c>
      <c r="X3256" s="68">
        <v>95859</v>
      </c>
      <c r="AC3256" s="63">
        <v>47930.159904566128</v>
      </c>
      <c r="AD3256" s="63"/>
      <c r="AE3256" s="54" t="s">
        <v>176</v>
      </c>
      <c r="AG3256" s="63"/>
      <c r="AK3256" s="64"/>
      <c r="AL3256" s="64"/>
      <c r="AM3256" s="65"/>
      <c r="AO3256" s="64"/>
      <c r="AP3256" s="66"/>
      <c r="AQ3256" s="66"/>
      <c r="AS3256" s="67"/>
      <c r="AT3256" s="68"/>
    </row>
    <row r="3257" spans="1:46" x14ac:dyDescent="0.25">
      <c r="A3257" s="60">
        <v>49419.243168861605</v>
      </c>
      <c r="B3257" s="54">
        <f t="shared" si="150"/>
        <v>6</v>
      </c>
      <c r="C3257" s="54">
        <f t="shared" si="151"/>
        <v>3248</v>
      </c>
      <c r="D3257" s="60">
        <v>49419.243168861605</v>
      </c>
      <c r="G3257" s="63"/>
      <c r="I3257" s="64"/>
      <c r="J3257" s="64"/>
      <c r="K3257" s="65"/>
      <c r="M3257" s="64"/>
      <c r="N3257" s="66"/>
      <c r="O3257" s="66"/>
      <c r="Q3257" s="67"/>
      <c r="R3257" s="68"/>
      <c r="S3257" s="63"/>
      <c r="U3257" s="68">
        <v>95888</v>
      </c>
      <c r="V3257" s="64">
        <v>6</v>
      </c>
      <c r="W3257" s="54">
        <f t="shared" si="152"/>
        <v>3248</v>
      </c>
      <c r="X3257" s="68">
        <v>95888</v>
      </c>
      <c r="AC3257" s="63">
        <v>47945.723954936489</v>
      </c>
      <c r="AD3257" s="63"/>
      <c r="AE3257" s="54" t="s">
        <v>177</v>
      </c>
      <c r="AG3257" s="63"/>
      <c r="AK3257" s="64"/>
      <c r="AL3257" s="64"/>
      <c r="AM3257" s="65"/>
      <c r="AO3257" s="64"/>
      <c r="AP3257" s="66"/>
      <c r="AQ3257" s="66"/>
      <c r="AS3257" s="67"/>
      <c r="AT3257" s="68"/>
    </row>
    <row r="3258" spans="1:46" x14ac:dyDescent="0.25">
      <c r="A3258" s="60">
        <v>49434.663965702057</v>
      </c>
      <c r="B3258" s="54">
        <f t="shared" si="150"/>
        <v>7</v>
      </c>
      <c r="C3258" s="54">
        <f t="shared" si="151"/>
        <v>3249</v>
      </c>
      <c r="D3258" s="60">
        <v>49434.663965702057</v>
      </c>
      <c r="G3258" s="63"/>
      <c r="I3258" s="64"/>
      <c r="J3258" s="64"/>
      <c r="K3258" s="65"/>
      <c r="M3258" s="64"/>
      <c r="N3258" s="66"/>
      <c r="O3258" s="66"/>
      <c r="Q3258" s="67"/>
      <c r="R3258" s="68"/>
      <c r="S3258" s="63"/>
      <c r="U3258" s="68">
        <v>95918</v>
      </c>
      <c r="V3258" s="64">
        <v>7</v>
      </c>
      <c r="W3258" s="54">
        <f t="shared" si="152"/>
        <v>3249</v>
      </c>
      <c r="X3258" s="68">
        <v>95918</v>
      </c>
      <c r="AC3258" s="63">
        <v>47959.707122649997</v>
      </c>
      <c r="AD3258" s="63"/>
      <c r="AE3258" s="54" t="s">
        <v>176</v>
      </c>
      <c r="AG3258" s="63"/>
      <c r="AK3258" s="64"/>
      <c r="AL3258" s="64"/>
      <c r="AM3258" s="65"/>
      <c r="AO3258" s="64"/>
      <c r="AP3258" s="66"/>
      <c r="AQ3258" s="66"/>
      <c r="AS3258" s="67"/>
      <c r="AT3258" s="68"/>
    </row>
    <row r="3259" spans="1:46" x14ac:dyDescent="0.25">
      <c r="A3259" s="60">
        <v>49450.197654061951</v>
      </c>
      <c r="B3259" s="54">
        <f t="shared" si="150"/>
        <v>8</v>
      </c>
      <c r="C3259" s="54">
        <f t="shared" si="151"/>
        <v>3250</v>
      </c>
      <c r="D3259" s="60">
        <v>49450.197654061951</v>
      </c>
      <c r="G3259" s="63"/>
      <c r="I3259" s="64"/>
      <c r="J3259" s="64"/>
      <c r="K3259" s="65"/>
      <c r="M3259" s="64"/>
      <c r="N3259" s="66"/>
      <c r="O3259" s="66"/>
      <c r="Q3259" s="67"/>
      <c r="R3259" s="68"/>
      <c r="S3259" s="63"/>
      <c r="U3259" s="68">
        <v>95947</v>
      </c>
      <c r="V3259" s="64">
        <v>8</v>
      </c>
      <c r="W3259" s="54">
        <f t="shared" si="152"/>
        <v>3250</v>
      </c>
      <c r="X3259" s="68">
        <v>95947</v>
      </c>
      <c r="AC3259" s="63">
        <v>47975.153505457565</v>
      </c>
      <c r="AD3259" s="63"/>
      <c r="AE3259" s="54" t="s">
        <v>177</v>
      </c>
      <c r="AG3259" s="63"/>
      <c r="AK3259" s="64"/>
      <c r="AL3259" s="64"/>
      <c r="AM3259" s="65"/>
      <c r="AO3259" s="64"/>
      <c r="AP3259" s="66"/>
      <c r="AQ3259" s="66"/>
      <c r="AS3259" s="67"/>
      <c r="AT3259" s="68"/>
    </row>
    <row r="3260" spans="1:46" x14ac:dyDescent="0.25">
      <c r="A3260" s="60">
        <v>49465.82777766604</v>
      </c>
      <c r="B3260" s="54">
        <f t="shared" si="150"/>
        <v>9</v>
      </c>
      <c r="C3260" s="54">
        <f t="shared" si="151"/>
        <v>3251</v>
      </c>
      <c r="D3260" s="60">
        <v>49465.82777766604</v>
      </c>
      <c r="G3260" s="63"/>
      <c r="I3260" s="64"/>
      <c r="J3260" s="64"/>
      <c r="K3260" s="65"/>
      <c r="M3260" s="64"/>
      <c r="N3260" s="66"/>
      <c r="O3260" s="66"/>
      <c r="Q3260" s="67"/>
      <c r="R3260" s="68"/>
      <c r="S3260" s="63"/>
      <c r="U3260" s="68">
        <v>95977</v>
      </c>
      <c r="V3260" s="64">
        <v>9</v>
      </c>
      <c r="W3260" s="54">
        <f t="shared" si="152"/>
        <v>3251</v>
      </c>
      <c r="X3260" s="68">
        <v>95977</v>
      </c>
      <c r="AC3260" s="63">
        <v>47989.304432096891</v>
      </c>
      <c r="AD3260" s="63"/>
      <c r="AE3260" s="54" t="s">
        <v>176</v>
      </c>
      <c r="AG3260" s="63"/>
      <c r="AK3260" s="64"/>
      <c r="AL3260" s="64"/>
      <c r="AM3260" s="65"/>
      <c r="AO3260" s="64"/>
      <c r="AP3260" s="66"/>
      <c r="AQ3260" s="66"/>
      <c r="AS3260" s="67"/>
      <c r="AT3260" s="68"/>
    </row>
    <row r="3261" spans="1:46" x14ac:dyDescent="0.25">
      <c r="A3261" s="60">
        <v>49481.523817561567</v>
      </c>
      <c r="B3261" s="54">
        <f t="shared" si="150"/>
        <v>10</v>
      </c>
      <c r="C3261" s="54">
        <f t="shared" si="151"/>
        <v>3252</v>
      </c>
      <c r="D3261" s="60">
        <v>49481.523817561567</v>
      </c>
      <c r="G3261" s="63"/>
      <c r="I3261" s="64"/>
      <c r="J3261" s="64"/>
      <c r="K3261" s="65"/>
      <c r="M3261" s="64"/>
      <c r="N3261" s="66"/>
      <c r="O3261" s="66"/>
      <c r="Q3261" s="67"/>
      <c r="R3261" s="68"/>
      <c r="S3261" s="63"/>
      <c r="U3261" s="68">
        <v>96006</v>
      </c>
      <c r="V3261" s="64">
        <v>10</v>
      </c>
      <c r="W3261" s="54">
        <f t="shared" si="152"/>
        <v>3252</v>
      </c>
      <c r="X3261" s="68">
        <v>96006</v>
      </c>
      <c r="AC3261" s="63">
        <v>48004.499795930926</v>
      </c>
      <c r="AD3261" s="63"/>
      <c r="AE3261" s="54" t="s">
        <v>177</v>
      </c>
      <c r="AG3261" s="63"/>
      <c r="AK3261" s="64"/>
      <c r="AL3261" s="64"/>
      <c r="AM3261" s="65"/>
      <c r="AO3261" s="64"/>
      <c r="AP3261" s="66"/>
      <c r="AQ3261" s="66"/>
      <c r="AS3261" s="67"/>
      <c r="AT3261" s="68"/>
    </row>
    <row r="3262" spans="1:46" x14ac:dyDescent="0.25">
      <c r="A3262" s="60">
        <v>49497.25161717739</v>
      </c>
      <c r="B3262" s="54">
        <f t="shared" si="150"/>
        <v>11</v>
      </c>
      <c r="C3262" s="54">
        <f t="shared" si="151"/>
        <v>3253</v>
      </c>
      <c r="D3262" s="60">
        <v>49497.25161717739</v>
      </c>
      <c r="G3262" s="63"/>
      <c r="I3262" s="64"/>
      <c r="J3262" s="64"/>
      <c r="K3262" s="65"/>
      <c r="M3262" s="64"/>
      <c r="N3262" s="66"/>
      <c r="O3262" s="66"/>
      <c r="Q3262" s="67"/>
      <c r="R3262" s="68"/>
      <c r="S3262" s="63"/>
      <c r="U3262" s="68">
        <v>96035</v>
      </c>
      <c r="V3262" s="64">
        <v>11</v>
      </c>
      <c r="W3262" s="54">
        <f t="shared" si="152"/>
        <v>3253</v>
      </c>
      <c r="X3262" s="68">
        <v>96035</v>
      </c>
      <c r="AC3262" s="63">
        <v>48018.934632910416</v>
      </c>
      <c r="AD3262" s="63"/>
      <c r="AE3262" s="54" t="s">
        <v>176</v>
      </c>
      <c r="AG3262" s="63"/>
      <c r="AK3262" s="64"/>
      <c r="AL3262" s="64"/>
      <c r="AM3262" s="65"/>
      <c r="AO3262" s="64"/>
      <c r="AP3262" s="66"/>
      <c r="AQ3262" s="66"/>
      <c r="AS3262" s="67"/>
      <c r="AT3262" s="68"/>
    </row>
    <row r="3263" spans="1:46" x14ac:dyDescent="0.25">
      <c r="A3263" s="60">
        <v>49512.979066978674</v>
      </c>
      <c r="B3263" s="54">
        <f t="shared" si="150"/>
        <v>12</v>
      </c>
      <c r="C3263" s="54">
        <f t="shared" si="151"/>
        <v>3254</v>
      </c>
      <c r="D3263" s="60">
        <v>49512.979066978674</v>
      </c>
      <c r="G3263" s="63"/>
      <c r="I3263" s="64"/>
      <c r="J3263" s="64"/>
      <c r="K3263" s="65"/>
      <c r="M3263" s="64"/>
      <c r="N3263" s="66"/>
      <c r="O3263" s="66"/>
      <c r="Q3263" s="67"/>
      <c r="R3263" s="68"/>
      <c r="S3263" s="63"/>
      <c r="U3263" s="68">
        <v>96065</v>
      </c>
      <c r="V3263" s="64">
        <v>12</v>
      </c>
      <c r="W3263" s="54">
        <f t="shared" si="152"/>
        <v>3254</v>
      </c>
      <c r="X3263" s="68">
        <v>96065</v>
      </c>
      <c r="AC3263" s="63">
        <v>48033.793427477125</v>
      </c>
      <c r="AD3263" s="63"/>
      <c r="AE3263" s="54" t="s">
        <v>177</v>
      </c>
      <c r="AG3263" s="63"/>
      <c r="AK3263" s="64"/>
      <c r="AL3263" s="64"/>
      <c r="AM3263" s="65"/>
      <c r="AO3263" s="64"/>
      <c r="AP3263" s="66"/>
      <c r="AQ3263" s="66"/>
      <c r="AS3263" s="67"/>
      <c r="AT3263" s="68"/>
    </row>
    <row r="3264" spans="1:46" x14ac:dyDescent="0.25">
      <c r="A3264" s="60">
        <v>49528.663557711057</v>
      </c>
      <c r="B3264" s="54">
        <f t="shared" si="150"/>
        <v>13</v>
      </c>
      <c r="C3264" s="54">
        <f t="shared" si="151"/>
        <v>3255</v>
      </c>
      <c r="D3264" s="60">
        <v>49528.663557711057</v>
      </c>
      <c r="G3264" s="63"/>
      <c r="I3264" s="64"/>
      <c r="J3264" s="64"/>
      <c r="K3264" s="65"/>
      <c r="M3264" s="64"/>
      <c r="N3264" s="66"/>
      <c r="O3264" s="66"/>
      <c r="Q3264" s="67"/>
      <c r="R3264" s="68"/>
      <c r="S3264" s="63"/>
      <c r="U3264" s="68">
        <v>96094</v>
      </c>
      <c r="V3264" s="64">
        <v>1</v>
      </c>
      <c r="W3264" s="54">
        <f t="shared" si="152"/>
        <v>3255</v>
      </c>
      <c r="X3264" s="68">
        <v>96094</v>
      </c>
      <c r="AC3264" s="63">
        <v>48048.570430231746</v>
      </c>
      <c r="AD3264" s="63"/>
      <c r="AE3264" s="54" t="s">
        <v>176</v>
      </c>
      <c r="AG3264" s="63"/>
      <c r="AK3264" s="64"/>
      <c r="AL3264" s="64"/>
      <c r="AM3264" s="65"/>
      <c r="AO3264" s="64"/>
      <c r="AP3264" s="66"/>
      <c r="AQ3264" s="66"/>
      <c r="AS3264" s="67"/>
      <c r="AT3264" s="68"/>
    </row>
    <row r="3265" spans="1:46" x14ac:dyDescent="0.25">
      <c r="A3265" s="60">
        <v>49544.281484255567</v>
      </c>
      <c r="B3265" s="54">
        <f t="shared" si="150"/>
        <v>14</v>
      </c>
      <c r="C3265" s="54">
        <f t="shared" si="151"/>
        <v>3256</v>
      </c>
      <c r="D3265" s="60">
        <v>49544.281484255567</v>
      </c>
      <c r="G3265" s="63"/>
      <c r="I3265" s="64"/>
      <c r="J3265" s="64"/>
      <c r="K3265" s="65"/>
      <c r="M3265" s="64"/>
      <c r="N3265" s="66"/>
      <c r="O3265" s="66"/>
      <c r="Q3265" s="67"/>
      <c r="R3265" s="68"/>
      <c r="S3265" s="63"/>
      <c r="U3265" s="68">
        <v>96124</v>
      </c>
      <c r="V3265" s="64">
        <v>2</v>
      </c>
      <c r="W3265" s="54">
        <f t="shared" si="152"/>
        <v>3256</v>
      </c>
      <c r="X3265" s="68">
        <v>96124</v>
      </c>
      <c r="AC3265" s="63">
        <v>48063.074157848954</v>
      </c>
      <c r="AD3265" s="63"/>
      <c r="AE3265" s="54" t="s">
        <v>177</v>
      </c>
      <c r="AG3265" s="63"/>
      <c r="AK3265" s="64"/>
      <c r="AL3265" s="64"/>
      <c r="AM3265" s="65"/>
      <c r="AO3265" s="64"/>
      <c r="AP3265" s="66"/>
      <c r="AQ3265" s="66"/>
      <c r="AS3265" s="67"/>
      <c r="AT3265" s="68"/>
    </row>
    <row r="3266" spans="1:46" x14ac:dyDescent="0.25">
      <c r="A3266" s="60">
        <v>49559.794214276597</v>
      </c>
      <c r="B3266" s="54">
        <f t="shared" si="150"/>
        <v>15</v>
      </c>
      <c r="C3266" s="54">
        <f t="shared" si="151"/>
        <v>3257</v>
      </c>
      <c r="D3266" s="60">
        <v>49559.794214276597</v>
      </c>
      <c r="G3266" s="63"/>
      <c r="I3266" s="64"/>
      <c r="J3266" s="64"/>
      <c r="K3266" s="65"/>
      <c r="M3266" s="64"/>
      <c r="N3266" s="66"/>
      <c r="O3266" s="66"/>
      <c r="Q3266" s="67"/>
      <c r="R3266" s="68"/>
      <c r="S3266" s="63"/>
      <c r="U3266" s="68">
        <v>96154</v>
      </c>
      <c r="V3266" s="64">
        <v>3</v>
      </c>
      <c r="W3266" s="54">
        <f t="shared" si="152"/>
        <v>3257</v>
      </c>
      <c r="X3266" s="68">
        <v>96154</v>
      </c>
      <c r="AC3266" s="63">
        <v>48078.189911894035</v>
      </c>
      <c r="AD3266" s="63"/>
      <c r="AE3266" s="54" t="s">
        <v>176</v>
      </c>
      <c r="AG3266" s="63"/>
      <c r="AK3266" s="64"/>
      <c r="AL3266" s="64"/>
      <c r="AM3266" s="65"/>
      <c r="AO3266" s="64"/>
      <c r="AP3266" s="66"/>
      <c r="AQ3266" s="66"/>
      <c r="AS3266" s="67"/>
      <c r="AT3266" s="68"/>
    </row>
    <row r="3267" spans="1:46" x14ac:dyDescent="0.25">
      <c r="A3267" s="60">
        <v>49575.194515325129</v>
      </c>
      <c r="B3267" s="54">
        <f t="shared" si="150"/>
        <v>16</v>
      </c>
      <c r="C3267" s="54">
        <f t="shared" si="151"/>
        <v>3258</v>
      </c>
      <c r="D3267" s="60">
        <v>49575.194515325129</v>
      </c>
      <c r="G3267" s="63"/>
      <c r="I3267" s="64"/>
      <c r="J3267" s="64"/>
      <c r="K3267" s="65"/>
      <c r="M3267" s="64"/>
      <c r="N3267" s="66"/>
      <c r="O3267" s="66"/>
      <c r="Q3267" s="67"/>
      <c r="R3267" s="68"/>
      <c r="S3267" s="63"/>
      <c r="U3267" s="68">
        <v>96183</v>
      </c>
      <c r="V3267" s="64">
        <v>4</v>
      </c>
      <c r="W3267" s="54">
        <f t="shared" si="152"/>
        <v>3258</v>
      </c>
      <c r="X3267" s="68">
        <v>96183</v>
      </c>
      <c r="AC3267" s="63">
        <v>48092.390065200627</v>
      </c>
      <c r="AD3267" s="63"/>
      <c r="AE3267" s="54" t="s">
        <v>177</v>
      </c>
      <c r="AG3267" s="63"/>
      <c r="AK3267" s="64"/>
      <c r="AL3267" s="64"/>
      <c r="AM3267" s="65"/>
      <c r="AO3267" s="64"/>
      <c r="AP3267" s="66"/>
      <c r="AQ3267" s="66"/>
      <c r="AS3267" s="67"/>
      <c r="AT3267" s="68"/>
    </row>
    <row r="3268" spans="1:46" x14ac:dyDescent="0.25">
      <c r="A3268" s="60">
        <v>49590.457530451939</v>
      </c>
      <c r="B3268" s="54">
        <f t="shared" si="150"/>
        <v>17</v>
      </c>
      <c r="C3268" s="54">
        <f t="shared" si="151"/>
        <v>3259</v>
      </c>
      <c r="D3268" s="60">
        <v>49590.457530451939</v>
      </c>
      <c r="G3268" s="63"/>
      <c r="I3268" s="64"/>
      <c r="J3268" s="64"/>
      <c r="K3268" s="65"/>
      <c r="M3268" s="64"/>
      <c r="N3268" s="66"/>
      <c r="O3268" s="66"/>
      <c r="Q3268" s="67"/>
      <c r="R3268" s="68"/>
      <c r="S3268" s="63"/>
      <c r="U3268" s="68">
        <v>96213</v>
      </c>
      <c r="V3268" s="64">
        <v>5</v>
      </c>
      <c r="W3268" s="54">
        <f t="shared" si="152"/>
        <v>3259</v>
      </c>
      <c r="X3268" s="68">
        <v>96213</v>
      </c>
      <c r="AC3268" s="63">
        <v>48107.783377074637</v>
      </c>
      <c r="AD3268" s="63"/>
      <c r="AE3268" s="54" t="s">
        <v>176</v>
      </c>
      <c r="AG3268" s="63"/>
      <c r="AK3268" s="64"/>
      <c r="AL3268" s="64"/>
      <c r="AM3268" s="65"/>
      <c r="AO3268" s="64"/>
      <c r="AP3268" s="66"/>
      <c r="AQ3268" s="66"/>
      <c r="AS3268" s="67"/>
      <c r="AT3268" s="68"/>
    </row>
    <row r="3269" spans="1:46" x14ac:dyDescent="0.25">
      <c r="A3269" s="60">
        <v>49605.595367366914</v>
      </c>
      <c r="B3269" s="54">
        <f t="shared" si="150"/>
        <v>18</v>
      </c>
      <c r="C3269" s="54">
        <f t="shared" si="151"/>
        <v>3260</v>
      </c>
      <c r="D3269" s="60">
        <v>49605.595367366914</v>
      </c>
      <c r="G3269" s="63"/>
      <c r="I3269" s="64"/>
      <c r="J3269" s="64"/>
      <c r="K3269" s="65"/>
      <c r="M3269" s="64"/>
      <c r="N3269" s="66"/>
      <c r="O3269" s="66"/>
      <c r="Q3269" s="67"/>
      <c r="R3269" s="68"/>
      <c r="S3269" s="63"/>
      <c r="U3269" s="68">
        <v>96242</v>
      </c>
      <c r="V3269" s="64">
        <v>6</v>
      </c>
      <c r="W3269" s="54">
        <f t="shared" si="152"/>
        <v>3260</v>
      </c>
      <c r="X3269" s="68">
        <v>96242</v>
      </c>
      <c r="AC3269" s="63">
        <v>48121.79099945398</v>
      </c>
      <c r="AD3269" s="63"/>
      <c r="AE3269" s="54" t="s">
        <v>177</v>
      </c>
      <c r="AG3269" s="63"/>
      <c r="AK3269" s="64"/>
      <c r="AL3269" s="64"/>
      <c r="AM3269" s="65"/>
      <c r="AO3269" s="64"/>
      <c r="AP3269" s="66"/>
      <c r="AQ3269" s="66"/>
      <c r="AS3269" s="67"/>
      <c r="AT3269" s="68"/>
    </row>
    <row r="3270" spans="1:46" x14ac:dyDescent="0.25">
      <c r="A3270" s="60">
        <v>49620.600700827315</v>
      </c>
      <c r="B3270" s="54">
        <f t="shared" si="150"/>
        <v>19</v>
      </c>
      <c r="C3270" s="54">
        <f t="shared" si="151"/>
        <v>3261</v>
      </c>
      <c r="D3270" s="60">
        <v>49620.600700827315</v>
      </c>
      <c r="G3270" s="63"/>
      <c r="I3270" s="64"/>
      <c r="J3270" s="64"/>
      <c r="K3270" s="65"/>
      <c r="M3270" s="64"/>
      <c r="N3270" s="66"/>
      <c r="O3270" s="66"/>
      <c r="Q3270" s="67"/>
      <c r="R3270" s="68"/>
      <c r="S3270" s="63"/>
      <c r="U3270" s="68">
        <v>96272</v>
      </c>
      <c r="V3270" s="64">
        <v>7</v>
      </c>
      <c r="W3270" s="54">
        <f t="shared" si="152"/>
        <v>3261</v>
      </c>
      <c r="X3270" s="68">
        <v>96272</v>
      </c>
      <c r="AC3270" s="63">
        <v>48137.348546395078</v>
      </c>
      <c r="AD3270" s="63"/>
      <c r="AE3270" s="54" t="s">
        <v>176</v>
      </c>
      <c r="AG3270" s="63"/>
      <c r="AK3270" s="64"/>
      <c r="AL3270" s="64"/>
      <c r="AM3270" s="65"/>
      <c r="AO3270" s="64"/>
      <c r="AP3270" s="66"/>
      <c r="AQ3270" s="66"/>
      <c r="AS3270" s="67"/>
      <c r="AT3270" s="68"/>
    </row>
    <row r="3271" spans="1:46" x14ac:dyDescent="0.25">
      <c r="A3271" s="60">
        <v>49635.503041378688</v>
      </c>
      <c r="B3271" s="54">
        <f t="shared" si="150"/>
        <v>20</v>
      </c>
      <c r="C3271" s="54">
        <f t="shared" si="151"/>
        <v>3262</v>
      </c>
      <c r="D3271" s="60">
        <v>49635.503041378688</v>
      </c>
      <c r="G3271" s="63"/>
      <c r="I3271" s="64"/>
      <c r="J3271" s="64"/>
      <c r="K3271" s="65"/>
      <c r="M3271" s="64"/>
      <c r="N3271" s="66"/>
      <c r="O3271" s="66"/>
      <c r="Q3271" s="67"/>
      <c r="R3271" s="68"/>
      <c r="S3271" s="63"/>
      <c r="U3271" s="68">
        <v>96302</v>
      </c>
      <c r="V3271" s="64">
        <v>8</v>
      </c>
      <c r="W3271" s="54">
        <f t="shared" si="152"/>
        <v>3262</v>
      </c>
      <c r="X3271" s="68">
        <v>96302</v>
      </c>
      <c r="AC3271" s="63">
        <v>48151.315190813038</v>
      </c>
      <c r="AD3271" s="63"/>
      <c r="AE3271" s="54" t="s">
        <v>177</v>
      </c>
      <c r="AG3271" s="63"/>
      <c r="AK3271" s="64"/>
      <c r="AL3271" s="64"/>
      <c r="AM3271" s="65"/>
      <c r="AO3271" s="64"/>
      <c r="AP3271" s="66"/>
      <c r="AQ3271" s="66"/>
      <c r="AS3271" s="67"/>
      <c r="AT3271" s="68"/>
    </row>
    <row r="3272" spans="1:46" x14ac:dyDescent="0.25">
      <c r="A3272" s="60">
        <v>49650.310193969402</v>
      </c>
      <c r="B3272" s="54">
        <f t="shared" si="150"/>
        <v>21</v>
      </c>
      <c r="C3272" s="54">
        <f t="shared" si="151"/>
        <v>3263</v>
      </c>
      <c r="D3272" s="60">
        <v>49650.310193969402</v>
      </c>
      <c r="G3272" s="63"/>
      <c r="I3272" s="64"/>
      <c r="J3272" s="64"/>
      <c r="K3272" s="65"/>
      <c r="M3272" s="64"/>
      <c r="N3272" s="66"/>
      <c r="O3272" s="66"/>
      <c r="Q3272" s="67"/>
      <c r="R3272" s="68"/>
      <c r="S3272" s="63"/>
      <c r="U3272" s="68">
        <v>96331</v>
      </c>
      <c r="V3272" s="64">
        <v>9</v>
      </c>
      <c r="W3272" s="54">
        <f t="shared" si="152"/>
        <v>3263</v>
      </c>
      <c r="X3272" s="68">
        <v>96331</v>
      </c>
      <c r="AC3272" s="63">
        <v>48166.882496314123</v>
      </c>
      <c r="AD3272" s="63"/>
      <c r="AE3272" s="54" t="s">
        <v>176</v>
      </c>
      <c r="AG3272" s="63"/>
      <c r="AK3272" s="64"/>
      <c r="AL3272" s="64"/>
      <c r="AM3272" s="65"/>
      <c r="AO3272" s="64"/>
      <c r="AP3272" s="66"/>
      <c r="AQ3272" s="66"/>
      <c r="AS3272" s="67"/>
      <c r="AT3272" s="68"/>
    </row>
    <row r="3273" spans="1:46" x14ac:dyDescent="0.25">
      <c r="A3273" s="60">
        <v>49665.063919353299</v>
      </c>
      <c r="B3273" s="54">
        <f t="shared" si="150"/>
        <v>22</v>
      </c>
      <c r="C3273" s="54">
        <f t="shared" si="151"/>
        <v>3264</v>
      </c>
      <c r="D3273" s="60">
        <v>49665.063919353299</v>
      </c>
      <c r="G3273" s="63"/>
      <c r="I3273" s="64"/>
      <c r="J3273" s="64"/>
      <c r="K3273" s="65"/>
      <c r="M3273" s="64"/>
      <c r="N3273" s="66"/>
      <c r="O3273" s="66"/>
      <c r="Q3273" s="67"/>
      <c r="R3273" s="68"/>
      <c r="S3273" s="63"/>
      <c r="U3273" s="68">
        <v>96361</v>
      </c>
      <c r="V3273" s="64">
        <v>10</v>
      </c>
      <c r="W3273" s="54">
        <f t="shared" si="152"/>
        <v>3264</v>
      </c>
      <c r="X3273" s="68">
        <v>96361</v>
      </c>
      <c r="AC3273" s="63">
        <v>48180.971969728358</v>
      </c>
      <c r="AD3273" s="63"/>
      <c r="AE3273" s="54" t="s">
        <v>177</v>
      </c>
      <c r="AG3273" s="63"/>
      <c r="AK3273" s="64"/>
      <c r="AL3273" s="64"/>
      <c r="AM3273" s="65"/>
      <c r="AO3273" s="64"/>
      <c r="AP3273" s="66"/>
      <c r="AQ3273" s="66"/>
      <c r="AS3273" s="67"/>
      <c r="AT3273" s="68"/>
    </row>
    <row r="3274" spans="1:46" x14ac:dyDescent="0.25">
      <c r="A3274" s="60">
        <v>49679.781023564748</v>
      </c>
      <c r="B3274" s="54">
        <f t="shared" si="150"/>
        <v>23</v>
      </c>
      <c r="C3274" s="54">
        <f t="shared" si="151"/>
        <v>3265</v>
      </c>
      <c r="D3274" s="60">
        <v>49679.781023564748</v>
      </c>
      <c r="G3274" s="63"/>
      <c r="I3274" s="64"/>
      <c r="J3274" s="64"/>
      <c r="K3274" s="65"/>
      <c r="M3274" s="64"/>
      <c r="N3274" s="66"/>
      <c r="O3274" s="66"/>
      <c r="Q3274" s="67"/>
      <c r="R3274" s="68"/>
      <c r="S3274" s="63"/>
      <c r="U3274" s="68">
        <v>96390</v>
      </c>
      <c r="V3274" s="64">
        <v>11</v>
      </c>
      <c r="W3274" s="54">
        <f t="shared" si="152"/>
        <v>3265</v>
      </c>
      <c r="X3274" s="68">
        <v>96390</v>
      </c>
      <c r="AC3274" s="63">
        <v>48196.379847323056</v>
      </c>
      <c r="AD3274" s="63"/>
      <c r="AE3274" s="54" t="s">
        <v>176</v>
      </c>
      <c r="AG3274" s="63"/>
      <c r="AK3274" s="64"/>
      <c r="AL3274" s="64"/>
      <c r="AM3274" s="65"/>
      <c r="AO3274" s="64"/>
      <c r="AP3274" s="66"/>
      <c r="AQ3274" s="66"/>
      <c r="AS3274" s="67"/>
      <c r="AT3274" s="68"/>
    </row>
    <row r="3275" spans="1:46" x14ac:dyDescent="0.25">
      <c r="A3275" s="60">
        <v>49694.508478450589</v>
      </c>
      <c r="B3275" s="54">
        <f t="shared" si="150"/>
        <v>24</v>
      </c>
      <c r="C3275" s="54">
        <f t="shared" si="151"/>
        <v>3266</v>
      </c>
      <c r="D3275" s="60">
        <v>49694.508478450589</v>
      </c>
      <c r="G3275" s="63"/>
      <c r="I3275" s="64"/>
      <c r="J3275" s="64"/>
      <c r="K3275" s="65"/>
      <c r="M3275" s="64"/>
      <c r="N3275" s="66"/>
      <c r="O3275" s="66"/>
      <c r="Q3275" s="67"/>
      <c r="R3275" s="68"/>
      <c r="S3275" s="63"/>
      <c r="U3275" s="68">
        <v>96419</v>
      </c>
      <c r="V3275" s="64">
        <v>12</v>
      </c>
      <c r="W3275" s="54">
        <f t="shared" si="152"/>
        <v>3266</v>
      </c>
      <c r="X3275" s="68">
        <v>96419</v>
      </c>
      <c r="AC3275" s="63">
        <v>48210.732077558525</v>
      </c>
      <c r="AD3275" s="63"/>
      <c r="AE3275" s="54" t="s">
        <v>177</v>
      </c>
      <c r="AG3275" s="63"/>
      <c r="AK3275" s="64"/>
      <c r="AL3275" s="64"/>
      <c r="AM3275" s="65"/>
      <c r="AO3275" s="64"/>
      <c r="AP3275" s="66"/>
      <c r="AQ3275" s="66"/>
      <c r="AS3275" s="67"/>
      <c r="AT3275" s="68"/>
    </row>
    <row r="3276" spans="1:46" x14ac:dyDescent="0.25">
      <c r="A3276" s="60">
        <v>49709.264648347627</v>
      </c>
      <c r="B3276" s="54">
        <f t="shared" ref="B3276:B3339" si="153">IF(B3275=24,1,B3275+1)</f>
        <v>1</v>
      </c>
      <c r="C3276" s="54">
        <f t="shared" ref="C3276:C3339" si="154">C3275+1</f>
        <v>3267</v>
      </c>
      <c r="D3276" s="60">
        <v>49709.264648347627</v>
      </c>
      <c r="G3276" s="63"/>
      <c r="I3276" s="64"/>
      <c r="J3276" s="64"/>
      <c r="K3276" s="65"/>
      <c r="M3276" s="64"/>
      <c r="N3276" s="66"/>
      <c r="O3276" s="66"/>
      <c r="Q3276" s="67"/>
      <c r="R3276" s="68"/>
      <c r="S3276" s="63"/>
      <c r="U3276" s="68">
        <v>96449</v>
      </c>
      <c r="V3276" s="64">
        <v>1</v>
      </c>
      <c r="W3276" s="54">
        <f t="shared" ref="W3276:W3339" si="155">W3275+1</f>
        <v>3267</v>
      </c>
      <c r="X3276" s="68">
        <v>96449</v>
      </c>
      <c r="AC3276" s="63">
        <v>48225.838810672984</v>
      </c>
      <c r="AD3276" s="63"/>
      <c r="AE3276" s="54" t="s">
        <v>176</v>
      </c>
      <c r="AG3276" s="63"/>
      <c r="AK3276" s="64"/>
      <c r="AL3276" s="64"/>
      <c r="AM3276" s="65"/>
      <c r="AO3276" s="64"/>
      <c r="AP3276" s="66"/>
      <c r="AQ3276" s="66"/>
      <c r="AS3276" s="67"/>
      <c r="AT3276" s="68"/>
    </row>
    <row r="3277" spans="1:46" x14ac:dyDescent="0.25">
      <c r="A3277" s="60">
        <v>49724.094067626633</v>
      </c>
      <c r="B3277" s="54">
        <f t="shared" si="153"/>
        <v>2</v>
      </c>
      <c r="C3277" s="54">
        <f t="shared" si="154"/>
        <v>3268</v>
      </c>
      <c r="D3277" s="60">
        <v>49724.094067626633</v>
      </c>
      <c r="G3277" s="63"/>
      <c r="I3277" s="64"/>
      <c r="J3277" s="64"/>
      <c r="K3277" s="65"/>
      <c r="M3277" s="64"/>
      <c r="N3277" s="66"/>
      <c r="O3277" s="66"/>
      <c r="Q3277" s="67"/>
      <c r="R3277" s="68"/>
      <c r="S3277" s="63"/>
      <c r="U3277" s="68">
        <v>96478</v>
      </c>
      <c r="V3277" s="64">
        <v>2</v>
      </c>
      <c r="W3277" s="54">
        <f t="shared" si="155"/>
        <v>3268</v>
      </c>
      <c r="X3277" s="68">
        <v>96478</v>
      </c>
      <c r="AC3277" s="63">
        <v>48240.537271358073</v>
      </c>
      <c r="AD3277" s="63"/>
      <c r="AE3277" s="54" t="s">
        <v>177</v>
      </c>
      <c r="AG3277" s="63"/>
      <c r="AK3277" s="64"/>
      <c r="AL3277" s="64"/>
      <c r="AM3277" s="65"/>
      <c r="AO3277" s="64"/>
      <c r="AP3277" s="66"/>
      <c r="AQ3277" s="66"/>
      <c r="AS3277" s="67"/>
      <c r="AT3277" s="68"/>
    </row>
    <row r="3278" spans="1:46" x14ac:dyDescent="0.25">
      <c r="A3278" s="60">
        <v>49739.009023296181</v>
      </c>
      <c r="B3278" s="54">
        <f t="shared" si="153"/>
        <v>3</v>
      </c>
      <c r="C3278" s="54">
        <f t="shared" si="154"/>
        <v>3269</v>
      </c>
      <c r="D3278" s="60">
        <v>49739.009023296181</v>
      </c>
      <c r="G3278" s="63"/>
      <c r="I3278" s="64"/>
      <c r="J3278" s="64"/>
      <c r="K3278" s="65"/>
      <c r="M3278" s="64"/>
      <c r="N3278" s="66"/>
      <c r="O3278" s="66"/>
      <c r="Q3278" s="67"/>
      <c r="R3278" s="68"/>
      <c r="S3278" s="63"/>
      <c r="U3278" s="68">
        <v>96508</v>
      </c>
      <c r="V3278" s="64">
        <v>3</v>
      </c>
      <c r="W3278" s="54">
        <f t="shared" si="155"/>
        <v>3269</v>
      </c>
      <c r="X3278" s="68">
        <v>96508</v>
      </c>
      <c r="AC3278" s="63">
        <v>48255.267663737293</v>
      </c>
      <c r="AD3278" s="63"/>
      <c r="AE3278" s="54" t="s">
        <v>176</v>
      </c>
      <c r="AG3278" s="63"/>
      <c r="AK3278" s="64"/>
      <c r="AL3278" s="64"/>
      <c r="AM3278" s="65"/>
      <c r="AO3278" s="64"/>
      <c r="AP3278" s="66"/>
      <c r="AQ3278" s="66"/>
      <c r="AS3278" s="67"/>
      <c r="AT3278" s="68"/>
    </row>
    <row r="3279" spans="1:46" x14ac:dyDescent="0.25">
      <c r="A3279" s="60">
        <v>49754.044447653927</v>
      </c>
      <c r="B3279" s="54">
        <f t="shared" si="153"/>
        <v>4</v>
      </c>
      <c r="C3279" s="54">
        <f t="shared" si="154"/>
        <v>3270</v>
      </c>
      <c r="D3279" s="60">
        <v>49754.044447653927</v>
      </c>
      <c r="G3279" s="63"/>
      <c r="I3279" s="64"/>
      <c r="J3279" s="64"/>
      <c r="K3279" s="65"/>
      <c r="M3279" s="64"/>
      <c r="N3279" s="66"/>
      <c r="O3279" s="66"/>
      <c r="Q3279" s="67"/>
      <c r="R3279" s="68"/>
      <c r="S3279" s="63"/>
      <c r="U3279" s="68">
        <v>96537</v>
      </c>
      <c r="V3279" s="64">
        <v>4</v>
      </c>
      <c r="W3279" s="54">
        <f t="shared" si="155"/>
        <v>3270</v>
      </c>
      <c r="X3279" s="68">
        <v>96537</v>
      </c>
      <c r="AC3279" s="63">
        <v>48270.32251266716</v>
      </c>
      <c r="AD3279" s="63"/>
      <c r="AE3279" s="54" t="s">
        <v>177</v>
      </c>
      <c r="AG3279" s="63"/>
      <c r="AK3279" s="64"/>
      <c r="AL3279" s="64"/>
      <c r="AM3279" s="65"/>
      <c r="AO3279" s="64"/>
      <c r="AP3279" s="66"/>
      <c r="AQ3279" s="66"/>
      <c r="AS3279" s="67"/>
      <c r="AT3279" s="68"/>
    </row>
    <row r="3280" spans="1:46" x14ac:dyDescent="0.25">
      <c r="A3280" s="60">
        <v>49769.199609670322</v>
      </c>
      <c r="B3280" s="54">
        <f t="shared" si="153"/>
        <v>5</v>
      </c>
      <c r="C3280" s="54">
        <f t="shared" si="154"/>
        <v>3271</v>
      </c>
      <c r="D3280" s="60">
        <v>49769.199609670322</v>
      </c>
      <c r="G3280" s="63"/>
      <c r="I3280" s="64"/>
      <c r="J3280" s="64"/>
      <c r="K3280" s="65"/>
      <c r="M3280" s="64"/>
      <c r="N3280" s="66"/>
      <c r="O3280" s="66"/>
      <c r="Q3280" s="67"/>
      <c r="R3280" s="68"/>
      <c r="S3280" s="63"/>
      <c r="U3280" s="68">
        <v>96567</v>
      </c>
      <c r="V3280" s="64">
        <v>4</v>
      </c>
      <c r="W3280" s="54">
        <f t="shared" si="155"/>
        <v>3271</v>
      </c>
      <c r="X3280" s="68">
        <v>96567</v>
      </c>
      <c r="AC3280" s="63">
        <v>48284.684617213905</v>
      </c>
      <c r="AD3280" s="63"/>
      <c r="AE3280" s="54" t="s">
        <v>176</v>
      </c>
      <c r="AG3280" s="63"/>
      <c r="AK3280" s="64"/>
      <c r="AL3280" s="64"/>
      <c r="AM3280" s="65"/>
      <c r="AO3280" s="64"/>
      <c r="AP3280" s="66"/>
      <c r="AQ3280" s="66"/>
      <c r="AS3280" s="67"/>
      <c r="AT3280" s="68"/>
    </row>
    <row r="3281" spans="1:46" x14ac:dyDescent="0.25">
      <c r="A3281" s="60">
        <v>49784.494210131932</v>
      </c>
      <c r="B3281" s="54">
        <f t="shared" si="153"/>
        <v>6</v>
      </c>
      <c r="C3281" s="54">
        <f t="shared" si="154"/>
        <v>3272</v>
      </c>
      <c r="D3281" s="60">
        <v>49784.494210131932</v>
      </c>
      <c r="G3281" s="63"/>
      <c r="I3281" s="64"/>
      <c r="J3281" s="64"/>
      <c r="K3281" s="65"/>
      <c r="M3281" s="64"/>
      <c r="N3281" s="66"/>
      <c r="O3281" s="66"/>
      <c r="Q3281" s="67"/>
      <c r="R3281" s="68"/>
      <c r="S3281" s="63"/>
      <c r="U3281" s="68">
        <v>96597</v>
      </c>
      <c r="V3281" s="64">
        <v>5</v>
      </c>
      <c r="W3281" s="54">
        <f t="shared" si="155"/>
        <v>3272</v>
      </c>
      <c r="X3281" s="68">
        <v>96597</v>
      </c>
      <c r="AC3281" s="63">
        <v>48300.032976760063</v>
      </c>
      <c r="AD3281" s="63"/>
      <c r="AE3281" s="54" t="s">
        <v>177</v>
      </c>
      <c r="AG3281" s="63"/>
      <c r="AK3281" s="64"/>
      <c r="AL3281" s="64"/>
      <c r="AM3281" s="65"/>
      <c r="AO3281" s="64"/>
      <c r="AP3281" s="66"/>
      <c r="AQ3281" s="66"/>
      <c r="AS3281" s="67"/>
      <c r="AT3281" s="68"/>
    </row>
    <row r="3282" spans="1:46" x14ac:dyDescent="0.25">
      <c r="A3282" s="60">
        <v>49799.910111576319</v>
      </c>
      <c r="B3282" s="54">
        <f t="shared" si="153"/>
        <v>7</v>
      </c>
      <c r="C3282" s="54">
        <f t="shared" si="154"/>
        <v>3273</v>
      </c>
      <c r="D3282" s="60">
        <v>49799.910111576319</v>
      </c>
      <c r="G3282" s="63"/>
      <c r="I3282" s="64"/>
      <c r="J3282" s="64"/>
      <c r="K3282" s="65"/>
      <c r="M3282" s="64"/>
      <c r="N3282" s="66"/>
      <c r="O3282" s="66"/>
      <c r="Q3282" s="67"/>
      <c r="R3282" s="68"/>
      <c r="S3282" s="63"/>
      <c r="U3282" s="68">
        <v>96626</v>
      </c>
      <c r="V3282" s="64">
        <v>6</v>
      </c>
      <c r="W3282" s="54">
        <f t="shared" si="155"/>
        <v>3273</v>
      </c>
      <c r="X3282" s="68">
        <v>96626</v>
      </c>
      <c r="AC3282" s="63">
        <v>48314.11158436304</v>
      </c>
      <c r="AD3282" s="63"/>
      <c r="AE3282" s="54" t="s">
        <v>176</v>
      </c>
      <c r="AG3282" s="63"/>
      <c r="AK3282" s="64"/>
      <c r="AL3282" s="64"/>
      <c r="AM3282" s="65"/>
      <c r="AO3282" s="64"/>
      <c r="AP3282" s="66"/>
      <c r="AQ3282" s="66"/>
      <c r="AS3282" s="67"/>
      <c r="AT3282" s="68"/>
    </row>
    <row r="3283" spans="1:46" x14ac:dyDescent="0.25">
      <c r="A3283" s="60">
        <v>49815.448646673467</v>
      </c>
      <c r="B3283" s="54">
        <f t="shared" si="153"/>
        <v>8</v>
      </c>
      <c r="C3283" s="54">
        <f t="shared" si="154"/>
        <v>3274</v>
      </c>
      <c r="D3283" s="60">
        <v>49815.448646673467</v>
      </c>
      <c r="G3283" s="63"/>
      <c r="I3283" s="64"/>
      <c r="J3283" s="64"/>
      <c r="K3283" s="65"/>
      <c r="M3283" s="64"/>
      <c r="N3283" s="66"/>
      <c r="O3283" s="66"/>
      <c r="Q3283" s="67"/>
      <c r="R3283" s="68"/>
      <c r="S3283" s="63"/>
      <c r="U3283" s="68">
        <v>96656</v>
      </c>
      <c r="V3283" s="64">
        <v>7</v>
      </c>
      <c r="W3283" s="54">
        <f t="shared" si="155"/>
        <v>3274</v>
      </c>
      <c r="X3283" s="68">
        <v>96656</v>
      </c>
      <c r="AC3283" s="63">
        <v>48329.632540088613</v>
      </c>
      <c r="AD3283" s="63"/>
      <c r="AE3283" s="54" t="s">
        <v>177</v>
      </c>
      <c r="AG3283" s="63"/>
      <c r="AK3283" s="64"/>
      <c r="AL3283" s="64"/>
      <c r="AM3283" s="65"/>
      <c r="AO3283" s="64"/>
      <c r="AP3283" s="66"/>
      <c r="AQ3283" s="66"/>
      <c r="AS3283" s="67"/>
      <c r="AT3283" s="68"/>
    </row>
    <row r="3284" spans="1:46" x14ac:dyDescent="0.25">
      <c r="A3284" s="60">
        <v>49831.075120007154</v>
      </c>
      <c r="B3284" s="54">
        <f t="shared" si="153"/>
        <v>9</v>
      </c>
      <c r="C3284" s="54">
        <f t="shared" si="154"/>
        <v>3275</v>
      </c>
      <c r="D3284" s="60">
        <v>49831.075120007154</v>
      </c>
      <c r="G3284" s="63"/>
      <c r="I3284" s="64"/>
      <c r="J3284" s="64"/>
      <c r="K3284" s="65"/>
      <c r="M3284" s="64"/>
      <c r="N3284" s="66"/>
      <c r="O3284" s="66"/>
      <c r="Q3284" s="67"/>
      <c r="R3284" s="68"/>
      <c r="S3284" s="63"/>
      <c r="U3284" s="68">
        <v>96685</v>
      </c>
      <c r="V3284" s="64">
        <v>8</v>
      </c>
      <c r="W3284" s="54">
        <f t="shared" si="155"/>
        <v>3275</v>
      </c>
      <c r="X3284" s="68">
        <v>96685</v>
      </c>
      <c r="AC3284" s="63">
        <v>48343.567298075184</v>
      </c>
      <c r="AD3284" s="63"/>
      <c r="AE3284" s="54" t="s">
        <v>176</v>
      </c>
      <c r="AG3284" s="63"/>
      <c r="AK3284" s="64"/>
      <c r="AL3284" s="64"/>
      <c r="AM3284" s="65"/>
      <c r="AO3284" s="64"/>
      <c r="AP3284" s="66"/>
      <c r="AQ3284" s="66"/>
      <c r="AS3284" s="67"/>
      <c r="AT3284" s="68"/>
    </row>
    <row r="3285" spans="1:46" x14ac:dyDescent="0.25">
      <c r="A3285" s="60">
        <v>49846.773194575217</v>
      </c>
      <c r="B3285" s="54">
        <f t="shared" si="153"/>
        <v>10</v>
      </c>
      <c r="C3285" s="54">
        <f t="shared" si="154"/>
        <v>3276</v>
      </c>
      <c r="D3285" s="60">
        <v>49846.773194575217</v>
      </c>
      <c r="G3285" s="63"/>
      <c r="I3285" s="64"/>
      <c r="J3285" s="64"/>
      <c r="K3285" s="65"/>
      <c r="M3285" s="64"/>
      <c r="N3285" s="66"/>
      <c r="O3285" s="66"/>
      <c r="Q3285" s="67"/>
      <c r="R3285" s="68"/>
      <c r="S3285" s="63"/>
      <c r="U3285" s="68">
        <v>96715</v>
      </c>
      <c r="V3285" s="64">
        <v>9</v>
      </c>
      <c r="W3285" s="54">
        <f t="shared" si="155"/>
        <v>3276</v>
      </c>
      <c r="X3285" s="68">
        <v>96715</v>
      </c>
      <c r="AC3285" s="63">
        <v>48359.110004908405</v>
      </c>
      <c r="AD3285" s="63"/>
      <c r="AE3285" s="54" t="s">
        <v>177</v>
      </c>
      <c r="AG3285" s="63"/>
      <c r="AK3285" s="64"/>
      <c r="AL3285" s="64"/>
      <c r="AM3285" s="65"/>
      <c r="AO3285" s="64"/>
      <c r="AP3285" s="66"/>
      <c r="AQ3285" s="66"/>
      <c r="AS3285" s="67"/>
      <c r="AT3285" s="68"/>
    </row>
    <row r="3286" spans="1:46" x14ac:dyDescent="0.25">
      <c r="A3286" s="60">
        <v>49862.499107090291</v>
      </c>
      <c r="B3286" s="54">
        <f t="shared" si="153"/>
        <v>11</v>
      </c>
      <c r="C3286" s="54">
        <f t="shared" si="154"/>
        <v>3277</v>
      </c>
      <c r="D3286" s="60">
        <v>49862.499107090291</v>
      </c>
      <c r="G3286" s="63"/>
      <c r="I3286" s="64"/>
      <c r="J3286" s="64"/>
      <c r="K3286" s="65"/>
      <c r="M3286" s="64"/>
      <c r="N3286" s="66"/>
      <c r="O3286" s="66"/>
      <c r="Q3286" s="67"/>
      <c r="R3286" s="68"/>
      <c r="S3286" s="63"/>
      <c r="U3286" s="68">
        <v>96745</v>
      </c>
      <c r="V3286" s="64">
        <v>10</v>
      </c>
      <c r="W3286" s="54">
        <f t="shared" si="155"/>
        <v>3277</v>
      </c>
      <c r="X3286" s="68">
        <v>96745</v>
      </c>
      <c r="AC3286" s="63">
        <v>48373.064778649714</v>
      </c>
      <c r="AD3286" s="63"/>
      <c r="AE3286" s="54" t="s">
        <v>176</v>
      </c>
      <c r="AG3286" s="63"/>
      <c r="AK3286" s="64"/>
      <c r="AL3286" s="64"/>
      <c r="AM3286" s="65"/>
      <c r="AO3286" s="64"/>
      <c r="AP3286" s="66"/>
      <c r="AQ3286" s="66"/>
      <c r="AS3286" s="67"/>
      <c r="AT3286" s="68"/>
    </row>
    <row r="3287" spans="1:46" x14ac:dyDescent="0.25">
      <c r="A3287" s="60">
        <v>49878.224896504544</v>
      </c>
      <c r="B3287" s="54">
        <f t="shared" si="153"/>
        <v>12</v>
      </c>
      <c r="C3287" s="54">
        <f t="shared" si="154"/>
        <v>3278</v>
      </c>
      <c r="D3287" s="60">
        <v>49878.224896504544</v>
      </c>
      <c r="G3287" s="63"/>
      <c r="I3287" s="64"/>
      <c r="J3287" s="64"/>
      <c r="K3287" s="65"/>
      <c r="M3287" s="64"/>
      <c r="N3287" s="66"/>
      <c r="O3287" s="66"/>
      <c r="Q3287" s="67"/>
      <c r="R3287" s="68"/>
      <c r="S3287" s="63"/>
      <c r="U3287" s="68">
        <v>96774</v>
      </c>
      <c r="V3287" s="64">
        <v>11</v>
      </c>
      <c r="W3287" s="54">
        <f t="shared" si="155"/>
        <v>3278</v>
      </c>
      <c r="X3287" s="68">
        <v>96774</v>
      </c>
      <c r="AC3287" s="63">
        <v>48388.481753240805</v>
      </c>
      <c r="AD3287" s="63"/>
      <c r="AE3287" s="54" t="s">
        <v>177</v>
      </c>
      <c r="AG3287" s="63"/>
      <c r="AK3287" s="64"/>
      <c r="AL3287" s="64"/>
      <c r="AM3287" s="65"/>
      <c r="AO3287" s="64"/>
      <c r="AP3287" s="66"/>
      <c r="AQ3287" s="66"/>
      <c r="AS3287" s="67"/>
      <c r="AT3287" s="68"/>
    </row>
    <row r="3288" spans="1:46" x14ac:dyDescent="0.25">
      <c r="A3288" s="60">
        <v>49893.909785759635</v>
      </c>
      <c r="B3288" s="54">
        <f t="shared" si="153"/>
        <v>13</v>
      </c>
      <c r="C3288" s="54">
        <f t="shared" si="154"/>
        <v>3279</v>
      </c>
      <c r="D3288" s="60">
        <v>49893.909785759635</v>
      </c>
      <c r="G3288" s="63"/>
      <c r="I3288" s="64"/>
      <c r="J3288" s="64"/>
      <c r="K3288" s="65"/>
      <c r="M3288" s="64"/>
      <c r="N3288" s="66"/>
      <c r="O3288" s="66"/>
      <c r="Q3288" s="67"/>
      <c r="R3288" s="68"/>
      <c r="S3288" s="63"/>
      <c r="U3288" s="68">
        <v>96804</v>
      </c>
      <c r="V3288" s="64">
        <v>12</v>
      </c>
      <c r="W3288" s="54">
        <f t="shared" si="155"/>
        <v>3279</v>
      </c>
      <c r="X3288" s="68">
        <v>96804</v>
      </c>
      <c r="AC3288" s="63">
        <v>48402.6129863807</v>
      </c>
      <c r="AD3288" s="63"/>
      <c r="AE3288" s="54" t="s">
        <v>176</v>
      </c>
      <c r="AG3288" s="63"/>
      <c r="AK3288" s="64"/>
      <c r="AL3288" s="64"/>
      <c r="AM3288" s="65"/>
      <c r="AO3288" s="64"/>
      <c r="AP3288" s="66"/>
      <c r="AQ3288" s="66"/>
      <c r="AS3288" s="67"/>
      <c r="AT3288" s="68"/>
    </row>
    <row r="3289" spans="1:46" x14ac:dyDescent="0.25">
      <c r="A3289" s="60">
        <v>49909.52331671305</v>
      </c>
      <c r="B3289" s="54">
        <f t="shared" si="153"/>
        <v>14</v>
      </c>
      <c r="C3289" s="54">
        <f t="shared" si="154"/>
        <v>3280</v>
      </c>
      <c r="D3289" s="60">
        <v>49909.52331671305</v>
      </c>
      <c r="G3289" s="63"/>
      <c r="I3289" s="64"/>
      <c r="J3289" s="64"/>
      <c r="K3289" s="65"/>
      <c r="M3289" s="64"/>
      <c r="N3289" s="66"/>
      <c r="O3289" s="66"/>
      <c r="Q3289" s="67"/>
      <c r="R3289" s="68"/>
      <c r="S3289" s="63"/>
      <c r="U3289" s="68">
        <v>96833</v>
      </c>
      <c r="V3289" s="64">
        <v>1</v>
      </c>
      <c r="W3289" s="54">
        <f t="shared" si="155"/>
        <v>3280</v>
      </c>
      <c r="X3289" s="68">
        <v>96833</v>
      </c>
      <c r="AC3289" s="63">
        <v>48417.786632681265</v>
      </c>
      <c r="AD3289" s="63"/>
      <c r="AE3289" s="54" t="s">
        <v>177</v>
      </c>
      <c r="AG3289" s="63"/>
      <c r="AK3289" s="64"/>
      <c r="AL3289" s="64"/>
      <c r="AM3289" s="65"/>
      <c r="AO3289" s="64"/>
      <c r="AP3289" s="66"/>
      <c r="AQ3289" s="66"/>
      <c r="AS3289" s="67"/>
      <c r="AT3289" s="68"/>
    </row>
    <row r="3290" spans="1:46" x14ac:dyDescent="0.25">
      <c r="A3290" s="60">
        <v>49925.038990583271</v>
      </c>
      <c r="B3290" s="54">
        <f t="shared" si="153"/>
        <v>15</v>
      </c>
      <c r="C3290" s="54">
        <f t="shared" si="154"/>
        <v>3281</v>
      </c>
      <c r="D3290" s="60">
        <v>49925.038990583271</v>
      </c>
      <c r="G3290" s="63"/>
      <c r="I3290" s="64"/>
      <c r="J3290" s="64"/>
      <c r="K3290" s="65"/>
      <c r="M3290" s="64"/>
      <c r="N3290" s="66"/>
      <c r="O3290" s="66"/>
      <c r="Q3290" s="67"/>
      <c r="R3290" s="68"/>
      <c r="S3290" s="63"/>
      <c r="U3290" s="68">
        <v>96862</v>
      </c>
      <c r="V3290" s="64">
        <v>2</v>
      </c>
      <c r="W3290" s="54">
        <f t="shared" si="155"/>
        <v>3281</v>
      </c>
      <c r="X3290" s="68">
        <v>96862</v>
      </c>
      <c r="AC3290" s="63">
        <v>48432.217169219162</v>
      </c>
      <c r="AD3290" s="63"/>
      <c r="AE3290" s="54" t="s">
        <v>176</v>
      </c>
      <c r="AG3290" s="63"/>
      <c r="AK3290" s="64"/>
      <c r="AL3290" s="64"/>
      <c r="AM3290" s="65"/>
      <c r="AO3290" s="64"/>
      <c r="AP3290" s="66"/>
      <c r="AQ3290" s="66"/>
      <c r="AS3290" s="67"/>
      <c r="AT3290" s="68"/>
    </row>
    <row r="3291" spans="1:46" x14ac:dyDescent="0.25">
      <c r="A3291" s="60">
        <v>49940.433674718719</v>
      </c>
      <c r="B3291" s="54">
        <f t="shared" si="153"/>
        <v>16</v>
      </c>
      <c r="C3291" s="54">
        <f t="shared" si="154"/>
        <v>3282</v>
      </c>
      <c r="D3291" s="60">
        <v>49940.433674718719</v>
      </c>
      <c r="G3291" s="63"/>
      <c r="I3291" s="64"/>
      <c r="J3291" s="64"/>
      <c r="K3291" s="65"/>
      <c r="M3291" s="64"/>
      <c r="N3291" s="66"/>
      <c r="O3291" s="66"/>
      <c r="Q3291" s="67"/>
      <c r="R3291" s="68"/>
      <c r="S3291" s="63"/>
      <c r="U3291" s="68">
        <v>96892</v>
      </c>
      <c r="V3291" s="64">
        <v>3</v>
      </c>
      <c r="W3291" s="54">
        <f t="shared" si="155"/>
        <v>3282</v>
      </c>
      <c r="X3291" s="68">
        <v>96892</v>
      </c>
      <c r="AC3291" s="63">
        <v>48447.075025597587</v>
      </c>
      <c r="AD3291" s="63"/>
      <c r="AE3291" s="54" t="s">
        <v>177</v>
      </c>
      <c r="AG3291" s="63"/>
      <c r="AK3291" s="64"/>
      <c r="AL3291" s="64"/>
      <c r="AM3291" s="65"/>
      <c r="AO3291" s="64"/>
      <c r="AP3291" s="66"/>
      <c r="AQ3291" s="66"/>
      <c r="AS3291" s="67"/>
      <c r="AT3291" s="68"/>
    </row>
    <row r="3292" spans="1:46" x14ac:dyDescent="0.25">
      <c r="A3292" s="60">
        <v>49955.701483043376</v>
      </c>
      <c r="B3292" s="54">
        <f t="shared" si="153"/>
        <v>17</v>
      </c>
      <c r="C3292" s="54">
        <f t="shared" si="154"/>
        <v>3283</v>
      </c>
      <c r="D3292" s="60">
        <v>49955.701483043376</v>
      </c>
      <c r="G3292" s="63"/>
      <c r="I3292" s="64"/>
      <c r="J3292" s="64"/>
      <c r="K3292" s="65"/>
      <c r="M3292" s="64"/>
      <c r="N3292" s="66"/>
      <c r="O3292" s="66"/>
      <c r="Q3292" s="67"/>
      <c r="R3292" s="68"/>
      <c r="S3292" s="63"/>
      <c r="U3292" s="68">
        <v>96921</v>
      </c>
      <c r="V3292" s="64">
        <v>4</v>
      </c>
      <c r="W3292" s="54">
        <f t="shared" si="155"/>
        <v>3283</v>
      </c>
      <c r="X3292" s="68">
        <v>96921</v>
      </c>
      <c r="AC3292" s="63">
        <v>48461.87347541051</v>
      </c>
      <c r="AD3292" s="63"/>
      <c r="AE3292" s="54" t="s">
        <v>176</v>
      </c>
      <c r="AG3292" s="63"/>
      <c r="AK3292" s="64"/>
      <c r="AL3292" s="64"/>
      <c r="AM3292" s="65"/>
      <c r="AO3292" s="64"/>
      <c r="AP3292" s="66"/>
      <c r="AQ3292" s="66"/>
      <c r="AS3292" s="67"/>
      <c r="AT3292" s="68"/>
    </row>
    <row r="3293" spans="1:46" x14ac:dyDescent="0.25">
      <c r="A3293" s="60">
        <v>49970.833337617107</v>
      </c>
      <c r="B3293" s="54">
        <f t="shared" si="153"/>
        <v>18</v>
      </c>
      <c r="C3293" s="54">
        <f t="shared" si="154"/>
        <v>3284</v>
      </c>
      <c r="D3293" s="60">
        <v>49970.833337617107</v>
      </c>
      <c r="G3293" s="63"/>
      <c r="I3293" s="64"/>
      <c r="J3293" s="64"/>
      <c r="K3293" s="65"/>
      <c r="M3293" s="64"/>
      <c r="N3293" s="66"/>
      <c r="O3293" s="66"/>
      <c r="Q3293" s="67"/>
      <c r="R3293" s="68"/>
      <c r="S3293" s="63"/>
      <c r="U3293" s="68">
        <v>96951</v>
      </c>
      <c r="V3293" s="64">
        <v>5</v>
      </c>
      <c r="W3293" s="54">
        <f t="shared" si="155"/>
        <v>3284</v>
      </c>
      <c r="X3293" s="68">
        <v>96951</v>
      </c>
      <c r="AC3293" s="63">
        <v>48476.396838407032</v>
      </c>
      <c r="AD3293" s="63"/>
      <c r="AE3293" s="54" t="s">
        <v>177</v>
      </c>
      <c r="AG3293" s="63"/>
      <c r="AK3293" s="64"/>
      <c r="AL3293" s="64"/>
      <c r="AM3293" s="65"/>
      <c r="AO3293" s="64"/>
      <c r="AP3293" s="66"/>
      <c r="AQ3293" s="66"/>
      <c r="AS3293" s="67"/>
      <c r="AT3293" s="68"/>
    </row>
    <row r="3294" spans="1:46" x14ac:dyDescent="0.25">
      <c r="A3294" s="60">
        <v>49985.844320235774</v>
      </c>
      <c r="B3294" s="54">
        <f t="shared" si="153"/>
        <v>19</v>
      </c>
      <c r="C3294" s="54">
        <f t="shared" si="154"/>
        <v>3285</v>
      </c>
      <c r="D3294" s="60">
        <v>49985.844320235774</v>
      </c>
      <c r="G3294" s="63"/>
      <c r="I3294" s="64"/>
      <c r="J3294" s="64"/>
      <c r="K3294" s="65"/>
      <c r="M3294" s="64"/>
      <c r="N3294" s="66"/>
      <c r="O3294" s="66"/>
      <c r="Q3294" s="67"/>
      <c r="R3294" s="68"/>
      <c r="S3294" s="63"/>
      <c r="U3294" s="68">
        <v>96980</v>
      </c>
      <c r="V3294" s="64">
        <v>6</v>
      </c>
      <c r="W3294" s="54">
        <f t="shared" si="155"/>
        <v>3285</v>
      </c>
      <c r="X3294" s="68">
        <v>96980</v>
      </c>
      <c r="AC3294" s="63">
        <v>48491.560797856655</v>
      </c>
      <c r="AD3294" s="63"/>
      <c r="AE3294" s="54" t="s">
        <v>176</v>
      </c>
      <c r="AG3294" s="63"/>
      <c r="AK3294" s="64"/>
      <c r="AL3294" s="64"/>
      <c r="AM3294" s="65"/>
      <c r="AO3294" s="64"/>
      <c r="AP3294" s="66"/>
      <c r="AQ3294" s="66"/>
      <c r="AS3294" s="67"/>
      <c r="AT3294" s="68"/>
    </row>
    <row r="3295" spans="1:46" x14ac:dyDescent="0.25">
      <c r="A3295" s="60">
        <v>50000.740605829749</v>
      </c>
      <c r="B3295" s="54">
        <f t="shared" si="153"/>
        <v>20</v>
      </c>
      <c r="C3295" s="54">
        <f t="shared" si="154"/>
        <v>3286</v>
      </c>
      <c r="D3295" s="60">
        <v>50000.740605829749</v>
      </c>
      <c r="G3295" s="63"/>
      <c r="I3295" s="64"/>
      <c r="J3295" s="64"/>
      <c r="K3295" s="65"/>
      <c r="M3295" s="64"/>
      <c r="N3295" s="66"/>
      <c r="O3295" s="66"/>
      <c r="Q3295" s="67"/>
      <c r="R3295" s="68"/>
      <c r="S3295" s="63"/>
      <c r="U3295" s="68">
        <v>97010</v>
      </c>
      <c r="V3295" s="64">
        <v>7</v>
      </c>
      <c r="W3295" s="54">
        <f t="shared" si="155"/>
        <v>3286</v>
      </c>
      <c r="X3295" s="68">
        <v>97010</v>
      </c>
      <c r="AC3295" s="63">
        <v>48505.791190177202</v>
      </c>
      <c r="AD3295" s="63"/>
      <c r="AE3295" s="54" t="s">
        <v>177</v>
      </c>
      <c r="AG3295" s="63"/>
      <c r="AK3295" s="64"/>
      <c r="AL3295" s="64"/>
      <c r="AM3295" s="65"/>
      <c r="AO3295" s="64"/>
      <c r="AP3295" s="66"/>
      <c r="AQ3295" s="66"/>
      <c r="AS3295" s="67"/>
      <c r="AT3295" s="68"/>
    </row>
    <row r="3296" spans="1:46" x14ac:dyDescent="0.25">
      <c r="A3296" s="60">
        <v>50015.553611410316</v>
      </c>
      <c r="B3296" s="54">
        <f t="shared" si="153"/>
        <v>21</v>
      </c>
      <c r="C3296" s="54">
        <f t="shared" si="154"/>
        <v>3287</v>
      </c>
      <c r="D3296" s="60">
        <v>50015.553611410316</v>
      </c>
      <c r="G3296" s="63"/>
      <c r="I3296" s="64"/>
      <c r="J3296" s="64"/>
      <c r="K3296" s="65"/>
      <c r="M3296" s="64"/>
      <c r="N3296" s="66"/>
      <c r="O3296" s="66"/>
      <c r="Q3296" s="67"/>
      <c r="R3296" s="68"/>
      <c r="S3296" s="63"/>
      <c r="U3296" s="68">
        <v>97039</v>
      </c>
      <c r="V3296" s="64">
        <v>8</v>
      </c>
      <c r="W3296" s="54">
        <f t="shared" si="155"/>
        <v>3287</v>
      </c>
      <c r="X3296" s="68">
        <v>97039</v>
      </c>
      <c r="AC3296" s="63">
        <v>48521.24036427401</v>
      </c>
      <c r="AD3296" s="63"/>
      <c r="AE3296" s="54" t="s">
        <v>176</v>
      </c>
      <c r="AG3296" s="63"/>
      <c r="AK3296" s="64"/>
      <c r="AL3296" s="64"/>
      <c r="AM3296" s="65"/>
      <c r="AO3296" s="64"/>
      <c r="AP3296" s="66"/>
      <c r="AQ3296" s="66"/>
      <c r="AS3296" s="67"/>
      <c r="AT3296" s="68"/>
    </row>
    <row r="3297" spans="1:46" x14ac:dyDescent="0.25">
      <c r="A3297" s="60">
        <v>50030.301423392259</v>
      </c>
      <c r="B3297" s="54">
        <f t="shared" si="153"/>
        <v>22</v>
      </c>
      <c r="C3297" s="54">
        <f t="shared" si="154"/>
        <v>3288</v>
      </c>
      <c r="D3297" s="60">
        <v>50030.301423392259</v>
      </c>
      <c r="G3297" s="63"/>
      <c r="I3297" s="64"/>
      <c r="J3297" s="64"/>
      <c r="K3297" s="65"/>
      <c r="M3297" s="64"/>
      <c r="N3297" s="66"/>
      <c r="O3297" s="66"/>
      <c r="Q3297" s="67"/>
      <c r="R3297" s="68"/>
      <c r="S3297" s="63"/>
      <c r="U3297" s="68">
        <v>97069</v>
      </c>
      <c r="V3297" s="64">
        <v>9</v>
      </c>
      <c r="W3297" s="54">
        <f t="shared" si="155"/>
        <v>3288</v>
      </c>
      <c r="X3297" s="68">
        <v>97069</v>
      </c>
      <c r="AC3297" s="63">
        <v>48535.280024243984</v>
      </c>
      <c r="AD3297" s="63"/>
      <c r="AE3297" s="54" t="s">
        <v>177</v>
      </c>
      <c r="AG3297" s="63"/>
      <c r="AK3297" s="64"/>
      <c r="AL3297" s="64"/>
      <c r="AM3297" s="65"/>
      <c r="AO3297" s="64"/>
      <c r="AP3297" s="66"/>
      <c r="AQ3297" s="66"/>
      <c r="AS3297" s="67"/>
      <c r="AT3297" s="68"/>
    </row>
    <row r="3298" spans="1:46" x14ac:dyDescent="0.25">
      <c r="A3298" s="60">
        <v>50045.024464916904</v>
      </c>
      <c r="B3298" s="54">
        <f t="shared" si="153"/>
        <v>23</v>
      </c>
      <c r="C3298" s="54">
        <f t="shared" si="154"/>
        <v>3289</v>
      </c>
      <c r="D3298" s="60">
        <v>50045.024464916904</v>
      </c>
      <c r="G3298" s="63"/>
      <c r="I3298" s="64"/>
      <c r="J3298" s="64"/>
      <c r="K3298" s="65"/>
      <c r="M3298" s="64"/>
      <c r="N3298" s="66"/>
      <c r="O3298" s="66"/>
      <c r="Q3298" s="67"/>
      <c r="R3298" s="68"/>
      <c r="S3298" s="63"/>
      <c r="U3298" s="68">
        <v>97099</v>
      </c>
      <c r="V3298" s="64">
        <v>10</v>
      </c>
      <c r="W3298" s="54">
        <f t="shared" si="155"/>
        <v>3289</v>
      </c>
      <c r="X3298" s="68">
        <v>97099</v>
      </c>
      <c r="AC3298" s="63">
        <v>48550.870869062841</v>
      </c>
      <c r="AD3298" s="63"/>
      <c r="AE3298" s="54" t="s">
        <v>176</v>
      </c>
      <c r="AG3298" s="63"/>
      <c r="AK3298" s="64"/>
      <c r="AL3298" s="64"/>
      <c r="AM3298" s="65"/>
      <c r="AO3298" s="64"/>
      <c r="AP3298" s="66"/>
      <c r="AQ3298" s="66"/>
      <c r="AS3298" s="67"/>
      <c r="AT3298" s="68"/>
    </row>
    <row r="3299" spans="1:46" x14ac:dyDescent="0.25">
      <c r="A3299" s="60">
        <v>50059.746466556564</v>
      </c>
      <c r="B3299" s="54">
        <f t="shared" si="153"/>
        <v>24</v>
      </c>
      <c r="C3299" s="54">
        <f t="shared" si="154"/>
        <v>3290</v>
      </c>
      <c r="D3299" s="60">
        <v>50059.746466556564</v>
      </c>
      <c r="G3299" s="63"/>
      <c r="I3299" s="64"/>
      <c r="J3299" s="64"/>
      <c r="K3299" s="65"/>
      <c r="M3299" s="64"/>
      <c r="N3299" s="66"/>
      <c r="O3299" s="66"/>
      <c r="Q3299" s="67"/>
      <c r="R3299" s="68"/>
      <c r="S3299" s="63"/>
      <c r="U3299" s="68">
        <v>97129</v>
      </c>
      <c r="V3299" s="64">
        <v>11</v>
      </c>
      <c r="W3299" s="54">
        <f t="shared" si="155"/>
        <v>3290</v>
      </c>
      <c r="X3299" s="68">
        <v>97129</v>
      </c>
      <c r="AC3299" s="63">
        <v>48564.86818205053</v>
      </c>
      <c r="AD3299" s="63"/>
      <c r="AE3299" s="54" t="s">
        <v>177</v>
      </c>
      <c r="AG3299" s="63"/>
      <c r="AK3299" s="64"/>
      <c r="AL3299" s="64"/>
      <c r="AM3299" s="65"/>
      <c r="AO3299" s="64"/>
      <c r="AP3299" s="66"/>
      <c r="AQ3299" s="66"/>
      <c r="AS3299" s="67"/>
      <c r="AT3299" s="68"/>
    </row>
    <row r="3300" spans="1:46" x14ac:dyDescent="0.25">
      <c r="A3300" s="60">
        <v>50074.508886002935</v>
      </c>
      <c r="B3300" s="54">
        <f t="shared" si="153"/>
        <v>1</v>
      </c>
      <c r="C3300" s="54">
        <f t="shared" si="154"/>
        <v>3291</v>
      </c>
      <c r="D3300" s="60">
        <v>50074.508886002935</v>
      </c>
      <c r="G3300" s="63"/>
      <c r="I3300" s="64"/>
      <c r="J3300" s="64"/>
      <c r="K3300" s="65"/>
      <c r="M3300" s="64"/>
      <c r="N3300" s="66"/>
      <c r="O3300" s="66"/>
      <c r="Q3300" s="67"/>
      <c r="R3300" s="68"/>
      <c r="S3300" s="63"/>
      <c r="U3300" s="68">
        <v>97158</v>
      </c>
      <c r="V3300" s="64">
        <v>12</v>
      </c>
      <c r="W3300" s="54">
        <f t="shared" si="155"/>
        <v>3291</v>
      </c>
      <c r="X3300" s="68">
        <v>97158</v>
      </c>
      <c r="AC3300" s="63">
        <v>48580.429308084305</v>
      </c>
      <c r="AD3300" s="63"/>
      <c r="AE3300" s="54" t="s">
        <v>176</v>
      </c>
      <c r="AG3300" s="63"/>
      <c r="AK3300" s="64"/>
      <c r="AL3300" s="64"/>
      <c r="AM3300" s="65"/>
      <c r="AO3300" s="64"/>
      <c r="AP3300" s="66"/>
      <c r="AQ3300" s="66"/>
      <c r="AS3300" s="67"/>
      <c r="AT3300" s="68"/>
    </row>
    <row r="3301" spans="1:46" x14ac:dyDescent="0.25">
      <c r="A3301" s="60">
        <v>50089.333393970039</v>
      </c>
      <c r="B3301" s="54">
        <f t="shared" si="153"/>
        <v>2</v>
      </c>
      <c r="C3301" s="54">
        <f t="shared" si="154"/>
        <v>3292</v>
      </c>
      <c r="D3301" s="60">
        <v>50089.333393970039</v>
      </c>
      <c r="G3301" s="63"/>
      <c r="I3301" s="64"/>
      <c r="J3301" s="64"/>
      <c r="K3301" s="65"/>
      <c r="M3301" s="64"/>
      <c r="N3301" s="66"/>
      <c r="O3301" s="66"/>
      <c r="Q3301" s="67"/>
      <c r="R3301" s="68"/>
      <c r="S3301" s="63"/>
      <c r="U3301" s="68">
        <v>97188</v>
      </c>
      <c r="V3301" s="64">
        <v>1</v>
      </c>
      <c r="W3301" s="54">
        <f t="shared" si="155"/>
        <v>3292</v>
      </c>
      <c r="X3301" s="68">
        <v>97188</v>
      </c>
      <c r="AC3301" s="63">
        <v>48594.547425362282</v>
      </c>
      <c r="AD3301" s="63"/>
      <c r="AE3301" s="54" t="s">
        <v>177</v>
      </c>
      <c r="AG3301" s="63"/>
      <c r="AK3301" s="64"/>
      <c r="AL3301" s="64"/>
      <c r="AM3301" s="65"/>
      <c r="AO3301" s="64"/>
      <c r="AP3301" s="66"/>
      <c r="AQ3301" s="66"/>
      <c r="AS3301" s="67"/>
      <c r="AT3301" s="68"/>
    </row>
    <row r="3302" spans="1:46" x14ac:dyDescent="0.25">
      <c r="A3302" s="60">
        <v>50104.255107634235</v>
      </c>
      <c r="B3302" s="54">
        <f t="shared" si="153"/>
        <v>3</v>
      </c>
      <c r="C3302" s="54">
        <f t="shared" si="154"/>
        <v>3293</v>
      </c>
      <c r="D3302" s="60">
        <v>50104.255107634235</v>
      </c>
      <c r="G3302" s="63"/>
      <c r="I3302" s="64"/>
      <c r="J3302" s="64"/>
      <c r="K3302" s="65"/>
      <c r="M3302" s="64"/>
      <c r="N3302" s="66"/>
      <c r="O3302" s="66"/>
      <c r="Q3302" s="67"/>
      <c r="R3302" s="68"/>
      <c r="S3302" s="63"/>
      <c r="U3302" s="68">
        <v>97217</v>
      </c>
      <c r="V3302" s="64">
        <v>2</v>
      </c>
      <c r="W3302" s="54">
        <f t="shared" si="155"/>
        <v>3293</v>
      </c>
      <c r="X3302" s="68">
        <v>97217</v>
      </c>
      <c r="AC3302" s="63">
        <v>48609.917393668089</v>
      </c>
      <c r="AD3302" s="63"/>
      <c r="AE3302" s="54" t="s">
        <v>176</v>
      </c>
      <c r="AG3302" s="63"/>
      <c r="AK3302" s="64"/>
      <c r="AL3302" s="64"/>
      <c r="AM3302" s="65"/>
      <c r="AO3302" s="64"/>
      <c r="AP3302" s="66"/>
      <c r="AQ3302" s="66"/>
      <c r="AS3302" s="67"/>
      <c r="AT3302" s="68"/>
    </row>
    <row r="3303" spans="1:46" x14ac:dyDescent="0.25">
      <c r="A3303" s="60">
        <v>50119.285718974657</v>
      </c>
      <c r="B3303" s="54">
        <f t="shared" si="153"/>
        <v>4</v>
      </c>
      <c r="C3303" s="54">
        <f t="shared" si="154"/>
        <v>3294</v>
      </c>
      <c r="D3303" s="60">
        <v>50119.285718974657</v>
      </c>
      <c r="G3303" s="63"/>
      <c r="I3303" s="64"/>
      <c r="J3303" s="64"/>
      <c r="K3303" s="65"/>
      <c r="M3303" s="64"/>
      <c r="N3303" s="66"/>
      <c r="O3303" s="66"/>
      <c r="Q3303" s="67"/>
      <c r="R3303" s="68"/>
      <c r="S3303" s="63"/>
      <c r="U3303" s="68">
        <v>97246</v>
      </c>
      <c r="V3303" s="64">
        <v>3</v>
      </c>
      <c r="W3303" s="54">
        <f t="shared" si="155"/>
        <v>3294</v>
      </c>
      <c r="X3303" s="68">
        <v>97246</v>
      </c>
      <c r="AC3303" s="63">
        <v>48624.295407128055</v>
      </c>
      <c r="AD3303" s="63"/>
      <c r="AE3303" s="54" t="s">
        <v>177</v>
      </c>
      <c r="AG3303" s="63"/>
      <c r="AK3303" s="64"/>
      <c r="AL3303" s="64"/>
      <c r="AM3303" s="65"/>
      <c r="AO3303" s="64"/>
      <c r="AP3303" s="66"/>
      <c r="AQ3303" s="66"/>
      <c r="AS3303" s="67"/>
      <c r="AT3303" s="68"/>
    </row>
    <row r="3304" spans="1:46" x14ac:dyDescent="0.25">
      <c r="A3304" s="60">
        <v>50134.448058533948</v>
      </c>
      <c r="B3304" s="54">
        <f t="shared" si="153"/>
        <v>5</v>
      </c>
      <c r="C3304" s="54">
        <f t="shared" si="154"/>
        <v>3295</v>
      </c>
      <c r="D3304" s="60">
        <v>50134.448058533948</v>
      </c>
      <c r="G3304" s="63"/>
      <c r="I3304" s="64"/>
      <c r="J3304" s="64"/>
      <c r="K3304" s="65"/>
      <c r="M3304" s="64"/>
      <c r="N3304" s="66"/>
      <c r="O3304" s="66"/>
      <c r="Q3304" s="67"/>
      <c r="R3304" s="68"/>
      <c r="S3304" s="63"/>
      <c r="U3304" s="68">
        <v>97276</v>
      </c>
      <c r="V3304" s="64">
        <v>4</v>
      </c>
      <c r="W3304" s="54">
        <f t="shared" si="155"/>
        <v>3295</v>
      </c>
      <c r="X3304" s="68">
        <v>97276</v>
      </c>
      <c r="AC3304" s="63">
        <v>48639.35049647605</v>
      </c>
      <c r="AD3304" s="63"/>
      <c r="AE3304" s="54" t="s">
        <v>176</v>
      </c>
      <c r="AG3304" s="63"/>
      <c r="AK3304" s="64"/>
      <c r="AL3304" s="64"/>
      <c r="AM3304" s="65"/>
      <c r="AO3304" s="64"/>
      <c r="AP3304" s="66"/>
      <c r="AQ3304" s="66"/>
      <c r="AS3304" s="67"/>
      <c r="AT3304" s="68"/>
    </row>
    <row r="3305" spans="1:46" x14ac:dyDescent="0.25">
      <c r="A3305" s="60">
        <v>50149.737148461398</v>
      </c>
      <c r="B3305" s="54">
        <f t="shared" si="153"/>
        <v>6</v>
      </c>
      <c r="C3305" s="54">
        <f t="shared" si="154"/>
        <v>3296</v>
      </c>
      <c r="D3305" s="60">
        <v>50149.737148461398</v>
      </c>
      <c r="G3305" s="63"/>
      <c r="I3305" s="64"/>
      <c r="J3305" s="64"/>
      <c r="K3305" s="65"/>
      <c r="M3305" s="64"/>
      <c r="N3305" s="66"/>
      <c r="O3305" s="66"/>
      <c r="Q3305" s="67"/>
      <c r="R3305" s="68"/>
      <c r="S3305" s="63"/>
      <c r="U3305" s="68">
        <v>97305</v>
      </c>
      <c r="V3305" s="64">
        <v>5</v>
      </c>
      <c r="W3305" s="54">
        <f t="shared" si="155"/>
        <v>3296</v>
      </c>
      <c r="X3305" s="68">
        <v>97305</v>
      </c>
      <c r="AC3305" s="63">
        <v>48654.068473982159</v>
      </c>
      <c r="AD3305" s="63"/>
      <c r="AE3305" s="54" t="s">
        <v>177</v>
      </c>
      <c r="AG3305" s="63"/>
      <c r="AK3305" s="64"/>
      <c r="AL3305" s="64"/>
      <c r="AM3305" s="65"/>
      <c r="AO3305" s="64"/>
      <c r="AP3305" s="66"/>
      <c r="AQ3305" s="66"/>
      <c r="AS3305" s="67"/>
      <c r="AT3305" s="68"/>
    </row>
    <row r="3306" spans="1:46" x14ac:dyDescent="0.25">
      <c r="A3306" s="60">
        <v>50165.160169856623</v>
      </c>
      <c r="B3306" s="54">
        <f t="shared" si="153"/>
        <v>7</v>
      </c>
      <c r="C3306" s="54">
        <f t="shared" si="154"/>
        <v>3297</v>
      </c>
      <c r="D3306" s="60">
        <v>50165.160169856623</v>
      </c>
      <c r="G3306" s="63"/>
      <c r="I3306" s="64"/>
      <c r="J3306" s="64"/>
      <c r="K3306" s="65"/>
      <c r="M3306" s="64"/>
      <c r="N3306" s="66"/>
      <c r="O3306" s="66"/>
      <c r="Q3306" s="67"/>
      <c r="R3306" s="68"/>
      <c r="S3306" s="63"/>
      <c r="U3306" s="68">
        <v>97335</v>
      </c>
      <c r="V3306" s="64">
        <v>6</v>
      </c>
      <c r="W3306" s="54">
        <f t="shared" si="155"/>
        <v>3297</v>
      </c>
      <c r="X3306" s="68">
        <v>97335</v>
      </c>
      <c r="AC3306" s="63">
        <v>48668.745015590452</v>
      </c>
      <c r="AD3306" s="63"/>
      <c r="AE3306" s="54" t="s">
        <v>176</v>
      </c>
      <c r="AG3306" s="63"/>
      <c r="AK3306" s="64"/>
      <c r="AL3306" s="64"/>
      <c r="AM3306" s="65"/>
      <c r="AO3306" s="64"/>
      <c r="AP3306" s="66"/>
      <c r="AQ3306" s="66"/>
      <c r="AS3306" s="67"/>
      <c r="AT3306" s="68"/>
    </row>
    <row r="3307" spans="1:46" x14ac:dyDescent="0.25">
      <c r="A3307" s="60">
        <v>50180.692118176259</v>
      </c>
      <c r="B3307" s="54">
        <f t="shared" si="153"/>
        <v>8</v>
      </c>
      <c r="C3307" s="54">
        <f t="shared" si="154"/>
        <v>3298</v>
      </c>
      <c r="D3307" s="60">
        <v>50180.692118176259</v>
      </c>
      <c r="G3307" s="63"/>
      <c r="I3307" s="64"/>
      <c r="J3307" s="64"/>
      <c r="K3307" s="65"/>
      <c r="M3307" s="64"/>
      <c r="N3307" s="66"/>
      <c r="O3307" s="66"/>
      <c r="Q3307" s="67"/>
      <c r="R3307" s="68"/>
      <c r="S3307" s="63"/>
      <c r="U3307" s="68">
        <v>97364</v>
      </c>
      <c r="V3307" s="64">
        <v>7</v>
      </c>
      <c r="W3307" s="54">
        <f t="shared" si="155"/>
        <v>3298</v>
      </c>
      <c r="X3307" s="68">
        <v>97364</v>
      </c>
      <c r="AC3307" s="63">
        <v>48683.80455785431</v>
      </c>
      <c r="AD3307" s="63"/>
      <c r="AE3307" s="54" t="s">
        <v>177</v>
      </c>
      <c r="AG3307" s="63"/>
      <c r="AK3307" s="64"/>
      <c r="AL3307" s="64"/>
      <c r="AM3307" s="65"/>
      <c r="AO3307" s="64"/>
      <c r="AP3307" s="66"/>
      <c r="AQ3307" s="66"/>
      <c r="AS3307" s="67"/>
      <c r="AT3307" s="68"/>
    </row>
    <row r="3308" spans="1:46" x14ac:dyDescent="0.25">
      <c r="A3308" s="60">
        <v>50196.325020048767</v>
      </c>
      <c r="B3308" s="54">
        <f t="shared" si="153"/>
        <v>9</v>
      </c>
      <c r="C3308" s="54">
        <f t="shared" si="154"/>
        <v>3299</v>
      </c>
      <c r="D3308" s="60">
        <v>50196.325020048767</v>
      </c>
      <c r="G3308" s="63"/>
      <c r="I3308" s="64"/>
      <c r="J3308" s="64"/>
      <c r="K3308" s="65"/>
      <c r="M3308" s="64"/>
      <c r="N3308" s="66"/>
      <c r="O3308" s="66"/>
      <c r="Q3308" s="67"/>
      <c r="R3308" s="68"/>
      <c r="S3308" s="63"/>
      <c r="U3308" s="68">
        <v>97394</v>
      </c>
      <c r="V3308" s="64">
        <v>8</v>
      </c>
      <c r="W3308" s="54">
        <f t="shared" si="155"/>
        <v>3299</v>
      </c>
      <c r="X3308" s="68">
        <v>97394</v>
      </c>
      <c r="AC3308" s="63">
        <v>48698.116224997211</v>
      </c>
      <c r="AD3308" s="63"/>
      <c r="AE3308" s="54" t="s">
        <v>176</v>
      </c>
      <c r="AG3308" s="63"/>
      <c r="AK3308" s="64"/>
      <c r="AL3308" s="64"/>
      <c r="AM3308" s="65"/>
      <c r="AO3308" s="64"/>
      <c r="AP3308" s="66"/>
      <c r="AQ3308" s="66"/>
      <c r="AS3308" s="67"/>
      <c r="AT3308" s="68"/>
    </row>
    <row r="3309" spans="1:46" x14ac:dyDescent="0.25">
      <c r="A3309" s="60">
        <v>50212.016401903704</v>
      </c>
      <c r="B3309" s="54">
        <f t="shared" si="153"/>
        <v>10</v>
      </c>
      <c r="C3309" s="54">
        <f t="shared" si="154"/>
        <v>3300</v>
      </c>
      <c r="D3309" s="60">
        <v>50212.016401903704</v>
      </c>
      <c r="G3309" s="63"/>
      <c r="I3309" s="64"/>
      <c r="J3309" s="64"/>
      <c r="K3309" s="65"/>
      <c r="M3309" s="64"/>
      <c r="N3309" s="66"/>
      <c r="O3309" s="66"/>
      <c r="Q3309" s="67"/>
      <c r="R3309" s="68"/>
      <c r="S3309" s="63"/>
      <c r="U3309" s="68">
        <v>97423</v>
      </c>
      <c r="V3309" s="64">
        <v>9</v>
      </c>
      <c r="W3309" s="54">
        <f t="shared" si="155"/>
        <v>3300</v>
      </c>
      <c r="X3309" s="68">
        <v>97423</v>
      </c>
      <c r="AC3309" s="63">
        <v>48713.447157872375</v>
      </c>
      <c r="AD3309" s="63"/>
      <c r="AE3309" s="54" t="s">
        <v>177</v>
      </c>
      <c r="AG3309" s="63"/>
      <c r="AK3309" s="64"/>
      <c r="AL3309" s="64"/>
      <c r="AM3309" s="65"/>
      <c r="AO3309" s="64"/>
      <c r="AP3309" s="66"/>
      <c r="AQ3309" s="66"/>
      <c r="AS3309" s="67"/>
      <c r="AT3309" s="68"/>
    </row>
    <row r="3310" spans="1:46" x14ac:dyDescent="0.25">
      <c r="A3310" s="60">
        <v>50227.747448346578</v>
      </c>
      <c r="B3310" s="54">
        <f t="shared" si="153"/>
        <v>11</v>
      </c>
      <c r="C3310" s="54">
        <f t="shared" si="154"/>
        <v>3301</v>
      </c>
      <c r="D3310" s="60">
        <v>50227.747448346578</v>
      </c>
      <c r="G3310" s="63"/>
      <c r="I3310" s="64"/>
      <c r="J3310" s="64"/>
      <c r="K3310" s="65"/>
      <c r="M3310" s="64"/>
      <c r="N3310" s="66"/>
      <c r="O3310" s="66"/>
      <c r="Q3310" s="67"/>
      <c r="R3310" s="68"/>
      <c r="S3310" s="63"/>
      <c r="U3310" s="68">
        <v>97453</v>
      </c>
      <c r="V3310" s="64">
        <v>10</v>
      </c>
      <c r="W3310" s="54">
        <f t="shared" si="155"/>
        <v>3301</v>
      </c>
      <c r="X3310" s="68">
        <v>97453</v>
      </c>
      <c r="AC3310" s="63">
        <v>48727.48453108361</v>
      </c>
      <c r="AD3310" s="63"/>
      <c r="AE3310" s="54" t="s">
        <v>176</v>
      </c>
      <c r="AG3310" s="63"/>
      <c r="AK3310" s="64"/>
      <c r="AL3310" s="64"/>
      <c r="AM3310" s="65"/>
      <c r="AO3310" s="64"/>
      <c r="AP3310" s="66"/>
      <c r="AQ3310" s="66"/>
      <c r="AS3310" s="67"/>
      <c r="AT3310" s="68"/>
    </row>
    <row r="3311" spans="1:46" x14ac:dyDescent="0.25">
      <c r="A3311" s="60">
        <v>50243.467902258504</v>
      </c>
      <c r="B3311" s="54">
        <f t="shared" si="153"/>
        <v>12</v>
      </c>
      <c r="C3311" s="54">
        <f t="shared" si="154"/>
        <v>3302</v>
      </c>
      <c r="D3311" s="60">
        <v>50243.467902258504</v>
      </c>
      <c r="G3311" s="63"/>
      <c r="I3311" s="64"/>
      <c r="J3311" s="64"/>
      <c r="K3311" s="65"/>
      <c r="M3311" s="64"/>
      <c r="N3311" s="66"/>
      <c r="O3311" s="66"/>
      <c r="Q3311" s="67"/>
      <c r="R3311" s="68"/>
      <c r="S3311" s="63"/>
      <c r="U3311" s="68">
        <v>97483</v>
      </c>
      <c r="V3311" s="64">
        <v>10</v>
      </c>
      <c r="W3311" s="54">
        <f t="shared" si="155"/>
        <v>3302</v>
      </c>
      <c r="X3311" s="68">
        <v>97483</v>
      </c>
      <c r="AC3311" s="63">
        <v>48742.972499725875</v>
      </c>
      <c r="AD3311" s="63"/>
      <c r="AE3311" s="54" t="s">
        <v>177</v>
      </c>
      <c r="AG3311" s="63"/>
      <c r="AK3311" s="64"/>
      <c r="AL3311" s="64"/>
      <c r="AM3311" s="65"/>
      <c r="AO3311" s="64"/>
      <c r="AP3311" s="66"/>
      <c r="AQ3311" s="66"/>
      <c r="AS3311" s="67"/>
      <c r="AT3311" s="68"/>
    </row>
    <row r="3312" spans="1:46" x14ac:dyDescent="0.25">
      <c r="A3312" s="60">
        <v>50259.155711632222</v>
      </c>
      <c r="B3312" s="54">
        <f t="shared" si="153"/>
        <v>13</v>
      </c>
      <c r="C3312" s="54">
        <f t="shared" si="154"/>
        <v>3303</v>
      </c>
      <c r="D3312" s="60">
        <v>50259.155711632222</v>
      </c>
      <c r="G3312" s="63"/>
      <c r="I3312" s="64"/>
      <c r="J3312" s="64"/>
      <c r="K3312" s="65"/>
      <c r="M3312" s="64"/>
      <c r="N3312" s="66"/>
      <c r="O3312" s="66"/>
      <c r="Q3312" s="67"/>
      <c r="R3312" s="68"/>
      <c r="S3312" s="63"/>
      <c r="U3312" s="68">
        <v>97512</v>
      </c>
      <c r="V3312" s="64">
        <v>11</v>
      </c>
      <c r="W3312" s="54">
        <f t="shared" si="155"/>
        <v>3303</v>
      </c>
      <c r="X3312" s="68">
        <v>97512</v>
      </c>
      <c r="AC3312" s="63">
        <v>48756.880717440043</v>
      </c>
      <c r="AD3312" s="63"/>
      <c r="AE3312" s="54" t="s">
        <v>176</v>
      </c>
      <c r="AG3312" s="63"/>
      <c r="AK3312" s="64"/>
      <c r="AL3312" s="64"/>
      <c r="AM3312" s="65"/>
      <c r="AO3312" s="64"/>
      <c r="AP3312" s="66"/>
      <c r="AQ3312" s="66"/>
      <c r="AS3312" s="67"/>
      <c r="AT3312" s="68"/>
    </row>
    <row r="3313" spans="1:46" x14ac:dyDescent="0.25">
      <c r="A3313" s="60">
        <v>50274.766111047007</v>
      </c>
      <c r="B3313" s="54">
        <f t="shared" si="153"/>
        <v>14</v>
      </c>
      <c r="C3313" s="54">
        <f t="shared" si="154"/>
        <v>3304</v>
      </c>
      <c r="D3313" s="60">
        <v>50274.766111047007</v>
      </c>
      <c r="G3313" s="63"/>
      <c r="I3313" s="64"/>
      <c r="J3313" s="64"/>
      <c r="K3313" s="65"/>
      <c r="M3313" s="64"/>
      <c r="N3313" s="66"/>
      <c r="O3313" s="66"/>
      <c r="Q3313" s="67"/>
      <c r="R3313" s="68"/>
      <c r="S3313" s="63"/>
      <c r="U3313" s="68">
        <v>97542</v>
      </c>
      <c r="V3313" s="64">
        <v>1</v>
      </c>
      <c r="W3313" s="54">
        <f t="shared" si="155"/>
        <v>3304</v>
      </c>
      <c r="X3313" s="68">
        <v>97542</v>
      </c>
      <c r="AC3313" s="63">
        <v>48772.395670070313</v>
      </c>
      <c r="AD3313" s="63"/>
      <c r="AE3313" s="54" t="s">
        <v>177</v>
      </c>
      <c r="AG3313" s="63"/>
      <c r="AK3313" s="64"/>
      <c r="AL3313" s="64"/>
      <c r="AM3313" s="65"/>
      <c r="AO3313" s="64"/>
      <c r="AP3313" s="66"/>
      <c r="AQ3313" s="66"/>
      <c r="AS3313" s="67"/>
      <c r="AT3313" s="68"/>
    </row>
    <row r="3314" spans="1:46" x14ac:dyDescent="0.25">
      <c r="A3314" s="60">
        <v>50290.282467538957</v>
      </c>
      <c r="B3314" s="54">
        <f t="shared" si="153"/>
        <v>15</v>
      </c>
      <c r="C3314" s="54">
        <f t="shared" si="154"/>
        <v>3305</v>
      </c>
      <c r="D3314" s="60">
        <v>50290.282467538957</v>
      </c>
      <c r="G3314" s="63"/>
      <c r="I3314" s="64"/>
      <c r="J3314" s="64"/>
      <c r="K3314" s="65"/>
      <c r="M3314" s="64"/>
      <c r="N3314" s="66"/>
      <c r="O3314" s="66"/>
      <c r="Q3314" s="67"/>
      <c r="R3314" s="68"/>
      <c r="S3314" s="63"/>
      <c r="U3314" s="68">
        <v>97572</v>
      </c>
      <c r="V3314" s="64">
        <v>1</v>
      </c>
      <c r="W3314" s="54">
        <f t="shared" si="155"/>
        <v>3305</v>
      </c>
      <c r="X3314" s="68">
        <v>97572</v>
      </c>
      <c r="AC3314" s="63">
        <v>48786.342887060251</v>
      </c>
      <c r="AD3314" s="63"/>
      <c r="AE3314" s="54" t="s">
        <v>176</v>
      </c>
      <c r="AG3314" s="63"/>
      <c r="AK3314" s="64"/>
      <c r="AL3314" s="64"/>
      <c r="AM3314" s="65"/>
      <c r="AO3314" s="64"/>
      <c r="AP3314" s="66"/>
      <c r="AQ3314" s="66"/>
      <c r="AS3314" s="67"/>
      <c r="AT3314" s="68"/>
    </row>
    <row r="3315" spans="1:46" x14ac:dyDescent="0.25">
      <c r="A3315" s="60">
        <v>50305.676571826916</v>
      </c>
      <c r="B3315" s="54">
        <f t="shared" si="153"/>
        <v>16</v>
      </c>
      <c r="C3315" s="54">
        <f t="shared" si="154"/>
        <v>3306</v>
      </c>
      <c r="D3315" s="60">
        <v>50305.676571826916</v>
      </c>
      <c r="G3315" s="63"/>
      <c r="I3315" s="64"/>
      <c r="J3315" s="64"/>
      <c r="K3315" s="65"/>
      <c r="M3315" s="64"/>
      <c r="N3315" s="66"/>
      <c r="O3315" s="66"/>
      <c r="Q3315" s="67"/>
      <c r="R3315" s="68"/>
      <c r="S3315" s="63"/>
      <c r="U3315" s="68">
        <v>97601</v>
      </c>
      <c r="V3315" s="64">
        <v>2</v>
      </c>
      <c r="W3315" s="54">
        <f t="shared" si="155"/>
        <v>3306</v>
      </c>
      <c r="X3315" s="68">
        <v>97601</v>
      </c>
      <c r="AC3315" s="63">
        <v>48801.756176192313</v>
      </c>
      <c r="AD3315" s="63"/>
      <c r="AE3315" s="54" t="s">
        <v>177</v>
      </c>
      <c r="AG3315" s="63"/>
      <c r="AK3315" s="64"/>
      <c r="AL3315" s="64"/>
      <c r="AM3315" s="65"/>
      <c r="AO3315" s="64"/>
      <c r="AP3315" s="66"/>
      <c r="AQ3315" s="66"/>
      <c r="AS3315" s="67"/>
      <c r="AT3315" s="68"/>
    </row>
    <row r="3316" spans="1:46" x14ac:dyDescent="0.25">
      <c r="A3316" s="60">
        <v>50320.943759305403</v>
      </c>
      <c r="B3316" s="54">
        <f t="shared" si="153"/>
        <v>17</v>
      </c>
      <c r="C3316" s="54">
        <f t="shared" si="154"/>
        <v>3307</v>
      </c>
      <c r="D3316" s="60">
        <v>50320.943759305403</v>
      </c>
      <c r="G3316" s="63"/>
      <c r="I3316" s="64"/>
      <c r="J3316" s="64"/>
      <c r="K3316" s="65"/>
      <c r="M3316" s="64"/>
      <c r="N3316" s="66"/>
      <c r="O3316" s="66"/>
      <c r="Q3316" s="67"/>
      <c r="R3316" s="68"/>
      <c r="S3316" s="63"/>
      <c r="U3316" s="68">
        <v>97631</v>
      </c>
      <c r="V3316" s="64">
        <v>3</v>
      </c>
      <c r="W3316" s="54">
        <f t="shared" si="155"/>
        <v>3307</v>
      </c>
      <c r="X3316" s="68">
        <v>97631</v>
      </c>
      <c r="AC3316" s="63">
        <v>48815.903466356453</v>
      </c>
      <c r="AD3316" s="63"/>
      <c r="AE3316" s="54" t="s">
        <v>176</v>
      </c>
      <c r="AG3316" s="63"/>
      <c r="AK3316" s="64"/>
      <c r="AL3316" s="64"/>
      <c r="AM3316" s="65"/>
      <c r="AO3316" s="64"/>
      <c r="AP3316" s="66"/>
      <c r="AQ3316" s="66"/>
      <c r="AS3316" s="67"/>
      <c r="AT3316" s="68"/>
    </row>
    <row r="3317" spans="1:46" x14ac:dyDescent="0.25">
      <c r="A3317" s="60">
        <v>50336.0771201998</v>
      </c>
      <c r="B3317" s="54">
        <f t="shared" si="153"/>
        <v>18</v>
      </c>
      <c r="C3317" s="54">
        <f t="shared" si="154"/>
        <v>3308</v>
      </c>
      <c r="D3317" s="60">
        <v>50336.0771201998</v>
      </c>
      <c r="G3317" s="63"/>
      <c r="I3317" s="64"/>
      <c r="J3317" s="64"/>
      <c r="K3317" s="65"/>
      <c r="M3317" s="64"/>
      <c r="N3317" s="66"/>
      <c r="O3317" s="66"/>
      <c r="Q3317" s="67"/>
      <c r="R3317" s="68"/>
      <c r="S3317" s="63"/>
      <c r="U3317" s="68">
        <v>97660</v>
      </c>
      <c r="V3317" s="64">
        <v>4</v>
      </c>
      <c r="W3317" s="54">
        <f t="shared" si="155"/>
        <v>3308</v>
      </c>
      <c r="X3317" s="68">
        <v>97660</v>
      </c>
      <c r="AC3317" s="63">
        <v>48831.09844048135</v>
      </c>
      <c r="AD3317" s="63"/>
      <c r="AE3317" s="54" t="s">
        <v>177</v>
      </c>
      <c r="AG3317" s="63"/>
      <c r="AK3317" s="64"/>
      <c r="AL3317" s="64"/>
      <c r="AM3317" s="65"/>
      <c r="AO3317" s="64"/>
      <c r="AP3317" s="66"/>
      <c r="AQ3317" s="66"/>
      <c r="AS3317" s="67"/>
      <c r="AT3317" s="68"/>
    </row>
    <row r="3318" spans="1:46" x14ac:dyDescent="0.25">
      <c r="A3318" s="60">
        <v>50351.086983296555</v>
      </c>
      <c r="B3318" s="54">
        <f t="shared" si="153"/>
        <v>19</v>
      </c>
      <c r="C3318" s="54">
        <f t="shared" si="154"/>
        <v>3309</v>
      </c>
      <c r="D3318" s="60">
        <v>50351.086983296555</v>
      </c>
      <c r="G3318" s="63"/>
      <c r="I3318" s="64"/>
      <c r="J3318" s="64"/>
      <c r="K3318" s="65"/>
      <c r="M3318" s="64"/>
      <c r="N3318" s="66"/>
      <c r="O3318" s="66"/>
      <c r="Q3318" s="67"/>
      <c r="R3318" s="68"/>
      <c r="S3318" s="63"/>
      <c r="U3318" s="68">
        <v>97689</v>
      </c>
      <c r="V3318" s="64">
        <v>5</v>
      </c>
      <c r="W3318" s="54">
        <f t="shared" si="155"/>
        <v>3309</v>
      </c>
      <c r="X3318" s="68">
        <v>97689</v>
      </c>
      <c r="AC3318" s="63">
        <v>48845.570110186003</v>
      </c>
      <c r="AD3318" s="63"/>
      <c r="AE3318" s="54" t="s">
        <v>176</v>
      </c>
      <c r="AG3318" s="63"/>
      <c r="AK3318" s="64"/>
      <c r="AL3318" s="64"/>
      <c r="AM3318" s="65"/>
      <c r="AO3318" s="64"/>
      <c r="AP3318" s="66"/>
      <c r="AQ3318" s="66"/>
      <c r="AS3318" s="67"/>
      <c r="AT3318" s="68"/>
    </row>
    <row r="3319" spans="1:46" x14ac:dyDescent="0.25">
      <c r="A3319" s="60">
        <v>50365.985810311977</v>
      </c>
      <c r="B3319" s="54">
        <f t="shared" si="153"/>
        <v>20</v>
      </c>
      <c r="C3319" s="54">
        <f t="shared" si="154"/>
        <v>3310</v>
      </c>
      <c r="D3319" s="60">
        <v>50365.985810311977</v>
      </c>
      <c r="G3319" s="63"/>
      <c r="I3319" s="64"/>
      <c r="J3319" s="64"/>
      <c r="K3319" s="65"/>
      <c r="M3319" s="64"/>
      <c r="N3319" s="66"/>
      <c r="O3319" s="66"/>
      <c r="Q3319" s="67"/>
      <c r="R3319" s="68"/>
      <c r="S3319" s="63"/>
      <c r="U3319" s="68">
        <v>97718</v>
      </c>
      <c r="V3319" s="64">
        <v>6</v>
      </c>
      <c r="W3319" s="54">
        <f t="shared" si="155"/>
        <v>3310</v>
      </c>
      <c r="X3319" s="68">
        <v>97718</v>
      </c>
      <c r="AC3319" s="63">
        <v>48860.457864054013</v>
      </c>
      <c r="AD3319" s="63"/>
      <c r="AE3319" s="54" t="s">
        <v>177</v>
      </c>
      <c r="AG3319" s="63"/>
      <c r="AK3319" s="64"/>
      <c r="AL3319" s="64"/>
      <c r="AM3319" s="65"/>
      <c r="AO3319" s="64"/>
      <c r="AP3319" s="66"/>
      <c r="AQ3319" s="66"/>
      <c r="AS3319" s="67"/>
      <c r="AT3319" s="68"/>
    </row>
    <row r="3320" spans="1:46" x14ac:dyDescent="0.25">
      <c r="A3320" s="60">
        <v>50380.797550907824</v>
      </c>
      <c r="B3320" s="54">
        <f t="shared" si="153"/>
        <v>21</v>
      </c>
      <c r="C3320" s="54">
        <f t="shared" si="154"/>
        <v>3311</v>
      </c>
      <c r="D3320" s="60">
        <v>50380.797550907824</v>
      </c>
      <c r="G3320" s="63"/>
      <c r="I3320" s="64"/>
      <c r="J3320" s="64"/>
      <c r="K3320" s="65"/>
      <c r="M3320" s="64"/>
      <c r="N3320" s="66"/>
      <c r="O3320" s="66"/>
      <c r="Q3320" s="67"/>
      <c r="R3320" s="68"/>
      <c r="S3320" s="63"/>
      <c r="U3320" s="68">
        <v>97748</v>
      </c>
      <c r="V3320" s="64">
        <v>7</v>
      </c>
      <c r="W3320" s="54">
        <f t="shared" si="155"/>
        <v>3311</v>
      </c>
      <c r="X3320" s="68">
        <v>97748</v>
      </c>
      <c r="AC3320" s="63">
        <v>48875.312224037014</v>
      </c>
      <c r="AD3320" s="63"/>
      <c r="AE3320" s="54" t="s">
        <v>176</v>
      </c>
      <c r="AG3320" s="63"/>
      <c r="AK3320" s="64"/>
      <c r="AL3320" s="64"/>
      <c r="AM3320" s="65"/>
      <c r="AO3320" s="64"/>
      <c r="AP3320" s="66"/>
      <c r="AQ3320" s="66"/>
      <c r="AS3320" s="67"/>
      <c r="AT3320" s="68"/>
    </row>
    <row r="3321" spans="1:46" x14ac:dyDescent="0.25">
      <c r="A3321" s="60">
        <v>50395.547859826591</v>
      </c>
      <c r="B3321" s="54">
        <f t="shared" si="153"/>
        <v>22</v>
      </c>
      <c r="C3321" s="54">
        <f t="shared" si="154"/>
        <v>3312</v>
      </c>
      <c r="D3321" s="60">
        <v>50395.547859826591</v>
      </c>
      <c r="G3321" s="63"/>
      <c r="I3321" s="64"/>
      <c r="J3321" s="64"/>
      <c r="K3321" s="65"/>
      <c r="M3321" s="64"/>
      <c r="N3321" s="66"/>
      <c r="O3321" s="66"/>
      <c r="Q3321" s="67"/>
      <c r="R3321" s="68"/>
      <c r="S3321" s="63"/>
      <c r="U3321" s="68">
        <v>97777</v>
      </c>
      <c r="V3321" s="64">
        <v>8</v>
      </c>
      <c r="W3321" s="54">
        <f t="shared" si="155"/>
        <v>3312</v>
      </c>
      <c r="X3321" s="68">
        <v>97777</v>
      </c>
      <c r="AC3321" s="63">
        <v>48889.856441961601</v>
      </c>
      <c r="AD3321" s="63"/>
      <c r="AE3321" s="54" t="s">
        <v>177</v>
      </c>
      <c r="AG3321" s="63"/>
      <c r="AK3321" s="64"/>
      <c r="AL3321" s="64"/>
      <c r="AM3321" s="65"/>
      <c r="AO3321" s="64"/>
      <c r="AP3321" s="66"/>
      <c r="AQ3321" s="66"/>
      <c r="AS3321" s="67"/>
      <c r="AT3321" s="68"/>
    </row>
    <row r="3322" spans="1:46" x14ac:dyDescent="0.25">
      <c r="A3322" s="60">
        <v>50410.269432004075</v>
      </c>
      <c r="B3322" s="54">
        <f t="shared" si="153"/>
        <v>23</v>
      </c>
      <c r="C3322" s="54">
        <f t="shared" si="154"/>
        <v>3313</v>
      </c>
      <c r="D3322" s="60">
        <v>50410.269432004075</v>
      </c>
      <c r="G3322" s="63"/>
      <c r="I3322" s="64"/>
      <c r="J3322" s="64"/>
      <c r="K3322" s="65"/>
      <c r="M3322" s="64"/>
      <c r="N3322" s="66"/>
      <c r="O3322" s="66"/>
      <c r="Q3322" s="67"/>
      <c r="R3322" s="68"/>
      <c r="S3322" s="63"/>
      <c r="U3322" s="68">
        <v>97807</v>
      </c>
      <c r="V3322" s="64">
        <v>9</v>
      </c>
      <c r="W3322" s="54">
        <f t="shared" si="155"/>
        <v>3313</v>
      </c>
      <c r="X3322" s="68">
        <v>97807</v>
      </c>
      <c r="AC3322" s="63">
        <v>48905.069652842823</v>
      </c>
      <c r="AD3322" s="63"/>
      <c r="AE3322" s="54" t="s">
        <v>176</v>
      </c>
      <c r="AG3322" s="63"/>
      <c r="AK3322" s="64"/>
      <c r="AL3322" s="64"/>
      <c r="AM3322" s="65"/>
      <c r="AO3322" s="64"/>
      <c r="AP3322" s="66"/>
      <c r="AQ3322" s="66"/>
      <c r="AS3322" s="67"/>
      <c r="AT3322" s="68"/>
    </row>
    <row r="3323" spans="1:46" x14ac:dyDescent="0.25">
      <c r="A3323" s="60">
        <v>50424.993081614375</v>
      </c>
      <c r="B3323" s="54">
        <f t="shared" si="153"/>
        <v>24</v>
      </c>
      <c r="C3323" s="54">
        <f t="shared" si="154"/>
        <v>3314</v>
      </c>
      <c r="D3323" s="60">
        <v>50424.993081614375</v>
      </c>
      <c r="G3323" s="63"/>
      <c r="I3323" s="64"/>
      <c r="J3323" s="64"/>
      <c r="K3323" s="65"/>
      <c r="M3323" s="64"/>
      <c r="N3323" s="66"/>
      <c r="O3323" s="66"/>
      <c r="Q3323" s="67"/>
      <c r="R3323" s="68"/>
      <c r="S3323" s="63"/>
      <c r="U3323" s="68">
        <v>97837</v>
      </c>
      <c r="V3323" s="64">
        <v>10</v>
      </c>
      <c r="W3323" s="54">
        <f t="shared" si="155"/>
        <v>3314</v>
      </c>
      <c r="X3323" s="68">
        <v>97837</v>
      </c>
      <c r="AC3323" s="63">
        <v>48919.307818287984</v>
      </c>
      <c r="AD3323" s="63"/>
      <c r="AE3323" s="54" t="s">
        <v>177</v>
      </c>
      <c r="AG3323" s="63"/>
      <c r="AK3323" s="64"/>
      <c r="AL3323" s="64"/>
      <c r="AM3323" s="65"/>
      <c r="AO3323" s="64"/>
      <c r="AP3323" s="66"/>
      <c r="AQ3323" s="66"/>
      <c r="AS3323" s="67"/>
      <c r="AT3323" s="68"/>
    </row>
    <row r="3324" spans="1:46" x14ac:dyDescent="0.25">
      <c r="A3324" s="60">
        <v>50439.753456504084</v>
      </c>
      <c r="B3324" s="54">
        <f t="shared" si="153"/>
        <v>1</v>
      </c>
      <c r="C3324" s="54">
        <f t="shared" si="154"/>
        <v>3315</v>
      </c>
      <c r="D3324" s="60">
        <v>50439.753456504084</v>
      </c>
      <c r="G3324" s="63"/>
      <c r="I3324" s="64"/>
      <c r="J3324" s="64"/>
      <c r="K3324" s="65"/>
      <c r="M3324" s="64"/>
      <c r="N3324" s="66"/>
      <c r="O3324" s="66"/>
      <c r="Q3324" s="67"/>
      <c r="R3324" s="68"/>
      <c r="S3324" s="63"/>
      <c r="U3324" s="68">
        <v>97866</v>
      </c>
      <c r="V3324" s="64">
        <v>11</v>
      </c>
      <c r="W3324" s="54">
        <f t="shared" si="155"/>
        <v>3315</v>
      </c>
      <c r="X3324" s="68">
        <v>97866</v>
      </c>
      <c r="AC3324" s="63">
        <v>48934.783096333966</v>
      </c>
      <c r="AD3324" s="63"/>
      <c r="AE3324" s="54" t="s">
        <v>176</v>
      </c>
      <c r="AG3324" s="63"/>
      <c r="AK3324" s="64"/>
      <c r="AL3324" s="64"/>
      <c r="AM3324" s="65"/>
      <c r="AO3324" s="64"/>
      <c r="AP3324" s="66"/>
      <c r="AQ3324" s="66"/>
      <c r="AS3324" s="67"/>
      <c r="AT3324" s="68"/>
    </row>
    <row r="3325" spans="1:46" x14ac:dyDescent="0.25">
      <c r="A3325" s="60">
        <v>50454.578688438516</v>
      </c>
      <c r="B3325" s="54">
        <f t="shared" si="153"/>
        <v>2</v>
      </c>
      <c r="C3325" s="54">
        <f t="shared" si="154"/>
        <v>3316</v>
      </c>
      <c r="D3325" s="60">
        <v>50454.578688438516</v>
      </c>
      <c r="G3325" s="63"/>
      <c r="I3325" s="64"/>
      <c r="J3325" s="64"/>
      <c r="K3325" s="65"/>
      <c r="M3325" s="64"/>
      <c r="N3325" s="66"/>
      <c r="O3325" s="66"/>
      <c r="Q3325" s="67"/>
      <c r="R3325" s="68"/>
      <c r="S3325" s="63"/>
      <c r="U3325" s="68">
        <v>97896</v>
      </c>
      <c r="V3325" s="64">
        <v>12</v>
      </c>
      <c r="W3325" s="54">
        <f t="shared" si="155"/>
        <v>3316</v>
      </c>
      <c r="X3325" s="68">
        <v>97896</v>
      </c>
      <c r="AC3325" s="63">
        <v>48948.825203103013</v>
      </c>
      <c r="AD3325" s="63"/>
      <c r="AE3325" s="54" t="s">
        <v>177</v>
      </c>
      <c r="AG3325" s="63"/>
      <c r="AK3325" s="64"/>
      <c r="AL3325" s="64"/>
      <c r="AM3325" s="65"/>
      <c r="AO3325" s="64"/>
      <c r="AP3325" s="66"/>
      <c r="AQ3325" s="66"/>
      <c r="AS3325" s="67"/>
      <c r="AT3325" s="68"/>
    </row>
    <row r="3326" spans="1:46" x14ac:dyDescent="0.25">
      <c r="A3326" s="60">
        <v>50469.497690772172</v>
      </c>
      <c r="B3326" s="54">
        <f t="shared" si="153"/>
        <v>3</v>
      </c>
      <c r="C3326" s="54">
        <f t="shared" si="154"/>
        <v>3317</v>
      </c>
      <c r="D3326" s="60">
        <v>50469.497690772172</v>
      </c>
      <c r="G3326" s="63"/>
      <c r="I3326" s="64"/>
      <c r="J3326" s="64"/>
      <c r="K3326" s="65"/>
      <c r="M3326" s="64"/>
      <c r="N3326" s="66"/>
      <c r="O3326" s="66"/>
      <c r="Q3326" s="67"/>
      <c r="R3326" s="68"/>
      <c r="S3326" s="63"/>
      <c r="U3326" s="68">
        <v>97926</v>
      </c>
      <c r="V3326" s="64">
        <v>1</v>
      </c>
      <c r="W3326" s="54">
        <f t="shared" si="155"/>
        <v>3317</v>
      </c>
      <c r="X3326" s="68">
        <v>97926</v>
      </c>
      <c r="AC3326" s="63">
        <v>48964.418560964055</v>
      </c>
      <c r="AD3326" s="63"/>
      <c r="AE3326" s="54" t="s">
        <v>176</v>
      </c>
      <c r="AG3326" s="63"/>
      <c r="AK3326" s="64"/>
      <c r="AL3326" s="64"/>
      <c r="AM3326" s="65"/>
      <c r="AO3326" s="64"/>
      <c r="AP3326" s="66"/>
      <c r="AQ3326" s="66"/>
      <c r="AS3326" s="67"/>
      <c r="AT3326" s="68"/>
    </row>
    <row r="3327" spans="1:46" x14ac:dyDescent="0.25">
      <c r="A3327" s="60">
        <v>50484.52903520735</v>
      </c>
      <c r="B3327" s="54">
        <f t="shared" si="153"/>
        <v>4</v>
      </c>
      <c r="C3327" s="54">
        <f t="shared" si="154"/>
        <v>3318</v>
      </c>
      <c r="D3327" s="60">
        <v>50484.52903520735</v>
      </c>
      <c r="G3327" s="63"/>
      <c r="I3327" s="64"/>
      <c r="J3327" s="64"/>
      <c r="K3327" s="65"/>
      <c r="M3327" s="64"/>
      <c r="N3327" s="66"/>
      <c r="O3327" s="66"/>
      <c r="Q3327" s="67"/>
      <c r="R3327" s="68"/>
      <c r="S3327" s="63"/>
      <c r="U3327" s="68">
        <v>97956</v>
      </c>
      <c r="V3327" s="64">
        <v>2</v>
      </c>
      <c r="W3327" s="54">
        <f t="shared" si="155"/>
        <v>3318</v>
      </c>
      <c r="X3327" s="68">
        <v>97956</v>
      </c>
      <c r="AC3327" s="63">
        <v>48978.420643898658</v>
      </c>
      <c r="AD3327" s="63"/>
      <c r="AE3327" s="54" t="s">
        <v>177</v>
      </c>
      <c r="AG3327" s="63"/>
      <c r="AK3327" s="64"/>
      <c r="AL3327" s="64"/>
      <c r="AM3327" s="65"/>
      <c r="AO3327" s="64"/>
      <c r="AP3327" s="66"/>
      <c r="AQ3327" s="66"/>
      <c r="AS3327" s="67"/>
      <c r="AT3327" s="68"/>
    </row>
    <row r="3328" spans="1:46" x14ac:dyDescent="0.25">
      <c r="A3328" s="60">
        <v>50499.687947947532</v>
      </c>
      <c r="B3328" s="54">
        <f t="shared" si="153"/>
        <v>5</v>
      </c>
      <c r="C3328" s="54">
        <f t="shared" si="154"/>
        <v>3319</v>
      </c>
      <c r="D3328" s="60">
        <v>50499.687947947532</v>
      </c>
      <c r="G3328" s="63"/>
      <c r="I3328" s="64"/>
      <c r="J3328" s="64"/>
      <c r="K3328" s="65"/>
      <c r="M3328" s="64"/>
      <c r="N3328" s="66"/>
      <c r="O3328" s="66"/>
      <c r="Q3328" s="67"/>
      <c r="R3328" s="68"/>
      <c r="S3328" s="63"/>
      <c r="U3328" s="68">
        <v>97985</v>
      </c>
      <c r="V3328" s="64">
        <v>3</v>
      </c>
      <c r="W3328" s="54">
        <f t="shared" si="155"/>
        <v>3319</v>
      </c>
      <c r="X3328" s="68">
        <v>97985</v>
      </c>
      <c r="AC3328" s="63">
        <v>48993.96627647616</v>
      </c>
      <c r="AD3328" s="63"/>
      <c r="AE3328" s="54" t="s">
        <v>176</v>
      </c>
      <c r="AG3328" s="63"/>
      <c r="AK3328" s="64"/>
      <c r="AL3328" s="64"/>
      <c r="AM3328" s="65"/>
      <c r="AO3328" s="64"/>
      <c r="AP3328" s="66"/>
      <c r="AQ3328" s="66"/>
      <c r="AS3328" s="67"/>
      <c r="AT3328" s="68"/>
    </row>
    <row r="3329" spans="1:46" x14ac:dyDescent="0.25">
      <c r="A3329" s="60">
        <v>50514.978966256604</v>
      </c>
      <c r="B3329" s="54">
        <f t="shared" si="153"/>
        <v>6</v>
      </c>
      <c r="C3329" s="54">
        <f t="shared" si="154"/>
        <v>3320</v>
      </c>
      <c r="D3329" s="60">
        <v>50514.978966256604</v>
      </c>
      <c r="G3329" s="63"/>
      <c r="I3329" s="64"/>
      <c r="J3329" s="64"/>
      <c r="K3329" s="65"/>
      <c r="M3329" s="64"/>
      <c r="N3329" s="66"/>
      <c r="O3329" s="66"/>
      <c r="Q3329" s="67"/>
      <c r="R3329" s="68"/>
      <c r="S3329" s="63"/>
      <c r="U3329" s="68">
        <v>98015</v>
      </c>
      <c r="V3329" s="64">
        <v>4</v>
      </c>
      <c r="W3329" s="54">
        <f t="shared" si="155"/>
        <v>3320</v>
      </c>
      <c r="X3329" s="68">
        <v>98015</v>
      </c>
      <c r="AC3329" s="63">
        <v>49008.09120847052</v>
      </c>
      <c r="AD3329" s="63"/>
      <c r="AE3329" s="54" t="s">
        <v>177</v>
      </c>
      <c r="AG3329" s="63"/>
      <c r="AK3329" s="64"/>
      <c r="AL3329" s="64"/>
      <c r="AM3329" s="65"/>
      <c r="AO3329" s="64"/>
      <c r="AP3329" s="66"/>
      <c r="AQ3329" s="66"/>
      <c r="AS3329" s="67"/>
      <c r="AT3329" s="68"/>
    </row>
    <row r="3330" spans="1:46" x14ac:dyDescent="0.25">
      <c r="A3330" s="60">
        <v>50530.397488635965</v>
      </c>
      <c r="B3330" s="54">
        <f t="shared" si="153"/>
        <v>7</v>
      </c>
      <c r="C3330" s="54">
        <f t="shared" si="154"/>
        <v>3321</v>
      </c>
      <c r="D3330" s="60">
        <v>50530.397488635965</v>
      </c>
      <c r="G3330" s="63"/>
      <c r="I3330" s="64"/>
      <c r="J3330" s="64"/>
      <c r="K3330" s="65"/>
      <c r="M3330" s="64"/>
      <c r="N3330" s="66"/>
      <c r="O3330" s="66"/>
      <c r="Q3330" s="67"/>
      <c r="R3330" s="68"/>
      <c r="S3330" s="63"/>
      <c r="U3330" s="68">
        <v>98044</v>
      </c>
      <c r="V3330" s="64">
        <v>5</v>
      </c>
      <c r="W3330" s="54">
        <f t="shared" si="155"/>
        <v>3321</v>
      </c>
      <c r="X3330" s="68">
        <v>98044</v>
      </c>
      <c r="AC3330" s="63">
        <v>49023.427608389407</v>
      </c>
      <c r="AD3330" s="63"/>
      <c r="AE3330" s="54" t="s">
        <v>176</v>
      </c>
      <c r="AG3330" s="63"/>
      <c r="AK3330" s="64"/>
      <c r="AL3330" s="64"/>
      <c r="AM3330" s="65"/>
      <c r="AO3330" s="64"/>
      <c r="AP3330" s="66"/>
      <c r="AQ3330" s="66"/>
      <c r="AS3330" s="67"/>
      <c r="AT3330" s="68"/>
    </row>
    <row r="3331" spans="1:46" x14ac:dyDescent="0.25">
      <c r="A3331" s="60">
        <v>50545.93325015204</v>
      </c>
      <c r="B3331" s="54">
        <f t="shared" si="153"/>
        <v>8</v>
      </c>
      <c r="C3331" s="54">
        <f t="shared" si="154"/>
        <v>3322</v>
      </c>
      <c r="D3331" s="60">
        <v>50545.93325015204</v>
      </c>
      <c r="G3331" s="63"/>
      <c r="I3331" s="64"/>
      <c r="J3331" s="64"/>
      <c r="K3331" s="65"/>
      <c r="M3331" s="64"/>
      <c r="N3331" s="66"/>
      <c r="O3331" s="66"/>
      <c r="Q3331" s="67"/>
      <c r="R3331" s="68"/>
      <c r="S3331" s="63"/>
      <c r="U3331" s="68">
        <v>98073</v>
      </c>
      <c r="V3331" s="64">
        <v>6</v>
      </c>
      <c r="W3331" s="54">
        <f t="shared" si="155"/>
        <v>3322</v>
      </c>
      <c r="X3331" s="68">
        <v>98073</v>
      </c>
      <c r="AC3331" s="63">
        <v>49037.805600131396</v>
      </c>
      <c r="AD3331" s="63"/>
      <c r="AE3331" s="54" t="s">
        <v>177</v>
      </c>
      <c r="AG3331" s="63"/>
      <c r="AK3331" s="64"/>
      <c r="AL3331" s="64"/>
      <c r="AM3331" s="65"/>
      <c r="AO3331" s="64"/>
      <c r="AP3331" s="66"/>
      <c r="AQ3331" s="66"/>
      <c r="AS3331" s="67"/>
      <c r="AT3331" s="68"/>
    </row>
    <row r="3332" spans="1:46" x14ac:dyDescent="0.25">
      <c r="A3332" s="60">
        <v>50561.560293603688</v>
      </c>
      <c r="B3332" s="54">
        <f t="shared" si="153"/>
        <v>9</v>
      </c>
      <c r="C3332" s="54">
        <f t="shared" si="154"/>
        <v>3323</v>
      </c>
      <c r="D3332" s="60">
        <v>50561.560293603688</v>
      </c>
      <c r="G3332" s="63"/>
      <c r="I3332" s="64"/>
      <c r="J3332" s="64"/>
      <c r="K3332" s="65"/>
      <c r="M3332" s="64"/>
      <c r="N3332" s="66"/>
      <c r="O3332" s="66"/>
      <c r="Q3332" s="67"/>
      <c r="R3332" s="68"/>
      <c r="S3332" s="63"/>
      <c r="U3332" s="68">
        <v>98102</v>
      </c>
      <c r="V3332" s="64">
        <v>7</v>
      </c>
      <c r="W3332" s="54">
        <f t="shared" si="155"/>
        <v>3323</v>
      </c>
      <c r="X3332" s="68">
        <v>98102</v>
      </c>
      <c r="AC3332" s="63">
        <v>49052.810468886048</v>
      </c>
      <c r="AD3332" s="63"/>
      <c r="AE3332" s="54" t="s">
        <v>176</v>
      </c>
      <c r="AG3332" s="63"/>
      <c r="AK3332" s="64"/>
      <c r="AL3332" s="64"/>
      <c r="AM3332" s="65"/>
      <c r="AO3332" s="64"/>
      <c r="AP3332" s="66"/>
      <c r="AQ3332" s="66"/>
      <c r="AS3332" s="67"/>
      <c r="AT3332" s="68"/>
    </row>
    <row r="3333" spans="1:46" x14ac:dyDescent="0.25">
      <c r="A3333" s="60">
        <v>50577.257343649864</v>
      </c>
      <c r="B3333" s="54">
        <f t="shared" si="153"/>
        <v>10</v>
      </c>
      <c r="C3333" s="54">
        <f t="shared" si="154"/>
        <v>3324</v>
      </c>
      <c r="D3333" s="60">
        <v>50577.257343649864</v>
      </c>
      <c r="G3333" s="63"/>
      <c r="I3333" s="64"/>
      <c r="J3333" s="64"/>
      <c r="K3333" s="65"/>
      <c r="M3333" s="64"/>
      <c r="N3333" s="66"/>
      <c r="O3333" s="66"/>
      <c r="Q3333" s="67"/>
      <c r="R3333" s="68"/>
      <c r="S3333" s="63"/>
      <c r="U3333" s="68">
        <v>98132</v>
      </c>
      <c r="V3333" s="64">
        <v>8</v>
      </c>
      <c r="W3333" s="54">
        <f t="shared" si="155"/>
        <v>3324</v>
      </c>
      <c r="X3333" s="68">
        <v>98132</v>
      </c>
      <c r="AC3333" s="63">
        <v>49067.511725954711</v>
      </c>
      <c r="AD3333" s="63"/>
      <c r="AE3333" s="54" t="s">
        <v>177</v>
      </c>
      <c r="AG3333" s="63"/>
      <c r="AK3333" s="64"/>
      <c r="AL3333" s="64"/>
      <c r="AM3333" s="65"/>
      <c r="AO3333" s="64"/>
      <c r="AP3333" s="66"/>
      <c r="AQ3333" s="66"/>
      <c r="AS3333" s="67"/>
      <c r="AT3333" s="68"/>
    </row>
    <row r="3334" spans="1:46" x14ac:dyDescent="0.25">
      <c r="A3334" s="60">
        <v>50592.981742495671</v>
      </c>
      <c r="B3334" s="54">
        <f t="shared" si="153"/>
        <v>11</v>
      </c>
      <c r="C3334" s="54">
        <f t="shared" si="154"/>
        <v>3325</v>
      </c>
      <c r="D3334" s="60">
        <v>50592.981742495671</v>
      </c>
      <c r="G3334" s="63"/>
      <c r="I3334" s="64"/>
      <c r="J3334" s="64"/>
      <c r="K3334" s="65"/>
      <c r="M3334" s="64"/>
      <c r="N3334" s="66"/>
      <c r="O3334" s="66"/>
      <c r="Q3334" s="67"/>
      <c r="R3334" s="68"/>
      <c r="S3334" s="63"/>
      <c r="U3334" s="68">
        <v>98161</v>
      </c>
      <c r="V3334" s="64">
        <v>9</v>
      </c>
      <c r="W3334" s="54">
        <f t="shared" si="155"/>
        <v>3325</v>
      </c>
      <c r="X3334" s="68">
        <v>98161</v>
      </c>
      <c r="AC3334" s="63">
        <v>49082.134559052065</v>
      </c>
      <c r="AD3334" s="63"/>
      <c r="AE3334" s="54" t="s">
        <v>176</v>
      </c>
      <c r="AG3334" s="63"/>
      <c r="AK3334" s="64"/>
      <c r="AL3334" s="64"/>
      <c r="AM3334" s="65"/>
      <c r="AO3334" s="64"/>
      <c r="AP3334" s="66"/>
      <c r="AQ3334" s="66"/>
      <c r="AS3334" s="67"/>
      <c r="AT3334" s="68"/>
    </row>
    <row r="3335" spans="1:46" x14ac:dyDescent="0.25">
      <c r="A3335" s="60">
        <v>50608.709089039825</v>
      </c>
      <c r="B3335" s="54">
        <f t="shared" si="153"/>
        <v>12</v>
      </c>
      <c r="C3335" s="54">
        <f t="shared" si="154"/>
        <v>3326</v>
      </c>
      <c r="D3335" s="60">
        <v>50608.709089039825</v>
      </c>
      <c r="G3335" s="63"/>
      <c r="I3335" s="64"/>
      <c r="J3335" s="64"/>
      <c r="K3335" s="65"/>
      <c r="M3335" s="64"/>
      <c r="N3335" s="66"/>
      <c r="O3335" s="66"/>
      <c r="Q3335" s="67"/>
      <c r="R3335" s="68"/>
      <c r="S3335" s="63"/>
      <c r="U3335" s="68">
        <v>98191</v>
      </c>
      <c r="V3335" s="64">
        <v>10</v>
      </c>
      <c r="W3335" s="54">
        <f t="shared" si="155"/>
        <v>3326</v>
      </c>
      <c r="X3335" s="68">
        <v>98191</v>
      </c>
      <c r="AC3335" s="63">
        <v>49097.163323888555</v>
      </c>
      <c r="AD3335" s="63"/>
      <c r="AE3335" s="54" t="s">
        <v>177</v>
      </c>
      <c r="AG3335" s="63"/>
      <c r="AK3335" s="64"/>
      <c r="AL3335" s="64"/>
      <c r="AM3335" s="65"/>
      <c r="AO3335" s="64"/>
      <c r="AP3335" s="66"/>
      <c r="AQ3335" s="66"/>
      <c r="AS3335" s="67"/>
      <c r="AT3335" s="68"/>
    </row>
    <row r="3336" spans="1:46" x14ac:dyDescent="0.25">
      <c r="A3336" s="60">
        <v>50624.390622905456</v>
      </c>
      <c r="B3336" s="54">
        <f t="shared" si="153"/>
        <v>13</v>
      </c>
      <c r="C3336" s="54">
        <f t="shared" si="154"/>
        <v>3327</v>
      </c>
      <c r="D3336" s="60">
        <v>50624.390622905456</v>
      </c>
      <c r="G3336" s="63"/>
      <c r="I3336" s="64"/>
      <c r="J3336" s="64"/>
      <c r="K3336" s="65"/>
      <c r="M3336" s="64"/>
      <c r="N3336" s="66"/>
      <c r="O3336" s="66"/>
      <c r="Q3336" s="67"/>
      <c r="R3336" s="68"/>
      <c r="S3336" s="63"/>
      <c r="U3336" s="68">
        <v>98220</v>
      </c>
      <c r="V3336" s="64">
        <v>11</v>
      </c>
      <c r="W3336" s="54">
        <f t="shared" si="155"/>
        <v>3327</v>
      </c>
      <c r="X3336" s="68">
        <v>98220</v>
      </c>
      <c r="AC3336" s="63">
        <v>49111.435500944965</v>
      </c>
      <c r="AD3336" s="63"/>
      <c r="AE3336" s="54" t="s">
        <v>176</v>
      </c>
      <c r="AG3336" s="63"/>
      <c r="AK3336" s="64"/>
      <c r="AL3336" s="64"/>
      <c r="AM3336" s="65"/>
      <c r="AO3336" s="64"/>
      <c r="AP3336" s="66"/>
      <c r="AQ3336" s="66"/>
      <c r="AS3336" s="67"/>
      <c r="AT3336" s="68"/>
    </row>
    <row r="3337" spans="1:46" x14ac:dyDescent="0.25">
      <c r="A3337" s="60">
        <v>50640.007869772147</v>
      </c>
      <c r="B3337" s="54">
        <f t="shared" si="153"/>
        <v>14</v>
      </c>
      <c r="C3337" s="54">
        <f t="shared" si="154"/>
        <v>3328</v>
      </c>
      <c r="D3337" s="60">
        <v>50640.007869772147</v>
      </c>
      <c r="G3337" s="63"/>
      <c r="I3337" s="64"/>
      <c r="J3337" s="64"/>
      <c r="K3337" s="65"/>
      <c r="M3337" s="64"/>
      <c r="N3337" s="66"/>
      <c r="O3337" s="66"/>
      <c r="Q3337" s="67"/>
      <c r="R3337" s="68"/>
      <c r="S3337" s="63"/>
      <c r="U3337" s="68">
        <v>98250</v>
      </c>
      <c r="V3337" s="64">
        <v>12</v>
      </c>
      <c r="W3337" s="54">
        <f t="shared" si="155"/>
        <v>3328</v>
      </c>
      <c r="X3337" s="68">
        <v>98250</v>
      </c>
      <c r="AC3337" s="63">
        <v>49126.740091186017</v>
      </c>
      <c r="AD3337" s="63"/>
      <c r="AE3337" s="54" t="s">
        <v>177</v>
      </c>
      <c r="AG3337" s="63"/>
      <c r="AK3337" s="64"/>
      <c r="AL3337" s="64"/>
      <c r="AM3337" s="65"/>
      <c r="AO3337" s="64"/>
      <c r="AP3337" s="66"/>
      <c r="AQ3337" s="66"/>
      <c r="AS3337" s="67"/>
      <c r="AT3337" s="68"/>
    </row>
    <row r="3338" spans="1:46" x14ac:dyDescent="0.25">
      <c r="A3338" s="60">
        <v>50655.519080552738</v>
      </c>
      <c r="B3338" s="54">
        <f t="shared" si="153"/>
        <v>15</v>
      </c>
      <c r="C3338" s="54">
        <f t="shared" si="154"/>
        <v>3329</v>
      </c>
      <c r="D3338" s="60">
        <v>50655.519080552738</v>
      </c>
      <c r="G3338" s="63"/>
      <c r="I3338" s="64"/>
      <c r="J3338" s="64"/>
      <c r="K3338" s="65"/>
      <c r="M3338" s="64"/>
      <c r="N3338" s="66"/>
      <c r="O3338" s="66"/>
      <c r="Q3338" s="67"/>
      <c r="R3338" s="68"/>
      <c r="S3338" s="63"/>
      <c r="U3338" s="68">
        <v>98280</v>
      </c>
      <c r="V3338" s="64">
        <v>1</v>
      </c>
      <c r="W3338" s="54">
        <f t="shared" si="155"/>
        <v>3329</v>
      </c>
      <c r="X3338" s="68">
        <v>98280</v>
      </c>
      <c r="AC3338" s="63">
        <v>49140.761423347984</v>
      </c>
      <c r="AD3338" s="63"/>
      <c r="AE3338" s="54" t="s">
        <v>176</v>
      </c>
      <c r="AG3338" s="63"/>
      <c r="AK3338" s="64"/>
      <c r="AL3338" s="64"/>
      <c r="AM3338" s="65"/>
      <c r="AO3338" s="64"/>
      <c r="AP3338" s="66"/>
      <c r="AQ3338" s="66"/>
      <c r="AS3338" s="67"/>
      <c r="AT3338" s="68"/>
    </row>
    <row r="3339" spans="1:46" x14ac:dyDescent="0.25">
      <c r="A3339" s="60">
        <v>50670.919068875723</v>
      </c>
      <c r="B3339" s="54">
        <f t="shared" si="153"/>
        <v>16</v>
      </c>
      <c r="C3339" s="54">
        <f t="shared" si="154"/>
        <v>3330</v>
      </c>
      <c r="D3339" s="60">
        <v>50670.919068875723</v>
      </c>
      <c r="G3339" s="63"/>
      <c r="I3339" s="64"/>
      <c r="J3339" s="64"/>
      <c r="K3339" s="65"/>
      <c r="M3339" s="64"/>
      <c r="N3339" s="66"/>
      <c r="O3339" s="66"/>
      <c r="Q3339" s="67"/>
      <c r="R3339" s="68"/>
      <c r="S3339" s="63"/>
      <c r="U3339" s="68">
        <v>98310</v>
      </c>
      <c r="V3339" s="64">
        <v>2</v>
      </c>
      <c r="W3339" s="54">
        <f t="shared" si="155"/>
        <v>3330</v>
      </c>
      <c r="X3339" s="68">
        <v>98310</v>
      </c>
      <c r="AC3339" s="63">
        <v>49156.247002325952</v>
      </c>
      <c r="AD3339" s="63"/>
      <c r="AE3339" s="54" t="s">
        <v>177</v>
      </c>
      <c r="AG3339" s="63"/>
      <c r="AK3339" s="64"/>
      <c r="AL3339" s="64"/>
      <c r="AM3339" s="65"/>
      <c r="AO3339" s="64"/>
      <c r="AP3339" s="66"/>
      <c r="AQ3339" s="66"/>
      <c r="AS3339" s="67"/>
      <c r="AT3339" s="68"/>
    </row>
    <row r="3340" spans="1:46" x14ac:dyDescent="0.25">
      <c r="A3340" s="60">
        <v>50686.182478002738</v>
      </c>
      <c r="B3340" s="54">
        <f t="shared" ref="B3340:B3403" si="156">IF(B3339=24,1,B3339+1)</f>
        <v>17</v>
      </c>
      <c r="C3340" s="54">
        <f t="shared" ref="C3340:C3403" si="157">C3339+1</f>
        <v>3331</v>
      </c>
      <c r="D3340" s="60">
        <v>50686.182478002738</v>
      </c>
      <c r="G3340" s="63"/>
      <c r="I3340" s="64"/>
      <c r="J3340" s="64"/>
      <c r="K3340" s="65"/>
      <c r="M3340" s="64"/>
      <c r="N3340" s="66"/>
      <c r="O3340" s="66"/>
      <c r="Q3340" s="67"/>
      <c r="R3340" s="68"/>
      <c r="S3340" s="63"/>
      <c r="U3340" s="68">
        <v>98339</v>
      </c>
      <c r="V3340" s="64">
        <v>3</v>
      </c>
      <c r="W3340" s="54">
        <f t="shared" ref="W3340:W3403" si="158">W3339+1</f>
        <v>3331</v>
      </c>
      <c r="X3340" s="68">
        <v>98339</v>
      </c>
      <c r="AC3340" s="63">
        <v>49170.162668080535</v>
      </c>
      <c r="AD3340" s="63"/>
      <c r="AE3340" s="54" t="s">
        <v>176</v>
      </c>
      <c r="AG3340" s="63"/>
      <c r="AK3340" s="64"/>
      <c r="AL3340" s="64"/>
      <c r="AM3340" s="65"/>
      <c r="AO3340" s="64"/>
      <c r="AP3340" s="66"/>
      <c r="AQ3340" s="66"/>
      <c r="AS3340" s="67"/>
      <c r="AT3340" s="68"/>
    </row>
    <row r="3341" spans="1:46" x14ac:dyDescent="0.25">
      <c r="A3341" s="60">
        <v>50701.320747287944</v>
      </c>
      <c r="B3341" s="54">
        <f t="shared" si="156"/>
        <v>18</v>
      </c>
      <c r="C3341" s="54">
        <f t="shared" si="157"/>
        <v>3332</v>
      </c>
      <c r="D3341" s="60">
        <v>50701.320747287944</v>
      </c>
      <c r="G3341" s="63"/>
      <c r="I3341" s="64"/>
      <c r="J3341" s="64"/>
      <c r="K3341" s="65"/>
      <c r="M3341" s="64"/>
      <c r="N3341" s="66"/>
      <c r="O3341" s="66"/>
      <c r="Q3341" s="67"/>
      <c r="R3341" s="68"/>
      <c r="S3341" s="63"/>
      <c r="U3341" s="68">
        <v>98369</v>
      </c>
      <c r="V3341" s="64">
        <v>4</v>
      </c>
      <c r="W3341" s="54">
        <f t="shared" si="158"/>
        <v>3332</v>
      </c>
      <c r="X3341" s="68">
        <v>98369</v>
      </c>
      <c r="AC3341" s="63">
        <v>49185.701716869604</v>
      </c>
      <c r="AD3341" s="63"/>
      <c r="AE3341" s="54" t="s">
        <v>177</v>
      </c>
      <c r="AG3341" s="63"/>
      <c r="AK3341" s="64"/>
      <c r="AL3341" s="64"/>
      <c r="AM3341" s="65"/>
      <c r="AO3341" s="64"/>
      <c r="AP3341" s="66"/>
      <c r="AQ3341" s="66"/>
      <c r="AS3341" s="67"/>
      <c r="AT3341" s="68"/>
    </row>
    <row r="3342" spans="1:46" x14ac:dyDescent="0.25">
      <c r="A3342" s="60">
        <v>50716.327806035522</v>
      </c>
      <c r="B3342" s="54">
        <f t="shared" si="156"/>
        <v>19</v>
      </c>
      <c r="C3342" s="54">
        <f t="shared" si="157"/>
        <v>3333</v>
      </c>
      <c r="D3342" s="60">
        <v>50716.327806035522</v>
      </c>
      <c r="G3342" s="63"/>
      <c r="I3342" s="64"/>
      <c r="J3342" s="64"/>
      <c r="K3342" s="65"/>
      <c r="M3342" s="64"/>
      <c r="N3342" s="66"/>
      <c r="O3342" s="66"/>
      <c r="Q3342" s="67"/>
      <c r="R3342" s="68"/>
      <c r="S3342" s="63"/>
      <c r="U3342" s="68">
        <v>98398</v>
      </c>
      <c r="V3342" s="64">
        <v>5</v>
      </c>
      <c r="W3342" s="54">
        <f t="shared" si="158"/>
        <v>3333</v>
      </c>
      <c r="X3342" s="68">
        <v>98398</v>
      </c>
      <c r="AC3342" s="63">
        <v>49199.677078568842</v>
      </c>
      <c r="AD3342" s="63"/>
      <c r="AE3342" s="54" t="s">
        <v>176</v>
      </c>
      <c r="AG3342" s="63"/>
      <c r="AK3342" s="64"/>
      <c r="AL3342" s="64"/>
      <c r="AM3342" s="65"/>
      <c r="AO3342" s="64"/>
      <c r="AP3342" s="66"/>
      <c r="AQ3342" s="66"/>
      <c r="AS3342" s="67"/>
      <c r="AT3342" s="68"/>
    </row>
    <row r="3343" spans="1:46" x14ac:dyDescent="0.25">
      <c r="A3343" s="60">
        <v>50731.230905028526</v>
      </c>
      <c r="B3343" s="54">
        <f t="shared" si="156"/>
        <v>20</v>
      </c>
      <c r="C3343" s="54">
        <f t="shared" si="157"/>
        <v>3334</v>
      </c>
      <c r="D3343" s="60">
        <v>50731.230905028526</v>
      </c>
      <c r="G3343" s="63"/>
      <c r="I3343" s="64"/>
      <c r="J3343" s="64"/>
      <c r="K3343" s="65"/>
      <c r="M3343" s="64"/>
      <c r="N3343" s="66"/>
      <c r="O3343" s="66"/>
      <c r="Q3343" s="67"/>
      <c r="R3343" s="68"/>
      <c r="S3343" s="63"/>
      <c r="U3343" s="68">
        <v>98428</v>
      </c>
      <c r="V3343" s="64">
        <v>6</v>
      </c>
      <c r="W3343" s="54">
        <f t="shared" si="158"/>
        <v>3334</v>
      </c>
      <c r="X3343" s="68">
        <v>98428</v>
      </c>
      <c r="AC3343" s="63">
        <v>49215.123617250938</v>
      </c>
      <c r="AD3343" s="63"/>
      <c r="AE3343" s="54" t="s">
        <v>177</v>
      </c>
      <c r="AG3343" s="63"/>
      <c r="AK3343" s="64"/>
      <c r="AL3343" s="64"/>
      <c r="AM3343" s="65"/>
      <c r="AO3343" s="64"/>
      <c r="AP3343" s="66"/>
      <c r="AQ3343" s="66"/>
      <c r="AS3343" s="67"/>
      <c r="AT3343" s="68"/>
    </row>
    <row r="3344" spans="1:46" x14ac:dyDescent="0.25">
      <c r="A3344" s="60">
        <v>50746.03997475002</v>
      </c>
      <c r="B3344" s="54">
        <f t="shared" si="156"/>
        <v>21</v>
      </c>
      <c r="C3344" s="54">
        <f t="shared" si="157"/>
        <v>3335</v>
      </c>
      <c r="D3344" s="60">
        <v>50746.03997475002</v>
      </c>
      <c r="G3344" s="63"/>
      <c r="I3344" s="64"/>
      <c r="J3344" s="64"/>
      <c r="K3344" s="65"/>
      <c r="M3344" s="64"/>
      <c r="N3344" s="66"/>
      <c r="O3344" s="66"/>
      <c r="Q3344" s="67"/>
      <c r="R3344" s="68"/>
      <c r="S3344" s="63"/>
      <c r="U3344" s="68">
        <v>98457</v>
      </c>
      <c r="V3344" s="64">
        <v>6</v>
      </c>
      <c r="W3344" s="54">
        <f t="shared" si="158"/>
        <v>3335</v>
      </c>
      <c r="X3344" s="68">
        <v>98457</v>
      </c>
      <c r="AC3344" s="63">
        <v>49229.315168971661</v>
      </c>
      <c r="AD3344" s="63"/>
      <c r="AE3344" s="54" t="s">
        <v>176</v>
      </c>
      <c r="AG3344" s="63"/>
      <c r="AK3344" s="64"/>
      <c r="AL3344" s="64"/>
      <c r="AM3344" s="65"/>
      <c r="AO3344" s="64"/>
      <c r="AP3344" s="66"/>
      <c r="AQ3344" s="66"/>
      <c r="AS3344" s="67"/>
      <c r="AT3344" s="68"/>
    </row>
    <row r="3345" spans="1:46" x14ac:dyDescent="0.25">
      <c r="A3345" s="60">
        <v>50760.794103609864</v>
      </c>
      <c r="B3345" s="54">
        <f t="shared" si="156"/>
        <v>22</v>
      </c>
      <c r="C3345" s="54">
        <f t="shared" si="157"/>
        <v>3336</v>
      </c>
      <c r="D3345" s="60">
        <v>50760.794103609864</v>
      </c>
      <c r="G3345" s="63"/>
      <c r="I3345" s="64"/>
      <c r="J3345" s="64"/>
      <c r="K3345" s="65"/>
      <c r="M3345" s="64"/>
      <c r="N3345" s="66"/>
      <c r="O3345" s="66"/>
      <c r="Q3345" s="67"/>
      <c r="R3345" s="68"/>
      <c r="S3345" s="63"/>
      <c r="U3345" s="68">
        <v>98486</v>
      </c>
      <c r="V3345" s="64">
        <v>7</v>
      </c>
      <c r="W3345" s="54">
        <f t="shared" si="158"/>
        <v>3336</v>
      </c>
      <c r="X3345" s="68">
        <v>98486</v>
      </c>
      <c r="AC3345" s="63">
        <v>49244.530341988895</v>
      </c>
      <c r="AD3345" s="63"/>
      <c r="AE3345" s="54" t="s">
        <v>177</v>
      </c>
      <c r="AG3345" s="63"/>
      <c r="AK3345" s="64"/>
      <c r="AL3345" s="64"/>
      <c r="AM3345" s="65"/>
      <c r="AO3345" s="64"/>
      <c r="AP3345" s="66"/>
      <c r="AQ3345" s="66"/>
      <c r="AS3345" s="67"/>
      <c r="AT3345" s="68"/>
    </row>
    <row r="3346" spans="1:46" x14ac:dyDescent="0.25">
      <c r="A3346" s="60">
        <v>50775.512391268276</v>
      </c>
      <c r="B3346" s="54">
        <f t="shared" si="156"/>
        <v>23</v>
      </c>
      <c r="C3346" s="54">
        <f t="shared" si="157"/>
        <v>3337</v>
      </c>
      <c r="D3346" s="60">
        <v>50775.512391268276</v>
      </c>
      <c r="G3346" s="63"/>
      <c r="I3346" s="64"/>
      <c r="J3346" s="64"/>
      <c r="K3346" s="65"/>
      <c r="M3346" s="64"/>
      <c r="N3346" s="66"/>
      <c r="O3346" s="66"/>
      <c r="Q3346" s="67"/>
      <c r="R3346" s="68"/>
      <c r="S3346" s="63"/>
      <c r="U3346" s="68">
        <v>98516</v>
      </c>
      <c r="V3346" s="64">
        <v>8</v>
      </c>
      <c r="W3346" s="54">
        <f t="shared" si="158"/>
        <v>3337</v>
      </c>
      <c r="X3346" s="68">
        <v>98516</v>
      </c>
      <c r="AC3346" s="63">
        <v>49259.053764110431</v>
      </c>
      <c r="AD3346" s="63"/>
      <c r="AE3346" s="54" t="s">
        <v>176</v>
      </c>
      <c r="AG3346" s="63"/>
      <c r="AK3346" s="64"/>
      <c r="AL3346" s="64"/>
      <c r="AM3346" s="65"/>
      <c r="AO3346" s="64"/>
      <c r="AP3346" s="66"/>
      <c r="AQ3346" s="66"/>
      <c r="AS3346" s="67"/>
      <c r="AT3346" s="68"/>
    </row>
    <row r="3347" spans="1:46" x14ac:dyDescent="0.25">
      <c r="A3347" s="60">
        <v>50790.239485117607</v>
      </c>
      <c r="B3347" s="54">
        <f t="shared" si="156"/>
        <v>24</v>
      </c>
      <c r="C3347" s="54">
        <f t="shared" si="157"/>
        <v>3338</v>
      </c>
      <c r="D3347" s="60">
        <v>50790.239485117607</v>
      </c>
      <c r="G3347" s="63"/>
      <c r="I3347" s="64"/>
      <c r="J3347" s="64"/>
      <c r="K3347" s="65"/>
      <c r="M3347" s="64"/>
      <c r="N3347" s="66"/>
      <c r="O3347" s="66"/>
      <c r="Q3347" s="67"/>
      <c r="R3347" s="68"/>
      <c r="S3347" s="63"/>
      <c r="U3347" s="68">
        <v>98545</v>
      </c>
      <c r="V3347" s="64">
        <v>9</v>
      </c>
      <c r="W3347" s="54">
        <f t="shared" si="158"/>
        <v>3338</v>
      </c>
      <c r="X3347" s="68">
        <v>98545</v>
      </c>
      <c r="AC3347" s="63">
        <v>49273.939832448494</v>
      </c>
      <c r="AD3347" s="63"/>
      <c r="AE3347" s="54" t="s">
        <v>177</v>
      </c>
      <c r="AG3347" s="63"/>
      <c r="AK3347" s="64"/>
      <c r="AL3347" s="64"/>
      <c r="AM3347" s="65"/>
      <c r="AO3347" s="64"/>
      <c r="AP3347" s="66"/>
      <c r="AQ3347" s="66"/>
      <c r="AS3347" s="67"/>
      <c r="AT3347" s="68"/>
    </row>
    <row r="3348" spans="1:46" x14ac:dyDescent="0.25">
      <c r="A3348" s="60">
        <v>50804.99589877855</v>
      </c>
      <c r="B3348" s="54">
        <f t="shared" si="156"/>
        <v>1</v>
      </c>
      <c r="C3348" s="54">
        <f t="shared" si="157"/>
        <v>3339</v>
      </c>
      <c r="D3348" s="60">
        <v>50804.99589877855</v>
      </c>
      <c r="G3348" s="63"/>
      <c r="I3348" s="64"/>
      <c r="J3348" s="64"/>
      <c r="K3348" s="65"/>
      <c r="M3348" s="64"/>
      <c r="N3348" s="66"/>
      <c r="O3348" s="66"/>
      <c r="Q3348" s="67"/>
      <c r="R3348" s="68"/>
      <c r="S3348" s="63"/>
      <c r="U3348" s="68">
        <v>98575</v>
      </c>
      <c r="V3348" s="64">
        <v>10</v>
      </c>
      <c r="W3348" s="54">
        <f t="shared" si="158"/>
        <v>3339</v>
      </c>
      <c r="X3348" s="68">
        <v>98575</v>
      </c>
      <c r="AC3348" s="63">
        <v>49288.844167821575</v>
      </c>
      <c r="AD3348" s="63"/>
      <c r="AE3348" s="54" t="s">
        <v>176</v>
      </c>
      <c r="AG3348" s="63"/>
      <c r="AK3348" s="64"/>
      <c r="AL3348" s="64"/>
      <c r="AM3348" s="65"/>
      <c r="AO3348" s="64"/>
      <c r="AP3348" s="66"/>
      <c r="AQ3348" s="66"/>
      <c r="AS3348" s="67"/>
      <c r="AT3348" s="68"/>
    </row>
    <row r="3349" spans="1:46" x14ac:dyDescent="0.25">
      <c r="A3349" s="60">
        <v>50819.824257950764</v>
      </c>
      <c r="B3349" s="54">
        <f t="shared" si="156"/>
        <v>2</v>
      </c>
      <c r="C3349" s="54">
        <f t="shared" si="157"/>
        <v>3340</v>
      </c>
      <c r="D3349" s="60">
        <v>50819.824257950764</v>
      </c>
      <c r="G3349" s="63"/>
      <c r="I3349" s="64"/>
      <c r="J3349" s="64"/>
      <c r="K3349" s="65"/>
      <c r="M3349" s="64"/>
      <c r="N3349" s="66"/>
      <c r="O3349" s="66"/>
      <c r="Q3349" s="67"/>
      <c r="R3349" s="68"/>
      <c r="S3349" s="63"/>
      <c r="U3349" s="68">
        <v>98604</v>
      </c>
      <c r="V3349" s="64">
        <v>11</v>
      </c>
      <c r="W3349" s="54">
        <f t="shared" si="158"/>
        <v>3340</v>
      </c>
      <c r="X3349" s="68">
        <v>98604</v>
      </c>
      <c r="AC3349" s="63">
        <v>49303.371995320544</v>
      </c>
      <c r="AD3349" s="63"/>
      <c r="AE3349" s="54" t="s">
        <v>177</v>
      </c>
      <c r="AG3349" s="63"/>
      <c r="AK3349" s="64"/>
      <c r="AL3349" s="64"/>
      <c r="AM3349" s="65"/>
      <c r="AO3349" s="64"/>
      <c r="AP3349" s="66"/>
      <c r="AQ3349" s="66"/>
      <c r="AS3349" s="67"/>
      <c r="AT3349" s="68"/>
    </row>
    <row r="3350" spans="1:46" x14ac:dyDescent="0.25">
      <c r="A3350" s="60">
        <v>50834.739048344549</v>
      </c>
      <c r="B3350" s="54">
        <f t="shared" si="156"/>
        <v>3</v>
      </c>
      <c r="C3350" s="54">
        <f t="shared" si="157"/>
        <v>3341</v>
      </c>
      <c r="D3350" s="60">
        <v>50834.739048344549</v>
      </c>
      <c r="G3350" s="63"/>
      <c r="I3350" s="64"/>
      <c r="J3350" s="64"/>
      <c r="K3350" s="65"/>
      <c r="M3350" s="64"/>
      <c r="N3350" s="66"/>
      <c r="O3350" s="66"/>
      <c r="Q3350" s="67"/>
      <c r="R3350" s="68"/>
      <c r="S3350" s="63"/>
      <c r="U3350" s="68">
        <v>98634</v>
      </c>
      <c r="V3350" s="64">
        <v>12</v>
      </c>
      <c r="W3350" s="54">
        <f t="shared" si="158"/>
        <v>3341</v>
      </c>
      <c r="X3350" s="68">
        <v>98634</v>
      </c>
      <c r="AC3350" s="63">
        <v>49318.627978586592</v>
      </c>
      <c r="AD3350" s="63"/>
      <c r="AE3350" s="54" t="s">
        <v>176</v>
      </c>
      <c r="AG3350" s="63"/>
      <c r="AK3350" s="64"/>
      <c r="AL3350" s="64"/>
      <c r="AM3350" s="65"/>
      <c r="AO3350" s="64"/>
      <c r="AP3350" s="66"/>
      <c r="AQ3350" s="66"/>
      <c r="AS3350" s="67"/>
      <c r="AT3350" s="68"/>
    </row>
    <row r="3351" spans="1:46" x14ac:dyDescent="0.25">
      <c r="A3351" s="60">
        <v>50849.773069911636</v>
      </c>
      <c r="B3351" s="54">
        <f t="shared" si="156"/>
        <v>4</v>
      </c>
      <c r="C3351" s="54">
        <f t="shared" si="157"/>
        <v>3342</v>
      </c>
      <c r="D3351" s="60">
        <v>50849.773069911636</v>
      </c>
      <c r="G3351" s="63"/>
      <c r="I3351" s="64"/>
      <c r="J3351" s="64"/>
      <c r="K3351" s="65"/>
      <c r="M3351" s="64"/>
      <c r="N3351" s="66"/>
      <c r="O3351" s="66"/>
      <c r="Q3351" s="67"/>
      <c r="R3351" s="68"/>
      <c r="S3351" s="63"/>
      <c r="U3351" s="68">
        <v>98664</v>
      </c>
      <c r="V3351" s="64">
        <v>1</v>
      </c>
      <c r="W3351" s="54">
        <f t="shared" si="158"/>
        <v>3342</v>
      </c>
      <c r="X3351" s="68">
        <v>98664</v>
      </c>
      <c r="AC3351" s="63">
        <v>49332.845685123</v>
      </c>
      <c r="AD3351" s="63"/>
      <c r="AE3351" s="54" t="s">
        <v>177</v>
      </c>
      <c r="AG3351" s="63"/>
      <c r="AK3351" s="64"/>
      <c r="AL3351" s="64"/>
      <c r="AM3351" s="65"/>
      <c r="AO3351" s="64"/>
      <c r="AP3351" s="66"/>
      <c r="AQ3351" s="66"/>
      <c r="AS3351" s="67"/>
      <c r="AT3351" s="68"/>
    </row>
    <row r="3352" spans="1:46" x14ac:dyDescent="0.25">
      <c r="A3352" s="60">
        <v>50864.928455545101</v>
      </c>
      <c r="B3352" s="54">
        <f t="shared" si="156"/>
        <v>5</v>
      </c>
      <c r="C3352" s="54">
        <f t="shared" si="157"/>
        <v>3343</v>
      </c>
      <c r="D3352" s="60">
        <v>50864.928455545101</v>
      </c>
      <c r="G3352" s="63"/>
      <c r="I3352" s="64"/>
      <c r="J3352" s="64"/>
      <c r="K3352" s="65"/>
      <c r="M3352" s="64"/>
      <c r="N3352" s="66"/>
      <c r="O3352" s="66"/>
      <c r="Q3352" s="67"/>
      <c r="R3352" s="68"/>
      <c r="S3352" s="63"/>
      <c r="U3352" s="68">
        <v>98694</v>
      </c>
      <c r="V3352" s="64">
        <v>2</v>
      </c>
      <c r="W3352" s="54">
        <f t="shared" si="158"/>
        <v>3343</v>
      </c>
      <c r="X3352" s="68">
        <v>98694</v>
      </c>
      <c r="AC3352" s="63">
        <v>49348.349531501997</v>
      </c>
      <c r="AD3352" s="63"/>
      <c r="AE3352" s="54" t="s">
        <v>176</v>
      </c>
      <c r="AG3352" s="63"/>
      <c r="AK3352" s="64"/>
      <c r="AL3352" s="64"/>
      <c r="AM3352" s="65"/>
      <c r="AO3352" s="64"/>
      <c r="AP3352" s="66"/>
      <c r="AQ3352" s="66"/>
      <c r="AS3352" s="67"/>
      <c r="AT3352" s="68"/>
    </row>
    <row r="3353" spans="1:46" x14ac:dyDescent="0.25">
      <c r="A3353" s="60">
        <v>50880.22150851693</v>
      </c>
      <c r="B3353" s="54">
        <f t="shared" si="156"/>
        <v>6</v>
      </c>
      <c r="C3353" s="54">
        <f t="shared" si="157"/>
        <v>3344</v>
      </c>
      <c r="D3353" s="60">
        <v>50880.22150851693</v>
      </c>
      <c r="G3353" s="63"/>
      <c r="I3353" s="64"/>
      <c r="J3353" s="64"/>
      <c r="K3353" s="65"/>
      <c r="M3353" s="64"/>
      <c r="N3353" s="66"/>
      <c r="O3353" s="66"/>
      <c r="Q3353" s="67"/>
      <c r="R3353" s="68"/>
      <c r="S3353" s="63"/>
      <c r="U3353" s="68">
        <v>98723</v>
      </c>
      <c r="V3353" s="64">
        <v>3</v>
      </c>
      <c r="W3353" s="54">
        <f t="shared" si="158"/>
        <v>3344</v>
      </c>
      <c r="X3353" s="68">
        <v>98723</v>
      </c>
      <c r="AC3353" s="63">
        <v>49362.371603734791</v>
      </c>
      <c r="AD3353" s="63"/>
      <c r="AE3353" s="54" t="s">
        <v>177</v>
      </c>
      <c r="AG3353" s="63"/>
      <c r="AK3353" s="64"/>
      <c r="AL3353" s="64"/>
      <c r="AM3353" s="65"/>
      <c r="AO3353" s="64"/>
      <c r="AP3353" s="66"/>
      <c r="AQ3353" s="66"/>
      <c r="AS3353" s="67"/>
      <c r="AT3353" s="68"/>
    </row>
    <row r="3354" spans="1:46" x14ac:dyDescent="0.25">
      <c r="A3354" s="60">
        <v>50895.638425054029</v>
      </c>
      <c r="B3354" s="54">
        <f t="shared" si="156"/>
        <v>7</v>
      </c>
      <c r="C3354" s="54">
        <f t="shared" si="157"/>
        <v>3345</v>
      </c>
      <c r="D3354" s="60">
        <v>50895.638425054029</v>
      </c>
      <c r="G3354" s="63"/>
      <c r="I3354" s="64"/>
      <c r="J3354" s="64"/>
      <c r="K3354" s="65"/>
      <c r="M3354" s="64"/>
      <c r="N3354" s="66"/>
      <c r="O3354" s="66"/>
      <c r="Q3354" s="67"/>
      <c r="R3354" s="68"/>
      <c r="S3354" s="63"/>
      <c r="U3354" s="68">
        <v>98753</v>
      </c>
      <c r="V3354" s="64">
        <v>4</v>
      </c>
      <c r="W3354" s="54">
        <f t="shared" si="158"/>
        <v>3345</v>
      </c>
      <c r="X3354" s="68">
        <v>98753</v>
      </c>
      <c r="AC3354" s="63">
        <v>49377.965734531172</v>
      </c>
      <c r="AD3354" s="63"/>
      <c r="AE3354" s="54" t="s">
        <v>176</v>
      </c>
      <c r="AG3354" s="63"/>
      <c r="AK3354" s="64"/>
      <c r="AL3354" s="64"/>
      <c r="AM3354" s="65"/>
      <c r="AO3354" s="64"/>
      <c r="AP3354" s="66"/>
      <c r="AQ3354" s="66"/>
      <c r="AS3354" s="67"/>
      <c r="AT3354" s="68"/>
    </row>
    <row r="3355" spans="1:46" x14ac:dyDescent="0.25">
      <c r="A3355" s="60">
        <v>50911.175050140359</v>
      </c>
      <c r="B3355" s="54">
        <f t="shared" si="156"/>
        <v>8</v>
      </c>
      <c r="C3355" s="54">
        <f t="shared" si="157"/>
        <v>3346</v>
      </c>
      <c r="D3355" s="60">
        <v>50911.175050140359</v>
      </c>
      <c r="G3355" s="63"/>
      <c r="I3355" s="64"/>
      <c r="J3355" s="64"/>
      <c r="K3355" s="65"/>
      <c r="M3355" s="64"/>
      <c r="N3355" s="66"/>
      <c r="O3355" s="66"/>
      <c r="Q3355" s="67"/>
      <c r="R3355" s="68"/>
      <c r="S3355" s="63"/>
      <c r="U3355" s="68">
        <v>98782</v>
      </c>
      <c r="V3355" s="64">
        <v>5</v>
      </c>
      <c r="W3355" s="54">
        <f t="shared" si="158"/>
        <v>3346</v>
      </c>
      <c r="X3355" s="68">
        <v>98782</v>
      </c>
      <c r="AC3355" s="63">
        <v>49391.94674809929</v>
      </c>
      <c r="AD3355" s="63"/>
      <c r="AE3355" s="54" t="s">
        <v>177</v>
      </c>
      <c r="AG3355" s="63"/>
      <c r="AK3355" s="64"/>
      <c r="AL3355" s="64"/>
      <c r="AM3355" s="65"/>
      <c r="AO3355" s="64"/>
      <c r="AP3355" s="66"/>
      <c r="AQ3355" s="66"/>
      <c r="AS3355" s="67"/>
      <c r="AT3355" s="68"/>
    </row>
    <row r="3356" spans="1:46" x14ac:dyDescent="0.25">
      <c r="A3356" s="60">
        <v>50926.803242816124</v>
      </c>
      <c r="B3356" s="54">
        <f t="shared" si="156"/>
        <v>9</v>
      </c>
      <c r="C3356" s="54">
        <f t="shared" si="157"/>
        <v>3347</v>
      </c>
      <c r="D3356" s="60">
        <v>50926.803242816124</v>
      </c>
      <c r="G3356" s="63"/>
      <c r="I3356" s="64"/>
      <c r="J3356" s="64"/>
      <c r="K3356" s="65"/>
      <c r="M3356" s="64"/>
      <c r="N3356" s="66"/>
      <c r="O3356" s="66"/>
      <c r="Q3356" s="67"/>
      <c r="R3356" s="68"/>
      <c r="S3356" s="63"/>
      <c r="U3356" s="68">
        <v>98812</v>
      </c>
      <c r="V3356" s="64">
        <v>6</v>
      </c>
      <c r="W3356" s="54">
        <f t="shared" si="158"/>
        <v>3347</v>
      </c>
      <c r="X3356" s="68">
        <v>98812</v>
      </c>
      <c r="AC3356" s="63">
        <v>49407.457634584047</v>
      </c>
      <c r="AD3356" s="63"/>
      <c r="AE3356" s="54" t="s">
        <v>176</v>
      </c>
      <c r="AG3356" s="63"/>
      <c r="AK3356" s="64"/>
      <c r="AL3356" s="64"/>
      <c r="AM3356" s="65"/>
      <c r="AO3356" s="64"/>
      <c r="AP3356" s="66"/>
      <c r="AQ3356" s="66"/>
      <c r="AS3356" s="67"/>
      <c r="AT3356" s="68"/>
    </row>
    <row r="3357" spans="1:46" x14ac:dyDescent="0.25">
      <c r="A3357" s="60">
        <v>50942.499033263884</v>
      </c>
      <c r="B3357" s="54">
        <f t="shared" si="156"/>
        <v>10</v>
      </c>
      <c r="C3357" s="54">
        <f t="shared" si="157"/>
        <v>3348</v>
      </c>
      <c r="D3357" s="60">
        <v>50942.499033263884</v>
      </c>
      <c r="G3357" s="63"/>
      <c r="I3357" s="64"/>
      <c r="J3357" s="64"/>
      <c r="K3357" s="65"/>
      <c r="M3357" s="64"/>
      <c r="N3357" s="66"/>
      <c r="O3357" s="66"/>
      <c r="Q3357" s="67"/>
      <c r="R3357" s="68"/>
      <c r="S3357" s="63"/>
      <c r="U3357" s="68">
        <v>98841</v>
      </c>
      <c r="V3357" s="64">
        <v>7</v>
      </c>
      <c r="W3357" s="54">
        <f t="shared" si="158"/>
        <v>3348</v>
      </c>
      <c r="X3357" s="68">
        <v>98841</v>
      </c>
      <c r="AC3357" s="63">
        <v>49421.556901062839</v>
      </c>
      <c r="AD3357" s="63"/>
      <c r="AE3357" s="54" t="s">
        <v>177</v>
      </c>
      <c r="AG3357" s="63"/>
      <c r="AK3357" s="64"/>
      <c r="AL3357" s="64"/>
      <c r="AM3357" s="65"/>
      <c r="AO3357" s="64"/>
      <c r="AP3357" s="66"/>
      <c r="AQ3357" s="66"/>
      <c r="AS3357" s="67"/>
      <c r="AT3357" s="68"/>
    </row>
    <row r="3358" spans="1:46" x14ac:dyDescent="0.25">
      <c r="A3358" s="60">
        <v>50958.227316278964</v>
      </c>
      <c r="B3358" s="54">
        <f t="shared" si="156"/>
        <v>11</v>
      </c>
      <c r="C3358" s="54">
        <f t="shared" si="157"/>
        <v>3349</v>
      </c>
      <c r="D3358" s="60">
        <v>50958.227316278964</v>
      </c>
      <c r="G3358" s="63"/>
      <c r="I3358" s="64"/>
      <c r="J3358" s="64"/>
      <c r="K3358" s="65"/>
      <c r="M3358" s="64"/>
      <c r="N3358" s="66"/>
      <c r="O3358" s="66"/>
      <c r="Q3358" s="67"/>
      <c r="R3358" s="68"/>
      <c r="S3358" s="63"/>
      <c r="U3358" s="68">
        <v>98870</v>
      </c>
      <c r="V3358" s="64">
        <v>8</v>
      </c>
      <c r="W3358" s="54">
        <f t="shared" si="158"/>
        <v>3349</v>
      </c>
      <c r="X3358" s="68">
        <v>98870</v>
      </c>
      <c r="AC3358" s="63">
        <v>49436.836869159248</v>
      </c>
      <c r="AD3358" s="63"/>
      <c r="AE3358" s="54" t="s">
        <v>176</v>
      </c>
      <c r="AG3358" s="63"/>
      <c r="AK3358" s="64"/>
      <c r="AL3358" s="64"/>
      <c r="AM3358" s="65"/>
      <c r="AO3358" s="64"/>
      <c r="AP3358" s="66"/>
      <c r="AQ3358" s="66"/>
      <c r="AS3358" s="67"/>
      <c r="AT3358" s="68"/>
    </row>
    <row r="3359" spans="1:46" x14ac:dyDescent="0.25">
      <c r="A3359" s="60">
        <v>50973.950940712355</v>
      </c>
      <c r="B3359" s="54">
        <f t="shared" si="156"/>
        <v>12</v>
      </c>
      <c r="C3359" s="54">
        <f t="shared" si="157"/>
        <v>3350</v>
      </c>
      <c r="D3359" s="60">
        <v>50973.950940712355</v>
      </c>
      <c r="G3359" s="63"/>
      <c r="I3359" s="64"/>
      <c r="J3359" s="64"/>
      <c r="K3359" s="65"/>
      <c r="M3359" s="64"/>
      <c r="N3359" s="66"/>
      <c r="O3359" s="66"/>
      <c r="Q3359" s="67"/>
      <c r="R3359" s="68"/>
      <c r="S3359" s="63"/>
      <c r="U3359" s="68">
        <v>98900</v>
      </c>
      <c r="V3359" s="64">
        <v>9</v>
      </c>
      <c r="W3359" s="54">
        <f t="shared" si="158"/>
        <v>3350</v>
      </c>
      <c r="X3359" s="68">
        <v>98900</v>
      </c>
      <c r="AC3359" s="63">
        <v>49451.185405450873</v>
      </c>
      <c r="AD3359" s="63"/>
      <c r="AE3359" s="54" t="s">
        <v>177</v>
      </c>
      <c r="AG3359" s="63"/>
      <c r="AK3359" s="64"/>
      <c r="AL3359" s="64"/>
      <c r="AM3359" s="65"/>
      <c r="AO3359" s="64"/>
      <c r="AP3359" s="66"/>
      <c r="AQ3359" s="66"/>
      <c r="AS3359" s="67"/>
      <c r="AT3359" s="68"/>
    </row>
    <row r="3360" spans="1:46" x14ac:dyDescent="0.25">
      <c r="A3360" s="60">
        <v>50989.638393633068</v>
      </c>
      <c r="B3360" s="54">
        <f t="shared" si="156"/>
        <v>13</v>
      </c>
      <c r="C3360" s="54">
        <f t="shared" si="157"/>
        <v>3351</v>
      </c>
      <c r="D3360" s="60">
        <v>50989.638393633068</v>
      </c>
      <c r="G3360" s="63"/>
      <c r="I3360" s="64"/>
      <c r="J3360" s="64"/>
      <c r="K3360" s="65"/>
      <c r="M3360" s="64"/>
      <c r="N3360" s="66"/>
      <c r="O3360" s="66"/>
      <c r="Q3360" s="67"/>
      <c r="R3360" s="68"/>
      <c r="S3360" s="63"/>
      <c r="U3360" s="68">
        <v>98929</v>
      </c>
      <c r="V3360" s="64">
        <v>10</v>
      </c>
      <c r="W3360" s="54">
        <f t="shared" si="158"/>
        <v>3351</v>
      </c>
      <c r="X3360" s="68">
        <v>98929</v>
      </c>
      <c r="AC3360" s="63">
        <v>49466.140215685591</v>
      </c>
      <c r="AD3360" s="63"/>
      <c r="AE3360" s="54" t="s">
        <v>176</v>
      </c>
      <c r="AG3360" s="63"/>
      <c r="AK3360" s="64"/>
      <c r="AL3360" s="64"/>
      <c r="AM3360" s="65"/>
      <c r="AO3360" s="64"/>
      <c r="AP3360" s="66"/>
      <c r="AQ3360" s="66"/>
      <c r="AS3360" s="67"/>
      <c r="AT3360" s="68"/>
    </row>
    <row r="3361" spans="1:46" x14ac:dyDescent="0.25">
      <c r="A3361" s="60">
        <v>51005.249897436704</v>
      </c>
      <c r="B3361" s="54">
        <f t="shared" si="156"/>
        <v>14</v>
      </c>
      <c r="C3361" s="54">
        <f t="shared" si="157"/>
        <v>3352</v>
      </c>
      <c r="D3361" s="60">
        <v>51005.249897436704</v>
      </c>
      <c r="G3361" s="63"/>
      <c r="I3361" s="64"/>
      <c r="J3361" s="64"/>
      <c r="K3361" s="65"/>
      <c r="M3361" s="64"/>
      <c r="N3361" s="66"/>
      <c r="O3361" s="66"/>
      <c r="Q3361" s="67"/>
      <c r="R3361" s="68"/>
      <c r="S3361" s="63"/>
      <c r="U3361" s="68">
        <v>98959</v>
      </c>
      <c r="V3361" s="64">
        <v>11</v>
      </c>
      <c r="W3361" s="54">
        <f t="shared" si="158"/>
        <v>3352</v>
      </c>
      <c r="X3361" s="68">
        <v>98959</v>
      </c>
      <c r="AC3361" s="63">
        <v>49480.818523336202</v>
      </c>
      <c r="AD3361" s="63"/>
      <c r="AE3361" s="54" t="s">
        <v>177</v>
      </c>
      <c r="AG3361" s="63"/>
      <c r="AK3361" s="64"/>
      <c r="AL3361" s="64"/>
      <c r="AM3361" s="65"/>
      <c r="AO3361" s="64"/>
      <c r="AP3361" s="66"/>
      <c r="AQ3361" s="66"/>
      <c r="AS3361" s="67"/>
      <c r="AT3361" s="68"/>
    </row>
    <row r="3362" spans="1:46" x14ac:dyDescent="0.25">
      <c r="A3362" s="60">
        <v>51020.767526908312</v>
      </c>
      <c r="B3362" s="54">
        <f t="shared" si="156"/>
        <v>15</v>
      </c>
      <c r="C3362" s="54">
        <f t="shared" si="157"/>
        <v>3353</v>
      </c>
      <c r="D3362" s="60">
        <v>51020.767526908312</v>
      </c>
      <c r="G3362" s="63"/>
      <c r="I3362" s="64"/>
      <c r="J3362" s="64"/>
      <c r="K3362" s="65"/>
      <c r="M3362" s="64"/>
      <c r="N3362" s="66"/>
      <c r="O3362" s="66"/>
      <c r="Q3362" s="67"/>
      <c r="R3362" s="68"/>
      <c r="S3362" s="63"/>
      <c r="U3362" s="68">
        <v>98988</v>
      </c>
      <c r="V3362" s="64">
        <v>12</v>
      </c>
      <c r="W3362" s="54">
        <f t="shared" si="158"/>
        <v>3353</v>
      </c>
      <c r="X3362" s="68">
        <v>98988</v>
      </c>
      <c r="AC3362" s="63">
        <v>49495.417026394978</v>
      </c>
      <c r="AD3362" s="63"/>
      <c r="AE3362" s="54" t="s">
        <v>176</v>
      </c>
      <c r="AG3362" s="63"/>
      <c r="AK3362" s="64"/>
      <c r="AL3362" s="64"/>
      <c r="AM3362" s="65"/>
      <c r="AO3362" s="64"/>
      <c r="AP3362" s="66"/>
      <c r="AQ3362" s="66"/>
      <c r="AS3362" s="67"/>
      <c r="AT3362" s="68"/>
    </row>
    <row r="3363" spans="1:46" x14ac:dyDescent="0.25">
      <c r="A3363" s="60">
        <v>51036.160276696552</v>
      </c>
      <c r="B3363" s="54">
        <f t="shared" si="156"/>
        <v>16</v>
      </c>
      <c r="C3363" s="54">
        <f t="shared" si="157"/>
        <v>3354</v>
      </c>
      <c r="D3363" s="60">
        <v>51036.160276696552</v>
      </c>
      <c r="G3363" s="63"/>
      <c r="I3363" s="64"/>
      <c r="J3363" s="64"/>
      <c r="K3363" s="65"/>
      <c r="M3363" s="64"/>
      <c r="N3363" s="66"/>
      <c r="O3363" s="66"/>
      <c r="Q3363" s="67"/>
      <c r="R3363" s="68"/>
      <c r="S3363" s="63"/>
      <c r="U3363" s="68">
        <v>99018</v>
      </c>
      <c r="V3363" s="64">
        <v>1</v>
      </c>
      <c r="W3363" s="54">
        <f t="shared" si="158"/>
        <v>3354</v>
      </c>
      <c r="X3363" s="68">
        <v>99018</v>
      </c>
      <c r="AC3363" s="63">
        <v>49510.443095516879</v>
      </c>
      <c r="AD3363" s="63"/>
      <c r="AE3363" s="54" t="s">
        <v>177</v>
      </c>
      <c r="AG3363" s="63"/>
      <c r="AK3363" s="64"/>
      <c r="AL3363" s="64"/>
      <c r="AM3363" s="65"/>
      <c r="AO3363" s="64"/>
      <c r="AP3363" s="66"/>
      <c r="AQ3363" s="66"/>
      <c r="AS3363" s="67"/>
      <c r="AT3363" s="68"/>
    </row>
    <row r="3364" spans="1:46" x14ac:dyDescent="0.25">
      <c r="A3364" s="60">
        <v>51051.429503515363</v>
      </c>
      <c r="B3364" s="54">
        <f t="shared" si="156"/>
        <v>17</v>
      </c>
      <c r="C3364" s="54">
        <f t="shared" si="157"/>
        <v>3355</v>
      </c>
      <c r="D3364" s="60">
        <v>51051.429503515363</v>
      </c>
      <c r="G3364" s="63"/>
      <c r="I3364" s="64"/>
      <c r="J3364" s="64"/>
      <c r="K3364" s="65"/>
      <c r="M3364" s="64"/>
      <c r="N3364" s="66"/>
      <c r="O3364" s="66"/>
      <c r="Q3364" s="67"/>
      <c r="R3364" s="68"/>
      <c r="S3364" s="63"/>
      <c r="U3364" s="68">
        <v>99048</v>
      </c>
      <c r="V3364" s="64">
        <v>2</v>
      </c>
      <c r="W3364" s="54">
        <f t="shared" si="158"/>
        <v>3355</v>
      </c>
      <c r="X3364" s="68">
        <v>99048</v>
      </c>
      <c r="AC3364" s="63">
        <v>49524.717365087476</v>
      </c>
      <c r="AD3364" s="63"/>
      <c r="AE3364" s="54" t="s">
        <v>176</v>
      </c>
      <c r="AG3364" s="63"/>
      <c r="AK3364" s="64"/>
      <c r="AL3364" s="64"/>
      <c r="AM3364" s="65"/>
      <c r="AO3364" s="64"/>
      <c r="AP3364" s="66"/>
      <c r="AQ3364" s="66"/>
      <c r="AS3364" s="67"/>
      <c r="AT3364" s="68"/>
    </row>
    <row r="3365" spans="1:46" x14ac:dyDescent="0.25">
      <c r="A3365" s="60">
        <v>51066.559897406027</v>
      </c>
      <c r="B3365" s="54">
        <f t="shared" si="156"/>
        <v>18</v>
      </c>
      <c r="C3365" s="54">
        <f t="shared" si="157"/>
        <v>3356</v>
      </c>
      <c r="D3365" s="60">
        <v>51066.559897406027</v>
      </c>
      <c r="G3365" s="63"/>
      <c r="I3365" s="64"/>
      <c r="J3365" s="64"/>
      <c r="K3365" s="65"/>
      <c r="M3365" s="64"/>
      <c r="N3365" s="66"/>
      <c r="O3365" s="66"/>
      <c r="Q3365" s="67"/>
      <c r="R3365" s="68"/>
      <c r="S3365" s="63"/>
      <c r="U3365" s="68">
        <v>99077</v>
      </c>
      <c r="V3365" s="64">
        <v>3</v>
      </c>
      <c r="W3365" s="54">
        <f t="shared" si="158"/>
        <v>3356</v>
      </c>
      <c r="X3365" s="68">
        <v>99077</v>
      </c>
      <c r="AC3365" s="63">
        <v>49540.042705816682</v>
      </c>
      <c r="AD3365" s="63"/>
      <c r="AE3365" s="54" t="s">
        <v>177</v>
      </c>
      <c r="AG3365" s="63"/>
      <c r="AK3365" s="64"/>
      <c r="AL3365" s="64"/>
      <c r="AM3365" s="65"/>
      <c r="AO3365" s="64"/>
      <c r="AP3365" s="66"/>
      <c r="AQ3365" s="66"/>
      <c r="AS3365" s="67"/>
      <c r="AT3365" s="68"/>
    </row>
    <row r="3366" spans="1:46" x14ac:dyDescent="0.25">
      <c r="A3366" s="60">
        <v>51081.572286881972</v>
      </c>
      <c r="B3366" s="54">
        <f t="shared" si="156"/>
        <v>19</v>
      </c>
      <c r="C3366" s="54">
        <f t="shared" si="157"/>
        <v>3357</v>
      </c>
      <c r="D3366" s="60">
        <v>51081.572286881972</v>
      </c>
      <c r="G3366" s="63"/>
      <c r="I3366" s="64"/>
      <c r="J3366" s="64"/>
      <c r="K3366" s="65"/>
      <c r="M3366" s="64"/>
      <c r="N3366" s="66"/>
      <c r="O3366" s="66"/>
      <c r="Q3366" s="67"/>
      <c r="R3366" s="68"/>
      <c r="S3366" s="63"/>
      <c r="U3366" s="68">
        <v>99107</v>
      </c>
      <c r="V3366" s="64">
        <v>4</v>
      </c>
      <c r="W3366" s="54">
        <f t="shared" si="158"/>
        <v>3357</v>
      </c>
      <c r="X3366" s="68">
        <v>99107</v>
      </c>
      <c r="AC3366" s="63">
        <v>49554.083843357395</v>
      </c>
      <c r="AD3366" s="63"/>
      <c r="AE3366" s="54" t="s">
        <v>176</v>
      </c>
      <c r="AG3366" s="63"/>
      <c r="AK3366" s="64"/>
      <c r="AL3366" s="64"/>
      <c r="AM3366" s="65"/>
      <c r="AO3366" s="64"/>
      <c r="AP3366" s="66"/>
      <c r="AQ3366" s="66"/>
      <c r="AS3366" s="67"/>
      <c r="AT3366" s="68"/>
    </row>
    <row r="3367" spans="1:46" x14ac:dyDescent="0.25">
      <c r="A3367" s="60">
        <v>51096.467624132987</v>
      </c>
      <c r="B3367" s="54">
        <f t="shared" si="156"/>
        <v>20</v>
      </c>
      <c r="C3367" s="54">
        <f t="shared" si="157"/>
        <v>3358</v>
      </c>
      <c r="D3367" s="60">
        <v>51096.467624132987</v>
      </c>
      <c r="G3367" s="63"/>
      <c r="I3367" s="64"/>
      <c r="J3367" s="64"/>
      <c r="K3367" s="65"/>
      <c r="M3367" s="64"/>
      <c r="N3367" s="66"/>
      <c r="O3367" s="66"/>
      <c r="Q3367" s="67"/>
      <c r="R3367" s="68"/>
      <c r="S3367" s="63"/>
      <c r="U3367" s="68">
        <v>99137</v>
      </c>
      <c r="V3367" s="64">
        <v>5</v>
      </c>
      <c r="W3367" s="54">
        <f t="shared" si="158"/>
        <v>3358</v>
      </c>
      <c r="X3367" s="68">
        <v>99137</v>
      </c>
      <c r="AC3367" s="63">
        <v>49569.600503349211</v>
      </c>
      <c r="AD3367" s="63"/>
      <c r="AE3367" s="54" t="s">
        <v>177</v>
      </c>
      <c r="AG3367" s="63"/>
      <c r="AK3367" s="64"/>
      <c r="AL3367" s="64"/>
      <c r="AM3367" s="65"/>
      <c r="AO3367" s="64"/>
      <c r="AP3367" s="66"/>
      <c r="AQ3367" s="66"/>
      <c r="AS3367" s="67"/>
      <c r="AT3367" s="68"/>
    </row>
    <row r="3368" spans="1:46" x14ac:dyDescent="0.25">
      <c r="A3368" s="60">
        <v>51111.282139711082</v>
      </c>
      <c r="B3368" s="54">
        <f t="shared" si="156"/>
        <v>21</v>
      </c>
      <c r="C3368" s="54">
        <f t="shared" si="157"/>
        <v>3359</v>
      </c>
      <c r="D3368" s="60">
        <v>51111.282139711082</v>
      </c>
      <c r="G3368" s="63"/>
      <c r="I3368" s="64"/>
      <c r="J3368" s="64"/>
      <c r="K3368" s="65"/>
      <c r="M3368" s="64"/>
      <c r="N3368" s="66"/>
      <c r="O3368" s="66"/>
      <c r="Q3368" s="67"/>
      <c r="R3368" s="68"/>
      <c r="S3368" s="63"/>
      <c r="U3368" s="68">
        <v>99166</v>
      </c>
      <c r="V3368" s="64">
        <v>6</v>
      </c>
      <c r="W3368" s="54">
        <f t="shared" si="158"/>
        <v>3359</v>
      </c>
      <c r="X3368" s="68">
        <v>99166</v>
      </c>
      <c r="AC3368" s="63">
        <v>49583.547227978706</v>
      </c>
      <c r="AD3368" s="63"/>
      <c r="AE3368" s="54" t="s">
        <v>176</v>
      </c>
      <c r="AG3368" s="63"/>
      <c r="AK3368" s="64"/>
      <c r="AL3368" s="64"/>
      <c r="AM3368" s="65"/>
      <c r="AO3368" s="64"/>
      <c r="AP3368" s="66"/>
      <c r="AQ3368" s="66"/>
      <c r="AS3368" s="67"/>
      <c r="AT3368" s="68"/>
    </row>
    <row r="3369" spans="1:46" x14ac:dyDescent="0.25">
      <c r="A3369" s="60">
        <v>51126.029014348984</v>
      </c>
      <c r="B3369" s="54">
        <f t="shared" si="156"/>
        <v>22</v>
      </c>
      <c r="C3369" s="54">
        <f t="shared" si="157"/>
        <v>3360</v>
      </c>
      <c r="D3369" s="60">
        <v>51126.029014348984</v>
      </c>
      <c r="G3369" s="63"/>
      <c r="I3369" s="64"/>
      <c r="J3369" s="64"/>
      <c r="K3369" s="65"/>
      <c r="M3369" s="64"/>
      <c r="N3369" s="66"/>
      <c r="O3369" s="66"/>
      <c r="Q3369" s="67"/>
      <c r="R3369" s="68"/>
      <c r="S3369" s="63"/>
      <c r="U3369" s="68">
        <v>99196</v>
      </c>
      <c r="V3369" s="64">
        <v>7</v>
      </c>
      <c r="W3369" s="54">
        <f t="shared" si="158"/>
        <v>3360</v>
      </c>
      <c r="X3369" s="68">
        <v>99196</v>
      </c>
      <c r="AC3369" s="63">
        <v>49599.108857560903</v>
      </c>
      <c r="AD3369" s="63"/>
      <c r="AE3369" s="54" t="s">
        <v>177</v>
      </c>
      <c r="AG3369" s="63"/>
      <c r="AK3369" s="64"/>
      <c r="AL3369" s="64"/>
      <c r="AM3369" s="65"/>
      <c r="AO3369" s="64"/>
      <c r="AP3369" s="66"/>
      <c r="AQ3369" s="66"/>
      <c r="AS3369" s="67"/>
      <c r="AT3369" s="68"/>
    </row>
    <row r="3370" spans="1:46" x14ac:dyDescent="0.25">
      <c r="A3370" s="60">
        <v>51140.753325585276</v>
      </c>
      <c r="B3370" s="54">
        <f t="shared" si="156"/>
        <v>23</v>
      </c>
      <c r="C3370" s="54">
        <f t="shared" si="157"/>
        <v>3361</v>
      </c>
      <c r="D3370" s="60">
        <v>51140.753325585276</v>
      </c>
      <c r="G3370" s="63"/>
      <c r="I3370" s="64"/>
      <c r="J3370" s="64"/>
      <c r="K3370" s="65"/>
      <c r="M3370" s="64"/>
      <c r="N3370" s="66"/>
      <c r="O3370" s="66"/>
      <c r="Q3370" s="67"/>
      <c r="R3370" s="68"/>
      <c r="S3370" s="63"/>
      <c r="U3370" s="68">
        <v>99225</v>
      </c>
      <c r="V3370" s="64">
        <v>8</v>
      </c>
      <c r="W3370" s="54">
        <f t="shared" si="158"/>
        <v>3361</v>
      </c>
      <c r="X3370" s="68">
        <v>99225</v>
      </c>
      <c r="AC3370" s="63">
        <v>49613.12493186444</v>
      </c>
      <c r="AD3370" s="63"/>
      <c r="AE3370" s="54" t="s">
        <v>176</v>
      </c>
      <c r="AG3370" s="63"/>
      <c r="AK3370" s="64"/>
      <c r="AL3370" s="64"/>
      <c r="AM3370" s="65"/>
      <c r="AO3370" s="64"/>
      <c r="AP3370" s="66"/>
      <c r="AQ3370" s="66"/>
      <c r="AS3370" s="67"/>
      <c r="AT3370" s="68"/>
    </row>
    <row r="3371" spans="1:46" x14ac:dyDescent="0.25">
      <c r="A3371" s="60">
        <v>51155.473774175625</v>
      </c>
      <c r="B3371" s="54">
        <f t="shared" si="156"/>
        <v>24</v>
      </c>
      <c r="C3371" s="54">
        <f t="shared" si="157"/>
        <v>3362</v>
      </c>
      <c r="D3371" s="60">
        <v>51155.473774175625</v>
      </c>
      <c r="G3371" s="63"/>
      <c r="I3371" s="64"/>
      <c r="J3371" s="64"/>
      <c r="K3371" s="65"/>
      <c r="M3371" s="64"/>
      <c r="N3371" s="66"/>
      <c r="O3371" s="66"/>
      <c r="Q3371" s="67"/>
      <c r="R3371" s="68"/>
      <c r="S3371" s="63"/>
      <c r="U3371" s="68">
        <v>99254</v>
      </c>
      <c r="V3371" s="64">
        <v>9</v>
      </c>
      <c r="W3371" s="54">
        <f t="shared" si="158"/>
        <v>3362</v>
      </c>
      <c r="X3371" s="68">
        <v>99254</v>
      </c>
      <c r="AC3371" s="63">
        <v>49628.576444943435</v>
      </c>
      <c r="AD3371" s="63"/>
      <c r="AE3371" s="54" t="s">
        <v>177</v>
      </c>
      <c r="AG3371" s="63"/>
      <c r="AK3371" s="64"/>
      <c r="AL3371" s="64"/>
      <c r="AM3371" s="65"/>
      <c r="AO3371" s="64"/>
      <c r="AP3371" s="66"/>
      <c r="AQ3371" s="66"/>
      <c r="AS3371" s="67"/>
      <c r="AT3371" s="68"/>
    </row>
    <row r="3372" spans="1:46" x14ac:dyDescent="0.25">
      <c r="A3372" s="60">
        <v>51170.236855032854</v>
      </c>
      <c r="B3372" s="54">
        <f t="shared" si="156"/>
        <v>1</v>
      </c>
      <c r="C3372" s="54">
        <f t="shared" si="157"/>
        <v>3363</v>
      </c>
      <c r="D3372" s="60">
        <v>51170.236855032854</v>
      </c>
      <c r="G3372" s="63"/>
      <c r="I3372" s="64"/>
      <c r="J3372" s="64"/>
      <c r="K3372" s="65"/>
      <c r="M3372" s="64"/>
      <c r="N3372" s="66"/>
      <c r="O3372" s="66"/>
      <c r="Q3372" s="67"/>
      <c r="R3372" s="68"/>
      <c r="S3372" s="63"/>
      <c r="U3372" s="68">
        <v>99284</v>
      </c>
      <c r="V3372" s="64">
        <v>10</v>
      </c>
      <c r="W3372" s="54">
        <f t="shared" si="158"/>
        <v>3363</v>
      </c>
      <c r="X3372" s="68">
        <v>99284</v>
      </c>
      <c r="AC3372" s="63">
        <v>49642.818603879306</v>
      </c>
      <c r="AD3372" s="63"/>
      <c r="AE3372" s="54" t="s">
        <v>176</v>
      </c>
      <c r="AG3372" s="63"/>
      <c r="AK3372" s="64"/>
      <c r="AL3372" s="64"/>
      <c r="AM3372" s="65"/>
      <c r="AO3372" s="64"/>
      <c r="AP3372" s="66"/>
      <c r="AQ3372" s="66"/>
      <c r="AS3372" s="67"/>
      <c r="AT3372" s="68"/>
    </row>
    <row r="3373" spans="1:46" x14ac:dyDescent="0.25">
      <c r="A3373" s="60">
        <v>51185.059032092337</v>
      </c>
      <c r="B3373" s="54">
        <f t="shared" si="156"/>
        <v>2</v>
      </c>
      <c r="C3373" s="54">
        <f t="shared" si="157"/>
        <v>3364</v>
      </c>
      <c r="D3373" s="60">
        <v>51185.059032092337</v>
      </c>
      <c r="G3373" s="63"/>
      <c r="I3373" s="64"/>
      <c r="J3373" s="64"/>
      <c r="K3373" s="65"/>
      <c r="M3373" s="64"/>
      <c r="N3373" s="66"/>
      <c r="O3373" s="66"/>
      <c r="Q3373" s="67"/>
      <c r="R3373" s="68"/>
      <c r="S3373" s="63"/>
      <c r="U3373" s="68">
        <v>99313</v>
      </c>
      <c r="V3373" s="64">
        <v>11</v>
      </c>
      <c r="W3373" s="54">
        <f t="shared" si="158"/>
        <v>3364</v>
      </c>
      <c r="X3373" s="68">
        <v>99313</v>
      </c>
      <c r="AC3373" s="63">
        <v>49658.023872972466</v>
      </c>
      <c r="AD3373" s="63"/>
      <c r="AE3373" s="54" t="s">
        <v>177</v>
      </c>
      <c r="AG3373" s="63"/>
      <c r="AK3373" s="64"/>
      <c r="AL3373" s="64"/>
      <c r="AM3373" s="65"/>
      <c r="AO3373" s="64"/>
      <c r="AP3373" s="66"/>
      <c r="AQ3373" s="66"/>
      <c r="AS3373" s="67"/>
      <c r="AT3373" s="68"/>
    </row>
    <row r="3374" spans="1:46" x14ac:dyDescent="0.25">
      <c r="A3374" s="60">
        <v>51199.980846494436</v>
      </c>
      <c r="B3374" s="54">
        <f t="shared" si="156"/>
        <v>3</v>
      </c>
      <c r="C3374" s="54">
        <f t="shared" si="157"/>
        <v>3365</v>
      </c>
      <c r="D3374" s="60">
        <v>51199.980846494436</v>
      </c>
      <c r="G3374" s="63"/>
      <c r="I3374" s="64"/>
      <c r="J3374" s="64"/>
      <c r="K3374" s="65"/>
      <c r="M3374" s="64"/>
      <c r="N3374" s="66"/>
      <c r="O3374" s="66"/>
      <c r="Q3374" s="67"/>
      <c r="R3374" s="68"/>
      <c r="S3374" s="63"/>
      <c r="U3374" s="68">
        <v>99343</v>
      </c>
      <c r="V3374" s="64">
        <v>12</v>
      </c>
      <c r="W3374" s="54">
        <f t="shared" si="158"/>
        <v>3365</v>
      </c>
      <c r="X3374" s="68">
        <v>99343</v>
      </c>
      <c r="AC3374" s="63">
        <v>49672.605640862603</v>
      </c>
      <c r="AD3374" s="63"/>
      <c r="AE3374" s="54" t="s">
        <v>176</v>
      </c>
      <c r="AG3374" s="63"/>
      <c r="AK3374" s="64"/>
      <c r="AL3374" s="64"/>
      <c r="AM3374" s="65"/>
      <c r="AO3374" s="64"/>
      <c r="AP3374" s="66"/>
      <c r="AQ3374" s="66"/>
      <c r="AS3374" s="67"/>
      <c r="AT3374" s="68"/>
    </row>
    <row r="3375" spans="1:46" x14ac:dyDescent="0.25">
      <c r="A3375" s="60">
        <v>51215.00894617429</v>
      </c>
      <c r="B3375" s="54">
        <f t="shared" si="156"/>
        <v>4</v>
      </c>
      <c r="C3375" s="54">
        <f t="shared" si="157"/>
        <v>3366</v>
      </c>
      <c r="D3375" s="60">
        <v>51215.00894617429</v>
      </c>
      <c r="G3375" s="63"/>
      <c r="I3375" s="64"/>
      <c r="J3375" s="64"/>
      <c r="K3375" s="65"/>
      <c r="M3375" s="64"/>
      <c r="N3375" s="66"/>
      <c r="O3375" s="66"/>
      <c r="Q3375" s="67"/>
      <c r="R3375" s="68"/>
      <c r="S3375" s="63"/>
      <c r="U3375" s="68">
        <v>99372</v>
      </c>
      <c r="V3375" s="64">
        <v>1</v>
      </c>
      <c r="W3375" s="54">
        <f t="shared" si="158"/>
        <v>3366</v>
      </c>
      <c r="X3375" s="68">
        <v>99372</v>
      </c>
      <c r="AC3375" s="63">
        <v>49687.470348702744</v>
      </c>
      <c r="AD3375" s="63"/>
      <c r="AE3375" s="54" t="s">
        <v>177</v>
      </c>
      <c r="AG3375" s="63"/>
      <c r="AK3375" s="64"/>
      <c r="AL3375" s="64"/>
      <c r="AM3375" s="65"/>
      <c r="AO3375" s="64"/>
      <c r="AP3375" s="66"/>
      <c r="AQ3375" s="66"/>
      <c r="AS3375" s="67"/>
      <c r="AT3375" s="68"/>
    </row>
    <row r="3376" spans="1:46" x14ac:dyDescent="0.25">
      <c r="A3376" s="60">
        <v>51230.171324354596</v>
      </c>
      <c r="B3376" s="54">
        <f t="shared" si="156"/>
        <v>5</v>
      </c>
      <c r="C3376" s="54">
        <f t="shared" si="157"/>
        <v>3367</v>
      </c>
      <c r="D3376" s="60">
        <v>51230.171324354596</v>
      </c>
      <c r="G3376" s="63"/>
      <c r="I3376" s="64"/>
      <c r="J3376" s="64"/>
      <c r="K3376" s="65"/>
      <c r="M3376" s="64"/>
      <c r="N3376" s="66"/>
      <c r="O3376" s="66"/>
      <c r="Q3376" s="67"/>
      <c r="R3376" s="68"/>
      <c r="S3376" s="63"/>
      <c r="U3376" s="68">
        <v>99402</v>
      </c>
      <c r="V3376" s="64">
        <v>2</v>
      </c>
      <c r="W3376" s="54">
        <f t="shared" si="158"/>
        <v>3367</v>
      </c>
      <c r="X3376" s="68">
        <v>99402</v>
      </c>
      <c r="AC3376" s="63">
        <v>49702.429435556754</v>
      </c>
      <c r="AD3376" s="63"/>
      <c r="AE3376" s="54" t="s">
        <v>176</v>
      </c>
      <c r="AG3376" s="63"/>
      <c r="AK3376" s="64"/>
      <c r="AL3376" s="64"/>
      <c r="AM3376" s="65"/>
      <c r="AO3376" s="64"/>
      <c r="AP3376" s="66"/>
      <c r="AQ3376" s="66"/>
      <c r="AS3376" s="67"/>
      <c r="AT3376" s="68"/>
    </row>
    <row r="3377" spans="1:46" x14ac:dyDescent="0.25">
      <c r="A3377" s="60">
        <v>51245.458853687625</v>
      </c>
      <c r="B3377" s="54">
        <f t="shared" si="156"/>
        <v>6</v>
      </c>
      <c r="C3377" s="54">
        <f t="shared" si="157"/>
        <v>3368</v>
      </c>
      <c r="D3377" s="60">
        <v>51245.458853687625</v>
      </c>
      <c r="G3377" s="63"/>
      <c r="I3377" s="64"/>
      <c r="J3377" s="64"/>
      <c r="K3377" s="65"/>
      <c r="M3377" s="64"/>
      <c r="N3377" s="66"/>
      <c r="O3377" s="66"/>
      <c r="Q3377" s="67"/>
      <c r="R3377" s="68"/>
      <c r="S3377" s="63"/>
      <c r="U3377" s="68">
        <v>99431</v>
      </c>
      <c r="V3377" s="64">
        <v>3</v>
      </c>
      <c r="W3377" s="54">
        <f t="shared" si="158"/>
        <v>3368</v>
      </c>
      <c r="X3377" s="68">
        <v>99431</v>
      </c>
      <c r="AC3377" s="63">
        <v>49716.923536412418</v>
      </c>
      <c r="AD3377" s="63"/>
      <c r="AE3377" s="54" t="s">
        <v>177</v>
      </c>
      <c r="AG3377" s="63"/>
      <c r="AK3377" s="64"/>
      <c r="AL3377" s="64"/>
      <c r="AM3377" s="65"/>
      <c r="AO3377" s="64"/>
      <c r="AP3377" s="66"/>
      <c r="AQ3377" s="66"/>
      <c r="AS3377" s="67"/>
      <c r="AT3377" s="68"/>
    </row>
    <row r="3378" spans="1:46" x14ac:dyDescent="0.25">
      <c r="A3378" s="60">
        <v>51260.88232335588</v>
      </c>
      <c r="B3378" s="54">
        <f t="shared" si="156"/>
        <v>7</v>
      </c>
      <c r="C3378" s="54">
        <f t="shared" si="157"/>
        <v>3369</v>
      </c>
      <c r="D3378" s="60">
        <v>51260.88232335588</v>
      </c>
      <c r="G3378" s="63"/>
      <c r="I3378" s="64"/>
      <c r="J3378" s="64"/>
      <c r="K3378" s="65"/>
      <c r="M3378" s="64"/>
      <c r="N3378" s="66"/>
      <c r="O3378" s="66"/>
      <c r="Q3378" s="67"/>
      <c r="R3378" s="68"/>
      <c r="S3378" s="63"/>
      <c r="U3378" s="68">
        <v>99461</v>
      </c>
      <c r="V3378" s="64">
        <v>4</v>
      </c>
      <c r="W3378" s="54">
        <f t="shared" si="158"/>
        <v>3369</v>
      </c>
      <c r="X3378" s="68">
        <v>99461</v>
      </c>
      <c r="AC3378" s="63">
        <v>49732.208658023737</v>
      </c>
      <c r="AD3378" s="63"/>
      <c r="AE3378" s="54" t="s">
        <v>176</v>
      </c>
      <c r="AG3378" s="63"/>
      <c r="AK3378" s="64"/>
      <c r="AL3378" s="64"/>
      <c r="AM3378" s="65"/>
      <c r="AO3378" s="64"/>
      <c r="AP3378" s="66"/>
      <c r="AQ3378" s="66"/>
      <c r="AS3378" s="67"/>
      <c r="AT3378" s="68"/>
    </row>
    <row r="3379" spans="1:46" x14ac:dyDescent="0.25">
      <c r="A3379" s="60">
        <v>51276.414526355918</v>
      </c>
      <c r="B3379" s="54">
        <f t="shared" si="156"/>
        <v>8</v>
      </c>
      <c r="C3379" s="54">
        <f t="shared" si="157"/>
        <v>3370</v>
      </c>
      <c r="D3379" s="60">
        <v>51276.414526355918</v>
      </c>
      <c r="G3379" s="63"/>
      <c r="I3379" s="64"/>
      <c r="J3379" s="64"/>
      <c r="K3379" s="65"/>
      <c r="M3379" s="64"/>
      <c r="N3379" s="66"/>
      <c r="O3379" s="66"/>
      <c r="Q3379" s="67"/>
      <c r="R3379" s="68"/>
      <c r="S3379" s="63"/>
      <c r="U3379" s="68">
        <v>99491</v>
      </c>
      <c r="V3379" s="64">
        <v>5</v>
      </c>
      <c r="W3379" s="54">
        <f t="shared" si="158"/>
        <v>3370</v>
      </c>
      <c r="X3379" s="68">
        <v>99491</v>
      </c>
      <c r="AC3379" s="63">
        <v>49746.382413815707</v>
      </c>
      <c r="AD3379" s="63"/>
      <c r="AE3379" s="54" t="s">
        <v>177</v>
      </c>
      <c r="AG3379" s="63"/>
      <c r="AK3379" s="64"/>
      <c r="AL3379" s="64"/>
      <c r="AM3379" s="65"/>
      <c r="AO3379" s="64"/>
      <c r="AP3379" s="66"/>
      <c r="AQ3379" s="66"/>
      <c r="AS3379" s="67"/>
      <c r="AT3379" s="68"/>
    </row>
    <row r="3380" spans="1:46" x14ac:dyDescent="0.25">
      <c r="A3380" s="60">
        <v>51292.048071792815</v>
      </c>
      <c r="B3380" s="54">
        <f t="shared" si="156"/>
        <v>9</v>
      </c>
      <c r="C3380" s="54">
        <f t="shared" si="157"/>
        <v>3371</v>
      </c>
      <c r="D3380" s="60">
        <v>51292.048071792815</v>
      </c>
      <c r="G3380" s="63"/>
      <c r="I3380" s="64"/>
      <c r="J3380" s="64"/>
      <c r="K3380" s="65"/>
      <c r="M3380" s="64"/>
      <c r="N3380" s="66"/>
      <c r="O3380" s="66"/>
      <c r="Q3380" s="67"/>
      <c r="R3380" s="68"/>
      <c r="S3380" s="63"/>
      <c r="U3380" s="68">
        <v>99520</v>
      </c>
      <c r="V3380" s="64">
        <v>5</v>
      </c>
      <c r="W3380" s="54">
        <f t="shared" si="158"/>
        <v>3371</v>
      </c>
      <c r="X3380" s="68">
        <v>99520</v>
      </c>
      <c r="AC3380" s="63">
        <v>49761.873563499656</v>
      </c>
      <c r="AD3380" s="63"/>
      <c r="AE3380" s="54" t="s">
        <v>176</v>
      </c>
      <c r="AG3380" s="63"/>
      <c r="AK3380" s="64"/>
      <c r="AL3380" s="64"/>
      <c r="AM3380" s="65"/>
      <c r="AO3380" s="64"/>
      <c r="AP3380" s="66"/>
      <c r="AQ3380" s="66"/>
      <c r="AS3380" s="67"/>
      <c r="AT3380" s="68"/>
    </row>
    <row r="3381" spans="1:46" x14ac:dyDescent="0.25">
      <c r="A3381" s="60">
        <v>51307.741376057267</v>
      </c>
      <c r="B3381" s="54">
        <f t="shared" si="156"/>
        <v>10</v>
      </c>
      <c r="C3381" s="54">
        <f t="shared" si="157"/>
        <v>3372</v>
      </c>
      <c r="D3381" s="60">
        <v>51307.741376057267</v>
      </c>
      <c r="G3381" s="63"/>
      <c r="I3381" s="64"/>
      <c r="J3381" s="64"/>
      <c r="K3381" s="65"/>
      <c r="M3381" s="64"/>
      <c r="N3381" s="66"/>
      <c r="O3381" s="66"/>
      <c r="Q3381" s="67"/>
      <c r="R3381" s="68"/>
      <c r="S3381" s="63"/>
      <c r="U3381" s="68">
        <v>99550</v>
      </c>
      <c r="V3381" s="64">
        <v>6</v>
      </c>
      <c r="W3381" s="54">
        <f t="shared" si="158"/>
        <v>3372</v>
      </c>
      <c r="X3381" s="68">
        <v>99550</v>
      </c>
      <c r="AC3381" s="63">
        <v>49775.849829019513</v>
      </c>
      <c r="AD3381" s="63"/>
      <c r="AE3381" s="54" t="s">
        <v>177</v>
      </c>
      <c r="AG3381" s="63"/>
      <c r="AK3381" s="64"/>
      <c r="AL3381" s="64"/>
      <c r="AM3381" s="65"/>
      <c r="AO3381" s="64"/>
      <c r="AP3381" s="66"/>
      <c r="AQ3381" s="66"/>
      <c r="AS3381" s="67"/>
      <c r="AT3381" s="68"/>
    </row>
    <row r="3382" spans="1:46" x14ac:dyDescent="0.25">
      <c r="A3382" s="60">
        <v>51323.47252157703</v>
      </c>
      <c r="B3382" s="54">
        <f t="shared" si="156"/>
        <v>11</v>
      </c>
      <c r="C3382" s="54">
        <f t="shared" si="157"/>
        <v>3373</v>
      </c>
      <c r="D3382" s="60">
        <v>51323.47252157703</v>
      </c>
      <c r="G3382" s="63"/>
      <c r="I3382" s="64"/>
      <c r="J3382" s="64"/>
      <c r="K3382" s="65"/>
      <c r="M3382" s="64"/>
      <c r="N3382" s="66"/>
      <c r="O3382" s="66"/>
      <c r="Q3382" s="67"/>
      <c r="R3382" s="68"/>
      <c r="S3382" s="63"/>
      <c r="U3382" s="68">
        <v>99579</v>
      </c>
      <c r="V3382" s="64">
        <v>7</v>
      </c>
      <c r="W3382" s="54">
        <f t="shared" si="158"/>
        <v>3373</v>
      </c>
      <c r="X3382" s="68">
        <v>99579</v>
      </c>
      <c r="AC3382" s="63">
        <v>49791.398900966626</v>
      </c>
      <c r="AD3382" s="63"/>
      <c r="AE3382" s="54" t="s">
        <v>176</v>
      </c>
      <c r="AG3382" s="63"/>
      <c r="AK3382" s="64"/>
      <c r="AL3382" s="64"/>
      <c r="AM3382" s="65"/>
      <c r="AO3382" s="64"/>
      <c r="AP3382" s="66"/>
      <c r="AQ3382" s="66"/>
      <c r="AS3382" s="67"/>
      <c r="AT3382" s="68"/>
    </row>
    <row r="3383" spans="1:46" x14ac:dyDescent="0.25">
      <c r="A3383" s="60">
        <v>51339.195846966933</v>
      </c>
      <c r="B3383" s="54">
        <f t="shared" si="156"/>
        <v>12</v>
      </c>
      <c r="C3383" s="54">
        <f t="shared" si="157"/>
        <v>3374</v>
      </c>
      <c r="D3383" s="60">
        <v>51339.195846966933</v>
      </c>
      <c r="G3383" s="63"/>
      <c r="I3383" s="64"/>
      <c r="J3383" s="64"/>
      <c r="K3383" s="65"/>
      <c r="M3383" s="64"/>
      <c r="N3383" s="66"/>
      <c r="O3383" s="66"/>
      <c r="Q3383" s="67"/>
      <c r="R3383" s="68"/>
      <c r="S3383" s="63"/>
      <c r="U3383" s="68">
        <v>99609</v>
      </c>
      <c r="V3383" s="64">
        <v>8</v>
      </c>
      <c r="W3383" s="54">
        <f t="shared" si="158"/>
        <v>3374</v>
      </c>
      <c r="X3383" s="68">
        <v>99609</v>
      </c>
      <c r="AC3383" s="63">
        <v>49805.340797234327</v>
      </c>
      <c r="AD3383" s="63"/>
      <c r="AE3383" s="54" t="s">
        <v>177</v>
      </c>
      <c r="AG3383" s="63"/>
      <c r="AK3383" s="64"/>
      <c r="AL3383" s="64"/>
      <c r="AM3383" s="65"/>
      <c r="AO3383" s="64"/>
      <c r="AP3383" s="66"/>
      <c r="AQ3383" s="66"/>
      <c r="AS3383" s="67"/>
      <c r="AT3383" s="68"/>
    </row>
    <row r="3384" spans="1:46" x14ac:dyDescent="0.25">
      <c r="A3384" s="60">
        <v>51354.882809273433</v>
      </c>
      <c r="B3384" s="54">
        <f t="shared" si="156"/>
        <v>13</v>
      </c>
      <c r="C3384" s="54">
        <f t="shared" si="157"/>
        <v>3375</v>
      </c>
      <c r="D3384" s="60">
        <v>51354.882809273433</v>
      </c>
      <c r="G3384" s="63"/>
      <c r="I3384" s="64"/>
      <c r="J3384" s="64"/>
      <c r="K3384" s="65"/>
      <c r="M3384" s="64"/>
      <c r="N3384" s="66"/>
      <c r="O3384" s="66"/>
      <c r="Q3384" s="67"/>
      <c r="R3384" s="68"/>
      <c r="S3384" s="63"/>
      <c r="U3384" s="68">
        <v>99639</v>
      </c>
      <c r="V3384" s="64">
        <v>9</v>
      </c>
      <c r="W3384" s="54">
        <f t="shared" si="158"/>
        <v>3375</v>
      </c>
      <c r="X3384" s="68">
        <v>99639</v>
      </c>
      <c r="AC3384" s="63">
        <v>49820.804281194229</v>
      </c>
      <c r="AD3384" s="63"/>
      <c r="AE3384" s="54" t="s">
        <v>176</v>
      </c>
      <c r="AG3384" s="63"/>
      <c r="AK3384" s="64"/>
      <c r="AL3384" s="64"/>
      <c r="AM3384" s="65"/>
      <c r="AO3384" s="64"/>
      <c r="AP3384" s="66"/>
      <c r="AQ3384" s="66"/>
      <c r="AS3384" s="67"/>
      <c r="AT3384" s="68"/>
    </row>
    <row r="3385" spans="1:46" x14ac:dyDescent="0.25">
      <c r="A3385" s="60">
        <v>51370.496194232255</v>
      </c>
      <c r="B3385" s="54">
        <f t="shared" si="156"/>
        <v>14</v>
      </c>
      <c r="C3385" s="54">
        <f t="shared" si="157"/>
        <v>3376</v>
      </c>
      <c r="D3385" s="60">
        <v>51370.496194232255</v>
      </c>
      <c r="G3385" s="63"/>
      <c r="I3385" s="64"/>
      <c r="J3385" s="64"/>
      <c r="K3385" s="65"/>
      <c r="M3385" s="64"/>
      <c r="N3385" s="66"/>
      <c r="O3385" s="66"/>
      <c r="Q3385" s="67"/>
      <c r="R3385" s="68"/>
      <c r="S3385" s="63"/>
      <c r="U3385" s="68">
        <v>99668</v>
      </c>
      <c r="V3385" s="64">
        <v>10</v>
      </c>
      <c r="W3385" s="54">
        <f t="shared" si="158"/>
        <v>3376</v>
      </c>
      <c r="X3385" s="68">
        <v>99668</v>
      </c>
      <c r="AC3385" s="63">
        <v>49834.877210586797</v>
      </c>
      <c r="AD3385" s="63"/>
      <c r="AE3385" s="54" t="s">
        <v>177</v>
      </c>
      <c r="AG3385" s="63"/>
      <c r="AK3385" s="64"/>
      <c r="AL3385" s="64"/>
      <c r="AM3385" s="65"/>
      <c r="AO3385" s="64"/>
      <c r="AP3385" s="66"/>
      <c r="AQ3385" s="66"/>
      <c r="AS3385" s="67"/>
      <c r="AT3385" s="68"/>
    </row>
    <row r="3386" spans="1:46" x14ac:dyDescent="0.25">
      <c r="A3386" s="60">
        <v>51386.010626214091</v>
      </c>
      <c r="B3386" s="54">
        <f t="shared" si="156"/>
        <v>15</v>
      </c>
      <c r="C3386" s="54">
        <f t="shared" si="157"/>
        <v>3377</v>
      </c>
      <c r="D3386" s="60">
        <v>51386.010626214091</v>
      </c>
      <c r="G3386" s="63"/>
      <c r="I3386" s="64"/>
      <c r="J3386" s="64"/>
      <c r="K3386" s="65"/>
      <c r="M3386" s="64"/>
      <c r="N3386" s="66"/>
      <c r="O3386" s="66"/>
      <c r="Q3386" s="67"/>
      <c r="R3386" s="68"/>
      <c r="S3386" s="63"/>
      <c r="U3386" s="68">
        <v>99697</v>
      </c>
      <c r="V3386" s="64">
        <v>11</v>
      </c>
      <c r="W3386" s="54">
        <f t="shared" si="158"/>
        <v>3377</v>
      </c>
      <c r="X3386" s="68">
        <v>99697</v>
      </c>
      <c r="AC3386" s="63">
        <v>49850.132522368804</v>
      </c>
      <c r="AD3386" s="63"/>
      <c r="AE3386" s="54" t="s">
        <v>176</v>
      </c>
      <c r="AG3386" s="63"/>
      <c r="AK3386" s="64"/>
      <c r="AL3386" s="64"/>
      <c r="AM3386" s="65"/>
      <c r="AO3386" s="64"/>
      <c r="AP3386" s="66"/>
      <c r="AQ3386" s="66"/>
      <c r="AS3386" s="67"/>
      <c r="AT3386" s="68"/>
    </row>
    <row r="3387" spans="1:46" x14ac:dyDescent="0.25">
      <c r="A3387" s="60">
        <v>51401.407021632418</v>
      </c>
      <c r="B3387" s="54">
        <f t="shared" si="156"/>
        <v>16</v>
      </c>
      <c r="C3387" s="54">
        <f t="shared" si="157"/>
        <v>3378</v>
      </c>
      <c r="D3387" s="60">
        <v>51401.407021632418</v>
      </c>
      <c r="G3387" s="63"/>
      <c r="I3387" s="64"/>
      <c r="J3387" s="64"/>
      <c r="K3387" s="65"/>
      <c r="M3387" s="64"/>
      <c r="N3387" s="66"/>
      <c r="O3387" s="66"/>
      <c r="Q3387" s="67"/>
      <c r="R3387" s="68"/>
      <c r="S3387" s="63"/>
      <c r="U3387" s="68">
        <v>99727</v>
      </c>
      <c r="V3387" s="64">
        <v>12</v>
      </c>
      <c r="W3387" s="54">
        <f t="shared" si="158"/>
        <v>3378</v>
      </c>
      <c r="X3387" s="68">
        <v>99727</v>
      </c>
      <c r="AC3387" s="63">
        <v>49864.472581401933</v>
      </c>
      <c r="AD3387" s="63"/>
      <c r="AE3387" s="54" t="s">
        <v>177</v>
      </c>
      <c r="AG3387" s="63"/>
      <c r="AK3387" s="64"/>
      <c r="AL3387" s="64"/>
      <c r="AM3387" s="65"/>
      <c r="AO3387" s="64"/>
      <c r="AP3387" s="66"/>
      <c r="AQ3387" s="66"/>
      <c r="AS3387" s="67"/>
      <c r="AT3387" s="68"/>
    </row>
    <row r="3388" spans="1:46" x14ac:dyDescent="0.25">
      <c r="A3388" s="60">
        <v>51416.671331719495</v>
      </c>
      <c r="B3388" s="54">
        <f t="shared" si="156"/>
        <v>17</v>
      </c>
      <c r="C3388" s="54">
        <f t="shared" si="157"/>
        <v>3379</v>
      </c>
      <c r="D3388" s="60">
        <v>51416.671331719495</v>
      </c>
      <c r="G3388" s="63"/>
      <c r="I3388" s="64"/>
      <c r="J3388" s="64"/>
      <c r="K3388" s="65"/>
      <c r="M3388" s="64"/>
      <c r="N3388" s="66"/>
      <c r="O3388" s="66"/>
      <c r="Q3388" s="67"/>
      <c r="R3388" s="68"/>
      <c r="S3388" s="63"/>
      <c r="U3388" s="68">
        <v>99756</v>
      </c>
      <c r="V3388" s="64">
        <v>1</v>
      </c>
      <c r="W3388" s="54">
        <f t="shared" si="158"/>
        <v>3379</v>
      </c>
      <c r="X3388" s="68">
        <v>99756</v>
      </c>
      <c r="AC3388" s="63">
        <v>49879.429311079904</v>
      </c>
      <c r="AD3388" s="63"/>
      <c r="AE3388" s="54" t="s">
        <v>176</v>
      </c>
      <c r="AG3388" s="63"/>
      <c r="AK3388" s="64"/>
      <c r="AL3388" s="64"/>
      <c r="AM3388" s="65"/>
      <c r="AO3388" s="64"/>
      <c r="AP3388" s="66"/>
      <c r="AQ3388" s="66"/>
      <c r="AS3388" s="67"/>
      <c r="AT3388" s="68"/>
    </row>
    <row r="3389" spans="1:46" x14ac:dyDescent="0.25">
      <c r="A3389" s="60">
        <v>51431.806204487104</v>
      </c>
      <c r="B3389" s="54">
        <f t="shared" si="156"/>
        <v>18</v>
      </c>
      <c r="C3389" s="54">
        <f t="shared" si="157"/>
        <v>3380</v>
      </c>
      <c r="D3389" s="60">
        <v>51431.806204487104</v>
      </c>
      <c r="G3389" s="63"/>
      <c r="I3389" s="64"/>
      <c r="J3389" s="64"/>
      <c r="K3389" s="65"/>
      <c r="M3389" s="64"/>
      <c r="N3389" s="66"/>
      <c r="O3389" s="66"/>
      <c r="Q3389" s="67"/>
      <c r="R3389" s="68"/>
      <c r="S3389" s="63"/>
      <c r="U3389" s="68">
        <v>99786</v>
      </c>
      <c r="V3389" s="64">
        <v>2</v>
      </c>
      <c r="W3389" s="54">
        <f t="shared" si="158"/>
        <v>3380</v>
      </c>
      <c r="X3389" s="68">
        <v>99786</v>
      </c>
      <c r="AC3389" s="63">
        <v>49894.118150275201</v>
      </c>
      <c r="AD3389" s="63"/>
      <c r="AE3389" s="54" t="s">
        <v>177</v>
      </c>
      <c r="AG3389" s="63"/>
      <c r="AK3389" s="64"/>
      <c r="AL3389" s="64"/>
      <c r="AM3389" s="65"/>
      <c r="AO3389" s="64"/>
      <c r="AP3389" s="66"/>
      <c r="AQ3389" s="66"/>
      <c r="AS3389" s="67"/>
      <c r="AT3389" s="68"/>
    </row>
    <row r="3390" spans="1:46" x14ac:dyDescent="0.25">
      <c r="A3390" s="60">
        <v>51446.812838273123</v>
      </c>
      <c r="B3390" s="54">
        <f t="shared" si="156"/>
        <v>19</v>
      </c>
      <c r="C3390" s="54">
        <f t="shared" si="157"/>
        <v>3381</v>
      </c>
      <c r="D3390" s="60">
        <v>51446.812838273123</v>
      </c>
      <c r="G3390" s="63"/>
      <c r="I3390" s="64"/>
      <c r="J3390" s="64"/>
      <c r="K3390" s="65"/>
      <c r="M3390" s="64"/>
      <c r="N3390" s="66"/>
      <c r="O3390" s="66"/>
      <c r="Q3390" s="67"/>
      <c r="R3390" s="68"/>
      <c r="S3390" s="63"/>
      <c r="U3390" s="68">
        <v>99815</v>
      </c>
      <c r="V3390" s="64">
        <v>3</v>
      </c>
      <c r="W3390" s="54">
        <f t="shared" si="158"/>
        <v>3381</v>
      </c>
      <c r="X3390" s="68">
        <v>99815</v>
      </c>
      <c r="AC3390" s="63">
        <v>49908.733715058304</v>
      </c>
      <c r="AD3390" s="63"/>
      <c r="AE3390" s="54" t="s">
        <v>176</v>
      </c>
      <c r="AG3390" s="63"/>
      <c r="AK3390" s="64"/>
      <c r="AL3390" s="64"/>
      <c r="AM3390" s="65"/>
      <c r="AO3390" s="64"/>
      <c r="AP3390" s="66"/>
      <c r="AQ3390" s="66"/>
      <c r="AS3390" s="67"/>
      <c r="AT3390" s="68"/>
    </row>
    <row r="3391" spans="1:46" x14ac:dyDescent="0.25">
      <c r="A3391" s="60">
        <v>51461.712986982893</v>
      </c>
      <c r="B3391" s="54">
        <f t="shared" si="156"/>
        <v>20</v>
      </c>
      <c r="C3391" s="54">
        <f t="shared" si="157"/>
        <v>3382</v>
      </c>
      <c r="D3391" s="60">
        <v>51461.712986982893</v>
      </c>
      <c r="G3391" s="63"/>
      <c r="I3391" s="64"/>
      <c r="J3391" s="64"/>
      <c r="K3391" s="65"/>
      <c r="M3391" s="64"/>
      <c r="N3391" s="66"/>
      <c r="O3391" s="66"/>
      <c r="Q3391" s="67"/>
      <c r="R3391" s="68"/>
      <c r="S3391" s="63"/>
      <c r="U3391" s="68">
        <v>99845</v>
      </c>
      <c r="V3391" s="64">
        <v>4</v>
      </c>
      <c r="W3391" s="54">
        <f t="shared" si="158"/>
        <v>3382</v>
      </c>
      <c r="X3391" s="68">
        <v>99845</v>
      </c>
      <c r="AC3391" s="63">
        <v>49923.782483103685</v>
      </c>
      <c r="AD3391" s="63"/>
      <c r="AE3391" s="54" t="s">
        <v>177</v>
      </c>
      <c r="AG3391" s="63"/>
      <c r="AK3391" s="64"/>
      <c r="AL3391" s="64"/>
      <c r="AM3391" s="65"/>
      <c r="AO3391" s="64"/>
      <c r="AP3391" s="66"/>
      <c r="AQ3391" s="66"/>
      <c r="AS3391" s="67"/>
      <c r="AT3391" s="68"/>
    </row>
    <row r="3392" spans="1:46" x14ac:dyDescent="0.25">
      <c r="A3392" s="60">
        <v>51476.521691493224</v>
      </c>
      <c r="B3392" s="54">
        <f t="shared" si="156"/>
        <v>21</v>
      </c>
      <c r="C3392" s="54">
        <f t="shared" si="157"/>
        <v>3383</v>
      </c>
      <c r="D3392" s="60">
        <v>51476.521691493224</v>
      </c>
      <c r="G3392" s="63"/>
      <c r="I3392" s="64"/>
      <c r="J3392" s="64"/>
      <c r="K3392" s="65"/>
      <c r="M3392" s="64"/>
      <c r="N3392" s="66"/>
      <c r="O3392" s="66"/>
      <c r="Q3392" s="67"/>
      <c r="R3392" s="68"/>
      <c r="S3392" s="63"/>
      <c r="U3392" s="68">
        <v>99874</v>
      </c>
      <c r="V3392" s="64">
        <v>5</v>
      </c>
      <c r="W3392" s="54">
        <f t="shared" si="158"/>
        <v>3383</v>
      </c>
      <c r="X3392" s="68">
        <v>99874</v>
      </c>
      <c r="AC3392" s="63">
        <v>49938.078321419191</v>
      </c>
      <c r="AD3392" s="63"/>
      <c r="AE3392" s="54" t="s">
        <v>176</v>
      </c>
      <c r="AG3392" s="63"/>
      <c r="AK3392" s="64"/>
      <c r="AL3392" s="64"/>
      <c r="AM3392" s="65"/>
      <c r="AO3392" s="64"/>
      <c r="AP3392" s="66"/>
      <c r="AQ3392" s="66"/>
      <c r="AS3392" s="67"/>
      <c r="AT3392" s="68"/>
    </row>
    <row r="3393" spans="1:46" x14ac:dyDescent="0.25">
      <c r="A3393" s="60">
        <v>51491.273637054488</v>
      </c>
      <c r="B3393" s="54">
        <f t="shared" si="156"/>
        <v>22</v>
      </c>
      <c r="C3393" s="54">
        <f t="shared" si="157"/>
        <v>3384</v>
      </c>
      <c r="D3393" s="60">
        <v>51491.273637054488</v>
      </c>
      <c r="G3393" s="63"/>
      <c r="I3393" s="64"/>
      <c r="J3393" s="64"/>
      <c r="K3393" s="65"/>
      <c r="M3393" s="64"/>
      <c r="N3393" s="66"/>
      <c r="O3393" s="66"/>
      <c r="Q3393" s="67"/>
      <c r="R3393" s="68"/>
      <c r="S3393" s="63"/>
      <c r="U3393" s="68">
        <v>99904</v>
      </c>
      <c r="V3393" s="64">
        <v>6</v>
      </c>
      <c r="W3393" s="54">
        <f t="shared" si="158"/>
        <v>3384</v>
      </c>
      <c r="X3393" s="68">
        <v>99904</v>
      </c>
      <c r="AC3393" s="63">
        <v>49953.428024011664</v>
      </c>
      <c r="AD3393" s="63"/>
      <c r="AE3393" s="54" t="s">
        <v>177</v>
      </c>
      <c r="AG3393" s="63"/>
      <c r="AK3393" s="64"/>
      <c r="AL3393" s="64"/>
      <c r="AM3393" s="65"/>
      <c r="AO3393" s="64"/>
      <c r="AP3393" s="66"/>
      <c r="AQ3393" s="66"/>
      <c r="AS3393" s="67"/>
      <c r="AT3393" s="68"/>
    </row>
    <row r="3394" spans="1:46" x14ac:dyDescent="0.25">
      <c r="A3394" s="60">
        <v>51505.992580216378</v>
      </c>
      <c r="B3394" s="54">
        <f t="shared" si="156"/>
        <v>23</v>
      </c>
      <c r="C3394" s="54">
        <f t="shared" si="157"/>
        <v>3385</v>
      </c>
      <c r="D3394" s="60">
        <v>51505.992580216378</v>
      </c>
      <c r="G3394" s="63"/>
      <c r="I3394" s="64"/>
      <c r="J3394" s="64"/>
      <c r="K3394" s="65"/>
      <c r="M3394" s="64"/>
      <c r="N3394" s="66"/>
      <c r="O3394" s="66"/>
      <c r="Q3394" s="67"/>
      <c r="R3394" s="68"/>
      <c r="S3394" s="63"/>
      <c r="U3394" s="68">
        <v>99934</v>
      </c>
      <c r="V3394" s="64">
        <v>7</v>
      </c>
      <c r="W3394" s="54">
        <f t="shared" si="158"/>
        <v>3385</v>
      </c>
      <c r="X3394" s="68">
        <v>99934</v>
      </c>
      <c r="AC3394" s="63">
        <v>49967.493897158653</v>
      </c>
      <c r="AD3394" s="63"/>
      <c r="AE3394" s="54" t="s">
        <v>176</v>
      </c>
      <c r="AG3394" s="63"/>
      <c r="AK3394" s="64"/>
      <c r="AL3394" s="64"/>
      <c r="AM3394" s="65"/>
      <c r="AO3394" s="64"/>
      <c r="AP3394" s="66"/>
      <c r="AQ3394" s="66"/>
      <c r="AS3394" s="67"/>
      <c r="AT3394" s="68"/>
    </row>
    <row r="3395" spans="1:46" x14ac:dyDescent="0.25">
      <c r="A3395" s="60">
        <v>51520.718399964739</v>
      </c>
      <c r="B3395" s="54">
        <f t="shared" si="156"/>
        <v>24</v>
      </c>
      <c r="C3395" s="54">
        <f t="shared" si="157"/>
        <v>3386</v>
      </c>
      <c r="D3395" s="60">
        <v>51520.718399964739</v>
      </c>
      <c r="G3395" s="63"/>
      <c r="I3395" s="64"/>
      <c r="J3395" s="64"/>
      <c r="K3395" s="65"/>
      <c r="M3395" s="64"/>
      <c r="N3395" s="66"/>
      <c r="O3395" s="66"/>
      <c r="Q3395" s="67"/>
      <c r="R3395" s="68"/>
      <c r="S3395" s="63"/>
      <c r="U3395" s="68">
        <v>99963</v>
      </c>
      <c r="V3395" s="64">
        <v>8</v>
      </c>
      <c r="W3395" s="54">
        <f t="shared" si="158"/>
        <v>3386</v>
      </c>
      <c r="X3395" s="68">
        <v>99963</v>
      </c>
      <c r="AC3395" s="63">
        <v>49983.031584339216</v>
      </c>
      <c r="AD3395" s="63"/>
      <c r="AE3395" s="54" t="s">
        <v>177</v>
      </c>
      <c r="AG3395" s="63"/>
      <c r="AK3395" s="64"/>
      <c r="AL3395" s="64"/>
      <c r="AM3395" s="65"/>
      <c r="AO3395" s="64"/>
      <c r="AP3395" s="66"/>
      <c r="AQ3395" s="66"/>
      <c r="AS3395" s="67"/>
      <c r="AT3395" s="68"/>
    </row>
    <row r="3396" spans="1:46" x14ac:dyDescent="0.25">
      <c r="A3396" s="60">
        <v>51535.476628778502</v>
      </c>
      <c r="B3396" s="54">
        <f t="shared" si="156"/>
        <v>1</v>
      </c>
      <c r="C3396" s="54">
        <f t="shared" si="157"/>
        <v>3387</v>
      </c>
      <c r="D3396" s="60">
        <v>51535.476628778502</v>
      </c>
      <c r="G3396" s="63"/>
      <c r="I3396" s="64"/>
      <c r="J3396" s="64"/>
      <c r="K3396" s="65"/>
      <c r="M3396" s="64"/>
      <c r="N3396" s="66"/>
      <c r="O3396" s="66"/>
      <c r="Q3396" s="67"/>
      <c r="R3396" s="68"/>
      <c r="S3396" s="63"/>
      <c r="U3396" s="68">
        <v>99993</v>
      </c>
      <c r="V3396" s="64">
        <v>9</v>
      </c>
      <c r="W3396" s="54">
        <f t="shared" si="158"/>
        <v>3387</v>
      </c>
      <c r="X3396" s="68">
        <v>99993</v>
      </c>
      <c r="AC3396" s="63">
        <v>49997.010902909562</v>
      </c>
      <c r="AD3396" s="63"/>
      <c r="AE3396" s="54" t="s">
        <v>176</v>
      </c>
      <c r="AG3396" s="63"/>
      <c r="AK3396" s="64"/>
      <c r="AL3396" s="64"/>
      <c r="AM3396" s="65"/>
      <c r="AO3396" s="64"/>
      <c r="AP3396" s="66"/>
      <c r="AQ3396" s="66"/>
      <c r="AS3396" s="67"/>
      <c r="AT3396" s="68"/>
    </row>
    <row r="3397" spans="1:46" x14ac:dyDescent="0.25">
      <c r="A3397" s="60">
        <v>51550.304494844284</v>
      </c>
      <c r="B3397" s="54">
        <f t="shared" si="156"/>
        <v>2</v>
      </c>
      <c r="C3397" s="54">
        <f t="shared" si="157"/>
        <v>3388</v>
      </c>
      <c r="D3397" s="60">
        <v>51550.304494844284</v>
      </c>
      <c r="G3397" s="63"/>
      <c r="I3397" s="64"/>
      <c r="J3397" s="64"/>
      <c r="K3397" s="65"/>
      <c r="M3397" s="64"/>
      <c r="N3397" s="66"/>
      <c r="O3397" s="66"/>
      <c r="Q3397" s="67"/>
      <c r="R3397" s="68"/>
      <c r="S3397" s="63"/>
      <c r="U3397" s="68">
        <v>100022</v>
      </c>
      <c r="V3397" s="64">
        <v>10</v>
      </c>
      <c r="W3397" s="54">
        <f t="shared" si="158"/>
        <v>3388</v>
      </c>
      <c r="X3397" s="68">
        <v>100022</v>
      </c>
      <c r="AC3397" s="63">
        <v>50012.590082473122</v>
      </c>
      <c r="AD3397" s="63"/>
      <c r="AE3397" s="54" t="s">
        <v>177</v>
      </c>
      <c r="AG3397" s="63"/>
      <c r="AK3397" s="64"/>
      <c r="AL3397" s="64"/>
      <c r="AM3397" s="65"/>
      <c r="AO3397" s="64"/>
      <c r="AP3397" s="66"/>
      <c r="AQ3397" s="66"/>
      <c r="AS3397" s="67"/>
      <c r="AT3397" s="68"/>
    </row>
    <row r="3398" spans="1:46" x14ac:dyDescent="0.25">
      <c r="A3398" s="60">
        <v>51565.221551464405</v>
      </c>
      <c r="B3398" s="54">
        <f t="shared" si="156"/>
        <v>3</v>
      </c>
      <c r="C3398" s="54">
        <f t="shared" si="157"/>
        <v>3389</v>
      </c>
      <c r="D3398" s="60">
        <v>51565.221551464405</v>
      </c>
      <c r="G3398" s="63"/>
      <c r="I3398" s="64"/>
      <c r="J3398" s="64"/>
      <c r="K3398" s="65"/>
      <c r="M3398" s="64"/>
      <c r="N3398" s="66"/>
      <c r="O3398" s="66"/>
      <c r="Q3398" s="67"/>
      <c r="R3398" s="68"/>
      <c r="S3398" s="63"/>
      <c r="U3398" s="68">
        <v>100052</v>
      </c>
      <c r="V3398" s="64">
        <v>11</v>
      </c>
      <c r="W3398" s="54">
        <f t="shared" si="158"/>
        <v>3389</v>
      </c>
      <c r="X3398" s="68">
        <v>100052</v>
      </c>
      <c r="AC3398" s="63">
        <v>50026.649763866328</v>
      </c>
      <c r="AD3398" s="63"/>
      <c r="AE3398" s="54" t="s">
        <v>176</v>
      </c>
      <c r="AG3398" s="63"/>
      <c r="AK3398" s="64"/>
      <c r="AL3398" s="64"/>
      <c r="AM3398" s="65"/>
      <c r="AO3398" s="64"/>
      <c r="AP3398" s="66"/>
      <c r="AQ3398" s="66"/>
      <c r="AS3398" s="67"/>
      <c r="AT3398" s="68"/>
    </row>
    <row r="3399" spans="1:46" x14ac:dyDescent="0.25">
      <c r="A3399" s="60">
        <v>51580.255558238365</v>
      </c>
      <c r="B3399" s="54">
        <f t="shared" si="156"/>
        <v>4</v>
      </c>
      <c r="C3399" s="54">
        <f t="shared" si="157"/>
        <v>3390</v>
      </c>
      <c r="D3399" s="60">
        <v>51580.255558238365</v>
      </c>
      <c r="G3399" s="63"/>
      <c r="I3399" s="64"/>
      <c r="J3399" s="64"/>
      <c r="K3399" s="65"/>
      <c r="M3399" s="64"/>
      <c r="N3399" s="66"/>
      <c r="O3399" s="66"/>
      <c r="Q3399" s="67"/>
      <c r="R3399" s="68"/>
      <c r="S3399" s="63"/>
      <c r="U3399" s="68">
        <v>100081</v>
      </c>
      <c r="V3399" s="64">
        <v>12</v>
      </c>
      <c r="W3399" s="54">
        <f t="shared" si="158"/>
        <v>3390</v>
      </c>
      <c r="X3399" s="68">
        <v>100081</v>
      </c>
      <c r="AC3399" s="63">
        <v>50042.108670182992</v>
      </c>
      <c r="AD3399" s="63"/>
      <c r="AE3399" s="54" t="s">
        <v>177</v>
      </c>
      <c r="AG3399" s="63"/>
      <c r="AK3399" s="64"/>
      <c r="AL3399" s="64"/>
      <c r="AM3399" s="65"/>
      <c r="AO3399" s="64"/>
      <c r="AP3399" s="66"/>
      <c r="AQ3399" s="66"/>
      <c r="AS3399" s="67"/>
      <c r="AT3399" s="68"/>
    </row>
    <row r="3400" spans="1:46" x14ac:dyDescent="0.25">
      <c r="A3400" s="60">
        <v>51595.412352208514</v>
      </c>
      <c r="B3400" s="54">
        <f t="shared" si="156"/>
        <v>5</v>
      </c>
      <c r="C3400" s="54">
        <f t="shared" si="157"/>
        <v>3391</v>
      </c>
      <c r="D3400" s="60">
        <v>51595.412352208514</v>
      </c>
      <c r="G3400" s="63"/>
      <c r="I3400" s="64"/>
      <c r="J3400" s="64"/>
      <c r="K3400" s="65"/>
      <c r="M3400" s="64"/>
      <c r="N3400" s="66"/>
      <c r="O3400" s="66"/>
      <c r="Q3400" s="67"/>
      <c r="R3400" s="68"/>
      <c r="S3400" s="63"/>
      <c r="U3400" s="68">
        <v>100111</v>
      </c>
      <c r="V3400" s="64">
        <v>1</v>
      </c>
      <c r="W3400" s="54">
        <f t="shared" si="158"/>
        <v>3391</v>
      </c>
      <c r="X3400" s="68">
        <v>100111</v>
      </c>
      <c r="AC3400" s="63">
        <v>50056.399723316543</v>
      </c>
      <c r="AD3400" s="63"/>
      <c r="AE3400" s="54" t="s">
        <v>176</v>
      </c>
      <c r="AG3400" s="63"/>
      <c r="AK3400" s="64"/>
      <c r="AL3400" s="64"/>
      <c r="AM3400" s="65"/>
      <c r="AO3400" s="64"/>
      <c r="AP3400" s="66"/>
      <c r="AQ3400" s="66"/>
      <c r="AS3400" s="67"/>
      <c r="AT3400" s="68"/>
    </row>
    <row r="3401" spans="1:46" x14ac:dyDescent="0.25">
      <c r="A3401" s="60">
        <v>51610.705639862455</v>
      </c>
      <c r="B3401" s="54">
        <f t="shared" si="156"/>
        <v>6</v>
      </c>
      <c r="C3401" s="54">
        <f t="shared" si="157"/>
        <v>3392</v>
      </c>
      <c r="D3401" s="60">
        <v>51610.705639862455</v>
      </c>
      <c r="G3401" s="63"/>
      <c r="I3401" s="64"/>
      <c r="J3401" s="64"/>
      <c r="K3401" s="65"/>
      <c r="M3401" s="64"/>
      <c r="N3401" s="66"/>
      <c r="O3401" s="66"/>
      <c r="Q3401" s="67"/>
      <c r="R3401" s="68"/>
      <c r="S3401" s="63"/>
      <c r="U3401" s="68">
        <v>100140</v>
      </c>
      <c r="V3401" s="64">
        <v>2</v>
      </c>
      <c r="W3401" s="54">
        <f t="shared" si="158"/>
        <v>3392</v>
      </c>
      <c r="X3401" s="68">
        <v>100140</v>
      </c>
      <c r="AC3401" s="63">
        <v>50071.587053874042</v>
      </c>
      <c r="AD3401" s="63"/>
      <c r="AE3401" s="54" t="s">
        <v>177</v>
      </c>
      <c r="AG3401" s="63"/>
      <c r="AK3401" s="64"/>
      <c r="AL3401" s="64"/>
      <c r="AM3401" s="65"/>
      <c r="AO3401" s="64"/>
      <c r="AP3401" s="66"/>
      <c r="AQ3401" s="66"/>
      <c r="AS3401" s="67"/>
      <c r="AT3401" s="68"/>
    </row>
    <row r="3402" spans="1:46" x14ac:dyDescent="0.25">
      <c r="A3402" s="60">
        <v>51626.122011029627</v>
      </c>
      <c r="B3402" s="54">
        <f t="shared" si="156"/>
        <v>7</v>
      </c>
      <c r="C3402" s="54">
        <f t="shared" si="157"/>
        <v>3393</v>
      </c>
      <c r="D3402" s="60">
        <v>51626.122011029627</v>
      </c>
      <c r="G3402" s="63"/>
      <c r="I3402" s="64"/>
      <c r="J3402" s="64"/>
      <c r="K3402" s="65"/>
      <c r="M3402" s="64"/>
      <c r="N3402" s="66"/>
      <c r="O3402" s="66"/>
      <c r="Q3402" s="67"/>
      <c r="R3402" s="68"/>
      <c r="S3402" s="63"/>
      <c r="U3402" s="68">
        <v>100170</v>
      </c>
      <c r="V3402" s="64">
        <v>3</v>
      </c>
      <c r="W3402" s="54">
        <f t="shared" si="158"/>
        <v>3393</v>
      </c>
      <c r="X3402" s="68">
        <v>100170</v>
      </c>
      <c r="AC3402" s="63">
        <v>50086.205054728314</v>
      </c>
      <c r="AD3402" s="63"/>
      <c r="AE3402" s="54" t="s">
        <v>176</v>
      </c>
      <c r="AG3402" s="63"/>
      <c r="AK3402" s="64"/>
      <c r="AL3402" s="64"/>
      <c r="AM3402" s="65"/>
      <c r="AO3402" s="64"/>
      <c r="AP3402" s="66"/>
      <c r="AQ3402" s="66"/>
      <c r="AS3402" s="67"/>
      <c r="AT3402" s="68"/>
    </row>
    <row r="3403" spans="1:46" x14ac:dyDescent="0.25">
      <c r="A3403" s="60">
        <v>51641.659749881364</v>
      </c>
      <c r="B3403" s="54">
        <f t="shared" si="156"/>
        <v>8</v>
      </c>
      <c r="C3403" s="54">
        <f t="shared" si="157"/>
        <v>3394</v>
      </c>
      <c r="D3403" s="60">
        <v>51641.659749881364</v>
      </c>
      <c r="G3403" s="63"/>
      <c r="I3403" s="64"/>
      <c r="J3403" s="64"/>
      <c r="K3403" s="65"/>
      <c r="M3403" s="64"/>
      <c r="N3403" s="66"/>
      <c r="O3403" s="66"/>
      <c r="Q3403" s="67"/>
      <c r="R3403" s="68"/>
      <c r="S3403" s="63"/>
      <c r="U3403" s="68">
        <v>100199</v>
      </c>
      <c r="V3403" s="64">
        <v>4</v>
      </c>
      <c r="W3403" s="54">
        <f t="shared" si="158"/>
        <v>3394</v>
      </c>
      <c r="X3403" s="68">
        <v>100199</v>
      </c>
      <c r="AC3403" s="63">
        <v>50101.020394830965</v>
      </c>
      <c r="AD3403" s="63"/>
      <c r="AE3403" s="54" t="s">
        <v>177</v>
      </c>
      <c r="AG3403" s="63"/>
      <c r="AK3403" s="64"/>
      <c r="AL3403" s="64"/>
      <c r="AM3403" s="65"/>
      <c r="AO3403" s="64"/>
      <c r="AP3403" s="66"/>
      <c r="AQ3403" s="66"/>
      <c r="AS3403" s="67"/>
      <c r="AT3403" s="68"/>
    </row>
    <row r="3404" spans="1:46" x14ac:dyDescent="0.25">
      <c r="A3404" s="60">
        <v>51657.285391035955</v>
      </c>
      <c r="B3404" s="54">
        <f t="shared" ref="B3404:B3467" si="159">IF(B3403=24,1,B3403+1)</f>
        <v>9</v>
      </c>
      <c r="C3404" s="54">
        <f t="shared" ref="C3404:C3467" si="160">C3403+1</f>
        <v>3395</v>
      </c>
      <c r="D3404" s="60">
        <v>51657.285391035955</v>
      </c>
      <c r="G3404" s="63"/>
      <c r="I3404" s="64"/>
      <c r="J3404" s="64"/>
      <c r="K3404" s="65"/>
      <c r="M3404" s="64"/>
      <c r="N3404" s="66"/>
      <c r="O3404" s="66"/>
      <c r="Q3404" s="67"/>
      <c r="R3404" s="68"/>
      <c r="S3404" s="63"/>
      <c r="U3404" s="68">
        <v>100229</v>
      </c>
      <c r="V3404" s="64">
        <v>5</v>
      </c>
      <c r="W3404" s="54">
        <f t="shared" ref="W3404:W3467" si="161">W3403+1</f>
        <v>3395</v>
      </c>
      <c r="X3404" s="68">
        <v>100229</v>
      </c>
      <c r="AC3404" s="63">
        <v>50115.984322441276</v>
      </c>
      <c r="AD3404" s="63"/>
      <c r="AE3404" s="54" t="s">
        <v>176</v>
      </c>
      <c r="AG3404" s="63"/>
      <c r="AK3404" s="64"/>
      <c r="AL3404" s="64"/>
      <c r="AM3404" s="65"/>
      <c r="AO3404" s="64"/>
      <c r="AP3404" s="66"/>
      <c r="AQ3404" s="66"/>
      <c r="AS3404" s="67"/>
      <c r="AT3404" s="68"/>
    </row>
    <row r="3405" spans="1:46" x14ac:dyDescent="0.25">
      <c r="A3405" s="60">
        <v>51672.9840721488</v>
      </c>
      <c r="B3405" s="54">
        <f t="shared" si="159"/>
        <v>10</v>
      </c>
      <c r="C3405" s="54">
        <f t="shared" si="160"/>
        <v>3396</v>
      </c>
      <c r="D3405" s="60">
        <v>51672.9840721488</v>
      </c>
      <c r="G3405" s="63"/>
      <c r="I3405" s="64"/>
      <c r="J3405" s="64"/>
      <c r="K3405" s="65"/>
      <c r="M3405" s="64"/>
      <c r="N3405" s="66"/>
      <c r="O3405" s="66"/>
      <c r="Q3405" s="67"/>
      <c r="R3405" s="68"/>
      <c r="S3405" s="63"/>
      <c r="U3405" s="68">
        <v>100258</v>
      </c>
      <c r="V3405" s="64">
        <v>6</v>
      </c>
      <c r="W3405" s="54">
        <f t="shared" si="161"/>
        <v>3396</v>
      </c>
      <c r="X3405" s="68">
        <v>100258</v>
      </c>
      <c r="AC3405" s="63">
        <v>50130.413016535342</v>
      </c>
      <c r="AD3405" s="63"/>
      <c r="AE3405" s="54" t="s">
        <v>177</v>
      </c>
      <c r="AG3405" s="63"/>
      <c r="AK3405" s="64"/>
      <c r="AL3405" s="64"/>
      <c r="AM3405" s="65"/>
      <c r="AO3405" s="64"/>
      <c r="AP3405" s="66"/>
      <c r="AQ3405" s="66"/>
      <c r="AS3405" s="67"/>
      <c r="AT3405" s="68"/>
    </row>
    <row r="3406" spans="1:46" x14ac:dyDescent="0.25">
      <c r="A3406" s="60">
        <v>51688.708126453217</v>
      </c>
      <c r="B3406" s="54">
        <f t="shared" si="159"/>
        <v>11</v>
      </c>
      <c r="C3406" s="54">
        <f t="shared" si="160"/>
        <v>3397</v>
      </c>
      <c r="D3406" s="60">
        <v>51688.708126453217</v>
      </c>
      <c r="G3406" s="63"/>
      <c r="I3406" s="64"/>
      <c r="J3406" s="64"/>
      <c r="K3406" s="65"/>
      <c r="M3406" s="64"/>
      <c r="N3406" s="66"/>
      <c r="O3406" s="66"/>
      <c r="Q3406" s="67"/>
      <c r="R3406" s="68"/>
      <c r="S3406" s="63"/>
      <c r="U3406" s="68">
        <v>100288</v>
      </c>
      <c r="V3406" s="64">
        <v>7</v>
      </c>
      <c r="W3406" s="54">
        <f t="shared" si="161"/>
        <v>3397</v>
      </c>
      <c r="X3406" s="68">
        <v>100288</v>
      </c>
      <c r="AC3406" s="63">
        <v>50145.672851378098</v>
      </c>
      <c r="AD3406" s="63"/>
      <c r="AE3406" s="54" t="s">
        <v>176</v>
      </c>
      <c r="AG3406" s="63"/>
      <c r="AK3406" s="64"/>
      <c r="AL3406" s="64"/>
      <c r="AM3406" s="65"/>
      <c r="AO3406" s="64"/>
      <c r="AP3406" s="66"/>
      <c r="AQ3406" s="66"/>
      <c r="AS3406" s="67"/>
      <c r="AT3406" s="68"/>
    </row>
    <row r="3407" spans="1:46" x14ac:dyDescent="0.25">
      <c r="A3407" s="60">
        <v>51704.436026611365</v>
      </c>
      <c r="B3407" s="54">
        <f t="shared" si="159"/>
        <v>12</v>
      </c>
      <c r="C3407" s="54">
        <f t="shared" si="160"/>
        <v>3398</v>
      </c>
      <c r="D3407" s="60">
        <v>51704.436026611365</v>
      </c>
      <c r="G3407" s="63"/>
      <c r="I3407" s="64"/>
      <c r="J3407" s="64"/>
      <c r="K3407" s="65"/>
      <c r="M3407" s="64"/>
      <c r="N3407" s="66"/>
      <c r="O3407" s="66"/>
      <c r="Q3407" s="67"/>
      <c r="R3407" s="68"/>
      <c r="S3407" s="63"/>
      <c r="U3407" s="68">
        <v>100317</v>
      </c>
      <c r="V3407" s="64">
        <v>8</v>
      </c>
      <c r="W3407" s="54">
        <f t="shared" si="161"/>
        <v>3398</v>
      </c>
      <c r="X3407" s="68">
        <v>100317</v>
      </c>
      <c r="AC3407" s="63">
        <v>50159.788255037274</v>
      </c>
      <c r="AD3407" s="63"/>
      <c r="AE3407" s="54" t="s">
        <v>177</v>
      </c>
      <c r="AG3407" s="63"/>
      <c r="AK3407" s="64"/>
      <c r="AL3407" s="64"/>
      <c r="AM3407" s="65"/>
      <c r="AO3407" s="64"/>
      <c r="AP3407" s="66"/>
      <c r="AQ3407" s="66"/>
      <c r="AS3407" s="67"/>
      <c r="AT3407" s="68"/>
    </row>
    <row r="3408" spans="1:46" x14ac:dyDescent="0.25">
      <c r="A3408" s="60">
        <v>51720.11798424134</v>
      </c>
      <c r="B3408" s="54">
        <f t="shared" si="159"/>
        <v>13</v>
      </c>
      <c r="C3408" s="54">
        <f t="shared" si="160"/>
        <v>3399</v>
      </c>
      <c r="D3408" s="60">
        <v>51720.11798424134</v>
      </c>
      <c r="G3408" s="63"/>
      <c r="I3408" s="64"/>
      <c r="J3408" s="64"/>
      <c r="K3408" s="65"/>
      <c r="M3408" s="64"/>
      <c r="N3408" s="66"/>
      <c r="O3408" s="66"/>
      <c r="Q3408" s="67"/>
      <c r="R3408" s="68"/>
      <c r="S3408" s="63"/>
      <c r="U3408" s="68">
        <v>100347</v>
      </c>
      <c r="V3408" s="64">
        <v>9</v>
      </c>
      <c r="W3408" s="54">
        <f t="shared" si="161"/>
        <v>3399</v>
      </c>
      <c r="X3408" s="68">
        <v>100347</v>
      </c>
      <c r="AC3408" s="63">
        <v>50175.246911356691</v>
      </c>
      <c r="AD3408" s="63"/>
      <c r="AE3408" s="54" t="s">
        <v>176</v>
      </c>
      <c r="AG3408" s="63"/>
      <c r="AK3408" s="64"/>
      <c r="AL3408" s="64"/>
      <c r="AM3408" s="65"/>
      <c r="AO3408" s="64"/>
      <c r="AP3408" s="66"/>
      <c r="AQ3408" s="66"/>
      <c r="AS3408" s="67"/>
      <c r="AT3408" s="68"/>
    </row>
    <row r="3409" spans="1:46" x14ac:dyDescent="0.25">
      <c r="A3409" s="60">
        <v>51735.734352265019</v>
      </c>
      <c r="B3409" s="54">
        <f t="shared" si="159"/>
        <v>14</v>
      </c>
      <c r="C3409" s="54">
        <f t="shared" si="160"/>
        <v>3400</v>
      </c>
      <c r="D3409" s="60">
        <v>51735.734352265019</v>
      </c>
      <c r="G3409" s="63"/>
      <c r="I3409" s="64"/>
      <c r="J3409" s="64"/>
      <c r="K3409" s="65"/>
      <c r="M3409" s="64"/>
      <c r="N3409" s="66"/>
      <c r="O3409" s="66"/>
      <c r="Q3409" s="67"/>
      <c r="R3409" s="68"/>
      <c r="S3409" s="63"/>
      <c r="U3409" s="68">
        <v>100377</v>
      </c>
      <c r="V3409" s="64">
        <v>10</v>
      </c>
      <c r="W3409" s="54">
        <f t="shared" si="161"/>
        <v>3400</v>
      </c>
      <c r="X3409" s="68">
        <v>100377</v>
      </c>
      <c r="AC3409" s="63">
        <v>50189.184266949072</v>
      </c>
      <c r="AD3409" s="63"/>
      <c r="AE3409" s="54" t="s">
        <v>177</v>
      </c>
      <c r="AG3409" s="63"/>
      <c r="AK3409" s="64"/>
      <c r="AL3409" s="64"/>
      <c r="AM3409" s="65"/>
      <c r="AO3409" s="64"/>
      <c r="AP3409" s="66"/>
      <c r="AQ3409" s="66"/>
      <c r="AS3409" s="67"/>
      <c r="AT3409" s="68"/>
    </row>
    <row r="3410" spans="1:46" x14ac:dyDescent="0.25">
      <c r="A3410" s="60">
        <v>51751.246369778644</v>
      </c>
      <c r="B3410" s="54">
        <f t="shared" si="159"/>
        <v>15</v>
      </c>
      <c r="C3410" s="54">
        <f t="shared" si="160"/>
        <v>3401</v>
      </c>
      <c r="D3410" s="60">
        <v>51751.246369778644</v>
      </c>
      <c r="G3410" s="63"/>
      <c r="I3410" s="64"/>
      <c r="J3410" s="64"/>
      <c r="K3410" s="65"/>
      <c r="M3410" s="64"/>
      <c r="N3410" s="66"/>
      <c r="O3410" s="66"/>
      <c r="Q3410" s="67"/>
      <c r="R3410" s="68"/>
      <c r="S3410" s="63"/>
      <c r="U3410" s="68">
        <v>100406</v>
      </c>
      <c r="V3410" s="64">
        <v>11</v>
      </c>
      <c r="W3410" s="54">
        <f t="shared" si="161"/>
        <v>3401</v>
      </c>
      <c r="X3410" s="68">
        <v>100406</v>
      </c>
      <c r="AC3410" s="63">
        <v>50204.716295336839</v>
      </c>
      <c r="AD3410" s="63"/>
      <c r="AE3410" s="54" t="s">
        <v>176</v>
      </c>
      <c r="AG3410" s="63"/>
      <c r="AK3410" s="64"/>
      <c r="AL3410" s="64"/>
      <c r="AM3410" s="65"/>
      <c r="AO3410" s="64"/>
      <c r="AP3410" s="66"/>
      <c r="AQ3410" s="66"/>
      <c r="AS3410" s="67"/>
      <c r="AT3410" s="68"/>
    </row>
    <row r="3411" spans="1:46" x14ac:dyDescent="0.25">
      <c r="A3411" s="60">
        <v>51766.644276806619</v>
      </c>
      <c r="B3411" s="54">
        <f t="shared" si="159"/>
        <v>16</v>
      </c>
      <c r="C3411" s="54">
        <f t="shared" si="160"/>
        <v>3402</v>
      </c>
      <c r="D3411" s="60">
        <v>51766.644276806619</v>
      </c>
      <c r="G3411" s="63"/>
      <c r="I3411" s="64"/>
      <c r="J3411" s="64"/>
      <c r="K3411" s="65"/>
      <c r="M3411" s="64"/>
      <c r="N3411" s="66"/>
      <c r="O3411" s="66"/>
      <c r="Q3411" s="67"/>
      <c r="R3411" s="68"/>
      <c r="S3411" s="63"/>
      <c r="U3411" s="68">
        <v>100436</v>
      </c>
      <c r="V3411" s="64">
        <v>12</v>
      </c>
      <c r="W3411" s="54">
        <f t="shared" si="161"/>
        <v>3402</v>
      </c>
      <c r="X3411" s="68">
        <v>100436</v>
      </c>
      <c r="AC3411" s="63">
        <v>50218.63968014298</v>
      </c>
      <c r="AD3411" s="63"/>
      <c r="AE3411" s="54" t="s">
        <v>177</v>
      </c>
      <c r="AG3411" s="63"/>
      <c r="AK3411" s="64"/>
      <c r="AL3411" s="64"/>
      <c r="AM3411" s="65"/>
      <c r="AO3411" s="64"/>
      <c r="AP3411" s="66"/>
      <c r="AQ3411" s="66"/>
      <c r="AS3411" s="67"/>
      <c r="AT3411" s="68"/>
    </row>
    <row r="3412" spans="1:46" x14ac:dyDescent="0.25">
      <c r="A3412" s="60">
        <v>51781.908452168107</v>
      </c>
      <c r="B3412" s="54">
        <f t="shared" si="159"/>
        <v>17</v>
      </c>
      <c r="C3412" s="54">
        <f t="shared" si="160"/>
        <v>3403</v>
      </c>
      <c r="D3412" s="60">
        <v>51781.908452168107</v>
      </c>
      <c r="G3412" s="63"/>
      <c r="I3412" s="64"/>
      <c r="J3412" s="64"/>
      <c r="K3412" s="65"/>
      <c r="M3412" s="64"/>
      <c r="N3412" s="66"/>
      <c r="O3412" s="66"/>
      <c r="Q3412" s="67"/>
      <c r="R3412" s="68"/>
      <c r="S3412" s="63"/>
      <c r="U3412" s="68">
        <v>100466</v>
      </c>
      <c r="V3412" s="64">
        <v>1</v>
      </c>
      <c r="W3412" s="54">
        <f t="shared" si="161"/>
        <v>3403</v>
      </c>
      <c r="X3412" s="68">
        <v>100466</v>
      </c>
      <c r="AC3412" s="63">
        <v>50234.106252911966</v>
      </c>
      <c r="AD3412" s="63"/>
      <c r="AE3412" s="54" t="s">
        <v>176</v>
      </c>
      <c r="AG3412" s="63"/>
      <c r="AK3412" s="64"/>
      <c r="AL3412" s="64"/>
      <c r="AM3412" s="65"/>
      <c r="AO3412" s="64"/>
      <c r="AP3412" s="66"/>
      <c r="AQ3412" s="66"/>
      <c r="AS3412" s="67"/>
      <c r="AT3412" s="68"/>
    </row>
    <row r="3413" spans="1:46" x14ac:dyDescent="0.25">
      <c r="A3413" s="60">
        <v>51797.043862169608</v>
      </c>
      <c r="B3413" s="54">
        <f t="shared" si="159"/>
        <v>18</v>
      </c>
      <c r="C3413" s="54">
        <f t="shared" si="160"/>
        <v>3404</v>
      </c>
      <c r="D3413" s="60">
        <v>51797.043862169608</v>
      </c>
      <c r="G3413" s="63"/>
      <c r="I3413" s="64"/>
      <c r="J3413" s="64"/>
      <c r="K3413" s="65"/>
      <c r="M3413" s="64"/>
      <c r="N3413" s="66"/>
      <c r="O3413" s="66"/>
      <c r="Q3413" s="67"/>
      <c r="R3413" s="68"/>
      <c r="S3413" s="63"/>
      <c r="U3413" s="68">
        <v>100495</v>
      </c>
      <c r="V3413" s="64">
        <v>2</v>
      </c>
      <c r="W3413" s="54">
        <f t="shared" si="161"/>
        <v>3404</v>
      </c>
      <c r="X3413" s="68">
        <v>100495</v>
      </c>
      <c r="AC3413" s="63">
        <v>50248.178022972308</v>
      </c>
      <c r="AD3413" s="63"/>
      <c r="AE3413" s="54" t="s">
        <v>177</v>
      </c>
      <c r="AG3413" s="63"/>
      <c r="AK3413" s="64"/>
      <c r="AL3413" s="64"/>
      <c r="AM3413" s="65"/>
      <c r="AO3413" s="64"/>
      <c r="AP3413" s="66"/>
      <c r="AQ3413" s="66"/>
      <c r="AS3413" s="67"/>
      <c r="AT3413" s="68"/>
    </row>
    <row r="3414" spans="1:46" x14ac:dyDescent="0.25">
      <c r="A3414" s="60">
        <v>51812.051603280939</v>
      </c>
      <c r="B3414" s="54">
        <f t="shared" si="159"/>
        <v>19</v>
      </c>
      <c r="C3414" s="54">
        <f t="shared" si="160"/>
        <v>3405</v>
      </c>
      <c r="D3414" s="60">
        <v>51812.051603280939</v>
      </c>
      <c r="G3414" s="63"/>
      <c r="I3414" s="64"/>
      <c r="J3414" s="64"/>
      <c r="K3414" s="65"/>
      <c r="M3414" s="64"/>
      <c r="N3414" s="66"/>
      <c r="O3414" s="66"/>
      <c r="Q3414" s="67"/>
      <c r="R3414" s="68"/>
      <c r="S3414" s="63"/>
      <c r="U3414" s="68">
        <v>100524</v>
      </c>
      <c r="V3414" s="64">
        <v>3</v>
      </c>
      <c r="W3414" s="54">
        <f t="shared" si="161"/>
        <v>3405</v>
      </c>
      <c r="X3414" s="68">
        <v>100524</v>
      </c>
      <c r="AC3414" s="63">
        <v>50263.446381064132</v>
      </c>
      <c r="AD3414" s="63"/>
      <c r="AE3414" s="54" t="s">
        <v>176</v>
      </c>
      <c r="AG3414" s="63"/>
      <c r="AK3414" s="64"/>
      <c r="AL3414" s="64"/>
      <c r="AM3414" s="65"/>
      <c r="AO3414" s="64"/>
      <c r="AP3414" s="66"/>
      <c r="AQ3414" s="66"/>
      <c r="AS3414" s="67"/>
      <c r="AT3414" s="68"/>
    </row>
    <row r="3415" spans="1:46" x14ac:dyDescent="0.25">
      <c r="A3415" s="60">
        <v>51826.951738751028</v>
      </c>
      <c r="B3415" s="54">
        <f t="shared" si="159"/>
        <v>20</v>
      </c>
      <c r="C3415" s="54">
        <f t="shared" si="160"/>
        <v>3406</v>
      </c>
      <c r="D3415" s="60">
        <v>51826.951738751028</v>
      </c>
      <c r="G3415" s="63"/>
      <c r="I3415" s="64"/>
      <c r="J3415" s="64"/>
      <c r="K3415" s="65"/>
      <c r="M3415" s="64"/>
      <c r="N3415" s="66"/>
      <c r="O3415" s="66"/>
      <c r="Q3415" s="67"/>
      <c r="R3415" s="68"/>
      <c r="S3415" s="63"/>
      <c r="U3415" s="68">
        <v>100554</v>
      </c>
      <c r="V3415" s="64">
        <v>3</v>
      </c>
      <c r="W3415" s="54">
        <f t="shared" si="161"/>
        <v>3406</v>
      </c>
      <c r="X3415" s="68">
        <v>100554</v>
      </c>
      <c r="AC3415" s="63">
        <v>50277.798987362068</v>
      </c>
      <c r="AD3415" s="63"/>
      <c r="AE3415" s="54" t="s">
        <v>177</v>
      </c>
      <c r="AG3415" s="63"/>
      <c r="AK3415" s="64"/>
      <c r="AL3415" s="64"/>
      <c r="AM3415" s="65"/>
      <c r="AO3415" s="64"/>
      <c r="AP3415" s="66"/>
      <c r="AQ3415" s="66"/>
      <c r="AS3415" s="67"/>
      <c r="AT3415" s="68"/>
    </row>
    <row r="3416" spans="1:46" x14ac:dyDescent="0.25">
      <c r="A3416" s="60">
        <v>51841.761802629568</v>
      </c>
      <c r="B3416" s="54">
        <f t="shared" si="159"/>
        <v>21</v>
      </c>
      <c r="C3416" s="54">
        <f t="shared" si="160"/>
        <v>3407</v>
      </c>
      <c r="D3416" s="60">
        <v>51841.761802629568</v>
      </c>
      <c r="G3416" s="63"/>
      <c r="I3416" s="64"/>
      <c r="J3416" s="64"/>
      <c r="K3416" s="65"/>
      <c r="M3416" s="64"/>
      <c r="N3416" s="66"/>
      <c r="O3416" s="66"/>
      <c r="Q3416" s="67"/>
      <c r="R3416" s="68"/>
      <c r="S3416" s="63"/>
      <c r="U3416" s="68">
        <v>100583</v>
      </c>
      <c r="V3416" s="64">
        <v>4</v>
      </c>
      <c r="W3416" s="54">
        <f t="shared" si="161"/>
        <v>3407</v>
      </c>
      <c r="X3416" s="68">
        <v>100583</v>
      </c>
      <c r="AC3416" s="63">
        <v>50292.76853080513</v>
      </c>
      <c r="AD3416" s="63"/>
      <c r="AE3416" s="54" t="s">
        <v>176</v>
      </c>
      <c r="AG3416" s="63"/>
      <c r="AK3416" s="64"/>
      <c r="AL3416" s="64"/>
      <c r="AM3416" s="65"/>
      <c r="AO3416" s="64"/>
      <c r="AP3416" s="66"/>
      <c r="AQ3416" s="66"/>
      <c r="AS3416" s="67"/>
      <c r="AT3416" s="68"/>
    </row>
    <row r="3417" spans="1:46" x14ac:dyDescent="0.25">
      <c r="A3417" s="60">
        <v>51856.513565779198</v>
      </c>
      <c r="B3417" s="54">
        <f t="shared" si="159"/>
        <v>22</v>
      </c>
      <c r="C3417" s="54">
        <f t="shared" si="160"/>
        <v>3408</v>
      </c>
      <c r="D3417" s="60">
        <v>51856.513565779198</v>
      </c>
      <c r="G3417" s="63"/>
      <c r="I3417" s="64"/>
      <c r="J3417" s="64"/>
      <c r="K3417" s="65"/>
      <c r="M3417" s="64"/>
      <c r="N3417" s="66"/>
      <c r="O3417" s="66"/>
      <c r="Q3417" s="67"/>
      <c r="R3417" s="68"/>
      <c r="S3417" s="63"/>
      <c r="U3417" s="68">
        <v>100612</v>
      </c>
      <c r="V3417" s="64">
        <v>5</v>
      </c>
      <c r="W3417" s="54">
        <f t="shared" si="161"/>
        <v>3408</v>
      </c>
      <c r="X3417" s="68">
        <v>100612</v>
      </c>
      <c r="AC3417" s="63">
        <v>50307.481187723111</v>
      </c>
      <c r="AD3417" s="63"/>
      <c r="AE3417" s="54" t="s">
        <v>177</v>
      </c>
      <c r="AG3417" s="63"/>
      <c r="AK3417" s="64"/>
      <c r="AL3417" s="64"/>
      <c r="AM3417" s="65"/>
      <c r="AO3417" s="64"/>
      <c r="AP3417" s="66"/>
      <c r="AQ3417" s="66"/>
      <c r="AS3417" s="67"/>
      <c r="AT3417" s="68"/>
    </row>
    <row r="3418" spans="1:46" x14ac:dyDescent="0.25">
      <c r="A3418" s="60">
        <v>51871.233570493758</v>
      </c>
      <c r="B3418" s="54">
        <f t="shared" si="159"/>
        <v>23</v>
      </c>
      <c r="C3418" s="54">
        <f t="shared" si="160"/>
        <v>3409</v>
      </c>
      <c r="D3418" s="60">
        <v>51871.233570493758</v>
      </c>
      <c r="G3418" s="63"/>
      <c r="I3418" s="64"/>
      <c r="J3418" s="64"/>
      <c r="K3418" s="65"/>
      <c r="M3418" s="64"/>
      <c r="N3418" s="66"/>
      <c r="O3418" s="66"/>
      <c r="Q3418" s="67"/>
      <c r="R3418" s="68"/>
      <c r="S3418" s="63"/>
      <c r="U3418" s="68">
        <v>100642</v>
      </c>
      <c r="V3418" s="64">
        <v>6</v>
      </c>
      <c r="W3418" s="54">
        <f t="shared" si="161"/>
        <v>3409</v>
      </c>
      <c r="X3418" s="68">
        <v>100642</v>
      </c>
      <c r="AC3418" s="63">
        <v>50322.108147925697</v>
      </c>
      <c r="AD3418" s="63"/>
      <c r="AE3418" s="54" t="s">
        <v>176</v>
      </c>
      <c r="AG3418" s="63"/>
      <c r="AK3418" s="64"/>
      <c r="AL3418" s="64"/>
      <c r="AM3418" s="65"/>
      <c r="AO3418" s="64"/>
      <c r="AP3418" s="66"/>
      <c r="AQ3418" s="66"/>
      <c r="AS3418" s="67"/>
      <c r="AT3418" s="68"/>
    </row>
    <row r="3419" spans="1:46" x14ac:dyDescent="0.25">
      <c r="A3419" s="60">
        <v>51885.959214948583</v>
      </c>
      <c r="B3419" s="54">
        <f t="shared" si="159"/>
        <v>24</v>
      </c>
      <c r="C3419" s="54">
        <f t="shared" si="160"/>
        <v>3410</v>
      </c>
      <c r="D3419" s="60">
        <v>51885.959214948583</v>
      </c>
      <c r="G3419" s="63"/>
      <c r="I3419" s="64"/>
      <c r="J3419" s="64"/>
      <c r="K3419" s="65"/>
      <c r="M3419" s="64"/>
      <c r="N3419" s="66"/>
      <c r="O3419" s="66"/>
      <c r="Q3419" s="67"/>
      <c r="R3419" s="68"/>
      <c r="S3419" s="63"/>
      <c r="U3419" s="68">
        <v>100671</v>
      </c>
      <c r="V3419" s="64">
        <v>7</v>
      </c>
      <c r="W3419" s="54">
        <f t="shared" si="161"/>
        <v>3410</v>
      </c>
      <c r="X3419" s="68">
        <v>100671</v>
      </c>
      <c r="AC3419" s="63">
        <v>50337.19286918221</v>
      </c>
      <c r="AD3419" s="63"/>
      <c r="AE3419" s="54" t="s">
        <v>177</v>
      </c>
      <c r="AG3419" s="63"/>
      <c r="AK3419" s="64"/>
      <c r="AL3419" s="64"/>
      <c r="AM3419" s="65"/>
      <c r="AO3419" s="64"/>
      <c r="AP3419" s="66"/>
      <c r="AQ3419" s="66"/>
      <c r="AS3419" s="67"/>
      <c r="AT3419" s="68"/>
    </row>
    <row r="3420" spans="1:46" x14ac:dyDescent="0.25">
      <c r="A3420" s="60">
        <v>51900.718094302341</v>
      </c>
      <c r="B3420" s="54">
        <f t="shared" si="159"/>
        <v>1</v>
      </c>
      <c r="C3420" s="54">
        <f t="shared" si="160"/>
        <v>3411</v>
      </c>
      <c r="D3420" s="60">
        <v>51900.718094302341</v>
      </c>
      <c r="G3420" s="63"/>
      <c r="I3420" s="64"/>
      <c r="J3420" s="64"/>
      <c r="K3420" s="65"/>
      <c r="M3420" s="64"/>
      <c r="N3420" s="66"/>
      <c r="O3420" s="66"/>
      <c r="Q3420" s="67"/>
      <c r="R3420" s="68"/>
      <c r="S3420" s="63"/>
      <c r="U3420" s="68">
        <v>100701</v>
      </c>
      <c r="V3420" s="64">
        <v>8</v>
      </c>
      <c r="W3420" s="54">
        <f t="shared" si="161"/>
        <v>3411</v>
      </c>
      <c r="X3420" s="68">
        <v>100701</v>
      </c>
      <c r="AC3420" s="63">
        <v>50351.503008557949</v>
      </c>
      <c r="AD3420" s="63"/>
      <c r="AE3420" s="54" t="s">
        <v>176</v>
      </c>
      <c r="AG3420" s="63"/>
      <c r="AK3420" s="64"/>
      <c r="AL3420" s="64"/>
      <c r="AM3420" s="65"/>
      <c r="AO3420" s="64"/>
      <c r="AP3420" s="66"/>
      <c r="AQ3420" s="66"/>
      <c r="AS3420" s="67"/>
      <c r="AT3420" s="68"/>
    </row>
    <row r="3421" spans="1:46" x14ac:dyDescent="0.25">
      <c r="A3421" s="60">
        <v>51915.545620975085</v>
      </c>
      <c r="B3421" s="54">
        <f t="shared" si="159"/>
        <v>2</v>
      </c>
      <c r="C3421" s="54">
        <f t="shared" si="160"/>
        <v>3412</v>
      </c>
      <c r="D3421" s="60">
        <v>51915.545620975085</v>
      </c>
      <c r="G3421" s="63"/>
      <c r="I3421" s="64"/>
      <c r="J3421" s="64"/>
      <c r="K3421" s="65"/>
      <c r="M3421" s="64"/>
      <c r="N3421" s="66"/>
      <c r="O3421" s="66"/>
      <c r="Q3421" s="67"/>
      <c r="R3421" s="68"/>
      <c r="S3421" s="63"/>
      <c r="U3421" s="68">
        <v>100731</v>
      </c>
      <c r="V3421" s="64">
        <v>9</v>
      </c>
      <c r="W3421" s="54">
        <f t="shared" si="161"/>
        <v>3412</v>
      </c>
      <c r="X3421" s="68">
        <v>100731</v>
      </c>
      <c r="AC3421" s="63">
        <v>50366.900311836507</v>
      </c>
      <c r="AD3421" s="63"/>
      <c r="AE3421" s="54" t="s">
        <v>177</v>
      </c>
      <c r="AG3421" s="63"/>
      <c r="AK3421" s="64"/>
      <c r="AL3421" s="64"/>
      <c r="AM3421" s="65"/>
      <c r="AO3421" s="64"/>
      <c r="AP3421" s="66"/>
      <c r="AQ3421" s="66"/>
      <c r="AS3421" s="67"/>
      <c r="AT3421" s="68"/>
    </row>
    <row r="3422" spans="1:46" x14ac:dyDescent="0.25">
      <c r="A3422" s="60">
        <v>51930.463190914132</v>
      </c>
      <c r="B3422" s="54">
        <f t="shared" si="159"/>
        <v>3</v>
      </c>
      <c r="C3422" s="54">
        <f t="shared" si="160"/>
        <v>3413</v>
      </c>
      <c r="D3422" s="60">
        <v>51930.463190914132</v>
      </c>
      <c r="G3422" s="63"/>
      <c r="I3422" s="64"/>
      <c r="J3422" s="64"/>
      <c r="K3422" s="65"/>
      <c r="M3422" s="64"/>
      <c r="N3422" s="66"/>
      <c r="O3422" s="66"/>
      <c r="Q3422" s="67"/>
      <c r="R3422" s="68"/>
      <c r="S3422" s="63"/>
      <c r="U3422" s="68">
        <v>100760</v>
      </c>
      <c r="V3422" s="64">
        <v>10</v>
      </c>
      <c r="W3422" s="54">
        <f t="shared" si="161"/>
        <v>3413</v>
      </c>
      <c r="X3422" s="68">
        <v>100760</v>
      </c>
      <c r="AC3422" s="63">
        <v>50380.985804601572</v>
      </c>
      <c r="AD3422" s="63"/>
      <c r="AE3422" s="54" t="s">
        <v>176</v>
      </c>
      <c r="AG3422" s="63"/>
      <c r="AK3422" s="64"/>
      <c r="AL3422" s="64"/>
      <c r="AM3422" s="65"/>
      <c r="AO3422" s="64"/>
      <c r="AP3422" s="66"/>
      <c r="AQ3422" s="66"/>
      <c r="AS3422" s="67"/>
      <c r="AT3422" s="68"/>
    </row>
    <row r="3423" spans="1:46" x14ac:dyDescent="0.25">
      <c r="A3423" s="60">
        <v>51945.496191345155</v>
      </c>
      <c r="B3423" s="54">
        <f t="shared" si="159"/>
        <v>4</v>
      </c>
      <c r="C3423" s="54">
        <f t="shared" si="160"/>
        <v>3414</v>
      </c>
      <c r="D3423" s="60">
        <v>51945.496191345155</v>
      </c>
      <c r="G3423" s="63"/>
      <c r="I3423" s="64"/>
      <c r="J3423" s="64"/>
      <c r="K3423" s="65"/>
      <c r="M3423" s="64"/>
      <c r="N3423" s="66"/>
      <c r="O3423" s="66"/>
      <c r="Q3423" s="67"/>
      <c r="R3423" s="68"/>
      <c r="S3423" s="63"/>
      <c r="U3423" s="68">
        <v>100790</v>
      </c>
      <c r="V3423" s="64">
        <v>11</v>
      </c>
      <c r="W3423" s="54">
        <f t="shared" si="161"/>
        <v>3414</v>
      </c>
      <c r="X3423" s="68">
        <v>100790</v>
      </c>
      <c r="AC3423" s="63">
        <v>50396.569333723281</v>
      </c>
      <c r="AD3423" s="63"/>
      <c r="AE3423" s="54" t="s">
        <v>177</v>
      </c>
      <c r="AG3423" s="63"/>
      <c r="AK3423" s="64"/>
      <c r="AL3423" s="64"/>
      <c r="AM3423" s="65"/>
      <c r="AO3423" s="64"/>
      <c r="AP3423" s="66"/>
      <c r="AQ3423" s="66"/>
      <c r="AS3423" s="67"/>
      <c r="AT3423" s="68"/>
    </row>
    <row r="3424" spans="1:46" x14ac:dyDescent="0.25">
      <c r="A3424" s="60">
        <v>51960.654059127439</v>
      </c>
      <c r="B3424" s="54">
        <f t="shared" si="159"/>
        <v>5</v>
      </c>
      <c r="C3424" s="54">
        <f t="shared" si="160"/>
        <v>3415</v>
      </c>
      <c r="D3424" s="60">
        <v>51960.654059127439</v>
      </c>
      <c r="G3424" s="63"/>
      <c r="I3424" s="64"/>
      <c r="J3424" s="64"/>
      <c r="K3424" s="65"/>
      <c r="M3424" s="64"/>
      <c r="N3424" s="66"/>
      <c r="O3424" s="66"/>
      <c r="Q3424" s="67"/>
      <c r="R3424" s="68"/>
      <c r="S3424" s="63"/>
      <c r="U3424" s="68">
        <v>100820</v>
      </c>
      <c r="V3424" s="64">
        <v>12</v>
      </c>
      <c r="W3424" s="54">
        <f t="shared" si="161"/>
        <v>3415</v>
      </c>
      <c r="X3424" s="68">
        <v>100820</v>
      </c>
      <c r="AC3424" s="63">
        <v>50410.571222143713</v>
      </c>
      <c r="AD3424" s="63"/>
      <c r="AE3424" s="54" t="s">
        <v>176</v>
      </c>
      <c r="AG3424" s="63"/>
      <c r="AK3424" s="64"/>
      <c r="AL3424" s="64"/>
      <c r="AM3424" s="65"/>
      <c r="AO3424" s="64"/>
      <c r="AP3424" s="66"/>
      <c r="AQ3424" s="66"/>
      <c r="AS3424" s="67"/>
      <c r="AT3424" s="68"/>
    </row>
    <row r="3425" spans="1:46" x14ac:dyDescent="0.25">
      <c r="A3425" s="60">
        <v>51975.945120607968</v>
      </c>
      <c r="B3425" s="54">
        <f t="shared" si="159"/>
        <v>6</v>
      </c>
      <c r="C3425" s="54">
        <f t="shared" si="160"/>
        <v>3416</v>
      </c>
      <c r="D3425" s="60">
        <v>51975.945120607968</v>
      </c>
      <c r="G3425" s="63"/>
      <c r="I3425" s="64"/>
      <c r="J3425" s="64"/>
      <c r="K3425" s="65"/>
      <c r="M3425" s="64"/>
      <c r="N3425" s="66"/>
      <c r="O3425" s="66"/>
      <c r="Q3425" s="67"/>
      <c r="R3425" s="68"/>
      <c r="S3425" s="63"/>
      <c r="U3425" s="68">
        <v>100850</v>
      </c>
      <c r="V3425" s="64">
        <v>1</v>
      </c>
      <c r="W3425" s="54">
        <f t="shared" si="161"/>
        <v>3416</v>
      </c>
      <c r="X3425" s="68">
        <v>100850</v>
      </c>
      <c r="AC3425" s="63">
        <v>50426.167474438902</v>
      </c>
      <c r="AD3425" s="63"/>
      <c r="AE3425" s="54" t="s">
        <v>177</v>
      </c>
      <c r="AG3425" s="63"/>
      <c r="AK3425" s="64"/>
      <c r="AL3425" s="64"/>
      <c r="AM3425" s="65"/>
      <c r="AO3425" s="64"/>
      <c r="AP3425" s="66"/>
      <c r="AQ3425" s="66"/>
      <c r="AS3425" s="67"/>
      <c r="AT3425" s="68"/>
    </row>
    <row r="3426" spans="1:46" x14ac:dyDescent="0.25">
      <c r="A3426" s="60">
        <v>51991.363919520751</v>
      </c>
      <c r="B3426" s="54">
        <f t="shared" si="159"/>
        <v>7</v>
      </c>
      <c r="C3426" s="54">
        <f t="shared" si="160"/>
        <v>3417</v>
      </c>
      <c r="D3426" s="60">
        <v>51991.363919520751</v>
      </c>
      <c r="G3426" s="63"/>
      <c r="I3426" s="64"/>
      <c r="J3426" s="64"/>
      <c r="K3426" s="65"/>
      <c r="M3426" s="64"/>
      <c r="N3426" s="66"/>
      <c r="O3426" s="66"/>
      <c r="Q3426" s="67"/>
      <c r="R3426" s="68"/>
      <c r="S3426" s="63"/>
      <c r="U3426" s="68">
        <v>100879</v>
      </c>
      <c r="V3426" s="64">
        <v>2</v>
      </c>
      <c r="W3426" s="54">
        <f t="shared" si="161"/>
        <v>3417</v>
      </c>
      <c r="X3426" s="68">
        <v>100879</v>
      </c>
      <c r="AC3426" s="63">
        <v>50440.245402834844</v>
      </c>
      <c r="AD3426" s="63"/>
      <c r="AE3426" s="54" t="s">
        <v>176</v>
      </c>
      <c r="AG3426" s="63"/>
      <c r="AK3426" s="64"/>
      <c r="AL3426" s="64"/>
      <c r="AM3426" s="65"/>
      <c r="AO3426" s="64"/>
      <c r="AP3426" s="66"/>
      <c r="AQ3426" s="66"/>
      <c r="AS3426" s="67"/>
      <c r="AT3426" s="68"/>
    </row>
    <row r="3427" spans="1:46" x14ac:dyDescent="0.25">
      <c r="A3427" s="60">
        <v>52006.897536792327</v>
      </c>
      <c r="B3427" s="54">
        <f t="shared" si="159"/>
        <v>8</v>
      </c>
      <c r="C3427" s="54">
        <f t="shared" si="160"/>
        <v>3418</v>
      </c>
      <c r="D3427" s="60">
        <v>52006.897536792327</v>
      </c>
      <c r="G3427" s="63"/>
      <c r="I3427" s="64"/>
      <c r="J3427" s="64"/>
      <c r="K3427" s="65"/>
      <c r="M3427" s="64"/>
      <c r="N3427" s="66"/>
      <c r="O3427" s="66"/>
      <c r="Q3427" s="67"/>
      <c r="R3427" s="68"/>
      <c r="S3427" s="63"/>
      <c r="U3427" s="68">
        <v>100909</v>
      </c>
      <c r="V3427" s="64">
        <v>3</v>
      </c>
      <c r="W3427" s="54">
        <f t="shared" si="161"/>
        <v>3418</v>
      </c>
      <c r="X3427" s="68">
        <v>100909</v>
      </c>
      <c r="AC3427" s="63">
        <v>50455.674032339361</v>
      </c>
      <c r="AD3427" s="63"/>
      <c r="AE3427" s="54" t="s">
        <v>177</v>
      </c>
      <c r="AG3427" s="63"/>
      <c r="AK3427" s="64"/>
      <c r="AL3427" s="64"/>
      <c r="AM3427" s="65"/>
      <c r="AO3427" s="64"/>
      <c r="AP3427" s="66"/>
      <c r="AQ3427" s="66"/>
      <c r="AS3427" s="67"/>
      <c r="AT3427" s="68"/>
    </row>
    <row r="3428" spans="1:46" x14ac:dyDescent="0.25">
      <c r="A3428" s="60">
        <v>52022.527377696242</v>
      </c>
      <c r="B3428" s="54">
        <f t="shared" si="159"/>
        <v>9</v>
      </c>
      <c r="C3428" s="54">
        <f t="shared" si="160"/>
        <v>3419</v>
      </c>
      <c r="D3428" s="60">
        <v>52022.527377696242</v>
      </c>
      <c r="G3428" s="63"/>
      <c r="I3428" s="64"/>
      <c r="J3428" s="64"/>
      <c r="K3428" s="65"/>
      <c r="M3428" s="64"/>
      <c r="N3428" s="66"/>
      <c r="O3428" s="66"/>
      <c r="Q3428" s="67"/>
      <c r="R3428" s="68"/>
      <c r="S3428" s="63"/>
      <c r="U3428" s="68">
        <v>100938</v>
      </c>
      <c r="V3428" s="64">
        <v>4</v>
      </c>
      <c r="W3428" s="54">
        <f t="shared" si="161"/>
        <v>3419</v>
      </c>
      <c r="X3428" s="68">
        <v>100938</v>
      </c>
      <c r="AC3428" s="63">
        <v>50469.96958121052</v>
      </c>
      <c r="AD3428" s="63"/>
      <c r="AE3428" s="54" t="s">
        <v>176</v>
      </c>
      <c r="AG3428" s="63"/>
      <c r="AK3428" s="64"/>
      <c r="AL3428" s="64"/>
      <c r="AM3428" s="65"/>
      <c r="AO3428" s="64"/>
      <c r="AP3428" s="66"/>
      <c r="AQ3428" s="66"/>
      <c r="AS3428" s="67"/>
      <c r="AT3428" s="68"/>
    </row>
    <row r="3429" spans="1:46" x14ac:dyDescent="0.25">
      <c r="A3429" s="60">
        <v>52038.220171107911</v>
      </c>
      <c r="B3429" s="54">
        <f t="shared" si="159"/>
        <v>10</v>
      </c>
      <c r="C3429" s="54">
        <f t="shared" si="160"/>
        <v>3420</v>
      </c>
      <c r="D3429" s="60">
        <v>52038.220171107911</v>
      </c>
      <c r="G3429" s="63"/>
      <c r="I3429" s="64"/>
      <c r="J3429" s="64"/>
      <c r="K3429" s="65"/>
      <c r="M3429" s="64"/>
      <c r="N3429" s="66"/>
      <c r="O3429" s="66"/>
      <c r="Q3429" s="67"/>
      <c r="R3429" s="68"/>
      <c r="S3429" s="63"/>
      <c r="U3429" s="68">
        <v>100967</v>
      </c>
      <c r="V3429" s="64">
        <v>5</v>
      </c>
      <c r="W3429" s="54">
        <f t="shared" si="161"/>
        <v>3420</v>
      </c>
      <c r="X3429" s="68">
        <v>100967</v>
      </c>
      <c r="AC3429" s="63">
        <v>50485.090825925581</v>
      </c>
      <c r="AD3429" s="63"/>
      <c r="AE3429" s="54" t="s">
        <v>177</v>
      </c>
      <c r="AG3429" s="63"/>
      <c r="AK3429" s="64"/>
      <c r="AL3429" s="64"/>
      <c r="AM3429" s="65"/>
      <c r="AO3429" s="64"/>
      <c r="AP3429" s="66"/>
      <c r="AQ3429" s="66"/>
      <c r="AS3429" s="67"/>
      <c r="AT3429" s="68"/>
    </row>
    <row r="3430" spans="1:46" x14ac:dyDescent="0.25">
      <c r="A3430" s="60">
        <v>52053.950338445604</v>
      </c>
      <c r="B3430" s="54">
        <f t="shared" si="159"/>
        <v>11</v>
      </c>
      <c r="C3430" s="54">
        <f t="shared" si="160"/>
        <v>3421</v>
      </c>
      <c r="D3430" s="60">
        <v>52053.950338445604</v>
      </c>
      <c r="G3430" s="63"/>
      <c r="I3430" s="64"/>
      <c r="J3430" s="64"/>
      <c r="K3430" s="65"/>
      <c r="M3430" s="64"/>
      <c r="N3430" s="66"/>
      <c r="O3430" s="66"/>
      <c r="Q3430" s="67"/>
      <c r="R3430" s="68"/>
      <c r="S3430" s="63"/>
      <c r="U3430" s="68">
        <v>100996</v>
      </c>
      <c r="V3430" s="64">
        <v>6</v>
      </c>
      <c r="W3430" s="54">
        <f t="shared" si="161"/>
        <v>3421</v>
      </c>
      <c r="X3430" s="68">
        <v>100996</v>
      </c>
      <c r="AC3430" s="63">
        <v>50499.697356633376</v>
      </c>
      <c r="AD3430" s="63"/>
      <c r="AE3430" s="54" t="s">
        <v>176</v>
      </c>
      <c r="AG3430" s="63"/>
      <c r="AK3430" s="64"/>
      <c r="AL3430" s="64"/>
      <c r="AM3430" s="65"/>
      <c r="AO3430" s="64"/>
      <c r="AP3430" s="66"/>
      <c r="AQ3430" s="66"/>
      <c r="AS3430" s="67"/>
      <c r="AT3430" s="68"/>
    </row>
    <row r="3431" spans="1:46" x14ac:dyDescent="0.25">
      <c r="A3431" s="60">
        <v>52069.671906113625</v>
      </c>
      <c r="B3431" s="54">
        <f t="shared" si="159"/>
        <v>12</v>
      </c>
      <c r="C3431" s="54">
        <f t="shared" si="160"/>
        <v>3422</v>
      </c>
      <c r="D3431" s="60">
        <v>52069.671906113625</v>
      </c>
      <c r="G3431" s="63"/>
      <c r="I3431" s="64"/>
      <c r="J3431" s="64"/>
      <c r="K3431" s="65"/>
      <c r="M3431" s="64"/>
      <c r="N3431" s="66"/>
      <c r="O3431" s="66"/>
      <c r="Q3431" s="67"/>
      <c r="R3431" s="68"/>
      <c r="S3431" s="63"/>
      <c r="U3431" s="68">
        <v>101026</v>
      </c>
      <c r="V3431" s="64">
        <v>7</v>
      </c>
      <c r="W3431" s="54">
        <f t="shared" si="161"/>
        <v>3422</v>
      </c>
      <c r="X3431" s="68">
        <v>101026</v>
      </c>
      <c r="AC3431" s="63">
        <v>50514.442510351073</v>
      </c>
      <c r="AD3431" s="63"/>
      <c r="AE3431" s="54" t="s">
        <v>177</v>
      </c>
      <c r="AG3431" s="63"/>
      <c r="AK3431" s="64"/>
      <c r="AL3431" s="64"/>
      <c r="AM3431" s="65"/>
      <c r="AO3431" s="64"/>
      <c r="AP3431" s="66"/>
      <c r="AQ3431" s="66"/>
      <c r="AS3431" s="67"/>
      <c r="AT3431" s="68"/>
    </row>
    <row r="3432" spans="1:46" x14ac:dyDescent="0.25">
      <c r="A3432" s="60">
        <v>52085.361120264046</v>
      </c>
      <c r="B3432" s="54">
        <f t="shared" si="159"/>
        <v>13</v>
      </c>
      <c r="C3432" s="54">
        <f t="shared" si="160"/>
        <v>3423</v>
      </c>
      <c r="D3432" s="60">
        <v>52085.361120264046</v>
      </c>
      <c r="G3432" s="63"/>
      <c r="I3432" s="64"/>
      <c r="J3432" s="64"/>
      <c r="K3432" s="65"/>
      <c r="M3432" s="64"/>
      <c r="N3432" s="66"/>
      <c r="O3432" s="66"/>
      <c r="Q3432" s="67"/>
      <c r="R3432" s="68"/>
      <c r="S3432" s="63"/>
      <c r="U3432" s="68">
        <v>101055</v>
      </c>
      <c r="V3432" s="64">
        <v>8</v>
      </c>
      <c r="W3432" s="54">
        <f t="shared" si="161"/>
        <v>3423</v>
      </c>
      <c r="X3432" s="68">
        <v>101055</v>
      </c>
      <c r="AC3432" s="63">
        <v>50529.389482177794</v>
      </c>
      <c r="AD3432" s="63"/>
      <c r="AE3432" s="54" t="s">
        <v>176</v>
      </c>
      <c r="AG3432" s="63"/>
      <c r="AK3432" s="64"/>
      <c r="AL3432" s="64"/>
      <c r="AM3432" s="65"/>
      <c r="AO3432" s="64"/>
      <c r="AP3432" s="66"/>
      <c r="AQ3432" s="66"/>
      <c r="AS3432" s="67"/>
      <c r="AT3432" s="68"/>
    </row>
    <row r="3433" spans="1:46" x14ac:dyDescent="0.25">
      <c r="A3433" s="60">
        <v>52100.971763981506</v>
      </c>
      <c r="B3433" s="54">
        <f t="shared" si="159"/>
        <v>14</v>
      </c>
      <c r="C3433" s="54">
        <f t="shared" si="160"/>
        <v>3424</v>
      </c>
      <c r="D3433" s="60">
        <v>52100.971763981506</v>
      </c>
      <c r="G3433" s="63"/>
      <c r="I3433" s="64"/>
      <c r="J3433" s="64"/>
      <c r="K3433" s="65"/>
      <c r="M3433" s="64"/>
      <c r="N3433" s="66"/>
      <c r="O3433" s="66"/>
      <c r="Q3433" s="67"/>
      <c r="R3433" s="68"/>
      <c r="S3433" s="63"/>
      <c r="U3433" s="68">
        <v>101085</v>
      </c>
      <c r="V3433" s="64">
        <v>9</v>
      </c>
      <c r="W3433" s="54">
        <f t="shared" si="161"/>
        <v>3424</v>
      </c>
      <c r="X3433" s="68">
        <v>101085</v>
      </c>
      <c r="AC3433" s="63">
        <v>50543.767185747158</v>
      </c>
      <c r="AD3433" s="63"/>
      <c r="AE3433" s="54" t="s">
        <v>177</v>
      </c>
      <c r="AG3433" s="63"/>
      <c r="AK3433" s="64"/>
      <c r="AL3433" s="64"/>
      <c r="AM3433" s="65"/>
      <c r="AO3433" s="64"/>
      <c r="AP3433" s="66"/>
      <c r="AQ3433" s="66"/>
      <c r="AS3433" s="67"/>
      <c r="AT3433" s="68"/>
    </row>
    <row r="3434" spans="1:46" x14ac:dyDescent="0.25">
      <c r="A3434" s="60">
        <v>52116.490743215661</v>
      </c>
      <c r="B3434" s="54">
        <f t="shared" si="159"/>
        <v>15</v>
      </c>
      <c r="C3434" s="54">
        <f t="shared" si="160"/>
        <v>3425</v>
      </c>
      <c r="D3434" s="60">
        <v>52116.490743215661</v>
      </c>
      <c r="G3434" s="63"/>
      <c r="I3434" s="64"/>
      <c r="J3434" s="64"/>
      <c r="K3434" s="65"/>
      <c r="M3434" s="64"/>
      <c r="N3434" s="66"/>
      <c r="O3434" s="66"/>
      <c r="Q3434" s="67"/>
      <c r="R3434" s="68"/>
      <c r="S3434" s="63"/>
      <c r="U3434" s="68">
        <v>101114</v>
      </c>
      <c r="V3434" s="64">
        <v>10</v>
      </c>
      <c r="W3434" s="54">
        <f t="shared" si="161"/>
        <v>3425</v>
      </c>
      <c r="X3434" s="68">
        <v>101114</v>
      </c>
      <c r="AC3434" s="63">
        <v>50559.017660303973</v>
      </c>
      <c r="AD3434" s="63"/>
      <c r="AE3434" s="54" t="s">
        <v>176</v>
      </c>
      <c r="AG3434" s="63"/>
      <c r="AK3434" s="64"/>
      <c r="AL3434" s="64"/>
      <c r="AM3434" s="65"/>
      <c r="AO3434" s="64"/>
      <c r="AP3434" s="66"/>
      <c r="AQ3434" s="66"/>
      <c r="AS3434" s="67"/>
      <c r="AT3434" s="68"/>
    </row>
    <row r="3435" spans="1:46" x14ac:dyDescent="0.25">
      <c r="A3435" s="60">
        <v>52131.883865164127</v>
      </c>
      <c r="B3435" s="54">
        <f t="shared" si="159"/>
        <v>16</v>
      </c>
      <c r="C3435" s="54">
        <f t="shared" si="160"/>
        <v>3426</v>
      </c>
      <c r="D3435" s="60">
        <v>52131.883865164127</v>
      </c>
      <c r="G3435" s="63"/>
      <c r="I3435" s="64"/>
      <c r="J3435" s="64"/>
      <c r="K3435" s="65"/>
      <c r="M3435" s="64"/>
      <c r="N3435" s="66"/>
      <c r="O3435" s="66"/>
      <c r="Q3435" s="67"/>
      <c r="R3435" s="68"/>
      <c r="S3435" s="63"/>
      <c r="U3435" s="68">
        <v>101144</v>
      </c>
      <c r="V3435" s="64">
        <v>11</v>
      </c>
      <c r="W3435" s="54">
        <f t="shared" si="161"/>
        <v>3426</v>
      </c>
      <c r="X3435" s="68">
        <v>101144</v>
      </c>
      <c r="AC3435" s="63">
        <v>50573.105380780995</v>
      </c>
      <c r="AD3435" s="63"/>
      <c r="AE3435" s="54" t="s">
        <v>177</v>
      </c>
      <c r="AG3435" s="63"/>
      <c r="AK3435" s="64"/>
      <c r="AL3435" s="64"/>
      <c r="AM3435" s="65"/>
      <c r="AO3435" s="64"/>
      <c r="AP3435" s="66"/>
      <c r="AQ3435" s="66"/>
      <c r="AS3435" s="67"/>
      <c r="AT3435" s="68"/>
    </row>
    <row r="3436" spans="1:46" x14ac:dyDescent="0.25">
      <c r="A3436" s="60">
        <v>52147.154009531252</v>
      </c>
      <c r="B3436" s="54">
        <f t="shared" si="159"/>
        <v>17</v>
      </c>
      <c r="C3436" s="54">
        <f t="shared" si="160"/>
        <v>3427</v>
      </c>
      <c r="D3436" s="60">
        <v>52147.154009531252</v>
      </c>
      <c r="G3436" s="63"/>
      <c r="I3436" s="64"/>
      <c r="J3436" s="64"/>
      <c r="K3436" s="65"/>
      <c r="M3436" s="64"/>
      <c r="N3436" s="66"/>
      <c r="O3436" s="66"/>
      <c r="Q3436" s="67"/>
      <c r="R3436" s="68"/>
      <c r="S3436" s="63"/>
      <c r="U3436" s="68">
        <v>101174</v>
      </c>
      <c r="V3436" s="64">
        <v>12</v>
      </c>
      <c r="W3436" s="54">
        <f t="shared" si="161"/>
        <v>3427</v>
      </c>
      <c r="X3436" s="68">
        <v>101174</v>
      </c>
      <c r="AC3436" s="63">
        <v>50588.564836572856</v>
      </c>
      <c r="AD3436" s="63"/>
      <c r="AE3436" s="54" t="s">
        <v>176</v>
      </c>
      <c r="AG3436" s="63"/>
      <c r="AK3436" s="64"/>
      <c r="AL3436" s="64"/>
      <c r="AM3436" s="65"/>
      <c r="AO3436" s="64"/>
      <c r="AP3436" s="66"/>
      <c r="AQ3436" s="66"/>
      <c r="AS3436" s="67"/>
      <c r="AT3436" s="68"/>
    </row>
    <row r="3437" spans="1:46" x14ac:dyDescent="0.25">
      <c r="A3437" s="60">
        <v>52162.285259220283</v>
      </c>
      <c r="B3437" s="54">
        <f t="shared" si="159"/>
        <v>18</v>
      </c>
      <c r="C3437" s="54">
        <f t="shared" si="160"/>
        <v>3428</v>
      </c>
      <c r="D3437" s="60">
        <v>52162.285259220283</v>
      </c>
      <c r="G3437" s="63"/>
      <c r="I3437" s="64"/>
      <c r="J3437" s="64"/>
      <c r="K3437" s="65"/>
      <c r="M3437" s="64"/>
      <c r="N3437" s="66"/>
      <c r="O3437" s="66"/>
      <c r="Q3437" s="67"/>
      <c r="R3437" s="68"/>
      <c r="S3437" s="63"/>
      <c r="U3437" s="68">
        <v>101204</v>
      </c>
      <c r="V3437" s="64">
        <v>1</v>
      </c>
      <c r="W3437" s="54">
        <f t="shared" si="161"/>
        <v>3428</v>
      </c>
      <c r="X3437" s="68">
        <v>101204</v>
      </c>
      <c r="AC3437" s="63">
        <v>50602.492680440657</v>
      </c>
      <c r="AD3437" s="63"/>
      <c r="AE3437" s="54" t="s">
        <v>177</v>
      </c>
      <c r="AG3437" s="63"/>
      <c r="AK3437" s="64"/>
      <c r="AL3437" s="64"/>
      <c r="AM3437" s="65"/>
      <c r="AO3437" s="64"/>
      <c r="AP3437" s="66"/>
      <c r="AQ3437" s="66"/>
      <c r="AS3437" s="67"/>
      <c r="AT3437" s="68"/>
    </row>
    <row r="3438" spans="1:46" x14ac:dyDescent="0.25">
      <c r="A3438" s="60">
        <v>52177.297815999482</v>
      </c>
      <c r="B3438" s="54">
        <f t="shared" si="159"/>
        <v>19</v>
      </c>
      <c r="C3438" s="54">
        <f t="shared" si="160"/>
        <v>3429</v>
      </c>
      <c r="D3438" s="60">
        <v>52177.297815999482</v>
      </c>
      <c r="G3438" s="63"/>
      <c r="I3438" s="64"/>
      <c r="J3438" s="64"/>
      <c r="K3438" s="65"/>
      <c r="M3438" s="64"/>
      <c r="N3438" s="66"/>
      <c r="O3438" s="66"/>
      <c r="Q3438" s="67"/>
      <c r="R3438" s="68"/>
      <c r="S3438" s="63"/>
      <c r="U3438" s="68">
        <v>101233</v>
      </c>
      <c r="V3438" s="64">
        <v>2</v>
      </c>
      <c r="W3438" s="54">
        <f t="shared" si="161"/>
        <v>3429</v>
      </c>
      <c r="X3438" s="68">
        <v>101233</v>
      </c>
      <c r="AC3438" s="63">
        <v>50618.028847476933</v>
      </c>
      <c r="AD3438" s="63"/>
      <c r="AE3438" s="54" t="s">
        <v>176</v>
      </c>
      <c r="AG3438" s="63"/>
      <c r="AK3438" s="64"/>
      <c r="AL3438" s="64"/>
      <c r="AM3438" s="65"/>
      <c r="AO3438" s="64"/>
      <c r="AP3438" s="66"/>
      <c r="AQ3438" s="66"/>
      <c r="AS3438" s="67"/>
      <c r="AT3438" s="68"/>
    </row>
    <row r="3439" spans="1:46" x14ac:dyDescent="0.25">
      <c r="A3439" s="60">
        <v>52192.193463926669</v>
      </c>
      <c r="B3439" s="54">
        <f t="shared" si="159"/>
        <v>20</v>
      </c>
      <c r="C3439" s="54">
        <f t="shared" si="160"/>
        <v>3430</v>
      </c>
      <c r="D3439" s="60">
        <v>52192.193463926669</v>
      </c>
      <c r="G3439" s="63"/>
      <c r="I3439" s="64"/>
      <c r="J3439" s="64"/>
      <c r="K3439" s="65"/>
      <c r="M3439" s="64"/>
      <c r="N3439" s="66"/>
      <c r="O3439" s="66"/>
      <c r="Q3439" s="67"/>
      <c r="R3439" s="68"/>
      <c r="S3439" s="63"/>
      <c r="U3439" s="68">
        <v>101263</v>
      </c>
      <c r="V3439" s="64">
        <v>3</v>
      </c>
      <c r="W3439" s="54">
        <f t="shared" si="161"/>
        <v>3430</v>
      </c>
      <c r="X3439" s="68">
        <v>101263</v>
      </c>
      <c r="AC3439" s="63">
        <v>50631.95696303295</v>
      </c>
      <c r="AD3439" s="63"/>
      <c r="AE3439" s="54" t="s">
        <v>177</v>
      </c>
      <c r="AG3439" s="63"/>
      <c r="AK3439" s="64"/>
      <c r="AL3439" s="64"/>
      <c r="AM3439" s="65"/>
      <c r="AO3439" s="64"/>
      <c r="AP3439" s="66"/>
      <c r="AQ3439" s="66"/>
      <c r="AS3439" s="67"/>
      <c r="AT3439" s="68"/>
    </row>
    <row r="3440" spans="1:46" x14ac:dyDescent="0.25">
      <c r="A3440" s="60">
        <v>52207.007249257527</v>
      </c>
      <c r="B3440" s="54">
        <f t="shared" si="159"/>
        <v>21</v>
      </c>
      <c r="C3440" s="54">
        <f t="shared" si="160"/>
        <v>3431</v>
      </c>
      <c r="D3440" s="60">
        <v>52207.007249257527</v>
      </c>
      <c r="G3440" s="63"/>
      <c r="I3440" s="64"/>
      <c r="J3440" s="64"/>
      <c r="K3440" s="65"/>
      <c r="M3440" s="64"/>
      <c r="N3440" s="66"/>
      <c r="O3440" s="66"/>
      <c r="Q3440" s="67"/>
      <c r="R3440" s="68"/>
      <c r="S3440" s="63"/>
      <c r="U3440" s="68">
        <v>101293</v>
      </c>
      <c r="V3440" s="64">
        <v>4</v>
      </c>
      <c r="W3440" s="54">
        <f t="shared" si="161"/>
        <v>3431</v>
      </c>
      <c r="X3440" s="68">
        <v>101293</v>
      </c>
      <c r="AC3440" s="63">
        <v>50647.426374342293</v>
      </c>
      <c r="AD3440" s="63"/>
      <c r="AE3440" s="54" t="s">
        <v>176</v>
      </c>
      <c r="AG3440" s="63"/>
      <c r="AK3440" s="64"/>
      <c r="AL3440" s="64"/>
      <c r="AM3440" s="65"/>
      <c r="AO3440" s="64"/>
      <c r="AP3440" s="66"/>
      <c r="AQ3440" s="66"/>
      <c r="AS3440" s="67"/>
      <c r="AT3440" s="68"/>
    </row>
    <row r="3441" spans="1:46" x14ac:dyDescent="0.25">
      <c r="A3441" s="60">
        <v>52221.753663862124</v>
      </c>
      <c r="B3441" s="54">
        <f t="shared" si="159"/>
        <v>22</v>
      </c>
      <c r="C3441" s="54">
        <f t="shared" si="160"/>
        <v>3432</v>
      </c>
      <c r="D3441" s="60">
        <v>52221.753663862124</v>
      </c>
      <c r="G3441" s="63"/>
      <c r="I3441" s="64"/>
      <c r="J3441" s="64"/>
      <c r="K3441" s="65"/>
      <c r="M3441" s="64"/>
      <c r="N3441" s="66"/>
      <c r="O3441" s="66"/>
      <c r="Q3441" s="67"/>
      <c r="R3441" s="68"/>
      <c r="S3441" s="63"/>
      <c r="U3441" s="68">
        <v>101322</v>
      </c>
      <c r="V3441" s="64">
        <v>5</v>
      </c>
      <c r="W3441" s="54">
        <f t="shared" si="161"/>
        <v>3432</v>
      </c>
      <c r="X3441" s="68">
        <v>101322</v>
      </c>
      <c r="AC3441" s="63">
        <v>50661.51779798558</v>
      </c>
      <c r="AD3441" s="63"/>
      <c r="AE3441" s="54" t="s">
        <v>177</v>
      </c>
      <c r="AG3441" s="63"/>
      <c r="AK3441" s="64"/>
      <c r="AL3441" s="64"/>
      <c r="AM3441" s="65"/>
      <c r="AO3441" s="64"/>
      <c r="AP3441" s="66"/>
      <c r="AQ3441" s="66"/>
      <c r="AS3441" s="67"/>
      <c r="AT3441" s="68"/>
    </row>
    <row r="3442" spans="1:46" x14ac:dyDescent="0.25">
      <c r="A3442" s="60">
        <v>52236.476779795252</v>
      </c>
      <c r="B3442" s="54">
        <f t="shared" si="159"/>
        <v>23</v>
      </c>
      <c r="C3442" s="54">
        <f t="shared" si="160"/>
        <v>3433</v>
      </c>
      <c r="D3442" s="60">
        <v>52236.476779795252</v>
      </c>
      <c r="G3442" s="63"/>
      <c r="I3442" s="64"/>
      <c r="J3442" s="64"/>
      <c r="K3442" s="65"/>
      <c r="M3442" s="64"/>
      <c r="N3442" s="66"/>
      <c r="O3442" s="66"/>
      <c r="Q3442" s="67"/>
      <c r="R3442" s="68"/>
      <c r="S3442" s="63"/>
      <c r="U3442" s="68">
        <v>101351</v>
      </c>
      <c r="V3442" s="64">
        <v>6</v>
      </c>
      <c r="W3442" s="54">
        <f t="shared" si="161"/>
        <v>3433</v>
      </c>
      <c r="X3442" s="68">
        <v>101351</v>
      </c>
      <c r="AC3442" s="63">
        <v>50676.790833702777</v>
      </c>
      <c r="AD3442" s="63"/>
      <c r="AE3442" s="54" t="s">
        <v>176</v>
      </c>
      <c r="AG3442" s="63"/>
      <c r="AK3442" s="64"/>
      <c r="AL3442" s="64"/>
      <c r="AM3442" s="65"/>
      <c r="AO3442" s="64"/>
      <c r="AP3442" s="66"/>
      <c r="AQ3442" s="66"/>
      <c r="AS3442" s="67"/>
      <c r="AT3442" s="68"/>
    </row>
    <row r="3443" spans="1:46" x14ac:dyDescent="0.25">
      <c r="A3443" s="60">
        <v>52251.196390460245</v>
      </c>
      <c r="B3443" s="54">
        <f t="shared" si="159"/>
        <v>24</v>
      </c>
      <c r="C3443" s="54">
        <f t="shared" si="160"/>
        <v>3434</v>
      </c>
      <c r="D3443" s="60">
        <v>52251.196390460245</v>
      </c>
      <c r="G3443" s="63"/>
      <c r="I3443" s="64"/>
      <c r="J3443" s="64"/>
      <c r="K3443" s="65"/>
      <c r="M3443" s="64"/>
      <c r="N3443" s="66"/>
      <c r="O3443" s="66"/>
      <c r="Q3443" s="67"/>
      <c r="R3443" s="68"/>
      <c r="S3443" s="63"/>
      <c r="U3443" s="68">
        <v>101380</v>
      </c>
      <c r="V3443" s="64">
        <v>7</v>
      </c>
      <c r="W3443" s="54">
        <f t="shared" si="161"/>
        <v>3434</v>
      </c>
      <c r="X3443" s="68">
        <v>101380</v>
      </c>
      <c r="AC3443" s="63">
        <v>50691.182682494633</v>
      </c>
      <c r="AD3443" s="63"/>
      <c r="AE3443" s="54" t="s">
        <v>177</v>
      </c>
      <c r="AG3443" s="63"/>
      <c r="AK3443" s="64"/>
      <c r="AL3443" s="64"/>
      <c r="AM3443" s="65"/>
      <c r="AO3443" s="64"/>
      <c r="AP3443" s="66"/>
      <c r="AQ3443" s="66"/>
      <c r="AS3443" s="67"/>
      <c r="AT3443" s="68"/>
    </row>
    <row r="3444" spans="1:46" x14ac:dyDescent="0.25">
      <c r="A3444" s="60">
        <v>52265.958322682418</v>
      </c>
      <c r="B3444" s="54">
        <f t="shared" si="159"/>
        <v>1</v>
      </c>
      <c r="C3444" s="54">
        <f t="shared" si="160"/>
        <v>3435</v>
      </c>
      <c r="D3444" s="60">
        <v>52265.958322682418</v>
      </c>
      <c r="G3444" s="63"/>
      <c r="I3444" s="64"/>
      <c r="J3444" s="64"/>
      <c r="K3444" s="65"/>
      <c r="M3444" s="64"/>
      <c r="N3444" s="66"/>
      <c r="O3444" s="66"/>
      <c r="Q3444" s="67"/>
      <c r="R3444" s="68"/>
      <c r="S3444" s="63"/>
      <c r="U3444" s="68">
        <v>101410</v>
      </c>
      <c r="V3444" s="64">
        <v>7</v>
      </c>
      <c r="W3444" s="54">
        <f t="shared" si="161"/>
        <v>3435</v>
      </c>
      <c r="X3444" s="68">
        <v>101410</v>
      </c>
      <c r="AC3444" s="63">
        <v>50706.162546638865</v>
      </c>
      <c r="AD3444" s="63"/>
      <c r="AE3444" s="54" t="s">
        <v>176</v>
      </c>
      <c r="AG3444" s="63"/>
      <c r="AK3444" s="64"/>
      <c r="AL3444" s="64"/>
      <c r="AM3444" s="65"/>
      <c r="AO3444" s="64"/>
      <c r="AP3444" s="66"/>
      <c r="AQ3444" s="66"/>
      <c r="AS3444" s="67"/>
      <c r="AT3444" s="68"/>
    </row>
    <row r="3445" spans="1:46" x14ac:dyDescent="0.25">
      <c r="A3445" s="60">
        <v>52280.779781922698</v>
      </c>
      <c r="B3445" s="54">
        <f t="shared" si="159"/>
        <v>2</v>
      </c>
      <c r="C3445" s="54">
        <f t="shared" si="160"/>
        <v>3436</v>
      </c>
      <c r="D3445" s="60">
        <v>52280.779781922698</v>
      </c>
      <c r="G3445" s="63"/>
      <c r="I3445" s="64"/>
      <c r="J3445" s="64"/>
      <c r="K3445" s="65"/>
      <c r="M3445" s="64"/>
      <c r="N3445" s="66"/>
      <c r="O3445" s="66"/>
      <c r="Q3445" s="67"/>
      <c r="R3445" s="68"/>
      <c r="S3445" s="63"/>
      <c r="U3445" s="68">
        <v>101439</v>
      </c>
      <c r="V3445" s="64">
        <v>8</v>
      </c>
      <c r="W3445" s="54">
        <f t="shared" si="161"/>
        <v>3436</v>
      </c>
      <c r="X3445" s="68">
        <v>101439</v>
      </c>
      <c r="AC3445" s="63">
        <v>50720.936385796405</v>
      </c>
      <c r="AD3445" s="63"/>
      <c r="AE3445" s="54" t="s">
        <v>177</v>
      </c>
      <c r="AG3445" s="63"/>
      <c r="AK3445" s="64"/>
      <c r="AL3445" s="64"/>
      <c r="AM3445" s="65"/>
      <c r="AO3445" s="64"/>
      <c r="AP3445" s="66"/>
      <c r="AQ3445" s="66"/>
      <c r="AS3445" s="67"/>
      <c r="AT3445" s="68"/>
    </row>
    <row r="3446" spans="1:46" x14ac:dyDescent="0.25">
      <c r="A3446" s="60">
        <v>52295.700692067854</v>
      </c>
      <c r="B3446" s="54">
        <f t="shared" si="159"/>
        <v>3</v>
      </c>
      <c r="C3446" s="54">
        <f t="shared" si="160"/>
        <v>3437</v>
      </c>
      <c r="D3446" s="60">
        <v>52295.700692067854</v>
      </c>
      <c r="G3446" s="63"/>
      <c r="I3446" s="64"/>
      <c r="J3446" s="64"/>
      <c r="K3446" s="65"/>
      <c r="M3446" s="64"/>
      <c r="N3446" s="66"/>
      <c r="O3446" s="66"/>
      <c r="Q3446" s="67"/>
      <c r="R3446" s="68"/>
      <c r="S3446" s="63"/>
      <c r="U3446" s="68">
        <v>101469</v>
      </c>
      <c r="V3446" s="64">
        <v>9</v>
      </c>
      <c r="W3446" s="54">
        <f t="shared" si="161"/>
        <v>3437</v>
      </c>
      <c r="X3446" s="68">
        <v>101469</v>
      </c>
      <c r="AC3446" s="63">
        <v>50735.574949503876</v>
      </c>
      <c r="AD3446" s="63"/>
      <c r="AE3446" s="54" t="s">
        <v>176</v>
      </c>
      <c r="AG3446" s="63"/>
      <c r="AK3446" s="64"/>
      <c r="AL3446" s="64"/>
      <c r="AM3446" s="65"/>
      <c r="AO3446" s="64"/>
      <c r="AP3446" s="66"/>
      <c r="AQ3446" s="66"/>
      <c r="AS3446" s="67"/>
      <c r="AT3446" s="68"/>
    </row>
    <row r="3447" spans="1:46" x14ac:dyDescent="0.25">
      <c r="A3447" s="60">
        <v>52310.728474958334</v>
      </c>
      <c r="B3447" s="54">
        <f t="shared" si="159"/>
        <v>4</v>
      </c>
      <c r="C3447" s="54">
        <f t="shared" si="160"/>
        <v>3438</v>
      </c>
      <c r="D3447" s="60">
        <v>52310.728474958334</v>
      </c>
      <c r="G3447" s="63"/>
      <c r="I3447" s="64"/>
      <c r="J3447" s="64"/>
      <c r="K3447" s="65"/>
      <c r="M3447" s="64"/>
      <c r="N3447" s="66"/>
      <c r="O3447" s="66"/>
      <c r="Q3447" s="67"/>
      <c r="R3447" s="68"/>
      <c r="S3447" s="63"/>
      <c r="U3447" s="68">
        <v>101498</v>
      </c>
      <c r="V3447" s="64">
        <v>10</v>
      </c>
      <c r="W3447" s="54">
        <f t="shared" si="161"/>
        <v>3438</v>
      </c>
      <c r="X3447" s="68">
        <v>101498</v>
      </c>
      <c r="AC3447" s="63">
        <v>50750.73029203387</v>
      </c>
      <c r="AD3447" s="63"/>
      <c r="AE3447" s="54" t="s">
        <v>177</v>
      </c>
      <c r="AG3447" s="63"/>
      <c r="AK3447" s="64"/>
      <c r="AL3447" s="64"/>
      <c r="AM3447" s="65"/>
      <c r="AO3447" s="64"/>
      <c r="AP3447" s="66"/>
      <c r="AQ3447" s="66"/>
      <c r="AS3447" s="67"/>
      <c r="AT3447" s="68"/>
    </row>
    <row r="3448" spans="1:46" x14ac:dyDescent="0.25">
      <c r="A3448" s="60">
        <v>52325.889917645603</v>
      </c>
      <c r="B3448" s="54">
        <f t="shared" si="159"/>
        <v>5</v>
      </c>
      <c r="C3448" s="54">
        <f t="shared" si="160"/>
        <v>3439</v>
      </c>
      <c r="D3448" s="60">
        <v>52325.889917645603</v>
      </c>
      <c r="G3448" s="63"/>
      <c r="I3448" s="64"/>
      <c r="J3448" s="64"/>
      <c r="K3448" s="65"/>
      <c r="M3448" s="64"/>
      <c r="N3448" s="66"/>
      <c r="O3448" s="66"/>
      <c r="Q3448" s="67"/>
      <c r="R3448" s="68"/>
      <c r="S3448" s="63"/>
      <c r="U3448" s="68">
        <v>101528</v>
      </c>
      <c r="V3448" s="64">
        <v>11</v>
      </c>
      <c r="W3448" s="54">
        <f t="shared" si="161"/>
        <v>3439</v>
      </c>
      <c r="X3448" s="68">
        <v>101528</v>
      </c>
      <c r="AC3448" s="63">
        <v>50765.043871452566</v>
      </c>
      <c r="AD3448" s="63"/>
      <c r="AE3448" s="54" t="s">
        <v>176</v>
      </c>
      <c r="AG3448" s="63"/>
      <c r="AK3448" s="64"/>
      <c r="AL3448" s="64"/>
      <c r="AM3448" s="65"/>
      <c r="AO3448" s="64"/>
      <c r="AP3448" s="66"/>
      <c r="AQ3448" s="66"/>
      <c r="AS3448" s="67"/>
      <c r="AT3448" s="68"/>
    </row>
    <row r="3449" spans="1:46" x14ac:dyDescent="0.25">
      <c r="A3449" s="60">
        <v>52341.177537624259</v>
      </c>
      <c r="B3449" s="54">
        <f t="shared" si="159"/>
        <v>6</v>
      </c>
      <c r="C3449" s="54">
        <f t="shared" si="160"/>
        <v>3440</v>
      </c>
      <c r="D3449" s="60">
        <v>52341.177537624259</v>
      </c>
      <c r="G3449" s="63"/>
      <c r="I3449" s="64"/>
      <c r="J3449" s="64"/>
      <c r="K3449" s="65"/>
      <c r="M3449" s="64"/>
      <c r="N3449" s="66"/>
      <c r="O3449" s="66"/>
      <c r="Q3449" s="67"/>
      <c r="R3449" s="68"/>
      <c r="S3449" s="63"/>
      <c r="U3449" s="68">
        <v>101558</v>
      </c>
      <c r="V3449" s="64">
        <v>12</v>
      </c>
      <c r="W3449" s="54">
        <f t="shared" si="161"/>
        <v>3440</v>
      </c>
      <c r="X3449" s="68">
        <v>101558</v>
      </c>
      <c r="AC3449" s="63">
        <v>50780.490786702372</v>
      </c>
      <c r="AD3449" s="63"/>
      <c r="AE3449" s="54" t="s">
        <v>177</v>
      </c>
      <c r="AG3449" s="63"/>
      <c r="AK3449" s="64"/>
      <c r="AL3449" s="64"/>
      <c r="AM3449" s="65"/>
      <c r="AO3449" s="64"/>
      <c r="AP3449" s="66"/>
      <c r="AQ3449" s="66"/>
      <c r="AS3449" s="67"/>
      <c r="AT3449" s="68"/>
    </row>
    <row r="3450" spans="1:46" x14ac:dyDescent="0.25">
      <c r="A3450" s="60">
        <v>52356.59950180212</v>
      </c>
      <c r="B3450" s="54">
        <f t="shared" si="159"/>
        <v>7</v>
      </c>
      <c r="C3450" s="54">
        <f t="shared" si="160"/>
        <v>3441</v>
      </c>
      <c r="D3450" s="60">
        <v>52356.59950180212</v>
      </c>
      <c r="G3450" s="63"/>
      <c r="I3450" s="64"/>
      <c r="J3450" s="64"/>
      <c r="K3450" s="65"/>
      <c r="M3450" s="64"/>
      <c r="N3450" s="66"/>
      <c r="O3450" s="66"/>
      <c r="Q3450" s="67"/>
      <c r="R3450" s="68"/>
      <c r="S3450" s="63"/>
      <c r="U3450" s="68">
        <v>101588</v>
      </c>
      <c r="V3450" s="64">
        <v>1</v>
      </c>
      <c r="W3450" s="54">
        <f t="shared" si="161"/>
        <v>3441</v>
      </c>
      <c r="X3450" s="68">
        <v>101588</v>
      </c>
      <c r="AC3450" s="63">
        <v>50794.567581411451</v>
      </c>
      <c r="AD3450" s="63"/>
      <c r="AE3450" s="54" t="s">
        <v>176</v>
      </c>
      <c r="AG3450" s="63"/>
      <c r="AK3450" s="64"/>
      <c r="AL3450" s="64"/>
      <c r="AM3450" s="65"/>
      <c r="AO3450" s="64"/>
      <c r="AP3450" s="66"/>
      <c r="AQ3450" s="66"/>
      <c r="AS3450" s="67"/>
      <c r="AT3450" s="68"/>
    </row>
    <row r="3451" spans="1:46" x14ac:dyDescent="0.25">
      <c r="A3451" s="60">
        <v>52372.132193751168</v>
      </c>
      <c r="B3451" s="54">
        <f t="shared" si="159"/>
        <v>8</v>
      </c>
      <c r="C3451" s="54">
        <f t="shared" si="160"/>
        <v>3442</v>
      </c>
      <c r="D3451" s="60">
        <v>52372.132193751168</v>
      </c>
      <c r="G3451" s="63"/>
      <c r="I3451" s="64"/>
      <c r="J3451" s="64"/>
      <c r="K3451" s="65"/>
      <c r="M3451" s="64"/>
      <c r="N3451" s="66"/>
      <c r="O3451" s="66"/>
      <c r="Q3451" s="67"/>
      <c r="R3451" s="68"/>
      <c r="S3451" s="63"/>
      <c r="U3451" s="68">
        <v>101617</v>
      </c>
      <c r="V3451" s="64">
        <v>2</v>
      </c>
      <c r="W3451" s="54">
        <f t="shared" si="161"/>
        <v>3442</v>
      </c>
      <c r="X3451" s="68">
        <v>101617</v>
      </c>
      <c r="AC3451" s="63">
        <v>50810.153083793819</v>
      </c>
      <c r="AD3451" s="63"/>
      <c r="AE3451" s="54" t="s">
        <v>177</v>
      </c>
      <c r="AG3451" s="63"/>
      <c r="AK3451" s="64"/>
      <c r="AL3451" s="64"/>
      <c r="AM3451" s="65"/>
      <c r="AO3451" s="64"/>
      <c r="AP3451" s="66"/>
      <c r="AQ3451" s="66"/>
      <c r="AS3451" s="67"/>
      <c r="AT3451" s="68"/>
    </row>
    <row r="3452" spans="1:46" x14ac:dyDescent="0.25">
      <c r="A3452" s="60">
        <v>52387.763452758081</v>
      </c>
      <c r="B3452" s="54">
        <f t="shared" si="159"/>
        <v>9</v>
      </c>
      <c r="C3452" s="54">
        <f t="shared" si="160"/>
        <v>3443</v>
      </c>
      <c r="D3452" s="60">
        <v>52387.763452758081</v>
      </c>
      <c r="G3452" s="63"/>
      <c r="I3452" s="64"/>
      <c r="J3452" s="64"/>
      <c r="K3452" s="65"/>
      <c r="M3452" s="64"/>
      <c r="N3452" s="66"/>
      <c r="O3452" s="66"/>
      <c r="Q3452" s="67"/>
      <c r="R3452" s="68"/>
      <c r="S3452" s="63"/>
      <c r="U3452" s="68">
        <v>101647</v>
      </c>
      <c r="V3452" s="64">
        <v>3</v>
      </c>
      <c r="W3452" s="54">
        <f t="shared" si="161"/>
        <v>3443</v>
      </c>
      <c r="X3452" s="68">
        <v>101647</v>
      </c>
      <c r="AC3452" s="63">
        <v>50824.13800635701</v>
      </c>
      <c r="AD3452" s="63"/>
      <c r="AE3452" s="54" t="s">
        <v>176</v>
      </c>
      <c r="AG3452" s="63"/>
      <c r="AK3452" s="64"/>
      <c r="AL3452" s="64"/>
      <c r="AM3452" s="65"/>
      <c r="AO3452" s="64"/>
      <c r="AP3452" s="66"/>
      <c r="AQ3452" s="66"/>
      <c r="AS3452" s="67"/>
      <c r="AT3452" s="68"/>
    </row>
    <row r="3453" spans="1:46" x14ac:dyDescent="0.25">
      <c r="A3453" s="60">
        <v>52403.458047905006</v>
      </c>
      <c r="B3453" s="54">
        <f t="shared" si="159"/>
        <v>10</v>
      </c>
      <c r="C3453" s="54">
        <f t="shared" si="160"/>
        <v>3444</v>
      </c>
      <c r="D3453" s="60">
        <v>52403.458047905006</v>
      </c>
      <c r="G3453" s="63"/>
      <c r="I3453" s="64"/>
      <c r="J3453" s="64"/>
      <c r="K3453" s="65"/>
      <c r="M3453" s="64"/>
      <c r="N3453" s="66"/>
      <c r="O3453" s="66"/>
      <c r="Q3453" s="67"/>
      <c r="R3453" s="68"/>
      <c r="S3453" s="63"/>
      <c r="U3453" s="68">
        <v>101676</v>
      </c>
      <c r="V3453" s="64">
        <v>4</v>
      </c>
      <c r="W3453" s="54">
        <f t="shared" si="161"/>
        <v>3444</v>
      </c>
      <c r="X3453" s="68">
        <v>101676</v>
      </c>
      <c r="AC3453" s="63">
        <v>50839.691803824157</v>
      </c>
      <c r="AD3453" s="63"/>
      <c r="AE3453" s="54" t="s">
        <v>177</v>
      </c>
      <c r="AG3453" s="63"/>
      <c r="AK3453" s="64"/>
      <c r="AL3453" s="64"/>
      <c r="AM3453" s="65"/>
      <c r="AO3453" s="64"/>
      <c r="AP3453" s="66"/>
      <c r="AQ3453" s="66"/>
      <c r="AS3453" s="67"/>
      <c r="AT3453" s="68"/>
    </row>
    <row r="3454" spans="1:46" x14ac:dyDescent="0.25">
      <c r="A3454" s="60">
        <v>52419.186848178972</v>
      </c>
      <c r="B3454" s="54">
        <f t="shared" si="159"/>
        <v>11</v>
      </c>
      <c r="C3454" s="54">
        <f t="shared" si="160"/>
        <v>3445</v>
      </c>
      <c r="D3454" s="60">
        <v>52419.186848178972</v>
      </c>
      <c r="G3454" s="63"/>
      <c r="I3454" s="64"/>
      <c r="J3454" s="64"/>
      <c r="K3454" s="65"/>
      <c r="M3454" s="64"/>
      <c r="N3454" s="66"/>
      <c r="O3454" s="66"/>
      <c r="Q3454" s="67"/>
      <c r="R3454" s="68"/>
      <c r="S3454" s="63"/>
      <c r="U3454" s="68">
        <v>101706</v>
      </c>
      <c r="V3454" s="64">
        <v>5</v>
      </c>
      <c r="W3454" s="54">
        <f t="shared" si="161"/>
        <v>3445</v>
      </c>
      <c r="X3454" s="68">
        <v>101706</v>
      </c>
      <c r="AC3454" s="63">
        <v>50853.750495306682</v>
      </c>
      <c r="AD3454" s="63"/>
      <c r="AE3454" s="54" t="s">
        <v>176</v>
      </c>
      <c r="AG3454" s="63"/>
      <c r="AK3454" s="64"/>
      <c r="AL3454" s="64"/>
      <c r="AM3454" s="65"/>
      <c r="AO3454" s="64"/>
      <c r="AP3454" s="66"/>
      <c r="AQ3454" s="66"/>
      <c r="AS3454" s="67"/>
      <c r="AT3454" s="68"/>
    </row>
    <row r="3455" spans="1:46" x14ac:dyDescent="0.25">
      <c r="A3455" s="60">
        <v>52434.912969021127</v>
      </c>
      <c r="B3455" s="54">
        <f t="shared" si="159"/>
        <v>12</v>
      </c>
      <c r="C3455" s="54">
        <f t="shared" si="160"/>
        <v>3446</v>
      </c>
      <c r="D3455" s="60">
        <v>52434.912969021127</v>
      </c>
      <c r="G3455" s="63"/>
      <c r="I3455" s="64"/>
      <c r="J3455" s="64"/>
      <c r="K3455" s="65"/>
      <c r="M3455" s="64"/>
      <c r="N3455" s="66"/>
      <c r="O3455" s="66"/>
      <c r="Q3455" s="67"/>
      <c r="R3455" s="68"/>
      <c r="S3455" s="63"/>
      <c r="U3455" s="68">
        <v>101735</v>
      </c>
      <c r="V3455" s="64">
        <v>6</v>
      </c>
      <c r="W3455" s="54">
        <f t="shared" si="161"/>
        <v>3446</v>
      </c>
      <c r="X3455" s="68">
        <v>101735</v>
      </c>
      <c r="AC3455" s="63">
        <v>50869.120812706184</v>
      </c>
      <c r="AD3455" s="63"/>
      <c r="AE3455" s="54" t="s">
        <v>177</v>
      </c>
      <c r="AG3455" s="63"/>
      <c r="AK3455" s="64"/>
      <c r="AL3455" s="64"/>
      <c r="AM3455" s="65"/>
      <c r="AO3455" s="64"/>
      <c r="AP3455" s="66"/>
      <c r="AQ3455" s="66"/>
      <c r="AS3455" s="67"/>
      <c r="AT3455" s="68"/>
    </row>
    <row r="3456" spans="1:46" x14ac:dyDescent="0.25">
      <c r="A3456" s="60">
        <v>52450.598601810634</v>
      </c>
      <c r="B3456" s="54">
        <f t="shared" si="159"/>
        <v>13</v>
      </c>
      <c r="C3456" s="54">
        <f t="shared" si="160"/>
        <v>3447</v>
      </c>
      <c r="D3456" s="60">
        <v>52450.598601810634</v>
      </c>
      <c r="G3456" s="63"/>
      <c r="I3456" s="64"/>
      <c r="J3456" s="64"/>
      <c r="K3456" s="65"/>
      <c r="M3456" s="64"/>
      <c r="N3456" s="66"/>
      <c r="O3456" s="66"/>
      <c r="Q3456" s="67"/>
      <c r="R3456" s="68"/>
      <c r="S3456" s="63"/>
      <c r="U3456" s="68">
        <v>101764</v>
      </c>
      <c r="V3456" s="64">
        <v>7</v>
      </c>
      <c r="W3456" s="54">
        <f t="shared" si="161"/>
        <v>3447</v>
      </c>
      <c r="X3456" s="68">
        <v>101764</v>
      </c>
      <c r="AC3456" s="63">
        <v>50883.39997143345</v>
      </c>
      <c r="AD3456" s="63"/>
      <c r="AE3456" s="54" t="s">
        <v>176</v>
      </c>
      <c r="AG3456" s="63"/>
      <c r="AK3456" s="64"/>
      <c r="AL3456" s="64"/>
      <c r="AM3456" s="65"/>
      <c r="AO3456" s="64"/>
      <c r="AP3456" s="66"/>
      <c r="AQ3456" s="66"/>
      <c r="AS3456" s="67"/>
      <c r="AT3456" s="68"/>
    </row>
    <row r="3457" spans="1:46" x14ac:dyDescent="0.25">
      <c r="A3457" s="60">
        <v>52466.215980066918</v>
      </c>
      <c r="B3457" s="54">
        <f t="shared" si="159"/>
        <v>14</v>
      </c>
      <c r="C3457" s="54">
        <f t="shared" si="160"/>
        <v>3448</v>
      </c>
      <c r="D3457" s="60">
        <v>52466.215980066918</v>
      </c>
      <c r="G3457" s="63"/>
      <c r="I3457" s="64"/>
      <c r="J3457" s="64"/>
      <c r="K3457" s="65"/>
      <c r="M3457" s="64"/>
      <c r="N3457" s="66"/>
      <c r="O3457" s="66"/>
      <c r="Q3457" s="67"/>
      <c r="R3457" s="68"/>
      <c r="S3457" s="63"/>
      <c r="U3457" s="68">
        <v>101794</v>
      </c>
      <c r="V3457" s="64">
        <v>8</v>
      </c>
      <c r="W3457" s="54">
        <f t="shared" si="161"/>
        <v>3448</v>
      </c>
      <c r="X3457" s="68">
        <v>101794</v>
      </c>
      <c r="AC3457" s="63">
        <v>50898.473069105763</v>
      </c>
      <c r="AD3457" s="63"/>
      <c r="AE3457" s="54" t="s">
        <v>177</v>
      </c>
      <c r="AG3457" s="63"/>
      <c r="AK3457" s="64"/>
      <c r="AL3457" s="64"/>
      <c r="AM3457" s="65"/>
      <c r="AO3457" s="64"/>
      <c r="AP3457" s="66"/>
      <c r="AQ3457" s="66"/>
      <c r="AS3457" s="67"/>
      <c r="AT3457" s="68"/>
    </row>
    <row r="3458" spans="1:46" x14ac:dyDescent="0.25">
      <c r="A3458" s="60">
        <v>52481.730141217355</v>
      </c>
      <c r="B3458" s="54">
        <f t="shared" si="159"/>
        <v>15</v>
      </c>
      <c r="C3458" s="54">
        <f t="shared" si="160"/>
        <v>3449</v>
      </c>
      <c r="D3458" s="60">
        <v>52481.730141217355</v>
      </c>
      <c r="G3458" s="63"/>
      <c r="I3458" s="64"/>
      <c r="J3458" s="64"/>
      <c r="K3458" s="65"/>
      <c r="M3458" s="64"/>
      <c r="N3458" s="66"/>
      <c r="O3458" s="66"/>
      <c r="Q3458" s="67"/>
      <c r="R3458" s="68"/>
      <c r="S3458" s="63"/>
      <c r="U3458" s="68">
        <v>101823</v>
      </c>
      <c r="V3458" s="64">
        <v>9</v>
      </c>
      <c r="W3458" s="54">
        <f t="shared" si="161"/>
        <v>3449</v>
      </c>
      <c r="X3458" s="68">
        <v>101823</v>
      </c>
      <c r="AC3458" s="63">
        <v>50913.068912605289</v>
      </c>
      <c r="AD3458" s="63"/>
      <c r="AE3458" s="54" t="s">
        <v>176</v>
      </c>
      <c r="AG3458" s="63"/>
      <c r="AK3458" s="64"/>
      <c r="AL3458" s="64"/>
      <c r="AM3458" s="65"/>
      <c r="AO3458" s="64"/>
      <c r="AP3458" s="66"/>
      <c r="AQ3458" s="66"/>
      <c r="AS3458" s="67"/>
      <c r="AT3458" s="68"/>
    </row>
    <row r="3459" spans="1:46" x14ac:dyDescent="0.25">
      <c r="A3459" s="60">
        <v>52497.130665999837</v>
      </c>
      <c r="B3459" s="54">
        <f t="shared" si="159"/>
        <v>16</v>
      </c>
      <c r="C3459" s="54">
        <f t="shared" si="160"/>
        <v>3450</v>
      </c>
      <c r="D3459" s="60">
        <v>52497.130665999837</v>
      </c>
      <c r="G3459" s="63"/>
      <c r="I3459" s="64"/>
      <c r="J3459" s="64"/>
      <c r="K3459" s="65"/>
      <c r="M3459" s="64"/>
      <c r="N3459" s="66"/>
      <c r="O3459" s="66"/>
      <c r="Q3459" s="67"/>
      <c r="R3459" s="68"/>
      <c r="S3459" s="63"/>
      <c r="U3459" s="68">
        <v>101853</v>
      </c>
      <c r="V3459" s="64">
        <v>10</v>
      </c>
      <c r="W3459" s="54">
        <f t="shared" si="161"/>
        <v>3450</v>
      </c>
      <c r="X3459" s="68">
        <v>101853</v>
      </c>
      <c r="AC3459" s="63">
        <v>50927.783958458807</v>
      </c>
      <c r="AD3459" s="63"/>
      <c r="AE3459" s="54" t="s">
        <v>177</v>
      </c>
      <c r="AG3459" s="63"/>
      <c r="AK3459" s="64"/>
      <c r="AL3459" s="64"/>
      <c r="AM3459" s="65"/>
      <c r="AO3459" s="64"/>
      <c r="AP3459" s="66"/>
      <c r="AQ3459" s="66"/>
      <c r="AS3459" s="67"/>
      <c r="AT3459" s="68"/>
    </row>
    <row r="3460" spans="1:46" x14ac:dyDescent="0.25">
      <c r="A3460" s="60">
        <v>52512.395100624766</v>
      </c>
      <c r="B3460" s="54">
        <f t="shared" si="159"/>
        <v>17</v>
      </c>
      <c r="C3460" s="54">
        <f t="shared" si="160"/>
        <v>3451</v>
      </c>
      <c r="D3460" s="60">
        <v>52512.395100624766</v>
      </c>
      <c r="G3460" s="63"/>
      <c r="I3460" s="64"/>
      <c r="J3460" s="64"/>
      <c r="K3460" s="65"/>
      <c r="M3460" s="64"/>
      <c r="N3460" s="66"/>
      <c r="O3460" s="66"/>
      <c r="Q3460" s="67"/>
      <c r="R3460" s="68"/>
      <c r="S3460" s="63"/>
      <c r="U3460" s="68">
        <v>101882</v>
      </c>
      <c r="V3460" s="64">
        <v>11</v>
      </c>
      <c r="W3460" s="54">
        <f t="shared" si="161"/>
        <v>3451</v>
      </c>
      <c r="X3460" s="68">
        <v>101882</v>
      </c>
      <c r="AC3460" s="63">
        <v>50942.724062396213</v>
      </c>
      <c r="AD3460" s="63"/>
      <c r="AE3460" s="54" t="s">
        <v>176</v>
      </c>
      <c r="AG3460" s="63"/>
      <c r="AK3460" s="64"/>
      <c r="AL3460" s="64"/>
      <c r="AM3460" s="65"/>
      <c r="AO3460" s="64"/>
      <c r="AP3460" s="66"/>
      <c r="AQ3460" s="66"/>
      <c r="AS3460" s="67"/>
      <c r="AT3460" s="68"/>
    </row>
    <row r="3461" spans="1:46" x14ac:dyDescent="0.25">
      <c r="A3461" s="60">
        <v>52527.533353652339</v>
      </c>
      <c r="B3461" s="54">
        <f t="shared" si="159"/>
        <v>18</v>
      </c>
      <c r="C3461" s="54">
        <f t="shared" si="160"/>
        <v>3452</v>
      </c>
      <c r="D3461" s="60">
        <v>52527.533353652339</v>
      </c>
      <c r="G3461" s="63"/>
      <c r="I3461" s="64"/>
      <c r="J3461" s="64"/>
      <c r="K3461" s="65"/>
      <c r="M3461" s="64"/>
      <c r="N3461" s="66"/>
      <c r="O3461" s="66"/>
      <c r="Q3461" s="67"/>
      <c r="R3461" s="68"/>
      <c r="S3461" s="63"/>
      <c r="U3461" s="68">
        <v>101912</v>
      </c>
      <c r="V3461" s="64">
        <v>12</v>
      </c>
      <c r="W3461" s="54">
        <f t="shared" si="161"/>
        <v>3452</v>
      </c>
      <c r="X3461" s="68">
        <v>101912</v>
      </c>
      <c r="AC3461" s="63">
        <v>50957.086596488021</v>
      </c>
      <c r="AD3461" s="63"/>
      <c r="AE3461" s="54" t="s">
        <v>177</v>
      </c>
      <c r="AG3461" s="63"/>
      <c r="AK3461" s="64"/>
      <c r="AL3461" s="64"/>
      <c r="AM3461" s="65"/>
      <c r="AO3461" s="64"/>
      <c r="AP3461" s="66"/>
      <c r="AQ3461" s="66"/>
      <c r="AS3461" s="67"/>
      <c r="AT3461" s="68"/>
    </row>
    <row r="3462" spans="1:46" x14ac:dyDescent="0.25">
      <c r="A3462" s="60">
        <v>52542.539620859083</v>
      </c>
      <c r="B3462" s="54">
        <f t="shared" si="159"/>
        <v>19</v>
      </c>
      <c r="C3462" s="54">
        <f t="shared" si="160"/>
        <v>3453</v>
      </c>
      <c r="D3462" s="60">
        <v>52542.539620859083</v>
      </c>
      <c r="G3462" s="63"/>
      <c r="I3462" s="64"/>
      <c r="J3462" s="64"/>
      <c r="K3462" s="65"/>
      <c r="M3462" s="64"/>
      <c r="N3462" s="66"/>
      <c r="O3462" s="66"/>
      <c r="Q3462" s="67"/>
      <c r="R3462" s="68"/>
      <c r="S3462" s="63"/>
      <c r="U3462" s="68">
        <v>101942</v>
      </c>
      <c r="V3462" s="64">
        <v>1</v>
      </c>
      <c r="W3462" s="54">
        <f t="shared" si="161"/>
        <v>3453</v>
      </c>
      <c r="X3462" s="68">
        <v>101942</v>
      </c>
      <c r="AC3462" s="63">
        <v>50972.330064325593</v>
      </c>
      <c r="AD3462" s="63"/>
      <c r="AE3462" s="54" t="s">
        <v>176</v>
      </c>
      <c r="AG3462" s="63"/>
      <c r="AK3462" s="64"/>
      <c r="AL3462" s="64"/>
      <c r="AM3462" s="65"/>
      <c r="AO3462" s="64"/>
      <c r="AP3462" s="66"/>
      <c r="AQ3462" s="66"/>
      <c r="AS3462" s="67"/>
      <c r="AT3462" s="68"/>
    </row>
    <row r="3463" spans="1:46" x14ac:dyDescent="0.25">
      <c r="A3463" s="60">
        <v>52557.441861063708</v>
      </c>
      <c r="B3463" s="54">
        <f t="shared" si="159"/>
        <v>20</v>
      </c>
      <c r="C3463" s="54">
        <f t="shared" si="160"/>
        <v>3454</v>
      </c>
      <c r="D3463" s="60">
        <v>52557.441861063708</v>
      </c>
      <c r="G3463" s="63"/>
      <c r="I3463" s="64"/>
      <c r="J3463" s="64"/>
      <c r="K3463" s="65"/>
      <c r="M3463" s="64"/>
      <c r="N3463" s="66"/>
      <c r="O3463" s="66"/>
      <c r="Q3463" s="67"/>
      <c r="R3463" s="68"/>
      <c r="S3463" s="63"/>
      <c r="U3463" s="68">
        <v>101971</v>
      </c>
      <c r="V3463" s="64">
        <v>2</v>
      </c>
      <c r="W3463" s="54">
        <f t="shared" si="161"/>
        <v>3454</v>
      </c>
      <c r="X3463" s="68">
        <v>101971</v>
      </c>
      <c r="AC3463" s="63">
        <v>50986.415186615195</v>
      </c>
      <c r="AD3463" s="63"/>
      <c r="AE3463" s="54" t="s">
        <v>177</v>
      </c>
      <c r="AG3463" s="63"/>
      <c r="AK3463" s="64"/>
      <c r="AL3463" s="64"/>
      <c r="AM3463" s="65"/>
      <c r="AO3463" s="64"/>
      <c r="AP3463" s="66"/>
      <c r="AQ3463" s="66"/>
      <c r="AS3463" s="67"/>
      <c r="AT3463" s="68"/>
    </row>
    <row r="3464" spans="1:46" x14ac:dyDescent="0.25">
      <c r="A3464" s="60">
        <v>52572.249024886638</v>
      </c>
      <c r="B3464" s="54">
        <f t="shared" si="159"/>
        <v>21</v>
      </c>
      <c r="C3464" s="54">
        <f t="shared" si="160"/>
        <v>3455</v>
      </c>
      <c r="D3464" s="60">
        <v>52572.249024886638</v>
      </c>
      <c r="G3464" s="63"/>
      <c r="I3464" s="64"/>
      <c r="J3464" s="64"/>
      <c r="K3464" s="65"/>
      <c r="M3464" s="64"/>
      <c r="N3464" s="66"/>
      <c r="O3464" s="66"/>
      <c r="Q3464" s="67"/>
      <c r="R3464" s="68"/>
      <c r="S3464" s="63"/>
      <c r="U3464" s="68">
        <v>102001</v>
      </c>
      <c r="V3464" s="64">
        <v>3</v>
      </c>
      <c r="W3464" s="54">
        <f t="shared" si="161"/>
        <v>3455</v>
      </c>
      <c r="X3464" s="68">
        <v>102001</v>
      </c>
      <c r="AC3464" s="63">
        <v>51001.869270403404</v>
      </c>
      <c r="AD3464" s="63"/>
      <c r="AE3464" s="54" t="s">
        <v>176</v>
      </c>
      <c r="AG3464" s="63"/>
      <c r="AK3464" s="64"/>
      <c r="AL3464" s="64"/>
      <c r="AM3464" s="65"/>
      <c r="AO3464" s="64"/>
      <c r="AP3464" s="66"/>
      <c r="AQ3464" s="66"/>
      <c r="AS3464" s="67"/>
      <c r="AT3464" s="68"/>
    </row>
    <row r="3465" spans="1:46" x14ac:dyDescent="0.25">
      <c r="A3465" s="60">
        <v>52587.001709055621</v>
      </c>
      <c r="B3465" s="54">
        <f t="shared" si="159"/>
        <v>22</v>
      </c>
      <c r="C3465" s="54">
        <f t="shared" si="160"/>
        <v>3456</v>
      </c>
      <c r="D3465" s="60">
        <v>52587.001709055621</v>
      </c>
      <c r="G3465" s="63"/>
      <c r="I3465" s="64"/>
      <c r="J3465" s="64"/>
      <c r="K3465" s="65"/>
      <c r="M3465" s="64"/>
      <c r="N3465" s="66"/>
      <c r="O3465" s="66"/>
      <c r="Q3465" s="67"/>
      <c r="R3465" s="68"/>
      <c r="S3465" s="63"/>
      <c r="U3465" s="68">
        <v>102031</v>
      </c>
      <c r="V3465" s="64">
        <v>4</v>
      </c>
      <c r="W3465" s="54">
        <f t="shared" si="161"/>
        <v>3456</v>
      </c>
      <c r="X3465" s="68">
        <v>102031</v>
      </c>
      <c r="AC3465" s="63">
        <v>51015.808865468018</v>
      </c>
      <c r="AD3465" s="63"/>
      <c r="AE3465" s="54" t="s">
        <v>177</v>
      </c>
      <c r="AG3465" s="63"/>
      <c r="AK3465" s="64"/>
      <c r="AL3465" s="64"/>
      <c r="AM3465" s="65"/>
      <c r="AO3465" s="64"/>
      <c r="AP3465" s="66"/>
      <c r="AQ3465" s="66"/>
      <c r="AS3465" s="67"/>
      <c r="AT3465" s="68"/>
    </row>
    <row r="3466" spans="1:46" x14ac:dyDescent="0.25">
      <c r="A3466" s="60">
        <v>52601.717874646652</v>
      </c>
      <c r="B3466" s="54">
        <f t="shared" si="159"/>
        <v>23</v>
      </c>
      <c r="C3466" s="54">
        <f t="shared" si="160"/>
        <v>3457</v>
      </c>
      <c r="D3466" s="60">
        <v>52601.717874646652</v>
      </c>
      <c r="G3466" s="63"/>
      <c r="I3466" s="64"/>
      <c r="J3466" s="64"/>
      <c r="K3466" s="65"/>
      <c r="M3466" s="64"/>
      <c r="N3466" s="66"/>
      <c r="O3466" s="66"/>
      <c r="Q3466" s="67"/>
      <c r="R3466" s="68"/>
      <c r="S3466" s="63"/>
      <c r="U3466" s="68">
        <v>102060</v>
      </c>
      <c r="V3466" s="64">
        <v>5</v>
      </c>
      <c r="W3466" s="54">
        <f t="shared" si="161"/>
        <v>3457</v>
      </c>
      <c r="X3466" s="68">
        <v>102060</v>
      </c>
      <c r="AC3466" s="63">
        <v>51031.350163017865</v>
      </c>
      <c r="AD3466" s="63"/>
      <c r="AE3466" s="54" t="s">
        <v>176</v>
      </c>
      <c r="AG3466" s="63"/>
      <c r="AK3466" s="64"/>
      <c r="AL3466" s="64"/>
      <c r="AM3466" s="65"/>
      <c r="AO3466" s="64"/>
      <c r="AP3466" s="66"/>
      <c r="AQ3466" s="66"/>
      <c r="AS3466" s="67"/>
      <c r="AT3466" s="68"/>
    </row>
    <row r="3467" spans="1:46" x14ac:dyDescent="0.25">
      <c r="A3467" s="60">
        <v>52616.443510555662</v>
      </c>
      <c r="B3467" s="54">
        <f t="shared" si="159"/>
        <v>24</v>
      </c>
      <c r="C3467" s="54">
        <f t="shared" si="160"/>
        <v>3458</v>
      </c>
      <c r="D3467" s="60">
        <v>52616.443510555662</v>
      </c>
      <c r="G3467" s="63"/>
      <c r="I3467" s="64"/>
      <c r="J3467" s="64"/>
      <c r="K3467" s="65"/>
      <c r="M3467" s="64"/>
      <c r="N3467" s="66"/>
      <c r="O3467" s="66"/>
      <c r="Q3467" s="67"/>
      <c r="R3467" s="68"/>
      <c r="S3467" s="63"/>
      <c r="U3467" s="68">
        <v>102090</v>
      </c>
      <c r="V3467" s="64">
        <v>6</v>
      </c>
      <c r="W3467" s="54">
        <f t="shared" si="161"/>
        <v>3458</v>
      </c>
      <c r="X3467" s="68">
        <v>102090</v>
      </c>
      <c r="AC3467" s="63">
        <v>51045.308682898991</v>
      </c>
      <c r="AD3467" s="63"/>
      <c r="AE3467" s="54" t="s">
        <v>177</v>
      </c>
      <c r="AG3467" s="63"/>
      <c r="AK3467" s="64"/>
      <c r="AL3467" s="64"/>
      <c r="AM3467" s="65"/>
      <c r="AO3467" s="64"/>
      <c r="AP3467" s="66"/>
      <c r="AQ3467" s="66"/>
      <c r="AS3467" s="67"/>
      <c r="AT3467" s="68"/>
    </row>
    <row r="3468" spans="1:46" x14ac:dyDescent="0.25">
      <c r="A3468" s="60">
        <v>52631.198273604736</v>
      </c>
      <c r="B3468" s="54">
        <f t="shared" ref="B3468:B3531" si="162">IF(B3467=24,1,B3467+1)</f>
        <v>1</v>
      </c>
      <c r="C3468" s="54">
        <f t="shared" ref="C3468:C3531" si="163">C3467+1</f>
        <v>3459</v>
      </c>
      <c r="D3468" s="60">
        <v>52631.198273604736</v>
      </c>
      <c r="G3468" s="63"/>
      <c r="I3468" s="64"/>
      <c r="J3468" s="64"/>
      <c r="K3468" s="65"/>
      <c r="M3468" s="64"/>
      <c r="N3468" s="66"/>
      <c r="O3468" s="66"/>
      <c r="Q3468" s="67"/>
      <c r="R3468" s="68"/>
      <c r="S3468" s="63"/>
      <c r="U3468" s="68">
        <v>102119</v>
      </c>
      <c r="V3468" s="64">
        <v>7</v>
      </c>
      <c r="W3468" s="54">
        <f t="shared" ref="W3468:W3531" si="164">W3467+1</f>
        <v>3459</v>
      </c>
      <c r="X3468" s="68">
        <v>102119</v>
      </c>
      <c r="AC3468" s="63">
        <v>51060.798768242821</v>
      </c>
      <c r="AD3468" s="63"/>
      <c r="AE3468" s="54" t="s">
        <v>176</v>
      </c>
      <c r="AG3468" s="63"/>
      <c r="AK3468" s="64"/>
      <c r="AL3468" s="64"/>
      <c r="AM3468" s="65"/>
      <c r="AO3468" s="64"/>
      <c r="AP3468" s="66"/>
      <c r="AQ3468" s="66"/>
      <c r="AS3468" s="67"/>
      <c r="AT3468" s="68"/>
    </row>
    <row r="3469" spans="1:46" x14ac:dyDescent="0.25">
      <c r="A3469" s="60">
        <v>52646.025717917364</v>
      </c>
      <c r="B3469" s="54">
        <f t="shared" si="162"/>
        <v>2</v>
      </c>
      <c r="C3469" s="54">
        <f t="shared" si="163"/>
        <v>3460</v>
      </c>
      <c r="D3469" s="60">
        <v>52646.025717917364</v>
      </c>
      <c r="G3469" s="63"/>
      <c r="I3469" s="64"/>
      <c r="J3469" s="64"/>
      <c r="K3469" s="65"/>
      <c r="M3469" s="64"/>
      <c r="N3469" s="66"/>
      <c r="O3469" s="66"/>
      <c r="Q3469" s="67"/>
      <c r="R3469" s="68"/>
      <c r="S3469" s="63"/>
      <c r="U3469" s="68">
        <v>102148</v>
      </c>
      <c r="V3469" s="64">
        <v>8</v>
      </c>
      <c r="W3469" s="54">
        <f t="shared" si="164"/>
        <v>3460</v>
      </c>
      <c r="X3469" s="68">
        <v>102148</v>
      </c>
      <c r="AC3469" s="63">
        <v>51074.942689364776</v>
      </c>
      <c r="AD3469" s="63"/>
      <c r="AE3469" s="54" t="s">
        <v>177</v>
      </c>
      <c r="AG3469" s="63"/>
      <c r="AK3469" s="64"/>
      <c r="AL3469" s="64"/>
      <c r="AM3469" s="65"/>
      <c r="AO3469" s="64"/>
      <c r="AP3469" s="66"/>
      <c r="AQ3469" s="66"/>
      <c r="AS3469" s="67"/>
      <c r="AT3469" s="68"/>
    </row>
    <row r="3470" spans="1:46" x14ac:dyDescent="0.25">
      <c r="A3470" s="60">
        <v>52660.93945263559</v>
      </c>
      <c r="B3470" s="54">
        <f t="shared" si="162"/>
        <v>3</v>
      </c>
      <c r="C3470" s="54">
        <f t="shared" si="163"/>
        <v>3461</v>
      </c>
      <c r="D3470" s="60">
        <v>52660.93945263559</v>
      </c>
      <c r="G3470" s="63"/>
      <c r="I3470" s="64"/>
      <c r="J3470" s="64"/>
      <c r="K3470" s="65"/>
      <c r="M3470" s="64"/>
      <c r="N3470" s="66"/>
      <c r="O3470" s="66"/>
      <c r="Q3470" s="67"/>
      <c r="R3470" s="68"/>
      <c r="S3470" s="63"/>
      <c r="U3470" s="68">
        <v>102178</v>
      </c>
      <c r="V3470" s="64">
        <v>9</v>
      </c>
      <c r="W3470" s="54">
        <f t="shared" si="164"/>
        <v>3461</v>
      </c>
      <c r="X3470" s="68">
        <v>102178</v>
      </c>
      <c r="AC3470" s="63">
        <v>51090.241180548444</v>
      </c>
      <c r="AD3470" s="63"/>
      <c r="AE3470" s="54" t="s">
        <v>176</v>
      </c>
      <c r="AG3470" s="63"/>
      <c r="AK3470" s="64"/>
      <c r="AL3470" s="64"/>
      <c r="AM3470" s="65"/>
      <c r="AO3470" s="64"/>
      <c r="AP3470" s="66"/>
      <c r="AQ3470" s="66"/>
      <c r="AS3470" s="67"/>
      <c r="AT3470" s="68"/>
    </row>
    <row r="3471" spans="1:46" x14ac:dyDescent="0.25">
      <c r="A3471" s="60">
        <v>52675.973458402324</v>
      </c>
      <c r="B3471" s="54">
        <f t="shared" si="162"/>
        <v>4</v>
      </c>
      <c r="C3471" s="54">
        <f t="shared" si="163"/>
        <v>3462</v>
      </c>
      <c r="D3471" s="60">
        <v>52675.973458402324</v>
      </c>
      <c r="G3471" s="63"/>
      <c r="I3471" s="64"/>
      <c r="J3471" s="64"/>
      <c r="K3471" s="65"/>
      <c r="M3471" s="64"/>
      <c r="N3471" s="66"/>
      <c r="O3471" s="66"/>
      <c r="Q3471" s="67"/>
      <c r="R3471" s="68"/>
      <c r="S3471" s="63"/>
      <c r="U3471" s="68">
        <v>102207</v>
      </c>
      <c r="V3471" s="64">
        <v>10</v>
      </c>
      <c r="W3471" s="54">
        <f t="shared" si="164"/>
        <v>3462</v>
      </c>
      <c r="X3471" s="68">
        <v>102207</v>
      </c>
      <c r="AC3471" s="63">
        <v>51104.701933569741</v>
      </c>
      <c r="AD3471" s="63"/>
      <c r="AE3471" s="54" t="s">
        <v>177</v>
      </c>
      <c r="AG3471" s="63"/>
      <c r="AK3471" s="64"/>
      <c r="AL3471" s="64"/>
      <c r="AM3471" s="65"/>
      <c r="AO3471" s="64"/>
      <c r="AP3471" s="66"/>
      <c r="AQ3471" s="66"/>
      <c r="AS3471" s="67"/>
      <c r="AT3471" s="68"/>
    </row>
    <row r="3472" spans="1:46" x14ac:dyDescent="0.25">
      <c r="A3472" s="60">
        <v>52691.127982248552</v>
      </c>
      <c r="B3472" s="54">
        <f t="shared" si="162"/>
        <v>5</v>
      </c>
      <c r="C3472" s="54">
        <f t="shared" si="163"/>
        <v>3463</v>
      </c>
      <c r="D3472" s="60">
        <v>52691.127982248552</v>
      </c>
      <c r="G3472" s="63"/>
      <c r="I3472" s="64"/>
      <c r="J3472" s="64"/>
      <c r="K3472" s="65"/>
      <c r="M3472" s="64"/>
      <c r="N3472" s="66"/>
      <c r="O3472" s="66"/>
      <c r="Q3472" s="67"/>
      <c r="R3472" s="68"/>
      <c r="S3472" s="63"/>
      <c r="U3472" s="68">
        <v>102237</v>
      </c>
      <c r="V3472" s="64">
        <v>11</v>
      </c>
      <c r="W3472" s="54">
        <f t="shared" si="164"/>
        <v>3463</v>
      </c>
      <c r="X3472" s="68">
        <v>102237</v>
      </c>
      <c r="AC3472" s="63">
        <v>51119.689758458175</v>
      </c>
      <c r="AD3472" s="63"/>
      <c r="AE3472" s="54" t="s">
        <v>176</v>
      </c>
      <c r="AG3472" s="63"/>
      <c r="AK3472" s="64"/>
      <c r="AL3472" s="64"/>
      <c r="AM3472" s="65"/>
      <c r="AO3472" s="64"/>
      <c r="AP3472" s="66"/>
      <c r="AQ3472" s="66"/>
      <c r="AS3472" s="67"/>
      <c r="AT3472" s="68"/>
    </row>
    <row r="3473" spans="1:46" x14ac:dyDescent="0.25">
      <c r="A3473" s="60">
        <v>52706.422182699665</v>
      </c>
      <c r="B3473" s="54">
        <f t="shared" si="162"/>
        <v>6</v>
      </c>
      <c r="C3473" s="54">
        <f t="shared" si="163"/>
        <v>3464</v>
      </c>
      <c r="D3473" s="60">
        <v>52706.422182699665</v>
      </c>
      <c r="G3473" s="63"/>
      <c r="I3473" s="64"/>
      <c r="J3473" s="64"/>
      <c r="K3473" s="65"/>
      <c r="M3473" s="64"/>
      <c r="N3473" s="66"/>
      <c r="O3473" s="66"/>
      <c r="Q3473" s="67"/>
      <c r="R3473" s="68"/>
      <c r="S3473" s="63"/>
      <c r="U3473" s="68">
        <v>102266</v>
      </c>
      <c r="V3473" s="64">
        <v>12</v>
      </c>
      <c r="W3473" s="54">
        <f t="shared" si="164"/>
        <v>3464</v>
      </c>
      <c r="X3473" s="68">
        <v>102266</v>
      </c>
      <c r="AC3473" s="63">
        <v>51134.527044379152</v>
      </c>
      <c r="AD3473" s="63"/>
      <c r="AE3473" s="54" t="s">
        <v>177</v>
      </c>
      <c r="AG3473" s="63"/>
      <c r="AK3473" s="64"/>
      <c r="AL3473" s="64"/>
      <c r="AM3473" s="65"/>
      <c r="AO3473" s="64"/>
      <c r="AP3473" s="66"/>
      <c r="AQ3473" s="66"/>
      <c r="AS3473" s="67"/>
      <c r="AT3473" s="68"/>
    </row>
    <row r="3474" spans="1:46" x14ac:dyDescent="0.25">
      <c r="A3474" s="60">
        <v>52721.837977100629</v>
      </c>
      <c r="B3474" s="54">
        <f t="shared" si="162"/>
        <v>7</v>
      </c>
      <c r="C3474" s="54">
        <f t="shared" si="163"/>
        <v>3465</v>
      </c>
      <c r="D3474" s="60">
        <v>52721.837977100629</v>
      </c>
      <c r="G3474" s="63"/>
      <c r="I3474" s="64"/>
      <c r="J3474" s="64"/>
      <c r="K3474" s="65"/>
      <c r="M3474" s="64"/>
      <c r="N3474" s="66"/>
      <c r="O3474" s="66"/>
      <c r="Q3474" s="67"/>
      <c r="R3474" s="68"/>
      <c r="S3474" s="63"/>
      <c r="U3474" s="68">
        <v>102296</v>
      </c>
      <c r="V3474" s="64">
        <v>1</v>
      </c>
      <c r="W3474" s="54">
        <f t="shared" si="164"/>
        <v>3465</v>
      </c>
      <c r="X3474" s="68">
        <v>102296</v>
      </c>
      <c r="AC3474" s="63">
        <v>51149.143381663132</v>
      </c>
      <c r="AD3474" s="63"/>
      <c r="AE3474" s="54" t="s">
        <v>176</v>
      </c>
      <c r="AG3474" s="63"/>
      <c r="AK3474" s="64"/>
      <c r="AL3474" s="64"/>
      <c r="AM3474" s="65"/>
      <c r="AO3474" s="64"/>
      <c r="AP3474" s="66"/>
      <c r="AQ3474" s="66"/>
      <c r="AS3474" s="67"/>
      <c r="AT3474" s="68"/>
    </row>
    <row r="3475" spans="1:46" x14ac:dyDescent="0.25">
      <c r="A3475" s="60">
        <v>52737.37715509953</v>
      </c>
      <c r="B3475" s="54">
        <f t="shared" si="162"/>
        <v>8</v>
      </c>
      <c r="C3475" s="54">
        <f t="shared" si="163"/>
        <v>3466</v>
      </c>
      <c r="D3475" s="60">
        <v>52737.37715509953</v>
      </c>
      <c r="G3475" s="63"/>
      <c r="I3475" s="64"/>
      <c r="J3475" s="64"/>
      <c r="K3475" s="65"/>
      <c r="M3475" s="64"/>
      <c r="N3475" s="66"/>
      <c r="O3475" s="66"/>
      <c r="Q3475" s="67"/>
      <c r="R3475" s="68"/>
      <c r="S3475" s="63"/>
      <c r="U3475" s="68">
        <v>102325</v>
      </c>
      <c r="V3475" s="64">
        <v>2</v>
      </c>
      <c r="W3475" s="54">
        <f t="shared" si="164"/>
        <v>3466</v>
      </c>
      <c r="X3475" s="68">
        <v>102325</v>
      </c>
      <c r="AC3475" s="63">
        <v>51164.33048184216</v>
      </c>
      <c r="AD3475" s="63"/>
      <c r="AE3475" s="54" t="s">
        <v>177</v>
      </c>
      <c r="AG3475" s="63"/>
      <c r="AK3475" s="64"/>
      <c r="AL3475" s="64"/>
      <c r="AM3475" s="65"/>
      <c r="AO3475" s="64"/>
      <c r="AP3475" s="66"/>
      <c r="AQ3475" s="66"/>
      <c r="AS3475" s="67"/>
      <c r="AT3475" s="68"/>
    </row>
    <row r="3476" spans="1:46" x14ac:dyDescent="0.25">
      <c r="A3476" s="60">
        <v>52753.00362913264</v>
      </c>
      <c r="B3476" s="54">
        <f t="shared" si="162"/>
        <v>9</v>
      </c>
      <c r="C3476" s="54">
        <f t="shared" si="163"/>
        <v>3467</v>
      </c>
      <c r="D3476" s="60">
        <v>52753.00362913264</v>
      </c>
      <c r="G3476" s="63"/>
      <c r="I3476" s="64"/>
      <c r="J3476" s="64"/>
      <c r="K3476" s="65"/>
      <c r="M3476" s="64"/>
      <c r="N3476" s="66"/>
      <c r="O3476" s="66"/>
      <c r="Q3476" s="67"/>
      <c r="R3476" s="68"/>
      <c r="S3476" s="63"/>
      <c r="U3476" s="68">
        <v>102355</v>
      </c>
      <c r="V3476" s="64">
        <v>3</v>
      </c>
      <c r="W3476" s="54">
        <f t="shared" si="164"/>
        <v>3467</v>
      </c>
      <c r="X3476" s="68">
        <v>102355</v>
      </c>
      <c r="AC3476" s="63">
        <v>51178.601143770386</v>
      </c>
      <c r="AD3476" s="63"/>
      <c r="AE3476" s="54" t="s">
        <v>176</v>
      </c>
      <c r="AG3476" s="63"/>
      <c r="AK3476" s="64"/>
      <c r="AL3476" s="64"/>
      <c r="AM3476" s="65"/>
      <c r="AO3476" s="64"/>
      <c r="AP3476" s="66"/>
      <c r="AQ3476" s="66"/>
      <c r="AS3476" s="67"/>
      <c r="AT3476" s="68"/>
    </row>
    <row r="3477" spans="1:46" x14ac:dyDescent="0.25">
      <c r="A3477" s="60">
        <v>52768.703029999509</v>
      </c>
      <c r="B3477" s="54">
        <f t="shared" si="162"/>
        <v>10</v>
      </c>
      <c r="C3477" s="54">
        <f t="shared" si="163"/>
        <v>3468</v>
      </c>
      <c r="D3477" s="60">
        <v>52768.703029999509</v>
      </c>
      <c r="G3477" s="63"/>
      <c r="I3477" s="64"/>
      <c r="J3477" s="64"/>
      <c r="K3477" s="65"/>
      <c r="M3477" s="64"/>
      <c r="N3477" s="66"/>
      <c r="O3477" s="66"/>
      <c r="Q3477" s="67"/>
      <c r="R3477" s="68"/>
      <c r="S3477" s="63"/>
      <c r="U3477" s="68">
        <v>102385</v>
      </c>
      <c r="V3477" s="64">
        <v>4</v>
      </c>
      <c r="W3477" s="54">
        <f t="shared" si="164"/>
        <v>3468</v>
      </c>
      <c r="X3477" s="68">
        <v>102385</v>
      </c>
      <c r="AC3477" s="63">
        <v>51194.042189787142</v>
      </c>
      <c r="AD3477" s="63"/>
      <c r="AE3477" s="54" t="s">
        <v>177</v>
      </c>
      <c r="AG3477" s="63"/>
      <c r="AK3477" s="64"/>
      <c r="AL3477" s="64"/>
      <c r="AM3477" s="65"/>
      <c r="AO3477" s="64"/>
      <c r="AP3477" s="66"/>
      <c r="AQ3477" s="66"/>
      <c r="AS3477" s="67"/>
      <c r="AT3477" s="68"/>
    </row>
    <row r="3478" spans="1:46" x14ac:dyDescent="0.25">
      <c r="A3478" s="60">
        <v>52784.428572598379</v>
      </c>
      <c r="B3478" s="54">
        <f t="shared" si="162"/>
        <v>11</v>
      </c>
      <c r="C3478" s="54">
        <f t="shared" si="163"/>
        <v>3469</v>
      </c>
      <c r="D3478" s="60">
        <v>52784.428572598379</v>
      </c>
      <c r="G3478" s="63"/>
      <c r="I3478" s="64"/>
      <c r="J3478" s="64"/>
      <c r="K3478" s="65"/>
      <c r="M3478" s="64"/>
      <c r="N3478" s="66"/>
      <c r="O3478" s="66"/>
      <c r="Q3478" s="67"/>
      <c r="R3478" s="68"/>
      <c r="S3478" s="63"/>
      <c r="U3478" s="68">
        <v>102414</v>
      </c>
      <c r="V3478" s="64">
        <v>5</v>
      </c>
      <c r="W3478" s="54">
        <f t="shared" si="164"/>
        <v>3469</v>
      </c>
      <c r="X3478" s="68">
        <v>102414</v>
      </c>
      <c r="AC3478" s="63">
        <v>51208.074527422432</v>
      </c>
      <c r="AD3478" s="63"/>
      <c r="AE3478" s="54" t="s">
        <v>176</v>
      </c>
      <c r="AG3478" s="63"/>
      <c r="AK3478" s="64"/>
      <c r="AL3478" s="64"/>
      <c r="AM3478" s="65"/>
      <c r="AO3478" s="64"/>
      <c r="AP3478" s="66"/>
      <c r="AQ3478" s="66"/>
      <c r="AS3478" s="67"/>
      <c r="AT3478" s="68"/>
    </row>
    <row r="3479" spans="1:46" x14ac:dyDescent="0.25">
      <c r="A3479" s="60">
        <v>52800.15596659435</v>
      </c>
      <c r="B3479" s="54">
        <f t="shared" si="162"/>
        <v>12</v>
      </c>
      <c r="C3479" s="54">
        <f t="shared" si="163"/>
        <v>3470</v>
      </c>
      <c r="D3479" s="60">
        <v>52800.15596659435</v>
      </c>
      <c r="G3479" s="63"/>
      <c r="I3479" s="64"/>
      <c r="J3479" s="64"/>
      <c r="K3479" s="65"/>
      <c r="M3479" s="64"/>
      <c r="N3479" s="66"/>
      <c r="O3479" s="66"/>
      <c r="Q3479" s="67"/>
      <c r="R3479" s="68"/>
      <c r="S3479" s="63"/>
      <c r="U3479" s="68">
        <v>102444</v>
      </c>
      <c r="V3479" s="64">
        <v>6</v>
      </c>
      <c r="W3479" s="54">
        <f t="shared" si="164"/>
        <v>3470</v>
      </c>
      <c r="X3479" s="68">
        <v>102444</v>
      </c>
      <c r="AC3479" s="63">
        <v>51223.633967182599</v>
      </c>
      <c r="AD3479" s="63"/>
      <c r="AE3479" s="54" t="s">
        <v>177</v>
      </c>
      <c r="AG3479" s="63"/>
      <c r="AK3479" s="64"/>
      <c r="AL3479" s="64"/>
      <c r="AM3479" s="65"/>
      <c r="AO3479" s="64"/>
      <c r="AP3479" s="66"/>
      <c r="AQ3479" s="66"/>
      <c r="AS3479" s="67"/>
      <c r="AT3479" s="68"/>
    </row>
    <row r="3480" spans="1:46" x14ac:dyDescent="0.25">
      <c r="A3480" s="60">
        <v>52815.840162372217</v>
      </c>
      <c r="B3480" s="54">
        <f t="shared" si="162"/>
        <v>13</v>
      </c>
      <c r="C3480" s="54">
        <f t="shared" si="163"/>
        <v>3471</v>
      </c>
      <c r="D3480" s="60">
        <v>52815.840162372217</v>
      </c>
      <c r="G3480" s="63"/>
      <c r="I3480" s="64"/>
      <c r="J3480" s="64"/>
      <c r="K3480" s="65"/>
      <c r="M3480" s="64"/>
      <c r="N3480" s="66"/>
      <c r="O3480" s="66"/>
      <c r="Q3480" s="67"/>
      <c r="R3480" s="68"/>
      <c r="S3480" s="63"/>
      <c r="U3480" s="68">
        <v>102474</v>
      </c>
      <c r="V3480" s="64">
        <v>6</v>
      </c>
      <c r="W3480" s="54">
        <f t="shared" si="164"/>
        <v>3471</v>
      </c>
      <c r="X3480" s="68">
        <v>102474</v>
      </c>
      <c r="AC3480" s="63">
        <v>51237.584316101857</v>
      </c>
      <c r="AD3480" s="63"/>
      <c r="AE3480" s="54" t="s">
        <v>176</v>
      </c>
      <c r="AG3480" s="63"/>
      <c r="AK3480" s="64"/>
      <c r="AL3480" s="64"/>
      <c r="AM3480" s="65"/>
      <c r="AO3480" s="64"/>
      <c r="AP3480" s="66"/>
      <c r="AQ3480" s="66"/>
      <c r="AS3480" s="67"/>
      <c r="AT3480" s="68"/>
    </row>
    <row r="3481" spans="1:46" x14ac:dyDescent="0.25">
      <c r="A3481" s="60">
        <v>52831.455487775616</v>
      </c>
      <c r="B3481" s="54">
        <f t="shared" si="162"/>
        <v>14</v>
      </c>
      <c r="C3481" s="54">
        <f t="shared" si="163"/>
        <v>3472</v>
      </c>
      <c r="D3481" s="60">
        <v>52831.455487775616</v>
      </c>
      <c r="G3481" s="63"/>
      <c r="I3481" s="64"/>
      <c r="J3481" s="64"/>
      <c r="K3481" s="65"/>
      <c r="M3481" s="64"/>
      <c r="N3481" s="66"/>
      <c r="O3481" s="66"/>
      <c r="Q3481" s="67"/>
      <c r="R3481" s="68"/>
      <c r="S3481" s="63"/>
      <c r="U3481" s="68">
        <v>102503</v>
      </c>
      <c r="V3481" s="64">
        <v>7</v>
      </c>
      <c r="W3481" s="54">
        <f t="shared" si="164"/>
        <v>3472</v>
      </c>
      <c r="X3481" s="68">
        <v>102503</v>
      </c>
      <c r="AC3481" s="63">
        <v>51253.110472481232</v>
      </c>
      <c r="AD3481" s="63"/>
      <c r="AE3481" s="54" t="s">
        <v>177</v>
      </c>
      <c r="AG3481" s="63"/>
      <c r="AK3481" s="64"/>
      <c r="AL3481" s="64"/>
      <c r="AM3481" s="65"/>
      <c r="AO3481" s="64"/>
      <c r="AP3481" s="66"/>
      <c r="AQ3481" s="66"/>
      <c r="AS3481" s="67"/>
      <c r="AT3481" s="68"/>
    </row>
    <row r="3482" spans="1:46" x14ac:dyDescent="0.25">
      <c r="A3482" s="60">
        <v>52846.970652390271</v>
      </c>
      <c r="B3482" s="54">
        <f t="shared" si="162"/>
        <v>15</v>
      </c>
      <c r="C3482" s="54">
        <f t="shared" si="163"/>
        <v>3473</v>
      </c>
      <c r="D3482" s="60">
        <v>52846.970652390271</v>
      </c>
      <c r="G3482" s="63"/>
      <c r="I3482" s="64"/>
      <c r="J3482" s="64"/>
      <c r="K3482" s="65"/>
      <c r="M3482" s="64"/>
      <c r="N3482" s="66"/>
      <c r="O3482" s="66"/>
      <c r="Q3482" s="67"/>
      <c r="R3482" s="68"/>
      <c r="S3482" s="63"/>
      <c r="U3482" s="68">
        <v>102532</v>
      </c>
      <c r="V3482" s="64">
        <v>8</v>
      </c>
      <c r="W3482" s="54">
        <f t="shared" si="164"/>
        <v>3473</v>
      </c>
      <c r="X3482" s="68">
        <v>102532</v>
      </c>
      <c r="AC3482" s="63">
        <v>51267.145199629478</v>
      </c>
      <c r="AD3482" s="63"/>
      <c r="AE3482" s="54" t="s">
        <v>176</v>
      </c>
      <c r="AG3482" s="63"/>
      <c r="AK3482" s="64"/>
      <c r="AL3482" s="64"/>
      <c r="AM3482" s="65"/>
      <c r="AO3482" s="64"/>
      <c r="AP3482" s="66"/>
      <c r="AQ3482" s="66"/>
      <c r="AS3482" s="67"/>
      <c r="AT3482" s="68"/>
    </row>
    <row r="3483" spans="1:46" x14ac:dyDescent="0.25">
      <c r="A3483" s="60">
        <v>52862.367428360041</v>
      </c>
      <c r="B3483" s="54">
        <f t="shared" si="162"/>
        <v>16</v>
      </c>
      <c r="C3483" s="54">
        <f t="shared" si="163"/>
        <v>3474</v>
      </c>
      <c r="D3483" s="60">
        <v>52862.367428360041</v>
      </c>
      <c r="G3483" s="63"/>
      <c r="I3483" s="64"/>
      <c r="J3483" s="64"/>
      <c r="K3483" s="65"/>
      <c r="M3483" s="64"/>
      <c r="N3483" s="66"/>
      <c r="O3483" s="66"/>
      <c r="Q3483" s="67"/>
      <c r="R3483" s="68"/>
      <c r="S3483" s="63"/>
      <c r="U3483" s="68">
        <v>102562</v>
      </c>
      <c r="V3483" s="64">
        <v>9</v>
      </c>
      <c r="W3483" s="54">
        <f t="shared" si="164"/>
        <v>3474</v>
      </c>
      <c r="X3483" s="68">
        <v>102562</v>
      </c>
      <c r="AC3483" s="63">
        <v>51282.491873851512</v>
      </c>
      <c r="AD3483" s="63"/>
      <c r="AE3483" s="54" t="s">
        <v>177</v>
      </c>
      <c r="AG3483" s="63"/>
      <c r="AK3483" s="64"/>
      <c r="AL3483" s="64"/>
      <c r="AM3483" s="65"/>
      <c r="AO3483" s="64"/>
      <c r="AP3483" s="66"/>
      <c r="AQ3483" s="66"/>
      <c r="AS3483" s="67"/>
      <c r="AT3483" s="68"/>
    </row>
    <row r="3484" spans="1:46" x14ac:dyDescent="0.25">
      <c r="A3484" s="60">
        <v>52877.635082066525</v>
      </c>
      <c r="B3484" s="54">
        <f t="shared" si="162"/>
        <v>17</v>
      </c>
      <c r="C3484" s="54">
        <f t="shared" si="163"/>
        <v>3475</v>
      </c>
      <c r="D3484" s="60">
        <v>52877.635082066525</v>
      </c>
      <c r="G3484" s="63"/>
      <c r="I3484" s="64"/>
      <c r="J3484" s="64"/>
      <c r="K3484" s="65"/>
      <c r="M3484" s="64"/>
      <c r="N3484" s="66"/>
      <c r="O3484" s="66"/>
      <c r="Q3484" s="67"/>
      <c r="R3484" s="68"/>
      <c r="S3484" s="63"/>
      <c r="U3484" s="68">
        <v>102591</v>
      </c>
      <c r="V3484" s="64">
        <v>10</v>
      </c>
      <c r="W3484" s="54">
        <f t="shared" si="164"/>
        <v>3475</v>
      </c>
      <c r="X3484" s="68">
        <v>102591</v>
      </c>
      <c r="AC3484" s="63">
        <v>51296.752971112262</v>
      </c>
      <c r="AD3484" s="63"/>
      <c r="AE3484" s="54" t="s">
        <v>176</v>
      </c>
      <c r="AG3484" s="63"/>
      <c r="AK3484" s="64"/>
      <c r="AL3484" s="64"/>
      <c r="AM3484" s="65"/>
      <c r="AO3484" s="64"/>
      <c r="AP3484" s="66"/>
      <c r="AQ3484" s="66"/>
      <c r="AS3484" s="67"/>
      <c r="AT3484" s="68"/>
    </row>
    <row r="3485" spans="1:46" x14ac:dyDescent="0.25">
      <c r="A3485" s="60">
        <v>52892.769117689226</v>
      </c>
      <c r="B3485" s="54">
        <f t="shared" si="162"/>
        <v>18</v>
      </c>
      <c r="C3485" s="54">
        <f t="shared" si="163"/>
        <v>3476</v>
      </c>
      <c r="D3485" s="60">
        <v>52892.769117689226</v>
      </c>
      <c r="G3485" s="63"/>
      <c r="I3485" s="64"/>
      <c r="J3485" s="64"/>
      <c r="K3485" s="65"/>
      <c r="M3485" s="64"/>
      <c r="N3485" s="66"/>
      <c r="O3485" s="66"/>
      <c r="Q3485" s="67"/>
      <c r="R3485" s="68"/>
      <c r="S3485" s="63"/>
      <c r="U3485" s="68">
        <v>102621</v>
      </c>
      <c r="V3485" s="64">
        <v>11</v>
      </c>
      <c r="W3485" s="54">
        <f t="shared" si="164"/>
        <v>3476</v>
      </c>
      <c r="X3485" s="68">
        <v>102621</v>
      </c>
      <c r="AC3485" s="63">
        <v>51311.805908882525</v>
      </c>
      <c r="AD3485" s="63"/>
      <c r="AE3485" s="54" t="s">
        <v>177</v>
      </c>
      <c r="AG3485" s="63"/>
      <c r="AK3485" s="64"/>
      <c r="AL3485" s="64"/>
      <c r="AM3485" s="65"/>
      <c r="AO3485" s="64"/>
      <c r="AP3485" s="66"/>
      <c r="AQ3485" s="66"/>
      <c r="AS3485" s="67"/>
      <c r="AT3485" s="68"/>
    </row>
    <row r="3486" spans="1:46" x14ac:dyDescent="0.25">
      <c r="A3486" s="60">
        <v>52907.780003567692</v>
      </c>
      <c r="B3486" s="54">
        <f t="shared" si="162"/>
        <v>19</v>
      </c>
      <c r="C3486" s="54">
        <f t="shared" si="163"/>
        <v>3477</v>
      </c>
      <c r="D3486" s="60">
        <v>52907.780003567692</v>
      </c>
      <c r="G3486" s="63"/>
      <c r="I3486" s="64"/>
      <c r="J3486" s="64"/>
      <c r="K3486" s="65"/>
      <c r="M3486" s="64"/>
      <c r="N3486" s="66"/>
      <c r="O3486" s="66"/>
      <c r="Q3486" s="67"/>
      <c r="R3486" s="68"/>
      <c r="S3486" s="63"/>
      <c r="U3486" s="68">
        <v>102650</v>
      </c>
      <c r="V3486" s="64">
        <v>12</v>
      </c>
      <c r="W3486" s="54">
        <f t="shared" si="164"/>
        <v>3477</v>
      </c>
      <c r="X3486" s="68">
        <v>102650</v>
      </c>
      <c r="AC3486" s="63">
        <v>51326.386072819587</v>
      </c>
      <c r="AD3486" s="63"/>
      <c r="AE3486" s="54" t="s">
        <v>176</v>
      </c>
      <c r="AG3486" s="63"/>
      <c r="AK3486" s="64"/>
      <c r="AL3486" s="64"/>
      <c r="AM3486" s="65"/>
      <c r="AO3486" s="64"/>
      <c r="AP3486" s="66"/>
      <c r="AQ3486" s="66"/>
      <c r="AS3486" s="67"/>
      <c r="AT3486" s="68"/>
    </row>
    <row r="3487" spans="1:46" x14ac:dyDescent="0.25">
      <c r="A3487" s="60">
        <v>52922.678148990963</v>
      </c>
      <c r="B3487" s="54">
        <f t="shared" si="162"/>
        <v>20</v>
      </c>
      <c r="C3487" s="54">
        <f t="shared" si="163"/>
        <v>3478</v>
      </c>
      <c r="D3487" s="60">
        <v>52922.678148990963</v>
      </c>
      <c r="G3487" s="63"/>
      <c r="I3487" s="64"/>
      <c r="J3487" s="64"/>
      <c r="K3487" s="65"/>
      <c r="M3487" s="64"/>
      <c r="N3487" s="66"/>
      <c r="O3487" s="66"/>
      <c r="Q3487" s="67"/>
      <c r="R3487" s="68"/>
      <c r="S3487" s="63"/>
      <c r="U3487" s="68">
        <v>102680</v>
      </c>
      <c r="V3487" s="64">
        <v>1</v>
      </c>
      <c r="W3487" s="54">
        <f t="shared" si="164"/>
        <v>3478</v>
      </c>
      <c r="X3487" s="68">
        <v>102680</v>
      </c>
      <c r="AC3487" s="63">
        <v>51341.088078726083</v>
      </c>
      <c r="AD3487" s="63"/>
      <c r="AE3487" s="54" t="s">
        <v>177</v>
      </c>
      <c r="AG3487" s="63"/>
      <c r="AK3487" s="64"/>
      <c r="AL3487" s="64"/>
      <c r="AM3487" s="65"/>
      <c r="AO3487" s="64"/>
      <c r="AP3487" s="66"/>
      <c r="AQ3487" s="66"/>
      <c r="AS3487" s="67"/>
      <c r="AT3487" s="68"/>
    </row>
    <row r="3488" spans="1:46" x14ac:dyDescent="0.25">
      <c r="A3488" s="60">
        <v>52937.490571647882</v>
      </c>
      <c r="B3488" s="54">
        <f t="shared" si="162"/>
        <v>21</v>
      </c>
      <c r="C3488" s="54">
        <f t="shared" si="163"/>
        <v>3479</v>
      </c>
      <c r="D3488" s="60">
        <v>52937.490571647882</v>
      </c>
      <c r="G3488" s="63"/>
      <c r="I3488" s="64"/>
      <c r="J3488" s="64"/>
      <c r="K3488" s="65"/>
      <c r="M3488" s="64"/>
      <c r="N3488" s="66"/>
      <c r="O3488" s="66"/>
      <c r="Q3488" s="67"/>
      <c r="R3488" s="68"/>
      <c r="S3488" s="63"/>
      <c r="U3488" s="68">
        <v>102709</v>
      </c>
      <c r="V3488" s="64">
        <v>2</v>
      </c>
      <c r="W3488" s="54">
        <f t="shared" si="164"/>
        <v>3479</v>
      </c>
      <c r="X3488" s="68">
        <v>102709</v>
      </c>
      <c r="AC3488" s="63">
        <v>51356.019176315051</v>
      </c>
      <c r="AD3488" s="63"/>
      <c r="AE3488" s="54" t="s">
        <v>176</v>
      </c>
      <c r="AG3488" s="63"/>
      <c r="AK3488" s="64"/>
      <c r="AL3488" s="64"/>
      <c r="AM3488" s="65"/>
      <c r="AO3488" s="64"/>
      <c r="AP3488" s="66"/>
      <c r="AQ3488" s="66"/>
      <c r="AS3488" s="67"/>
      <c r="AT3488" s="68"/>
    </row>
    <row r="3489" spans="1:46" x14ac:dyDescent="0.25">
      <c r="A3489" s="60">
        <v>52952.239461441059</v>
      </c>
      <c r="B3489" s="54">
        <f t="shared" si="162"/>
        <v>22</v>
      </c>
      <c r="C3489" s="54">
        <f t="shared" si="163"/>
        <v>3480</v>
      </c>
      <c r="D3489" s="60">
        <v>52952.239461441059</v>
      </c>
      <c r="G3489" s="63"/>
      <c r="I3489" s="64"/>
      <c r="J3489" s="64"/>
      <c r="K3489" s="65"/>
      <c r="M3489" s="64"/>
      <c r="N3489" s="66"/>
      <c r="O3489" s="66"/>
      <c r="Q3489" s="67"/>
      <c r="R3489" s="68"/>
      <c r="S3489" s="63"/>
      <c r="U3489" s="68">
        <v>102739</v>
      </c>
      <c r="V3489" s="64">
        <v>3</v>
      </c>
      <c r="W3489" s="54">
        <f t="shared" si="164"/>
        <v>3480</v>
      </c>
      <c r="X3489" s="68">
        <v>102739</v>
      </c>
      <c r="AC3489" s="63">
        <v>51370.382560616359</v>
      </c>
      <c r="AD3489" s="63"/>
      <c r="AE3489" s="54" t="s">
        <v>177</v>
      </c>
      <c r="AG3489" s="63"/>
      <c r="AK3489" s="64"/>
      <c r="AL3489" s="64"/>
      <c r="AM3489" s="65"/>
      <c r="AO3489" s="64"/>
      <c r="AP3489" s="66"/>
      <c r="AQ3489" s="66"/>
      <c r="AS3489" s="67"/>
      <c r="AT3489" s="68"/>
    </row>
    <row r="3490" spans="1:46" x14ac:dyDescent="0.25">
      <c r="A3490" s="60">
        <v>52966.960933079943</v>
      </c>
      <c r="B3490" s="54">
        <f t="shared" si="162"/>
        <v>23</v>
      </c>
      <c r="C3490" s="54">
        <f t="shared" si="163"/>
        <v>3481</v>
      </c>
      <c r="D3490" s="60">
        <v>52966.960933079943</v>
      </c>
      <c r="G3490" s="63"/>
      <c r="I3490" s="64"/>
      <c r="J3490" s="64"/>
      <c r="K3490" s="65"/>
      <c r="M3490" s="64"/>
      <c r="N3490" s="66"/>
      <c r="O3490" s="66"/>
      <c r="Q3490" s="67"/>
      <c r="R3490" s="68"/>
      <c r="S3490" s="63"/>
      <c r="U3490" s="68">
        <v>102768</v>
      </c>
      <c r="V3490" s="64">
        <v>4</v>
      </c>
      <c r="W3490" s="54">
        <f t="shared" si="164"/>
        <v>3481</v>
      </c>
      <c r="X3490" s="68">
        <v>102768</v>
      </c>
      <c r="AC3490" s="63">
        <v>51385.635343193077</v>
      </c>
      <c r="AD3490" s="63"/>
      <c r="AE3490" s="54" t="s">
        <v>176</v>
      </c>
      <c r="AG3490" s="63"/>
      <c r="AK3490" s="64"/>
      <c r="AL3490" s="64"/>
      <c r="AM3490" s="65"/>
      <c r="AO3490" s="64"/>
      <c r="AP3490" s="66"/>
      <c r="AQ3490" s="66"/>
      <c r="AS3490" s="67"/>
      <c r="AT3490" s="68"/>
    </row>
    <row r="3491" spans="1:46" x14ac:dyDescent="0.25">
      <c r="A3491" s="60">
        <v>52981.68294807151</v>
      </c>
      <c r="B3491" s="54">
        <f t="shared" si="162"/>
        <v>24</v>
      </c>
      <c r="C3491" s="54">
        <f t="shared" si="163"/>
        <v>3482</v>
      </c>
      <c r="D3491" s="60">
        <v>52981.68294807151</v>
      </c>
      <c r="G3491" s="63"/>
      <c r="I3491" s="64"/>
      <c r="J3491" s="64"/>
      <c r="K3491" s="65"/>
      <c r="M3491" s="64"/>
      <c r="N3491" s="66"/>
      <c r="O3491" s="66"/>
      <c r="Q3491" s="67"/>
      <c r="R3491" s="68"/>
      <c r="S3491" s="63"/>
      <c r="U3491" s="68">
        <v>102798</v>
      </c>
      <c r="V3491" s="64">
        <v>5</v>
      </c>
      <c r="W3491" s="54">
        <f t="shared" si="164"/>
        <v>3482</v>
      </c>
      <c r="X3491" s="68">
        <v>102798</v>
      </c>
      <c r="AC3491" s="63">
        <v>51399.738889274653</v>
      </c>
      <c r="AD3491" s="63"/>
      <c r="AE3491" s="54" t="s">
        <v>177</v>
      </c>
      <c r="AG3491" s="63"/>
      <c r="AK3491" s="64"/>
      <c r="AL3491" s="64"/>
      <c r="AM3491" s="65"/>
      <c r="AO3491" s="64"/>
      <c r="AP3491" s="66"/>
      <c r="AQ3491" s="66"/>
      <c r="AS3491" s="67"/>
      <c r="AT3491" s="68"/>
    </row>
    <row r="3492" spans="1:46" x14ac:dyDescent="0.25">
      <c r="A3492" s="60">
        <v>52996.442722532898</v>
      </c>
      <c r="B3492" s="54">
        <f t="shared" si="162"/>
        <v>1</v>
      </c>
      <c r="C3492" s="54">
        <f t="shared" si="163"/>
        <v>3483</v>
      </c>
      <c r="D3492" s="60">
        <v>52996.442722532898</v>
      </c>
      <c r="G3492" s="63"/>
      <c r="I3492" s="64"/>
      <c r="J3492" s="64"/>
      <c r="K3492" s="65"/>
      <c r="M3492" s="64"/>
      <c r="N3492" s="66"/>
      <c r="O3492" s="66"/>
      <c r="Q3492" s="67"/>
      <c r="R3492" s="68"/>
      <c r="S3492" s="63"/>
      <c r="U3492" s="68">
        <v>102828</v>
      </c>
      <c r="V3492" s="64">
        <v>6</v>
      </c>
      <c r="W3492" s="54">
        <f t="shared" si="164"/>
        <v>3483</v>
      </c>
      <c r="X3492" s="68">
        <v>102828</v>
      </c>
      <c r="AC3492" s="63">
        <v>51415.227162015159</v>
      </c>
      <c r="AD3492" s="63"/>
      <c r="AE3492" s="54" t="s">
        <v>176</v>
      </c>
      <c r="AG3492" s="63"/>
      <c r="AK3492" s="64"/>
      <c r="AL3492" s="64"/>
      <c r="AM3492" s="65"/>
      <c r="AO3492" s="64"/>
      <c r="AP3492" s="66"/>
      <c r="AQ3492" s="66"/>
      <c r="AS3492" s="67"/>
      <c r="AT3492" s="68"/>
    </row>
    <row r="3493" spans="1:46" x14ac:dyDescent="0.25">
      <c r="A3493" s="60">
        <v>53011.266386817209</v>
      </c>
      <c r="B3493" s="54">
        <f t="shared" si="162"/>
        <v>2</v>
      </c>
      <c r="C3493" s="54">
        <f t="shared" si="163"/>
        <v>3484</v>
      </c>
      <c r="D3493" s="60">
        <v>53011.266386817209</v>
      </c>
      <c r="G3493" s="63"/>
      <c r="I3493" s="64"/>
      <c r="J3493" s="64"/>
      <c r="K3493" s="65"/>
      <c r="M3493" s="64"/>
      <c r="N3493" s="66"/>
      <c r="O3493" s="66"/>
      <c r="Q3493" s="67"/>
      <c r="R3493" s="68"/>
      <c r="S3493" s="63"/>
      <c r="U3493" s="68">
        <v>102857</v>
      </c>
      <c r="V3493" s="64">
        <v>7</v>
      </c>
      <c r="W3493" s="54">
        <f t="shared" si="164"/>
        <v>3484</v>
      </c>
      <c r="X3493" s="68">
        <v>102857</v>
      </c>
      <c r="AC3493" s="63">
        <v>51429.20212744642</v>
      </c>
      <c r="AD3493" s="63"/>
      <c r="AE3493" s="54" t="s">
        <v>177</v>
      </c>
      <c r="AG3493" s="63"/>
      <c r="AK3493" s="64"/>
      <c r="AL3493" s="64"/>
      <c r="AM3493" s="65"/>
      <c r="AO3493" s="64"/>
      <c r="AP3493" s="66"/>
      <c r="AQ3493" s="66"/>
      <c r="AS3493" s="67"/>
      <c r="AT3493" s="68"/>
    </row>
    <row r="3494" spans="1:46" x14ac:dyDescent="0.25">
      <c r="A3494" s="60">
        <v>53026.184905386064</v>
      </c>
      <c r="B3494" s="54">
        <f t="shared" si="162"/>
        <v>3</v>
      </c>
      <c r="C3494" s="54">
        <f t="shared" si="163"/>
        <v>3485</v>
      </c>
      <c r="D3494" s="60">
        <v>53026.184905386064</v>
      </c>
      <c r="G3494" s="63"/>
      <c r="I3494" s="64"/>
      <c r="J3494" s="64"/>
      <c r="K3494" s="65"/>
      <c r="M3494" s="64"/>
      <c r="N3494" s="66"/>
      <c r="O3494" s="66"/>
      <c r="Q3494" s="67"/>
      <c r="R3494" s="68"/>
      <c r="S3494" s="63"/>
      <c r="U3494" s="68">
        <v>102887</v>
      </c>
      <c r="V3494" s="64">
        <v>8</v>
      </c>
      <c r="W3494" s="54">
        <f t="shared" si="164"/>
        <v>3485</v>
      </c>
      <c r="X3494" s="68">
        <v>102887</v>
      </c>
      <c r="AC3494" s="63">
        <v>51444.789724336471</v>
      </c>
      <c r="AD3494" s="63"/>
      <c r="AE3494" s="54" t="s">
        <v>176</v>
      </c>
      <c r="AG3494" s="63"/>
      <c r="AK3494" s="64"/>
      <c r="AL3494" s="64"/>
      <c r="AM3494" s="65"/>
      <c r="AO3494" s="64"/>
      <c r="AP3494" s="66"/>
      <c r="AQ3494" s="66"/>
      <c r="AS3494" s="67"/>
      <c r="AT3494" s="68"/>
    </row>
    <row r="3495" spans="1:46" x14ac:dyDescent="0.25">
      <c r="A3495" s="60">
        <v>53041.214486492332</v>
      </c>
      <c r="B3495" s="54">
        <f t="shared" si="162"/>
        <v>4</v>
      </c>
      <c r="C3495" s="54">
        <f t="shared" si="163"/>
        <v>3486</v>
      </c>
      <c r="D3495" s="60">
        <v>53041.214486492332</v>
      </c>
      <c r="G3495" s="63"/>
      <c r="I3495" s="64"/>
      <c r="J3495" s="64"/>
      <c r="K3495" s="65"/>
      <c r="M3495" s="64"/>
      <c r="N3495" s="66"/>
      <c r="O3495" s="66"/>
      <c r="Q3495" s="67"/>
      <c r="R3495" s="68"/>
      <c r="S3495" s="63"/>
      <c r="U3495" s="68">
        <v>102916</v>
      </c>
      <c r="V3495" s="64">
        <v>9</v>
      </c>
      <c r="W3495" s="54">
        <f t="shared" si="164"/>
        <v>3486</v>
      </c>
      <c r="X3495" s="68">
        <v>102916</v>
      </c>
      <c r="AC3495" s="63">
        <v>51458.796782466583</v>
      </c>
      <c r="AD3495" s="63"/>
      <c r="AE3495" s="54" t="s">
        <v>177</v>
      </c>
      <c r="AG3495" s="63"/>
      <c r="AK3495" s="64"/>
      <c r="AL3495" s="64"/>
      <c r="AM3495" s="65"/>
      <c r="AO3495" s="64"/>
      <c r="AP3495" s="66"/>
      <c r="AQ3495" s="66"/>
      <c r="AS3495" s="67"/>
      <c r="AT3495" s="68"/>
    </row>
    <row r="3496" spans="1:46" x14ac:dyDescent="0.25">
      <c r="A3496" s="60">
        <v>53056.373968394473</v>
      </c>
      <c r="B3496" s="54">
        <f t="shared" si="162"/>
        <v>5</v>
      </c>
      <c r="C3496" s="54">
        <f t="shared" si="163"/>
        <v>3487</v>
      </c>
      <c r="D3496" s="60">
        <v>53056.373968394473</v>
      </c>
      <c r="G3496" s="63"/>
      <c r="I3496" s="64"/>
      <c r="J3496" s="64"/>
      <c r="K3496" s="65"/>
      <c r="M3496" s="64"/>
      <c r="N3496" s="66"/>
      <c r="O3496" s="66"/>
      <c r="Q3496" s="67"/>
      <c r="R3496" s="68"/>
      <c r="S3496" s="63"/>
      <c r="U3496" s="68">
        <v>102946</v>
      </c>
      <c r="V3496" s="64">
        <v>10</v>
      </c>
      <c r="W3496" s="54">
        <f t="shared" si="164"/>
        <v>3487</v>
      </c>
      <c r="X3496" s="68">
        <v>102946</v>
      </c>
      <c r="AC3496" s="63">
        <v>51474.315530499443</v>
      </c>
      <c r="AD3496" s="63"/>
      <c r="AE3496" s="54" t="s">
        <v>176</v>
      </c>
      <c r="AG3496" s="63"/>
      <c r="AK3496" s="64"/>
      <c r="AL3496" s="64"/>
      <c r="AM3496" s="65"/>
      <c r="AO3496" s="64"/>
      <c r="AP3496" s="66"/>
      <c r="AQ3496" s="66"/>
      <c r="AS3496" s="67"/>
      <c r="AT3496" s="68"/>
    </row>
    <row r="3497" spans="1:46" x14ac:dyDescent="0.25">
      <c r="A3497" s="60">
        <v>53071.662568049971</v>
      </c>
      <c r="B3497" s="54">
        <f t="shared" si="162"/>
        <v>6</v>
      </c>
      <c r="C3497" s="54">
        <f t="shared" si="163"/>
        <v>3488</v>
      </c>
      <c r="D3497" s="60">
        <v>53071.662568049971</v>
      </c>
      <c r="G3497" s="63"/>
      <c r="I3497" s="64"/>
      <c r="J3497" s="64"/>
      <c r="K3497" s="65"/>
      <c r="M3497" s="64"/>
      <c r="N3497" s="66"/>
      <c r="O3497" s="66"/>
      <c r="Q3497" s="67"/>
      <c r="R3497" s="68"/>
      <c r="S3497" s="63"/>
      <c r="U3497" s="68">
        <v>102975</v>
      </c>
      <c r="V3497" s="64">
        <v>11</v>
      </c>
      <c r="W3497" s="54">
        <f t="shared" si="164"/>
        <v>3488</v>
      </c>
      <c r="X3497" s="68">
        <v>102975</v>
      </c>
      <c r="AC3497" s="63">
        <v>51488.511768436525</v>
      </c>
      <c r="AD3497" s="63"/>
      <c r="AE3497" s="54" t="s">
        <v>177</v>
      </c>
      <c r="AG3497" s="63"/>
      <c r="AK3497" s="64"/>
      <c r="AL3497" s="64"/>
      <c r="AM3497" s="65"/>
      <c r="AO3497" s="64"/>
      <c r="AP3497" s="66"/>
      <c r="AQ3497" s="66"/>
      <c r="AS3497" s="67"/>
      <c r="AT3497" s="68"/>
    </row>
    <row r="3498" spans="1:46" x14ac:dyDescent="0.25">
      <c r="A3498" s="60">
        <v>53087.08385164896</v>
      </c>
      <c r="B3498" s="54">
        <f t="shared" si="162"/>
        <v>7</v>
      </c>
      <c r="C3498" s="54">
        <f t="shared" si="163"/>
        <v>3489</v>
      </c>
      <c r="D3498" s="60">
        <v>53087.08385164896</v>
      </c>
      <c r="G3498" s="63"/>
      <c r="I3498" s="64"/>
      <c r="J3498" s="64"/>
      <c r="K3498" s="65"/>
      <c r="M3498" s="64"/>
      <c r="N3498" s="66"/>
      <c r="O3498" s="66"/>
      <c r="Q3498" s="67"/>
      <c r="R3498" s="68"/>
      <c r="S3498" s="63"/>
      <c r="U3498" s="68">
        <v>103005</v>
      </c>
      <c r="V3498" s="64">
        <v>12</v>
      </c>
      <c r="W3498" s="54">
        <f t="shared" si="164"/>
        <v>3489</v>
      </c>
      <c r="X3498" s="68">
        <v>103005</v>
      </c>
      <c r="AC3498" s="63">
        <v>51503.797902522143</v>
      </c>
      <c r="AD3498" s="63"/>
      <c r="AE3498" s="54" t="s">
        <v>176</v>
      </c>
      <c r="AG3498" s="63"/>
      <c r="AK3498" s="64"/>
      <c r="AL3498" s="64"/>
      <c r="AM3498" s="65"/>
      <c r="AO3498" s="64"/>
      <c r="AP3498" s="66"/>
      <c r="AQ3498" s="66"/>
      <c r="AS3498" s="67"/>
      <c r="AT3498" s="68"/>
    </row>
    <row r="3499" spans="1:46" x14ac:dyDescent="0.25">
      <c r="A3499" s="60">
        <v>53102.616132303607</v>
      </c>
      <c r="B3499" s="54">
        <f t="shared" si="162"/>
        <v>8</v>
      </c>
      <c r="C3499" s="54">
        <f t="shared" si="163"/>
        <v>3490</v>
      </c>
      <c r="D3499" s="60">
        <v>53102.616132303607</v>
      </c>
      <c r="G3499" s="63"/>
      <c r="I3499" s="64"/>
      <c r="J3499" s="64"/>
      <c r="K3499" s="65"/>
      <c r="M3499" s="64"/>
      <c r="N3499" s="66"/>
      <c r="O3499" s="66"/>
      <c r="Q3499" s="67"/>
      <c r="R3499" s="68"/>
      <c r="S3499" s="63"/>
      <c r="U3499" s="68">
        <v>103034</v>
      </c>
      <c r="V3499" s="64">
        <v>1</v>
      </c>
      <c r="W3499" s="54">
        <f t="shared" si="164"/>
        <v>3490</v>
      </c>
      <c r="X3499" s="68">
        <v>103034</v>
      </c>
      <c r="AC3499" s="63">
        <v>51518.300406777766</v>
      </c>
      <c r="AD3499" s="63"/>
      <c r="AE3499" s="54" t="s">
        <v>177</v>
      </c>
      <c r="AG3499" s="63"/>
      <c r="AK3499" s="64"/>
      <c r="AL3499" s="64"/>
      <c r="AM3499" s="65"/>
      <c r="AO3499" s="64"/>
      <c r="AP3499" s="66"/>
      <c r="AQ3499" s="66"/>
      <c r="AS3499" s="67"/>
      <c r="AT3499" s="68"/>
    </row>
    <row r="3500" spans="1:46" x14ac:dyDescent="0.25">
      <c r="A3500" s="60">
        <v>53118.248788302764</v>
      </c>
      <c r="B3500" s="54">
        <f t="shared" si="162"/>
        <v>9</v>
      </c>
      <c r="C3500" s="54">
        <f t="shared" si="163"/>
        <v>3491</v>
      </c>
      <c r="D3500" s="60">
        <v>53118.248788302764</v>
      </c>
      <c r="G3500" s="63"/>
      <c r="I3500" s="64"/>
      <c r="J3500" s="64"/>
      <c r="K3500" s="65"/>
      <c r="M3500" s="64"/>
      <c r="N3500" s="66"/>
      <c r="O3500" s="66"/>
      <c r="Q3500" s="67"/>
      <c r="R3500" s="68"/>
      <c r="S3500" s="63"/>
      <c r="U3500" s="68">
        <v>103064</v>
      </c>
      <c r="V3500" s="64">
        <v>2</v>
      </c>
      <c r="W3500" s="54">
        <f t="shared" si="164"/>
        <v>3491</v>
      </c>
      <c r="X3500" s="68">
        <v>103064</v>
      </c>
      <c r="AC3500" s="63">
        <v>51533.238969752099</v>
      </c>
      <c r="AD3500" s="63"/>
      <c r="AE3500" s="54" t="s">
        <v>176</v>
      </c>
      <c r="AG3500" s="63"/>
      <c r="AK3500" s="64"/>
      <c r="AL3500" s="64"/>
      <c r="AM3500" s="65"/>
      <c r="AO3500" s="64"/>
      <c r="AP3500" s="66"/>
      <c r="AQ3500" s="66"/>
      <c r="AS3500" s="67"/>
      <c r="AT3500" s="68"/>
    </row>
    <row r="3501" spans="1:46" x14ac:dyDescent="0.25">
      <c r="A3501" s="60">
        <v>53133.94107634807</v>
      </c>
      <c r="B3501" s="54">
        <f t="shared" si="162"/>
        <v>10</v>
      </c>
      <c r="C3501" s="54">
        <f t="shared" si="163"/>
        <v>3492</v>
      </c>
      <c r="D3501" s="60">
        <v>53133.94107634807</v>
      </c>
      <c r="G3501" s="63"/>
      <c r="I3501" s="64"/>
      <c r="J3501" s="64"/>
      <c r="K3501" s="65"/>
      <c r="M3501" s="64"/>
      <c r="N3501" s="66"/>
      <c r="O3501" s="66"/>
      <c r="Q3501" s="67"/>
      <c r="R3501" s="68"/>
      <c r="S3501" s="63"/>
      <c r="U3501" s="68">
        <v>103093</v>
      </c>
      <c r="V3501" s="64">
        <v>3</v>
      </c>
      <c r="W3501" s="54">
        <f t="shared" si="164"/>
        <v>3492</v>
      </c>
      <c r="X3501" s="68">
        <v>103093</v>
      </c>
      <c r="AC3501" s="63">
        <v>51548.098934445065</v>
      </c>
      <c r="AD3501" s="63"/>
      <c r="AE3501" s="54" t="s">
        <v>177</v>
      </c>
      <c r="AG3501" s="63"/>
      <c r="AK3501" s="64"/>
      <c r="AL3501" s="64"/>
      <c r="AM3501" s="65"/>
      <c r="AO3501" s="64"/>
      <c r="AP3501" s="66"/>
      <c r="AQ3501" s="66"/>
      <c r="AS3501" s="67"/>
      <c r="AT3501" s="68"/>
    </row>
    <row r="3502" spans="1:46" x14ac:dyDescent="0.25">
      <c r="A3502" s="60">
        <v>53149.673148776405</v>
      </c>
      <c r="B3502" s="54">
        <f t="shared" si="162"/>
        <v>11</v>
      </c>
      <c r="C3502" s="54">
        <f t="shared" si="163"/>
        <v>3493</v>
      </c>
      <c r="D3502" s="60">
        <v>53149.673148776405</v>
      </c>
      <c r="G3502" s="63"/>
      <c r="I3502" s="64"/>
      <c r="J3502" s="64"/>
      <c r="K3502" s="65"/>
      <c r="M3502" s="64"/>
      <c r="N3502" s="66"/>
      <c r="O3502" s="66"/>
      <c r="Q3502" s="67"/>
      <c r="R3502" s="68"/>
      <c r="S3502" s="63"/>
      <c r="U3502" s="68">
        <v>103123</v>
      </c>
      <c r="V3502" s="64">
        <v>4</v>
      </c>
      <c r="W3502" s="54">
        <f t="shared" si="164"/>
        <v>3493</v>
      </c>
      <c r="X3502" s="68">
        <v>103123</v>
      </c>
      <c r="AC3502" s="63">
        <v>51562.653145298362</v>
      </c>
      <c r="AD3502" s="63"/>
      <c r="AE3502" s="54" t="s">
        <v>176</v>
      </c>
      <c r="AG3502" s="63"/>
      <c r="AK3502" s="64"/>
      <c r="AL3502" s="64"/>
      <c r="AM3502" s="65"/>
      <c r="AO3502" s="64"/>
      <c r="AP3502" s="66"/>
      <c r="AQ3502" s="66"/>
      <c r="AS3502" s="67"/>
      <c r="AT3502" s="68"/>
    </row>
    <row r="3503" spans="1:46" x14ac:dyDescent="0.25">
      <c r="A3503" s="60">
        <v>53165.394481086172</v>
      </c>
      <c r="B3503" s="54">
        <f t="shared" si="162"/>
        <v>12</v>
      </c>
      <c r="C3503" s="54">
        <f t="shared" si="163"/>
        <v>3494</v>
      </c>
      <c r="D3503" s="60">
        <v>53165.394481086172</v>
      </c>
      <c r="G3503" s="63"/>
      <c r="I3503" s="64"/>
      <c r="J3503" s="64"/>
      <c r="K3503" s="65"/>
      <c r="M3503" s="64"/>
      <c r="N3503" s="66"/>
      <c r="O3503" s="66"/>
      <c r="Q3503" s="67"/>
      <c r="R3503" s="68"/>
      <c r="S3503" s="63"/>
      <c r="U3503" s="68">
        <v>103152</v>
      </c>
      <c r="V3503" s="64">
        <v>5</v>
      </c>
      <c r="W3503" s="54">
        <f t="shared" si="164"/>
        <v>3494</v>
      </c>
      <c r="X3503" s="68">
        <v>103152</v>
      </c>
      <c r="AC3503" s="63">
        <v>51577.847457768861</v>
      </c>
      <c r="AD3503" s="63"/>
      <c r="AE3503" s="54" t="s">
        <v>177</v>
      </c>
      <c r="AG3503" s="63"/>
      <c r="AK3503" s="64"/>
      <c r="AL3503" s="64"/>
      <c r="AM3503" s="65"/>
      <c r="AO3503" s="64"/>
      <c r="AP3503" s="66"/>
      <c r="AQ3503" s="66"/>
      <c r="AS3503" s="67"/>
      <c r="AT3503" s="68"/>
    </row>
    <row r="3504" spans="1:46" x14ac:dyDescent="0.25">
      <c r="A3504" s="60">
        <v>53181.083977238741</v>
      </c>
      <c r="B3504" s="54">
        <f t="shared" si="162"/>
        <v>13</v>
      </c>
      <c r="C3504" s="54">
        <f t="shared" si="163"/>
        <v>3495</v>
      </c>
      <c r="D3504" s="60">
        <v>53181.083977238741</v>
      </c>
      <c r="G3504" s="63"/>
      <c r="I3504" s="64"/>
      <c r="J3504" s="64"/>
      <c r="K3504" s="65"/>
      <c r="M3504" s="64"/>
      <c r="N3504" s="66"/>
      <c r="O3504" s="66"/>
      <c r="Q3504" s="67"/>
      <c r="R3504" s="68"/>
      <c r="S3504" s="63"/>
      <c r="U3504" s="68">
        <v>103182</v>
      </c>
      <c r="V3504" s="64">
        <v>6</v>
      </c>
      <c r="W3504" s="54">
        <f t="shared" si="164"/>
        <v>3495</v>
      </c>
      <c r="X3504" s="68">
        <v>103182</v>
      </c>
      <c r="AC3504" s="63">
        <v>51592.062957529444</v>
      </c>
      <c r="AD3504" s="63"/>
      <c r="AE3504" s="54" t="s">
        <v>176</v>
      </c>
      <c r="AG3504" s="63"/>
      <c r="AK3504" s="64"/>
      <c r="AL3504" s="64"/>
      <c r="AM3504" s="65"/>
      <c r="AO3504" s="64"/>
      <c r="AP3504" s="66"/>
      <c r="AQ3504" s="66"/>
      <c r="AS3504" s="67"/>
      <c r="AT3504" s="68"/>
    </row>
    <row r="3505" spans="1:46" x14ac:dyDescent="0.25">
      <c r="A3505" s="60">
        <v>53196.69473030325</v>
      </c>
      <c r="B3505" s="54">
        <f t="shared" si="162"/>
        <v>14</v>
      </c>
      <c r="C3505" s="54">
        <f t="shared" si="163"/>
        <v>3496</v>
      </c>
      <c r="D3505" s="60">
        <v>53196.69473030325</v>
      </c>
      <c r="G3505" s="63"/>
      <c r="I3505" s="64"/>
      <c r="J3505" s="64"/>
      <c r="K3505" s="65"/>
      <c r="M3505" s="64"/>
      <c r="N3505" s="66"/>
      <c r="O3505" s="66"/>
      <c r="Q3505" s="67"/>
      <c r="R3505" s="68"/>
      <c r="S3505" s="63"/>
      <c r="U3505" s="68">
        <v>103211</v>
      </c>
      <c r="V3505" s="64">
        <v>7</v>
      </c>
      <c r="W3505" s="54">
        <f t="shared" si="164"/>
        <v>3496</v>
      </c>
      <c r="X3505" s="68">
        <v>103211</v>
      </c>
      <c r="AC3505" s="63">
        <v>51607.501294908114</v>
      </c>
      <c r="AD3505" s="63"/>
      <c r="AE3505" s="54" t="s">
        <v>177</v>
      </c>
      <c r="AG3505" s="63"/>
      <c r="AK3505" s="64"/>
      <c r="AL3505" s="64"/>
      <c r="AM3505" s="65"/>
      <c r="AO3505" s="64"/>
      <c r="AP3505" s="66"/>
      <c r="AQ3505" s="66"/>
      <c r="AS3505" s="67"/>
      <c r="AT3505" s="68"/>
    </row>
    <row r="3506" spans="1:46" x14ac:dyDescent="0.25">
      <c r="A3506" s="60">
        <v>53212.212994562462</v>
      </c>
      <c r="B3506" s="54">
        <f t="shared" si="162"/>
        <v>15</v>
      </c>
      <c r="C3506" s="54">
        <f t="shared" si="163"/>
        <v>3497</v>
      </c>
      <c r="D3506" s="60">
        <v>53212.212994562462</v>
      </c>
      <c r="G3506" s="63"/>
      <c r="I3506" s="64"/>
      <c r="J3506" s="64"/>
      <c r="K3506" s="65"/>
      <c r="M3506" s="64"/>
      <c r="N3506" s="66"/>
      <c r="O3506" s="66"/>
      <c r="Q3506" s="67"/>
      <c r="R3506" s="68"/>
      <c r="S3506" s="63"/>
      <c r="U3506" s="68">
        <v>103241</v>
      </c>
      <c r="V3506" s="64">
        <v>8</v>
      </c>
      <c r="W3506" s="54">
        <f t="shared" si="164"/>
        <v>3497</v>
      </c>
      <c r="X3506" s="68">
        <v>103241</v>
      </c>
      <c r="AC3506" s="63">
        <v>51621.491353682242</v>
      </c>
      <c r="AD3506" s="63"/>
      <c r="AE3506" s="54" t="s">
        <v>176</v>
      </c>
      <c r="AG3506" s="63"/>
      <c r="AK3506" s="64"/>
      <c r="AL3506" s="64"/>
      <c r="AM3506" s="65"/>
      <c r="AO3506" s="64"/>
      <c r="AP3506" s="66"/>
      <c r="AQ3506" s="66"/>
      <c r="AS3506" s="67"/>
      <c r="AT3506" s="68"/>
    </row>
    <row r="3507" spans="1:46" x14ac:dyDescent="0.25">
      <c r="A3507" s="60">
        <v>53227.60706237983</v>
      </c>
      <c r="B3507" s="54">
        <f t="shared" si="162"/>
        <v>16</v>
      </c>
      <c r="C3507" s="54">
        <f t="shared" si="163"/>
        <v>3498</v>
      </c>
      <c r="D3507" s="60">
        <v>53227.60706237983</v>
      </c>
      <c r="G3507" s="63"/>
      <c r="I3507" s="64"/>
      <c r="J3507" s="64"/>
      <c r="K3507" s="65"/>
      <c r="M3507" s="64"/>
      <c r="N3507" s="66"/>
      <c r="O3507" s="66"/>
      <c r="Q3507" s="67"/>
      <c r="R3507" s="68"/>
      <c r="S3507" s="63"/>
      <c r="U3507" s="68">
        <v>103271</v>
      </c>
      <c r="V3507" s="64">
        <v>9</v>
      </c>
      <c r="W3507" s="54">
        <f t="shared" si="164"/>
        <v>3498</v>
      </c>
      <c r="X3507" s="68">
        <v>103271</v>
      </c>
      <c r="AC3507" s="63">
        <v>51637.037212647963</v>
      </c>
      <c r="AD3507" s="63"/>
      <c r="AE3507" s="54" t="s">
        <v>177</v>
      </c>
      <c r="AG3507" s="63"/>
      <c r="AK3507" s="64"/>
      <c r="AL3507" s="64"/>
      <c r="AM3507" s="65"/>
      <c r="AO3507" s="64"/>
      <c r="AP3507" s="66"/>
      <c r="AQ3507" s="66"/>
      <c r="AS3507" s="67"/>
      <c r="AT3507" s="68"/>
    </row>
    <row r="3508" spans="1:46" x14ac:dyDescent="0.25">
      <c r="A3508" s="60">
        <v>53242.876319341362</v>
      </c>
      <c r="B3508" s="54">
        <f t="shared" si="162"/>
        <v>17</v>
      </c>
      <c r="C3508" s="54">
        <f t="shared" si="163"/>
        <v>3499</v>
      </c>
      <c r="D3508" s="60">
        <v>53242.876319341362</v>
      </c>
      <c r="G3508" s="63"/>
      <c r="I3508" s="64"/>
      <c r="J3508" s="64"/>
      <c r="K3508" s="65"/>
      <c r="M3508" s="64"/>
      <c r="N3508" s="66"/>
      <c r="O3508" s="66"/>
      <c r="Q3508" s="67"/>
      <c r="R3508" s="68"/>
      <c r="S3508" s="63"/>
      <c r="U3508" s="68">
        <v>103300</v>
      </c>
      <c r="V3508" s="64">
        <v>10</v>
      </c>
      <c r="W3508" s="54">
        <f t="shared" si="164"/>
        <v>3499</v>
      </c>
      <c r="X3508" s="68">
        <v>103300</v>
      </c>
      <c r="AC3508" s="63">
        <v>51650.956379911862</v>
      </c>
      <c r="AD3508" s="63"/>
      <c r="AE3508" s="54" t="s">
        <v>176</v>
      </c>
      <c r="AG3508" s="63"/>
      <c r="AK3508" s="64"/>
      <c r="AL3508" s="64"/>
      <c r="AM3508" s="65"/>
      <c r="AO3508" s="64"/>
      <c r="AP3508" s="66"/>
      <c r="AQ3508" s="66"/>
      <c r="AS3508" s="67"/>
      <c r="AT3508" s="68"/>
    </row>
    <row r="3509" spans="1:46" x14ac:dyDescent="0.25">
      <c r="A3509" s="60">
        <v>53258.009560175706</v>
      </c>
      <c r="B3509" s="54">
        <f t="shared" si="162"/>
        <v>18</v>
      </c>
      <c r="C3509" s="54">
        <f t="shared" si="163"/>
        <v>3500</v>
      </c>
      <c r="D3509" s="60">
        <v>53258.009560175706</v>
      </c>
      <c r="G3509" s="63"/>
      <c r="I3509" s="64"/>
      <c r="J3509" s="64"/>
      <c r="K3509" s="65"/>
      <c r="M3509" s="64"/>
      <c r="N3509" s="66"/>
      <c r="O3509" s="66"/>
      <c r="Q3509" s="67"/>
      <c r="R3509" s="68"/>
      <c r="S3509" s="63"/>
      <c r="U3509" s="68">
        <v>103330</v>
      </c>
      <c r="V3509" s="64">
        <v>11</v>
      </c>
      <c r="W3509" s="54">
        <f t="shared" si="164"/>
        <v>3500</v>
      </c>
      <c r="X3509" s="68">
        <v>103330</v>
      </c>
      <c r="AC3509" s="63">
        <v>51666.458279610611</v>
      </c>
      <c r="AD3509" s="63"/>
      <c r="AE3509" s="54" t="s">
        <v>177</v>
      </c>
      <c r="AG3509" s="63"/>
      <c r="AK3509" s="64"/>
      <c r="AL3509" s="64"/>
      <c r="AM3509" s="65"/>
      <c r="AO3509" s="64"/>
      <c r="AP3509" s="66"/>
      <c r="AQ3509" s="66"/>
      <c r="AS3509" s="67"/>
      <c r="AT3509" s="68"/>
    </row>
    <row r="3510" spans="1:46" x14ac:dyDescent="0.25">
      <c r="A3510" s="60">
        <v>53273.021594739519</v>
      </c>
      <c r="B3510" s="54">
        <f t="shared" si="162"/>
        <v>19</v>
      </c>
      <c r="C3510" s="54">
        <f t="shared" si="163"/>
        <v>3501</v>
      </c>
      <c r="D3510" s="60">
        <v>53273.021594739519</v>
      </c>
      <c r="G3510" s="63"/>
      <c r="I3510" s="64"/>
      <c r="J3510" s="64"/>
      <c r="K3510" s="65"/>
      <c r="M3510" s="64"/>
      <c r="N3510" s="66"/>
      <c r="O3510" s="66"/>
      <c r="Q3510" s="67"/>
      <c r="R3510" s="68"/>
      <c r="S3510" s="63"/>
      <c r="U3510" s="68">
        <v>103359</v>
      </c>
      <c r="V3510" s="64">
        <v>12</v>
      </c>
      <c r="W3510" s="54">
        <f t="shared" si="164"/>
        <v>3501</v>
      </c>
      <c r="X3510" s="68">
        <v>103359</v>
      </c>
      <c r="AC3510" s="63">
        <v>51680.470911462791</v>
      </c>
      <c r="AD3510" s="63"/>
      <c r="AE3510" s="54" t="s">
        <v>176</v>
      </c>
      <c r="AG3510" s="63"/>
      <c r="AK3510" s="64"/>
      <c r="AL3510" s="64"/>
      <c r="AM3510" s="65"/>
      <c r="AO3510" s="64"/>
      <c r="AP3510" s="66"/>
      <c r="AQ3510" s="66"/>
      <c r="AS3510" s="67"/>
      <c r="AT3510" s="68"/>
    </row>
    <row r="3511" spans="1:46" x14ac:dyDescent="0.25">
      <c r="A3511" s="60">
        <v>53287.920204174239</v>
      </c>
      <c r="B3511" s="54">
        <f t="shared" si="162"/>
        <v>20</v>
      </c>
      <c r="C3511" s="54">
        <f t="shared" si="163"/>
        <v>3502</v>
      </c>
      <c r="D3511" s="60">
        <v>53287.920204174239</v>
      </c>
      <c r="G3511" s="63"/>
      <c r="I3511" s="64"/>
      <c r="J3511" s="64"/>
      <c r="K3511" s="65"/>
      <c r="M3511" s="64"/>
      <c r="N3511" s="66"/>
      <c r="O3511" s="66"/>
      <c r="Q3511" s="67"/>
      <c r="R3511" s="68"/>
      <c r="S3511" s="63"/>
      <c r="U3511" s="68">
        <v>103389</v>
      </c>
      <c r="V3511" s="64">
        <v>1</v>
      </c>
      <c r="W3511" s="54">
        <f t="shared" si="164"/>
        <v>3502</v>
      </c>
      <c r="X3511" s="68">
        <v>103389</v>
      </c>
      <c r="AC3511" s="63">
        <v>51695.793082648888</v>
      </c>
      <c r="AD3511" s="63"/>
      <c r="AE3511" s="54" t="s">
        <v>177</v>
      </c>
      <c r="AG3511" s="63"/>
      <c r="AK3511" s="64"/>
      <c r="AL3511" s="64"/>
      <c r="AM3511" s="65"/>
      <c r="AO3511" s="64"/>
      <c r="AP3511" s="66"/>
      <c r="AQ3511" s="66"/>
      <c r="AS3511" s="67"/>
      <c r="AT3511" s="68"/>
    </row>
    <row r="3512" spans="1:46" x14ac:dyDescent="0.25">
      <c r="A3512" s="60">
        <v>53302.733901320957</v>
      </c>
      <c r="B3512" s="54">
        <f t="shared" si="162"/>
        <v>21</v>
      </c>
      <c r="C3512" s="54">
        <f t="shared" si="163"/>
        <v>3503</v>
      </c>
      <c r="D3512" s="60">
        <v>53302.733901320957</v>
      </c>
      <c r="G3512" s="63"/>
      <c r="I3512" s="64"/>
      <c r="J3512" s="64"/>
      <c r="K3512" s="65"/>
      <c r="M3512" s="64"/>
      <c r="N3512" s="66"/>
      <c r="O3512" s="66"/>
      <c r="Q3512" s="67"/>
      <c r="R3512" s="68"/>
      <c r="S3512" s="63"/>
      <c r="U3512" s="68">
        <v>103418</v>
      </c>
      <c r="V3512" s="64">
        <v>2</v>
      </c>
      <c r="W3512" s="54">
        <f t="shared" si="164"/>
        <v>3503</v>
      </c>
      <c r="X3512" s="68">
        <v>103418</v>
      </c>
      <c r="AC3512" s="63">
        <v>51710.044114439283</v>
      </c>
      <c r="AD3512" s="63"/>
      <c r="AE3512" s="54" t="s">
        <v>176</v>
      </c>
      <c r="AG3512" s="63"/>
      <c r="AK3512" s="64"/>
      <c r="AL3512" s="64"/>
      <c r="AM3512" s="65"/>
      <c r="AO3512" s="64"/>
      <c r="AP3512" s="66"/>
      <c r="AQ3512" s="66"/>
      <c r="AS3512" s="67"/>
      <c r="AT3512" s="68"/>
    </row>
    <row r="3513" spans="1:46" x14ac:dyDescent="0.25">
      <c r="A3513" s="60">
        <v>53317.483584872913</v>
      </c>
      <c r="B3513" s="54">
        <f t="shared" si="162"/>
        <v>22</v>
      </c>
      <c r="C3513" s="54">
        <f t="shared" si="163"/>
        <v>3504</v>
      </c>
      <c r="D3513" s="60">
        <v>53317.483584872913</v>
      </c>
      <c r="G3513" s="63"/>
      <c r="I3513" s="64"/>
      <c r="J3513" s="64"/>
      <c r="K3513" s="65"/>
      <c r="M3513" s="64"/>
      <c r="N3513" s="66"/>
      <c r="O3513" s="66"/>
      <c r="Q3513" s="67"/>
      <c r="R3513" s="68"/>
      <c r="S3513" s="63"/>
      <c r="U3513" s="68">
        <v>103448</v>
      </c>
      <c r="V3513" s="64">
        <v>3</v>
      </c>
      <c r="W3513" s="54">
        <f t="shared" si="164"/>
        <v>3504</v>
      </c>
      <c r="X3513" s="68">
        <v>103448</v>
      </c>
      <c r="AC3513" s="63">
        <v>51725.087429523934</v>
      </c>
      <c r="AD3513" s="63"/>
      <c r="AE3513" s="54" t="s">
        <v>177</v>
      </c>
      <c r="AG3513" s="63"/>
      <c r="AK3513" s="64"/>
      <c r="AL3513" s="64"/>
      <c r="AM3513" s="65"/>
      <c r="AO3513" s="64"/>
      <c r="AP3513" s="66"/>
      <c r="AQ3513" s="66"/>
      <c r="AS3513" s="67"/>
      <c r="AT3513" s="68"/>
    </row>
    <row r="3514" spans="1:46" x14ac:dyDescent="0.25">
      <c r="A3514" s="60">
        <v>53332.206418778282</v>
      </c>
      <c r="B3514" s="54">
        <f t="shared" si="162"/>
        <v>23</v>
      </c>
      <c r="C3514" s="54">
        <f t="shared" si="163"/>
        <v>3505</v>
      </c>
      <c r="D3514" s="60">
        <v>53332.206418778282</v>
      </c>
      <c r="G3514" s="63"/>
      <c r="I3514" s="64"/>
      <c r="J3514" s="64"/>
      <c r="K3514" s="65"/>
      <c r="M3514" s="64"/>
      <c r="N3514" s="66"/>
      <c r="O3514" s="66"/>
      <c r="Q3514" s="67"/>
      <c r="R3514" s="68"/>
      <c r="S3514" s="63"/>
      <c r="U3514" s="68">
        <v>103477</v>
      </c>
      <c r="V3514" s="64">
        <v>4</v>
      </c>
      <c r="W3514" s="54">
        <f t="shared" si="164"/>
        <v>3505</v>
      </c>
      <c r="X3514" s="68">
        <v>103477</v>
      </c>
      <c r="AC3514" s="63">
        <v>51739.678730574902</v>
      </c>
      <c r="AD3514" s="63"/>
      <c r="AE3514" s="54" t="s">
        <v>176</v>
      </c>
      <c r="AG3514" s="63"/>
      <c r="AK3514" s="64"/>
      <c r="AL3514" s="64"/>
      <c r="AM3514" s="65"/>
      <c r="AO3514" s="64"/>
      <c r="AP3514" s="66"/>
      <c r="AQ3514" s="66"/>
      <c r="AS3514" s="67"/>
      <c r="AT3514" s="68"/>
    </row>
    <row r="3515" spans="1:46" x14ac:dyDescent="0.25">
      <c r="A3515" s="60">
        <v>53346.928567146417</v>
      </c>
      <c r="B3515" s="54">
        <f t="shared" si="162"/>
        <v>24</v>
      </c>
      <c r="C3515" s="54">
        <f t="shared" si="163"/>
        <v>3506</v>
      </c>
      <c r="D3515" s="60">
        <v>53346.928567146417</v>
      </c>
      <c r="G3515" s="63"/>
      <c r="I3515" s="64"/>
      <c r="J3515" s="64"/>
      <c r="K3515" s="65"/>
      <c r="M3515" s="64"/>
      <c r="N3515" s="66"/>
      <c r="O3515" s="66"/>
      <c r="Q3515" s="67"/>
      <c r="R3515" s="68"/>
      <c r="S3515" s="63"/>
      <c r="U3515" s="68">
        <v>103507</v>
      </c>
      <c r="V3515" s="64">
        <v>4</v>
      </c>
      <c r="W3515" s="54">
        <f t="shared" si="164"/>
        <v>3506</v>
      </c>
      <c r="X3515" s="68">
        <v>103507</v>
      </c>
      <c r="AC3515" s="63">
        <v>51754.39240634907</v>
      </c>
      <c r="AD3515" s="63"/>
      <c r="AE3515" s="54" t="s">
        <v>177</v>
      </c>
      <c r="AG3515" s="63"/>
      <c r="AK3515" s="64"/>
      <c r="AL3515" s="64"/>
      <c r="AM3515" s="65"/>
      <c r="AO3515" s="64"/>
      <c r="AP3515" s="66"/>
      <c r="AQ3515" s="66"/>
      <c r="AS3515" s="67"/>
      <c r="AT3515" s="68"/>
    </row>
    <row r="3516" spans="1:46" x14ac:dyDescent="0.25">
      <c r="A3516" s="60">
        <v>53361.689118675422</v>
      </c>
      <c r="B3516" s="54">
        <f t="shared" si="162"/>
        <v>1</v>
      </c>
      <c r="C3516" s="54">
        <f t="shared" si="163"/>
        <v>3507</v>
      </c>
      <c r="D3516" s="60">
        <v>53361.689118675422</v>
      </c>
      <c r="G3516" s="63"/>
      <c r="I3516" s="64"/>
      <c r="J3516" s="64"/>
      <c r="K3516" s="65"/>
      <c r="M3516" s="64"/>
      <c r="N3516" s="66"/>
      <c r="O3516" s="66"/>
      <c r="Q3516" s="67"/>
      <c r="R3516" s="68"/>
      <c r="S3516" s="63"/>
      <c r="U3516" s="68">
        <v>103536</v>
      </c>
      <c r="V3516" s="64">
        <v>5</v>
      </c>
      <c r="W3516" s="54">
        <f t="shared" si="164"/>
        <v>3507</v>
      </c>
      <c r="X3516" s="68">
        <v>103536</v>
      </c>
      <c r="AC3516" s="63">
        <v>51769.362839779351</v>
      </c>
      <c r="AD3516" s="63"/>
      <c r="AE3516" s="54" t="s">
        <v>176</v>
      </c>
      <c r="AG3516" s="63"/>
      <c r="AK3516" s="64"/>
      <c r="AL3516" s="64"/>
      <c r="AM3516" s="65"/>
      <c r="AO3516" s="64"/>
      <c r="AP3516" s="66"/>
      <c r="AQ3516" s="66"/>
      <c r="AS3516" s="67"/>
      <c r="AT3516" s="68"/>
    </row>
    <row r="3517" spans="1:46" x14ac:dyDescent="0.25">
      <c r="A3517" s="60">
        <v>53376.511719125323</v>
      </c>
      <c r="B3517" s="54">
        <f t="shared" si="162"/>
        <v>2</v>
      </c>
      <c r="C3517" s="54">
        <f t="shared" si="163"/>
        <v>3508</v>
      </c>
      <c r="D3517" s="60">
        <v>53376.511719125323</v>
      </c>
      <c r="G3517" s="63"/>
      <c r="I3517" s="64"/>
      <c r="J3517" s="64"/>
      <c r="K3517" s="65"/>
      <c r="M3517" s="64"/>
      <c r="N3517" s="66"/>
      <c r="O3517" s="66"/>
      <c r="Q3517" s="67"/>
      <c r="R3517" s="68"/>
      <c r="S3517" s="63"/>
      <c r="U3517" s="68">
        <v>103565</v>
      </c>
      <c r="V3517" s="64">
        <v>6</v>
      </c>
      <c r="W3517" s="54">
        <f t="shared" si="164"/>
        <v>3508</v>
      </c>
      <c r="X3517" s="68">
        <v>103565</v>
      </c>
      <c r="AC3517" s="63">
        <v>51783.752704320475</v>
      </c>
      <c r="AD3517" s="63"/>
      <c r="AE3517" s="54" t="s">
        <v>177</v>
      </c>
      <c r="AG3517" s="63"/>
      <c r="AK3517" s="64"/>
      <c r="AL3517" s="64"/>
      <c r="AM3517" s="65"/>
      <c r="AO3517" s="64"/>
      <c r="AP3517" s="66"/>
      <c r="AQ3517" s="66"/>
      <c r="AS3517" s="67"/>
      <c r="AT3517" s="68"/>
    </row>
    <row r="3518" spans="1:46" x14ac:dyDescent="0.25">
      <c r="A3518" s="60">
        <v>53391.429876144044</v>
      </c>
      <c r="B3518" s="54">
        <f t="shared" si="162"/>
        <v>3</v>
      </c>
      <c r="C3518" s="54">
        <f t="shared" si="163"/>
        <v>3509</v>
      </c>
      <c r="D3518" s="60">
        <v>53391.429876144044</v>
      </c>
      <c r="G3518" s="63"/>
      <c r="I3518" s="64"/>
      <c r="J3518" s="64"/>
      <c r="K3518" s="65"/>
      <c r="M3518" s="64"/>
      <c r="N3518" s="66"/>
      <c r="O3518" s="66"/>
      <c r="Q3518" s="67"/>
      <c r="R3518" s="68"/>
      <c r="S3518" s="63"/>
      <c r="U3518" s="68">
        <v>103595</v>
      </c>
      <c r="V3518" s="64">
        <v>7</v>
      </c>
      <c r="W3518" s="54">
        <f t="shared" si="164"/>
        <v>3509</v>
      </c>
      <c r="X3518" s="68">
        <v>103595</v>
      </c>
      <c r="AC3518" s="63">
        <v>51799.063562417869</v>
      </c>
      <c r="AD3518" s="63"/>
      <c r="AE3518" s="54" t="s">
        <v>176</v>
      </c>
      <c r="AG3518" s="63"/>
      <c r="AK3518" s="64"/>
      <c r="AL3518" s="64"/>
      <c r="AM3518" s="65"/>
      <c r="AO3518" s="64"/>
      <c r="AP3518" s="66"/>
      <c r="AQ3518" s="66"/>
      <c r="AS3518" s="67"/>
      <c r="AT3518" s="68"/>
    </row>
    <row r="3519" spans="1:46" x14ac:dyDescent="0.25">
      <c r="A3519" s="60">
        <v>53406.457716826349</v>
      </c>
      <c r="B3519" s="54">
        <f t="shared" si="162"/>
        <v>4</v>
      </c>
      <c r="C3519" s="54">
        <f t="shared" si="163"/>
        <v>3510</v>
      </c>
      <c r="D3519" s="60">
        <v>53406.457716826349</v>
      </c>
      <c r="G3519" s="63"/>
      <c r="I3519" s="64"/>
      <c r="J3519" s="64"/>
      <c r="K3519" s="65"/>
      <c r="M3519" s="64"/>
      <c r="N3519" s="66"/>
      <c r="O3519" s="66"/>
      <c r="Q3519" s="67"/>
      <c r="R3519" s="68"/>
      <c r="S3519" s="63"/>
      <c r="U3519" s="68">
        <v>103625</v>
      </c>
      <c r="V3519" s="64">
        <v>8</v>
      </c>
      <c r="W3519" s="54">
        <f t="shared" si="164"/>
        <v>3510</v>
      </c>
      <c r="X3519" s="68">
        <v>103625</v>
      </c>
      <c r="AC3519" s="63">
        <v>51813.197708626278</v>
      </c>
      <c r="AD3519" s="63"/>
      <c r="AE3519" s="54" t="s">
        <v>177</v>
      </c>
      <c r="AG3519" s="63"/>
      <c r="AK3519" s="64"/>
      <c r="AL3519" s="64"/>
      <c r="AM3519" s="65"/>
      <c r="AO3519" s="64"/>
      <c r="AP3519" s="66"/>
      <c r="AQ3519" s="66"/>
      <c r="AS3519" s="67"/>
      <c r="AT3519" s="68"/>
    </row>
    <row r="3520" spans="1:46" x14ac:dyDescent="0.25">
      <c r="A3520" s="60">
        <v>53421.615417737514</v>
      </c>
      <c r="B3520" s="54">
        <f t="shared" si="162"/>
        <v>5</v>
      </c>
      <c r="C3520" s="54">
        <f t="shared" si="163"/>
        <v>3511</v>
      </c>
      <c r="D3520" s="60">
        <v>53421.615417737514</v>
      </c>
      <c r="G3520" s="63"/>
      <c r="I3520" s="64"/>
      <c r="J3520" s="64"/>
      <c r="K3520" s="65"/>
      <c r="M3520" s="64"/>
      <c r="N3520" s="66"/>
      <c r="O3520" s="66"/>
      <c r="Q3520" s="67"/>
      <c r="R3520" s="68"/>
      <c r="S3520" s="63"/>
      <c r="U3520" s="68">
        <v>103654</v>
      </c>
      <c r="V3520" s="64">
        <v>9</v>
      </c>
      <c r="W3520" s="54">
        <f t="shared" si="164"/>
        <v>3511</v>
      </c>
      <c r="X3520" s="68">
        <v>103654</v>
      </c>
      <c r="AC3520" s="63">
        <v>51828.734677613247</v>
      </c>
      <c r="AD3520" s="63"/>
      <c r="AE3520" s="54" t="s">
        <v>176</v>
      </c>
      <c r="AG3520" s="63"/>
      <c r="AK3520" s="64"/>
      <c r="AL3520" s="64"/>
      <c r="AM3520" s="65"/>
      <c r="AO3520" s="64"/>
      <c r="AP3520" s="66"/>
      <c r="AQ3520" s="66"/>
      <c r="AS3520" s="67"/>
      <c r="AT3520" s="68"/>
    </row>
    <row r="3521" spans="1:46" x14ac:dyDescent="0.25">
      <c r="A3521" s="60">
        <v>53436.90289550554</v>
      </c>
      <c r="B3521" s="54">
        <f t="shared" si="162"/>
        <v>6</v>
      </c>
      <c r="C3521" s="54">
        <f t="shared" si="163"/>
        <v>3512</v>
      </c>
      <c r="D3521" s="60">
        <v>53436.90289550554</v>
      </c>
      <c r="G3521" s="63"/>
      <c r="I3521" s="64"/>
      <c r="J3521" s="64"/>
      <c r="K3521" s="65"/>
      <c r="M3521" s="64"/>
      <c r="N3521" s="66"/>
      <c r="O3521" s="66"/>
      <c r="Q3521" s="67"/>
      <c r="R3521" s="68"/>
      <c r="S3521" s="63"/>
      <c r="U3521" s="68">
        <v>103684</v>
      </c>
      <c r="V3521" s="64">
        <v>10</v>
      </c>
      <c r="W3521" s="54">
        <f t="shared" si="164"/>
        <v>3512</v>
      </c>
      <c r="X3521" s="68">
        <v>103684</v>
      </c>
      <c r="AC3521" s="63">
        <v>51842.738490734249</v>
      </c>
      <c r="AD3521" s="63"/>
      <c r="AE3521" s="54" t="s">
        <v>177</v>
      </c>
      <c r="AG3521" s="63"/>
      <c r="AK3521" s="64"/>
      <c r="AL3521" s="64"/>
      <c r="AM3521" s="65"/>
      <c r="AO3521" s="64"/>
      <c r="AP3521" s="66"/>
      <c r="AQ3521" s="66"/>
      <c r="AS3521" s="67"/>
      <c r="AT3521" s="68"/>
    </row>
    <row r="3522" spans="1:46" x14ac:dyDescent="0.25">
      <c r="A3522" s="60">
        <v>53452.320779732428</v>
      </c>
      <c r="B3522" s="54">
        <f t="shared" si="162"/>
        <v>7</v>
      </c>
      <c r="C3522" s="54">
        <f t="shared" si="163"/>
        <v>3513</v>
      </c>
      <c r="D3522" s="60">
        <v>53452.320779732428</v>
      </c>
      <c r="G3522" s="63"/>
      <c r="I3522" s="64"/>
      <c r="J3522" s="64"/>
      <c r="K3522" s="65"/>
      <c r="M3522" s="64"/>
      <c r="N3522" s="66"/>
      <c r="O3522" s="66"/>
      <c r="Q3522" s="67"/>
      <c r="R3522" s="68"/>
      <c r="S3522" s="63"/>
      <c r="U3522" s="68">
        <v>103714</v>
      </c>
      <c r="V3522" s="64">
        <v>11</v>
      </c>
      <c r="W3522" s="54">
        <f t="shared" si="164"/>
        <v>3513</v>
      </c>
      <c r="X3522" s="68">
        <v>103714</v>
      </c>
      <c r="AC3522" s="63">
        <v>51858.338599490933</v>
      </c>
      <c r="AD3522" s="63"/>
      <c r="AE3522" s="54" t="s">
        <v>176</v>
      </c>
      <c r="AG3522" s="63"/>
      <c r="AK3522" s="64"/>
      <c r="AL3522" s="64"/>
      <c r="AM3522" s="65"/>
      <c r="AO3522" s="64"/>
      <c r="AP3522" s="66"/>
      <c r="AQ3522" s="66"/>
      <c r="AS3522" s="67"/>
      <c r="AT3522" s="68"/>
    </row>
    <row r="3523" spans="1:46" x14ac:dyDescent="0.25">
      <c r="A3523" s="60">
        <v>53467.853984215762</v>
      </c>
      <c r="B3523" s="54">
        <f t="shared" si="162"/>
        <v>8</v>
      </c>
      <c r="C3523" s="54">
        <f t="shared" si="163"/>
        <v>3514</v>
      </c>
      <c r="D3523" s="60">
        <v>53467.853984215762</v>
      </c>
      <c r="G3523" s="63"/>
      <c r="I3523" s="64"/>
      <c r="J3523" s="64"/>
      <c r="K3523" s="65"/>
      <c r="M3523" s="64"/>
      <c r="N3523" s="66"/>
      <c r="O3523" s="66"/>
      <c r="Q3523" s="67"/>
      <c r="R3523" s="68"/>
      <c r="S3523" s="63"/>
      <c r="U3523" s="68">
        <v>103743</v>
      </c>
      <c r="V3523" s="64">
        <v>12</v>
      </c>
      <c r="W3523" s="54">
        <f t="shared" si="164"/>
        <v>3514</v>
      </c>
      <c r="X3523" s="68">
        <v>103743</v>
      </c>
      <c r="AC3523" s="63">
        <v>51872.371624942403</v>
      </c>
      <c r="AD3523" s="63"/>
      <c r="AE3523" s="54" t="s">
        <v>177</v>
      </c>
      <c r="AG3523" s="63"/>
      <c r="AK3523" s="64"/>
      <c r="AL3523" s="64"/>
      <c r="AM3523" s="65"/>
      <c r="AO3523" s="64"/>
      <c r="AP3523" s="66"/>
      <c r="AQ3523" s="66"/>
      <c r="AS3523" s="67"/>
      <c r="AT3523" s="68"/>
    </row>
    <row r="3524" spans="1:46" x14ac:dyDescent="0.25">
      <c r="A3524" s="60">
        <v>53483.481593107339</v>
      </c>
      <c r="B3524" s="54">
        <f t="shared" si="162"/>
        <v>9</v>
      </c>
      <c r="C3524" s="54">
        <f t="shared" si="163"/>
        <v>3515</v>
      </c>
      <c r="D3524" s="60">
        <v>53483.481593107339</v>
      </c>
      <c r="G3524" s="63"/>
      <c r="I3524" s="64"/>
      <c r="J3524" s="64"/>
      <c r="K3524" s="65"/>
      <c r="M3524" s="64"/>
      <c r="N3524" s="66"/>
      <c r="O3524" s="66"/>
      <c r="Q3524" s="67"/>
      <c r="R3524" s="68"/>
      <c r="S3524" s="63"/>
      <c r="U3524" s="68">
        <v>103773</v>
      </c>
      <c r="V3524" s="64">
        <v>1</v>
      </c>
      <c r="W3524" s="54">
        <f t="shared" si="164"/>
        <v>3515</v>
      </c>
      <c r="X3524" s="68">
        <v>103773</v>
      </c>
      <c r="AC3524" s="63">
        <v>51887.863409359474</v>
      </c>
      <c r="AD3524" s="63"/>
      <c r="AE3524" s="54" t="s">
        <v>176</v>
      </c>
      <c r="AG3524" s="63"/>
      <c r="AK3524" s="64"/>
      <c r="AL3524" s="64"/>
      <c r="AM3524" s="65"/>
      <c r="AO3524" s="64"/>
      <c r="AP3524" s="66"/>
      <c r="AQ3524" s="66"/>
      <c r="AS3524" s="67"/>
      <c r="AT3524" s="68"/>
    </row>
    <row r="3525" spans="1:46" x14ac:dyDescent="0.25">
      <c r="A3525" s="60">
        <v>53499.177713597193</v>
      </c>
      <c r="B3525" s="54">
        <f t="shared" si="162"/>
        <v>10</v>
      </c>
      <c r="C3525" s="54">
        <f t="shared" si="163"/>
        <v>3516</v>
      </c>
      <c r="D3525" s="60">
        <v>53499.177713597193</v>
      </c>
      <c r="G3525" s="63"/>
      <c r="I3525" s="64"/>
      <c r="J3525" s="64"/>
      <c r="K3525" s="65"/>
      <c r="M3525" s="64"/>
      <c r="N3525" s="66"/>
      <c r="O3525" s="66"/>
      <c r="Q3525" s="67"/>
      <c r="R3525" s="68"/>
      <c r="S3525" s="63"/>
      <c r="U3525" s="68">
        <v>103802</v>
      </c>
      <c r="V3525" s="64">
        <v>2</v>
      </c>
      <c r="W3525" s="54">
        <f t="shared" si="164"/>
        <v>3516</v>
      </c>
      <c r="X3525" s="68">
        <v>103802</v>
      </c>
      <c r="AC3525" s="63">
        <v>51902.082641342655</v>
      </c>
      <c r="AD3525" s="63"/>
      <c r="AE3525" s="54" t="s">
        <v>177</v>
      </c>
      <c r="AG3525" s="63"/>
      <c r="AK3525" s="64"/>
      <c r="AL3525" s="64"/>
      <c r="AM3525" s="65"/>
      <c r="AO3525" s="64"/>
      <c r="AP3525" s="66"/>
      <c r="AQ3525" s="66"/>
      <c r="AS3525" s="67"/>
      <c r="AT3525" s="68"/>
    </row>
    <row r="3526" spans="1:46" x14ac:dyDescent="0.25">
      <c r="A3526" s="60">
        <v>53514.903850672301</v>
      </c>
      <c r="B3526" s="54">
        <f t="shared" si="162"/>
        <v>11</v>
      </c>
      <c r="C3526" s="54">
        <f t="shared" si="163"/>
        <v>3517</v>
      </c>
      <c r="D3526" s="60">
        <v>53514.903850672301</v>
      </c>
      <c r="G3526" s="63"/>
      <c r="I3526" s="64"/>
      <c r="J3526" s="64"/>
      <c r="K3526" s="65"/>
      <c r="M3526" s="64"/>
      <c r="N3526" s="66"/>
      <c r="O3526" s="66"/>
      <c r="Q3526" s="67"/>
      <c r="R3526" s="68"/>
      <c r="S3526" s="63"/>
      <c r="U3526" s="68">
        <v>103832</v>
      </c>
      <c r="V3526" s="64">
        <v>3</v>
      </c>
      <c r="W3526" s="54">
        <f t="shared" si="164"/>
        <v>3517</v>
      </c>
      <c r="X3526" s="68">
        <v>103832</v>
      </c>
      <c r="AC3526" s="63">
        <v>51917.319534980692</v>
      </c>
      <c r="AD3526" s="63"/>
      <c r="AE3526" s="54" t="s">
        <v>176</v>
      </c>
      <c r="AG3526" s="63"/>
      <c r="AK3526" s="64"/>
      <c r="AL3526" s="64"/>
      <c r="AM3526" s="65"/>
      <c r="AO3526" s="64"/>
      <c r="AP3526" s="66"/>
      <c r="AQ3526" s="66"/>
      <c r="AS3526" s="67"/>
      <c r="AT3526" s="68"/>
    </row>
    <row r="3527" spans="1:46" x14ac:dyDescent="0.25">
      <c r="A3527" s="60">
        <v>53530.631913465448</v>
      </c>
      <c r="B3527" s="54">
        <f t="shared" si="162"/>
        <v>12</v>
      </c>
      <c r="C3527" s="54">
        <f t="shared" si="163"/>
        <v>3518</v>
      </c>
      <c r="D3527" s="60">
        <v>53530.631913465448</v>
      </c>
      <c r="G3527" s="63"/>
      <c r="I3527" s="64"/>
      <c r="J3527" s="64"/>
      <c r="K3527" s="65"/>
      <c r="M3527" s="64"/>
      <c r="N3527" s="66"/>
      <c r="O3527" s="66"/>
      <c r="Q3527" s="67"/>
      <c r="R3527" s="68"/>
      <c r="S3527" s="63"/>
      <c r="U3527" s="68">
        <v>103861</v>
      </c>
      <c r="V3527" s="64">
        <v>4</v>
      </c>
      <c r="W3527" s="54">
        <f t="shared" si="164"/>
        <v>3518</v>
      </c>
      <c r="X3527" s="68">
        <v>103861</v>
      </c>
      <c r="AC3527" s="63">
        <v>51931.84108253615</v>
      </c>
      <c r="AD3527" s="63"/>
      <c r="AE3527" s="54" t="s">
        <v>177</v>
      </c>
      <c r="AG3527" s="63"/>
      <c r="AK3527" s="64"/>
      <c r="AL3527" s="64"/>
      <c r="AM3527" s="65"/>
      <c r="AO3527" s="64"/>
      <c r="AP3527" s="66"/>
      <c r="AQ3527" s="66"/>
      <c r="AS3527" s="67"/>
      <c r="AT3527" s="68"/>
    </row>
    <row r="3528" spans="1:46" x14ac:dyDescent="0.25">
      <c r="A3528" s="60">
        <v>53546.315689127427</v>
      </c>
      <c r="B3528" s="54">
        <f t="shared" si="162"/>
        <v>13</v>
      </c>
      <c r="C3528" s="54">
        <f t="shared" si="163"/>
        <v>3519</v>
      </c>
      <c r="D3528" s="60">
        <v>53546.315689127427</v>
      </c>
      <c r="G3528" s="63"/>
      <c r="I3528" s="64"/>
      <c r="J3528" s="64"/>
      <c r="K3528" s="65"/>
      <c r="M3528" s="64"/>
      <c r="N3528" s="66"/>
      <c r="O3528" s="66"/>
      <c r="Q3528" s="67"/>
      <c r="R3528" s="68"/>
      <c r="S3528" s="63"/>
      <c r="U3528" s="68">
        <v>103890</v>
      </c>
      <c r="V3528" s="64">
        <v>5</v>
      </c>
      <c r="W3528" s="54">
        <f t="shared" si="164"/>
        <v>3519</v>
      </c>
      <c r="X3528" s="68">
        <v>103890</v>
      </c>
      <c r="AC3528" s="63">
        <v>51946.725160317495</v>
      </c>
      <c r="AD3528" s="63"/>
      <c r="AE3528" s="54" t="s">
        <v>176</v>
      </c>
      <c r="AG3528" s="63"/>
      <c r="AK3528" s="64"/>
      <c r="AL3528" s="64"/>
      <c r="AM3528" s="65"/>
      <c r="AO3528" s="64"/>
      <c r="AP3528" s="66"/>
      <c r="AQ3528" s="66"/>
      <c r="AS3528" s="67"/>
      <c r="AT3528" s="68"/>
    </row>
    <row r="3529" spans="1:46" x14ac:dyDescent="0.25">
      <c r="A3529" s="60">
        <v>53561.934576737229</v>
      </c>
      <c r="B3529" s="54">
        <f t="shared" si="162"/>
        <v>14</v>
      </c>
      <c r="C3529" s="54">
        <f t="shared" si="163"/>
        <v>3520</v>
      </c>
      <c r="D3529" s="60">
        <v>53561.934576737229</v>
      </c>
      <c r="G3529" s="63"/>
      <c r="I3529" s="64"/>
      <c r="J3529" s="64"/>
      <c r="K3529" s="65"/>
      <c r="M3529" s="64"/>
      <c r="N3529" s="66"/>
      <c r="O3529" s="66"/>
      <c r="Q3529" s="67"/>
      <c r="R3529" s="68"/>
      <c r="S3529" s="63"/>
      <c r="U3529" s="68">
        <v>103920</v>
      </c>
      <c r="V3529" s="64">
        <v>6</v>
      </c>
      <c r="W3529" s="54">
        <f t="shared" si="164"/>
        <v>3520</v>
      </c>
      <c r="X3529" s="68">
        <v>103920</v>
      </c>
      <c r="AC3529" s="63">
        <v>51961.595240031835</v>
      </c>
      <c r="AD3529" s="63"/>
      <c r="AE3529" s="54" t="s">
        <v>177</v>
      </c>
      <c r="AG3529" s="63"/>
      <c r="AK3529" s="64"/>
      <c r="AL3529" s="64"/>
      <c r="AM3529" s="65"/>
      <c r="AO3529" s="64"/>
      <c r="AP3529" s="66"/>
      <c r="AQ3529" s="66"/>
      <c r="AS3529" s="67"/>
      <c r="AT3529" s="68"/>
    </row>
    <row r="3530" spans="1:46" x14ac:dyDescent="0.25">
      <c r="A3530" s="60">
        <v>53577.447602017317</v>
      </c>
      <c r="B3530" s="54">
        <f t="shared" si="162"/>
        <v>15</v>
      </c>
      <c r="C3530" s="54">
        <f t="shared" si="163"/>
        <v>3521</v>
      </c>
      <c r="D3530" s="60">
        <v>53577.447602017317</v>
      </c>
      <c r="G3530" s="63"/>
      <c r="I3530" s="64"/>
      <c r="J3530" s="64"/>
      <c r="K3530" s="65"/>
      <c r="M3530" s="64"/>
      <c r="N3530" s="66"/>
      <c r="O3530" s="66"/>
      <c r="Q3530" s="67"/>
      <c r="R3530" s="68"/>
      <c r="S3530" s="63"/>
      <c r="U3530" s="68">
        <v>103949</v>
      </c>
      <c r="V3530" s="64">
        <v>7</v>
      </c>
      <c r="W3530" s="54">
        <f t="shared" si="164"/>
        <v>3521</v>
      </c>
      <c r="X3530" s="68">
        <v>103949</v>
      </c>
      <c r="AC3530" s="63">
        <v>51976.097590011079</v>
      </c>
      <c r="AD3530" s="63"/>
      <c r="AE3530" s="54" t="s">
        <v>176</v>
      </c>
      <c r="AG3530" s="63"/>
      <c r="AK3530" s="64"/>
      <c r="AL3530" s="64"/>
      <c r="AM3530" s="65"/>
      <c r="AO3530" s="64"/>
      <c r="AP3530" s="66"/>
      <c r="AQ3530" s="66"/>
      <c r="AS3530" s="67"/>
      <c r="AT3530" s="68"/>
    </row>
    <row r="3531" spans="1:46" x14ac:dyDescent="0.25">
      <c r="A3531" s="60">
        <v>53592.849299000576</v>
      </c>
      <c r="B3531" s="54">
        <f t="shared" si="162"/>
        <v>16</v>
      </c>
      <c r="C3531" s="54">
        <f t="shared" si="163"/>
        <v>3522</v>
      </c>
      <c r="D3531" s="60">
        <v>53592.849299000576</v>
      </c>
      <c r="G3531" s="63"/>
      <c r="I3531" s="64"/>
      <c r="J3531" s="64"/>
      <c r="K3531" s="65"/>
      <c r="M3531" s="64"/>
      <c r="N3531" s="66"/>
      <c r="O3531" s="66"/>
      <c r="Q3531" s="67"/>
      <c r="R3531" s="68"/>
      <c r="S3531" s="63"/>
      <c r="U3531" s="68">
        <v>103979</v>
      </c>
      <c r="V3531" s="64">
        <v>8</v>
      </c>
      <c r="W3531" s="54">
        <f t="shared" si="164"/>
        <v>3522</v>
      </c>
      <c r="X3531" s="68">
        <v>103979</v>
      </c>
      <c r="AC3531" s="63">
        <v>51991.284582696389</v>
      </c>
      <c r="AD3531" s="63"/>
      <c r="AE3531" s="54" t="s">
        <v>177</v>
      </c>
      <c r="AG3531" s="63"/>
      <c r="AK3531" s="64"/>
      <c r="AL3531" s="64"/>
      <c r="AM3531" s="65"/>
      <c r="AO3531" s="64"/>
      <c r="AP3531" s="66"/>
      <c r="AQ3531" s="66"/>
      <c r="AS3531" s="67"/>
      <c r="AT3531" s="68"/>
    </row>
    <row r="3532" spans="1:46" x14ac:dyDescent="0.25">
      <c r="A3532" s="60">
        <v>53608.113654795103</v>
      </c>
      <c r="B3532" s="54">
        <f t="shared" ref="B3532:B3595" si="165">IF(B3531=24,1,B3531+1)</f>
        <v>17</v>
      </c>
      <c r="C3532" s="54">
        <f t="shared" ref="C3532:C3595" si="166">C3531+1</f>
        <v>3523</v>
      </c>
      <c r="D3532" s="60">
        <v>53608.113654795103</v>
      </c>
      <c r="G3532" s="63"/>
      <c r="I3532" s="64"/>
      <c r="J3532" s="64"/>
      <c r="K3532" s="65"/>
      <c r="M3532" s="64"/>
      <c r="N3532" s="66"/>
      <c r="O3532" s="66"/>
      <c r="Q3532" s="67"/>
      <c r="R3532" s="68"/>
      <c r="S3532" s="63"/>
      <c r="U3532" s="68">
        <v>104008</v>
      </c>
      <c r="V3532" s="64">
        <v>9</v>
      </c>
      <c r="W3532" s="54">
        <f t="shared" ref="W3532:W3595" si="167">W3531+1</f>
        <v>3523</v>
      </c>
      <c r="X3532" s="68">
        <v>104008</v>
      </c>
      <c r="AC3532" s="63">
        <v>52005.455598630011</v>
      </c>
      <c r="AD3532" s="63"/>
      <c r="AE3532" s="54" t="s">
        <v>176</v>
      </c>
      <c r="AG3532" s="63"/>
      <c r="AK3532" s="64"/>
      <c r="AL3532" s="64"/>
      <c r="AM3532" s="65"/>
      <c r="AO3532" s="64"/>
      <c r="AP3532" s="66"/>
      <c r="AQ3532" s="66"/>
      <c r="AS3532" s="67"/>
      <c r="AT3532" s="68"/>
    </row>
    <row r="3533" spans="1:46" x14ac:dyDescent="0.25">
      <c r="A3533" s="60">
        <v>53623.253346087877</v>
      </c>
      <c r="B3533" s="54">
        <f t="shared" si="165"/>
        <v>18</v>
      </c>
      <c r="C3533" s="54">
        <f t="shared" si="166"/>
        <v>3524</v>
      </c>
      <c r="D3533" s="60">
        <v>53623.253346087877</v>
      </c>
      <c r="G3533" s="63"/>
      <c r="I3533" s="64"/>
      <c r="J3533" s="64"/>
      <c r="K3533" s="65"/>
      <c r="M3533" s="64"/>
      <c r="N3533" s="66"/>
      <c r="O3533" s="66"/>
      <c r="Q3533" s="67"/>
      <c r="R3533" s="68"/>
      <c r="S3533" s="63"/>
      <c r="U3533" s="68">
        <v>104038</v>
      </c>
      <c r="V3533" s="64">
        <v>10</v>
      </c>
      <c r="W3533" s="54">
        <f t="shared" si="167"/>
        <v>3524</v>
      </c>
      <c r="X3533" s="68">
        <v>104038</v>
      </c>
      <c r="AC3533" s="63">
        <v>52020.867707555182</v>
      </c>
      <c r="AD3533" s="63"/>
      <c r="AE3533" s="54" t="s">
        <v>177</v>
      </c>
      <c r="AG3533" s="63"/>
      <c r="AK3533" s="64"/>
      <c r="AL3533" s="64"/>
      <c r="AM3533" s="65"/>
      <c r="AO3533" s="64"/>
      <c r="AP3533" s="66"/>
      <c r="AQ3533" s="66"/>
      <c r="AS3533" s="67"/>
      <c r="AT3533" s="68"/>
    </row>
    <row r="3534" spans="1:46" x14ac:dyDescent="0.25">
      <c r="A3534" s="60">
        <v>53638.260702842847</v>
      </c>
      <c r="B3534" s="54">
        <f t="shared" si="165"/>
        <v>19</v>
      </c>
      <c r="C3534" s="54">
        <f t="shared" si="166"/>
        <v>3525</v>
      </c>
      <c r="D3534" s="60">
        <v>53638.260702842847</v>
      </c>
      <c r="G3534" s="63"/>
      <c r="I3534" s="64"/>
      <c r="J3534" s="64"/>
      <c r="K3534" s="65"/>
      <c r="M3534" s="64"/>
      <c r="N3534" s="66"/>
      <c r="O3534" s="66"/>
      <c r="Q3534" s="67"/>
      <c r="R3534" s="68"/>
      <c r="S3534" s="63"/>
      <c r="U3534" s="68">
        <v>104068</v>
      </c>
      <c r="V3534" s="64">
        <v>11</v>
      </c>
      <c r="W3534" s="54">
        <f t="shared" si="167"/>
        <v>3525</v>
      </c>
      <c r="X3534" s="68">
        <v>104068</v>
      </c>
      <c r="AC3534" s="63">
        <v>52034.825965093449</v>
      </c>
      <c r="AD3534" s="63"/>
      <c r="AE3534" s="54" t="s">
        <v>176</v>
      </c>
      <c r="AG3534" s="63"/>
      <c r="AK3534" s="64"/>
      <c r="AL3534" s="64"/>
      <c r="AM3534" s="65"/>
      <c r="AO3534" s="64"/>
      <c r="AP3534" s="66"/>
      <c r="AQ3534" s="66"/>
      <c r="AS3534" s="67"/>
      <c r="AT3534" s="68"/>
    </row>
    <row r="3535" spans="1:46" x14ac:dyDescent="0.25">
      <c r="A3535" s="60">
        <v>53653.164954721462</v>
      </c>
      <c r="B3535" s="54">
        <f t="shared" si="165"/>
        <v>20</v>
      </c>
      <c r="C3535" s="54">
        <f t="shared" si="166"/>
        <v>3526</v>
      </c>
      <c r="D3535" s="60">
        <v>53653.164954721462</v>
      </c>
      <c r="G3535" s="63"/>
      <c r="I3535" s="64"/>
      <c r="J3535" s="64"/>
      <c r="K3535" s="65"/>
      <c r="M3535" s="64"/>
      <c r="N3535" s="66"/>
      <c r="O3535" s="66"/>
      <c r="Q3535" s="67"/>
      <c r="R3535" s="68"/>
      <c r="S3535" s="63"/>
      <c r="U3535" s="68">
        <v>104098</v>
      </c>
      <c r="V3535" s="64">
        <v>12</v>
      </c>
      <c r="W3535" s="54">
        <f t="shared" si="167"/>
        <v>3526</v>
      </c>
      <c r="X3535" s="68">
        <v>104098</v>
      </c>
      <c r="AC3535" s="63">
        <v>52050.340702233836</v>
      </c>
      <c r="AD3535" s="63"/>
      <c r="AE3535" s="54" t="s">
        <v>177</v>
      </c>
      <c r="AG3535" s="63"/>
      <c r="AK3535" s="64"/>
      <c r="AL3535" s="64"/>
      <c r="AM3535" s="65"/>
      <c r="AO3535" s="64"/>
      <c r="AP3535" s="66"/>
      <c r="AQ3535" s="66"/>
      <c r="AS3535" s="67"/>
      <c r="AT3535" s="68"/>
    </row>
    <row r="3536" spans="1:46" x14ac:dyDescent="0.25">
      <c r="A3536" s="60">
        <v>53667.973996761721</v>
      </c>
      <c r="B3536" s="54">
        <f t="shared" si="165"/>
        <v>21</v>
      </c>
      <c r="C3536" s="54">
        <f t="shared" si="166"/>
        <v>3527</v>
      </c>
      <c r="D3536" s="60">
        <v>53667.973996761721</v>
      </c>
      <c r="G3536" s="63"/>
      <c r="I3536" s="64"/>
      <c r="J3536" s="64"/>
      <c r="K3536" s="65"/>
      <c r="M3536" s="64"/>
      <c r="N3536" s="66"/>
      <c r="O3536" s="66"/>
      <c r="Q3536" s="67"/>
      <c r="R3536" s="68"/>
      <c r="S3536" s="63"/>
      <c r="U3536" s="68">
        <v>104127</v>
      </c>
      <c r="V3536" s="64">
        <v>1</v>
      </c>
      <c r="W3536" s="54">
        <f t="shared" si="167"/>
        <v>3527</v>
      </c>
      <c r="X3536" s="68">
        <v>104127</v>
      </c>
      <c r="AC3536" s="63">
        <v>52064.245203199796</v>
      </c>
      <c r="AD3536" s="63"/>
      <c r="AE3536" s="54" t="s">
        <v>176</v>
      </c>
      <c r="AG3536" s="63"/>
      <c r="AK3536" s="64"/>
      <c r="AL3536" s="64"/>
      <c r="AM3536" s="65"/>
      <c r="AO3536" s="64"/>
      <c r="AP3536" s="66"/>
      <c r="AQ3536" s="66"/>
      <c r="AS3536" s="67"/>
      <c r="AT3536" s="68"/>
    </row>
    <row r="3537" spans="1:46" x14ac:dyDescent="0.25">
      <c r="A3537" s="60">
        <v>53682.728991041426</v>
      </c>
      <c r="B3537" s="54">
        <f t="shared" si="165"/>
        <v>22</v>
      </c>
      <c r="C3537" s="54">
        <f t="shared" si="166"/>
        <v>3528</v>
      </c>
      <c r="D3537" s="60">
        <v>53682.728991041426</v>
      </c>
      <c r="G3537" s="63"/>
      <c r="I3537" s="64"/>
      <c r="J3537" s="64"/>
      <c r="K3537" s="65"/>
      <c r="M3537" s="64"/>
      <c r="N3537" s="66"/>
      <c r="O3537" s="66"/>
      <c r="Q3537" s="67"/>
      <c r="R3537" s="68"/>
      <c r="S3537" s="63"/>
      <c r="U3537" s="68">
        <v>104157</v>
      </c>
      <c r="V3537" s="64">
        <v>2</v>
      </c>
      <c r="W3537" s="54">
        <f t="shared" si="167"/>
        <v>3528</v>
      </c>
      <c r="X3537" s="68">
        <v>104157</v>
      </c>
      <c r="AC3537" s="63">
        <v>52079.732317341957</v>
      </c>
      <c r="AD3537" s="63"/>
      <c r="AE3537" s="54" t="s">
        <v>177</v>
      </c>
      <c r="AG3537" s="63"/>
      <c r="AK3537" s="64"/>
      <c r="AL3537" s="64"/>
      <c r="AM3537" s="65"/>
      <c r="AO3537" s="64"/>
      <c r="AP3537" s="66"/>
      <c r="AQ3537" s="66"/>
      <c r="AS3537" s="67"/>
      <c r="AT3537" s="68"/>
    </row>
    <row r="3538" spans="1:46" x14ac:dyDescent="0.25">
      <c r="A3538" s="60">
        <v>53697.446971148252</v>
      </c>
      <c r="B3538" s="54">
        <f t="shared" si="165"/>
        <v>23</v>
      </c>
      <c r="C3538" s="54">
        <f t="shared" si="166"/>
        <v>3529</v>
      </c>
      <c r="D3538" s="60">
        <v>53697.446971148252</v>
      </c>
      <c r="G3538" s="63"/>
      <c r="I3538" s="64"/>
      <c r="J3538" s="64"/>
      <c r="K3538" s="65"/>
      <c r="M3538" s="64"/>
      <c r="N3538" s="66"/>
      <c r="O3538" s="66"/>
      <c r="Q3538" s="67"/>
      <c r="R3538" s="68"/>
      <c r="S3538" s="63"/>
      <c r="U3538" s="68">
        <v>104186</v>
      </c>
      <c r="V3538" s="64">
        <v>3</v>
      </c>
      <c r="W3538" s="54">
        <f t="shared" si="167"/>
        <v>3529</v>
      </c>
      <c r="X3538" s="68">
        <v>104186</v>
      </c>
      <c r="AC3538" s="63">
        <v>52093.751751032658</v>
      </c>
      <c r="AD3538" s="63"/>
      <c r="AE3538" s="54" t="s">
        <v>176</v>
      </c>
      <c r="AG3538" s="63"/>
      <c r="AK3538" s="64"/>
      <c r="AL3538" s="64"/>
      <c r="AM3538" s="65"/>
      <c r="AO3538" s="64"/>
      <c r="AP3538" s="66"/>
      <c r="AQ3538" s="66"/>
      <c r="AS3538" s="67"/>
      <c r="AT3538" s="68"/>
    </row>
    <row r="3539" spans="1:46" x14ac:dyDescent="0.25">
      <c r="A3539" s="60">
        <v>53712.174458041787</v>
      </c>
      <c r="B3539" s="54">
        <f t="shared" si="165"/>
        <v>24</v>
      </c>
      <c r="C3539" s="54">
        <f t="shared" si="166"/>
        <v>3530</v>
      </c>
      <c r="D3539" s="60">
        <v>53712.174458041787</v>
      </c>
      <c r="G3539" s="63"/>
      <c r="I3539" s="64"/>
      <c r="J3539" s="64"/>
      <c r="K3539" s="65"/>
      <c r="M3539" s="64"/>
      <c r="N3539" s="66"/>
      <c r="O3539" s="66"/>
      <c r="Q3539" s="67"/>
      <c r="R3539" s="68"/>
      <c r="S3539" s="63"/>
      <c r="U3539" s="68">
        <v>104216</v>
      </c>
      <c r="V3539" s="64">
        <v>4</v>
      </c>
      <c r="W3539" s="54">
        <f t="shared" si="167"/>
        <v>3530</v>
      </c>
      <c r="X3539" s="68">
        <v>104216</v>
      </c>
      <c r="AC3539" s="63">
        <v>52109.08580959402</v>
      </c>
      <c r="AD3539" s="63"/>
      <c r="AE3539" s="54" t="s">
        <v>177</v>
      </c>
      <c r="AG3539" s="63"/>
      <c r="AK3539" s="64"/>
      <c r="AL3539" s="64"/>
      <c r="AM3539" s="65"/>
      <c r="AO3539" s="64"/>
      <c r="AP3539" s="66"/>
      <c r="AQ3539" s="66"/>
      <c r="AS3539" s="67"/>
      <c r="AT3539" s="68"/>
    </row>
    <row r="3540" spans="1:46" x14ac:dyDescent="0.25">
      <c r="A3540" s="60">
        <v>53726.930061566178</v>
      </c>
      <c r="B3540" s="54">
        <f t="shared" si="165"/>
        <v>1</v>
      </c>
      <c r="C3540" s="54">
        <f t="shared" si="166"/>
        <v>3531</v>
      </c>
      <c r="D3540" s="60">
        <v>53726.930061566178</v>
      </c>
      <c r="G3540" s="63"/>
      <c r="I3540" s="64"/>
      <c r="J3540" s="64"/>
      <c r="K3540" s="65"/>
      <c r="M3540" s="64"/>
      <c r="N3540" s="66"/>
      <c r="O3540" s="66"/>
      <c r="Q3540" s="67"/>
      <c r="R3540" s="68"/>
      <c r="S3540" s="63"/>
      <c r="U3540" s="68">
        <v>104245</v>
      </c>
      <c r="V3540" s="64">
        <v>5</v>
      </c>
      <c r="W3540" s="54">
        <f t="shared" si="167"/>
        <v>3531</v>
      </c>
      <c r="X3540" s="68">
        <v>104245</v>
      </c>
      <c r="AC3540" s="63">
        <v>52123.369029973168</v>
      </c>
      <c r="AD3540" s="63"/>
      <c r="AE3540" s="54" t="s">
        <v>176</v>
      </c>
      <c r="AG3540" s="63"/>
      <c r="AK3540" s="64"/>
      <c r="AL3540" s="64"/>
      <c r="AM3540" s="65"/>
      <c r="AO3540" s="64"/>
      <c r="AP3540" s="66"/>
      <c r="AQ3540" s="66"/>
      <c r="AS3540" s="67"/>
      <c r="AT3540" s="68"/>
    </row>
    <row r="3541" spans="1:46" x14ac:dyDescent="0.25">
      <c r="A3541" s="60">
        <v>53741.758084675763</v>
      </c>
      <c r="B3541" s="54">
        <f t="shared" si="165"/>
        <v>2</v>
      </c>
      <c r="C3541" s="54">
        <f t="shared" si="166"/>
        <v>3532</v>
      </c>
      <c r="D3541" s="60">
        <v>53741.758084675763</v>
      </c>
      <c r="G3541" s="63"/>
      <c r="I3541" s="64"/>
      <c r="J3541" s="64"/>
      <c r="K3541" s="65"/>
      <c r="M3541" s="64"/>
      <c r="N3541" s="66"/>
      <c r="O3541" s="66"/>
      <c r="Q3541" s="67"/>
      <c r="R3541" s="68"/>
      <c r="S3541" s="63"/>
      <c r="U3541" s="68">
        <v>104274</v>
      </c>
      <c r="V3541" s="64">
        <v>6</v>
      </c>
      <c r="W3541" s="54">
        <f t="shared" si="167"/>
        <v>3532</v>
      </c>
      <c r="X3541" s="68">
        <v>104274</v>
      </c>
      <c r="AC3541" s="63">
        <v>52138.441334790085</v>
      </c>
      <c r="AD3541" s="63"/>
      <c r="AE3541" s="54" t="s">
        <v>177</v>
      </c>
      <c r="AG3541" s="63"/>
      <c r="AK3541" s="64"/>
      <c r="AL3541" s="64"/>
      <c r="AM3541" s="65"/>
      <c r="AO3541" s="64"/>
      <c r="AP3541" s="66"/>
      <c r="AQ3541" s="66"/>
      <c r="AS3541" s="67"/>
      <c r="AT3541" s="68"/>
    </row>
    <row r="3542" spans="1:46" x14ac:dyDescent="0.25">
      <c r="A3542" s="60">
        <v>53756.671228256077</v>
      </c>
      <c r="B3542" s="54">
        <f t="shared" si="165"/>
        <v>3</v>
      </c>
      <c r="C3542" s="54">
        <f t="shared" si="166"/>
        <v>3533</v>
      </c>
      <c r="D3542" s="60">
        <v>53756.671228256077</v>
      </c>
      <c r="G3542" s="63"/>
      <c r="I3542" s="64"/>
      <c r="J3542" s="64"/>
      <c r="K3542" s="65"/>
      <c r="M3542" s="64"/>
      <c r="N3542" s="66"/>
      <c r="O3542" s="66"/>
      <c r="Q3542" s="67"/>
      <c r="R3542" s="68"/>
      <c r="S3542" s="63"/>
      <c r="U3542" s="68">
        <v>104304</v>
      </c>
      <c r="V3542" s="64">
        <v>7</v>
      </c>
      <c r="W3542" s="54">
        <f t="shared" si="167"/>
        <v>3533</v>
      </c>
      <c r="X3542" s="68">
        <v>104304</v>
      </c>
      <c r="AC3542" s="63">
        <v>52153.086348681711</v>
      </c>
      <c r="AD3542" s="63"/>
      <c r="AE3542" s="54" t="s">
        <v>176</v>
      </c>
      <c r="AG3542" s="63"/>
      <c r="AK3542" s="64"/>
      <c r="AL3542" s="64"/>
      <c r="AM3542" s="65"/>
      <c r="AO3542" s="64"/>
      <c r="AP3542" s="66"/>
      <c r="AQ3542" s="66"/>
      <c r="AS3542" s="67"/>
      <c r="AT3542" s="68"/>
    </row>
    <row r="3543" spans="1:46" x14ac:dyDescent="0.25">
      <c r="A3543" s="60">
        <v>53771.704116614535</v>
      </c>
      <c r="B3543" s="54">
        <f t="shared" si="165"/>
        <v>4</v>
      </c>
      <c r="C3543" s="54">
        <f t="shared" si="166"/>
        <v>3534</v>
      </c>
      <c r="D3543" s="60">
        <v>53771.704116614535</v>
      </c>
      <c r="G3543" s="63"/>
      <c r="I3543" s="64"/>
      <c r="J3543" s="64"/>
      <c r="K3543" s="65"/>
      <c r="M3543" s="64"/>
      <c r="N3543" s="66"/>
      <c r="O3543" s="66"/>
      <c r="Q3543" s="67"/>
      <c r="R3543" s="68"/>
      <c r="S3543" s="63"/>
      <c r="U3543" s="68">
        <v>104333</v>
      </c>
      <c r="V3543" s="64">
        <v>8</v>
      </c>
      <c r="W3543" s="54">
        <f t="shared" si="167"/>
        <v>3534</v>
      </c>
      <c r="X3543" s="68">
        <v>104333</v>
      </c>
      <c r="AC3543" s="63">
        <v>52167.826116170734</v>
      </c>
      <c r="AD3543" s="63"/>
      <c r="AE3543" s="54" t="s">
        <v>177</v>
      </c>
      <c r="AG3543" s="63"/>
      <c r="AK3543" s="64"/>
      <c r="AL3543" s="64"/>
      <c r="AM3543" s="65"/>
      <c r="AO3543" s="64"/>
      <c r="AP3543" s="66"/>
      <c r="AQ3543" s="66"/>
      <c r="AS3543" s="67"/>
      <c r="AT3543" s="68"/>
    </row>
    <row r="3544" spans="1:46" x14ac:dyDescent="0.25">
      <c r="A3544" s="60">
        <v>53786.856918633915</v>
      </c>
      <c r="B3544" s="54">
        <f t="shared" si="165"/>
        <v>5</v>
      </c>
      <c r="C3544" s="54">
        <f t="shared" si="166"/>
        <v>3535</v>
      </c>
      <c r="D3544" s="60">
        <v>53786.856918633915</v>
      </c>
      <c r="G3544" s="63"/>
      <c r="I3544" s="64"/>
      <c r="J3544" s="64"/>
      <c r="K3544" s="65"/>
      <c r="M3544" s="64"/>
      <c r="N3544" s="66"/>
      <c r="O3544" s="66"/>
      <c r="Q3544" s="67"/>
      <c r="R3544" s="68"/>
      <c r="S3544" s="63"/>
      <c r="U3544" s="68">
        <v>104363</v>
      </c>
      <c r="V3544" s="64">
        <v>8</v>
      </c>
      <c r="W3544" s="54">
        <f t="shared" si="167"/>
        <v>3535</v>
      </c>
      <c r="X3544" s="68">
        <v>104363</v>
      </c>
      <c r="AC3544" s="63">
        <v>52182.853923326824</v>
      </c>
      <c r="AD3544" s="63"/>
      <c r="AE3544" s="54" t="s">
        <v>176</v>
      </c>
      <c r="AG3544" s="63"/>
      <c r="AK3544" s="64"/>
      <c r="AL3544" s="64"/>
      <c r="AM3544" s="65"/>
      <c r="AO3544" s="64"/>
      <c r="AP3544" s="66"/>
      <c r="AQ3544" s="66"/>
      <c r="AS3544" s="67"/>
      <c r="AT3544" s="68"/>
    </row>
    <row r="3545" spans="1:46" x14ac:dyDescent="0.25">
      <c r="A3545" s="60">
        <v>53802.148472874891</v>
      </c>
      <c r="B3545" s="54">
        <f t="shared" si="165"/>
        <v>6</v>
      </c>
      <c r="C3545" s="54">
        <f t="shared" si="166"/>
        <v>3536</v>
      </c>
      <c r="D3545" s="60">
        <v>53802.148472874891</v>
      </c>
      <c r="G3545" s="63"/>
      <c r="I3545" s="64"/>
      <c r="J3545" s="64"/>
      <c r="K3545" s="65"/>
      <c r="M3545" s="64"/>
      <c r="N3545" s="66"/>
      <c r="O3545" s="66"/>
      <c r="Q3545" s="67"/>
      <c r="R3545" s="68"/>
      <c r="S3545" s="63"/>
      <c r="U3545" s="68">
        <v>104392</v>
      </c>
      <c r="V3545" s="64">
        <v>9</v>
      </c>
      <c r="W3545" s="54">
        <f t="shared" si="167"/>
        <v>3536</v>
      </c>
      <c r="X3545" s="68">
        <v>104392</v>
      </c>
      <c r="AC3545" s="63">
        <v>52197.255018476397</v>
      </c>
      <c r="AD3545" s="63"/>
      <c r="AE3545" s="54" t="s">
        <v>177</v>
      </c>
      <c r="AG3545" s="63"/>
      <c r="AK3545" s="64"/>
      <c r="AL3545" s="64"/>
      <c r="AM3545" s="65"/>
      <c r="AO3545" s="64"/>
      <c r="AP3545" s="66"/>
      <c r="AQ3545" s="66"/>
      <c r="AS3545" s="67"/>
      <c r="AT3545" s="68"/>
    </row>
    <row r="3546" spans="1:46" x14ac:dyDescent="0.25">
      <c r="A3546" s="60">
        <v>53817.562354709022</v>
      </c>
      <c r="B3546" s="54">
        <f t="shared" si="165"/>
        <v>7</v>
      </c>
      <c r="C3546" s="54">
        <f t="shared" si="166"/>
        <v>3537</v>
      </c>
      <c r="D3546" s="60">
        <v>53817.562354709022</v>
      </c>
      <c r="G3546" s="63"/>
      <c r="I3546" s="64"/>
      <c r="J3546" s="64"/>
      <c r="K3546" s="65"/>
      <c r="M3546" s="64"/>
      <c r="N3546" s="66"/>
      <c r="O3546" s="66"/>
      <c r="Q3546" s="67"/>
      <c r="R3546" s="68"/>
      <c r="S3546" s="63"/>
      <c r="U3546" s="68">
        <v>104422</v>
      </c>
      <c r="V3546" s="64">
        <v>10</v>
      </c>
      <c r="W3546" s="54">
        <f t="shared" si="167"/>
        <v>3537</v>
      </c>
      <c r="X3546" s="68">
        <v>104422</v>
      </c>
      <c r="AC3546" s="63">
        <v>52212.604781839531</v>
      </c>
      <c r="AD3546" s="63"/>
      <c r="AE3546" s="54" t="s">
        <v>176</v>
      </c>
      <c r="AG3546" s="63"/>
      <c r="AK3546" s="64"/>
      <c r="AL3546" s="64"/>
      <c r="AM3546" s="65"/>
      <c r="AO3546" s="64"/>
      <c r="AP3546" s="66"/>
      <c r="AQ3546" s="66"/>
      <c r="AS3546" s="67"/>
      <c r="AT3546" s="68"/>
    </row>
    <row r="3547" spans="1:46" x14ac:dyDescent="0.25">
      <c r="A3547" s="60">
        <v>53833.098045394756</v>
      </c>
      <c r="B3547" s="54">
        <f t="shared" si="165"/>
        <v>8</v>
      </c>
      <c r="C3547" s="54">
        <f t="shared" si="166"/>
        <v>3538</v>
      </c>
      <c r="D3547" s="60">
        <v>53833.098045394756</v>
      </c>
      <c r="G3547" s="63"/>
      <c r="I3547" s="64"/>
      <c r="J3547" s="64"/>
      <c r="K3547" s="65"/>
      <c r="M3547" s="64"/>
      <c r="N3547" s="66"/>
      <c r="O3547" s="66"/>
      <c r="Q3547" s="67"/>
      <c r="R3547" s="68"/>
      <c r="S3547" s="63"/>
      <c r="U3547" s="68">
        <v>104452</v>
      </c>
      <c r="V3547" s="64">
        <v>12</v>
      </c>
      <c r="W3547" s="54">
        <f t="shared" si="167"/>
        <v>3538</v>
      </c>
      <c r="X3547" s="68">
        <v>104452</v>
      </c>
      <c r="AC3547" s="63">
        <v>52226.738860756624</v>
      </c>
      <c r="AD3547" s="63"/>
      <c r="AE3547" s="54" t="s">
        <v>177</v>
      </c>
      <c r="AG3547" s="63"/>
      <c r="AK3547" s="64"/>
      <c r="AL3547" s="64"/>
      <c r="AM3547" s="65"/>
      <c r="AO3547" s="64"/>
      <c r="AP3547" s="66"/>
      <c r="AQ3547" s="66"/>
      <c r="AS3547" s="67"/>
      <c r="AT3547" s="68"/>
    </row>
    <row r="3548" spans="1:46" x14ac:dyDescent="0.25">
      <c r="A3548" s="60">
        <v>53848.723707711324</v>
      </c>
      <c r="B3548" s="54">
        <f t="shared" si="165"/>
        <v>9</v>
      </c>
      <c r="C3548" s="54">
        <f t="shared" si="166"/>
        <v>3539</v>
      </c>
      <c r="D3548" s="60">
        <v>53848.723707711324</v>
      </c>
      <c r="G3548" s="63"/>
      <c r="I3548" s="64"/>
      <c r="J3548" s="64"/>
      <c r="K3548" s="65"/>
      <c r="M3548" s="64"/>
      <c r="N3548" s="66"/>
      <c r="O3548" s="66"/>
      <c r="Q3548" s="67"/>
      <c r="R3548" s="68"/>
      <c r="S3548" s="63"/>
      <c r="U3548" s="68">
        <v>104482</v>
      </c>
      <c r="V3548" s="64">
        <v>1</v>
      </c>
      <c r="W3548" s="54">
        <f t="shared" si="167"/>
        <v>3539</v>
      </c>
      <c r="X3548" s="68">
        <v>104482</v>
      </c>
      <c r="AC3548" s="63">
        <v>52242.287842436694</v>
      </c>
      <c r="AD3548" s="63"/>
      <c r="AE3548" s="54" t="s">
        <v>176</v>
      </c>
      <c r="AG3548" s="63"/>
      <c r="AK3548" s="64"/>
      <c r="AL3548" s="64"/>
      <c r="AM3548" s="65"/>
      <c r="AO3548" s="64"/>
      <c r="AP3548" s="66"/>
      <c r="AQ3548" s="66"/>
      <c r="AS3548" s="67"/>
      <c r="AT3548" s="68"/>
    </row>
    <row r="3549" spans="1:46" x14ac:dyDescent="0.25">
      <c r="A3549" s="60">
        <v>53864.419975339901</v>
      </c>
      <c r="B3549" s="54">
        <f t="shared" si="165"/>
        <v>10</v>
      </c>
      <c r="C3549" s="54">
        <f t="shared" si="166"/>
        <v>3540</v>
      </c>
      <c r="D3549" s="60">
        <v>53864.419975339901</v>
      </c>
      <c r="G3549" s="63"/>
      <c r="I3549" s="64"/>
      <c r="J3549" s="64"/>
      <c r="K3549" s="65"/>
      <c r="M3549" s="64"/>
      <c r="N3549" s="66"/>
      <c r="O3549" s="66"/>
      <c r="Q3549" s="67"/>
      <c r="R3549" s="68"/>
      <c r="S3549" s="63"/>
      <c r="U3549" s="68">
        <v>104511</v>
      </c>
      <c r="V3549" s="64">
        <v>2</v>
      </c>
      <c r="W3549" s="54">
        <f t="shared" si="167"/>
        <v>3540</v>
      </c>
      <c r="X3549" s="68">
        <v>104511</v>
      </c>
      <c r="AC3549" s="63">
        <v>52256.290171951521</v>
      </c>
      <c r="AD3549" s="63"/>
      <c r="AE3549" s="54" t="s">
        <v>177</v>
      </c>
      <c r="AG3549" s="63"/>
      <c r="AK3549" s="64"/>
      <c r="AL3549" s="64"/>
      <c r="AM3549" s="65"/>
      <c r="AO3549" s="64"/>
      <c r="AP3549" s="66"/>
      <c r="AQ3549" s="66"/>
      <c r="AS3549" s="67"/>
      <c r="AT3549" s="68"/>
    </row>
    <row r="3550" spans="1:46" x14ac:dyDescent="0.25">
      <c r="A3550" s="60">
        <v>53880.147055063397</v>
      </c>
      <c r="B3550" s="54">
        <f t="shared" si="165"/>
        <v>11</v>
      </c>
      <c r="C3550" s="54">
        <f t="shared" si="166"/>
        <v>3541</v>
      </c>
      <c r="D3550" s="60">
        <v>53880.147055063397</v>
      </c>
      <c r="G3550" s="63"/>
      <c r="I3550" s="64"/>
      <c r="J3550" s="64"/>
      <c r="K3550" s="65"/>
      <c r="M3550" s="64"/>
      <c r="N3550" s="66"/>
      <c r="O3550" s="66"/>
      <c r="Q3550" s="67"/>
      <c r="R3550" s="68"/>
      <c r="S3550" s="63"/>
      <c r="U3550" s="68">
        <v>104541</v>
      </c>
      <c r="V3550" s="64">
        <v>2</v>
      </c>
      <c r="W3550" s="54">
        <f t="shared" si="167"/>
        <v>3541</v>
      </c>
      <c r="X3550" s="68">
        <v>104541</v>
      </c>
      <c r="AC3550" s="63">
        <v>52271.881209565792</v>
      </c>
      <c r="AD3550" s="63"/>
      <c r="AE3550" s="54" t="s">
        <v>176</v>
      </c>
      <c r="AG3550" s="63"/>
      <c r="AK3550" s="64"/>
      <c r="AL3550" s="64"/>
      <c r="AM3550" s="65"/>
      <c r="AO3550" s="64"/>
      <c r="AP3550" s="66"/>
      <c r="AQ3550" s="66"/>
      <c r="AS3550" s="67"/>
      <c r="AT3550" s="68"/>
    </row>
    <row r="3551" spans="1:46" x14ac:dyDescent="0.25">
      <c r="A3551" s="60">
        <v>53895.872748599853</v>
      </c>
      <c r="B3551" s="54">
        <f t="shared" si="165"/>
        <v>12</v>
      </c>
      <c r="C3551" s="54">
        <f t="shared" si="166"/>
        <v>3542</v>
      </c>
      <c r="D3551" s="60">
        <v>53895.872748599853</v>
      </c>
      <c r="G3551" s="63"/>
      <c r="I3551" s="64"/>
      <c r="J3551" s="64"/>
      <c r="K3551" s="65"/>
      <c r="M3551" s="64"/>
      <c r="N3551" s="66"/>
      <c r="O3551" s="66"/>
      <c r="Q3551" s="67"/>
      <c r="R3551" s="68"/>
      <c r="S3551" s="63"/>
      <c r="U3551" s="68">
        <v>104570</v>
      </c>
      <c r="V3551" s="64">
        <v>3</v>
      </c>
      <c r="W3551" s="54">
        <f t="shared" si="167"/>
        <v>3542</v>
      </c>
      <c r="X3551" s="68">
        <v>104570</v>
      </c>
      <c r="AC3551" s="63">
        <v>52285.916099057999</v>
      </c>
      <c r="AD3551" s="63"/>
      <c r="AE3551" s="54" t="s">
        <v>177</v>
      </c>
      <c r="AG3551" s="63"/>
      <c r="AK3551" s="64"/>
      <c r="AL3551" s="64"/>
      <c r="AM3551" s="65"/>
      <c r="AO3551" s="64"/>
      <c r="AP3551" s="66"/>
      <c r="AQ3551" s="66"/>
      <c r="AS3551" s="67"/>
      <c r="AT3551" s="68"/>
    </row>
    <row r="3552" spans="1:46" x14ac:dyDescent="0.25">
      <c r="A3552" s="60">
        <v>53911.560532215983</v>
      </c>
      <c r="B3552" s="54">
        <f t="shared" si="165"/>
        <v>13</v>
      </c>
      <c r="C3552" s="54">
        <f t="shared" si="166"/>
        <v>3543</v>
      </c>
      <c r="D3552" s="60">
        <v>53911.560532215983</v>
      </c>
      <c r="G3552" s="63"/>
      <c r="I3552" s="64"/>
      <c r="J3552" s="64"/>
      <c r="K3552" s="65"/>
      <c r="M3552" s="64"/>
      <c r="N3552" s="66"/>
      <c r="O3552" s="66"/>
      <c r="Q3552" s="67"/>
      <c r="R3552" s="68"/>
      <c r="S3552" s="63"/>
      <c r="U3552" s="68">
        <v>104600</v>
      </c>
      <c r="V3552" s="64">
        <v>4</v>
      </c>
      <c r="W3552" s="54">
        <f t="shared" si="167"/>
        <v>3543</v>
      </c>
      <c r="X3552" s="68">
        <v>104600</v>
      </c>
      <c r="AC3552" s="63">
        <v>52301.382317761891</v>
      </c>
      <c r="AD3552" s="63"/>
      <c r="AE3552" s="54" t="s">
        <v>176</v>
      </c>
      <c r="AG3552" s="63"/>
      <c r="AK3552" s="64"/>
      <c r="AL3552" s="64"/>
      <c r="AM3552" s="65"/>
      <c r="AO3552" s="64"/>
      <c r="AP3552" s="66"/>
      <c r="AQ3552" s="66"/>
      <c r="AS3552" s="67"/>
      <c r="AT3552" s="68"/>
    </row>
    <row r="3553" spans="1:46" x14ac:dyDescent="0.25">
      <c r="A3553" s="60">
        <v>53927.175108246505</v>
      </c>
      <c r="B3553" s="54">
        <f t="shared" si="165"/>
        <v>14</v>
      </c>
      <c r="C3553" s="54">
        <f t="shared" si="166"/>
        <v>3544</v>
      </c>
      <c r="D3553" s="60">
        <v>53927.175108246505</v>
      </c>
      <c r="G3553" s="63"/>
      <c r="I3553" s="64"/>
      <c r="J3553" s="64"/>
      <c r="K3553" s="65"/>
      <c r="M3553" s="64"/>
      <c r="N3553" s="66"/>
      <c r="O3553" s="66"/>
      <c r="Q3553" s="67"/>
      <c r="R3553" s="68"/>
      <c r="S3553" s="63"/>
      <c r="U3553" s="68">
        <v>104629</v>
      </c>
      <c r="V3553" s="64">
        <v>5</v>
      </c>
      <c r="W3553" s="54">
        <f t="shared" si="167"/>
        <v>3544</v>
      </c>
      <c r="X3553" s="68">
        <v>104629</v>
      </c>
      <c r="AC3553" s="63">
        <v>52315.602441987488</v>
      </c>
      <c r="AD3553" s="63"/>
      <c r="AE3553" s="54" t="s">
        <v>177</v>
      </c>
      <c r="AG3553" s="63"/>
      <c r="AK3553" s="64"/>
      <c r="AL3553" s="64"/>
      <c r="AM3553" s="65"/>
      <c r="AO3553" s="64"/>
      <c r="AP3553" s="66"/>
      <c r="AQ3553" s="66"/>
      <c r="AS3553" s="67"/>
      <c r="AT3553" s="68"/>
    </row>
    <row r="3554" spans="1:46" x14ac:dyDescent="0.25">
      <c r="A3554" s="60">
        <v>53942.69405748602</v>
      </c>
      <c r="B3554" s="54">
        <f t="shared" si="165"/>
        <v>15</v>
      </c>
      <c r="C3554" s="54">
        <f t="shared" si="166"/>
        <v>3545</v>
      </c>
      <c r="D3554" s="60">
        <v>53942.69405748602</v>
      </c>
      <c r="G3554" s="63"/>
      <c r="I3554" s="64"/>
      <c r="J3554" s="64"/>
      <c r="K3554" s="65"/>
      <c r="M3554" s="64"/>
      <c r="N3554" s="66"/>
      <c r="O3554" s="66"/>
      <c r="Q3554" s="67"/>
      <c r="R3554" s="68"/>
      <c r="S3554" s="63"/>
      <c r="U3554" s="68">
        <v>104658</v>
      </c>
      <c r="V3554" s="64">
        <v>6</v>
      </c>
      <c r="W3554" s="54">
        <f t="shared" si="167"/>
        <v>3545</v>
      </c>
      <c r="X3554" s="68">
        <v>104658</v>
      </c>
      <c r="AC3554" s="63">
        <v>52330.797121496405</v>
      </c>
      <c r="AD3554" s="63"/>
      <c r="AE3554" s="54" t="s">
        <v>176</v>
      </c>
      <c r="AG3554" s="63"/>
      <c r="AK3554" s="64"/>
      <c r="AL3554" s="64"/>
      <c r="AM3554" s="65"/>
      <c r="AO3554" s="64"/>
      <c r="AP3554" s="66"/>
      <c r="AQ3554" s="66"/>
      <c r="AS3554" s="67"/>
      <c r="AT3554" s="68"/>
    </row>
    <row r="3555" spans="1:46" x14ac:dyDescent="0.25">
      <c r="A3555" s="60">
        <v>53958.089833740611</v>
      </c>
      <c r="B3555" s="54">
        <f t="shared" si="165"/>
        <v>16</v>
      </c>
      <c r="C3555" s="54">
        <f t="shared" si="166"/>
        <v>3546</v>
      </c>
      <c r="D3555" s="60">
        <v>53958.089833740611</v>
      </c>
      <c r="G3555" s="63"/>
      <c r="I3555" s="64"/>
      <c r="J3555" s="64"/>
      <c r="K3555" s="65"/>
      <c r="M3555" s="64"/>
      <c r="N3555" s="66"/>
      <c r="O3555" s="66"/>
      <c r="Q3555" s="67"/>
      <c r="R3555" s="68"/>
      <c r="S3555" s="63"/>
      <c r="U3555" s="68">
        <v>104688</v>
      </c>
      <c r="V3555" s="64">
        <v>7</v>
      </c>
      <c r="W3555" s="54">
        <f t="shared" si="167"/>
        <v>3546</v>
      </c>
      <c r="X3555" s="68">
        <v>104688</v>
      </c>
      <c r="AC3555" s="63">
        <v>52345.30850296421</v>
      </c>
      <c r="AD3555" s="63"/>
      <c r="AE3555" s="54" t="s">
        <v>177</v>
      </c>
      <c r="AG3555" s="63"/>
      <c r="AK3555" s="64"/>
      <c r="AL3555" s="64"/>
      <c r="AM3555" s="65"/>
      <c r="AO3555" s="64"/>
      <c r="AP3555" s="66"/>
      <c r="AQ3555" s="66"/>
      <c r="AS3555" s="67"/>
      <c r="AT3555" s="68"/>
    </row>
    <row r="3556" spans="1:46" x14ac:dyDescent="0.25">
      <c r="A3556" s="60">
        <v>53973.360396558885</v>
      </c>
      <c r="B3556" s="54">
        <f t="shared" si="165"/>
        <v>17</v>
      </c>
      <c r="C3556" s="54">
        <f t="shared" si="166"/>
        <v>3547</v>
      </c>
      <c r="D3556" s="60">
        <v>53973.360396558885</v>
      </c>
      <c r="G3556" s="63"/>
      <c r="I3556" s="64"/>
      <c r="J3556" s="64"/>
      <c r="K3556" s="65"/>
      <c r="M3556" s="64"/>
      <c r="N3556" s="66"/>
      <c r="O3556" s="66"/>
      <c r="Q3556" s="67"/>
      <c r="R3556" s="68"/>
      <c r="S3556" s="63"/>
      <c r="U3556" s="68">
        <v>104717</v>
      </c>
      <c r="V3556" s="64">
        <v>8</v>
      </c>
      <c r="W3556" s="54">
        <f t="shared" si="167"/>
        <v>3547</v>
      </c>
      <c r="X3556" s="68">
        <v>104717</v>
      </c>
      <c r="AC3556" s="63">
        <v>52360.140590202995</v>
      </c>
      <c r="AD3556" s="63"/>
      <c r="AE3556" s="54" t="s">
        <v>176</v>
      </c>
      <c r="AG3556" s="63"/>
      <c r="AK3556" s="64"/>
      <c r="AL3556" s="64"/>
      <c r="AM3556" s="65"/>
      <c r="AO3556" s="64"/>
      <c r="AP3556" s="66"/>
      <c r="AQ3556" s="66"/>
      <c r="AS3556" s="67"/>
      <c r="AT3556" s="68"/>
    </row>
    <row r="3557" spans="1:46" x14ac:dyDescent="0.25">
      <c r="A3557" s="60">
        <v>53988.492939020507</v>
      </c>
      <c r="B3557" s="54">
        <f t="shared" si="165"/>
        <v>18</v>
      </c>
      <c r="C3557" s="54">
        <f t="shared" si="166"/>
        <v>3548</v>
      </c>
      <c r="D3557" s="60">
        <v>53988.492939020507</v>
      </c>
      <c r="G3557" s="63"/>
      <c r="I3557" s="64"/>
      <c r="J3557" s="64"/>
      <c r="K3557" s="65"/>
      <c r="M3557" s="64"/>
      <c r="N3557" s="66"/>
      <c r="O3557" s="66"/>
      <c r="Q3557" s="67"/>
      <c r="R3557" s="68"/>
      <c r="S3557" s="63"/>
      <c r="U3557" s="68">
        <v>104747</v>
      </c>
      <c r="V3557" s="64">
        <v>9</v>
      </c>
      <c r="W3557" s="54">
        <f t="shared" si="167"/>
        <v>3548</v>
      </c>
      <c r="X3557" s="68">
        <v>104747</v>
      </c>
      <c r="AC3557" s="63">
        <v>52374.984855734743</v>
      </c>
      <c r="AD3557" s="63"/>
      <c r="AE3557" s="54" t="s">
        <v>177</v>
      </c>
      <c r="AG3557" s="63"/>
      <c r="AK3557" s="64"/>
      <c r="AL3557" s="64"/>
      <c r="AM3557" s="65"/>
      <c r="AO3557" s="64"/>
      <c r="AP3557" s="66"/>
      <c r="AQ3557" s="66"/>
      <c r="AS3557" s="67"/>
      <c r="AT3557" s="68"/>
    </row>
    <row r="3558" spans="1:46" x14ac:dyDescent="0.25">
      <c r="A3558" s="60">
        <v>54003.505986568052</v>
      </c>
      <c r="B3558" s="54">
        <f t="shared" si="165"/>
        <v>19</v>
      </c>
      <c r="C3558" s="54">
        <f t="shared" si="166"/>
        <v>3549</v>
      </c>
      <c r="D3558" s="60">
        <v>54003.505986568052</v>
      </c>
      <c r="G3558" s="63"/>
      <c r="I3558" s="64"/>
      <c r="J3558" s="64"/>
      <c r="K3558" s="65"/>
      <c r="M3558" s="64"/>
      <c r="N3558" s="66"/>
      <c r="O3558" s="66"/>
      <c r="Q3558" s="67"/>
      <c r="R3558" s="68"/>
      <c r="S3558" s="63"/>
      <c r="U3558" s="68">
        <v>104776</v>
      </c>
      <c r="V3558" s="64">
        <v>10</v>
      </c>
      <c r="W3558" s="54">
        <f t="shared" si="167"/>
        <v>3549</v>
      </c>
      <c r="X3558" s="68">
        <v>104776</v>
      </c>
      <c r="AC3558" s="63">
        <v>52389.441860741936</v>
      </c>
      <c r="AD3558" s="63"/>
      <c r="AE3558" s="54" t="s">
        <v>176</v>
      </c>
      <c r="AG3558" s="63"/>
      <c r="AK3558" s="64"/>
      <c r="AL3558" s="64"/>
      <c r="AM3558" s="65"/>
      <c r="AO3558" s="64"/>
      <c r="AP3558" s="66"/>
      <c r="AQ3558" s="66"/>
      <c r="AS3558" s="67"/>
      <c r="AT3558" s="68"/>
    </row>
    <row r="3559" spans="1:46" x14ac:dyDescent="0.25">
      <c r="A3559" s="60">
        <v>54018.402461431921</v>
      </c>
      <c r="B3559" s="54">
        <f t="shared" si="165"/>
        <v>20</v>
      </c>
      <c r="C3559" s="54">
        <f t="shared" si="166"/>
        <v>3550</v>
      </c>
      <c r="D3559" s="60">
        <v>54018.402461431921</v>
      </c>
      <c r="G3559" s="63"/>
      <c r="I3559" s="64"/>
      <c r="J3559" s="64"/>
      <c r="K3559" s="65"/>
      <c r="M3559" s="64"/>
      <c r="N3559" s="66"/>
      <c r="O3559" s="66"/>
      <c r="Q3559" s="67"/>
      <c r="R3559" s="68"/>
      <c r="S3559" s="63"/>
      <c r="U3559" s="68">
        <v>104806</v>
      </c>
      <c r="V3559" s="64">
        <v>11</v>
      </c>
      <c r="W3559" s="54">
        <f t="shared" si="167"/>
        <v>3550</v>
      </c>
      <c r="X3559" s="68">
        <v>104806</v>
      </c>
      <c r="AC3559" s="63">
        <v>52404.598510552663</v>
      </c>
      <c r="AD3559" s="63"/>
      <c r="AE3559" s="54" t="s">
        <v>177</v>
      </c>
      <c r="AG3559" s="63"/>
      <c r="AK3559" s="64"/>
      <c r="AL3559" s="64"/>
      <c r="AM3559" s="65"/>
      <c r="AO3559" s="64"/>
      <c r="AP3559" s="66"/>
      <c r="AQ3559" s="66"/>
      <c r="AS3559" s="67"/>
      <c r="AT3559" s="68"/>
    </row>
    <row r="3560" spans="1:46" x14ac:dyDescent="0.25">
      <c r="A3560" s="60">
        <v>54033.216880283318</v>
      </c>
      <c r="B3560" s="54">
        <f t="shared" si="165"/>
        <v>21</v>
      </c>
      <c r="C3560" s="54">
        <f t="shared" si="166"/>
        <v>3551</v>
      </c>
      <c r="D3560" s="60">
        <v>54033.216880283318</v>
      </c>
      <c r="G3560" s="63"/>
      <c r="I3560" s="64"/>
      <c r="J3560" s="64"/>
      <c r="K3560" s="65"/>
      <c r="M3560" s="64"/>
      <c r="N3560" s="66"/>
      <c r="O3560" s="66"/>
      <c r="Q3560" s="67"/>
      <c r="R3560" s="68"/>
      <c r="S3560" s="63"/>
      <c r="U3560" s="68">
        <v>104836</v>
      </c>
      <c r="V3560" s="64">
        <v>12</v>
      </c>
      <c r="W3560" s="54">
        <f t="shared" si="167"/>
        <v>3551</v>
      </c>
      <c r="X3560" s="68">
        <v>104836</v>
      </c>
      <c r="AC3560" s="63">
        <v>52418.744563172106</v>
      </c>
      <c r="AD3560" s="63"/>
      <c r="AE3560" s="54" t="s">
        <v>176</v>
      </c>
      <c r="AG3560" s="63"/>
      <c r="AK3560" s="64"/>
      <c r="AL3560" s="64"/>
      <c r="AM3560" s="65"/>
      <c r="AO3560" s="64"/>
      <c r="AP3560" s="66"/>
      <c r="AQ3560" s="66"/>
      <c r="AS3560" s="67"/>
      <c r="AT3560" s="68"/>
    </row>
    <row r="3561" spans="1:46" x14ac:dyDescent="0.25">
      <c r="A3561" s="60">
        <v>54047.964246100746</v>
      </c>
      <c r="B3561" s="54">
        <f t="shared" si="165"/>
        <v>22</v>
      </c>
      <c r="C3561" s="54">
        <f t="shared" si="166"/>
        <v>3552</v>
      </c>
      <c r="D3561" s="60">
        <v>54047.964246100746</v>
      </c>
      <c r="G3561" s="63"/>
      <c r="I3561" s="64"/>
      <c r="J3561" s="64"/>
      <c r="K3561" s="65"/>
      <c r="M3561" s="64"/>
      <c r="N3561" s="66"/>
      <c r="O3561" s="66"/>
      <c r="Q3561" s="67"/>
      <c r="R3561" s="68"/>
      <c r="S3561" s="63"/>
      <c r="U3561" s="68">
        <v>104865</v>
      </c>
      <c r="V3561" s="64">
        <v>1</v>
      </c>
      <c r="W3561" s="54">
        <f t="shared" si="167"/>
        <v>3552</v>
      </c>
      <c r="X3561" s="68">
        <v>104865</v>
      </c>
      <c r="AC3561" s="63">
        <v>52434.142659626901</v>
      </c>
      <c r="AD3561" s="63"/>
      <c r="AE3561" s="54" t="s">
        <v>177</v>
      </c>
      <c r="AG3561" s="63"/>
      <c r="AK3561" s="64"/>
      <c r="AL3561" s="64"/>
      <c r="AM3561" s="65"/>
      <c r="AO3561" s="64"/>
      <c r="AP3561" s="66"/>
      <c r="AQ3561" s="66"/>
      <c r="AS3561" s="67"/>
      <c r="AT3561" s="68"/>
    </row>
    <row r="3562" spans="1:46" x14ac:dyDescent="0.25">
      <c r="A3562" s="60">
        <v>54062.687953629531</v>
      </c>
      <c r="B3562" s="54">
        <f t="shared" si="165"/>
        <v>23</v>
      </c>
      <c r="C3562" s="54">
        <f t="shared" si="166"/>
        <v>3553</v>
      </c>
      <c r="D3562" s="60">
        <v>54062.687953629531</v>
      </c>
      <c r="G3562" s="63"/>
      <c r="I3562" s="64"/>
      <c r="J3562" s="64"/>
      <c r="K3562" s="65"/>
      <c r="M3562" s="64"/>
      <c r="N3562" s="66"/>
      <c r="O3562" s="66"/>
      <c r="Q3562" s="67"/>
      <c r="R3562" s="68"/>
      <c r="S3562" s="63"/>
      <c r="U3562" s="68">
        <v>104895</v>
      </c>
      <c r="V3562" s="64">
        <v>2</v>
      </c>
      <c r="W3562" s="54">
        <f t="shared" si="167"/>
        <v>3553</v>
      </c>
      <c r="X3562" s="68">
        <v>104895</v>
      </c>
      <c r="AC3562" s="63">
        <v>52448.099981524516</v>
      </c>
      <c r="AD3562" s="63"/>
      <c r="AE3562" s="54" t="s">
        <v>176</v>
      </c>
      <c r="AG3562" s="63"/>
      <c r="AK3562" s="64"/>
      <c r="AL3562" s="64"/>
      <c r="AM3562" s="65"/>
      <c r="AO3562" s="64"/>
      <c r="AP3562" s="66"/>
      <c r="AQ3562" s="66"/>
      <c r="AS3562" s="67"/>
      <c r="AT3562" s="68"/>
    </row>
    <row r="3563" spans="1:46" x14ac:dyDescent="0.25">
      <c r="A3563" s="60">
        <v>54077.408604927361</v>
      </c>
      <c r="B3563" s="54">
        <f t="shared" si="165"/>
        <v>24</v>
      </c>
      <c r="C3563" s="54">
        <f t="shared" si="166"/>
        <v>3554</v>
      </c>
      <c r="D3563" s="60">
        <v>54077.408604927361</v>
      </c>
      <c r="G3563" s="63"/>
      <c r="I3563" s="64"/>
      <c r="J3563" s="64"/>
      <c r="K3563" s="65"/>
      <c r="M3563" s="64"/>
      <c r="N3563" s="66"/>
      <c r="O3563" s="66"/>
      <c r="Q3563" s="67"/>
      <c r="R3563" s="68"/>
      <c r="S3563" s="63"/>
      <c r="U3563" s="68">
        <v>104925</v>
      </c>
      <c r="V3563" s="64">
        <v>3</v>
      </c>
      <c r="W3563" s="54">
        <f t="shared" si="167"/>
        <v>3554</v>
      </c>
      <c r="X3563" s="68">
        <v>104925</v>
      </c>
      <c r="AC3563" s="63">
        <v>52463.628990171012</v>
      </c>
      <c r="AD3563" s="63"/>
      <c r="AE3563" s="54" t="s">
        <v>177</v>
      </c>
      <c r="AG3563" s="63"/>
      <c r="AK3563" s="64"/>
      <c r="AL3563" s="64"/>
      <c r="AM3563" s="65"/>
      <c r="AO3563" s="64"/>
      <c r="AP3563" s="66"/>
      <c r="AQ3563" s="66"/>
      <c r="AS3563" s="67"/>
      <c r="AT3563" s="68"/>
    </row>
    <row r="3564" spans="1:46" x14ac:dyDescent="0.25">
      <c r="A3564" s="60">
        <v>54092.17075682478</v>
      </c>
      <c r="B3564" s="54">
        <f t="shared" si="165"/>
        <v>1</v>
      </c>
      <c r="C3564" s="54">
        <f t="shared" si="166"/>
        <v>3555</v>
      </c>
      <c r="D3564" s="60">
        <v>54092.17075682478</v>
      </c>
      <c r="G3564" s="63"/>
      <c r="I3564" s="64"/>
      <c r="J3564" s="64"/>
      <c r="K3564" s="65"/>
      <c r="M3564" s="64"/>
      <c r="N3564" s="66"/>
      <c r="O3564" s="66"/>
      <c r="Q3564" s="67"/>
      <c r="R3564" s="68"/>
      <c r="S3564" s="63"/>
      <c r="U3564" s="68">
        <v>104954</v>
      </c>
      <c r="V3564" s="64">
        <v>4</v>
      </c>
      <c r="W3564" s="54">
        <f t="shared" si="167"/>
        <v>3555</v>
      </c>
      <c r="X3564" s="68">
        <v>104954</v>
      </c>
      <c r="AC3564" s="63">
        <v>52477.554564735387</v>
      </c>
      <c r="AD3564" s="63"/>
      <c r="AE3564" s="54" t="s">
        <v>176</v>
      </c>
      <c r="AG3564" s="63"/>
      <c r="AK3564" s="64"/>
      <c r="AL3564" s="64"/>
      <c r="AM3564" s="65"/>
      <c r="AO3564" s="64"/>
      <c r="AP3564" s="66"/>
      <c r="AQ3564" s="66"/>
      <c r="AS3564" s="67"/>
      <c r="AT3564" s="68"/>
    </row>
    <row r="3565" spans="1:46" x14ac:dyDescent="0.25">
      <c r="A3565" s="60">
        <v>54106.992903078906</v>
      </c>
      <c r="B3565" s="54">
        <f t="shared" si="165"/>
        <v>2</v>
      </c>
      <c r="C3565" s="54">
        <f t="shared" si="166"/>
        <v>3556</v>
      </c>
      <c r="D3565" s="60">
        <v>54106.992903078906</v>
      </c>
      <c r="G3565" s="63"/>
      <c r="I3565" s="64"/>
      <c r="J3565" s="64"/>
      <c r="K3565" s="65"/>
      <c r="M3565" s="64"/>
      <c r="N3565" s="66"/>
      <c r="O3565" s="66"/>
      <c r="Q3565" s="67"/>
      <c r="R3565" s="68"/>
      <c r="S3565" s="63"/>
      <c r="U3565" s="68">
        <v>104984</v>
      </c>
      <c r="V3565" s="64">
        <v>5</v>
      </c>
      <c r="W3565" s="54">
        <f t="shared" si="167"/>
        <v>3556</v>
      </c>
      <c r="X3565" s="68">
        <v>104984</v>
      </c>
      <c r="AC3565" s="63">
        <v>52493.07521129027</v>
      </c>
      <c r="AD3565" s="63"/>
      <c r="AE3565" s="54" t="s">
        <v>177</v>
      </c>
      <c r="AG3565" s="63"/>
      <c r="AK3565" s="64"/>
      <c r="AL3565" s="64"/>
      <c r="AM3565" s="65"/>
      <c r="AO3565" s="64"/>
      <c r="AP3565" s="66"/>
      <c r="AQ3565" s="66"/>
      <c r="AS3565" s="67"/>
      <c r="AT3565" s="68"/>
    </row>
    <row r="3566" spans="1:46" x14ac:dyDescent="0.25">
      <c r="A3566" s="60">
        <v>54121.913467937615</v>
      </c>
      <c r="B3566" s="54">
        <f t="shared" si="165"/>
        <v>3</v>
      </c>
      <c r="C3566" s="54">
        <f t="shared" si="166"/>
        <v>3557</v>
      </c>
      <c r="D3566" s="60">
        <v>54121.913467937615</v>
      </c>
      <c r="G3566" s="63"/>
      <c r="I3566" s="64"/>
      <c r="J3566" s="64"/>
      <c r="K3566" s="65"/>
      <c r="M3566" s="64"/>
      <c r="N3566" s="66"/>
      <c r="O3566" s="66"/>
      <c r="Q3566" s="67"/>
      <c r="R3566" s="68"/>
      <c r="S3566" s="63"/>
      <c r="U3566" s="68">
        <v>105013</v>
      </c>
      <c r="V3566" s="64">
        <v>6</v>
      </c>
      <c r="W3566" s="54">
        <f t="shared" si="167"/>
        <v>3557</v>
      </c>
      <c r="X3566" s="68">
        <v>105013</v>
      </c>
      <c r="AC3566" s="63">
        <v>52507.134299693629</v>
      </c>
      <c r="AD3566" s="63"/>
      <c r="AE3566" s="54" t="s">
        <v>176</v>
      </c>
      <c r="AG3566" s="63"/>
      <c r="AK3566" s="64"/>
      <c r="AL3566" s="64"/>
      <c r="AM3566" s="65"/>
      <c r="AO3566" s="64"/>
      <c r="AP3566" s="66"/>
      <c r="AQ3566" s="66"/>
      <c r="AS3566" s="67"/>
      <c r="AT3566" s="68"/>
    </row>
    <row r="3567" spans="1:46" x14ac:dyDescent="0.25">
      <c r="A3567" s="60">
        <v>54136.941052787006</v>
      </c>
      <c r="B3567" s="54">
        <f t="shared" si="165"/>
        <v>4</v>
      </c>
      <c r="C3567" s="54">
        <f t="shared" si="166"/>
        <v>3558</v>
      </c>
      <c r="D3567" s="60">
        <v>54136.941052787006</v>
      </c>
      <c r="G3567" s="63"/>
      <c r="I3567" s="64"/>
      <c r="J3567" s="64"/>
      <c r="K3567" s="65"/>
      <c r="M3567" s="64"/>
      <c r="N3567" s="66"/>
      <c r="O3567" s="66"/>
      <c r="Q3567" s="67"/>
      <c r="R3567" s="68"/>
      <c r="S3567" s="63"/>
      <c r="U3567" s="68">
        <v>105042</v>
      </c>
      <c r="V3567" s="64">
        <v>7</v>
      </c>
      <c r="W3567" s="54">
        <f t="shared" si="167"/>
        <v>3558</v>
      </c>
      <c r="X3567" s="68">
        <v>105042</v>
      </c>
      <c r="AC3567" s="63">
        <v>52522.497854774818</v>
      </c>
      <c r="AD3567" s="63"/>
      <c r="AE3567" s="54" t="s">
        <v>177</v>
      </c>
      <c r="AG3567" s="63"/>
      <c r="AK3567" s="64"/>
      <c r="AL3567" s="64"/>
      <c r="AM3567" s="65"/>
      <c r="AO3567" s="64"/>
      <c r="AP3567" s="66"/>
      <c r="AQ3567" s="66"/>
      <c r="AS3567" s="67"/>
      <c r="AT3567" s="68"/>
    </row>
    <row r="3568" spans="1:46" x14ac:dyDescent="0.25">
      <c r="A3568" s="60">
        <v>54152.101770317182</v>
      </c>
      <c r="B3568" s="54">
        <f t="shared" si="165"/>
        <v>5</v>
      </c>
      <c r="C3568" s="54">
        <f t="shared" si="166"/>
        <v>3559</v>
      </c>
      <c r="D3568" s="60">
        <v>54152.101770317182</v>
      </c>
      <c r="G3568" s="63"/>
      <c r="I3568" s="64"/>
      <c r="J3568" s="64"/>
      <c r="K3568" s="65"/>
      <c r="M3568" s="64"/>
      <c r="N3568" s="66"/>
      <c r="O3568" s="66"/>
      <c r="Q3568" s="67"/>
      <c r="R3568" s="68"/>
      <c r="S3568" s="63"/>
      <c r="U3568" s="68">
        <v>105072</v>
      </c>
      <c r="V3568" s="64">
        <v>8</v>
      </c>
      <c r="W3568" s="54">
        <f t="shared" si="167"/>
        <v>3559</v>
      </c>
      <c r="X3568" s="68">
        <v>105072</v>
      </c>
      <c r="AC3568" s="63">
        <v>52536.83241644036</v>
      </c>
      <c r="AD3568" s="63"/>
      <c r="AE3568" s="54" t="s">
        <v>176</v>
      </c>
      <c r="AG3568" s="63"/>
      <c r="AK3568" s="64"/>
      <c r="AL3568" s="64"/>
      <c r="AM3568" s="65"/>
      <c r="AO3568" s="64"/>
      <c r="AP3568" s="66"/>
      <c r="AQ3568" s="66"/>
      <c r="AS3568" s="67"/>
      <c r="AT3568" s="68"/>
    </row>
    <row r="3569" spans="1:46" x14ac:dyDescent="0.25">
      <c r="A3569" s="60">
        <v>54167.388007293921</v>
      </c>
      <c r="B3569" s="54">
        <f t="shared" si="165"/>
        <v>6</v>
      </c>
      <c r="C3569" s="54">
        <f t="shared" si="166"/>
        <v>3560</v>
      </c>
      <c r="D3569" s="60">
        <v>54167.388007293921</v>
      </c>
      <c r="G3569" s="63"/>
      <c r="I3569" s="64"/>
      <c r="J3569" s="64"/>
      <c r="K3569" s="65"/>
      <c r="M3569" s="64"/>
      <c r="N3569" s="66"/>
      <c r="O3569" s="66"/>
      <c r="Q3569" s="67"/>
      <c r="R3569" s="68"/>
      <c r="S3569" s="63"/>
      <c r="U3569" s="68">
        <v>105101</v>
      </c>
      <c r="V3569" s="64">
        <v>9</v>
      </c>
      <c r="W3569" s="54">
        <f t="shared" si="167"/>
        <v>3560</v>
      </c>
      <c r="X3569" s="68">
        <v>105101</v>
      </c>
      <c r="AC3569" s="63">
        <v>52551.912293877918</v>
      </c>
      <c r="AD3569" s="63"/>
      <c r="AE3569" s="54" t="s">
        <v>177</v>
      </c>
      <c r="AG3569" s="63"/>
      <c r="AK3569" s="64"/>
      <c r="AL3569" s="64"/>
      <c r="AM3569" s="65"/>
      <c r="AO3569" s="64"/>
      <c r="AP3569" s="66"/>
      <c r="AQ3569" s="66"/>
      <c r="AS3569" s="67"/>
      <c r="AT3569" s="68"/>
    </row>
    <row r="3570" spans="1:46" x14ac:dyDescent="0.25">
      <c r="A3570" s="60">
        <v>54182.809565680567</v>
      </c>
      <c r="B3570" s="54">
        <f t="shared" si="165"/>
        <v>7</v>
      </c>
      <c r="C3570" s="54">
        <f t="shared" si="166"/>
        <v>3561</v>
      </c>
      <c r="D3570" s="60">
        <v>54182.809565680567</v>
      </c>
      <c r="G3570" s="63"/>
      <c r="I3570" s="64"/>
      <c r="J3570" s="64"/>
      <c r="K3570" s="65"/>
      <c r="M3570" s="64"/>
      <c r="N3570" s="66"/>
      <c r="O3570" s="66"/>
      <c r="Q3570" s="67"/>
      <c r="R3570" s="68"/>
      <c r="S3570" s="63"/>
      <c r="U3570" s="68">
        <v>105131</v>
      </c>
      <c r="V3570" s="64">
        <v>10</v>
      </c>
      <c r="W3570" s="54">
        <f t="shared" si="167"/>
        <v>3561</v>
      </c>
      <c r="X3570" s="68">
        <v>105131</v>
      </c>
      <c r="AC3570" s="63">
        <v>52566.609857135452</v>
      </c>
      <c r="AD3570" s="63"/>
      <c r="AE3570" s="54" t="s">
        <v>176</v>
      </c>
      <c r="AG3570" s="63"/>
      <c r="AK3570" s="64"/>
      <c r="AL3570" s="64"/>
      <c r="AM3570" s="65"/>
      <c r="AO3570" s="64"/>
      <c r="AP3570" s="66"/>
      <c r="AQ3570" s="66"/>
      <c r="AS3570" s="67"/>
      <c r="AT3570" s="68"/>
    </row>
    <row r="3571" spans="1:46" x14ac:dyDescent="0.25">
      <c r="A3571" s="60">
        <v>54198.339815359563</v>
      </c>
      <c r="B3571" s="54">
        <f t="shared" si="165"/>
        <v>8</v>
      </c>
      <c r="C3571" s="54">
        <f t="shared" si="166"/>
        <v>3562</v>
      </c>
      <c r="D3571" s="60">
        <v>54198.339815359563</v>
      </c>
      <c r="G3571" s="63"/>
      <c r="I3571" s="64"/>
      <c r="J3571" s="64"/>
      <c r="K3571" s="65"/>
      <c r="M3571" s="64"/>
      <c r="N3571" s="66"/>
      <c r="O3571" s="66"/>
      <c r="Q3571" s="67"/>
      <c r="R3571" s="68"/>
      <c r="S3571" s="63"/>
      <c r="U3571" s="68">
        <v>105160</v>
      </c>
      <c r="V3571" s="64">
        <v>11</v>
      </c>
      <c r="W3571" s="54">
        <f t="shared" si="167"/>
        <v>3562</v>
      </c>
      <c r="X3571" s="68">
        <v>105160</v>
      </c>
      <c r="AC3571" s="63">
        <v>52581.335581685416</v>
      </c>
      <c r="AD3571" s="63"/>
      <c r="AE3571" s="54" t="s">
        <v>177</v>
      </c>
      <c r="AG3571" s="63"/>
      <c r="AK3571" s="64"/>
      <c r="AL3571" s="64"/>
      <c r="AM3571" s="65"/>
      <c r="AO3571" s="64"/>
      <c r="AP3571" s="66"/>
      <c r="AQ3571" s="66"/>
      <c r="AS3571" s="67"/>
      <c r="AT3571" s="68"/>
    </row>
    <row r="3572" spans="1:46" x14ac:dyDescent="0.25">
      <c r="A3572" s="60">
        <v>54213.971934507135</v>
      </c>
      <c r="B3572" s="54">
        <f t="shared" si="165"/>
        <v>9</v>
      </c>
      <c r="C3572" s="54">
        <f t="shared" si="166"/>
        <v>3563</v>
      </c>
      <c r="D3572" s="60">
        <v>54213.971934507135</v>
      </c>
      <c r="G3572" s="63"/>
      <c r="I3572" s="64"/>
      <c r="J3572" s="64"/>
      <c r="K3572" s="65"/>
      <c r="M3572" s="64"/>
      <c r="N3572" s="66"/>
      <c r="O3572" s="66"/>
      <c r="Q3572" s="67"/>
      <c r="R3572" s="68"/>
      <c r="S3572" s="63"/>
      <c r="U3572" s="68">
        <v>105190</v>
      </c>
      <c r="V3572" s="64">
        <v>12</v>
      </c>
      <c r="W3572" s="54">
        <f t="shared" si="167"/>
        <v>3563</v>
      </c>
      <c r="X3572" s="68">
        <v>105190</v>
      </c>
      <c r="AC3572" s="63">
        <v>52596.409236784093</v>
      </c>
      <c r="AD3572" s="63"/>
      <c r="AE3572" s="54" t="s">
        <v>176</v>
      </c>
      <c r="AG3572" s="63"/>
      <c r="AK3572" s="64"/>
      <c r="AL3572" s="64"/>
      <c r="AM3572" s="65"/>
      <c r="AO3572" s="64"/>
      <c r="AP3572" s="66"/>
      <c r="AQ3572" s="66"/>
      <c r="AS3572" s="67"/>
      <c r="AT3572" s="68"/>
    </row>
    <row r="3573" spans="1:46" x14ac:dyDescent="0.25">
      <c r="A3573" s="60">
        <v>54229.663343062624</v>
      </c>
      <c r="B3573" s="54">
        <f t="shared" si="165"/>
        <v>10</v>
      </c>
      <c r="C3573" s="54">
        <f t="shared" si="166"/>
        <v>3564</v>
      </c>
      <c r="D3573" s="60">
        <v>54229.663343062624</v>
      </c>
      <c r="G3573" s="63"/>
      <c r="I3573" s="64"/>
      <c r="J3573" s="64"/>
      <c r="K3573" s="65"/>
      <c r="M3573" s="64"/>
      <c r="N3573" s="66"/>
      <c r="O3573" s="66"/>
      <c r="Q3573" s="67"/>
      <c r="R3573" s="68"/>
      <c r="S3573" s="63"/>
      <c r="U3573" s="68">
        <v>105219</v>
      </c>
      <c r="V3573" s="64">
        <v>1</v>
      </c>
      <c r="W3573" s="54">
        <f t="shared" si="167"/>
        <v>3564</v>
      </c>
      <c r="X3573" s="68">
        <v>105219</v>
      </c>
      <c r="AC3573" s="63">
        <v>52610.786367186345</v>
      </c>
      <c r="AD3573" s="63"/>
      <c r="AE3573" s="54" t="s">
        <v>177</v>
      </c>
      <c r="AG3573" s="63"/>
      <c r="AK3573" s="64"/>
      <c r="AL3573" s="64"/>
      <c r="AM3573" s="65"/>
      <c r="AO3573" s="64"/>
      <c r="AP3573" s="66"/>
      <c r="AQ3573" s="66"/>
      <c r="AS3573" s="67"/>
      <c r="AT3573" s="68"/>
    </row>
    <row r="3574" spans="1:46" x14ac:dyDescent="0.25">
      <c r="A3574" s="60">
        <v>54245.394504863769</v>
      </c>
      <c r="B3574" s="54">
        <f t="shared" si="165"/>
        <v>11</v>
      </c>
      <c r="C3574" s="54">
        <f t="shared" si="166"/>
        <v>3565</v>
      </c>
      <c r="D3574" s="60">
        <v>54245.394504863769</v>
      </c>
      <c r="G3574" s="63"/>
      <c r="I3574" s="64"/>
      <c r="J3574" s="64"/>
      <c r="K3574" s="65"/>
      <c r="M3574" s="64"/>
      <c r="N3574" s="66"/>
      <c r="O3574" s="66"/>
      <c r="Q3574" s="67"/>
      <c r="R3574" s="68"/>
      <c r="S3574" s="63"/>
      <c r="U3574" s="68">
        <v>105249</v>
      </c>
      <c r="V3574" s="64">
        <v>2</v>
      </c>
      <c r="W3574" s="54">
        <f t="shared" si="167"/>
        <v>3565</v>
      </c>
      <c r="X3574" s="68">
        <v>105249</v>
      </c>
      <c r="AC3574" s="63">
        <v>52626.170654729474</v>
      </c>
      <c r="AD3574" s="63"/>
      <c r="AE3574" s="54" t="s">
        <v>176</v>
      </c>
      <c r="AG3574" s="63"/>
      <c r="AK3574" s="64"/>
      <c r="AL3574" s="64"/>
      <c r="AM3574" s="65"/>
      <c r="AO3574" s="64"/>
      <c r="AP3574" s="66"/>
      <c r="AQ3574" s="66"/>
      <c r="AS3574" s="67"/>
      <c r="AT3574" s="68"/>
    </row>
    <row r="3575" spans="1:46" x14ac:dyDescent="0.25">
      <c r="A3575" s="60">
        <v>54261.116832635831</v>
      </c>
      <c r="B3575" s="54">
        <f t="shared" si="165"/>
        <v>12</v>
      </c>
      <c r="C3575" s="54">
        <f t="shared" si="166"/>
        <v>3566</v>
      </c>
      <c r="D3575" s="60">
        <v>54261.116832635831</v>
      </c>
      <c r="G3575" s="63"/>
      <c r="I3575" s="64"/>
      <c r="J3575" s="64"/>
      <c r="K3575" s="65"/>
      <c r="M3575" s="64"/>
      <c r="N3575" s="66"/>
      <c r="O3575" s="66"/>
      <c r="Q3575" s="67"/>
      <c r="R3575" s="68"/>
      <c r="S3575" s="63"/>
      <c r="U3575" s="68">
        <v>105279</v>
      </c>
      <c r="V3575" s="64">
        <v>3</v>
      </c>
      <c r="W3575" s="54">
        <f t="shared" si="167"/>
        <v>3566</v>
      </c>
      <c r="X3575" s="68">
        <v>105279</v>
      </c>
      <c r="AC3575" s="63">
        <v>52640.279869938735</v>
      </c>
      <c r="AD3575" s="63"/>
      <c r="AE3575" s="54" t="s">
        <v>177</v>
      </c>
      <c r="AG3575" s="63"/>
      <c r="AK3575" s="64"/>
      <c r="AL3575" s="64"/>
      <c r="AM3575" s="65"/>
      <c r="AO3575" s="64"/>
      <c r="AP3575" s="66"/>
      <c r="AQ3575" s="66"/>
      <c r="AS3575" s="67"/>
      <c r="AT3575" s="68"/>
    </row>
    <row r="3576" spans="1:46" x14ac:dyDescent="0.25">
      <c r="A3576" s="60">
        <v>54276.805656809825</v>
      </c>
      <c r="B3576" s="54">
        <f t="shared" si="165"/>
        <v>13</v>
      </c>
      <c r="C3576" s="54">
        <f t="shared" si="166"/>
        <v>3567</v>
      </c>
      <c r="D3576" s="60">
        <v>54276.805656809825</v>
      </c>
      <c r="G3576" s="63"/>
      <c r="I3576" s="64"/>
      <c r="J3576" s="64"/>
      <c r="K3576" s="65"/>
      <c r="M3576" s="64"/>
      <c r="N3576" s="66"/>
      <c r="O3576" s="66"/>
      <c r="Q3576" s="67"/>
      <c r="R3576" s="68"/>
      <c r="S3576" s="63"/>
      <c r="U3576" s="68">
        <v>105309</v>
      </c>
      <c r="V3576" s="64">
        <v>4</v>
      </c>
      <c r="W3576" s="54">
        <f t="shared" si="167"/>
        <v>3567</v>
      </c>
      <c r="X3576" s="68">
        <v>105309</v>
      </c>
      <c r="AC3576" s="63">
        <v>52655.842780843377</v>
      </c>
      <c r="AD3576" s="63"/>
      <c r="AE3576" s="54" t="s">
        <v>176</v>
      </c>
      <c r="AG3576" s="63"/>
      <c r="AK3576" s="64"/>
      <c r="AL3576" s="64"/>
      <c r="AM3576" s="65"/>
      <c r="AO3576" s="64"/>
      <c r="AP3576" s="66"/>
      <c r="AQ3576" s="66"/>
      <c r="AS3576" s="67"/>
      <c r="AT3576" s="68"/>
    </row>
    <row r="3577" spans="1:46" x14ac:dyDescent="0.25">
      <c r="A3577" s="60">
        <v>54292.419304640964</v>
      </c>
      <c r="B3577" s="54">
        <f t="shared" si="165"/>
        <v>14</v>
      </c>
      <c r="C3577" s="54">
        <f t="shared" si="166"/>
        <v>3568</v>
      </c>
      <c r="D3577" s="60">
        <v>54292.419304640964</v>
      </c>
      <c r="G3577" s="63"/>
      <c r="I3577" s="64"/>
      <c r="J3577" s="64"/>
      <c r="K3577" s="65"/>
      <c r="M3577" s="64"/>
      <c r="N3577" s="66"/>
      <c r="O3577" s="66"/>
      <c r="Q3577" s="67"/>
      <c r="R3577" s="68"/>
      <c r="S3577" s="63"/>
      <c r="U3577" s="68">
        <v>105338</v>
      </c>
      <c r="V3577" s="64">
        <v>5</v>
      </c>
      <c r="W3577" s="54">
        <f t="shared" si="167"/>
        <v>3568</v>
      </c>
      <c r="X3577" s="68">
        <v>105338</v>
      </c>
      <c r="AC3577" s="63">
        <v>52669.821114940103</v>
      </c>
      <c r="AD3577" s="63"/>
      <c r="AE3577" s="54" t="s">
        <v>177</v>
      </c>
      <c r="AG3577" s="63"/>
      <c r="AK3577" s="64"/>
      <c r="AL3577" s="64"/>
      <c r="AM3577" s="65"/>
      <c r="AO3577" s="64"/>
      <c r="AP3577" s="66"/>
      <c r="AQ3577" s="66"/>
      <c r="AS3577" s="67"/>
      <c r="AT3577" s="68"/>
    </row>
    <row r="3578" spans="1:46" x14ac:dyDescent="0.25">
      <c r="A3578" s="60">
        <v>54307.937068081927</v>
      </c>
      <c r="B3578" s="54">
        <f t="shared" si="165"/>
        <v>15</v>
      </c>
      <c r="C3578" s="54">
        <f t="shared" si="166"/>
        <v>3569</v>
      </c>
      <c r="D3578" s="60">
        <v>54307.937068081927</v>
      </c>
      <c r="G3578" s="63"/>
      <c r="I3578" s="64"/>
      <c r="J3578" s="64"/>
      <c r="K3578" s="65"/>
      <c r="M3578" s="64"/>
      <c r="N3578" s="66"/>
      <c r="O3578" s="66"/>
      <c r="Q3578" s="67"/>
      <c r="R3578" s="68"/>
      <c r="S3578" s="63"/>
      <c r="U3578" s="68">
        <v>105368</v>
      </c>
      <c r="V3578" s="64">
        <v>6</v>
      </c>
      <c r="W3578" s="54">
        <f t="shared" si="167"/>
        <v>3569</v>
      </c>
      <c r="X3578" s="68">
        <v>105368</v>
      </c>
      <c r="AC3578" s="63">
        <v>52685.393908936996</v>
      </c>
      <c r="AD3578" s="63"/>
      <c r="AE3578" s="54" t="s">
        <v>176</v>
      </c>
      <c r="AG3578" s="63"/>
      <c r="AK3578" s="64"/>
      <c r="AL3578" s="64"/>
      <c r="AM3578" s="65"/>
      <c r="AO3578" s="64"/>
      <c r="AP3578" s="66"/>
      <c r="AQ3578" s="66"/>
      <c r="AS3578" s="67"/>
      <c r="AT3578" s="68"/>
    </row>
    <row r="3579" spans="1:46" x14ac:dyDescent="0.25">
      <c r="A3579" s="60">
        <v>54323.334677582607</v>
      </c>
      <c r="B3579" s="54">
        <f t="shared" si="165"/>
        <v>16</v>
      </c>
      <c r="C3579" s="54">
        <f t="shared" si="166"/>
        <v>3570</v>
      </c>
      <c r="D3579" s="60">
        <v>54323.334677582607</v>
      </c>
      <c r="G3579" s="63"/>
      <c r="I3579" s="64"/>
      <c r="J3579" s="64"/>
      <c r="K3579" s="65"/>
      <c r="M3579" s="64"/>
      <c r="N3579" s="66"/>
      <c r="O3579" s="66"/>
      <c r="Q3579" s="67"/>
      <c r="R3579" s="68"/>
      <c r="S3579" s="63"/>
      <c r="U3579" s="68">
        <v>105397</v>
      </c>
      <c r="V3579" s="64">
        <v>6</v>
      </c>
      <c r="W3579" s="54">
        <f t="shared" si="167"/>
        <v>3570</v>
      </c>
      <c r="X3579" s="68">
        <v>105397</v>
      </c>
      <c r="AC3579" s="63">
        <v>52699.403041732032</v>
      </c>
      <c r="AD3579" s="63"/>
      <c r="AE3579" s="54" t="s">
        <v>177</v>
      </c>
      <c r="AG3579" s="63"/>
      <c r="AK3579" s="64"/>
      <c r="AL3579" s="64"/>
      <c r="AM3579" s="65"/>
      <c r="AO3579" s="64"/>
      <c r="AP3579" s="66"/>
      <c r="AQ3579" s="66"/>
      <c r="AS3579" s="67"/>
      <c r="AT3579" s="68"/>
    </row>
    <row r="3580" spans="1:46" x14ac:dyDescent="0.25">
      <c r="A3580" s="60">
        <v>54338.602787952404</v>
      </c>
      <c r="B3580" s="54">
        <f t="shared" si="165"/>
        <v>17</v>
      </c>
      <c r="C3580" s="54">
        <f t="shared" si="166"/>
        <v>3571</v>
      </c>
      <c r="D3580" s="60">
        <v>54338.602787952404</v>
      </c>
      <c r="G3580" s="63"/>
      <c r="I3580" s="64"/>
      <c r="J3580" s="64"/>
      <c r="K3580" s="65"/>
      <c r="M3580" s="64"/>
      <c r="N3580" s="66"/>
      <c r="O3580" s="66"/>
      <c r="Q3580" s="67"/>
      <c r="R3580" s="68"/>
      <c r="S3580" s="63"/>
      <c r="U3580" s="68">
        <v>105426</v>
      </c>
      <c r="V3580" s="64">
        <v>7</v>
      </c>
      <c r="W3580" s="54">
        <f t="shared" si="167"/>
        <v>3571</v>
      </c>
      <c r="X3580" s="68">
        <v>105426</v>
      </c>
      <c r="AC3580" s="63">
        <v>52714.821770130657</v>
      </c>
      <c r="AD3580" s="63"/>
      <c r="AE3580" s="54" t="s">
        <v>176</v>
      </c>
      <c r="AG3580" s="63"/>
      <c r="AK3580" s="64"/>
      <c r="AL3580" s="64"/>
      <c r="AM3580" s="65"/>
      <c r="AO3580" s="64"/>
      <c r="AP3580" s="66"/>
      <c r="AQ3580" s="66"/>
      <c r="AS3580" s="67"/>
      <c r="AT3580" s="68"/>
    </row>
    <row r="3581" spans="1:46" x14ac:dyDescent="0.25">
      <c r="A3581" s="60">
        <v>54353.738903636113</v>
      </c>
      <c r="B3581" s="54">
        <f t="shared" si="165"/>
        <v>18</v>
      </c>
      <c r="C3581" s="54">
        <f t="shared" si="166"/>
        <v>3572</v>
      </c>
      <c r="D3581" s="60">
        <v>54353.738903636113</v>
      </c>
      <c r="G3581" s="63"/>
      <c r="I3581" s="64"/>
      <c r="J3581" s="64"/>
      <c r="K3581" s="65"/>
      <c r="M3581" s="64"/>
      <c r="N3581" s="66"/>
      <c r="O3581" s="66"/>
      <c r="Q3581" s="67"/>
      <c r="R3581" s="68"/>
      <c r="S3581" s="63"/>
      <c r="U3581" s="68">
        <v>105456</v>
      </c>
      <c r="V3581" s="64">
        <v>8</v>
      </c>
      <c r="W3581" s="54">
        <f t="shared" si="167"/>
        <v>3572</v>
      </c>
      <c r="X3581" s="68">
        <v>105456</v>
      </c>
      <c r="AC3581" s="63">
        <v>52729.012430494186</v>
      </c>
      <c r="AD3581" s="63"/>
      <c r="AE3581" s="54" t="s">
        <v>177</v>
      </c>
      <c r="AG3581" s="63"/>
      <c r="AK3581" s="64"/>
      <c r="AL3581" s="64"/>
      <c r="AM3581" s="65"/>
      <c r="AO3581" s="64"/>
      <c r="AP3581" s="66"/>
      <c r="AQ3581" s="66"/>
      <c r="AS3581" s="67"/>
      <c r="AT3581" s="68"/>
    </row>
    <row r="3582" spans="1:46" x14ac:dyDescent="0.25">
      <c r="A3582" s="60">
        <v>54368.74869619403</v>
      </c>
      <c r="B3582" s="54">
        <f t="shared" si="165"/>
        <v>19</v>
      </c>
      <c r="C3582" s="54">
        <f t="shared" si="166"/>
        <v>3573</v>
      </c>
      <c r="D3582" s="60">
        <v>54368.74869619403</v>
      </c>
      <c r="G3582" s="63"/>
      <c r="I3582" s="64"/>
      <c r="J3582" s="64"/>
      <c r="K3582" s="65"/>
      <c r="M3582" s="64"/>
      <c r="N3582" s="66"/>
      <c r="O3582" s="66"/>
      <c r="Q3582" s="67"/>
      <c r="R3582" s="68"/>
      <c r="S3582" s="63"/>
      <c r="U3582" s="68">
        <v>105485</v>
      </c>
      <c r="V3582" s="64">
        <v>9</v>
      </c>
      <c r="W3582" s="54">
        <f t="shared" si="167"/>
        <v>3573</v>
      </c>
      <c r="X3582" s="68">
        <v>105485</v>
      </c>
      <c r="AC3582" s="63">
        <v>52744.153359428514</v>
      </c>
      <c r="AD3582" s="63"/>
      <c r="AE3582" s="54" t="s">
        <v>176</v>
      </c>
      <c r="AG3582" s="63"/>
      <c r="AK3582" s="64"/>
      <c r="AL3582" s="64"/>
      <c r="AM3582" s="65"/>
      <c r="AO3582" s="64"/>
      <c r="AP3582" s="66"/>
      <c r="AQ3582" s="66"/>
      <c r="AS3582" s="67"/>
      <c r="AT3582" s="68"/>
    </row>
    <row r="3583" spans="1:46" x14ac:dyDescent="0.25">
      <c r="A3583" s="60">
        <v>54383.649164365139</v>
      </c>
      <c r="B3583" s="54">
        <f t="shared" si="165"/>
        <v>20</v>
      </c>
      <c r="C3583" s="54">
        <f t="shared" si="166"/>
        <v>3574</v>
      </c>
      <c r="D3583" s="60">
        <v>54383.649164365139</v>
      </c>
      <c r="G3583" s="63"/>
      <c r="I3583" s="64"/>
      <c r="J3583" s="64"/>
      <c r="K3583" s="65"/>
      <c r="M3583" s="64"/>
      <c r="N3583" s="66"/>
      <c r="O3583" s="66"/>
      <c r="Q3583" s="67"/>
      <c r="R3583" s="68"/>
      <c r="S3583" s="63"/>
      <c r="U3583" s="68">
        <v>105515</v>
      </c>
      <c r="V3583" s="64">
        <v>10</v>
      </c>
      <c r="W3583" s="54">
        <f t="shared" si="167"/>
        <v>3574</v>
      </c>
      <c r="X3583" s="68">
        <v>105515</v>
      </c>
      <c r="AC3583" s="63">
        <v>52758.637061643414</v>
      </c>
      <c r="AD3583" s="63"/>
      <c r="AE3583" s="54" t="s">
        <v>177</v>
      </c>
      <c r="AG3583" s="63"/>
      <c r="AK3583" s="64"/>
      <c r="AL3583" s="64"/>
      <c r="AM3583" s="65"/>
      <c r="AO3583" s="64"/>
      <c r="AP3583" s="66"/>
      <c r="AQ3583" s="66"/>
      <c r="AS3583" s="67"/>
      <c r="AT3583" s="68"/>
    </row>
    <row r="3584" spans="1:46" x14ac:dyDescent="0.25">
      <c r="A3584" s="60">
        <v>54398.459794300143</v>
      </c>
      <c r="B3584" s="54">
        <f t="shared" si="165"/>
        <v>21</v>
      </c>
      <c r="C3584" s="54">
        <f t="shared" si="166"/>
        <v>3575</v>
      </c>
      <c r="D3584" s="60">
        <v>54398.459794300143</v>
      </c>
      <c r="G3584" s="63"/>
      <c r="I3584" s="64"/>
      <c r="J3584" s="64"/>
      <c r="K3584" s="65"/>
      <c r="M3584" s="64"/>
      <c r="N3584" s="66"/>
      <c r="O3584" s="66"/>
      <c r="Q3584" s="67"/>
      <c r="R3584" s="68"/>
      <c r="S3584" s="63"/>
      <c r="U3584" s="68">
        <v>105544</v>
      </c>
      <c r="V3584" s="64">
        <v>11</v>
      </c>
      <c r="W3584" s="54">
        <f t="shared" si="167"/>
        <v>3575</v>
      </c>
      <c r="X3584" s="68">
        <v>105544</v>
      </c>
      <c r="AC3584" s="63">
        <v>52773.434423759114</v>
      </c>
      <c r="AD3584" s="63"/>
      <c r="AE3584" s="54" t="s">
        <v>176</v>
      </c>
      <c r="AG3584" s="63"/>
      <c r="AK3584" s="64"/>
      <c r="AL3584" s="64"/>
      <c r="AM3584" s="65"/>
      <c r="AO3584" s="64"/>
      <c r="AP3584" s="66"/>
      <c r="AQ3584" s="66"/>
      <c r="AS3584" s="67"/>
      <c r="AT3584" s="68"/>
    </row>
    <row r="3585" spans="1:46" x14ac:dyDescent="0.25">
      <c r="A3585" s="60">
        <v>54413.210804534145</v>
      </c>
      <c r="B3585" s="54">
        <f t="shared" si="165"/>
        <v>22</v>
      </c>
      <c r="C3585" s="54">
        <f t="shared" si="166"/>
        <v>3576</v>
      </c>
      <c r="D3585" s="60">
        <v>54413.210804534145</v>
      </c>
      <c r="G3585" s="63"/>
      <c r="I3585" s="64"/>
      <c r="J3585" s="64"/>
      <c r="K3585" s="65"/>
      <c r="M3585" s="64"/>
      <c r="N3585" s="66"/>
      <c r="O3585" s="66"/>
      <c r="Q3585" s="67"/>
      <c r="R3585" s="68"/>
      <c r="S3585" s="63"/>
      <c r="U3585" s="68">
        <v>105574</v>
      </c>
      <c r="V3585" s="64">
        <v>12</v>
      </c>
      <c r="W3585" s="54">
        <f t="shared" si="167"/>
        <v>3576</v>
      </c>
      <c r="X3585" s="68">
        <v>105574</v>
      </c>
      <c r="AC3585" s="63">
        <v>52788.266149987932</v>
      </c>
      <c r="AD3585" s="63"/>
      <c r="AE3585" s="54" t="s">
        <v>177</v>
      </c>
      <c r="AG3585" s="63"/>
      <c r="AK3585" s="64"/>
      <c r="AL3585" s="64"/>
      <c r="AM3585" s="65"/>
      <c r="AO3585" s="64"/>
      <c r="AP3585" s="66"/>
      <c r="AQ3585" s="66"/>
      <c r="AS3585" s="67"/>
      <c r="AT3585" s="68"/>
    </row>
    <row r="3586" spans="1:46" x14ac:dyDescent="0.25">
      <c r="A3586" s="60">
        <v>54427.930563260335</v>
      </c>
      <c r="B3586" s="54">
        <f t="shared" si="165"/>
        <v>23</v>
      </c>
      <c r="C3586" s="54">
        <f t="shared" si="166"/>
        <v>3577</v>
      </c>
      <c r="D3586" s="60">
        <v>54427.930563260335</v>
      </c>
      <c r="G3586" s="63"/>
      <c r="I3586" s="64"/>
      <c r="J3586" s="64"/>
      <c r="K3586" s="65"/>
      <c r="M3586" s="64"/>
      <c r="N3586" s="66"/>
      <c r="O3586" s="66"/>
      <c r="Q3586" s="67"/>
      <c r="R3586" s="68"/>
      <c r="S3586" s="63"/>
      <c r="U3586" s="68">
        <v>105603</v>
      </c>
      <c r="V3586" s="64">
        <v>1</v>
      </c>
      <c r="W3586" s="54">
        <f t="shared" si="167"/>
        <v>3577</v>
      </c>
      <c r="X3586" s="68">
        <v>105603</v>
      </c>
      <c r="AC3586" s="63">
        <v>52802.716479443014</v>
      </c>
      <c r="AD3586" s="63"/>
      <c r="AE3586" s="54" t="s">
        <v>176</v>
      </c>
      <c r="AG3586" s="63"/>
      <c r="AK3586" s="64"/>
      <c r="AL3586" s="64"/>
      <c r="AM3586" s="65"/>
      <c r="AO3586" s="64"/>
      <c r="AP3586" s="66"/>
      <c r="AQ3586" s="66"/>
      <c r="AS3586" s="67"/>
      <c r="AT3586" s="68"/>
    </row>
    <row r="3587" spans="1:46" x14ac:dyDescent="0.25">
      <c r="A3587" s="60">
        <v>54442.654520588927</v>
      </c>
      <c r="B3587" s="54">
        <f t="shared" si="165"/>
        <v>24</v>
      </c>
      <c r="C3587" s="54">
        <f t="shared" si="166"/>
        <v>3578</v>
      </c>
      <c r="D3587" s="60">
        <v>54442.654520588927</v>
      </c>
      <c r="G3587" s="63"/>
      <c r="I3587" s="64"/>
      <c r="J3587" s="64"/>
      <c r="K3587" s="65"/>
      <c r="M3587" s="64"/>
      <c r="N3587" s="66"/>
      <c r="O3587" s="66"/>
      <c r="Q3587" s="67"/>
      <c r="R3587" s="68"/>
      <c r="S3587" s="63"/>
      <c r="U3587" s="68">
        <v>105633</v>
      </c>
      <c r="V3587" s="64">
        <v>2</v>
      </c>
      <c r="W3587" s="54">
        <f t="shared" si="167"/>
        <v>3578</v>
      </c>
      <c r="X3587" s="68">
        <v>105633</v>
      </c>
      <c r="AC3587" s="63">
        <v>52817.885502506047</v>
      </c>
      <c r="AD3587" s="63"/>
      <c r="AE3587" s="54" t="s">
        <v>177</v>
      </c>
      <c r="AG3587" s="63"/>
      <c r="AK3587" s="64"/>
      <c r="AL3587" s="64"/>
      <c r="AM3587" s="65"/>
      <c r="AO3587" s="64"/>
      <c r="AP3587" s="66"/>
      <c r="AQ3587" s="66"/>
      <c r="AS3587" s="67"/>
      <c r="AT3587" s="68"/>
    </row>
    <row r="3588" spans="1:46" x14ac:dyDescent="0.25">
      <c r="A3588" s="60">
        <v>54457.412969427649</v>
      </c>
      <c r="B3588" s="54">
        <f t="shared" si="165"/>
        <v>1</v>
      </c>
      <c r="C3588" s="54">
        <f t="shared" si="166"/>
        <v>3579</v>
      </c>
      <c r="D3588" s="60">
        <v>54457.412969427649</v>
      </c>
      <c r="G3588" s="63"/>
      <c r="I3588" s="64"/>
      <c r="J3588" s="64"/>
      <c r="K3588" s="65"/>
      <c r="M3588" s="64"/>
      <c r="N3588" s="66"/>
      <c r="O3588" s="66"/>
      <c r="Q3588" s="67"/>
      <c r="R3588" s="68"/>
      <c r="S3588" s="63"/>
      <c r="U3588" s="68">
        <v>105663</v>
      </c>
      <c r="V3588" s="64">
        <v>3</v>
      </c>
      <c r="W3588" s="54">
        <f t="shared" si="167"/>
        <v>3579</v>
      </c>
      <c r="X3588" s="68">
        <v>105663</v>
      </c>
      <c r="AC3588" s="63">
        <v>52832.046692481264</v>
      </c>
      <c r="AD3588" s="63"/>
      <c r="AE3588" s="54" t="s">
        <v>176</v>
      </c>
      <c r="AG3588" s="63"/>
      <c r="AK3588" s="64"/>
      <c r="AL3588" s="64"/>
      <c r="AM3588" s="65"/>
      <c r="AO3588" s="64"/>
      <c r="AP3588" s="66"/>
      <c r="AQ3588" s="66"/>
      <c r="AS3588" s="67"/>
      <c r="AT3588" s="68"/>
    </row>
    <row r="3589" spans="1:46" x14ac:dyDescent="0.25">
      <c r="A3589" s="60">
        <v>54472.238597439602</v>
      </c>
      <c r="B3589" s="54">
        <f t="shared" si="165"/>
        <v>2</v>
      </c>
      <c r="C3589" s="54">
        <f t="shared" si="166"/>
        <v>3580</v>
      </c>
      <c r="D3589" s="60">
        <v>54472.238597439602</v>
      </c>
      <c r="G3589" s="63"/>
      <c r="I3589" s="64"/>
      <c r="J3589" s="64"/>
      <c r="K3589" s="65"/>
      <c r="M3589" s="64"/>
      <c r="N3589" s="66"/>
      <c r="O3589" s="66"/>
      <c r="Q3589" s="67"/>
      <c r="R3589" s="68"/>
      <c r="S3589" s="63"/>
      <c r="U3589" s="68">
        <v>105692</v>
      </c>
      <c r="V3589" s="64">
        <v>4</v>
      </c>
      <c r="W3589" s="54">
        <f t="shared" si="167"/>
        <v>3580</v>
      </c>
      <c r="X3589" s="68">
        <v>105692</v>
      </c>
      <c r="AC3589" s="63">
        <v>52847.476148562972</v>
      </c>
      <c r="AD3589" s="63"/>
      <c r="AE3589" s="54" t="s">
        <v>177</v>
      </c>
      <c r="AG3589" s="63"/>
      <c r="AK3589" s="64"/>
      <c r="AL3589" s="64"/>
      <c r="AM3589" s="65"/>
      <c r="AO3589" s="64"/>
      <c r="AP3589" s="66"/>
      <c r="AQ3589" s="66"/>
      <c r="AS3589" s="67"/>
      <c r="AT3589" s="68"/>
    </row>
    <row r="3590" spans="1:46" x14ac:dyDescent="0.25">
      <c r="A3590" s="60">
        <v>54487.155711330939</v>
      </c>
      <c r="B3590" s="54">
        <f t="shared" si="165"/>
        <v>3</v>
      </c>
      <c r="C3590" s="54">
        <f t="shared" si="166"/>
        <v>3581</v>
      </c>
      <c r="D3590" s="60">
        <v>54487.155711330939</v>
      </c>
      <c r="G3590" s="63"/>
      <c r="I3590" s="64"/>
      <c r="J3590" s="64"/>
      <c r="K3590" s="65"/>
      <c r="M3590" s="64"/>
      <c r="N3590" s="66"/>
      <c r="O3590" s="66"/>
      <c r="Q3590" s="67"/>
      <c r="R3590" s="68"/>
      <c r="S3590" s="63"/>
      <c r="U3590" s="68">
        <v>105722</v>
      </c>
      <c r="V3590" s="64">
        <v>5</v>
      </c>
      <c r="W3590" s="54">
        <f t="shared" si="167"/>
        <v>3581</v>
      </c>
      <c r="X3590" s="68">
        <v>105722</v>
      </c>
      <c r="AC3590" s="63">
        <v>52861.461608023848</v>
      </c>
      <c r="AD3590" s="63"/>
      <c r="AE3590" s="54" t="s">
        <v>176</v>
      </c>
      <c r="AG3590" s="63"/>
      <c r="AK3590" s="64"/>
      <c r="AL3590" s="64"/>
      <c r="AM3590" s="65"/>
      <c r="AO3590" s="64"/>
      <c r="AP3590" s="66"/>
      <c r="AQ3590" s="66"/>
      <c r="AS3590" s="67"/>
      <c r="AT3590" s="68"/>
    </row>
    <row r="3591" spans="1:46" x14ac:dyDescent="0.25">
      <c r="A3591" s="60">
        <v>54502.187441057991</v>
      </c>
      <c r="B3591" s="54">
        <f t="shared" si="165"/>
        <v>4</v>
      </c>
      <c r="C3591" s="54">
        <f t="shared" si="166"/>
        <v>3582</v>
      </c>
      <c r="D3591" s="60">
        <v>54502.187441057991</v>
      </c>
      <c r="G3591" s="63"/>
      <c r="I3591" s="64"/>
      <c r="J3591" s="64"/>
      <c r="K3591" s="65"/>
      <c r="M3591" s="64"/>
      <c r="N3591" s="66"/>
      <c r="O3591" s="66"/>
      <c r="Q3591" s="67"/>
      <c r="R3591" s="68"/>
      <c r="S3591" s="63"/>
      <c r="U3591" s="68">
        <v>105751</v>
      </c>
      <c r="V3591" s="64">
        <v>6</v>
      </c>
      <c r="W3591" s="54">
        <f t="shared" si="167"/>
        <v>3582</v>
      </c>
      <c r="X3591" s="68">
        <v>105751</v>
      </c>
      <c r="AC3591" s="63">
        <v>52877.021732401103</v>
      </c>
      <c r="AD3591" s="63"/>
      <c r="AE3591" s="54" t="s">
        <v>177</v>
      </c>
      <c r="AG3591" s="63"/>
      <c r="AK3591" s="64"/>
      <c r="AL3591" s="64"/>
      <c r="AM3591" s="65"/>
      <c r="AO3591" s="64"/>
      <c r="AP3591" s="66"/>
      <c r="AQ3591" s="66"/>
      <c r="AS3591" s="67"/>
      <c r="AT3591" s="68"/>
    </row>
    <row r="3592" spans="1:46" x14ac:dyDescent="0.25">
      <c r="A3592" s="60">
        <v>54517.344222569373</v>
      </c>
      <c r="B3592" s="54">
        <f t="shared" si="165"/>
        <v>5</v>
      </c>
      <c r="C3592" s="54">
        <f t="shared" si="166"/>
        <v>3583</v>
      </c>
      <c r="D3592" s="60">
        <v>54517.344222569373</v>
      </c>
      <c r="G3592" s="63"/>
      <c r="I3592" s="64"/>
      <c r="J3592" s="64"/>
      <c r="K3592" s="65"/>
      <c r="M3592" s="64"/>
      <c r="N3592" s="66"/>
      <c r="O3592" s="66"/>
      <c r="Q3592" s="67"/>
      <c r="R3592" s="68"/>
      <c r="S3592" s="63"/>
      <c r="U3592" s="68">
        <v>105781</v>
      </c>
      <c r="V3592" s="64">
        <v>7</v>
      </c>
      <c r="W3592" s="54">
        <f t="shared" si="167"/>
        <v>3583</v>
      </c>
      <c r="X3592" s="68">
        <v>105781</v>
      </c>
      <c r="AC3592" s="63">
        <v>52890.98449112149</v>
      </c>
      <c r="AD3592" s="63"/>
      <c r="AE3592" s="54" t="s">
        <v>176</v>
      </c>
      <c r="AG3592" s="63"/>
      <c r="AK3592" s="64"/>
      <c r="AL3592" s="64"/>
      <c r="AM3592" s="65"/>
      <c r="AO3592" s="64"/>
      <c r="AP3592" s="66"/>
      <c r="AQ3592" s="66"/>
      <c r="AS3592" s="67"/>
      <c r="AT3592" s="68"/>
    </row>
    <row r="3593" spans="1:46" x14ac:dyDescent="0.25">
      <c r="A3593" s="60">
        <v>54532.63524927292</v>
      </c>
      <c r="B3593" s="54">
        <f t="shared" si="165"/>
        <v>6</v>
      </c>
      <c r="C3593" s="54">
        <f t="shared" si="166"/>
        <v>3584</v>
      </c>
      <c r="D3593" s="60">
        <v>54532.63524927292</v>
      </c>
      <c r="G3593" s="63"/>
      <c r="I3593" s="64"/>
      <c r="J3593" s="64"/>
      <c r="K3593" s="65"/>
      <c r="M3593" s="64"/>
      <c r="N3593" s="66"/>
      <c r="O3593" s="66"/>
      <c r="Q3593" s="67"/>
      <c r="R3593" s="68"/>
      <c r="S3593" s="63"/>
      <c r="U3593" s="68">
        <v>105810</v>
      </c>
      <c r="V3593" s="64">
        <v>8</v>
      </c>
      <c r="W3593" s="54">
        <f t="shared" si="167"/>
        <v>3584</v>
      </c>
      <c r="X3593" s="68">
        <v>105810</v>
      </c>
      <c r="AC3593" s="63">
        <v>52906.519430099986</v>
      </c>
      <c r="AD3593" s="63"/>
      <c r="AE3593" s="54" t="s">
        <v>177</v>
      </c>
      <c r="AG3593" s="63"/>
      <c r="AK3593" s="64"/>
      <c r="AL3593" s="64"/>
      <c r="AM3593" s="65"/>
      <c r="AO3593" s="64"/>
      <c r="AP3593" s="66"/>
      <c r="AQ3593" s="66"/>
      <c r="AS3593" s="67"/>
      <c r="AT3593" s="68"/>
    </row>
    <row r="3594" spans="1:46" x14ac:dyDescent="0.25">
      <c r="A3594" s="60">
        <v>54548.051345567219</v>
      </c>
      <c r="B3594" s="54">
        <f t="shared" si="165"/>
        <v>7</v>
      </c>
      <c r="C3594" s="54">
        <f t="shared" si="166"/>
        <v>3585</v>
      </c>
      <c r="D3594" s="60">
        <v>54548.051345567219</v>
      </c>
      <c r="G3594" s="63"/>
      <c r="I3594" s="64"/>
      <c r="J3594" s="64"/>
      <c r="K3594" s="65"/>
      <c r="M3594" s="64"/>
      <c r="N3594" s="66"/>
      <c r="O3594" s="66"/>
      <c r="Q3594" s="67"/>
      <c r="R3594" s="68"/>
      <c r="S3594" s="63"/>
      <c r="U3594" s="68">
        <v>105840</v>
      </c>
      <c r="V3594" s="64">
        <v>9</v>
      </c>
      <c r="W3594" s="54">
        <f t="shared" si="167"/>
        <v>3585</v>
      </c>
      <c r="X3594" s="68">
        <v>105840</v>
      </c>
      <c r="AC3594" s="63">
        <v>52920.624331310391</v>
      </c>
      <c r="AD3594" s="63"/>
      <c r="AE3594" s="54" t="s">
        <v>176</v>
      </c>
      <c r="AG3594" s="63"/>
      <c r="AK3594" s="64"/>
      <c r="AL3594" s="64"/>
      <c r="AM3594" s="65"/>
      <c r="AO3594" s="64"/>
      <c r="AP3594" s="66"/>
      <c r="AQ3594" s="66"/>
      <c r="AS3594" s="67"/>
      <c r="AT3594" s="68"/>
    </row>
    <row r="3595" spans="1:46" x14ac:dyDescent="0.25">
      <c r="A3595" s="60">
        <v>54563.586882390082</v>
      </c>
      <c r="B3595" s="54">
        <f t="shared" si="165"/>
        <v>8</v>
      </c>
      <c r="C3595" s="54">
        <f t="shared" si="166"/>
        <v>3586</v>
      </c>
      <c r="D3595" s="60">
        <v>54563.586882390082</v>
      </c>
      <c r="G3595" s="63"/>
      <c r="I3595" s="64"/>
      <c r="J3595" s="64"/>
      <c r="K3595" s="65"/>
      <c r="M3595" s="64"/>
      <c r="N3595" s="66"/>
      <c r="O3595" s="66"/>
      <c r="Q3595" s="67"/>
      <c r="R3595" s="68"/>
      <c r="S3595" s="63"/>
      <c r="U3595" s="68">
        <v>105869</v>
      </c>
      <c r="V3595" s="64">
        <v>10</v>
      </c>
      <c r="W3595" s="54">
        <f t="shared" si="167"/>
        <v>3586</v>
      </c>
      <c r="X3595" s="68">
        <v>105869</v>
      </c>
      <c r="AC3595" s="63">
        <v>52935.982741951942</v>
      </c>
      <c r="AD3595" s="63"/>
      <c r="AE3595" s="54" t="s">
        <v>177</v>
      </c>
      <c r="AG3595" s="63"/>
      <c r="AK3595" s="64"/>
      <c r="AL3595" s="64"/>
      <c r="AM3595" s="65"/>
      <c r="AO3595" s="64"/>
      <c r="AP3595" s="66"/>
      <c r="AQ3595" s="66"/>
      <c r="AS3595" s="67"/>
      <c r="AT3595" s="68"/>
    </row>
    <row r="3596" spans="1:46" x14ac:dyDescent="0.25">
      <c r="A3596" s="60">
        <v>54579.211832609028</v>
      </c>
      <c r="B3596" s="54">
        <f t="shared" ref="B3596:B3659" si="168">IF(B3595=24,1,B3595+1)</f>
        <v>9</v>
      </c>
      <c r="C3596" s="54">
        <f t="shared" ref="C3596:C3659" si="169">C3595+1</f>
        <v>3587</v>
      </c>
      <c r="D3596" s="60">
        <v>54579.211832609028</v>
      </c>
      <c r="G3596" s="63"/>
      <c r="I3596" s="64"/>
      <c r="J3596" s="64"/>
      <c r="K3596" s="65"/>
      <c r="M3596" s="64"/>
      <c r="N3596" s="66"/>
      <c r="O3596" s="66"/>
      <c r="Q3596" s="67"/>
      <c r="R3596" s="68"/>
      <c r="S3596" s="63"/>
      <c r="U3596" s="68">
        <v>105899</v>
      </c>
      <c r="V3596" s="64">
        <v>11</v>
      </c>
      <c r="W3596" s="54">
        <f t="shared" ref="W3596:W3659" si="170">W3595+1</f>
        <v>3587</v>
      </c>
      <c r="X3596" s="68">
        <v>105899</v>
      </c>
      <c r="AC3596" s="63">
        <v>52950.371115225833</v>
      </c>
      <c r="AD3596" s="63"/>
      <c r="AE3596" s="54" t="s">
        <v>176</v>
      </c>
      <c r="AG3596" s="63"/>
      <c r="AK3596" s="64"/>
      <c r="AL3596" s="64"/>
      <c r="AM3596" s="65"/>
      <c r="AO3596" s="64"/>
      <c r="AP3596" s="66"/>
      <c r="AQ3596" s="66"/>
      <c r="AS3596" s="67"/>
      <c r="AT3596" s="68"/>
    </row>
    <row r="3597" spans="1:46" x14ac:dyDescent="0.25">
      <c r="A3597" s="60">
        <v>54594.908764820546</v>
      </c>
      <c r="B3597" s="54">
        <f t="shared" si="168"/>
        <v>10</v>
      </c>
      <c r="C3597" s="54">
        <f t="shared" si="169"/>
        <v>3588</v>
      </c>
      <c r="D3597" s="60">
        <v>54594.908764820546</v>
      </c>
      <c r="G3597" s="63"/>
      <c r="I3597" s="64"/>
      <c r="J3597" s="64"/>
      <c r="K3597" s="65"/>
      <c r="M3597" s="64"/>
      <c r="N3597" s="66"/>
      <c r="O3597" s="66"/>
      <c r="Q3597" s="67"/>
      <c r="R3597" s="68"/>
      <c r="S3597" s="63"/>
      <c r="U3597" s="68">
        <v>105928</v>
      </c>
      <c r="V3597" s="64">
        <v>12</v>
      </c>
      <c r="W3597" s="54">
        <f t="shared" si="170"/>
        <v>3588</v>
      </c>
      <c r="X3597" s="68">
        <v>105928</v>
      </c>
      <c r="AC3597" s="63">
        <v>52965.431746581104</v>
      </c>
      <c r="AD3597" s="63"/>
      <c r="AE3597" s="54" t="s">
        <v>177</v>
      </c>
      <c r="AG3597" s="63"/>
      <c r="AK3597" s="64"/>
      <c r="AL3597" s="64"/>
      <c r="AM3597" s="65"/>
      <c r="AO3597" s="64"/>
      <c r="AP3597" s="66"/>
      <c r="AQ3597" s="66"/>
      <c r="AS3597" s="67"/>
      <c r="AT3597" s="68"/>
    </row>
    <row r="3598" spans="1:46" x14ac:dyDescent="0.25">
      <c r="A3598" s="60">
        <v>54610.632036019117</v>
      </c>
      <c r="B3598" s="54">
        <f t="shared" si="168"/>
        <v>11</v>
      </c>
      <c r="C3598" s="54">
        <f t="shared" si="169"/>
        <v>3589</v>
      </c>
      <c r="D3598" s="60">
        <v>54610.632036019117</v>
      </c>
      <c r="G3598" s="63"/>
      <c r="I3598" s="64"/>
      <c r="J3598" s="64"/>
      <c r="K3598" s="65"/>
      <c r="M3598" s="64"/>
      <c r="N3598" s="66"/>
      <c r="O3598" s="66"/>
      <c r="Q3598" s="67"/>
      <c r="R3598" s="68"/>
      <c r="S3598" s="63"/>
      <c r="U3598" s="68">
        <v>105958</v>
      </c>
      <c r="V3598" s="64">
        <v>1</v>
      </c>
      <c r="W3598" s="54">
        <f t="shared" si="170"/>
        <v>3589</v>
      </c>
      <c r="X3598" s="68">
        <v>105958</v>
      </c>
      <c r="AC3598" s="63">
        <v>52980.185233818367</v>
      </c>
      <c r="AD3598" s="63"/>
      <c r="AE3598" s="54" t="s">
        <v>176</v>
      </c>
      <c r="AG3598" s="63"/>
      <c r="AK3598" s="64"/>
      <c r="AL3598" s="64"/>
      <c r="AM3598" s="65"/>
      <c r="AO3598" s="64"/>
      <c r="AP3598" s="66"/>
      <c r="AQ3598" s="66"/>
      <c r="AS3598" s="67"/>
      <c r="AT3598" s="68"/>
    </row>
    <row r="3599" spans="1:46" x14ac:dyDescent="0.25">
      <c r="A3599" s="60">
        <v>54626.359453754034</v>
      </c>
      <c r="B3599" s="54">
        <f t="shared" si="168"/>
        <v>12</v>
      </c>
      <c r="C3599" s="54">
        <f t="shared" si="169"/>
        <v>3590</v>
      </c>
      <c r="D3599" s="60">
        <v>54626.359453754034</v>
      </c>
      <c r="G3599" s="63"/>
      <c r="I3599" s="64"/>
      <c r="J3599" s="64"/>
      <c r="K3599" s="65"/>
      <c r="M3599" s="64"/>
      <c r="N3599" s="66"/>
      <c r="O3599" s="66"/>
      <c r="Q3599" s="67"/>
      <c r="R3599" s="68"/>
      <c r="S3599" s="63"/>
      <c r="U3599" s="68">
        <v>105987</v>
      </c>
      <c r="V3599" s="64">
        <v>2</v>
      </c>
      <c r="W3599" s="54">
        <f t="shared" si="170"/>
        <v>3590</v>
      </c>
      <c r="X3599" s="68">
        <v>105987</v>
      </c>
      <c r="AC3599" s="63">
        <v>52994.879702928476</v>
      </c>
      <c r="AD3599" s="63"/>
      <c r="AE3599" s="54" t="s">
        <v>177</v>
      </c>
      <c r="AG3599" s="63"/>
      <c r="AK3599" s="64"/>
      <c r="AL3599" s="64"/>
      <c r="AM3599" s="65"/>
      <c r="AO3599" s="64"/>
      <c r="AP3599" s="66"/>
      <c r="AQ3599" s="66"/>
      <c r="AS3599" s="67"/>
      <c r="AT3599" s="68"/>
    </row>
    <row r="3600" spans="1:46" x14ac:dyDescent="0.25">
      <c r="A3600" s="60">
        <v>54642.041132196318</v>
      </c>
      <c r="B3600" s="54">
        <f t="shared" si="168"/>
        <v>13</v>
      </c>
      <c r="C3600" s="54">
        <f t="shared" si="169"/>
        <v>3591</v>
      </c>
      <c r="D3600" s="60">
        <v>54642.041132196318</v>
      </c>
      <c r="G3600" s="63"/>
      <c r="I3600" s="64"/>
      <c r="J3600" s="64"/>
      <c r="K3600" s="65"/>
      <c r="M3600" s="64"/>
      <c r="N3600" s="66"/>
      <c r="O3600" s="66"/>
      <c r="Q3600" s="67"/>
      <c r="R3600" s="68"/>
      <c r="S3600" s="63"/>
      <c r="U3600" s="68">
        <v>106017</v>
      </c>
      <c r="V3600" s="64">
        <v>3</v>
      </c>
      <c r="W3600" s="54">
        <f t="shared" si="170"/>
        <v>3591</v>
      </c>
      <c r="X3600" s="68">
        <v>106017</v>
      </c>
      <c r="AC3600" s="63">
        <v>53009.994705955498</v>
      </c>
      <c r="AD3600" s="63"/>
      <c r="AE3600" s="54" t="s">
        <v>176</v>
      </c>
      <c r="AG3600" s="63"/>
      <c r="AK3600" s="64"/>
      <c r="AL3600" s="64"/>
      <c r="AM3600" s="65"/>
      <c r="AO3600" s="64"/>
      <c r="AP3600" s="66"/>
      <c r="AQ3600" s="66"/>
      <c r="AS3600" s="67"/>
      <c r="AT3600" s="68"/>
    </row>
    <row r="3601" spans="1:46" x14ac:dyDescent="0.25">
      <c r="A3601" s="60">
        <v>54657.658782661892</v>
      </c>
      <c r="B3601" s="54">
        <f t="shared" si="168"/>
        <v>14</v>
      </c>
      <c r="C3601" s="54">
        <f t="shared" si="169"/>
        <v>3592</v>
      </c>
      <c r="D3601" s="60">
        <v>54657.658782661892</v>
      </c>
      <c r="G3601" s="63"/>
      <c r="I3601" s="64"/>
      <c r="J3601" s="64"/>
      <c r="K3601" s="65"/>
      <c r="M3601" s="64"/>
      <c r="N3601" s="66"/>
      <c r="O3601" s="66"/>
      <c r="Q3601" s="67"/>
      <c r="R3601" s="68"/>
      <c r="S3601" s="63"/>
      <c r="U3601" s="68">
        <v>106046</v>
      </c>
      <c r="V3601" s="64">
        <v>4</v>
      </c>
      <c r="W3601" s="54">
        <f t="shared" si="170"/>
        <v>3592</v>
      </c>
      <c r="X3601" s="68">
        <v>106046</v>
      </c>
      <c r="AC3601" s="63">
        <v>53024.329095384572</v>
      </c>
      <c r="AD3601" s="63"/>
      <c r="AE3601" s="54" t="s">
        <v>177</v>
      </c>
      <c r="AG3601" s="63"/>
      <c r="AK3601" s="64"/>
      <c r="AL3601" s="64"/>
      <c r="AM3601" s="65"/>
      <c r="AO3601" s="64"/>
      <c r="AP3601" s="66"/>
      <c r="AQ3601" s="66"/>
      <c r="AS3601" s="67"/>
      <c r="AT3601" s="68"/>
    </row>
    <row r="3602" spans="1:46" x14ac:dyDescent="0.25">
      <c r="A3602" s="60">
        <v>54673.171424236614</v>
      </c>
      <c r="B3602" s="54">
        <f t="shared" si="168"/>
        <v>15</v>
      </c>
      <c r="C3602" s="54">
        <f t="shared" si="169"/>
        <v>3593</v>
      </c>
      <c r="D3602" s="60">
        <v>54673.171424236614</v>
      </c>
      <c r="G3602" s="63"/>
      <c r="I3602" s="64"/>
      <c r="J3602" s="64"/>
      <c r="K3602" s="65"/>
      <c r="M3602" s="64"/>
      <c r="N3602" s="66"/>
      <c r="O3602" s="66"/>
      <c r="Q3602" s="67"/>
      <c r="R3602" s="68"/>
      <c r="S3602" s="63"/>
      <c r="U3602" s="68">
        <v>106076</v>
      </c>
      <c r="V3602" s="64">
        <v>5</v>
      </c>
      <c r="W3602" s="54">
        <f t="shared" si="170"/>
        <v>3593</v>
      </c>
      <c r="X3602" s="68">
        <v>106076</v>
      </c>
      <c r="AC3602" s="63">
        <v>53039.719523912296</v>
      </c>
      <c r="AD3602" s="63"/>
      <c r="AE3602" s="54" t="s">
        <v>176</v>
      </c>
      <c r="AG3602" s="63"/>
      <c r="AK3602" s="64"/>
      <c r="AL3602" s="64"/>
      <c r="AM3602" s="65"/>
      <c r="AO3602" s="64"/>
      <c r="AP3602" s="66"/>
      <c r="AQ3602" s="66"/>
      <c r="AS3602" s="67"/>
      <c r="AT3602" s="68"/>
    </row>
    <row r="3603" spans="1:46" x14ac:dyDescent="0.25">
      <c r="A3603" s="60">
        <v>54688.572167092003</v>
      </c>
      <c r="B3603" s="54">
        <f t="shared" si="168"/>
        <v>16</v>
      </c>
      <c r="C3603" s="54">
        <f t="shared" si="169"/>
        <v>3594</v>
      </c>
      <c r="D3603" s="60">
        <v>54688.572167092003</v>
      </c>
      <c r="G3603" s="63"/>
      <c r="I3603" s="64"/>
      <c r="J3603" s="64"/>
      <c r="K3603" s="65"/>
      <c r="M3603" s="64"/>
      <c r="N3603" s="66"/>
      <c r="O3603" s="66"/>
      <c r="Q3603" s="67"/>
      <c r="R3603" s="68"/>
      <c r="S3603" s="63"/>
      <c r="U3603" s="68">
        <v>106106</v>
      </c>
      <c r="V3603" s="64">
        <v>6</v>
      </c>
      <c r="W3603" s="54">
        <f t="shared" si="170"/>
        <v>3594</v>
      </c>
      <c r="X3603" s="68">
        <v>106106</v>
      </c>
      <c r="AC3603" s="63">
        <v>53053.780713226646</v>
      </c>
      <c r="AD3603" s="63"/>
      <c r="AE3603" s="54" t="s">
        <v>177</v>
      </c>
      <c r="AG3603" s="63"/>
      <c r="AK3603" s="64"/>
      <c r="AL3603" s="64"/>
      <c r="AM3603" s="65"/>
      <c r="AO3603" s="64"/>
      <c r="AP3603" s="66"/>
      <c r="AQ3603" s="66"/>
      <c r="AS3603" s="67"/>
      <c r="AT3603" s="68"/>
    </row>
    <row r="3604" spans="1:46" x14ac:dyDescent="0.25">
      <c r="A3604" s="60">
        <v>54703.837729397696</v>
      </c>
      <c r="B3604" s="54">
        <f t="shared" si="168"/>
        <v>17</v>
      </c>
      <c r="C3604" s="54">
        <f t="shared" si="169"/>
        <v>3595</v>
      </c>
      <c r="D3604" s="60">
        <v>54703.837729397696</v>
      </c>
      <c r="G3604" s="63"/>
      <c r="I3604" s="64"/>
      <c r="J3604" s="64"/>
      <c r="K3604" s="65"/>
      <c r="M3604" s="64"/>
      <c r="N3604" s="66"/>
      <c r="O3604" s="66"/>
      <c r="Q3604" s="67"/>
      <c r="R3604" s="68"/>
      <c r="S3604" s="63"/>
      <c r="U3604" s="68">
        <v>106135</v>
      </c>
      <c r="V3604" s="64">
        <v>7</v>
      </c>
      <c r="W3604" s="54">
        <f t="shared" si="170"/>
        <v>3595</v>
      </c>
      <c r="X3604" s="68">
        <v>106135</v>
      </c>
      <c r="AC3604" s="63">
        <v>53069.311064511538</v>
      </c>
      <c r="AD3604" s="63"/>
      <c r="AE3604" s="54" t="s">
        <v>176</v>
      </c>
      <c r="AG3604" s="63"/>
      <c r="AK3604" s="64"/>
      <c r="AL3604" s="64"/>
      <c r="AM3604" s="65"/>
      <c r="AO3604" s="64"/>
      <c r="AP3604" s="66"/>
      <c r="AQ3604" s="66"/>
      <c r="AS3604" s="67"/>
      <c r="AT3604" s="68"/>
    </row>
    <row r="3605" spans="1:46" x14ac:dyDescent="0.25">
      <c r="A3605" s="60">
        <v>54718.976739582606</v>
      </c>
      <c r="B3605" s="54">
        <f t="shared" si="168"/>
        <v>18</v>
      </c>
      <c r="C3605" s="54">
        <f t="shared" si="169"/>
        <v>3596</v>
      </c>
      <c r="D3605" s="60">
        <v>54718.976739582606</v>
      </c>
      <c r="G3605" s="63"/>
      <c r="I3605" s="64"/>
      <c r="J3605" s="64"/>
      <c r="K3605" s="65"/>
      <c r="M3605" s="64"/>
      <c r="N3605" s="66"/>
      <c r="O3605" s="66"/>
      <c r="Q3605" s="67"/>
      <c r="R3605" s="68"/>
      <c r="S3605" s="63"/>
      <c r="U3605" s="68">
        <v>106165</v>
      </c>
      <c r="V3605" s="64">
        <v>8</v>
      </c>
      <c r="W3605" s="54">
        <f t="shared" si="170"/>
        <v>3596</v>
      </c>
      <c r="X3605" s="68">
        <v>106165</v>
      </c>
      <c r="AC3605" s="63">
        <v>53083.245430307928</v>
      </c>
      <c r="AD3605" s="63"/>
      <c r="AE3605" s="54" t="s">
        <v>177</v>
      </c>
      <c r="AG3605" s="63"/>
      <c r="AK3605" s="64"/>
      <c r="AL3605" s="64"/>
      <c r="AM3605" s="65"/>
      <c r="AO3605" s="64"/>
      <c r="AP3605" s="66"/>
      <c r="AQ3605" s="66"/>
      <c r="AS3605" s="67"/>
      <c r="AT3605" s="68"/>
    </row>
    <row r="3606" spans="1:46" x14ac:dyDescent="0.25">
      <c r="A3606" s="60">
        <v>54733.985916743055</v>
      </c>
      <c r="B3606" s="54">
        <f t="shared" si="168"/>
        <v>19</v>
      </c>
      <c r="C3606" s="54">
        <f t="shared" si="169"/>
        <v>3597</v>
      </c>
      <c r="D3606" s="60">
        <v>54733.985916743055</v>
      </c>
      <c r="G3606" s="63"/>
      <c r="I3606" s="64"/>
      <c r="J3606" s="64"/>
      <c r="K3606" s="65"/>
      <c r="M3606" s="64"/>
      <c r="N3606" s="66"/>
      <c r="O3606" s="66"/>
      <c r="Q3606" s="67"/>
      <c r="R3606" s="68"/>
      <c r="S3606" s="63"/>
      <c r="U3606" s="68">
        <v>106194</v>
      </c>
      <c r="V3606" s="64">
        <v>9</v>
      </c>
      <c r="W3606" s="54">
        <f t="shared" si="170"/>
        <v>3597</v>
      </c>
      <c r="X3606" s="68">
        <v>106194</v>
      </c>
      <c r="AC3606" s="63">
        <v>53098.769346747547</v>
      </c>
      <c r="AD3606" s="63"/>
      <c r="AE3606" s="54" t="s">
        <v>176</v>
      </c>
      <c r="AG3606" s="63"/>
      <c r="AK3606" s="64"/>
      <c r="AL3606" s="64"/>
      <c r="AM3606" s="65"/>
      <c r="AO3606" s="64"/>
      <c r="AP3606" s="66"/>
      <c r="AQ3606" s="66"/>
      <c r="AS3606" s="67"/>
      <c r="AT3606" s="68"/>
    </row>
    <row r="3607" spans="1:46" x14ac:dyDescent="0.25">
      <c r="A3607" s="60">
        <v>54748.889314479195</v>
      </c>
      <c r="B3607" s="54">
        <f t="shared" si="168"/>
        <v>20</v>
      </c>
      <c r="C3607" s="54">
        <f t="shared" si="169"/>
        <v>3598</v>
      </c>
      <c r="D3607" s="60">
        <v>54748.889314479195</v>
      </c>
      <c r="G3607" s="63"/>
      <c r="I3607" s="64"/>
      <c r="J3607" s="64"/>
      <c r="K3607" s="65"/>
      <c r="M3607" s="64"/>
      <c r="N3607" s="66"/>
      <c r="O3607" s="66"/>
      <c r="Q3607" s="67"/>
      <c r="R3607" s="68"/>
      <c r="S3607" s="63"/>
      <c r="U3607" s="68">
        <v>106224</v>
      </c>
      <c r="V3607" s="64">
        <v>10</v>
      </c>
      <c r="W3607" s="54">
        <f t="shared" si="170"/>
        <v>3598</v>
      </c>
      <c r="X3607" s="68">
        <v>106224</v>
      </c>
      <c r="AC3607" s="63">
        <v>53112.74559666682</v>
      </c>
      <c r="AD3607" s="63"/>
      <c r="AE3607" s="54" t="s">
        <v>177</v>
      </c>
      <c r="AG3607" s="63"/>
      <c r="AK3607" s="64"/>
      <c r="AL3607" s="64"/>
      <c r="AM3607" s="65"/>
      <c r="AO3607" s="64"/>
      <c r="AP3607" s="66"/>
      <c r="AQ3607" s="66"/>
      <c r="AS3607" s="67"/>
      <c r="AT3607" s="68"/>
    </row>
    <row r="3608" spans="1:46" x14ac:dyDescent="0.25">
      <c r="A3608" s="60">
        <v>54763.69997236412</v>
      </c>
      <c r="B3608" s="54">
        <f t="shared" si="168"/>
        <v>21</v>
      </c>
      <c r="C3608" s="54">
        <f t="shared" si="169"/>
        <v>3599</v>
      </c>
      <c r="D3608" s="60">
        <v>54763.69997236412</v>
      </c>
      <c r="G3608" s="63"/>
      <c r="I3608" s="64"/>
      <c r="J3608" s="64"/>
      <c r="K3608" s="65"/>
      <c r="M3608" s="64"/>
      <c r="N3608" s="66"/>
      <c r="O3608" s="66"/>
      <c r="Q3608" s="67"/>
      <c r="R3608" s="68"/>
      <c r="S3608" s="63"/>
      <c r="U3608" s="68">
        <v>106253</v>
      </c>
      <c r="V3608" s="64">
        <v>11</v>
      </c>
      <c r="W3608" s="54">
        <f t="shared" si="170"/>
        <v>3599</v>
      </c>
      <c r="X3608" s="68">
        <v>106253</v>
      </c>
      <c r="AC3608" s="63">
        <v>53128.129210654646</v>
      </c>
      <c r="AD3608" s="63"/>
      <c r="AE3608" s="54" t="s">
        <v>176</v>
      </c>
      <c r="AG3608" s="63"/>
      <c r="AK3608" s="64"/>
      <c r="AL3608" s="64"/>
      <c r="AM3608" s="65"/>
      <c r="AO3608" s="64"/>
      <c r="AP3608" s="66"/>
      <c r="AQ3608" s="66"/>
      <c r="AS3608" s="67"/>
      <c r="AT3608" s="68"/>
    </row>
    <row r="3609" spans="1:46" x14ac:dyDescent="0.25">
      <c r="A3609" s="60">
        <v>54778.453808732796</v>
      </c>
      <c r="B3609" s="54">
        <f t="shared" si="168"/>
        <v>22</v>
      </c>
      <c r="C3609" s="54">
        <f t="shared" si="169"/>
        <v>3600</v>
      </c>
      <c r="D3609" s="60">
        <v>54778.453808732796</v>
      </c>
      <c r="G3609" s="63"/>
      <c r="I3609" s="64"/>
      <c r="J3609" s="64"/>
      <c r="K3609" s="65"/>
      <c r="M3609" s="64"/>
      <c r="N3609" s="66"/>
      <c r="O3609" s="66"/>
      <c r="Q3609" s="67"/>
      <c r="R3609" s="68"/>
      <c r="S3609" s="63"/>
      <c r="U3609" s="68">
        <v>106283</v>
      </c>
      <c r="V3609" s="64">
        <v>12</v>
      </c>
      <c r="W3609" s="54">
        <f t="shared" si="170"/>
        <v>3600</v>
      </c>
      <c r="X3609" s="68">
        <v>106283</v>
      </c>
      <c r="AC3609" s="63">
        <v>53142.30350755062</v>
      </c>
      <c r="AD3609" s="63"/>
      <c r="AE3609" s="54" t="s">
        <v>177</v>
      </c>
      <c r="AG3609" s="63"/>
      <c r="AK3609" s="64"/>
      <c r="AL3609" s="64"/>
      <c r="AM3609" s="65"/>
      <c r="AO3609" s="64"/>
      <c r="AP3609" s="66"/>
      <c r="AQ3609" s="66"/>
      <c r="AS3609" s="67"/>
      <c r="AT3609" s="68"/>
    </row>
    <row r="3610" spans="1:46" x14ac:dyDescent="0.25">
      <c r="A3610" s="60">
        <v>54793.173050545156</v>
      </c>
      <c r="B3610" s="54">
        <f t="shared" si="168"/>
        <v>23</v>
      </c>
      <c r="C3610" s="54">
        <f t="shared" si="169"/>
        <v>3601</v>
      </c>
      <c r="D3610" s="60">
        <v>54793.173050545156</v>
      </c>
      <c r="G3610" s="63"/>
      <c r="I3610" s="64"/>
      <c r="J3610" s="64"/>
      <c r="K3610" s="65"/>
      <c r="M3610" s="64"/>
      <c r="N3610" s="66"/>
      <c r="O3610" s="66"/>
      <c r="Q3610" s="67"/>
      <c r="R3610" s="68"/>
      <c r="S3610" s="63"/>
      <c r="U3610" s="68">
        <v>106312</v>
      </c>
      <c r="V3610" s="64">
        <v>1</v>
      </c>
      <c r="W3610" s="54">
        <f t="shared" si="170"/>
        <v>3601</v>
      </c>
      <c r="X3610" s="68">
        <v>106312</v>
      </c>
      <c r="AC3610" s="63">
        <v>53157.437242851127</v>
      </c>
      <c r="AD3610" s="63"/>
      <c r="AE3610" s="54" t="s">
        <v>176</v>
      </c>
      <c r="AG3610" s="63"/>
      <c r="AK3610" s="64"/>
      <c r="AL3610" s="64"/>
      <c r="AM3610" s="65"/>
      <c r="AO3610" s="64"/>
      <c r="AP3610" s="66"/>
      <c r="AQ3610" s="66"/>
      <c r="AS3610" s="67"/>
      <c r="AT3610" s="68"/>
    </row>
    <row r="3611" spans="1:46" x14ac:dyDescent="0.25">
      <c r="A3611" s="60">
        <v>54807.89939194452</v>
      </c>
      <c r="B3611" s="54">
        <f t="shared" si="168"/>
        <v>24</v>
      </c>
      <c r="C3611" s="54">
        <f t="shared" si="169"/>
        <v>3602</v>
      </c>
      <c r="D3611" s="60">
        <v>54807.89939194452</v>
      </c>
      <c r="G3611" s="63"/>
      <c r="I3611" s="64"/>
      <c r="J3611" s="64"/>
      <c r="K3611" s="65"/>
      <c r="M3611" s="64"/>
      <c r="N3611" s="66"/>
      <c r="O3611" s="66"/>
      <c r="Q3611" s="67"/>
      <c r="R3611" s="68"/>
      <c r="S3611" s="63"/>
      <c r="U3611" s="68">
        <v>106342</v>
      </c>
      <c r="V3611" s="64">
        <v>2</v>
      </c>
      <c r="W3611" s="54">
        <f t="shared" si="170"/>
        <v>3602</v>
      </c>
      <c r="X3611" s="68">
        <v>106342</v>
      </c>
      <c r="AC3611" s="63">
        <v>53171.924890297931</v>
      </c>
      <c r="AD3611" s="63"/>
      <c r="AE3611" s="54" t="s">
        <v>177</v>
      </c>
      <c r="AG3611" s="63"/>
      <c r="AK3611" s="64"/>
      <c r="AL3611" s="64"/>
      <c r="AM3611" s="65"/>
      <c r="AO3611" s="64"/>
      <c r="AP3611" s="66"/>
      <c r="AQ3611" s="66"/>
      <c r="AS3611" s="67"/>
      <c r="AT3611" s="68"/>
    </row>
    <row r="3612" spans="1:46" x14ac:dyDescent="0.25">
      <c r="A3612" s="60">
        <v>54822.656305286102</v>
      </c>
      <c r="B3612" s="54">
        <f t="shared" si="168"/>
        <v>1</v>
      </c>
      <c r="C3612" s="54">
        <f t="shared" si="169"/>
        <v>3603</v>
      </c>
      <c r="D3612" s="60">
        <v>54822.656305286102</v>
      </c>
      <c r="G3612" s="63"/>
      <c r="I3612" s="64"/>
      <c r="J3612" s="64"/>
      <c r="K3612" s="65"/>
      <c r="M3612" s="64"/>
      <c r="N3612" s="66"/>
      <c r="O3612" s="66"/>
      <c r="Q3612" s="67"/>
      <c r="R3612" s="68"/>
      <c r="S3612" s="63"/>
      <c r="U3612" s="68">
        <v>106371</v>
      </c>
      <c r="V3612" s="64">
        <v>3</v>
      </c>
      <c r="W3612" s="54">
        <f t="shared" si="170"/>
        <v>3603</v>
      </c>
      <c r="X3612" s="68">
        <v>106371</v>
      </c>
      <c r="AC3612" s="63">
        <v>53186.736460013315</v>
      </c>
      <c r="AD3612" s="63"/>
      <c r="AE3612" s="54" t="s">
        <v>176</v>
      </c>
      <c r="AG3612" s="63"/>
      <c r="AK3612" s="64"/>
      <c r="AL3612" s="64"/>
      <c r="AM3612" s="65"/>
      <c r="AO3612" s="64"/>
      <c r="AP3612" s="66"/>
      <c r="AQ3612" s="66"/>
      <c r="AS3612" s="67"/>
      <c r="AT3612" s="68"/>
    </row>
    <row r="3613" spans="1:46" x14ac:dyDescent="0.25">
      <c r="A3613" s="60">
        <v>54837.483610243537</v>
      </c>
      <c r="B3613" s="54">
        <f t="shared" si="168"/>
        <v>2</v>
      </c>
      <c r="C3613" s="54">
        <f t="shared" si="169"/>
        <v>3604</v>
      </c>
      <c r="D3613" s="60">
        <v>54837.483610243537</v>
      </c>
      <c r="G3613" s="63"/>
      <c r="I3613" s="64"/>
      <c r="J3613" s="64"/>
      <c r="K3613" s="65"/>
      <c r="M3613" s="64"/>
      <c r="N3613" s="66"/>
      <c r="O3613" s="66"/>
      <c r="Q3613" s="67"/>
      <c r="R3613" s="68"/>
      <c r="S3613" s="63"/>
      <c r="U3613" s="68">
        <v>106401</v>
      </c>
      <c r="V3613" s="64">
        <v>4</v>
      </c>
      <c r="W3613" s="54">
        <f t="shared" si="170"/>
        <v>3604</v>
      </c>
      <c r="X3613" s="68">
        <v>106401</v>
      </c>
      <c r="AC3613" s="63">
        <v>53201.589522377122</v>
      </c>
      <c r="AD3613" s="63"/>
      <c r="AE3613" s="54" t="s">
        <v>177</v>
      </c>
      <c r="AG3613" s="63"/>
      <c r="AK3613" s="64"/>
      <c r="AL3613" s="64"/>
      <c r="AM3613" s="65"/>
      <c r="AO3613" s="64"/>
      <c r="AP3613" s="66"/>
      <c r="AQ3613" s="66"/>
      <c r="AS3613" s="67"/>
      <c r="AT3613" s="68"/>
    </row>
    <row r="3614" spans="1:46" x14ac:dyDescent="0.25">
      <c r="A3614" s="60">
        <v>54852.398607186973</v>
      </c>
      <c r="B3614" s="54">
        <f t="shared" si="168"/>
        <v>3</v>
      </c>
      <c r="C3614" s="54">
        <f t="shared" si="169"/>
        <v>3605</v>
      </c>
      <c r="D3614" s="60">
        <v>54852.398607186973</v>
      </c>
      <c r="G3614" s="63"/>
      <c r="I3614" s="64"/>
      <c r="J3614" s="64"/>
      <c r="K3614" s="65"/>
      <c r="M3614" s="64"/>
      <c r="N3614" s="66"/>
      <c r="O3614" s="66"/>
      <c r="Q3614" s="67"/>
      <c r="R3614" s="68"/>
      <c r="S3614" s="63"/>
      <c r="U3614" s="68">
        <v>106430</v>
      </c>
      <c r="V3614" s="64">
        <v>5</v>
      </c>
      <c r="W3614" s="54">
        <f t="shared" si="170"/>
        <v>3605</v>
      </c>
      <c r="X3614" s="68">
        <v>106430</v>
      </c>
      <c r="AC3614" s="63">
        <v>53216.061789634172</v>
      </c>
      <c r="AD3614" s="63"/>
      <c r="AE3614" s="54" t="s">
        <v>176</v>
      </c>
      <c r="AG3614" s="63"/>
      <c r="AK3614" s="64"/>
      <c r="AL3614" s="64"/>
      <c r="AM3614" s="65"/>
      <c r="AO3614" s="64"/>
      <c r="AP3614" s="66"/>
      <c r="AQ3614" s="66"/>
      <c r="AS3614" s="67"/>
      <c r="AT3614" s="68"/>
    </row>
    <row r="3615" spans="1:46" x14ac:dyDescent="0.25">
      <c r="A3615" s="60">
        <v>54867.431180886459</v>
      </c>
      <c r="B3615" s="54">
        <f t="shared" si="168"/>
        <v>4</v>
      </c>
      <c r="C3615" s="54">
        <f t="shared" si="169"/>
        <v>3606</v>
      </c>
      <c r="D3615" s="60">
        <v>54867.431180886459</v>
      </c>
      <c r="G3615" s="63"/>
      <c r="I3615" s="64"/>
      <c r="J3615" s="64"/>
      <c r="K3615" s="65"/>
      <c r="M3615" s="64"/>
      <c r="N3615" s="66"/>
      <c r="O3615" s="66"/>
      <c r="Q3615" s="67"/>
      <c r="R3615" s="68"/>
      <c r="S3615" s="63"/>
      <c r="U3615" s="68">
        <v>106460</v>
      </c>
      <c r="V3615" s="64">
        <v>5</v>
      </c>
      <c r="W3615" s="54">
        <f t="shared" si="170"/>
        <v>3606</v>
      </c>
      <c r="X3615" s="68">
        <v>106460</v>
      </c>
      <c r="AC3615" s="63">
        <v>53231.258879830595</v>
      </c>
      <c r="AD3615" s="63"/>
      <c r="AE3615" s="54" t="s">
        <v>177</v>
      </c>
      <c r="AG3615" s="63"/>
      <c r="AK3615" s="64"/>
      <c r="AL3615" s="64"/>
      <c r="AM3615" s="65"/>
      <c r="AO3615" s="64"/>
      <c r="AP3615" s="66"/>
      <c r="AQ3615" s="66"/>
      <c r="AS3615" s="67"/>
      <c r="AT3615" s="68"/>
    </row>
    <row r="3616" spans="1:46" x14ac:dyDescent="0.25">
      <c r="A3616" s="60">
        <v>54882.586469609756</v>
      </c>
      <c r="B3616" s="54">
        <f t="shared" si="168"/>
        <v>5</v>
      </c>
      <c r="C3616" s="54">
        <f t="shared" si="169"/>
        <v>3607</v>
      </c>
      <c r="D3616" s="60">
        <v>54882.586469609756</v>
      </c>
      <c r="G3616" s="63"/>
      <c r="I3616" s="64"/>
      <c r="J3616" s="64"/>
      <c r="K3616" s="65"/>
      <c r="M3616" s="64"/>
      <c r="N3616" s="66"/>
      <c r="O3616" s="66"/>
      <c r="Q3616" s="67"/>
      <c r="R3616" s="68"/>
      <c r="S3616" s="63"/>
      <c r="U3616" s="68">
        <v>106489</v>
      </c>
      <c r="V3616" s="64">
        <v>6</v>
      </c>
      <c r="W3616" s="54">
        <f t="shared" si="170"/>
        <v>3607</v>
      </c>
      <c r="X3616" s="68">
        <v>106489</v>
      </c>
      <c r="AC3616" s="63">
        <v>53245.4431380881</v>
      </c>
      <c r="AD3616" s="63"/>
      <c r="AE3616" s="54" t="s">
        <v>176</v>
      </c>
      <c r="AG3616" s="63"/>
      <c r="AK3616" s="64"/>
      <c r="AL3616" s="64"/>
      <c r="AM3616" s="65"/>
      <c r="AO3616" s="64"/>
      <c r="AP3616" s="66"/>
      <c r="AQ3616" s="66"/>
      <c r="AS3616" s="67"/>
      <c r="AT3616" s="68"/>
    </row>
    <row r="3617" spans="1:46" x14ac:dyDescent="0.25">
      <c r="A3617" s="60">
        <v>54897.877433810849</v>
      </c>
      <c r="B3617" s="54">
        <f t="shared" si="168"/>
        <v>6</v>
      </c>
      <c r="C3617" s="54">
        <f t="shared" si="169"/>
        <v>3608</v>
      </c>
      <c r="D3617" s="60">
        <v>54897.877433810849</v>
      </c>
      <c r="G3617" s="63"/>
      <c r="I3617" s="64"/>
      <c r="J3617" s="64"/>
      <c r="K3617" s="65"/>
      <c r="M3617" s="64"/>
      <c r="N3617" s="66"/>
      <c r="O3617" s="66"/>
      <c r="Q3617" s="67"/>
      <c r="R3617" s="68"/>
      <c r="S3617" s="63"/>
      <c r="U3617" s="68">
        <v>106519</v>
      </c>
      <c r="V3617" s="64">
        <v>7</v>
      </c>
      <c r="W3617" s="54">
        <f t="shared" si="170"/>
        <v>3608</v>
      </c>
      <c r="X3617" s="68">
        <v>106519</v>
      </c>
      <c r="AC3617" s="63">
        <v>53260.897525487933</v>
      </c>
      <c r="AD3617" s="63"/>
      <c r="AE3617" s="54" t="s">
        <v>177</v>
      </c>
      <c r="AG3617" s="63"/>
      <c r="AK3617" s="64"/>
      <c r="AL3617" s="64"/>
      <c r="AM3617" s="65"/>
      <c r="AO3617" s="64"/>
      <c r="AP3617" s="66"/>
      <c r="AQ3617" s="66"/>
      <c r="AS3617" s="67"/>
      <c r="AT3617" s="68"/>
    </row>
    <row r="3618" spans="1:46" x14ac:dyDescent="0.25">
      <c r="A3618" s="60">
        <v>54913.293940003496</v>
      </c>
      <c r="B3618" s="54">
        <f t="shared" si="168"/>
        <v>7</v>
      </c>
      <c r="C3618" s="54">
        <f t="shared" si="169"/>
        <v>3609</v>
      </c>
      <c r="D3618" s="60">
        <v>54913.293940003496</v>
      </c>
      <c r="G3618" s="63"/>
      <c r="I3618" s="64"/>
      <c r="J3618" s="64"/>
      <c r="K3618" s="65"/>
      <c r="M3618" s="64"/>
      <c r="N3618" s="66"/>
      <c r="O3618" s="66"/>
      <c r="Q3618" s="67"/>
      <c r="R3618" s="68"/>
      <c r="S3618" s="63"/>
      <c r="U3618" s="68">
        <v>106549</v>
      </c>
      <c r="V3618" s="64">
        <v>8</v>
      </c>
      <c r="W3618" s="54">
        <f t="shared" si="170"/>
        <v>3609</v>
      </c>
      <c r="X3618" s="68">
        <v>106549</v>
      </c>
      <c r="AC3618" s="63">
        <v>53274.909849037882</v>
      </c>
      <c r="AD3618" s="63"/>
      <c r="AE3618" s="54" t="s">
        <v>176</v>
      </c>
      <c r="AG3618" s="63"/>
      <c r="AK3618" s="64"/>
      <c r="AL3618" s="64"/>
      <c r="AM3618" s="65"/>
      <c r="AO3618" s="64"/>
      <c r="AP3618" s="66"/>
      <c r="AQ3618" s="66"/>
      <c r="AS3618" s="67"/>
      <c r="AT3618" s="68"/>
    </row>
    <row r="3619" spans="1:46" x14ac:dyDescent="0.25">
      <c r="A3619" s="60">
        <v>54928.827889093198</v>
      </c>
      <c r="B3619" s="54">
        <f t="shared" si="168"/>
        <v>8</v>
      </c>
      <c r="C3619" s="54">
        <f t="shared" si="169"/>
        <v>3610</v>
      </c>
      <c r="D3619" s="60">
        <v>54928.827889093198</v>
      </c>
      <c r="G3619" s="63"/>
      <c r="I3619" s="64"/>
      <c r="J3619" s="64"/>
      <c r="K3619" s="65"/>
      <c r="M3619" s="64"/>
      <c r="N3619" s="66"/>
      <c r="O3619" s="66"/>
      <c r="Q3619" s="67"/>
      <c r="R3619" s="68"/>
      <c r="S3619" s="63"/>
      <c r="U3619" s="68">
        <v>106578</v>
      </c>
      <c r="V3619" s="64">
        <v>9</v>
      </c>
      <c r="W3619" s="54">
        <f t="shared" si="170"/>
        <v>3610</v>
      </c>
      <c r="X3619" s="68">
        <v>106578</v>
      </c>
      <c r="AC3619" s="63">
        <v>53290.489441591315</v>
      </c>
      <c r="AD3619" s="63"/>
      <c r="AE3619" s="54" t="s">
        <v>177</v>
      </c>
      <c r="AG3619" s="63"/>
      <c r="AK3619" s="64"/>
      <c r="AL3619" s="64"/>
      <c r="AM3619" s="65"/>
      <c r="AO3619" s="64"/>
      <c r="AP3619" s="66"/>
      <c r="AQ3619" s="66"/>
      <c r="AS3619" s="67"/>
      <c r="AT3619" s="68"/>
    </row>
    <row r="3620" spans="1:46" x14ac:dyDescent="0.25">
      <c r="A3620" s="60">
        <v>54944.455659093801</v>
      </c>
      <c r="B3620" s="54">
        <f t="shared" si="168"/>
        <v>9</v>
      </c>
      <c r="C3620" s="54">
        <f t="shared" si="169"/>
        <v>3611</v>
      </c>
      <c r="D3620" s="60">
        <v>54944.455659093801</v>
      </c>
      <c r="G3620" s="63"/>
      <c r="I3620" s="64"/>
      <c r="J3620" s="64"/>
      <c r="K3620" s="65"/>
      <c r="M3620" s="64"/>
      <c r="N3620" s="66"/>
      <c r="O3620" s="66"/>
      <c r="Q3620" s="67"/>
      <c r="R3620" s="68"/>
      <c r="S3620" s="63"/>
      <c r="U3620" s="68">
        <v>106608</v>
      </c>
      <c r="V3620" s="64">
        <v>10</v>
      </c>
      <c r="W3620" s="54">
        <f t="shared" si="170"/>
        <v>3611</v>
      </c>
      <c r="X3620" s="68">
        <v>106608</v>
      </c>
      <c r="AC3620" s="63">
        <v>53304.487934633158</v>
      </c>
      <c r="AD3620" s="63"/>
      <c r="AE3620" s="54" t="s">
        <v>176</v>
      </c>
      <c r="AG3620" s="63"/>
      <c r="AK3620" s="64"/>
      <c r="AL3620" s="64"/>
      <c r="AM3620" s="65"/>
      <c r="AO3620" s="64"/>
      <c r="AP3620" s="66"/>
      <c r="AQ3620" s="66"/>
      <c r="AS3620" s="67"/>
      <c r="AT3620" s="68"/>
    </row>
    <row r="3621" spans="1:46" x14ac:dyDescent="0.25">
      <c r="A3621" s="60">
        <v>54960.148853293154</v>
      </c>
      <c r="B3621" s="54">
        <f t="shared" si="168"/>
        <v>10</v>
      </c>
      <c r="C3621" s="54">
        <f t="shared" si="169"/>
        <v>3612</v>
      </c>
      <c r="D3621" s="60">
        <v>54960.148853293154</v>
      </c>
      <c r="G3621" s="63"/>
      <c r="I3621" s="64"/>
      <c r="J3621" s="64"/>
      <c r="K3621" s="65"/>
      <c r="M3621" s="64"/>
      <c r="N3621" s="66"/>
      <c r="O3621" s="66"/>
      <c r="Q3621" s="67"/>
      <c r="R3621" s="68"/>
      <c r="S3621" s="63"/>
      <c r="U3621" s="68">
        <v>106637</v>
      </c>
      <c r="V3621" s="64">
        <v>11</v>
      </c>
      <c r="W3621" s="54">
        <f t="shared" si="170"/>
        <v>3612</v>
      </c>
      <c r="X3621" s="68">
        <v>106637</v>
      </c>
      <c r="AC3621" s="63">
        <v>53320.035078771412</v>
      </c>
      <c r="AD3621" s="63"/>
      <c r="AE3621" s="54" t="s">
        <v>177</v>
      </c>
      <c r="AG3621" s="63"/>
      <c r="AK3621" s="64"/>
      <c r="AL3621" s="64"/>
      <c r="AM3621" s="65"/>
      <c r="AO3621" s="64"/>
      <c r="AP3621" s="66"/>
      <c r="AQ3621" s="66"/>
      <c r="AS3621" s="67"/>
      <c r="AT3621" s="68"/>
    </row>
    <row r="3622" spans="1:46" x14ac:dyDescent="0.25">
      <c r="A3622" s="60">
        <v>54975.877234181389</v>
      </c>
      <c r="B3622" s="54">
        <f t="shared" si="168"/>
        <v>11</v>
      </c>
      <c r="C3622" s="54">
        <f t="shared" si="169"/>
        <v>3613</v>
      </c>
      <c r="D3622" s="60">
        <v>54975.877234181389</v>
      </c>
      <c r="G3622" s="63"/>
      <c r="I3622" s="64"/>
      <c r="J3622" s="64"/>
      <c r="K3622" s="65"/>
      <c r="M3622" s="64"/>
      <c r="N3622" s="66"/>
      <c r="O3622" s="66"/>
      <c r="Q3622" s="67"/>
      <c r="R3622" s="68"/>
      <c r="S3622" s="63"/>
      <c r="U3622" s="68">
        <v>106667</v>
      </c>
      <c r="V3622" s="64">
        <v>12</v>
      </c>
      <c r="W3622" s="54">
        <f t="shared" si="170"/>
        <v>3613</v>
      </c>
      <c r="X3622" s="68">
        <v>106667</v>
      </c>
      <c r="AC3622" s="63">
        <v>53334.184229830746</v>
      </c>
      <c r="AD3622" s="63"/>
      <c r="AE3622" s="54" t="s">
        <v>176</v>
      </c>
      <c r="AG3622" s="63"/>
      <c r="AK3622" s="64"/>
      <c r="AL3622" s="64"/>
      <c r="AM3622" s="65"/>
      <c r="AO3622" s="64"/>
      <c r="AP3622" s="66"/>
      <c r="AQ3622" s="66"/>
      <c r="AS3622" s="67"/>
      <c r="AT3622" s="68"/>
    </row>
    <row r="3623" spans="1:46" x14ac:dyDescent="0.25">
      <c r="A3623" s="60">
        <v>54991.599118758924</v>
      </c>
      <c r="B3623" s="54">
        <f t="shared" si="168"/>
        <v>12</v>
      </c>
      <c r="C3623" s="54">
        <f t="shared" si="169"/>
        <v>3614</v>
      </c>
      <c r="D3623" s="60">
        <v>54991.599118758924</v>
      </c>
      <c r="G3623" s="63"/>
      <c r="I3623" s="64"/>
      <c r="J3623" s="64"/>
      <c r="K3623" s="65"/>
      <c r="M3623" s="64"/>
      <c r="N3623" s="66"/>
      <c r="O3623" s="66"/>
      <c r="Q3623" s="67"/>
      <c r="R3623" s="68"/>
      <c r="S3623" s="63"/>
      <c r="U3623" s="68">
        <v>106696</v>
      </c>
      <c r="V3623" s="64">
        <v>1</v>
      </c>
      <c r="W3623" s="54">
        <f t="shared" si="170"/>
        <v>3614</v>
      </c>
      <c r="X3623" s="68">
        <v>106696</v>
      </c>
      <c r="AC3623" s="63">
        <v>53349.536494852044</v>
      </c>
      <c r="AD3623" s="63"/>
      <c r="AE3623" s="54" t="s">
        <v>177</v>
      </c>
      <c r="AG3623" s="63"/>
      <c r="AK3623" s="64"/>
      <c r="AL3623" s="64"/>
      <c r="AM3623" s="65"/>
      <c r="AO3623" s="64"/>
      <c r="AP3623" s="66"/>
      <c r="AQ3623" s="66"/>
      <c r="AS3623" s="67"/>
      <c r="AT3623" s="68"/>
    </row>
    <row r="3624" spans="1:46" x14ac:dyDescent="0.25">
      <c r="A3624" s="60">
        <v>55007.287377376109</v>
      </c>
      <c r="B3624" s="54">
        <f t="shared" si="168"/>
        <v>13</v>
      </c>
      <c r="C3624" s="54">
        <f t="shared" si="169"/>
        <v>3615</v>
      </c>
      <c r="D3624" s="60">
        <v>55007.287377376109</v>
      </c>
      <c r="G3624" s="63"/>
      <c r="I3624" s="64"/>
      <c r="J3624" s="64"/>
      <c r="K3624" s="65"/>
      <c r="M3624" s="64"/>
      <c r="N3624" s="66"/>
      <c r="O3624" s="66"/>
      <c r="Q3624" s="67"/>
      <c r="R3624" s="68"/>
      <c r="S3624" s="63"/>
      <c r="U3624" s="68">
        <v>106726</v>
      </c>
      <c r="V3624" s="64">
        <v>2</v>
      </c>
      <c r="W3624" s="54">
        <f t="shared" si="170"/>
        <v>3615</v>
      </c>
      <c r="X3624" s="68">
        <v>106726</v>
      </c>
      <c r="AC3624" s="63">
        <v>53363.965940931346</v>
      </c>
      <c r="AD3624" s="63"/>
      <c r="AE3624" s="54" t="s">
        <v>176</v>
      </c>
      <c r="AG3624" s="63"/>
      <c r="AK3624" s="64"/>
      <c r="AL3624" s="64"/>
      <c r="AM3624" s="65"/>
      <c r="AO3624" s="64"/>
      <c r="AP3624" s="66"/>
      <c r="AQ3624" s="66"/>
      <c r="AS3624" s="67"/>
      <c r="AT3624" s="68"/>
    </row>
    <row r="3625" spans="1:46" x14ac:dyDescent="0.25">
      <c r="A3625" s="60">
        <v>55022.898619049229</v>
      </c>
      <c r="B3625" s="54">
        <f t="shared" si="168"/>
        <v>14</v>
      </c>
      <c r="C3625" s="54">
        <f t="shared" si="169"/>
        <v>3616</v>
      </c>
      <c r="D3625" s="60">
        <v>55022.898619049229</v>
      </c>
      <c r="G3625" s="63"/>
      <c r="I3625" s="64"/>
      <c r="J3625" s="64"/>
      <c r="K3625" s="65"/>
      <c r="M3625" s="64"/>
      <c r="N3625" s="66"/>
      <c r="O3625" s="66"/>
      <c r="Q3625" s="67"/>
      <c r="R3625" s="68"/>
      <c r="S3625" s="63"/>
      <c r="U3625" s="68">
        <v>106755</v>
      </c>
      <c r="V3625" s="64">
        <v>3</v>
      </c>
      <c r="W3625" s="54">
        <f t="shared" si="170"/>
        <v>3616</v>
      </c>
      <c r="X3625" s="68">
        <v>106755</v>
      </c>
      <c r="AC3625" s="63">
        <v>53378.989956824575</v>
      </c>
      <c r="AD3625" s="63"/>
      <c r="AE3625" s="54" t="s">
        <v>177</v>
      </c>
      <c r="AG3625" s="63"/>
      <c r="AK3625" s="64"/>
      <c r="AL3625" s="64"/>
      <c r="AM3625" s="65"/>
      <c r="AO3625" s="64"/>
      <c r="AP3625" s="66"/>
      <c r="AQ3625" s="66"/>
      <c r="AS3625" s="67"/>
      <c r="AT3625" s="68"/>
    </row>
    <row r="3626" spans="1:46" x14ac:dyDescent="0.25">
      <c r="A3626" s="60">
        <v>55038.418040330987</v>
      </c>
      <c r="B3626" s="54">
        <f t="shared" si="168"/>
        <v>15</v>
      </c>
      <c r="C3626" s="54">
        <f t="shared" si="169"/>
        <v>3617</v>
      </c>
      <c r="D3626" s="60">
        <v>55038.418040330987</v>
      </c>
      <c r="G3626" s="63"/>
      <c r="I3626" s="64"/>
      <c r="J3626" s="64"/>
      <c r="K3626" s="65"/>
      <c r="M3626" s="64"/>
      <c r="N3626" s="66"/>
      <c r="O3626" s="66"/>
      <c r="Q3626" s="67"/>
      <c r="R3626" s="68"/>
      <c r="S3626" s="63"/>
      <c r="U3626" s="68">
        <v>106785</v>
      </c>
      <c r="V3626" s="64">
        <v>4</v>
      </c>
      <c r="W3626" s="54">
        <f t="shared" si="170"/>
        <v>3617</v>
      </c>
      <c r="X3626" s="68">
        <v>106785</v>
      </c>
      <c r="AC3626" s="63">
        <v>53393.76152554201</v>
      </c>
      <c r="AD3626" s="63"/>
      <c r="AE3626" s="54" t="s">
        <v>176</v>
      </c>
      <c r="AG3626" s="63"/>
      <c r="AK3626" s="64"/>
      <c r="AL3626" s="64"/>
      <c r="AM3626" s="65"/>
      <c r="AO3626" s="64"/>
      <c r="AP3626" s="66"/>
      <c r="AQ3626" s="66"/>
      <c r="AS3626" s="67"/>
      <c r="AT3626" s="68"/>
    </row>
    <row r="3627" spans="1:46" x14ac:dyDescent="0.25">
      <c r="A3627" s="60">
        <v>55053.812397459522</v>
      </c>
      <c r="B3627" s="54">
        <f t="shared" si="168"/>
        <v>16</v>
      </c>
      <c r="C3627" s="54">
        <f t="shared" si="169"/>
        <v>3618</v>
      </c>
      <c r="D3627" s="60">
        <v>55053.812397459522</v>
      </c>
      <c r="G3627" s="63"/>
      <c r="I3627" s="64"/>
      <c r="J3627" s="64"/>
      <c r="K3627" s="65"/>
      <c r="M3627" s="64"/>
      <c r="N3627" s="66"/>
      <c r="O3627" s="66"/>
      <c r="Q3627" s="67"/>
      <c r="R3627" s="68"/>
      <c r="S3627" s="63"/>
      <c r="U3627" s="68">
        <v>106814</v>
      </c>
      <c r="V3627" s="64">
        <v>5</v>
      </c>
      <c r="W3627" s="54">
        <f t="shared" si="170"/>
        <v>3618</v>
      </c>
      <c r="X3627" s="68">
        <v>106814</v>
      </c>
      <c r="AC3627" s="63">
        <v>53408.394578978419</v>
      </c>
      <c r="AD3627" s="63"/>
      <c r="AE3627" s="54" t="s">
        <v>177</v>
      </c>
      <c r="AG3627" s="63"/>
      <c r="AK3627" s="64"/>
      <c r="AL3627" s="64"/>
      <c r="AM3627" s="65"/>
      <c r="AO3627" s="64"/>
      <c r="AP3627" s="66"/>
      <c r="AQ3627" s="66"/>
      <c r="AS3627" s="67"/>
      <c r="AT3627" s="68"/>
    </row>
    <row r="3628" spans="1:46" x14ac:dyDescent="0.25">
      <c r="A3628" s="60">
        <v>55069.08436335111</v>
      </c>
      <c r="B3628" s="54">
        <f t="shared" si="168"/>
        <v>17</v>
      </c>
      <c r="C3628" s="54">
        <f t="shared" si="169"/>
        <v>3619</v>
      </c>
      <c r="D3628" s="60">
        <v>55069.08436335111</v>
      </c>
      <c r="G3628" s="63"/>
      <c r="I3628" s="64"/>
      <c r="J3628" s="64"/>
      <c r="K3628" s="65"/>
      <c r="M3628" s="64"/>
      <c r="N3628" s="66"/>
      <c r="O3628" s="66"/>
      <c r="Q3628" s="67"/>
      <c r="R3628" s="68"/>
      <c r="S3628" s="63"/>
      <c r="U3628" s="68">
        <v>106843</v>
      </c>
      <c r="V3628" s="64">
        <v>6</v>
      </c>
      <c r="W3628" s="54">
        <f t="shared" si="170"/>
        <v>3619</v>
      </c>
      <c r="X3628" s="68">
        <v>106843</v>
      </c>
      <c r="AC3628" s="63">
        <v>53423.495083722286</v>
      </c>
      <c r="AD3628" s="63"/>
      <c r="AE3628" s="54" t="s">
        <v>176</v>
      </c>
      <c r="AG3628" s="63"/>
      <c r="AK3628" s="64"/>
      <c r="AL3628" s="64"/>
      <c r="AM3628" s="65"/>
      <c r="AO3628" s="64"/>
      <c r="AP3628" s="66"/>
      <c r="AQ3628" s="66"/>
      <c r="AS3628" s="67"/>
      <c r="AT3628" s="68"/>
    </row>
    <row r="3629" spans="1:46" x14ac:dyDescent="0.25">
      <c r="A3629" s="60">
        <v>55084.2174850218</v>
      </c>
      <c r="B3629" s="54">
        <f t="shared" si="168"/>
        <v>18</v>
      </c>
      <c r="C3629" s="54">
        <f t="shared" si="169"/>
        <v>3620</v>
      </c>
      <c r="D3629" s="60">
        <v>55084.2174850218</v>
      </c>
      <c r="G3629" s="63"/>
      <c r="I3629" s="64"/>
      <c r="J3629" s="64"/>
      <c r="K3629" s="65"/>
      <c r="M3629" s="64"/>
      <c r="N3629" s="66"/>
      <c r="O3629" s="66"/>
      <c r="Q3629" s="67"/>
      <c r="R3629" s="68"/>
      <c r="S3629" s="63"/>
      <c r="U3629" s="68">
        <v>106873</v>
      </c>
      <c r="V3629" s="64">
        <v>7</v>
      </c>
      <c r="W3629" s="54">
        <f t="shared" si="170"/>
        <v>3620</v>
      </c>
      <c r="X3629" s="68">
        <v>106873</v>
      </c>
      <c r="AC3629" s="63">
        <v>53437.765514663886</v>
      </c>
      <c r="AD3629" s="63"/>
      <c r="AE3629" s="54" t="s">
        <v>177</v>
      </c>
      <c r="AG3629" s="63"/>
      <c r="AK3629" s="64"/>
      <c r="AL3629" s="64"/>
      <c r="AM3629" s="65"/>
      <c r="AO3629" s="64"/>
      <c r="AP3629" s="66"/>
      <c r="AQ3629" s="66"/>
      <c r="AS3629" s="67"/>
      <c r="AT3629" s="68"/>
    </row>
    <row r="3630" spans="1:46" x14ac:dyDescent="0.25">
      <c r="A3630" s="60">
        <v>55099.232645080425</v>
      </c>
      <c r="B3630" s="54">
        <f t="shared" si="168"/>
        <v>19</v>
      </c>
      <c r="C3630" s="54">
        <f t="shared" si="169"/>
        <v>3621</v>
      </c>
      <c r="D3630" s="60">
        <v>55099.232645080425</v>
      </c>
      <c r="G3630" s="63"/>
      <c r="I3630" s="64"/>
      <c r="J3630" s="64"/>
      <c r="K3630" s="65"/>
      <c r="M3630" s="64"/>
      <c r="N3630" s="66"/>
      <c r="O3630" s="66"/>
      <c r="Q3630" s="67"/>
      <c r="R3630" s="68"/>
      <c r="S3630" s="63"/>
      <c r="U3630" s="68">
        <v>106903</v>
      </c>
      <c r="V3630" s="64">
        <v>8</v>
      </c>
      <c r="W3630" s="54">
        <f t="shared" si="170"/>
        <v>3621</v>
      </c>
      <c r="X3630" s="68">
        <v>106903</v>
      </c>
      <c r="AC3630" s="63">
        <v>53453.12314657867</v>
      </c>
      <c r="AD3630" s="63"/>
      <c r="AE3630" s="54" t="s">
        <v>176</v>
      </c>
      <c r="AG3630" s="63"/>
      <c r="AK3630" s="64"/>
      <c r="AL3630" s="64"/>
      <c r="AM3630" s="65"/>
      <c r="AO3630" s="64"/>
      <c r="AP3630" s="66"/>
      <c r="AQ3630" s="66"/>
      <c r="AS3630" s="67"/>
      <c r="AT3630" s="68"/>
    </row>
    <row r="3631" spans="1:46" x14ac:dyDescent="0.25">
      <c r="A3631" s="60">
        <v>55114.130322966259</v>
      </c>
      <c r="B3631" s="54">
        <f t="shared" si="168"/>
        <v>20</v>
      </c>
      <c r="C3631" s="54">
        <f t="shared" si="169"/>
        <v>3622</v>
      </c>
      <c r="D3631" s="60">
        <v>55114.130322966259</v>
      </c>
      <c r="G3631" s="63"/>
      <c r="I3631" s="64"/>
      <c r="J3631" s="64"/>
      <c r="K3631" s="65"/>
      <c r="M3631" s="64"/>
      <c r="N3631" s="66"/>
      <c r="O3631" s="66"/>
      <c r="Q3631" s="67"/>
      <c r="R3631" s="68"/>
      <c r="S3631" s="63"/>
      <c r="U3631" s="68">
        <v>106932</v>
      </c>
      <c r="V3631" s="64">
        <v>9</v>
      </c>
      <c r="W3631" s="54">
        <f t="shared" si="170"/>
        <v>3622</v>
      </c>
      <c r="X3631" s="68">
        <v>106932</v>
      </c>
      <c r="AC3631" s="63">
        <v>53467.136480206624</v>
      </c>
      <c r="AD3631" s="63"/>
      <c r="AE3631" s="54" t="s">
        <v>177</v>
      </c>
      <c r="AG3631" s="63"/>
      <c r="AK3631" s="64"/>
      <c r="AL3631" s="64"/>
      <c r="AM3631" s="65"/>
      <c r="AO3631" s="64"/>
      <c r="AP3631" s="66"/>
      <c r="AQ3631" s="66"/>
      <c r="AS3631" s="67"/>
      <c r="AT3631" s="68"/>
    </row>
    <row r="3632" spans="1:46" x14ac:dyDescent="0.25">
      <c r="A3632" s="60">
        <v>55128.946616660338</v>
      </c>
      <c r="B3632" s="54">
        <f t="shared" si="168"/>
        <v>21</v>
      </c>
      <c r="C3632" s="54">
        <f t="shared" si="169"/>
        <v>3623</v>
      </c>
      <c r="D3632" s="60">
        <v>55128.946616660338</v>
      </c>
      <c r="G3632" s="63"/>
      <c r="I3632" s="64"/>
      <c r="J3632" s="64"/>
      <c r="K3632" s="65"/>
      <c r="M3632" s="64"/>
      <c r="N3632" s="66"/>
      <c r="O3632" s="66"/>
      <c r="Q3632" s="67"/>
      <c r="R3632" s="68"/>
      <c r="S3632" s="63"/>
      <c r="U3632" s="68">
        <v>106962</v>
      </c>
      <c r="V3632" s="64">
        <v>10</v>
      </c>
      <c r="W3632" s="54">
        <f t="shared" si="170"/>
        <v>3623</v>
      </c>
      <c r="X3632" s="68">
        <v>106962</v>
      </c>
      <c r="AC3632" s="63">
        <v>53482.641461483669</v>
      </c>
      <c r="AD3632" s="63"/>
      <c r="AE3632" s="54" t="s">
        <v>176</v>
      </c>
      <c r="AG3632" s="63"/>
      <c r="AK3632" s="64"/>
      <c r="AL3632" s="64"/>
      <c r="AM3632" s="65"/>
      <c r="AO3632" s="64"/>
      <c r="AP3632" s="66"/>
      <c r="AQ3632" s="66"/>
      <c r="AS3632" s="67"/>
      <c r="AT3632" s="68"/>
    </row>
    <row r="3633" spans="1:46" x14ac:dyDescent="0.25">
      <c r="A3633" s="60">
        <v>55143.694475781638</v>
      </c>
      <c r="B3633" s="54">
        <f t="shared" si="168"/>
        <v>22</v>
      </c>
      <c r="C3633" s="54">
        <f t="shared" si="169"/>
        <v>3624</v>
      </c>
      <c r="D3633" s="60">
        <v>55143.694475781638</v>
      </c>
      <c r="G3633" s="63"/>
      <c r="I3633" s="64"/>
      <c r="J3633" s="64"/>
      <c r="K3633" s="65"/>
      <c r="M3633" s="64"/>
      <c r="N3633" s="66"/>
      <c r="O3633" s="66"/>
      <c r="Q3633" s="67"/>
      <c r="R3633" s="68"/>
      <c r="S3633" s="63"/>
      <c r="U3633" s="68">
        <v>106992</v>
      </c>
      <c r="V3633" s="64">
        <v>11</v>
      </c>
      <c r="W3633" s="54">
        <f t="shared" si="170"/>
        <v>3624</v>
      </c>
      <c r="X3633" s="68">
        <v>106992</v>
      </c>
      <c r="AC3633" s="63">
        <v>53496.549496511463</v>
      </c>
      <c r="AD3633" s="63"/>
      <c r="AE3633" s="54" t="s">
        <v>177</v>
      </c>
      <c r="AG3633" s="63"/>
      <c r="AK3633" s="64"/>
      <c r="AL3633" s="64"/>
      <c r="AM3633" s="65"/>
      <c r="AO3633" s="64"/>
      <c r="AP3633" s="66"/>
      <c r="AQ3633" s="66"/>
      <c r="AS3633" s="67"/>
      <c r="AT3633" s="68"/>
    </row>
    <row r="3634" spans="1:46" x14ac:dyDescent="0.25">
      <c r="A3634" s="60">
        <v>55158.419124451932</v>
      </c>
      <c r="B3634" s="54">
        <f t="shared" si="168"/>
        <v>23</v>
      </c>
      <c r="C3634" s="54">
        <f t="shared" si="169"/>
        <v>3625</v>
      </c>
      <c r="D3634" s="60">
        <v>55158.419124451932</v>
      </c>
      <c r="G3634" s="63"/>
      <c r="I3634" s="64"/>
      <c r="J3634" s="64"/>
      <c r="K3634" s="65"/>
      <c r="M3634" s="64"/>
      <c r="N3634" s="66"/>
      <c r="O3634" s="66"/>
      <c r="Q3634" s="67"/>
      <c r="R3634" s="68"/>
      <c r="S3634" s="63"/>
      <c r="U3634" s="68">
        <v>107021</v>
      </c>
      <c r="V3634" s="64">
        <v>12</v>
      </c>
      <c r="W3634" s="54">
        <f t="shared" si="170"/>
        <v>3625</v>
      </c>
      <c r="X3634" s="68">
        <v>107021</v>
      </c>
      <c r="AC3634" s="63">
        <v>53512.069542006589</v>
      </c>
      <c r="AD3634" s="63"/>
      <c r="AE3634" s="54" t="s">
        <v>176</v>
      </c>
      <c r="AG3634" s="63"/>
      <c r="AK3634" s="64"/>
      <c r="AL3634" s="64"/>
      <c r="AM3634" s="65"/>
      <c r="AO3634" s="64"/>
      <c r="AP3634" s="66"/>
      <c r="AQ3634" s="66"/>
      <c r="AS3634" s="67"/>
      <c r="AT3634" s="68"/>
    </row>
    <row r="3635" spans="1:46" x14ac:dyDescent="0.25">
      <c r="A3635" s="60">
        <v>55173.138973989524</v>
      </c>
      <c r="B3635" s="54">
        <f t="shared" si="168"/>
        <v>24</v>
      </c>
      <c r="C3635" s="54">
        <f t="shared" si="169"/>
        <v>3626</v>
      </c>
      <c r="D3635" s="60">
        <v>55173.138973989524</v>
      </c>
      <c r="G3635" s="63"/>
      <c r="I3635" s="64"/>
      <c r="J3635" s="64"/>
      <c r="K3635" s="65"/>
      <c r="M3635" s="64"/>
      <c r="N3635" s="66"/>
      <c r="O3635" s="66"/>
      <c r="Q3635" s="67"/>
      <c r="R3635" s="68"/>
      <c r="S3635" s="63"/>
      <c r="U3635" s="68">
        <v>107051</v>
      </c>
      <c r="V3635" s="64">
        <v>1</v>
      </c>
      <c r="W3635" s="54">
        <f t="shared" si="170"/>
        <v>3626</v>
      </c>
      <c r="X3635" s="68">
        <v>107051</v>
      </c>
      <c r="AC3635" s="63">
        <v>53526.039085305296</v>
      </c>
      <c r="AD3635" s="63"/>
      <c r="AE3635" s="54" t="s">
        <v>177</v>
      </c>
      <c r="AG3635" s="63"/>
      <c r="AK3635" s="64"/>
      <c r="AL3635" s="64"/>
      <c r="AM3635" s="65"/>
      <c r="AO3635" s="64"/>
      <c r="AP3635" s="66"/>
      <c r="AQ3635" s="66"/>
      <c r="AS3635" s="67"/>
      <c r="AT3635" s="68"/>
    </row>
    <row r="3636" spans="1:46" x14ac:dyDescent="0.25">
      <c r="A3636" s="60">
        <v>55187.901014157105</v>
      </c>
      <c r="B3636" s="54">
        <f t="shared" si="168"/>
        <v>1</v>
      </c>
      <c r="C3636" s="54">
        <f t="shared" si="169"/>
        <v>3627</v>
      </c>
      <c r="D3636" s="60">
        <v>55187.901014157105</v>
      </c>
      <c r="G3636" s="63"/>
      <c r="I3636" s="64"/>
      <c r="J3636" s="64"/>
      <c r="K3636" s="65"/>
      <c r="M3636" s="64"/>
      <c r="N3636" s="66"/>
      <c r="O3636" s="66"/>
      <c r="Q3636" s="67"/>
      <c r="R3636" s="68"/>
      <c r="S3636" s="63"/>
      <c r="U3636" s="68">
        <v>107080</v>
      </c>
      <c r="V3636" s="64">
        <v>2</v>
      </c>
      <c r="W3636" s="54">
        <f t="shared" si="170"/>
        <v>3627</v>
      </c>
      <c r="X3636" s="68">
        <v>107080</v>
      </c>
      <c r="AC3636" s="63">
        <v>53541.435235579498</v>
      </c>
      <c r="AD3636" s="63"/>
      <c r="AE3636" s="54" t="s">
        <v>176</v>
      </c>
      <c r="AG3636" s="63"/>
      <c r="AK3636" s="64"/>
      <c r="AL3636" s="64"/>
      <c r="AM3636" s="65"/>
      <c r="AO3636" s="64"/>
      <c r="AP3636" s="66"/>
      <c r="AQ3636" s="66"/>
      <c r="AS3636" s="67"/>
      <c r="AT3636" s="68"/>
    </row>
    <row r="3637" spans="1:46" x14ac:dyDescent="0.25">
      <c r="A3637" s="60">
        <v>55202.721379388589</v>
      </c>
      <c r="B3637" s="54">
        <f t="shared" si="168"/>
        <v>2</v>
      </c>
      <c r="C3637" s="54">
        <f t="shared" si="169"/>
        <v>3628</v>
      </c>
      <c r="D3637" s="60">
        <v>55202.721379388589</v>
      </c>
      <c r="G3637" s="63"/>
      <c r="I3637" s="64"/>
      <c r="J3637" s="64"/>
      <c r="K3637" s="65"/>
      <c r="M3637" s="64"/>
      <c r="N3637" s="66"/>
      <c r="O3637" s="66"/>
      <c r="Q3637" s="67"/>
      <c r="R3637" s="68"/>
      <c r="S3637" s="63"/>
      <c r="U3637" s="68">
        <v>107110</v>
      </c>
      <c r="V3637" s="64">
        <v>3</v>
      </c>
      <c r="W3637" s="54">
        <f t="shared" si="170"/>
        <v>3628</v>
      </c>
      <c r="X3637" s="68">
        <v>107110</v>
      </c>
      <c r="AC3637" s="63">
        <v>53555.619001426734</v>
      </c>
      <c r="AD3637" s="63"/>
      <c r="AE3637" s="54" t="s">
        <v>177</v>
      </c>
      <c r="AG3637" s="63"/>
      <c r="AK3637" s="64"/>
      <c r="AL3637" s="64"/>
      <c r="AM3637" s="65"/>
      <c r="AO3637" s="64"/>
      <c r="AP3637" s="66"/>
      <c r="AQ3637" s="66"/>
      <c r="AS3637" s="67"/>
      <c r="AT3637" s="68"/>
    </row>
    <row r="3638" spans="1:46" x14ac:dyDescent="0.25">
      <c r="A3638" s="60">
        <v>55217.641243613325</v>
      </c>
      <c r="B3638" s="54">
        <f t="shared" si="168"/>
        <v>3</v>
      </c>
      <c r="C3638" s="54">
        <f t="shared" si="169"/>
        <v>3629</v>
      </c>
      <c r="D3638" s="60">
        <v>55217.641243613325</v>
      </c>
      <c r="G3638" s="63"/>
      <c r="I3638" s="64"/>
      <c r="J3638" s="64"/>
      <c r="K3638" s="65"/>
      <c r="M3638" s="64"/>
      <c r="N3638" s="66"/>
      <c r="O3638" s="66"/>
      <c r="Q3638" s="67"/>
      <c r="R3638" s="68"/>
      <c r="S3638" s="63"/>
      <c r="U3638" s="68">
        <v>107139</v>
      </c>
      <c r="V3638" s="64">
        <v>4</v>
      </c>
      <c r="W3638" s="54">
        <f t="shared" si="170"/>
        <v>3629</v>
      </c>
      <c r="X3638" s="68">
        <v>107139</v>
      </c>
      <c r="AC3638" s="63">
        <v>53570.76853293879</v>
      </c>
      <c r="AD3638" s="63"/>
      <c r="AE3638" s="54" t="s">
        <v>176</v>
      </c>
      <c r="AG3638" s="63"/>
      <c r="AK3638" s="64"/>
      <c r="AL3638" s="64"/>
      <c r="AM3638" s="65"/>
      <c r="AO3638" s="64"/>
      <c r="AP3638" s="66"/>
      <c r="AQ3638" s="66"/>
      <c r="AS3638" s="67"/>
      <c r="AT3638" s="68"/>
    </row>
    <row r="3639" spans="1:46" x14ac:dyDescent="0.25">
      <c r="A3639" s="60">
        <v>55232.667029703502</v>
      </c>
      <c r="B3639" s="54">
        <f t="shared" si="168"/>
        <v>4</v>
      </c>
      <c r="C3639" s="54">
        <f t="shared" si="169"/>
        <v>3630</v>
      </c>
      <c r="D3639" s="60">
        <v>55232.667029703502</v>
      </c>
      <c r="G3639" s="63"/>
      <c r="I3639" s="64"/>
      <c r="J3639" s="64"/>
      <c r="K3639" s="65"/>
      <c r="M3639" s="64"/>
      <c r="N3639" s="66"/>
      <c r="O3639" s="66"/>
      <c r="Q3639" s="67"/>
      <c r="R3639" s="68"/>
      <c r="S3639" s="63"/>
      <c r="U3639" s="68">
        <v>107168</v>
      </c>
      <c r="V3639" s="64">
        <v>5</v>
      </c>
      <c r="W3639" s="54">
        <f t="shared" si="170"/>
        <v>3630</v>
      </c>
      <c r="X3639" s="68">
        <v>107168</v>
      </c>
      <c r="AC3639" s="63">
        <v>53585.278207272757</v>
      </c>
      <c r="AD3639" s="63"/>
      <c r="AE3639" s="54" t="s">
        <v>177</v>
      </c>
      <c r="AG3639" s="63"/>
      <c r="AK3639" s="64"/>
      <c r="AL3639" s="64"/>
      <c r="AM3639" s="65"/>
      <c r="AO3639" s="64"/>
      <c r="AP3639" s="66"/>
      <c r="AQ3639" s="66"/>
      <c r="AS3639" s="67"/>
      <c r="AT3639" s="68"/>
    </row>
    <row r="3640" spans="1:46" x14ac:dyDescent="0.25">
      <c r="A3640" s="60">
        <v>55247.827103128191</v>
      </c>
      <c r="B3640" s="54">
        <f t="shared" si="168"/>
        <v>5</v>
      </c>
      <c r="C3640" s="54">
        <f t="shared" si="169"/>
        <v>3631</v>
      </c>
      <c r="D3640" s="60">
        <v>55247.827103128191</v>
      </c>
      <c r="G3640" s="63"/>
      <c r="I3640" s="64"/>
      <c r="J3640" s="64"/>
      <c r="K3640" s="65"/>
      <c r="M3640" s="64"/>
      <c r="N3640" s="66"/>
      <c r="O3640" s="66"/>
      <c r="Q3640" s="67"/>
      <c r="R3640" s="68"/>
      <c r="S3640" s="63"/>
      <c r="U3640" s="68">
        <v>107198</v>
      </c>
      <c r="V3640" s="64">
        <v>6</v>
      </c>
      <c r="W3640" s="54">
        <f t="shared" si="170"/>
        <v>3631</v>
      </c>
      <c r="X3640" s="68">
        <v>107198</v>
      </c>
      <c r="AC3640" s="63">
        <v>53600.101922558621</v>
      </c>
      <c r="AD3640" s="63"/>
      <c r="AE3640" s="54" t="s">
        <v>176</v>
      </c>
      <c r="AG3640" s="63"/>
      <c r="AK3640" s="64"/>
      <c r="AL3640" s="64"/>
      <c r="AM3640" s="65"/>
      <c r="AO3640" s="64"/>
      <c r="AP3640" s="66"/>
      <c r="AQ3640" s="66"/>
      <c r="AS3640" s="67"/>
      <c r="AT3640" s="68"/>
    </row>
    <row r="3641" spans="1:46" x14ac:dyDescent="0.25">
      <c r="A3641" s="60">
        <v>55263.112500295509</v>
      </c>
      <c r="B3641" s="54">
        <f t="shared" si="168"/>
        <v>6</v>
      </c>
      <c r="C3641" s="54">
        <f t="shared" si="169"/>
        <v>3632</v>
      </c>
      <c r="D3641" s="60">
        <v>55263.112500295509</v>
      </c>
      <c r="G3641" s="63"/>
      <c r="I3641" s="64"/>
      <c r="J3641" s="64"/>
      <c r="K3641" s="65"/>
      <c r="M3641" s="64"/>
      <c r="N3641" s="66"/>
      <c r="O3641" s="66"/>
      <c r="Q3641" s="67"/>
      <c r="R3641" s="68"/>
      <c r="S3641" s="63"/>
      <c r="U3641" s="68">
        <v>107227</v>
      </c>
      <c r="V3641" s="64">
        <v>7</v>
      </c>
      <c r="W3641" s="54">
        <f t="shared" si="170"/>
        <v>3632</v>
      </c>
      <c r="X3641" s="68">
        <v>107227</v>
      </c>
      <c r="AC3641" s="63">
        <v>53614.987880624365</v>
      </c>
      <c r="AD3641" s="63"/>
      <c r="AE3641" s="54" t="s">
        <v>177</v>
      </c>
      <c r="AG3641" s="63"/>
      <c r="AK3641" s="64"/>
      <c r="AL3641" s="64"/>
      <c r="AM3641" s="65"/>
      <c r="AO3641" s="64"/>
      <c r="AP3641" s="66"/>
      <c r="AQ3641" s="66"/>
      <c r="AS3641" s="67"/>
      <c r="AT3641" s="68"/>
    </row>
    <row r="3642" spans="1:46" x14ac:dyDescent="0.25">
      <c r="A3642" s="60">
        <v>55278.533656606916</v>
      </c>
      <c r="B3642" s="54">
        <f t="shared" si="168"/>
        <v>7</v>
      </c>
      <c r="C3642" s="54">
        <f t="shared" si="169"/>
        <v>3633</v>
      </c>
      <c r="D3642" s="60">
        <v>55278.533656606916</v>
      </c>
      <c r="G3642" s="63"/>
      <c r="I3642" s="64"/>
      <c r="J3642" s="64"/>
      <c r="K3642" s="65"/>
      <c r="M3642" s="64"/>
      <c r="N3642" s="66"/>
      <c r="O3642" s="66"/>
      <c r="Q3642" s="67"/>
      <c r="R3642" s="68"/>
      <c r="S3642" s="63"/>
      <c r="U3642" s="68">
        <v>107257</v>
      </c>
      <c r="V3642" s="64">
        <v>8</v>
      </c>
      <c r="W3642" s="54">
        <f t="shared" si="170"/>
        <v>3633</v>
      </c>
      <c r="X3642" s="68">
        <v>107257</v>
      </c>
      <c r="AC3642" s="63">
        <v>53629.471034874674</v>
      </c>
      <c r="AD3642" s="63"/>
      <c r="AE3642" s="54" t="s">
        <v>176</v>
      </c>
      <c r="AG3642" s="63"/>
      <c r="AK3642" s="64"/>
      <c r="AL3642" s="64"/>
      <c r="AM3642" s="65"/>
      <c r="AO3642" s="64"/>
      <c r="AP3642" s="66"/>
      <c r="AQ3642" s="66"/>
      <c r="AS3642" s="67"/>
      <c r="AT3642" s="68"/>
    </row>
    <row r="3643" spans="1:46" x14ac:dyDescent="0.25">
      <c r="A3643" s="60">
        <v>55294.064419471193</v>
      </c>
      <c r="B3643" s="54">
        <f t="shared" si="168"/>
        <v>8</v>
      </c>
      <c r="C3643" s="54">
        <f t="shared" si="169"/>
        <v>3634</v>
      </c>
      <c r="D3643" s="60">
        <v>55294.064419471193</v>
      </c>
      <c r="G3643" s="63"/>
      <c r="I3643" s="64"/>
      <c r="J3643" s="64"/>
      <c r="K3643" s="65"/>
      <c r="M3643" s="64"/>
      <c r="N3643" s="66"/>
      <c r="O3643" s="66"/>
      <c r="Q3643" s="67"/>
      <c r="R3643" s="68"/>
      <c r="S3643" s="63"/>
      <c r="U3643" s="68">
        <v>107286</v>
      </c>
      <c r="V3643" s="64">
        <v>9</v>
      </c>
      <c r="W3643" s="54">
        <f t="shared" si="170"/>
        <v>3634</v>
      </c>
      <c r="X3643" s="68">
        <v>107286</v>
      </c>
      <c r="AC3643" s="63">
        <v>53644.712293988559</v>
      </c>
      <c r="AD3643" s="63"/>
      <c r="AE3643" s="54" t="s">
        <v>177</v>
      </c>
      <c r="AG3643" s="63"/>
      <c r="AK3643" s="64"/>
      <c r="AL3643" s="64"/>
      <c r="AM3643" s="65"/>
      <c r="AO3643" s="64"/>
      <c r="AP3643" s="66"/>
      <c r="AQ3643" s="66"/>
      <c r="AS3643" s="67"/>
      <c r="AT3643" s="68"/>
    </row>
    <row r="3644" spans="1:46" x14ac:dyDescent="0.25">
      <c r="A3644" s="60">
        <v>55309.695876593702</v>
      </c>
      <c r="B3644" s="54">
        <f t="shared" si="168"/>
        <v>9</v>
      </c>
      <c r="C3644" s="54">
        <f t="shared" si="169"/>
        <v>3635</v>
      </c>
      <c r="D3644" s="60">
        <v>55309.695876593702</v>
      </c>
      <c r="G3644" s="63"/>
      <c r="I3644" s="64"/>
      <c r="J3644" s="64"/>
      <c r="K3644" s="65"/>
      <c r="M3644" s="64"/>
      <c r="N3644" s="66"/>
      <c r="O3644" s="66"/>
      <c r="Q3644" s="67"/>
      <c r="R3644" s="68"/>
      <c r="S3644" s="63"/>
      <c r="U3644" s="68">
        <v>107316</v>
      </c>
      <c r="V3644" s="64">
        <v>10</v>
      </c>
      <c r="W3644" s="54">
        <f t="shared" si="170"/>
        <v>3635</v>
      </c>
      <c r="X3644" s="68">
        <v>107316</v>
      </c>
      <c r="AC3644" s="63">
        <v>53658.910664176568</v>
      </c>
      <c r="AD3644" s="63"/>
      <c r="AE3644" s="54" t="s">
        <v>176</v>
      </c>
      <c r="AG3644" s="63"/>
      <c r="AK3644" s="64"/>
      <c r="AL3644" s="64"/>
      <c r="AM3644" s="65"/>
      <c r="AO3644" s="64"/>
      <c r="AP3644" s="66"/>
      <c r="AQ3644" s="66"/>
      <c r="AS3644" s="67"/>
      <c r="AT3644" s="68"/>
    </row>
    <row r="3645" spans="1:46" x14ac:dyDescent="0.25">
      <c r="A3645" s="60">
        <v>55325.388892154209</v>
      </c>
      <c r="B3645" s="54">
        <f t="shared" si="168"/>
        <v>10</v>
      </c>
      <c r="C3645" s="54">
        <f t="shared" si="169"/>
        <v>3636</v>
      </c>
      <c r="D3645" s="60">
        <v>55325.388892154209</v>
      </c>
      <c r="G3645" s="63"/>
      <c r="I3645" s="64"/>
      <c r="J3645" s="64"/>
      <c r="K3645" s="65"/>
      <c r="M3645" s="64"/>
      <c r="N3645" s="66"/>
      <c r="O3645" s="66"/>
      <c r="Q3645" s="67"/>
      <c r="R3645" s="68"/>
      <c r="S3645" s="63"/>
      <c r="U3645" s="68">
        <v>107346</v>
      </c>
      <c r="V3645" s="64">
        <v>11</v>
      </c>
      <c r="W3645" s="54">
        <f t="shared" si="170"/>
        <v>3636</v>
      </c>
      <c r="X3645" s="68">
        <v>107346</v>
      </c>
      <c r="AC3645" s="63">
        <v>53674.414375001099</v>
      </c>
      <c r="AD3645" s="63"/>
      <c r="AE3645" s="54" t="s">
        <v>177</v>
      </c>
      <c r="AG3645" s="63"/>
      <c r="AK3645" s="64"/>
      <c r="AL3645" s="64"/>
      <c r="AM3645" s="65"/>
      <c r="AO3645" s="64"/>
      <c r="AP3645" s="66"/>
      <c r="AQ3645" s="66"/>
      <c r="AS3645" s="67"/>
      <c r="AT3645" s="68"/>
    </row>
    <row r="3646" spans="1:46" x14ac:dyDescent="0.25">
      <c r="A3646" s="60">
        <v>55341.118623496033</v>
      </c>
      <c r="B3646" s="54">
        <f t="shared" si="168"/>
        <v>11</v>
      </c>
      <c r="C3646" s="54">
        <f t="shared" si="169"/>
        <v>3637</v>
      </c>
      <c r="D3646" s="60">
        <v>55341.118623496033</v>
      </c>
      <c r="G3646" s="63"/>
      <c r="I3646" s="64"/>
      <c r="J3646" s="64"/>
      <c r="K3646" s="65"/>
      <c r="M3646" s="64"/>
      <c r="N3646" s="66"/>
      <c r="O3646" s="66"/>
      <c r="Q3646" s="67"/>
      <c r="R3646" s="68"/>
      <c r="S3646" s="63"/>
      <c r="U3646" s="68">
        <v>107376</v>
      </c>
      <c r="V3646" s="64">
        <v>12</v>
      </c>
      <c r="W3646" s="54">
        <f t="shared" si="170"/>
        <v>3637</v>
      </c>
      <c r="X3646" s="68">
        <v>107376</v>
      </c>
      <c r="AC3646" s="63">
        <v>53688.444545104634</v>
      </c>
      <c r="AD3646" s="63"/>
      <c r="AE3646" s="54" t="s">
        <v>176</v>
      </c>
      <c r="AG3646" s="63"/>
      <c r="AK3646" s="64"/>
      <c r="AL3646" s="64"/>
      <c r="AM3646" s="65"/>
      <c r="AO3646" s="64"/>
      <c r="AP3646" s="66"/>
      <c r="AQ3646" s="66"/>
      <c r="AS3646" s="67"/>
      <c r="AT3646" s="68"/>
    </row>
    <row r="3647" spans="1:46" x14ac:dyDescent="0.25">
      <c r="A3647" s="60">
        <v>55356.843271546997</v>
      </c>
      <c r="B3647" s="54">
        <f t="shared" si="168"/>
        <v>12</v>
      </c>
      <c r="C3647" s="54">
        <f t="shared" si="169"/>
        <v>3638</v>
      </c>
      <c r="D3647" s="60">
        <v>55356.843271546997</v>
      </c>
      <c r="G3647" s="63"/>
      <c r="I3647" s="64"/>
      <c r="J3647" s="64"/>
      <c r="K3647" s="65"/>
      <c r="M3647" s="64"/>
      <c r="N3647" s="66"/>
      <c r="O3647" s="66"/>
      <c r="Q3647" s="67"/>
      <c r="R3647" s="68"/>
      <c r="S3647" s="63"/>
      <c r="U3647" s="68">
        <v>107405</v>
      </c>
      <c r="V3647" s="64">
        <v>1</v>
      </c>
      <c r="W3647" s="54">
        <f t="shared" si="170"/>
        <v>3638</v>
      </c>
      <c r="X3647" s="68">
        <v>107405</v>
      </c>
      <c r="AC3647" s="63">
        <v>53704.057356069796</v>
      </c>
      <c r="AD3647" s="63"/>
      <c r="AE3647" s="54" t="s">
        <v>177</v>
      </c>
      <c r="AG3647" s="63"/>
      <c r="AK3647" s="64"/>
      <c r="AL3647" s="64"/>
      <c r="AM3647" s="65"/>
      <c r="AO3647" s="64"/>
      <c r="AP3647" s="66"/>
      <c r="AQ3647" s="66"/>
      <c r="AS3647" s="67"/>
      <c r="AT3647" s="68"/>
    </row>
    <row r="3648" spans="1:46" x14ac:dyDescent="0.25">
      <c r="A3648" s="60">
        <v>55372.530000337865</v>
      </c>
      <c r="B3648" s="54">
        <f t="shared" si="168"/>
        <v>13</v>
      </c>
      <c r="C3648" s="54">
        <f t="shared" si="169"/>
        <v>3639</v>
      </c>
      <c r="D3648" s="60">
        <v>55372.530000337865</v>
      </c>
      <c r="G3648" s="63"/>
      <c r="I3648" s="64"/>
      <c r="J3648" s="64"/>
      <c r="K3648" s="65"/>
      <c r="M3648" s="64"/>
      <c r="N3648" s="66"/>
      <c r="O3648" s="66"/>
      <c r="Q3648" s="67"/>
      <c r="R3648" s="68"/>
      <c r="S3648" s="63"/>
      <c r="U3648" s="68">
        <v>107435</v>
      </c>
      <c r="V3648" s="64">
        <v>2</v>
      </c>
      <c r="W3648" s="54">
        <f t="shared" si="170"/>
        <v>3639</v>
      </c>
      <c r="X3648" s="68">
        <v>107435</v>
      </c>
      <c r="AC3648" s="63">
        <v>53718.072930542752</v>
      </c>
      <c r="AD3648" s="63"/>
      <c r="AE3648" s="54" t="s">
        <v>176</v>
      </c>
      <c r="AG3648" s="63"/>
      <c r="AK3648" s="64"/>
      <c r="AL3648" s="64"/>
      <c r="AM3648" s="65"/>
      <c r="AO3648" s="64"/>
      <c r="AP3648" s="66"/>
      <c r="AQ3648" s="66"/>
      <c r="AS3648" s="67"/>
      <c r="AT3648" s="68"/>
    </row>
    <row r="3649" spans="1:46" x14ac:dyDescent="0.25">
      <c r="A3649" s="60">
        <v>55388.146185560618</v>
      </c>
      <c r="B3649" s="54">
        <f t="shared" si="168"/>
        <v>14</v>
      </c>
      <c r="C3649" s="54">
        <f t="shared" si="169"/>
        <v>3640</v>
      </c>
      <c r="D3649" s="60">
        <v>55388.146185560618</v>
      </c>
      <c r="G3649" s="63"/>
      <c r="I3649" s="64"/>
      <c r="J3649" s="64"/>
      <c r="K3649" s="65"/>
      <c r="M3649" s="64"/>
      <c r="N3649" s="66"/>
      <c r="O3649" s="66"/>
      <c r="Q3649" s="67"/>
      <c r="R3649" s="68"/>
      <c r="S3649" s="63"/>
      <c r="U3649" s="68">
        <v>107464</v>
      </c>
      <c r="V3649" s="64">
        <v>3</v>
      </c>
      <c r="W3649" s="54">
        <f t="shared" si="170"/>
        <v>3640</v>
      </c>
      <c r="X3649" s="68">
        <v>107464</v>
      </c>
      <c r="AC3649" s="63">
        <v>53733.61186034698</v>
      </c>
      <c r="AD3649" s="63"/>
      <c r="AE3649" s="54" t="s">
        <v>177</v>
      </c>
      <c r="AG3649" s="63"/>
      <c r="AK3649" s="64"/>
      <c r="AL3649" s="64"/>
      <c r="AM3649" s="65"/>
      <c r="AO3649" s="64"/>
      <c r="AP3649" s="66"/>
      <c r="AQ3649" s="66"/>
      <c r="AS3649" s="67"/>
      <c r="AT3649" s="68"/>
    </row>
    <row r="3650" spans="1:46" x14ac:dyDescent="0.25">
      <c r="A3650" s="60">
        <v>55403.661583734211</v>
      </c>
      <c r="B3650" s="54">
        <f t="shared" si="168"/>
        <v>15</v>
      </c>
      <c r="C3650" s="54">
        <f t="shared" si="169"/>
        <v>3641</v>
      </c>
      <c r="D3650" s="60">
        <v>55403.661583734211</v>
      </c>
      <c r="G3650" s="63"/>
      <c r="I3650" s="64"/>
      <c r="J3650" s="64"/>
      <c r="K3650" s="65"/>
      <c r="M3650" s="64"/>
      <c r="N3650" s="66"/>
      <c r="O3650" s="66"/>
      <c r="Q3650" s="67"/>
      <c r="R3650" s="68"/>
      <c r="S3650" s="63"/>
      <c r="U3650" s="68">
        <v>107494</v>
      </c>
      <c r="V3650" s="64">
        <v>3</v>
      </c>
      <c r="W3650" s="54">
        <f t="shared" si="170"/>
        <v>3641</v>
      </c>
      <c r="X3650" s="68">
        <v>107494</v>
      </c>
      <c r="AC3650" s="63">
        <v>53747.768846545368</v>
      </c>
      <c r="AD3650" s="63"/>
      <c r="AE3650" s="54" t="s">
        <v>176</v>
      </c>
      <c r="AG3650" s="63"/>
      <c r="AK3650" s="64"/>
      <c r="AL3650" s="64"/>
      <c r="AM3650" s="65"/>
      <c r="AO3650" s="64"/>
      <c r="AP3650" s="66"/>
      <c r="AQ3650" s="66"/>
      <c r="AS3650" s="67"/>
      <c r="AT3650" s="68"/>
    </row>
    <row r="3651" spans="1:46" x14ac:dyDescent="0.25">
      <c r="A3651" s="60">
        <v>55419.061615607236</v>
      </c>
      <c r="B3651" s="54">
        <f t="shared" si="168"/>
        <v>16</v>
      </c>
      <c r="C3651" s="54">
        <f t="shared" si="169"/>
        <v>3642</v>
      </c>
      <c r="D3651" s="60">
        <v>55419.061615607236</v>
      </c>
      <c r="G3651" s="63"/>
      <c r="I3651" s="64"/>
      <c r="J3651" s="64"/>
      <c r="K3651" s="65"/>
      <c r="M3651" s="64"/>
      <c r="N3651" s="66"/>
      <c r="O3651" s="66"/>
      <c r="Q3651" s="67"/>
      <c r="R3651" s="68"/>
      <c r="S3651" s="63"/>
      <c r="U3651" s="68">
        <v>107523</v>
      </c>
      <c r="V3651" s="64">
        <v>4</v>
      </c>
      <c r="W3651" s="54">
        <f t="shared" si="170"/>
        <v>3642</v>
      </c>
      <c r="X3651" s="68">
        <v>107523</v>
      </c>
      <c r="AC3651" s="63">
        <v>53763.068219217006</v>
      </c>
      <c r="AD3651" s="63"/>
      <c r="AE3651" s="54" t="s">
        <v>177</v>
      </c>
      <c r="AG3651" s="63"/>
      <c r="AK3651" s="64"/>
      <c r="AL3651" s="64"/>
      <c r="AM3651" s="65"/>
      <c r="AO3651" s="64"/>
      <c r="AP3651" s="66"/>
      <c r="AQ3651" s="66"/>
      <c r="AS3651" s="67"/>
      <c r="AT3651" s="68"/>
    </row>
    <row r="3652" spans="1:46" x14ac:dyDescent="0.25">
      <c r="A3652" s="60">
        <v>55434.32765659783</v>
      </c>
      <c r="B3652" s="54">
        <f t="shared" si="168"/>
        <v>17</v>
      </c>
      <c r="C3652" s="54">
        <f t="shared" si="169"/>
        <v>3643</v>
      </c>
      <c r="D3652" s="60">
        <v>55434.32765659783</v>
      </c>
      <c r="G3652" s="63"/>
      <c r="I3652" s="64"/>
      <c r="J3652" s="64"/>
      <c r="K3652" s="65"/>
      <c r="M3652" s="64"/>
      <c r="N3652" s="66"/>
      <c r="O3652" s="66"/>
      <c r="Q3652" s="67"/>
      <c r="R3652" s="68"/>
      <c r="S3652" s="63"/>
      <c r="U3652" s="68">
        <v>107552</v>
      </c>
      <c r="V3652" s="64">
        <v>5</v>
      </c>
      <c r="W3652" s="54">
        <f t="shared" si="170"/>
        <v>3643</v>
      </c>
      <c r="X3652" s="68">
        <v>107552</v>
      </c>
      <c r="AC3652" s="63">
        <v>53777.489884565119</v>
      </c>
      <c r="AD3652" s="63"/>
      <c r="AE3652" s="54" t="s">
        <v>176</v>
      </c>
      <c r="AG3652" s="63"/>
      <c r="AK3652" s="64"/>
      <c r="AL3652" s="64"/>
      <c r="AM3652" s="65"/>
      <c r="AO3652" s="64"/>
      <c r="AP3652" s="66"/>
      <c r="AQ3652" s="66"/>
      <c r="AS3652" s="67"/>
      <c r="AT3652" s="68"/>
    </row>
    <row r="3653" spans="1:46" x14ac:dyDescent="0.25">
      <c r="A3653" s="60">
        <v>55449.466289521195</v>
      </c>
      <c r="B3653" s="54">
        <f t="shared" si="168"/>
        <v>18</v>
      </c>
      <c r="C3653" s="54">
        <f t="shared" si="169"/>
        <v>3644</v>
      </c>
      <c r="D3653" s="60">
        <v>55449.466289521195</v>
      </c>
      <c r="G3653" s="63"/>
      <c r="I3653" s="64"/>
      <c r="J3653" s="64"/>
      <c r="K3653" s="65"/>
      <c r="M3653" s="64"/>
      <c r="N3653" s="66"/>
      <c r="O3653" s="66"/>
      <c r="Q3653" s="67"/>
      <c r="R3653" s="68"/>
      <c r="S3653" s="63"/>
      <c r="U3653" s="68">
        <v>107582</v>
      </c>
      <c r="V3653" s="64">
        <v>6</v>
      </c>
      <c r="W3653" s="54">
        <f t="shared" si="170"/>
        <v>3644</v>
      </c>
      <c r="X3653" s="68">
        <v>107582</v>
      </c>
      <c r="AC3653" s="63">
        <v>53792.442040253896</v>
      </c>
      <c r="AD3653" s="63"/>
      <c r="AE3653" s="54" t="s">
        <v>177</v>
      </c>
      <c r="AG3653" s="63"/>
      <c r="AK3653" s="64"/>
      <c r="AL3653" s="64"/>
      <c r="AM3653" s="65"/>
      <c r="AO3653" s="64"/>
      <c r="AP3653" s="66"/>
      <c r="AQ3653" s="66"/>
      <c r="AS3653" s="67"/>
      <c r="AT3653" s="68"/>
    </row>
    <row r="3654" spans="1:46" x14ac:dyDescent="0.25">
      <c r="A3654" s="60">
        <v>55464.474655233324</v>
      </c>
      <c r="B3654" s="54">
        <f t="shared" si="168"/>
        <v>19</v>
      </c>
      <c r="C3654" s="54">
        <f t="shared" si="169"/>
        <v>3645</v>
      </c>
      <c r="D3654" s="60">
        <v>55464.474655233324</v>
      </c>
      <c r="G3654" s="63"/>
      <c r="I3654" s="64"/>
      <c r="J3654" s="64"/>
      <c r="K3654" s="65"/>
      <c r="M3654" s="64"/>
      <c r="N3654" s="66"/>
      <c r="O3654" s="66"/>
      <c r="Q3654" s="67"/>
      <c r="R3654" s="68"/>
      <c r="S3654" s="63"/>
      <c r="U3654" s="68">
        <v>107611</v>
      </c>
      <c r="V3654" s="64">
        <v>7</v>
      </c>
      <c r="W3654" s="54">
        <f t="shared" si="170"/>
        <v>3645</v>
      </c>
      <c r="X3654" s="68">
        <v>107611</v>
      </c>
      <c r="AC3654" s="63">
        <v>53807.195189912338</v>
      </c>
      <c r="AD3654" s="63"/>
      <c r="AE3654" s="54" t="s">
        <v>176</v>
      </c>
      <c r="AG3654" s="63"/>
      <c r="AK3654" s="64"/>
      <c r="AL3654" s="64"/>
      <c r="AM3654" s="65"/>
      <c r="AO3654" s="64"/>
      <c r="AP3654" s="66"/>
      <c r="AQ3654" s="66"/>
      <c r="AS3654" s="67"/>
      <c r="AT3654" s="68"/>
    </row>
    <row r="3655" spans="1:46" x14ac:dyDescent="0.25">
      <c r="A3655" s="60">
        <v>55479.377926847897</v>
      </c>
      <c r="B3655" s="54">
        <f t="shared" si="168"/>
        <v>20</v>
      </c>
      <c r="C3655" s="54">
        <f t="shared" si="169"/>
        <v>3646</v>
      </c>
      <c r="D3655" s="60">
        <v>55479.377926847897</v>
      </c>
      <c r="G3655" s="63"/>
      <c r="I3655" s="64"/>
      <c r="J3655" s="64"/>
      <c r="K3655" s="65"/>
      <c r="M3655" s="64"/>
      <c r="N3655" s="66"/>
      <c r="O3655" s="66"/>
      <c r="Q3655" s="67"/>
      <c r="R3655" s="68"/>
      <c r="S3655" s="63"/>
      <c r="U3655" s="68">
        <v>107641</v>
      </c>
      <c r="V3655" s="64">
        <v>8</v>
      </c>
      <c r="W3655" s="54">
        <f t="shared" si="170"/>
        <v>3646</v>
      </c>
      <c r="X3655" s="68">
        <v>107641</v>
      </c>
      <c r="AC3655" s="63">
        <v>53821.767859077547</v>
      </c>
      <c r="AD3655" s="63"/>
      <c r="AE3655" s="54" t="s">
        <v>177</v>
      </c>
      <c r="AG3655" s="63"/>
      <c r="AK3655" s="64"/>
      <c r="AL3655" s="64"/>
      <c r="AM3655" s="65"/>
      <c r="AO3655" s="64"/>
      <c r="AP3655" s="66"/>
      <c r="AQ3655" s="66"/>
      <c r="AS3655" s="67"/>
      <c r="AT3655" s="68"/>
    </row>
    <row r="3656" spans="1:46" x14ac:dyDescent="0.25">
      <c r="A3656" s="60">
        <v>55494.187502160668</v>
      </c>
      <c r="B3656" s="54">
        <f t="shared" si="168"/>
        <v>21</v>
      </c>
      <c r="C3656" s="54">
        <f t="shared" si="169"/>
        <v>3647</v>
      </c>
      <c r="D3656" s="60">
        <v>55494.187502160668</v>
      </c>
      <c r="G3656" s="63"/>
      <c r="I3656" s="64"/>
      <c r="J3656" s="64"/>
      <c r="K3656" s="65"/>
      <c r="M3656" s="64"/>
      <c r="N3656" s="66"/>
      <c r="O3656" s="66"/>
      <c r="Q3656" s="67"/>
      <c r="R3656" s="68"/>
      <c r="S3656" s="63"/>
      <c r="U3656" s="68">
        <v>107670</v>
      </c>
      <c r="V3656" s="64">
        <v>9</v>
      </c>
      <c r="W3656" s="54">
        <f t="shared" si="170"/>
        <v>3647</v>
      </c>
      <c r="X3656" s="68">
        <v>107670</v>
      </c>
      <c r="AC3656" s="63">
        <v>53836.853332632687</v>
      </c>
      <c r="AD3656" s="63"/>
      <c r="AE3656" s="54" t="s">
        <v>176</v>
      </c>
      <c r="AG3656" s="63"/>
      <c r="AK3656" s="64"/>
      <c r="AL3656" s="64"/>
      <c r="AM3656" s="65"/>
      <c r="AO3656" s="64"/>
      <c r="AP3656" s="66"/>
      <c r="AQ3656" s="66"/>
      <c r="AS3656" s="67"/>
      <c r="AT3656" s="68"/>
    </row>
    <row r="3657" spans="1:46" x14ac:dyDescent="0.25">
      <c r="A3657" s="60">
        <v>55508.941315065604</v>
      </c>
      <c r="B3657" s="54">
        <f t="shared" si="168"/>
        <v>22</v>
      </c>
      <c r="C3657" s="54">
        <f t="shared" si="169"/>
        <v>3648</v>
      </c>
      <c r="D3657" s="60">
        <v>55508.941315065604</v>
      </c>
      <c r="G3657" s="63"/>
      <c r="I3657" s="64"/>
      <c r="J3657" s="64"/>
      <c r="K3657" s="65"/>
      <c r="M3657" s="64"/>
      <c r="N3657" s="66"/>
      <c r="O3657" s="66"/>
      <c r="Q3657" s="67"/>
      <c r="R3657" s="68"/>
      <c r="S3657" s="63"/>
      <c r="U3657" s="68">
        <v>107700</v>
      </c>
      <c r="V3657" s="64">
        <v>10</v>
      </c>
      <c r="W3657" s="54">
        <f t="shared" si="170"/>
        <v>3648</v>
      </c>
      <c r="X3657" s="68">
        <v>107700</v>
      </c>
      <c r="AC3657" s="63">
        <v>53851.087591813412</v>
      </c>
      <c r="AD3657" s="63"/>
      <c r="AE3657" s="54" t="s">
        <v>177</v>
      </c>
      <c r="AG3657" s="63"/>
      <c r="AK3657" s="64"/>
      <c r="AL3657" s="64"/>
      <c r="AM3657" s="65"/>
      <c r="AO3657" s="64"/>
      <c r="AP3657" s="66"/>
      <c r="AQ3657" s="66"/>
      <c r="AS3657" s="67"/>
      <c r="AT3657" s="68"/>
    </row>
    <row r="3658" spans="1:46" x14ac:dyDescent="0.25">
      <c r="A3658" s="60">
        <v>55523.659665733576</v>
      </c>
      <c r="B3658" s="54">
        <f t="shared" si="168"/>
        <v>23</v>
      </c>
      <c r="C3658" s="54">
        <f t="shared" si="169"/>
        <v>3649</v>
      </c>
      <c r="D3658" s="60">
        <v>55523.659665733576</v>
      </c>
      <c r="G3658" s="63"/>
      <c r="I3658" s="64"/>
      <c r="J3658" s="64"/>
      <c r="K3658" s="65"/>
      <c r="M3658" s="64"/>
      <c r="N3658" s="66"/>
      <c r="O3658" s="66"/>
      <c r="Q3658" s="67"/>
      <c r="R3658" s="68"/>
      <c r="S3658" s="63"/>
      <c r="U3658" s="68">
        <v>107729</v>
      </c>
      <c r="V3658" s="64">
        <v>11</v>
      </c>
      <c r="W3658" s="54">
        <f t="shared" si="170"/>
        <v>3649</v>
      </c>
      <c r="X3658" s="68">
        <v>107729</v>
      </c>
      <c r="AC3658" s="63">
        <v>53866.442415853031</v>
      </c>
      <c r="AD3658" s="63"/>
      <c r="AE3658" s="54" t="s">
        <v>176</v>
      </c>
      <c r="AG3658" s="63"/>
      <c r="AK3658" s="64"/>
      <c r="AL3658" s="64"/>
      <c r="AM3658" s="65"/>
      <c r="AO3658" s="64"/>
      <c r="AP3658" s="66"/>
      <c r="AQ3658" s="66"/>
      <c r="AS3658" s="67"/>
      <c r="AT3658" s="68"/>
    </row>
    <row r="3659" spans="1:46" x14ac:dyDescent="0.25">
      <c r="A3659" s="60">
        <v>55538.385825029574</v>
      </c>
      <c r="B3659" s="54">
        <f t="shared" si="168"/>
        <v>24</v>
      </c>
      <c r="C3659" s="54">
        <f t="shared" si="169"/>
        <v>3650</v>
      </c>
      <c r="D3659" s="60">
        <v>55538.385825029574</v>
      </c>
      <c r="G3659" s="63"/>
      <c r="I3659" s="64"/>
      <c r="J3659" s="64"/>
      <c r="K3659" s="65"/>
      <c r="M3659" s="64"/>
      <c r="N3659" s="66"/>
      <c r="O3659" s="66"/>
      <c r="Q3659" s="67"/>
      <c r="R3659" s="68"/>
      <c r="S3659" s="63"/>
      <c r="U3659" s="68">
        <v>107759</v>
      </c>
      <c r="V3659" s="64">
        <v>12</v>
      </c>
      <c r="W3659" s="54">
        <f t="shared" si="170"/>
        <v>3650</v>
      </c>
      <c r="X3659" s="68">
        <v>107759</v>
      </c>
      <c r="AC3659" s="63">
        <v>53880.441026964225</v>
      </c>
      <c r="AD3659" s="63"/>
      <c r="AE3659" s="54" t="s">
        <v>177</v>
      </c>
      <c r="AG3659" s="63"/>
      <c r="AK3659" s="64"/>
      <c r="AL3659" s="64"/>
      <c r="AM3659" s="65"/>
      <c r="AO3659" s="64"/>
      <c r="AP3659" s="66"/>
      <c r="AQ3659" s="66"/>
      <c r="AS3659" s="67"/>
      <c r="AT3659" s="68"/>
    </row>
    <row r="3660" spans="1:46" x14ac:dyDescent="0.25">
      <c r="A3660" s="60">
        <v>55553.141894619912</v>
      </c>
      <c r="B3660" s="54">
        <f t="shared" ref="B3660:B3723" si="171">IF(B3659=24,1,B3659+1)</f>
        <v>1</v>
      </c>
      <c r="C3660" s="54">
        <f t="shared" ref="C3660:C3723" si="172">C3659+1</f>
        <v>3651</v>
      </c>
      <c r="D3660" s="60">
        <v>55553.141894619912</v>
      </c>
      <c r="G3660" s="63"/>
      <c r="I3660" s="64"/>
      <c r="J3660" s="64"/>
      <c r="K3660" s="65"/>
      <c r="M3660" s="64"/>
      <c r="N3660" s="66"/>
      <c r="O3660" s="66"/>
      <c r="Q3660" s="67"/>
      <c r="R3660" s="68"/>
      <c r="S3660" s="63"/>
      <c r="U3660" s="68">
        <v>107789</v>
      </c>
      <c r="V3660" s="64">
        <v>1</v>
      </c>
      <c r="W3660" s="54">
        <f t="shared" ref="W3660:W3723" si="173">W3659+1</f>
        <v>3651</v>
      </c>
      <c r="X3660" s="68">
        <v>107789</v>
      </c>
      <c r="AC3660" s="63">
        <v>53895.951793539338</v>
      </c>
      <c r="AD3660" s="63"/>
      <c r="AE3660" s="54" t="s">
        <v>176</v>
      </c>
      <c r="AG3660" s="63"/>
      <c r="AK3660" s="64"/>
      <c r="AL3660" s="64"/>
      <c r="AM3660" s="65"/>
      <c r="AO3660" s="64"/>
      <c r="AP3660" s="66"/>
      <c r="AQ3660" s="66"/>
      <c r="AS3660" s="67"/>
      <c r="AT3660" s="68"/>
    </row>
    <row r="3661" spans="1:46" x14ac:dyDescent="0.25">
      <c r="A3661" s="60">
        <v>55567.968753067311</v>
      </c>
      <c r="B3661" s="54">
        <f t="shared" si="171"/>
        <v>2</v>
      </c>
      <c r="C3661" s="54">
        <f t="shared" si="172"/>
        <v>3652</v>
      </c>
      <c r="D3661" s="60">
        <v>55567.968753067311</v>
      </c>
      <c r="G3661" s="63"/>
      <c r="I3661" s="64"/>
      <c r="J3661" s="64"/>
      <c r="K3661" s="65"/>
      <c r="M3661" s="64"/>
      <c r="N3661" s="66"/>
      <c r="O3661" s="66"/>
      <c r="Q3661" s="67"/>
      <c r="R3661" s="68"/>
      <c r="S3661" s="63"/>
      <c r="U3661" s="68">
        <v>107819</v>
      </c>
      <c r="V3661" s="64">
        <v>2</v>
      </c>
      <c r="W3661" s="54">
        <f t="shared" si="173"/>
        <v>3652</v>
      </c>
      <c r="X3661" s="68">
        <v>107819</v>
      </c>
      <c r="AC3661" s="63">
        <v>53909.860929029528</v>
      </c>
      <c r="AD3661" s="63"/>
      <c r="AE3661" s="54" t="s">
        <v>177</v>
      </c>
      <c r="AG3661" s="63"/>
      <c r="AK3661" s="64"/>
      <c r="AL3661" s="64"/>
      <c r="AM3661" s="65"/>
      <c r="AO3661" s="64"/>
      <c r="AP3661" s="66"/>
      <c r="AQ3661" s="66"/>
      <c r="AS3661" s="67"/>
      <c r="AT3661" s="68"/>
    </row>
    <row r="3662" spans="1:46" x14ac:dyDescent="0.25">
      <c r="A3662" s="60">
        <v>55582.882573493291</v>
      </c>
      <c r="B3662" s="54">
        <f t="shared" si="171"/>
        <v>3</v>
      </c>
      <c r="C3662" s="54">
        <f t="shared" si="172"/>
        <v>3653</v>
      </c>
      <c r="D3662" s="60">
        <v>55582.882573493291</v>
      </c>
      <c r="G3662" s="63"/>
      <c r="I3662" s="64"/>
      <c r="J3662" s="64"/>
      <c r="K3662" s="65"/>
      <c r="M3662" s="64"/>
      <c r="N3662" s="66"/>
      <c r="O3662" s="66"/>
      <c r="Q3662" s="67"/>
      <c r="R3662" s="68"/>
      <c r="S3662" s="63"/>
      <c r="U3662" s="68">
        <v>107848</v>
      </c>
      <c r="V3662" s="64">
        <v>3</v>
      </c>
      <c r="W3662" s="54">
        <f t="shared" si="173"/>
        <v>3653</v>
      </c>
      <c r="X3662" s="68">
        <v>107848</v>
      </c>
      <c r="AC3662" s="63">
        <v>53925.387152245268</v>
      </c>
      <c r="AD3662" s="63"/>
      <c r="AE3662" s="54" t="s">
        <v>176</v>
      </c>
      <c r="AG3662" s="63"/>
      <c r="AK3662" s="64"/>
      <c r="AL3662" s="64"/>
      <c r="AM3662" s="65"/>
      <c r="AO3662" s="64"/>
      <c r="AP3662" s="66"/>
      <c r="AQ3662" s="66"/>
      <c r="AS3662" s="67"/>
      <c r="AT3662" s="68"/>
    </row>
    <row r="3663" spans="1:46" x14ac:dyDescent="0.25">
      <c r="A3663" s="60">
        <v>55597.914912323933</v>
      </c>
      <c r="B3663" s="54">
        <f t="shared" si="171"/>
        <v>4</v>
      </c>
      <c r="C3663" s="54">
        <f t="shared" si="172"/>
        <v>3654</v>
      </c>
      <c r="D3663" s="60">
        <v>55597.914912323933</v>
      </c>
      <c r="G3663" s="63"/>
      <c r="I3663" s="64"/>
      <c r="J3663" s="64"/>
      <c r="K3663" s="65"/>
      <c r="M3663" s="64"/>
      <c r="N3663" s="66"/>
      <c r="O3663" s="66"/>
      <c r="Q3663" s="67"/>
      <c r="R3663" s="68"/>
      <c r="S3663" s="63"/>
      <c r="U3663" s="68">
        <v>107878</v>
      </c>
      <c r="V3663" s="64">
        <v>4</v>
      </c>
      <c r="W3663" s="54">
        <f t="shared" si="173"/>
        <v>3654</v>
      </c>
      <c r="X3663" s="68">
        <v>107878</v>
      </c>
      <c r="AC3663" s="63">
        <v>53939.371830414049</v>
      </c>
      <c r="AD3663" s="63"/>
      <c r="AE3663" s="54" t="s">
        <v>177</v>
      </c>
      <c r="AG3663" s="63"/>
      <c r="AK3663" s="64"/>
      <c r="AL3663" s="64"/>
      <c r="AM3663" s="65"/>
      <c r="AO3663" s="64"/>
      <c r="AP3663" s="66"/>
      <c r="AQ3663" s="66"/>
      <c r="AS3663" s="67"/>
      <c r="AT3663" s="68"/>
    </row>
    <row r="3664" spans="1:46" x14ac:dyDescent="0.25">
      <c r="A3664" s="60">
        <v>55613.068530410528</v>
      </c>
      <c r="B3664" s="54">
        <f t="shared" si="171"/>
        <v>5</v>
      </c>
      <c r="C3664" s="54">
        <f t="shared" si="172"/>
        <v>3655</v>
      </c>
      <c r="D3664" s="60">
        <v>55613.068530410528</v>
      </c>
      <c r="G3664" s="63"/>
      <c r="I3664" s="64"/>
      <c r="J3664" s="64"/>
      <c r="K3664" s="65"/>
      <c r="M3664" s="64"/>
      <c r="N3664" s="66"/>
      <c r="O3664" s="66"/>
      <c r="Q3664" s="67"/>
      <c r="R3664" s="68"/>
      <c r="S3664" s="63"/>
      <c r="U3664" s="68">
        <v>107907</v>
      </c>
      <c r="V3664" s="64">
        <v>5</v>
      </c>
      <c r="W3664" s="54">
        <f t="shared" si="173"/>
        <v>3655</v>
      </c>
      <c r="X3664" s="68">
        <v>107907</v>
      </c>
      <c r="AC3664" s="63">
        <v>53954.772690187208</v>
      </c>
      <c r="AD3664" s="63"/>
      <c r="AE3664" s="54" t="s">
        <v>176</v>
      </c>
      <c r="AG3664" s="63"/>
      <c r="AK3664" s="64"/>
      <c r="AL3664" s="64"/>
      <c r="AM3664" s="65"/>
      <c r="AO3664" s="64"/>
      <c r="AP3664" s="66"/>
      <c r="AQ3664" s="66"/>
      <c r="AS3664" s="67"/>
      <c r="AT3664" s="68"/>
    </row>
    <row r="3665" spans="1:46" x14ac:dyDescent="0.25">
      <c r="A3665" s="60">
        <v>55628.36063964013</v>
      </c>
      <c r="B3665" s="54">
        <f t="shared" si="171"/>
        <v>6</v>
      </c>
      <c r="C3665" s="54">
        <f t="shared" si="172"/>
        <v>3656</v>
      </c>
      <c r="D3665" s="60">
        <v>55628.36063964013</v>
      </c>
      <c r="G3665" s="63"/>
      <c r="I3665" s="64"/>
      <c r="J3665" s="64"/>
      <c r="K3665" s="65"/>
      <c r="M3665" s="64"/>
      <c r="N3665" s="66"/>
      <c r="O3665" s="66"/>
      <c r="Q3665" s="67"/>
      <c r="R3665" s="68"/>
      <c r="S3665" s="63"/>
      <c r="U3665" s="68">
        <v>107936</v>
      </c>
      <c r="V3665" s="64">
        <v>6</v>
      </c>
      <c r="W3665" s="54">
        <f t="shared" si="173"/>
        <v>3656</v>
      </c>
      <c r="X3665" s="68">
        <v>107936</v>
      </c>
      <c r="AC3665" s="63">
        <v>53968.988397359382</v>
      </c>
      <c r="AD3665" s="63"/>
      <c r="AE3665" s="54" t="s">
        <v>177</v>
      </c>
      <c r="AG3665" s="63"/>
      <c r="AK3665" s="64"/>
      <c r="AL3665" s="64"/>
      <c r="AM3665" s="65"/>
      <c r="AO3665" s="64"/>
      <c r="AP3665" s="66"/>
      <c r="AQ3665" s="66"/>
      <c r="AS3665" s="67"/>
      <c r="AT3665" s="68"/>
    </row>
    <row r="3666" spans="1:46" x14ac:dyDescent="0.25">
      <c r="A3666" s="60">
        <v>55643.775120686274</v>
      </c>
      <c r="B3666" s="54">
        <f t="shared" si="171"/>
        <v>7</v>
      </c>
      <c r="C3666" s="54">
        <f t="shared" si="172"/>
        <v>3657</v>
      </c>
      <c r="D3666" s="60">
        <v>55643.775120686274</v>
      </c>
      <c r="G3666" s="63"/>
      <c r="I3666" s="64"/>
      <c r="J3666" s="64"/>
      <c r="K3666" s="65"/>
      <c r="M3666" s="64"/>
      <c r="N3666" s="66"/>
      <c r="O3666" s="66"/>
      <c r="Q3666" s="67"/>
      <c r="R3666" s="68"/>
      <c r="S3666" s="63"/>
      <c r="U3666" s="68">
        <v>107966</v>
      </c>
      <c r="V3666" s="64">
        <v>7</v>
      </c>
      <c r="W3666" s="54">
        <f t="shared" si="173"/>
        <v>3657</v>
      </c>
      <c r="X3666" s="68">
        <v>107966</v>
      </c>
      <c r="AC3666" s="63">
        <v>53984.14527748106</v>
      </c>
      <c r="AD3666" s="63"/>
      <c r="AE3666" s="54" t="s">
        <v>176</v>
      </c>
      <c r="AG3666" s="63"/>
      <c r="AK3666" s="64"/>
      <c r="AL3666" s="64"/>
      <c r="AM3666" s="65"/>
      <c r="AO3666" s="64"/>
      <c r="AP3666" s="66"/>
      <c r="AQ3666" s="66"/>
      <c r="AS3666" s="67"/>
      <c r="AT3666" s="68"/>
    </row>
    <row r="3667" spans="1:46" x14ac:dyDescent="0.25">
      <c r="A3667" s="60">
        <v>55659.312762024347</v>
      </c>
      <c r="B3667" s="54">
        <f t="shared" si="171"/>
        <v>8</v>
      </c>
      <c r="C3667" s="54">
        <f t="shared" si="172"/>
        <v>3658</v>
      </c>
      <c r="D3667" s="60">
        <v>55659.312762024347</v>
      </c>
      <c r="G3667" s="63"/>
      <c r="I3667" s="64"/>
      <c r="J3667" s="64"/>
      <c r="K3667" s="65"/>
      <c r="M3667" s="64"/>
      <c r="N3667" s="66"/>
      <c r="O3667" s="66"/>
      <c r="Q3667" s="67"/>
      <c r="R3667" s="68"/>
      <c r="S3667" s="63"/>
      <c r="U3667" s="68">
        <v>107995</v>
      </c>
      <c r="V3667" s="64">
        <v>8</v>
      </c>
      <c r="W3667" s="54">
        <f t="shared" si="173"/>
        <v>3658</v>
      </c>
      <c r="X3667" s="68">
        <v>107995</v>
      </c>
      <c r="AC3667" s="63">
        <v>53998.707915669773</v>
      </c>
      <c r="AD3667" s="63"/>
      <c r="AE3667" s="54" t="s">
        <v>177</v>
      </c>
      <c r="AG3667" s="63"/>
      <c r="AK3667" s="64"/>
      <c r="AL3667" s="64"/>
      <c r="AM3667" s="65"/>
      <c r="AO3667" s="64"/>
      <c r="AP3667" s="66"/>
      <c r="AQ3667" s="66"/>
      <c r="AS3667" s="67"/>
      <c r="AT3667" s="68"/>
    </row>
    <row r="3668" spans="1:46" x14ac:dyDescent="0.25">
      <c r="A3668" s="60">
        <v>55674.938088573981</v>
      </c>
      <c r="B3668" s="54">
        <f t="shared" si="171"/>
        <v>9</v>
      </c>
      <c r="C3668" s="54">
        <f t="shared" si="172"/>
        <v>3659</v>
      </c>
      <c r="D3668" s="60">
        <v>55674.938088573981</v>
      </c>
      <c r="G3668" s="63"/>
      <c r="I3668" s="64"/>
      <c r="J3668" s="64"/>
      <c r="K3668" s="65"/>
      <c r="M3668" s="64"/>
      <c r="N3668" s="66"/>
      <c r="O3668" s="66"/>
      <c r="Q3668" s="67"/>
      <c r="R3668" s="68"/>
      <c r="S3668" s="63"/>
      <c r="U3668" s="68">
        <v>108024</v>
      </c>
      <c r="V3668" s="64">
        <v>9</v>
      </c>
      <c r="W3668" s="54">
        <f t="shared" si="173"/>
        <v>3659</v>
      </c>
      <c r="X3668" s="68">
        <v>108024</v>
      </c>
      <c r="AC3668" s="63">
        <v>54013.541799469851</v>
      </c>
      <c r="AD3668" s="63"/>
      <c r="AE3668" s="54" t="s">
        <v>176</v>
      </c>
      <c r="AG3668" s="63"/>
      <c r="AK3668" s="64"/>
      <c r="AL3668" s="64"/>
      <c r="AM3668" s="65"/>
      <c r="AO3668" s="64"/>
      <c r="AP3668" s="66"/>
      <c r="AQ3668" s="66"/>
      <c r="AS3668" s="67"/>
      <c r="AT3668" s="68"/>
    </row>
    <row r="3669" spans="1:46" x14ac:dyDescent="0.25">
      <c r="A3669" s="60">
        <v>55690.637221940793</v>
      </c>
      <c r="B3669" s="54">
        <f t="shared" si="171"/>
        <v>10</v>
      </c>
      <c r="C3669" s="54">
        <f t="shared" si="172"/>
        <v>3660</v>
      </c>
      <c r="D3669" s="60">
        <v>55690.637221940793</v>
      </c>
      <c r="G3669" s="63"/>
      <c r="I3669" s="64"/>
      <c r="J3669" s="64"/>
      <c r="K3669" s="65"/>
      <c r="M3669" s="64"/>
      <c r="N3669" s="66"/>
      <c r="O3669" s="66"/>
      <c r="Q3669" s="67"/>
      <c r="R3669" s="68"/>
      <c r="S3669" s="63"/>
      <c r="U3669" s="68">
        <v>108054</v>
      </c>
      <c r="V3669" s="64">
        <v>10</v>
      </c>
      <c r="W3669" s="54">
        <f t="shared" si="173"/>
        <v>3660</v>
      </c>
      <c r="X3669" s="68">
        <v>108054</v>
      </c>
      <c r="AC3669" s="63">
        <v>54028.497459563427</v>
      </c>
      <c r="AD3669" s="63"/>
      <c r="AE3669" s="54" t="s">
        <v>177</v>
      </c>
      <c r="AG3669" s="63"/>
      <c r="AK3669" s="64"/>
      <c r="AL3669" s="64"/>
      <c r="AM3669" s="65"/>
      <c r="AO3669" s="64"/>
      <c r="AP3669" s="66"/>
      <c r="AQ3669" s="66"/>
      <c r="AS3669" s="67"/>
      <c r="AT3669" s="68"/>
    </row>
    <row r="3670" spans="1:46" x14ac:dyDescent="0.25">
      <c r="A3670" s="60">
        <v>55706.362060939893</v>
      </c>
      <c r="B3670" s="54">
        <f t="shared" si="171"/>
        <v>11</v>
      </c>
      <c r="C3670" s="54">
        <f t="shared" si="172"/>
        <v>3661</v>
      </c>
      <c r="D3670" s="60">
        <v>55706.362060939893</v>
      </c>
      <c r="G3670" s="63"/>
      <c r="I3670" s="64"/>
      <c r="J3670" s="64"/>
      <c r="K3670" s="65"/>
      <c r="M3670" s="64"/>
      <c r="N3670" s="66"/>
      <c r="O3670" s="66"/>
      <c r="Q3670" s="67"/>
      <c r="R3670" s="68"/>
      <c r="S3670" s="63"/>
      <c r="U3670" s="68">
        <v>108084</v>
      </c>
      <c r="V3670" s="64">
        <v>11</v>
      </c>
      <c r="W3670" s="54">
        <f t="shared" si="173"/>
        <v>3661</v>
      </c>
      <c r="X3670" s="68">
        <v>108084</v>
      </c>
      <c r="AC3670" s="63">
        <v>54042.985762184486</v>
      </c>
      <c r="AD3670" s="63"/>
      <c r="AE3670" s="54" t="s">
        <v>176</v>
      </c>
      <c r="AG3670" s="63"/>
      <c r="AK3670" s="64"/>
      <c r="AL3670" s="64"/>
      <c r="AM3670" s="65"/>
      <c r="AO3670" s="64"/>
      <c r="AP3670" s="66"/>
      <c r="AQ3670" s="66"/>
      <c r="AS3670" s="67"/>
      <c r="AT3670" s="68"/>
    </row>
    <row r="3671" spans="1:46" x14ac:dyDescent="0.25">
      <c r="A3671" s="60">
        <v>55722.090449814219</v>
      </c>
      <c r="B3671" s="54">
        <f t="shared" si="171"/>
        <v>12</v>
      </c>
      <c r="C3671" s="54">
        <f t="shared" si="172"/>
        <v>3662</v>
      </c>
      <c r="D3671" s="60">
        <v>55722.090449814219</v>
      </c>
      <c r="G3671" s="63"/>
      <c r="I3671" s="64"/>
      <c r="J3671" s="64"/>
      <c r="K3671" s="65"/>
      <c r="M3671" s="64"/>
      <c r="N3671" s="66"/>
      <c r="O3671" s="66"/>
      <c r="Q3671" s="67"/>
      <c r="R3671" s="68"/>
      <c r="S3671" s="63"/>
      <c r="U3671" s="68">
        <v>108113</v>
      </c>
      <c r="V3671" s="64">
        <v>12</v>
      </c>
      <c r="W3671" s="54">
        <f t="shared" si="173"/>
        <v>3662</v>
      </c>
      <c r="X3671" s="68">
        <v>108113</v>
      </c>
      <c r="AC3671" s="63">
        <v>54058.290507671889</v>
      </c>
      <c r="AD3671" s="63"/>
      <c r="AE3671" s="54" t="s">
        <v>177</v>
      </c>
      <c r="AG3671" s="63"/>
      <c r="AK3671" s="64"/>
      <c r="AL3671" s="64"/>
      <c r="AM3671" s="65"/>
      <c r="AO3671" s="64"/>
      <c r="AP3671" s="66"/>
      <c r="AQ3671" s="66"/>
      <c r="AS3671" s="67"/>
      <c r="AT3671" s="68"/>
    </row>
    <row r="3672" spans="1:46" x14ac:dyDescent="0.25">
      <c r="A3672" s="60">
        <v>55737.774042414501</v>
      </c>
      <c r="B3672" s="54">
        <f t="shared" si="171"/>
        <v>13</v>
      </c>
      <c r="C3672" s="54">
        <f t="shared" si="172"/>
        <v>3663</v>
      </c>
      <c r="D3672" s="60">
        <v>55737.774042414501</v>
      </c>
      <c r="G3672" s="63"/>
      <c r="I3672" s="64"/>
      <c r="J3672" s="64"/>
      <c r="K3672" s="65"/>
      <c r="M3672" s="64"/>
      <c r="N3672" s="66"/>
      <c r="O3672" s="66"/>
      <c r="Q3672" s="67"/>
      <c r="R3672" s="68"/>
      <c r="S3672" s="63"/>
      <c r="U3672" s="68">
        <v>108143</v>
      </c>
      <c r="V3672" s="64">
        <v>1</v>
      </c>
      <c r="W3672" s="54">
        <f t="shared" si="173"/>
        <v>3663</v>
      </c>
      <c r="X3672" s="68">
        <v>108143</v>
      </c>
      <c r="AC3672" s="63">
        <v>54072.481727953069</v>
      </c>
      <c r="AD3672" s="63"/>
      <c r="AE3672" s="54" t="s">
        <v>176</v>
      </c>
      <c r="AG3672" s="63"/>
      <c r="AK3672" s="64"/>
      <c r="AL3672" s="64"/>
      <c r="AM3672" s="65"/>
      <c r="AO3672" s="64"/>
      <c r="AP3672" s="66"/>
      <c r="AQ3672" s="66"/>
      <c r="AS3672" s="67"/>
      <c r="AT3672" s="68"/>
    </row>
    <row r="3673" spans="1:46" x14ac:dyDescent="0.25">
      <c r="A3673" s="60">
        <v>55753.390883212909</v>
      </c>
      <c r="B3673" s="54">
        <f t="shared" si="171"/>
        <v>14</v>
      </c>
      <c r="C3673" s="54">
        <f t="shared" si="172"/>
        <v>3664</v>
      </c>
      <c r="D3673" s="60">
        <v>55753.390883212909</v>
      </c>
      <c r="G3673" s="63"/>
      <c r="I3673" s="64"/>
      <c r="J3673" s="64"/>
      <c r="K3673" s="65"/>
      <c r="M3673" s="64"/>
      <c r="N3673" s="66"/>
      <c r="O3673" s="66"/>
      <c r="Q3673" s="67"/>
      <c r="R3673" s="68"/>
      <c r="S3673" s="63"/>
      <c r="U3673" s="68">
        <v>108173</v>
      </c>
      <c r="V3673" s="64">
        <v>2</v>
      </c>
      <c r="W3673" s="54">
        <f t="shared" si="173"/>
        <v>3664</v>
      </c>
      <c r="X3673" s="68">
        <v>108173</v>
      </c>
      <c r="AC3673" s="63">
        <v>54088.01079338789</v>
      </c>
      <c r="AD3673" s="63"/>
      <c r="AE3673" s="54" t="s">
        <v>177</v>
      </c>
      <c r="AG3673" s="63"/>
      <c r="AK3673" s="64"/>
      <c r="AL3673" s="64"/>
      <c r="AM3673" s="65"/>
      <c r="AO3673" s="64"/>
      <c r="AP3673" s="66"/>
      <c r="AQ3673" s="66"/>
      <c r="AS3673" s="67"/>
      <c r="AT3673" s="68"/>
    </row>
    <row r="3674" spans="1:46" x14ac:dyDescent="0.25">
      <c r="A3674" s="60">
        <v>55768.905227999669</v>
      </c>
      <c r="B3674" s="54">
        <f t="shared" si="171"/>
        <v>15</v>
      </c>
      <c r="C3674" s="54">
        <f t="shared" si="172"/>
        <v>3665</v>
      </c>
      <c r="D3674" s="60">
        <v>55768.905227999669</v>
      </c>
      <c r="G3674" s="63"/>
      <c r="I3674" s="64"/>
      <c r="J3674" s="64"/>
      <c r="K3674" s="65"/>
      <c r="M3674" s="64"/>
      <c r="N3674" s="66"/>
      <c r="O3674" s="66"/>
      <c r="Q3674" s="67"/>
      <c r="R3674" s="68"/>
      <c r="S3674" s="63"/>
      <c r="U3674" s="68">
        <v>108203</v>
      </c>
      <c r="V3674" s="64">
        <v>3</v>
      </c>
      <c r="W3674" s="54">
        <f t="shared" si="173"/>
        <v>3665</v>
      </c>
      <c r="X3674" s="68">
        <v>108203</v>
      </c>
      <c r="AC3674" s="63">
        <v>54102.02275617281</v>
      </c>
      <c r="AD3674" s="63"/>
      <c r="AE3674" s="54" t="s">
        <v>176</v>
      </c>
      <c r="AG3674" s="63"/>
      <c r="AK3674" s="64"/>
      <c r="AL3674" s="64"/>
      <c r="AM3674" s="65"/>
      <c r="AO3674" s="64"/>
      <c r="AP3674" s="66"/>
      <c r="AQ3674" s="66"/>
      <c r="AS3674" s="67"/>
      <c r="AT3674" s="68"/>
    </row>
    <row r="3675" spans="1:46" x14ac:dyDescent="0.25">
      <c r="A3675" s="60">
        <v>55784.303540532012</v>
      </c>
      <c r="B3675" s="54">
        <f t="shared" si="171"/>
        <v>16</v>
      </c>
      <c r="C3675" s="54">
        <f t="shared" si="172"/>
        <v>3666</v>
      </c>
      <c r="D3675" s="60">
        <v>55784.303540532012</v>
      </c>
      <c r="G3675" s="63"/>
      <c r="I3675" s="64"/>
      <c r="J3675" s="64"/>
      <c r="K3675" s="65"/>
      <c r="M3675" s="64"/>
      <c r="N3675" s="66"/>
      <c r="O3675" s="66"/>
      <c r="Q3675" s="67"/>
      <c r="R3675" s="68"/>
      <c r="S3675" s="63"/>
      <c r="U3675" s="68">
        <v>108232</v>
      </c>
      <c r="V3675" s="64">
        <v>4</v>
      </c>
      <c r="W3675" s="54">
        <f t="shared" si="173"/>
        <v>3666</v>
      </c>
      <c r="X3675" s="68">
        <v>108232</v>
      </c>
      <c r="AC3675" s="63">
        <v>54117.610669279937</v>
      </c>
      <c r="AD3675" s="63"/>
      <c r="AE3675" s="54" t="s">
        <v>177</v>
      </c>
      <c r="AG3675" s="63"/>
      <c r="AK3675" s="64"/>
      <c r="AL3675" s="64"/>
      <c r="AM3675" s="65"/>
      <c r="AO3675" s="64"/>
      <c r="AP3675" s="66"/>
      <c r="AQ3675" s="66"/>
      <c r="AS3675" s="67"/>
      <c r="AT3675" s="68"/>
    </row>
    <row r="3676" spans="1:46" x14ac:dyDescent="0.25">
      <c r="A3676" s="60">
        <v>55799.570284781978</v>
      </c>
      <c r="B3676" s="54">
        <f t="shared" si="171"/>
        <v>17</v>
      </c>
      <c r="C3676" s="54">
        <f t="shared" si="172"/>
        <v>3667</v>
      </c>
      <c r="D3676" s="60">
        <v>55799.570284781978</v>
      </c>
      <c r="G3676" s="63"/>
      <c r="I3676" s="64"/>
      <c r="J3676" s="64"/>
      <c r="K3676" s="65"/>
      <c r="M3676" s="64"/>
      <c r="N3676" s="66"/>
      <c r="O3676" s="66"/>
      <c r="Q3676" s="67"/>
      <c r="R3676" s="68"/>
      <c r="S3676" s="63"/>
      <c r="U3676" s="68">
        <v>108262</v>
      </c>
      <c r="V3676" s="64">
        <v>5</v>
      </c>
      <c r="W3676" s="54">
        <f t="shared" si="173"/>
        <v>3667</v>
      </c>
      <c r="X3676" s="68">
        <v>108262</v>
      </c>
      <c r="AC3676" s="63">
        <v>54131.603409657255</v>
      </c>
      <c r="AD3676" s="63"/>
      <c r="AE3676" s="54" t="s">
        <v>176</v>
      </c>
      <c r="AG3676" s="63"/>
      <c r="AK3676" s="64"/>
      <c r="AL3676" s="64"/>
      <c r="AM3676" s="65"/>
      <c r="AO3676" s="64"/>
      <c r="AP3676" s="66"/>
      <c r="AQ3676" s="66"/>
      <c r="AS3676" s="67"/>
      <c r="AT3676" s="68"/>
    </row>
    <row r="3677" spans="1:46" x14ac:dyDescent="0.25">
      <c r="A3677" s="60">
        <v>55814.705958887469</v>
      </c>
      <c r="B3677" s="54">
        <f t="shared" si="171"/>
        <v>18</v>
      </c>
      <c r="C3677" s="54">
        <f t="shared" si="172"/>
        <v>3668</v>
      </c>
      <c r="D3677" s="60">
        <v>55814.705958887469</v>
      </c>
      <c r="G3677" s="63"/>
      <c r="I3677" s="64"/>
      <c r="J3677" s="64"/>
      <c r="K3677" s="65"/>
      <c r="M3677" s="64"/>
      <c r="N3677" s="66"/>
      <c r="O3677" s="66"/>
      <c r="Q3677" s="67"/>
      <c r="R3677" s="68"/>
      <c r="S3677" s="63"/>
      <c r="U3677" s="68">
        <v>108291</v>
      </c>
      <c r="V3677" s="64">
        <v>6</v>
      </c>
      <c r="W3677" s="54">
        <f t="shared" si="173"/>
        <v>3668</v>
      </c>
      <c r="X3677" s="68">
        <v>108291</v>
      </c>
      <c r="AC3677" s="63">
        <v>54147.087242601439</v>
      </c>
      <c r="AD3677" s="63"/>
      <c r="AE3677" s="54" t="s">
        <v>177</v>
      </c>
      <c r="AG3677" s="63"/>
      <c r="AK3677" s="64"/>
      <c r="AL3677" s="64"/>
      <c r="AM3677" s="65"/>
      <c r="AO3677" s="64"/>
      <c r="AP3677" s="66"/>
      <c r="AQ3677" s="66"/>
      <c r="AS3677" s="67"/>
      <c r="AT3677" s="68"/>
    </row>
    <row r="3678" spans="1:46" x14ac:dyDescent="0.25">
      <c r="A3678" s="60">
        <v>55829.716152667068</v>
      </c>
      <c r="B3678" s="54">
        <f t="shared" si="171"/>
        <v>19</v>
      </c>
      <c r="C3678" s="54">
        <f t="shared" si="172"/>
        <v>3669</v>
      </c>
      <c r="D3678" s="60">
        <v>55829.716152667068</v>
      </c>
      <c r="G3678" s="63"/>
      <c r="I3678" s="64"/>
      <c r="J3678" s="64"/>
      <c r="K3678" s="65"/>
      <c r="M3678" s="64"/>
      <c r="N3678" s="66"/>
      <c r="O3678" s="66"/>
      <c r="Q3678" s="67"/>
      <c r="R3678" s="68"/>
      <c r="S3678" s="63"/>
      <c r="U3678" s="68">
        <v>108320</v>
      </c>
      <c r="V3678" s="64">
        <v>7</v>
      </c>
      <c r="W3678" s="54">
        <f t="shared" si="173"/>
        <v>3669</v>
      </c>
      <c r="X3678" s="68">
        <v>108320</v>
      </c>
      <c r="AC3678" s="63">
        <v>54161.222892870195</v>
      </c>
      <c r="AD3678" s="63"/>
      <c r="AE3678" s="54" t="s">
        <v>176</v>
      </c>
      <c r="AG3678" s="63"/>
      <c r="AK3678" s="64"/>
      <c r="AL3678" s="64"/>
      <c r="AM3678" s="65"/>
      <c r="AO3678" s="64"/>
      <c r="AP3678" s="66"/>
      <c r="AQ3678" s="66"/>
      <c r="AS3678" s="67"/>
      <c r="AT3678" s="68"/>
    </row>
    <row r="3679" spans="1:46" x14ac:dyDescent="0.25">
      <c r="A3679" s="60">
        <v>55844.616246349178</v>
      </c>
      <c r="B3679" s="54">
        <f t="shared" si="171"/>
        <v>20</v>
      </c>
      <c r="C3679" s="54">
        <f t="shared" si="172"/>
        <v>3670</v>
      </c>
      <c r="D3679" s="60">
        <v>55844.616246349178</v>
      </c>
      <c r="G3679" s="63"/>
      <c r="I3679" s="64"/>
      <c r="J3679" s="64"/>
      <c r="K3679" s="65"/>
      <c r="M3679" s="64"/>
      <c r="N3679" s="66"/>
      <c r="O3679" s="66"/>
      <c r="Q3679" s="67"/>
      <c r="R3679" s="68"/>
      <c r="S3679" s="63"/>
      <c r="U3679" s="68">
        <v>108350</v>
      </c>
      <c r="V3679" s="64">
        <v>7</v>
      </c>
      <c r="W3679" s="54">
        <f t="shared" si="173"/>
        <v>3670</v>
      </c>
      <c r="X3679" s="68">
        <v>108350</v>
      </c>
      <c r="AC3679" s="63">
        <v>54176.46820613509</v>
      </c>
      <c r="AD3679" s="63"/>
      <c r="AE3679" s="54" t="s">
        <v>177</v>
      </c>
      <c r="AG3679" s="63"/>
      <c r="AK3679" s="64"/>
      <c r="AL3679" s="64"/>
      <c r="AM3679" s="65"/>
      <c r="AO3679" s="64"/>
      <c r="AP3679" s="66"/>
      <c r="AQ3679" s="66"/>
      <c r="AS3679" s="67"/>
      <c r="AT3679" s="68"/>
    </row>
    <row r="3680" spans="1:46" x14ac:dyDescent="0.25">
      <c r="A3680" s="60">
        <v>55859.428393758833</v>
      </c>
      <c r="B3680" s="54">
        <f t="shared" si="171"/>
        <v>21</v>
      </c>
      <c r="C3680" s="54">
        <f t="shared" si="172"/>
        <v>3671</v>
      </c>
      <c r="D3680" s="60">
        <v>55859.428393758833</v>
      </c>
      <c r="G3680" s="63"/>
      <c r="I3680" s="64"/>
      <c r="J3680" s="64"/>
      <c r="K3680" s="65"/>
      <c r="M3680" s="64"/>
      <c r="N3680" s="66"/>
      <c r="O3680" s="66"/>
      <c r="Q3680" s="67"/>
      <c r="R3680" s="68"/>
      <c r="S3680" s="63"/>
      <c r="U3680" s="68">
        <v>108379</v>
      </c>
      <c r="V3680" s="64">
        <v>8</v>
      </c>
      <c r="W3680" s="54">
        <f t="shared" si="173"/>
        <v>3671</v>
      </c>
      <c r="X3680" s="68">
        <v>108379</v>
      </c>
      <c r="AC3680" s="63">
        <v>54190.874604546931</v>
      </c>
      <c r="AD3680" s="63"/>
      <c r="AE3680" s="54" t="s">
        <v>176</v>
      </c>
      <c r="AG3680" s="63"/>
      <c r="AK3680" s="64"/>
      <c r="AL3680" s="64"/>
      <c r="AM3680" s="65"/>
      <c r="AO3680" s="64"/>
      <c r="AP3680" s="66"/>
      <c r="AQ3680" s="66"/>
      <c r="AS3680" s="67"/>
      <c r="AT3680" s="68"/>
    </row>
    <row r="3681" spans="1:46" x14ac:dyDescent="0.25">
      <c r="A3681" s="60">
        <v>55874.179585787002</v>
      </c>
      <c r="B3681" s="54">
        <f t="shared" si="171"/>
        <v>22</v>
      </c>
      <c r="C3681" s="54">
        <f t="shared" si="172"/>
        <v>3672</v>
      </c>
      <c r="D3681" s="60">
        <v>55874.179585787002</v>
      </c>
      <c r="G3681" s="63"/>
      <c r="I3681" s="64"/>
      <c r="J3681" s="64"/>
      <c r="K3681" s="65"/>
      <c r="M3681" s="64"/>
      <c r="N3681" s="66"/>
      <c r="O3681" s="66"/>
      <c r="Q3681" s="67"/>
      <c r="R3681" s="68"/>
      <c r="S3681" s="63"/>
      <c r="U3681" s="68">
        <v>108408</v>
      </c>
      <c r="V3681" s="64">
        <v>9</v>
      </c>
      <c r="W3681" s="54">
        <f t="shared" si="173"/>
        <v>3672</v>
      </c>
      <c r="X3681" s="68">
        <v>108408</v>
      </c>
      <c r="AC3681" s="63">
        <v>54205.790617693216</v>
      </c>
      <c r="AD3681" s="63"/>
      <c r="AE3681" s="54" t="s">
        <v>177</v>
      </c>
      <c r="AG3681" s="63"/>
      <c r="AK3681" s="64"/>
      <c r="AL3681" s="64"/>
      <c r="AM3681" s="65"/>
      <c r="AO3681" s="64"/>
      <c r="AP3681" s="66"/>
      <c r="AQ3681" s="66"/>
      <c r="AS3681" s="67"/>
      <c r="AT3681" s="68"/>
    </row>
    <row r="3682" spans="1:46" x14ac:dyDescent="0.25">
      <c r="A3682" s="60">
        <v>55888.901054728311</v>
      </c>
      <c r="B3682" s="54">
        <f t="shared" si="171"/>
        <v>23</v>
      </c>
      <c r="C3682" s="54">
        <f t="shared" si="172"/>
        <v>3673</v>
      </c>
      <c r="D3682" s="60">
        <v>55888.901054728311</v>
      </c>
      <c r="G3682" s="63"/>
      <c r="I3682" s="64"/>
      <c r="J3682" s="64"/>
      <c r="K3682" s="65"/>
      <c r="M3682" s="64"/>
      <c r="N3682" s="66"/>
      <c r="O3682" s="66"/>
      <c r="Q3682" s="67"/>
      <c r="R3682" s="68"/>
      <c r="S3682" s="63"/>
      <c r="U3682" s="68">
        <v>108438</v>
      </c>
      <c r="V3682" s="64">
        <v>10</v>
      </c>
      <c r="W3682" s="54">
        <f t="shared" si="173"/>
        <v>3673</v>
      </c>
      <c r="X3682" s="68">
        <v>108438</v>
      </c>
      <c r="AC3682" s="63">
        <v>54220.535546347965</v>
      </c>
      <c r="AD3682" s="63"/>
      <c r="AE3682" s="54" t="s">
        <v>176</v>
      </c>
      <c r="AG3682" s="63"/>
      <c r="AK3682" s="64"/>
      <c r="AL3682" s="64"/>
      <c r="AM3682" s="65"/>
      <c r="AO3682" s="64"/>
      <c r="AP3682" s="66"/>
      <c r="AQ3682" s="66"/>
      <c r="AS3682" s="67"/>
      <c r="AT3682" s="68"/>
    </row>
    <row r="3683" spans="1:46" x14ac:dyDescent="0.25">
      <c r="A3683" s="60">
        <v>55903.625441512559</v>
      </c>
      <c r="B3683" s="54">
        <f t="shared" si="171"/>
        <v>24</v>
      </c>
      <c r="C3683" s="54">
        <f t="shared" si="172"/>
        <v>3674</v>
      </c>
      <c r="D3683" s="60">
        <v>55903.625441512559</v>
      </c>
      <c r="G3683" s="63"/>
      <c r="I3683" s="64"/>
      <c r="J3683" s="64"/>
      <c r="K3683" s="65"/>
      <c r="M3683" s="64"/>
      <c r="N3683" s="66"/>
      <c r="O3683" s="66"/>
      <c r="Q3683" s="67"/>
      <c r="R3683" s="68"/>
      <c r="S3683" s="63"/>
      <c r="U3683" s="68">
        <v>108467</v>
      </c>
      <c r="V3683" s="64">
        <v>11</v>
      </c>
      <c r="W3683" s="54">
        <f t="shared" si="173"/>
        <v>3674</v>
      </c>
      <c r="X3683" s="68">
        <v>108467</v>
      </c>
      <c r="AC3683" s="63">
        <v>54235.089821516536</v>
      </c>
      <c r="AD3683" s="63"/>
      <c r="AE3683" s="54" t="s">
        <v>177</v>
      </c>
      <c r="AG3683" s="63"/>
      <c r="AK3683" s="64"/>
      <c r="AL3683" s="64"/>
      <c r="AM3683" s="65"/>
      <c r="AO3683" s="64"/>
      <c r="AP3683" s="66"/>
      <c r="AQ3683" s="66"/>
      <c r="AS3683" s="67"/>
      <c r="AT3683" s="68"/>
    </row>
    <row r="3684" spans="1:46" x14ac:dyDescent="0.25">
      <c r="A3684" s="60">
        <v>55918.385035405401</v>
      </c>
      <c r="B3684" s="54">
        <f t="shared" si="171"/>
        <v>1</v>
      </c>
      <c r="C3684" s="54">
        <f t="shared" si="172"/>
        <v>3675</v>
      </c>
      <c r="D3684" s="60">
        <v>55918.385035405401</v>
      </c>
      <c r="G3684" s="63"/>
      <c r="I3684" s="64"/>
      <c r="J3684" s="64"/>
      <c r="K3684" s="65"/>
      <c r="M3684" s="64"/>
      <c r="N3684" s="66"/>
      <c r="O3684" s="66"/>
      <c r="Q3684" s="67"/>
      <c r="R3684" s="68"/>
      <c r="S3684" s="63"/>
      <c r="U3684" s="68">
        <v>108497</v>
      </c>
      <c r="V3684" s="64">
        <v>12</v>
      </c>
      <c r="W3684" s="54">
        <f t="shared" si="173"/>
        <v>3675</v>
      </c>
      <c r="X3684" s="68">
        <v>108497</v>
      </c>
      <c r="AC3684" s="63">
        <v>54250.17044674838</v>
      </c>
      <c r="AD3684" s="63"/>
      <c r="AE3684" s="54" t="s">
        <v>176</v>
      </c>
      <c r="AG3684" s="63"/>
      <c r="AK3684" s="64"/>
      <c r="AL3684" s="64"/>
      <c r="AM3684" s="65"/>
      <c r="AO3684" s="64"/>
      <c r="AP3684" s="66"/>
      <c r="AQ3684" s="66"/>
      <c r="AS3684" s="67"/>
      <c r="AT3684" s="68"/>
    </row>
    <row r="3685" spans="1:46" x14ac:dyDescent="0.25">
      <c r="A3685" s="60">
        <v>55933.210622428451</v>
      </c>
      <c r="B3685" s="54">
        <f t="shared" si="171"/>
        <v>2</v>
      </c>
      <c r="C3685" s="54">
        <f t="shared" si="172"/>
        <v>3676</v>
      </c>
      <c r="D3685" s="60">
        <v>55933.210622428451</v>
      </c>
      <c r="G3685" s="63"/>
      <c r="I3685" s="64"/>
      <c r="J3685" s="64"/>
      <c r="K3685" s="65"/>
      <c r="M3685" s="64"/>
      <c r="N3685" s="66"/>
      <c r="O3685" s="66"/>
      <c r="Q3685" s="67"/>
      <c r="R3685" s="68"/>
      <c r="S3685" s="63"/>
      <c r="U3685" s="68">
        <v>108527</v>
      </c>
      <c r="V3685" s="64">
        <v>1</v>
      </c>
      <c r="W3685" s="54">
        <f t="shared" si="173"/>
        <v>3676</v>
      </c>
      <c r="X3685" s="68">
        <v>108527</v>
      </c>
      <c r="AC3685" s="63">
        <v>54264.399415548425</v>
      </c>
      <c r="AD3685" s="63"/>
      <c r="AE3685" s="54" t="s">
        <v>177</v>
      </c>
      <c r="AG3685" s="63"/>
      <c r="AK3685" s="64"/>
      <c r="AL3685" s="64"/>
      <c r="AM3685" s="65"/>
      <c r="AO3685" s="64"/>
      <c r="AP3685" s="66"/>
      <c r="AQ3685" s="66"/>
      <c r="AS3685" s="67"/>
      <c r="AT3685" s="68"/>
    </row>
    <row r="3686" spans="1:46" x14ac:dyDescent="0.25">
      <c r="A3686" s="60">
        <v>55948.128265261184</v>
      </c>
      <c r="B3686" s="54">
        <f t="shared" si="171"/>
        <v>3</v>
      </c>
      <c r="C3686" s="54">
        <f t="shared" si="172"/>
        <v>3677</v>
      </c>
      <c r="D3686" s="60">
        <v>55948.128265261184</v>
      </c>
      <c r="G3686" s="63"/>
      <c r="I3686" s="64"/>
      <c r="J3686" s="64"/>
      <c r="K3686" s="65"/>
      <c r="M3686" s="64"/>
      <c r="N3686" s="66"/>
      <c r="O3686" s="66"/>
      <c r="Q3686" s="67"/>
      <c r="R3686" s="68"/>
      <c r="S3686" s="63"/>
      <c r="U3686" s="68">
        <v>108557</v>
      </c>
      <c r="V3686" s="64">
        <v>2</v>
      </c>
      <c r="W3686" s="54">
        <f t="shared" si="173"/>
        <v>3677</v>
      </c>
      <c r="X3686" s="68">
        <v>108557</v>
      </c>
      <c r="AC3686" s="63">
        <v>54279.750116570853</v>
      </c>
      <c r="AD3686" s="63"/>
      <c r="AE3686" s="54" t="s">
        <v>176</v>
      </c>
      <c r="AG3686" s="63"/>
      <c r="AK3686" s="64"/>
      <c r="AL3686" s="64"/>
      <c r="AM3686" s="65"/>
      <c r="AO3686" s="64"/>
      <c r="AP3686" s="66"/>
      <c r="AQ3686" s="66"/>
      <c r="AS3686" s="67"/>
      <c r="AT3686" s="68"/>
    </row>
    <row r="3687" spans="1:46" x14ac:dyDescent="0.25">
      <c r="A3687" s="60">
        <v>55963.158882528078</v>
      </c>
      <c r="B3687" s="54">
        <f t="shared" si="171"/>
        <v>4</v>
      </c>
      <c r="C3687" s="54">
        <f t="shared" si="172"/>
        <v>3678</v>
      </c>
      <c r="D3687" s="60">
        <v>55963.158882528078</v>
      </c>
      <c r="G3687" s="63"/>
      <c r="I3687" s="64"/>
      <c r="J3687" s="64"/>
      <c r="K3687" s="65"/>
      <c r="M3687" s="64"/>
      <c r="N3687" s="66"/>
      <c r="O3687" s="66"/>
      <c r="Q3687" s="67"/>
      <c r="R3687" s="68"/>
      <c r="S3687" s="63"/>
      <c r="U3687" s="68">
        <v>108586</v>
      </c>
      <c r="V3687" s="64">
        <v>3</v>
      </c>
      <c r="W3687" s="54">
        <f t="shared" si="173"/>
        <v>3678</v>
      </c>
      <c r="X3687" s="68">
        <v>108586</v>
      </c>
      <c r="AC3687" s="63">
        <v>54293.755838211626</v>
      </c>
      <c r="AD3687" s="63"/>
      <c r="AE3687" s="54" t="s">
        <v>177</v>
      </c>
      <c r="AG3687" s="63"/>
      <c r="AK3687" s="64"/>
      <c r="AL3687" s="64"/>
      <c r="AM3687" s="65"/>
      <c r="AO3687" s="64"/>
      <c r="AP3687" s="66"/>
      <c r="AQ3687" s="66"/>
      <c r="AS3687" s="67"/>
      <c r="AT3687" s="68"/>
    </row>
    <row r="3688" spans="1:46" x14ac:dyDescent="0.25">
      <c r="A3688" s="60">
        <v>55978.316595830489</v>
      </c>
      <c r="B3688" s="54">
        <f t="shared" si="171"/>
        <v>5</v>
      </c>
      <c r="C3688" s="54">
        <f t="shared" si="172"/>
        <v>3679</v>
      </c>
      <c r="D3688" s="60">
        <v>55978.316595830489</v>
      </c>
      <c r="G3688" s="63"/>
      <c r="I3688" s="64"/>
      <c r="J3688" s="64"/>
      <c r="K3688" s="65"/>
      <c r="M3688" s="64"/>
      <c r="N3688" s="66"/>
      <c r="O3688" s="66"/>
      <c r="Q3688" s="67"/>
      <c r="R3688" s="68"/>
      <c r="S3688" s="63"/>
      <c r="U3688" s="68">
        <v>108616</v>
      </c>
      <c r="V3688" s="64">
        <v>4</v>
      </c>
      <c r="W3688" s="54">
        <f t="shared" si="173"/>
        <v>3679</v>
      </c>
      <c r="X3688" s="68">
        <v>108616</v>
      </c>
      <c r="AC3688" s="63">
        <v>54309.267937100958</v>
      </c>
      <c r="AD3688" s="63"/>
      <c r="AE3688" s="54" t="s">
        <v>176</v>
      </c>
      <c r="AG3688" s="63"/>
      <c r="AK3688" s="64"/>
      <c r="AL3688" s="64"/>
      <c r="AM3688" s="65"/>
      <c r="AO3688" s="64"/>
      <c r="AP3688" s="66"/>
      <c r="AQ3688" s="66"/>
      <c r="AS3688" s="67"/>
      <c r="AT3688" s="68"/>
    </row>
    <row r="3689" spans="1:46" x14ac:dyDescent="0.25">
      <c r="A3689" s="60">
        <v>55993.605321539566</v>
      </c>
      <c r="B3689" s="54">
        <f t="shared" si="171"/>
        <v>6</v>
      </c>
      <c r="C3689" s="54">
        <f t="shared" si="172"/>
        <v>3680</v>
      </c>
      <c r="D3689" s="60">
        <v>55993.605321539566</v>
      </c>
      <c r="G3689" s="63"/>
      <c r="I3689" s="64"/>
      <c r="J3689" s="64"/>
      <c r="K3689" s="65"/>
      <c r="M3689" s="64"/>
      <c r="N3689" s="66"/>
      <c r="O3689" s="66"/>
      <c r="Q3689" s="67"/>
      <c r="R3689" s="68"/>
      <c r="S3689" s="63"/>
      <c r="U3689" s="68">
        <v>108646</v>
      </c>
      <c r="V3689" s="64">
        <v>5</v>
      </c>
      <c r="W3689" s="54">
        <f t="shared" si="173"/>
        <v>3680</v>
      </c>
      <c r="X3689" s="68">
        <v>108646</v>
      </c>
      <c r="AC3689" s="63">
        <v>54323.199857222382</v>
      </c>
      <c r="AD3689" s="63"/>
      <c r="AE3689" s="54" t="s">
        <v>177</v>
      </c>
      <c r="AG3689" s="63"/>
      <c r="AK3689" s="64"/>
      <c r="AL3689" s="64"/>
      <c r="AM3689" s="65"/>
      <c r="AO3689" s="64"/>
      <c r="AP3689" s="66"/>
      <c r="AQ3689" s="66"/>
      <c r="AS3689" s="67"/>
      <c r="AT3689" s="68"/>
    </row>
    <row r="3690" spans="1:46" x14ac:dyDescent="0.25">
      <c r="A3690" s="60">
        <v>56009.024293632247</v>
      </c>
      <c r="B3690" s="54">
        <f t="shared" si="171"/>
        <v>7</v>
      </c>
      <c r="C3690" s="54">
        <f t="shared" si="172"/>
        <v>3681</v>
      </c>
      <c r="D3690" s="60">
        <v>56009.024293632247</v>
      </c>
      <c r="G3690" s="63"/>
      <c r="I3690" s="64"/>
      <c r="J3690" s="64"/>
      <c r="K3690" s="65"/>
      <c r="M3690" s="64"/>
      <c r="N3690" s="66"/>
      <c r="O3690" s="66"/>
      <c r="Q3690" s="67"/>
      <c r="R3690" s="68"/>
      <c r="S3690" s="63"/>
      <c r="U3690" s="68">
        <v>108675</v>
      </c>
      <c r="V3690" s="64">
        <v>6</v>
      </c>
      <c r="W3690" s="54">
        <f t="shared" si="173"/>
        <v>3681</v>
      </c>
      <c r="X3690" s="68">
        <v>108675</v>
      </c>
      <c r="AC3690" s="63">
        <v>54338.740600826684</v>
      </c>
      <c r="AD3690" s="63"/>
      <c r="AE3690" s="54" t="s">
        <v>176</v>
      </c>
      <c r="AG3690" s="63"/>
      <c r="AK3690" s="64"/>
      <c r="AL3690" s="64"/>
      <c r="AM3690" s="65"/>
      <c r="AO3690" s="64"/>
      <c r="AP3690" s="66"/>
      <c r="AQ3690" s="66"/>
      <c r="AS3690" s="67"/>
      <c r="AT3690" s="68"/>
    </row>
    <row r="3691" spans="1:46" x14ac:dyDescent="0.25">
      <c r="A3691" s="60">
        <v>56024.556224578992</v>
      </c>
      <c r="B3691" s="54">
        <f t="shared" si="171"/>
        <v>8</v>
      </c>
      <c r="C3691" s="54">
        <f t="shared" si="172"/>
        <v>3682</v>
      </c>
      <c r="D3691" s="60">
        <v>56024.556224578992</v>
      </c>
      <c r="G3691" s="63"/>
      <c r="I3691" s="64"/>
      <c r="J3691" s="64"/>
      <c r="K3691" s="65"/>
      <c r="M3691" s="64"/>
      <c r="N3691" s="66"/>
      <c r="O3691" s="66"/>
      <c r="Q3691" s="67"/>
      <c r="R3691" s="68"/>
      <c r="S3691" s="63"/>
      <c r="U3691" s="68">
        <v>108704</v>
      </c>
      <c r="V3691" s="64">
        <v>7</v>
      </c>
      <c r="W3691" s="54">
        <f t="shared" si="173"/>
        <v>3682</v>
      </c>
      <c r="X3691" s="68">
        <v>108704</v>
      </c>
      <c r="AC3691" s="63">
        <v>54352.768193135969</v>
      </c>
      <c r="AD3691" s="63"/>
      <c r="AE3691" s="54" t="s">
        <v>177</v>
      </c>
      <c r="AG3691" s="63"/>
      <c r="AK3691" s="64"/>
      <c r="AL3691" s="64"/>
      <c r="AM3691" s="65"/>
      <c r="AO3691" s="64"/>
      <c r="AP3691" s="66"/>
      <c r="AQ3691" s="66"/>
      <c r="AS3691" s="67"/>
      <c r="AT3691" s="68"/>
    </row>
    <row r="3692" spans="1:46" x14ac:dyDescent="0.25">
      <c r="A3692" s="60">
        <v>56040.186838545837</v>
      </c>
      <c r="B3692" s="54">
        <f t="shared" si="171"/>
        <v>9</v>
      </c>
      <c r="C3692" s="54">
        <f t="shared" si="172"/>
        <v>3683</v>
      </c>
      <c r="D3692" s="60">
        <v>56040.186838545837</v>
      </c>
      <c r="G3692" s="63"/>
      <c r="I3692" s="64"/>
      <c r="J3692" s="64"/>
      <c r="K3692" s="65"/>
      <c r="M3692" s="64"/>
      <c r="N3692" s="66"/>
      <c r="O3692" s="66"/>
      <c r="Q3692" s="67"/>
      <c r="R3692" s="68"/>
      <c r="S3692" s="63"/>
      <c r="U3692" s="68">
        <v>108734</v>
      </c>
      <c r="V3692" s="64">
        <v>8</v>
      </c>
      <c r="W3692" s="54">
        <f t="shared" si="173"/>
        <v>3683</v>
      </c>
      <c r="X3692" s="68">
        <v>108734</v>
      </c>
      <c r="AC3692" s="63">
        <v>54368.194169403519</v>
      </c>
      <c r="AD3692" s="63"/>
      <c r="AE3692" s="54" t="s">
        <v>176</v>
      </c>
      <c r="AG3692" s="63"/>
      <c r="AK3692" s="64"/>
      <c r="AL3692" s="64"/>
      <c r="AM3692" s="65"/>
      <c r="AO3692" s="64"/>
      <c r="AP3692" s="66"/>
      <c r="AQ3692" s="66"/>
      <c r="AS3692" s="67"/>
      <c r="AT3692" s="68"/>
    </row>
    <row r="3693" spans="1:46" x14ac:dyDescent="0.25">
      <c r="A3693" s="60">
        <v>56055.878854824696</v>
      </c>
      <c r="B3693" s="54">
        <f t="shared" si="171"/>
        <v>10</v>
      </c>
      <c r="C3693" s="54">
        <f t="shared" si="172"/>
        <v>3684</v>
      </c>
      <c r="D3693" s="60">
        <v>56055.878854824696</v>
      </c>
      <c r="G3693" s="63"/>
      <c r="I3693" s="64"/>
      <c r="J3693" s="64"/>
      <c r="K3693" s="65"/>
      <c r="M3693" s="64"/>
      <c r="N3693" s="66"/>
      <c r="O3693" s="66"/>
      <c r="Q3693" s="67"/>
      <c r="R3693" s="68"/>
      <c r="S3693" s="63"/>
      <c r="U3693" s="68">
        <v>108763</v>
      </c>
      <c r="V3693" s="64">
        <v>9</v>
      </c>
      <c r="W3693" s="54">
        <f t="shared" si="173"/>
        <v>3684</v>
      </c>
      <c r="X3693" s="68">
        <v>108763</v>
      </c>
      <c r="AC3693" s="63">
        <v>54382.472746118437</v>
      </c>
      <c r="AD3693" s="63"/>
      <c r="AE3693" s="54" t="s">
        <v>177</v>
      </c>
      <c r="AG3693" s="63"/>
      <c r="AK3693" s="64"/>
      <c r="AL3693" s="64"/>
      <c r="AM3693" s="65"/>
      <c r="AO3693" s="64"/>
      <c r="AP3693" s="66"/>
      <c r="AQ3693" s="66"/>
      <c r="AS3693" s="67"/>
      <c r="AT3693" s="68"/>
    </row>
    <row r="3694" spans="1:46" x14ac:dyDescent="0.25">
      <c r="A3694" s="60">
        <v>56071.610101497732</v>
      </c>
      <c r="B3694" s="54">
        <f t="shared" si="171"/>
        <v>11</v>
      </c>
      <c r="C3694" s="54">
        <f t="shared" si="172"/>
        <v>3685</v>
      </c>
      <c r="D3694" s="60">
        <v>56071.610101497732</v>
      </c>
      <c r="G3694" s="63"/>
      <c r="I3694" s="64"/>
      <c r="J3694" s="64"/>
      <c r="K3694" s="65"/>
      <c r="M3694" s="64"/>
      <c r="N3694" s="66"/>
      <c r="O3694" s="66"/>
      <c r="Q3694" s="67"/>
      <c r="R3694" s="68"/>
      <c r="S3694" s="63"/>
      <c r="U3694" s="68">
        <v>108793</v>
      </c>
      <c r="V3694" s="64">
        <v>10</v>
      </c>
      <c r="W3694" s="54">
        <f t="shared" si="173"/>
        <v>3685</v>
      </c>
      <c r="X3694" s="68">
        <v>108793</v>
      </c>
      <c r="AC3694" s="63">
        <v>54397.646784808021</v>
      </c>
      <c r="AD3694" s="63"/>
      <c r="AE3694" s="54" t="s">
        <v>176</v>
      </c>
      <c r="AG3694" s="63"/>
      <c r="AK3694" s="64"/>
      <c r="AL3694" s="64"/>
      <c r="AM3694" s="65"/>
      <c r="AO3694" s="64"/>
      <c r="AP3694" s="66"/>
      <c r="AQ3694" s="66"/>
      <c r="AS3694" s="67"/>
      <c r="AT3694" s="68"/>
    </row>
    <row r="3695" spans="1:46" x14ac:dyDescent="0.25">
      <c r="A3695" s="60">
        <v>56087.331681154668</v>
      </c>
      <c r="B3695" s="54">
        <f t="shared" si="171"/>
        <v>12</v>
      </c>
      <c r="C3695" s="54">
        <f t="shared" si="172"/>
        <v>3686</v>
      </c>
      <c r="D3695" s="60">
        <v>56087.331681154668</v>
      </c>
      <c r="G3695" s="63"/>
      <c r="I3695" s="64"/>
      <c r="J3695" s="64"/>
      <c r="K3695" s="65"/>
      <c r="M3695" s="64"/>
      <c r="N3695" s="66"/>
      <c r="O3695" s="66"/>
      <c r="Q3695" s="67"/>
      <c r="R3695" s="68"/>
      <c r="S3695" s="63"/>
      <c r="U3695" s="68">
        <v>108822</v>
      </c>
      <c r="V3695" s="64">
        <v>11</v>
      </c>
      <c r="W3695" s="54">
        <f t="shared" si="173"/>
        <v>3686</v>
      </c>
      <c r="X3695" s="68">
        <v>108822</v>
      </c>
      <c r="AC3695" s="63">
        <v>54412.278086787555</v>
      </c>
      <c r="AD3695" s="63"/>
      <c r="AE3695" s="54" t="s">
        <v>177</v>
      </c>
      <c r="AG3695" s="63"/>
      <c r="AK3695" s="64"/>
      <c r="AL3695" s="64"/>
      <c r="AM3695" s="65"/>
      <c r="AO3695" s="64"/>
      <c r="AP3695" s="66"/>
      <c r="AQ3695" s="66"/>
      <c r="AS3695" s="67"/>
      <c r="AT3695" s="68"/>
    </row>
    <row r="3696" spans="1:46" x14ac:dyDescent="0.25">
      <c r="A3696" s="60">
        <v>56103.021814699285</v>
      </c>
      <c r="B3696" s="54">
        <f t="shared" si="171"/>
        <v>13</v>
      </c>
      <c r="C3696" s="54">
        <f t="shared" si="172"/>
        <v>3687</v>
      </c>
      <c r="D3696" s="60">
        <v>56103.021814699285</v>
      </c>
      <c r="G3696" s="63"/>
      <c r="I3696" s="64"/>
      <c r="J3696" s="64"/>
      <c r="K3696" s="65"/>
      <c r="M3696" s="64"/>
      <c r="N3696" s="66"/>
      <c r="O3696" s="66"/>
      <c r="Q3696" s="67"/>
      <c r="R3696" s="68"/>
      <c r="S3696" s="63"/>
      <c r="U3696" s="68">
        <v>108851</v>
      </c>
      <c r="V3696" s="64">
        <v>12</v>
      </c>
      <c r="W3696" s="54">
        <f t="shared" si="173"/>
        <v>3687</v>
      </c>
      <c r="X3696" s="68">
        <v>108851</v>
      </c>
      <c r="AC3696" s="63">
        <v>54427.101204956882</v>
      </c>
      <c r="AD3696" s="63"/>
      <c r="AE3696" s="54" t="s">
        <v>176</v>
      </c>
      <c r="AG3696" s="63"/>
      <c r="AK3696" s="64"/>
      <c r="AL3696" s="64"/>
      <c r="AM3696" s="65"/>
      <c r="AO3696" s="64"/>
      <c r="AP3696" s="66"/>
      <c r="AQ3696" s="66"/>
      <c r="AS3696" s="67"/>
      <c r="AT3696" s="68"/>
    </row>
    <row r="3697" spans="1:46" x14ac:dyDescent="0.25">
      <c r="A3697" s="60">
        <v>56118.633100707084</v>
      </c>
      <c r="B3697" s="54">
        <f t="shared" si="171"/>
        <v>14</v>
      </c>
      <c r="C3697" s="54">
        <f t="shared" si="172"/>
        <v>3688</v>
      </c>
      <c r="D3697" s="60">
        <v>56118.633100707084</v>
      </c>
      <c r="G3697" s="63"/>
      <c r="I3697" s="64"/>
      <c r="J3697" s="64"/>
      <c r="K3697" s="65"/>
      <c r="M3697" s="64"/>
      <c r="N3697" s="66"/>
      <c r="O3697" s="66"/>
      <c r="Q3697" s="67"/>
      <c r="R3697" s="68"/>
      <c r="S3697" s="63"/>
      <c r="U3697" s="68">
        <v>108881</v>
      </c>
      <c r="V3697" s="64">
        <v>1</v>
      </c>
      <c r="W3697" s="54">
        <f t="shared" si="173"/>
        <v>3688</v>
      </c>
      <c r="X3697" s="68">
        <v>108881</v>
      </c>
      <c r="AC3697" s="63">
        <v>54442.104403090663</v>
      </c>
      <c r="AD3697" s="63"/>
      <c r="AE3697" s="54" t="s">
        <v>177</v>
      </c>
      <c r="AG3697" s="63"/>
      <c r="AK3697" s="64"/>
      <c r="AL3697" s="64"/>
      <c r="AM3697" s="65"/>
      <c r="AO3697" s="64"/>
      <c r="AP3697" s="66"/>
      <c r="AQ3697" s="66"/>
      <c r="AS3697" s="67"/>
      <c r="AT3697" s="68"/>
    </row>
    <row r="3698" spans="1:46" x14ac:dyDescent="0.25">
      <c r="A3698" s="60">
        <v>56134.152815443929</v>
      </c>
      <c r="B3698" s="54">
        <f t="shared" si="171"/>
        <v>15</v>
      </c>
      <c r="C3698" s="54">
        <f t="shared" si="172"/>
        <v>3689</v>
      </c>
      <c r="D3698" s="60">
        <v>56134.152815443929</v>
      </c>
      <c r="G3698" s="63"/>
      <c r="I3698" s="64"/>
      <c r="J3698" s="64"/>
      <c r="K3698" s="65"/>
      <c r="M3698" s="64"/>
      <c r="N3698" s="66"/>
      <c r="O3698" s="66"/>
      <c r="Q3698" s="67"/>
      <c r="R3698" s="68"/>
      <c r="S3698" s="63"/>
      <c r="U3698" s="68">
        <v>108911</v>
      </c>
      <c r="V3698" s="64">
        <v>2</v>
      </c>
      <c r="W3698" s="54">
        <f t="shared" si="173"/>
        <v>3689</v>
      </c>
      <c r="X3698" s="68">
        <v>108911</v>
      </c>
      <c r="AC3698" s="63">
        <v>54456.553536255844</v>
      </c>
      <c r="AD3698" s="63"/>
      <c r="AE3698" s="54" t="s">
        <v>176</v>
      </c>
      <c r="AG3698" s="63"/>
      <c r="AK3698" s="64"/>
      <c r="AL3698" s="64"/>
      <c r="AM3698" s="65"/>
      <c r="AO3698" s="64"/>
      <c r="AP3698" s="66"/>
      <c r="AQ3698" s="66"/>
      <c r="AS3698" s="67"/>
      <c r="AT3698" s="68"/>
    </row>
    <row r="3699" spans="1:46" x14ac:dyDescent="0.25">
      <c r="A3699" s="60">
        <v>56149.547030646354</v>
      </c>
      <c r="B3699" s="54">
        <f t="shared" si="171"/>
        <v>16</v>
      </c>
      <c r="C3699" s="54">
        <f t="shared" si="172"/>
        <v>3690</v>
      </c>
      <c r="D3699" s="60">
        <v>56149.547030646354</v>
      </c>
      <c r="G3699" s="63"/>
      <c r="I3699" s="64"/>
      <c r="J3699" s="64"/>
      <c r="K3699" s="65"/>
      <c r="M3699" s="64"/>
      <c r="N3699" s="66"/>
      <c r="O3699" s="66"/>
      <c r="Q3699" s="67"/>
      <c r="R3699" s="68"/>
      <c r="S3699" s="63"/>
      <c r="U3699" s="68">
        <v>108940</v>
      </c>
      <c r="V3699" s="64">
        <v>3</v>
      </c>
      <c r="W3699" s="54">
        <f t="shared" si="173"/>
        <v>3690</v>
      </c>
      <c r="X3699" s="68">
        <v>108940</v>
      </c>
      <c r="AC3699" s="63">
        <v>54471.867123358883</v>
      </c>
      <c r="AD3699" s="63"/>
      <c r="AE3699" s="54" t="s">
        <v>177</v>
      </c>
      <c r="AG3699" s="63"/>
      <c r="AK3699" s="64"/>
      <c r="AL3699" s="64"/>
      <c r="AM3699" s="65"/>
      <c r="AO3699" s="64"/>
      <c r="AP3699" s="66"/>
      <c r="AQ3699" s="66"/>
      <c r="AS3699" s="67"/>
      <c r="AT3699" s="68"/>
    </row>
    <row r="3700" spans="1:46" x14ac:dyDescent="0.25">
      <c r="A3700" s="60">
        <v>56164.817717307247</v>
      </c>
      <c r="B3700" s="54">
        <f t="shared" si="171"/>
        <v>17</v>
      </c>
      <c r="C3700" s="54">
        <f t="shared" si="172"/>
        <v>3691</v>
      </c>
      <c r="D3700" s="60">
        <v>56164.817717307247</v>
      </c>
      <c r="G3700" s="63"/>
      <c r="I3700" s="64"/>
      <c r="J3700" s="64"/>
      <c r="K3700" s="65"/>
      <c r="M3700" s="64"/>
      <c r="N3700" s="66"/>
      <c r="O3700" s="66"/>
      <c r="Q3700" s="67"/>
      <c r="R3700" s="68"/>
      <c r="S3700" s="63"/>
      <c r="U3700" s="68">
        <v>108970</v>
      </c>
      <c r="V3700" s="64">
        <v>4</v>
      </c>
      <c r="W3700" s="54">
        <f t="shared" si="173"/>
        <v>3691</v>
      </c>
      <c r="X3700" s="68">
        <v>108970</v>
      </c>
      <c r="AC3700" s="63">
        <v>54486.008872858249</v>
      </c>
      <c r="AD3700" s="63"/>
      <c r="AE3700" s="54" t="s">
        <v>176</v>
      </c>
      <c r="AG3700" s="63"/>
      <c r="AK3700" s="64"/>
      <c r="AL3700" s="64"/>
      <c r="AM3700" s="65"/>
      <c r="AO3700" s="64"/>
      <c r="AP3700" s="66"/>
      <c r="AQ3700" s="66"/>
      <c r="AS3700" s="67"/>
      <c r="AT3700" s="68"/>
    </row>
    <row r="3701" spans="1:46" x14ac:dyDescent="0.25">
      <c r="A3701" s="60">
        <v>56179.950462787412</v>
      </c>
      <c r="B3701" s="54">
        <f t="shared" si="171"/>
        <v>18</v>
      </c>
      <c r="C3701" s="54">
        <f t="shared" si="172"/>
        <v>3692</v>
      </c>
      <c r="D3701" s="60">
        <v>56179.950462787412</v>
      </c>
      <c r="G3701" s="63"/>
      <c r="I3701" s="64"/>
      <c r="J3701" s="64"/>
      <c r="K3701" s="65"/>
      <c r="M3701" s="64"/>
      <c r="N3701" s="66"/>
      <c r="O3701" s="66"/>
      <c r="Q3701" s="67"/>
      <c r="R3701" s="68"/>
      <c r="S3701" s="63"/>
      <c r="U3701" s="68">
        <v>109000</v>
      </c>
      <c r="V3701" s="64">
        <v>5</v>
      </c>
      <c r="W3701" s="54">
        <f t="shared" si="173"/>
        <v>3692</v>
      </c>
      <c r="X3701" s="68">
        <v>109000</v>
      </c>
      <c r="AC3701" s="63">
        <v>54501.51704022428</v>
      </c>
      <c r="AD3701" s="63"/>
      <c r="AE3701" s="54" t="s">
        <v>177</v>
      </c>
      <c r="AG3701" s="63"/>
      <c r="AK3701" s="64"/>
      <c r="AL3701" s="64"/>
      <c r="AM3701" s="65"/>
      <c r="AO3701" s="64"/>
      <c r="AP3701" s="66"/>
      <c r="AQ3701" s="66"/>
      <c r="AS3701" s="67"/>
      <c r="AT3701" s="68"/>
    </row>
    <row r="3702" spans="1:46" x14ac:dyDescent="0.25">
      <c r="A3702" s="60">
        <v>56194.96359927766</v>
      </c>
      <c r="B3702" s="54">
        <f t="shared" si="171"/>
        <v>19</v>
      </c>
      <c r="C3702" s="54">
        <f t="shared" si="172"/>
        <v>3693</v>
      </c>
      <c r="D3702" s="60">
        <v>56194.96359927766</v>
      </c>
      <c r="G3702" s="63"/>
      <c r="I3702" s="64"/>
      <c r="J3702" s="64"/>
      <c r="K3702" s="65"/>
      <c r="M3702" s="64"/>
      <c r="N3702" s="66"/>
      <c r="O3702" s="66"/>
      <c r="Q3702" s="67"/>
      <c r="R3702" s="68"/>
      <c r="S3702" s="63"/>
      <c r="U3702" s="68">
        <v>109029</v>
      </c>
      <c r="V3702" s="64">
        <v>6</v>
      </c>
      <c r="W3702" s="54">
        <f t="shared" si="173"/>
        <v>3693</v>
      </c>
      <c r="X3702" s="68">
        <v>109029</v>
      </c>
      <c r="AC3702" s="63">
        <v>54515.486421536189</v>
      </c>
      <c r="AD3702" s="63"/>
      <c r="AE3702" s="54" t="s">
        <v>176</v>
      </c>
      <c r="AG3702" s="63"/>
      <c r="AK3702" s="64"/>
      <c r="AL3702" s="64"/>
      <c r="AM3702" s="65"/>
      <c r="AO3702" s="64"/>
      <c r="AP3702" s="66"/>
      <c r="AQ3702" s="66"/>
      <c r="AS3702" s="67"/>
      <c r="AT3702" s="68"/>
    </row>
    <row r="3703" spans="1:46" x14ac:dyDescent="0.25">
      <c r="A3703" s="60">
        <v>56209.861255372409</v>
      </c>
      <c r="B3703" s="54">
        <f t="shared" si="171"/>
        <v>20</v>
      </c>
      <c r="C3703" s="54">
        <f t="shared" si="172"/>
        <v>3694</v>
      </c>
      <c r="D3703" s="60">
        <v>56209.861255372409</v>
      </c>
      <c r="G3703" s="63"/>
      <c r="I3703" s="64"/>
      <c r="J3703" s="64"/>
      <c r="K3703" s="65"/>
      <c r="M3703" s="64"/>
      <c r="N3703" s="66"/>
      <c r="O3703" s="66"/>
      <c r="Q3703" s="67"/>
      <c r="R3703" s="68"/>
      <c r="S3703" s="63"/>
      <c r="U3703" s="68">
        <v>109059</v>
      </c>
      <c r="V3703" s="64">
        <v>7</v>
      </c>
      <c r="W3703" s="54">
        <f t="shared" si="173"/>
        <v>3694</v>
      </c>
      <c r="X3703" s="68">
        <v>109059</v>
      </c>
      <c r="AC3703" s="63">
        <v>54531.045798942912</v>
      </c>
      <c r="AD3703" s="63"/>
      <c r="AE3703" s="54" t="s">
        <v>177</v>
      </c>
      <c r="AG3703" s="63"/>
      <c r="AK3703" s="64"/>
      <c r="AL3703" s="64"/>
      <c r="AM3703" s="65"/>
      <c r="AO3703" s="64"/>
      <c r="AP3703" s="66"/>
      <c r="AQ3703" s="66"/>
      <c r="AS3703" s="67"/>
      <c r="AT3703" s="68"/>
    </row>
    <row r="3704" spans="1:46" x14ac:dyDescent="0.25">
      <c r="A3704" s="60">
        <v>56224.67589632934</v>
      </c>
      <c r="B3704" s="54">
        <f t="shared" si="171"/>
        <v>21</v>
      </c>
      <c r="C3704" s="54">
        <f t="shared" si="172"/>
        <v>3695</v>
      </c>
      <c r="D3704" s="60">
        <v>56224.67589632934</v>
      </c>
      <c r="G3704" s="63"/>
      <c r="I3704" s="64"/>
      <c r="J3704" s="64"/>
      <c r="K3704" s="65"/>
      <c r="M3704" s="64"/>
      <c r="N3704" s="66"/>
      <c r="O3704" s="66"/>
      <c r="Q3704" s="67"/>
      <c r="R3704" s="68"/>
      <c r="S3704" s="63"/>
      <c r="U3704" s="68">
        <v>109088</v>
      </c>
      <c r="V3704" s="64">
        <v>8</v>
      </c>
      <c r="W3704" s="54">
        <f t="shared" si="173"/>
        <v>3695</v>
      </c>
      <c r="X3704" s="68">
        <v>109088</v>
      </c>
      <c r="AC3704" s="63">
        <v>54545.008523640223</v>
      </c>
      <c r="AD3704" s="63"/>
      <c r="AE3704" s="54" t="s">
        <v>176</v>
      </c>
      <c r="AG3704" s="63"/>
      <c r="AK3704" s="64"/>
      <c r="AL3704" s="64"/>
      <c r="AM3704" s="65"/>
      <c r="AO3704" s="64"/>
      <c r="AP3704" s="66"/>
      <c r="AQ3704" s="66"/>
      <c r="AS3704" s="67"/>
      <c r="AT3704" s="68"/>
    </row>
    <row r="3705" spans="1:46" x14ac:dyDescent="0.25">
      <c r="A3705" s="60">
        <v>56239.424554479308</v>
      </c>
      <c r="B3705" s="54">
        <f t="shared" si="171"/>
        <v>22</v>
      </c>
      <c r="C3705" s="54">
        <f t="shared" si="172"/>
        <v>3696</v>
      </c>
      <c r="D3705" s="60">
        <v>56239.424554479308</v>
      </c>
      <c r="G3705" s="63"/>
      <c r="I3705" s="64"/>
      <c r="J3705" s="64"/>
      <c r="K3705" s="65"/>
      <c r="M3705" s="64"/>
      <c r="N3705" s="66"/>
      <c r="O3705" s="66"/>
      <c r="Q3705" s="67"/>
      <c r="R3705" s="68"/>
      <c r="S3705" s="63"/>
      <c r="U3705" s="68">
        <v>109118</v>
      </c>
      <c r="V3705" s="64">
        <v>9</v>
      </c>
      <c r="W3705" s="54">
        <f t="shared" si="173"/>
        <v>3696</v>
      </c>
      <c r="X3705" s="68">
        <v>109118</v>
      </c>
      <c r="AC3705" s="63">
        <v>54560.468756845221</v>
      </c>
      <c r="AD3705" s="63"/>
      <c r="AE3705" s="54" t="s">
        <v>177</v>
      </c>
      <c r="AG3705" s="63"/>
      <c r="AK3705" s="64"/>
      <c r="AL3705" s="64"/>
      <c r="AM3705" s="65"/>
      <c r="AO3705" s="64"/>
      <c r="AP3705" s="66"/>
      <c r="AQ3705" s="66"/>
      <c r="AS3705" s="67"/>
      <c r="AT3705" s="68"/>
    </row>
    <row r="3706" spans="1:46" x14ac:dyDescent="0.25">
      <c r="A3706" s="60">
        <v>56254.148414059076</v>
      </c>
      <c r="B3706" s="54">
        <f t="shared" si="171"/>
        <v>23</v>
      </c>
      <c r="C3706" s="54">
        <f t="shared" si="172"/>
        <v>3697</v>
      </c>
      <c r="D3706" s="60">
        <v>56254.148414059076</v>
      </c>
      <c r="G3706" s="63"/>
      <c r="I3706" s="64"/>
      <c r="J3706" s="64"/>
      <c r="K3706" s="65"/>
      <c r="M3706" s="64"/>
      <c r="N3706" s="66"/>
      <c r="O3706" s="66"/>
      <c r="Q3706" s="67"/>
      <c r="R3706" s="68"/>
      <c r="S3706" s="63"/>
      <c r="U3706" s="68">
        <v>109147</v>
      </c>
      <c r="V3706" s="64">
        <v>10</v>
      </c>
      <c r="W3706" s="54">
        <f t="shared" si="173"/>
        <v>3697</v>
      </c>
      <c r="X3706" s="68">
        <v>109147</v>
      </c>
      <c r="AC3706" s="63">
        <v>54574.584281749092</v>
      </c>
      <c r="AD3706" s="63"/>
      <c r="AE3706" s="54" t="s">
        <v>176</v>
      </c>
      <c r="AG3706" s="63"/>
      <c r="AK3706" s="64"/>
      <c r="AL3706" s="64"/>
      <c r="AM3706" s="65"/>
      <c r="AO3706" s="64"/>
      <c r="AP3706" s="66"/>
      <c r="AQ3706" s="66"/>
      <c r="AS3706" s="67"/>
      <c r="AT3706" s="68"/>
    </row>
    <row r="3707" spans="1:46" x14ac:dyDescent="0.25">
      <c r="A3707" s="60">
        <v>56268.869747212622</v>
      </c>
      <c r="B3707" s="54">
        <f t="shared" si="171"/>
        <v>24</v>
      </c>
      <c r="C3707" s="54">
        <f t="shared" si="172"/>
        <v>3698</v>
      </c>
      <c r="D3707" s="60">
        <v>56268.869747212622</v>
      </c>
      <c r="G3707" s="63"/>
      <c r="I3707" s="64"/>
      <c r="J3707" s="64"/>
      <c r="K3707" s="65"/>
      <c r="M3707" s="64"/>
      <c r="N3707" s="66"/>
      <c r="O3707" s="66"/>
      <c r="Q3707" s="67"/>
      <c r="R3707" s="68"/>
      <c r="S3707" s="63"/>
      <c r="U3707" s="68">
        <v>109177</v>
      </c>
      <c r="V3707" s="64">
        <v>11</v>
      </c>
      <c r="W3707" s="54">
        <f t="shared" si="173"/>
        <v>3698</v>
      </c>
      <c r="X3707" s="68">
        <v>109177</v>
      </c>
      <c r="AC3707" s="63">
        <v>54589.811140445992</v>
      </c>
      <c r="AD3707" s="63"/>
      <c r="AE3707" s="54" t="s">
        <v>177</v>
      </c>
      <c r="AG3707" s="63"/>
      <c r="AK3707" s="64"/>
      <c r="AL3707" s="64"/>
      <c r="AM3707" s="65"/>
      <c r="AO3707" s="64"/>
      <c r="AP3707" s="66"/>
      <c r="AQ3707" s="66"/>
      <c r="AS3707" s="67"/>
      <c r="AT3707" s="68"/>
    </row>
    <row r="3708" spans="1:46" x14ac:dyDescent="0.25">
      <c r="A3708" s="60">
        <v>56283.6314956313</v>
      </c>
      <c r="B3708" s="54">
        <f t="shared" si="171"/>
        <v>1</v>
      </c>
      <c r="C3708" s="54">
        <f t="shared" si="172"/>
        <v>3699</v>
      </c>
      <c r="D3708" s="60">
        <v>56283.6314956313</v>
      </c>
      <c r="G3708" s="63"/>
      <c r="I3708" s="64"/>
      <c r="J3708" s="64"/>
      <c r="K3708" s="65"/>
      <c r="M3708" s="64"/>
      <c r="N3708" s="66"/>
      <c r="O3708" s="66"/>
      <c r="Q3708" s="67"/>
      <c r="R3708" s="68"/>
      <c r="S3708" s="63"/>
      <c r="U3708" s="68">
        <v>109206</v>
      </c>
      <c r="V3708" s="64">
        <v>12</v>
      </c>
      <c r="W3708" s="54">
        <f t="shared" si="173"/>
        <v>3699</v>
      </c>
      <c r="X3708" s="68">
        <v>109206</v>
      </c>
      <c r="AC3708" s="63">
        <v>54604.202472786419</v>
      </c>
      <c r="AD3708" s="63"/>
      <c r="AE3708" s="54" t="s">
        <v>176</v>
      </c>
      <c r="AG3708" s="63"/>
      <c r="AK3708" s="64"/>
      <c r="AL3708" s="64"/>
      <c r="AM3708" s="65"/>
      <c r="AO3708" s="64"/>
      <c r="AP3708" s="66"/>
      <c r="AQ3708" s="66"/>
      <c r="AS3708" s="67"/>
      <c r="AT3708" s="68"/>
    </row>
    <row r="3709" spans="1:46" x14ac:dyDescent="0.25">
      <c r="A3709" s="60">
        <v>56298.453480878379</v>
      </c>
      <c r="B3709" s="54">
        <f t="shared" si="171"/>
        <v>2</v>
      </c>
      <c r="C3709" s="54">
        <f t="shared" si="172"/>
        <v>3700</v>
      </c>
      <c r="D3709" s="60">
        <v>56298.453480878379</v>
      </c>
      <c r="G3709" s="63"/>
      <c r="I3709" s="64"/>
      <c r="J3709" s="64"/>
      <c r="K3709" s="65"/>
      <c r="M3709" s="64"/>
      <c r="N3709" s="66"/>
      <c r="O3709" s="66"/>
      <c r="Q3709" s="67"/>
      <c r="R3709" s="68"/>
      <c r="S3709" s="63"/>
      <c r="U3709" s="68">
        <v>109236</v>
      </c>
      <c r="V3709" s="64">
        <v>1</v>
      </c>
      <c r="W3709" s="54">
        <f t="shared" si="173"/>
        <v>3700</v>
      </c>
      <c r="X3709" s="68">
        <v>109236</v>
      </c>
      <c r="AC3709" s="63">
        <v>54619.104781919159</v>
      </c>
      <c r="AD3709" s="63"/>
      <c r="AE3709" s="54" t="s">
        <v>177</v>
      </c>
      <c r="AG3709" s="63"/>
      <c r="AK3709" s="64"/>
      <c r="AL3709" s="64"/>
      <c r="AM3709" s="65"/>
      <c r="AO3709" s="64"/>
      <c r="AP3709" s="66"/>
      <c r="AQ3709" s="66"/>
      <c r="AS3709" s="67"/>
      <c r="AT3709" s="68"/>
    </row>
    <row r="3710" spans="1:46" x14ac:dyDescent="0.25">
      <c r="A3710" s="60">
        <v>56313.372884990182</v>
      </c>
      <c r="B3710" s="54">
        <f t="shared" si="171"/>
        <v>3</v>
      </c>
      <c r="C3710" s="54">
        <f t="shared" si="172"/>
        <v>3701</v>
      </c>
      <c r="D3710" s="60">
        <v>56313.372884990182</v>
      </c>
      <c r="G3710" s="63"/>
      <c r="I3710" s="64"/>
      <c r="J3710" s="64"/>
      <c r="K3710" s="65"/>
      <c r="M3710" s="64"/>
      <c r="N3710" s="66"/>
      <c r="O3710" s="66"/>
      <c r="Q3710" s="67"/>
      <c r="R3710" s="68"/>
      <c r="S3710" s="63"/>
      <c r="U3710" s="68">
        <v>109265</v>
      </c>
      <c r="V3710" s="64">
        <v>2</v>
      </c>
      <c r="W3710" s="54">
        <f t="shared" si="173"/>
        <v>3701</v>
      </c>
      <c r="X3710" s="68">
        <v>109265</v>
      </c>
      <c r="AC3710" s="63">
        <v>54633.839232426137</v>
      </c>
      <c r="AD3710" s="63"/>
      <c r="AE3710" s="54" t="s">
        <v>176</v>
      </c>
      <c r="AG3710" s="63"/>
      <c r="AK3710" s="64"/>
      <c r="AL3710" s="64"/>
      <c r="AM3710" s="65"/>
      <c r="AO3710" s="64"/>
      <c r="AP3710" s="66"/>
      <c r="AQ3710" s="66"/>
      <c r="AS3710" s="67"/>
      <c r="AT3710" s="68"/>
    </row>
    <row r="3711" spans="1:46" x14ac:dyDescent="0.25">
      <c r="A3711" s="60">
        <v>56328.399942041375</v>
      </c>
      <c r="B3711" s="54">
        <f t="shared" si="171"/>
        <v>4</v>
      </c>
      <c r="C3711" s="54">
        <f t="shared" si="172"/>
        <v>3702</v>
      </c>
      <c r="D3711" s="60">
        <v>56328.399942041375</v>
      </c>
      <c r="G3711" s="63"/>
      <c r="I3711" s="64"/>
      <c r="J3711" s="64"/>
      <c r="K3711" s="65"/>
      <c r="M3711" s="64"/>
      <c r="N3711" s="66"/>
      <c r="O3711" s="66"/>
      <c r="Q3711" s="67"/>
      <c r="R3711" s="68"/>
      <c r="S3711" s="63"/>
      <c r="U3711" s="68">
        <v>109295</v>
      </c>
      <c r="V3711" s="64">
        <v>3</v>
      </c>
      <c r="W3711" s="54">
        <f t="shared" si="173"/>
        <v>3702</v>
      </c>
      <c r="X3711" s="68">
        <v>109295</v>
      </c>
      <c r="AC3711" s="63">
        <v>54648.389463153668</v>
      </c>
      <c r="AD3711" s="63"/>
      <c r="AE3711" s="54" t="s">
        <v>177</v>
      </c>
      <c r="AG3711" s="63"/>
      <c r="AK3711" s="64"/>
      <c r="AL3711" s="64"/>
      <c r="AM3711" s="65"/>
      <c r="AO3711" s="64"/>
      <c r="AP3711" s="66"/>
      <c r="AQ3711" s="66"/>
      <c r="AS3711" s="67"/>
      <c r="AT3711" s="68"/>
    </row>
    <row r="3712" spans="1:46" x14ac:dyDescent="0.25">
      <c r="A3712" s="60">
        <v>56343.558676552493</v>
      </c>
      <c r="B3712" s="54">
        <f t="shared" si="171"/>
        <v>5</v>
      </c>
      <c r="C3712" s="54">
        <f t="shared" si="172"/>
        <v>3703</v>
      </c>
      <c r="D3712" s="60">
        <v>56343.558676552493</v>
      </c>
      <c r="G3712" s="63"/>
      <c r="I3712" s="64"/>
      <c r="J3712" s="64"/>
      <c r="K3712" s="65"/>
      <c r="M3712" s="64"/>
      <c r="N3712" s="66"/>
      <c r="O3712" s="66"/>
      <c r="Q3712" s="67"/>
      <c r="R3712" s="68"/>
      <c r="S3712" s="63"/>
      <c r="U3712" s="68">
        <v>109324</v>
      </c>
      <c r="V3712" s="64">
        <v>4</v>
      </c>
      <c r="W3712" s="54">
        <f t="shared" si="173"/>
        <v>3703</v>
      </c>
      <c r="X3712" s="68">
        <v>109324</v>
      </c>
      <c r="AC3712" s="63">
        <v>54663.472156855743</v>
      </c>
      <c r="AD3712" s="63"/>
      <c r="AE3712" s="54" t="s">
        <v>176</v>
      </c>
      <c r="AG3712" s="63"/>
      <c r="AK3712" s="64"/>
      <c r="AL3712" s="64"/>
      <c r="AM3712" s="65"/>
      <c r="AO3712" s="64"/>
      <c r="AP3712" s="66"/>
      <c r="AQ3712" s="66"/>
      <c r="AS3712" s="67"/>
      <c r="AT3712" s="68"/>
    </row>
    <row r="3713" spans="1:46" x14ac:dyDescent="0.25">
      <c r="A3713" s="60">
        <v>56358.844809332397</v>
      </c>
      <c r="B3713" s="54">
        <f t="shared" si="171"/>
        <v>6</v>
      </c>
      <c r="C3713" s="54">
        <f t="shared" si="172"/>
        <v>3704</v>
      </c>
      <c r="D3713" s="60">
        <v>56358.844809332397</v>
      </c>
      <c r="G3713" s="63"/>
      <c r="I3713" s="64"/>
      <c r="J3713" s="64"/>
      <c r="K3713" s="65"/>
      <c r="M3713" s="64"/>
      <c r="N3713" s="66"/>
      <c r="O3713" s="66"/>
      <c r="Q3713" s="67"/>
      <c r="R3713" s="68"/>
      <c r="S3713" s="63"/>
      <c r="U3713" s="68">
        <v>109354</v>
      </c>
      <c r="V3713" s="64">
        <v>5</v>
      </c>
      <c r="W3713" s="54">
        <f t="shared" si="173"/>
        <v>3704</v>
      </c>
      <c r="X3713" s="68">
        <v>109354</v>
      </c>
      <c r="AC3713" s="63">
        <v>54677.712242910173</v>
      </c>
      <c r="AD3713" s="63"/>
      <c r="AE3713" s="54" t="s">
        <v>177</v>
      </c>
      <c r="AG3713" s="63"/>
      <c r="AK3713" s="64"/>
      <c r="AL3713" s="64"/>
      <c r="AM3713" s="65"/>
      <c r="AO3713" s="64"/>
      <c r="AP3713" s="66"/>
      <c r="AQ3713" s="66"/>
      <c r="AS3713" s="67"/>
      <c r="AT3713" s="68"/>
    </row>
    <row r="3714" spans="1:46" x14ac:dyDescent="0.25">
      <c r="A3714" s="60">
        <v>56374.263391912449</v>
      </c>
      <c r="B3714" s="54">
        <f t="shared" si="171"/>
        <v>7</v>
      </c>
      <c r="C3714" s="54">
        <f t="shared" si="172"/>
        <v>3705</v>
      </c>
      <c r="D3714" s="60">
        <v>56374.263391912449</v>
      </c>
      <c r="G3714" s="63"/>
      <c r="I3714" s="64"/>
      <c r="J3714" s="64"/>
      <c r="K3714" s="65"/>
      <c r="M3714" s="64"/>
      <c r="N3714" s="66"/>
      <c r="O3714" s="66"/>
      <c r="Q3714" s="67"/>
      <c r="R3714" s="68"/>
      <c r="S3714" s="63"/>
      <c r="U3714" s="68">
        <v>109383</v>
      </c>
      <c r="V3714" s="64">
        <v>6</v>
      </c>
      <c r="W3714" s="54">
        <f t="shared" si="173"/>
        <v>3705</v>
      </c>
      <c r="X3714" s="68">
        <v>109383</v>
      </c>
      <c r="AC3714" s="63">
        <v>54693.087731083855</v>
      </c>
      <c r="AD3714" s="63"/>
      <c r="AE3714" s="54" t="s">
        <v>176</v>
      </c>
      <c r="AG3714" s="63"/>
      <c r="AK3714" s="64"/>
      <c r="AL3714" s="64"/>
      <c r="AM3714" s="65"/>
      <c r="AO3714" s="64"/>
      <c r="AP3714" s="66"/>
      <c r="AQ3714" s="66"/>
      <c r="AS3714" s="67"/>
      <c r="AT3714" s="68"/>
    </row>
    <row r="3715" spans="1:46" x14ac:dyDescent="0.25">
      <c r="A3715" s="60">
        <v>56389.794740769081</v>
      </c>
      <c r="B3715" s="54">
        <f t="shared" si="171"/>
        <v>8</v>
      </c>
      <c r="C3715" s="54">
        <f t="shared" si="172"/>
        <v>3706</v>
      </c>
      <c r="D3715" s="60">
        <v>56389.794740769081</v>
      </c>
      <c r="G3715" s="63"/>
      <c r="I3715" s="64"/>
      <c r="J3715" s="64"/>
      <c r="K3715" s="65"/>
      <c r="M3715" s="64"/>
      <c r="N3715" s="66"/>
      <c r="O3715" s="66"/>
      <c r="Q3715" s="67"/>
      <c r="R3715" s="68"/>
      <c r="S3715" s="63"/>
      <c r="U3715" s="68">
        <v>109413</v>
      </c>
      <c r="V3715" s="64">
        <v>6</v>
      </c>
      <c r="W3715" s="54">
        <f t="shared" si="173"/>
        <v>3706</v>
      </c>
      <c r="X3715" s="68">
        <v>109413</v>
      </c>
      <c r="AC3715" s="63">
        <v>54707.121196679771</v>
      </c>
      <c r="AD3715" s="63"/>
      <c r="AE3715" s="54" t="s">
        <v>177</v>
      </c>
      <c r="AG3715" s="63"/>
      <c r="AK3715" s="64"/>
      <c r="AL3715" s="64"/>
      <c r="AM3715" s="65"/>
      <c r="AO3715" s="64"/>
      <c r="AP3715" s="66"/>
      <c r="AQ3715" s="66"/>
      <c r="AS3715" s="67"/>
      <c r="AT3715" s="68"/>
    </row>
    <row r="3716" spans="1:46" x14ac:dyDescent="0.25">
      <c r="A3716" s="60">
        <v>56405.422859009821</v>
      </c>
      <c r="B3716" s="54">
        <f t="shared" si="171"/>
        <v>9</v>
      </c>
      <c r="C3716" s="54">
        <f t="shared" si="172"/>
        <v>3707</v>
      </c>
      <c r="D3716" s="60">
        <v>56405.422859009821</v>
      </c>
      <c r="G3716" s="63"/>
      <c r="I3716" s="64"/>
      <c r="J3716" s="64"/>
      <c r="K3716" s="65"/>
      <c r="M3716" s="64"/>
      <c r="N3716" s="66"/>
      <c r="O3716" s="66"/>
      <c r="Q3716" s="67"/>
      <c r="R3716" s="68"/>
      <c r="S3716" s="63"/>
      <c r="U3716" s="68">
        <v>109443</v>
      </c>
      <c r="V3716" s="64">
        <v>7</v>
      </c>
      <c r="W3716" s="54">
        <f t="shared" si="173"/>
        <v>3707</v>
      </c>
      <c r="X3716" s="68">
        <v>109443</v>
      </c>
      <c r="AC3716" s="63">
        <v>54722.678026832175</v>
      </c>
      <c r="AD3716" s="63"/>
      <c r="AE3716" s="54" t="s">
        <v>176</v>
      </c>
      <c r="AG3716" s="63"/>
      <c r="AK3716" s="64"/>
      <c r="AL3716" s="64"/>
      <c r="AM3716" s="65"/>
      <c r="AO3716" s="64"/>
      <c r="AP3716" s="66"/>
      <c r="AQ3716" s="66"/>
      <c r="AS3716" s="67"/>
      <c r="AT3716" s="68"/>
    </row>
    <row r="3717" spans="1:46" x14ac:dyDescent="0.25">
      <c r="A3717" s="60">
        <v>56421.117107851431</v>
      </c>
      <c r="B3717" s="54">
        <f t="shared" si="171"/>
        <v>10</v>
      </c>
      <c r="C3717" s="54">
        <f t="shared" si="172"/>
        <v>3708</v>
      </c>
      <c r="D3717" s="60">
        <v>56421.117107851431</v>
      </c>
      <c r="G3717" s="63"/>
      <c r="I3717" s="64"/>
      <c r="J3717" s="64"/>
      <c r="K3717" s="65"/>
      <c r="M3717" s="64"/>
      <c r="N3717" s="66"/>
      <c r="O3717" s="66"/>
      <c r="Q3717" s="67"/>
      <c r="R3717" s="68"/>
      <c r="S3717" s="63"/>
      <c r="U3717" s="68">
        <v>109472</v>
      </c>
      <c r="V3717" s="64">
        <v>8</v>
      </c>
      <c r="W3717" s="54">
        <f t="shared" si="173"/>
        <v>3708</v>
      </c>
      <c r="X3717" s="68">
        <v>109472</v>
      </c>
      <c r="AC3717" s="63">
        <v>54736.652197452262</v>
      </c>
      <c r="AD3717" s="63"/>
      <c r="AE3717" s="54" t="s">
        <v>177</v>
      </c>
      <c r="AG3717" s="63"/>
      <c r="AK3717" s="64"/>
      <c r="AL3717" s="64"/>
      <c r="AM3717" s="65"/>
      <c r="AO3717" s="64"/>
      <c r="AP3717" s="66"/>
      <c r="AQ3717" s="66"/>
      <c r="AS3717" s="67"/>
      <c r="AT3717" s="68"/>
    </row>
    <row r="3718" spans="1:46" x14ac:dyDescent="0.25">
      <c r="A3718" s="60">
        <v>56436.843908785377</v>
      </c>
      <c r="B3718" s="54">
        <f t="shared" si="171"/>
        <v>11</v>
      </c>
      <c r="C3718" s="54">
        <f t="shared" si="172"/>
        <v>3709</v>
      </c>
      <c r="D3718" s="60">
        <v>56436.843908785377</v>
      </c>
      <c r="G3718" s="63"/>
      <c r="I3718" s="64"/>
      <c r="J3718" s="64"/>
      <c r="K3718" s="65"/>
      <c r="M3718" s="64"/>
      <c r="N3718" s="66"/>
      <c r="O3718" s="66"/>
      <c r="Q3718" s="67"/>
      <c r="R3718" s="68"/>
      <c r="S3718" s="63"/>
      <c r="U3718" s="68">
        <v>109502</v>
      </c>
      <c r="V3718" s="64">
        <v>9</v>
      </c>
      <c r="W3718" s="54">
        <f t="shared" si="173"/>
        <v>3709</v>
      </c>
      <c r="X3718" s="68">
        <v>109502</v>
      </c>
      <c r="AC3718" s="63">
        <v>54752.23399372166</v>
      </c>
      <c r="AD3718" s="63"/>
      <c r="AE3718" s="54" t="s">
        <v>176</v>
      </c>
      <c r="AG3718" s="63"/>
      <c r="AK3718" s="64"/>
      <c r="AL3718" s="64"/>
      <c r="AM3718" s="65"/>
      <c r="AO3718" s="64"/>
      <c r="AP3718" s="66"/>
      <c r="AQ3718" s="66"/>
      <c r="AS3718" s="67"/>
      <c r="AT3718" s="68"/>
    </row>
    <row r="3719" spans="1:46" x14ac:dyDescent="0.25">
      <c r="A3719" s="60">
        <v>56452.570884950925</v>
      </c>
      <c r="B3719" s="54">
        <f t="shared" si="171"/>
        <v>12</v>
      </c>
      <c r="C3719" s="54">
        <f t="shared" si="172"/>
        <v>3710</v>
      </c>
      <c r="D3719" s="60">
        <v>56452.570884950925</v>
      </c>
      <c r="G3719" s="63"/>
      <c r="I3719" s="64"/>
      <c r="J3719" s="64"/>
      <c r="K3719" s="65"/>
      <c r="M3719" s="64"/>
      <c r="N3719" s="66"/>
      <c r="O3719" s="66"/>
      <c r="Q3719" s="67"/>
      <c r="R3719" s="68"/>
      <c r="S3719" s="63"/>
      <c r="U3719" s="68">
        <v>109531</v>
      </c>
      <c r="V3719" s="64">
        <v>10</v>
      </c>
      <c r="W3719" s="54">
        <f t="shared" si="173"/>
        <v>3710</v>
      </c>
      <c r="X3719" s="68">
        <v>109531</v>
      </c>
      <c r="AC3719" s="63">
        <v>54766.312005812768</v>
      </c>
      <c r="AD3719" s="63"/>
      <c r="AE3719" s="54" t="s">
        <v>177</v>
      </c>
      <c r="AG3719" s="63"/>
      <c r="AK3719" s="64"/>
      <c r="AL3719" s="64"/>
      <c r="AM3719" s="65"/>
      <c r="AO3719" s="64"/>
      <c r="AP3719" s="66"/>
      <c r="AQ3719" s="66"/>
      <c r="AS3719" s="67"/>
      <c r="AT3719" s="68"/>
    </row>
    <row r="3720" spans="1:46" x14ac:dyDescent="0.25">
      <c r="A3720" s="60">
        <v>56468.255846196786</v>
      </c>
      <c r="B3720" s="54">
        <f t="shared" si="171"/>
        <v>13</v>
      </c>
      <c r="C3720" s="54">
        <f t="shared" si="172"/>
        <v>3711</v>
      </c>
      <c r="D3720" s="60">
        <v>56468.255846196786</v>
      </c>
      <c r="G3720" s="63"/>
      <c r="I3720" s="64"/>
      <c r="J3720" s="64"/>
      <c r="K3720" s="65"/>
      <c r="M3720" s="64"/>
      <c r="N3720" s="66"/>
      <c r="O3720" s="66"/>
      <c r="Q3720" s="67"/>
      <c r="R3720" s="68"/>
      <c r="S3720" s="63"/>
      <c r="U3720" s="68">
        <v>109561</v>
      </c>
      <c r="V3720" s="64">
        <v>11</v>
      </c>
      <c r="W3720" s="54">
        <f t="shared" si="173"/>
        <v>3711</v>
      </c>
      <c r="X3720" s="68">
        <v>109561</v>
      </c>
      <c r="AC3720" s="63">
        <v>54781.745150580537</v>
      </c>
      <c r="AD3720" s="63"/>
      <c r="AE3720" s="54" t="s">
        <v>176</v>
      </c>
      <c r="AG3720" s="63"/>
      <c r="AK3720" s="64"/>
      <c r="AL3720" s="64"/>
      <c r="AM3720" s="65"/>
      <c r="AO3720" s="64"/>
      <c r="AP3720" s="66"/>
      <c r="AQ3720" s="66"/>
      <c r="AS3720" s="67"/>
      <c r="AT3720" s="68"/>
    </row>
    <row r="3721" spans="1:46" x14ac:dyDescent="0.25">
      <c r="A3721" s="60">
        <v>56483.874925993849</v>
      </c>
      <c r="B3721" s="54">
        <f t="shared" si="171"/>
        <v>14</v>
      </c>
      <c r="C3721" s="54">
        <f t="shared" si="172"/>
        <v>3712</v>
      </c>
      <c r="D3721" s="60">
        <v>56483.874925993849</v>
      </c>
      <c r="G3721" s="63"/>
      <c r="I3721" s="64"/>
      <c r="J3721" s="64"/>
      <c r="K3721" s="65"/>
      <c r="M3721" s="64"/>
      <c r="N3721" s="66"/>
      <c r="O3721" s="66"/>
      <c r="Q3721" s="67"/>
      <c r="R3721" s="68"/>
      <c r="S3721" s="63"/>
      <c r="U3721" s="68">
        <v>109590</v>
      </c>
      <c r="V3721" s="64">
        <v>12</v>
      </c>
      <c r="W3721" s="54">
        <f t="shared" si="173"/>
        <v>3712</v>
      </c>
      <c r="X3721" s="68">
        <v>109590</v>
      </c>
      <c r="AC3721" s="63">
        <v>54796.069632479921</v>
      </c>
      <c r="AD3721" s="63"/>
      <c r="AE3721" s="54" t="s">
        <v>177</v>
      </c>
      <c r="AG3721" s="63"/>
      <c r="AK3721" s="64"/>
      <c r="AL3721" s="64"/>
      <c r="AM3721" s="65"/>
      <c r="AO3721" s="64"/>
      <c r="AP3721" s="66"/>
      <c r="AQ3721" s="66"/>
      <c r="AS3721" s="67"/>
      <c r="AT3721" s="68"/>
    </row>
    <row r="3722" spans="1:46" x14ac:dyDescent="0.25">
      <c r="A3722" s="60">
        <v>56499.389593833126</v>
      </c>
      <c r="B3722" s="54">
        <f t="shared" si="171"/>
        <v>15</v>
      </c>
      <c r="C3722" s="54">
        <f t="shared" si="172"/>
        <v>3713</v>
      </c>
      <c r="D3722" s="60">
        <v>56499.389593833126</v>
      </c>
      <c r="G3722" s="63"/>
      <c r="I3722" s="64"/>
      <c r="J3722" s="64"/>
      <c r="K3722" s="65"/>
      <c r="M3722" s="64"/>
      <c r="N3722" s="66"/>
      <c r="O3722" s="66"/>
      <c r="Q3722" s="67"/>
      <c r="R3722" s="68"/>
      <c r="S3722" s="63"/>
      <c r="U3722" s="68">
        <v>109620</v>
      </c>
      <c r="V3722" s="64">
        <v>1</v>
      </c>
      <c r="W3722" s="54">
        <f t="shared" si="173"/>
        <v>3713</v>
      </c>
      <c r="X3722" s="68">
        <v>109620</v>
      </c>
      <c r="AC3722" s="63">
        <v>54811.207087251358</v>
      </c>
      <c r="AD3722" s="63"/>
      <c r="AE3722" s="54" t="s">
        <v>176</v>
      </c>
      <c r="AG3722" s="63"/>
      <c r="AK3722" s="64"/>
      <c r="AL3722" s="64"/>
      <c r="AM3722" s="65"/>
      <c r="AO3722" s="64"/>
      <c r="AP3722" s="66"/>
      <c r="AQ3722" s="66"/>
      <c r="AS3722" s="67"/>
      <c r="AT3722" s="68"/>
    </row>
    <row r="3723" spans="1:46" x14ac:dyDescent="0.25">
      <c r="A3723" s="60">
        <v>56514.792329512537</v>
      </c>
      <c r="B3723" s="54">
        <f t="shared" si="171"/>
        <v>16</v>
      </c>
      <c r="C3723" s="54">
        <f t="shared" si="172"/>
        <v>3714</v>
      </c>
      <c r="D3723" s="60">
        <v>56514.792329512537</v>
      </c>
      <c r="G3723" s="63"/>
      <c r="I3723" s="64"/>
      <c r="J3723" s="64"/>
      <c r="K3723" s="65"/>
      <c r="M3723" s="64"/>
      <c r="N3723" s="66"/>
      <c r="O3723" s="66"/>
      <c r="Q3723" s="67"/>
      <c r="R3723" s="68"/>
      <c r="S3723" s="63"/>
      <c r="U3723" s="68">
        <v>109649</v>
      </c>
      <c r="V3723" s="64">
        <v>2</v>
      </c>
      <c r="W3723" s="54">
        <f t="shared" si="173"/>
        <v>3714</v>
      </c>
      <c r="X3723" s="68">
        <v>109649</v>
      </c>
      <c r="AC3723" s="63">
        <v>54825.867171594407</v>
      </c>
      <c r="AD3723" s="63"/>
      <c r="AE3723" s="54" t="s">
        <v>177</v>
      </c>
      <c r="AG3723" s="63"/>
      <c r="AK3723" s="64"/>
      <c r="AL3723" s="64"/>
      <c r="AM3723" s="65"/>
      <c r="AO3723" s="64"/>
      <c r="AP3723" s="66"/>
      <c r="AQ3723" s="66"/>
      <c r="AS3723" s="67"/>
      <c r="AT3723" s="68"/>
    </row>
    <row r="3724" spans="1:46" x14ac:dyDescent="0.25">
      <c r="A3724" s="60">
        <v>56530.058103519492</v>
      </c>
      <c r="B3724" s="54">
        <f t="shared" ref="B3724:B3787" si="174">IF(B3723=24,1,B3723+1)</f>
        <v>17</v>
      </c>
      <c r="C3724" s="54">
        <f t="shared" ref="C3724:C3787" si="175">C3723+1</f>
        <v>3715</v>
      </c>
      <c r="D3724" s="60">
        <v>56530.058103519492</v>
      </c>
      <c r="G3724" s="63"/>
      <c r="I3724" s="64"/>
      <c r="J3724" s="64"/>
      <c r="K3724" s="65"/>
      <c r="M3724" s="64"/>
      <c r="N3724" s="66"/>
      <c r="O3724" s="66"/>
      <c r="Q3724" s="67"/>
      <c r="R3724" s="68"/>
      <c r="S3724" s="63"/>
      <c r="U3724" s="68">
        <v>109678</v>
      </c>
      <c r="V3724" s="64">
        <v>3</v>
      </c>
      <c r="W3724" s="54">
        <f t="shared" ref="W3724:W3734" si="176">W3723+1</f>
        <v>3715</v>
      </c>
      <c r="X3724" s="68">
        <v>109678</v>
      </c>
      <c r="AC3724" s="63">
        <v>54840.62829766795</v>
      </c>
      <c r="AD3724" s="63"/>
      <c r="AE3724" s="54" t="s">
        <v>176</v>
      </c>
      <c r="AG3724" s="63"/>
      <c r="AK3724" s="64"/>
      <c r="AL3724" s="64"/>
      <c r="AM3724" s="65"/>
      <c r="AO3724" s="64"/>
      <c r="AP3724" s="66"/>
      <c r="AQ3724" s="66"/>
      <c r="AS3724" s="67"/>
      <c r="AT3724" s="68"/>
    </row>
    <row r="3725" spans="1:46" x14ac:dyDescent="0.25">
      <c r="A3725" s="60">
        <v>56545.19882356422</v>
      </c>
      <c r="B3725" s="54">
        <f t="shared" si="174"/>
        <v>18</v>
      </c>
      <c r="C3725" s="54">
        <f t="shared" si="175"/>
        <v>3716</v>
      </c>
      <c r="D3725" s="60">
        <v>56545.19882356422</v>
      </c>
      <c r="G3725" s="63"/>
      <c r="I3725" s="64"/>
      <c r="J3725" s="64"/>
      <c r="K3725" s="65"/>
      <c r="M3725" s="64"/>
      <c r="N3725" s="66"/>
      <c r="O3725" s="66"/>
      <c r="Q3725" s="67"/>
      <c r="R3725" s="68"/>
      <c r="S3725" s="63"/>
      <c r="U3725" s="68">
        <v>109708</v>
      </c>
      <c r="V3725" s="64">
        <v>4</v>
      </c>
      <c r="W3725" s="54">
        <f t="shared" si="176"/>
        <v>3716</v>
      </c>
      <c r="X3725" s="68">
        <v>109708</v>
      </c>
      <c r="AC3725" s="63">
        <v>54855.642006986309</v>
      </c>
      <c r="AD3725" s="63"/>
      <c r="AE3725" s="54" t="s">
        <v>177</v>
      </c>
      <c r="AG3725" s="63"/>
      <c r="AK3725" s="64"/>
      <c r="AL3725" s="64"/>
      <c r="AM3725" s="65"/>
      <c r="AO3725" s="64"/>
      <c r="AP3725" s="66"/>
      <c r="AQ3725" s="66"/>
      <c r="AS3725" s="67"/>
      <c r="AT3725" s="68"/>
    </row>
    <row r="3726" spans="1:46" x14ac:dyDescent="0.25">
      <c r="A3726" s="60">
        <v>56560.206767007243</v>
      </c>
      <c r="B3726" s="54">
        <f t="shared" si="174"/>
        <v>19</v>
      </c>
      <c r="C3726" s="54">
        <f t="shared" si="175"/>
        <v>3717</v>
      </c>
      <c r="D3726" s="60">
        <v>56560.206767007243</v>
      </c>
      <c r="G3726" s="63"/>
      <c r="I3726" s="64"/>
      <c r="J3726" s="64"/>
      <c r="K3726" s="65"/>
      <c r="M3726" s="64"/>
      <c r="N3726" s="66"/>
      <c r="O3726" s="66"/>
      <c r="Q3726" s="67"/>
      <c r="R3726" s="68"/>
      <c r="S3726" s="63"/>
      <c r="U3726" s="68">
        <v>109737</v>
      </c>
      <c r="V3726" s="64">
        <v>5</v>
      </c>
      <c r="W3726" s="54">
        <f t="shared" si="176"/>
        <v>3717</v>
      </c>
      <c r="X3726" s="68">
        <v>109737</v>
      </c>
      <c r="AC3726" s="63">
        <v>54870.029277084395</v>
      </c>
      <c r="AD3726" s="63"/>
      <c r="AE3726" s="54" t="s">
        <v>176</v>
      </c>
      <c r="AG3726" s="63"/>
      <c r="AK3726" s="64"/>
      <c r="AL3726" s="64"/>
      <c r="AM3726" s="65"/>
      <c r="AO3726" s="64"/>
      <c r="AP3726" s="66"/>
      <c r="AQ3726" s="66"/>
      <c r="AS3726" s="67"/>
      <c r="AT3726" s="68"/>
    </row>
    <row r="3727" spans="1:46" x14ac:dyDescent="0.25">
      <c r="A3727" s="60">
        <v>56575.111353851855</v>
      </c>
      <c r="B3727" s="54">
        <f t="shared" si="174"/>
        <v>20</v>
      </c>
      <c r="C3727" s="54">
        <f t="shared" si="175"/>
        <v>3718</v>
      </c>
      <c r="D3727" s="60">
        <v>56575.111353851855</v>
      </c>
      <c r="G3727" s="63"/>
      <c r="I3727" s="64"/>
      <c r="J3727" s="64"/>
      <c r="K3727" s="65"/>
      <c r="M3727" s="64"/>
      <c r="N3727" s="66"/>
      <c r="O3727" s="66"/>
      <c r="Q3727" s="67"/>
      <c r="R3727" s="68"/>
      <c r="S3727" s="63"/>
      <c r="U3727" s="68">
        <v>109767</v>
      </c>
      <c r="V3727" s="64">
        <v>6</v>
      </c>
      <c r="W3727" s="54">
        <f t="shared" si="176"/>
        <v>3718</v>
      </c>
      <c r="X3727" s="68">
        <v>109767</v>
      </c>
      <c r="AC3727" s="63">
        <v>54885.342605736107</v>
      </c>
      <c r="AD3727" s="63"/>
      <c r="AE3727" s="54" t="s">
        <v>177</v>
      </c>
      <c r="AG3727" s="63"/>
      <c r="AK3727" s="64"/>
      <c r="AL3727" s="64"/>
      <c r="AM3727" s="65"/>
      <c r="AO3727" s="64"/>
      <c r="AP3727" s="66"/>
      <c r="AQ3727" s="66"/>
      <c r="AS3727" s="67"/>
      <c r="AT3727" s="68"/>
    </row>
    <row r="3728" spans="1:46" x14ac:dyDescent="0.25">
      <c r="A3728" s="60">
        <v>56589.920049638487</v>
      </c>
      <c r="B3728" s="54">
        <f t="shared" si="174"/>
        <v>21</v>
      </c>
      <c r="C3728" s="54">
        <f t="shared" si="175"/>
        <v>3719</v>
      </c>
      <c r="D3728" s="60">
        <v>56589.920049638487</v>
      </c>
      <c r="G3728" s="63"/>
      <c r="I3728" s="64"/>
      <c r="J3728" s="64"/>
      <c r="K3728" s="65"/>
      <c r="M3728" s="64"/>
      <c r="N3728" s="66"/>
      <c r="O3728" s="66"/>
      <c r="Q3728" s="67"/>
      <c r="R3728" s="68"/>
      <c r="S3728" s="63"/>
      <c r="U3728" s="68">
        <v>109797</v>
      </c>
      <c r="V3728" s="64">
        <v>7</v>
      </c>
      <c r="W3728" s="54">
        <f t="shared" si="176"/>
        <v>3719</v>
      </c>
      <c r="X3728" s="68">
        <v>109797</v>
      </c>
      <c r="AC3728" s="63">
        <v>54899.435413850471</v>
      </c>
      <c r="AD3728" s="63"/>
      <c r="AE3728" s="54" t="s">
        <v>176</v>
      </c>
      <c r="AG3728" s="63"/>
      <c r="AK3728" s="64"/>
      <c r="AL3728" s="64"/>
      <c r="AM3728" s="65"/>
      <c r="AO3728" s="64"/>
      <c r="AP3728" s="66"/>
      <c r="AQ3728" s="66"/>
      <c r="AS3728" s="67"/>
      <c r="AT3728" s="68"/>
    </row>
    <row r="3729" spans="1:46" x14ac:dyDescent="0.25">
      <c r="A3729" s="60">
        <v>56604.67460046662</v>
      </c>
      <c r="B3729" s="54">
        <f t="shared" si="174"/>
        <v>22</v>
      </c>
      <c r="C3729" s="54">
        <f t="shared" si="175"/>
        <v>3720</v>
      </c>
      <c r="D3729" s="60">
        <v>56604.67460046662</v>
      </c>
      <c r="G3729" s="63"/>
      <c r="I3729" s="64"/>
      <c r="J3729" s="64"/>
      <c r="K3729" s="65"/>
      <c r="M3729" s="64"/>
      <c r="N3729" s="66"/>
      <c r="O3729" s="66"/>
      <c r="Q3729" s="67"/>
      <c r="R3729" s="68"/>
      <c r="S3729" s="63"/>
      <c r="U3729" s="68">
        <v>109826</v>
      </c>
      <c r="V3729" s="64">
        <v>8</v>
      </c>
      <c r="W3729" s="54">
        <f t="shared" si="176"/>
        <v>3720</v>
      </c>
      <c r="X3729" s="68">
        <v>109826</v>
      </c>
      <c r="AC3729" s="63">
        <v>54914.935646983795</v>
      </c>
      <c r="AD3729" s="63"/>
      <c r="AE3729" s="54" t="s">
        <v>177</v>
      </c>
      <c r="AG3729" s="63"/>
      <c r="AK3729" s="64"/>
      <c r="AL3729" s="64"/>
      <c r="AM3729" s="65"/>
      <c r="AO3729" s="64"/>
      <c r="AP3729" s="66"/>
      <c r="AQ3729" s="66"/>
      <c r="AS3729" s="67"/>
      <c r="AT3729" s="68"/>
    </row>
    <row r="3730" spans="1:46" x14ac:dyDescent="0.25">
      <c r="A3730" s="60">
        <v>56619.39168908773</v>
      </c>
      <c r="B3730" s="54">
        <f t="shared" si="174"/>
        <v>23</v>
      </c>
      <c r="C3730" s="54">
        <f t="shared" si="175"/>
        <v>3721</v>
      </c>
      <c r="D3730" s="60">
        <v>56619.39168908773</v>
      </c>
      <c r="G3730" s="63"/>
      <c r="I3730" s="64"/>
      <c r="J3730" s="64"/>
      <c r="K3730" s="65"/>
      <c r="M3730" s="64"/>
      <c r="N3730" s="66"/>
      <c r="O3730" s="66"/>
      <c r="Q3730" s="67"/>
      <c r="R3730" s="68"/>
      <c r="S3730" s="63"/>
      <c r="U3730" s="68">
        <v>109856</v>
      </c>
      <c r="V3730" s="64">
        <v>9</v>
      </c>
      <c r="W3730" s="54">
        <f t="shared" si="176"/>
        <v>3721</v>
      </c>
      <c r="X3730" s="68">
        <v>109856</v>
      </c>
      <c r="AC3730" s="63">
        <v>54928.869625740219</v>
      </c>
      <c r="AD3730" s="63"/>
      <c r="AE3730" s="54" t="s">
        <v>176</v>
      </c>
      <c r="AG3730" s="63"/>
      <c r="AK3730" s="64"/>
      <c r="AL3730" s="64"/>
      <c r="AM3730" s="65"/>
      <c r="AO3730" s="64"/>
      <c r="AP3730" s="66"/>
      <c r="AQ3730" s="66"/>
      <c r="AS3730" s="67"/>
      <c r="AT3730" s="68"/>
    </row>
    <row r="3731" spans="1:46" x14ac:dyDescent="0.25">
      <c r="A3731" s="60">
        <v>56634.118389042094</v>
      </c>
      <c r="B3731" s="54">
        <f t="shared" si="174"/>
        <v>24</v>
      </c>
      <c r="C3731" s="54">
        <f t="shared" si="175"/>
        <v>3722</v>
      </c>
      <c r="D3731" s="60">
        <v>56634.118389042094</v>
      </c>
      <c r="G3731" s="63"/>
      <c r="I3731" s="64"/>
      <c r="J3731" s="64"/>
      <c r="K3731" s="65"/>
      <c r="M3731" s="64"/>
      <c r="N3731" s="66"/>
      <c r="O3731" s="66"/>
      <c r="Q3731" s="67"/>
      <c r="R3731" s="68"/>
      <c r="S3731" s="63"/>
      <c r="U3731" s="68">
        <v>109886</v>
      </c>
      <c r="V3731" s="64">
        <v>10</v>
      </c>
      <c r="W3731" s="54">
        <f t="shared" si="176"/>
        <v>3722</v>
      </c>
      <c r="X3731" s="68">
        <v>109886</v>
      </c>
      <c r="AC3731" s="63">
        <v>54944.41137733357</v>
      </c>
      <c r="AD3731" s="63"/>
      <c r="AE3731" s="54" t="s">
        <v>177</v>
      </c>
      <c r="AG3731" s="63"/>
      <c r="AK3731" s="64"/>
      <c r="AL3731" s="64"/>
      <c r="AM3731" s="65"/>
      <c r="AO3731" s="64"/>
      <c r="AP3731" s="66"/>
      <c r="AQ3731" s="66"/>
      <c r="AS3731" s="67"/>
      <c r="AT3731" s="68"/>
    </row>
    <row r="3732" spans="1:46" x14ac:dyDescent="0.25">
      <c r="A3732" s="60">
        <v>56648.873104205355</v>
      </c>
      <c r="B3732" s="54">
        <f t="shared" si="174"/>
        <v>1</v>
      </c>
      <c r="C3732" s="54">
        <f t="shared" si="175"/>
        <v>3723</v>
      </c>
      <c r="D3732" s="60">
        <v>56648.873104205355</v>
      </c>
      <c r="G3732" s="63"/>
      <c r="I3732" s="64"/>
      <c r="J3732" s="64"/>
      <c r="K3732" s="65"/>
      <c r="M3732" s="64"/>
      <c r="N3732" s="66"/>
      <c r="O3732" s="66"/>
      <c r="Q3732" s="67"/>
      <c r="R3732" s="68"/>
      <c r="S3732" s="63"/>
      <c r="U3732" s="68">
        <v>109915</v>
      </c>
      <c r="V3732" s="64">
        <v>11</v>
      </c>
      <c r="W3732" s="54">
        <f t="shared" si="176"/>
        <v>3723</v>
      </c>
      <c r="X3732" s="68">
        <v>109915</v>
      </c>
      <c r="AC3732" s="63">
        <v>54958.349360073917</v>
      </c>
      <c r="AD3732" s="63"/>
      <c r="AE3732" s="54" t="s">
        <v>176</v>
      </c>
      <c r="AG3732" s="63"/>
      <c r="AK3732" s="64"/>
      <c r="AL3732" s="64"/>
      <c r="AM3732" s="65"/>
      <c r="AO3732" s="64"/>
      <c r="AP3732" s="66"/>
      <c r="AQ3732" s="66"/>
      <c r="AS3732" s="67"/>
      <c r="AT3732" s="68"/>
    </row>
    <row r="3733" spans="1:46" x14ac:dyDescent="0.25">
      <c r="A3733" s="60">
        <v>56663.70053887181</v>
      </c>
      <c r="B3733" s="54">
        <f t="shared" si="174"/>
        <v>2</v>
      </c>
      <c r="C3733" s="54">
        <f t="shared" si="175"/>
        <v>3724</v>
      </c>
      <c r="D3733" s="60">
        <v>56663.70053887181</v>
      </c>
      <c r="G3733" s="63"/>
      <c r="I3733" s="64"/>
      <c r="J3733" s="64"/>
      <c r="K3733" s="65"/>
      <c r="M3733" s="64"/>
      <c r="N3733" s="66"/>
      <c r="O3733" s="66"/>
      <c r="Q3733" s="67"/>
      <c r="R3733" s="68"/>
      <c r="S3733" s="63"/>
      <c r="U3733" s="68">
        <v>109945</v>
      </c>
      <c r="V3733" s="64">
        <v>11</v>
      </c>
      <c r="W3733" s="54">
        <f t="shared" si="176"/>
        <v>3724</v>
      </c>
      <c r="X3733" s="68">
        <v>109945</v>
      </c>
      <c r="AC3733" s="63">
        <v>54973.786242725793</v>
      </c>
      <c r="AD3733" s="63"/>
      <c r="AE3733" s="54" t="s">
        <v>177</v>
      </c>
      <c r="AG3733" s="63"/>
      <c r="AK3733" s="64"/>
      <c r="AL3733" s="64"/>
      <c r="AM3733" s="65"/>
      <c r="AO3733" s="64"/>
      <c r="AP3733" s="66"/>
      <c r="AQ3733" s="66"/>
      <c r="AS3733" s="67"/>
      <c r="AT3733" s="68"/>
    </row>
    <row r="3734" spans="1:46" x14ac:dyDescent="0.25">
      <c r="A3734" s="60">
        <v>56678.613134710584</v>
      </c>
      <c r="B3734" s="54">
        <f t="shared" si="174"/>
        <v>3</v>
      </c>
      <c r="C3734" s="54">
        <f t="shared" si="175"/>
        <v>3725</v>
      </c>
      <c r="D3734" s="60">
        <v>56678.613134710584</v>
      </c>
      <c r="G3734" s="63"/>
      <c r="I3734" s="64"/>
      <c r="J3734" s="64"/>
      <c r="K3734" s="65"/>
      <c r="M3734" s="64"/>
      <c r="N3734" s="66"/>
      <c r="O3734" s="66"/>
      <c r="Q3734" s="67"/>
      <c r="R3734" s="68"/>
      <c r="S3734" s="63"/>
      <c r="U3734" s="68">
        <v>109974</v>
      </c>
      <c r="V3734" s="64">
        <v>12</v>
      </c>
      <c r="W3734" s="54">
        <f t="shared" si="176"/>
        <v>3725</v>
      </c>
      <c r="X3734" s="68">
        <v>109974</v>
      </c>
      <c r="AC3734" s="63">
        <v>54987.887534670997</v>
      </c>
      <c r="AD3734" s="63"/>
      <c r="AE3734" s="54" t="s">
        <v>176</v>
      </c>
      <c r="AG3734" s="63"/>
      <c r="AK3734" s="64"/>
      <c r="AL3734" s="64"/>
      <c r="AM3734" s="65"/>
      <c r="AO3734" s="64"/>
      <c r="AP3734" s="66"/>
      <c r="AQ3734" s="66"/>
      <c r="AS3734" s="67"/>
      <c r="AT3734" s="68"/>
    </row>
    <row r="3735" spans="1:46" x14ac:dyDescent="0.25">
      <c r="A3735" s="60">
        <v>56693.645909327548</v>
      </c>
      <c r="B3735" s="54">
        <f t="shared" si="174"/>
        <v>4</v>
      </c>
      <c r="C3735" s="54">
        <f t="shared" si="175"/>
        <v>3726</v>
      </c>
      <c r="D3735" s="60">
        <v>56693.645909327548</v>
      </c>
      <c r="G3735" s="63"/>
      <c r="I3735" s="64"/>
      <c r="J3735" s="64"/>
      <c r="K3735" s="65"/>
      <c r="M3735" s="64"/>
      <c r="N3735" s="66"/>
      <c r="O3735" s="66"/>
      <c r="Q3735" s="67"/>
      <c r="R3735" s="68"/>
      <c r="S3735" s="63"/>
      <c r="AC3735" s="63">
        <v>55003.098409229424</v>
      </c>
      <c r="AD3735" s="63"/>
      <c r="AE3735" s="54" t="s">
        <v>177</v>
      </c>
      <c r="AG3735" s="63"/>
      <c r="AK3735" s="64"/>
      <c r="AL3735" s="64"/>
      <c r="AM3735" s="65"/>
      <c r="AO3735" s="64"/>
      <c r="AP3735" s="66"/>
      <c r="AQ3735" s="66"/>
      <c r="AS3735" s="67"/>
      <c r="AT3735" s="68"/>
    </row>
    <row r="3736" spans="1:46" x14ac:dyDescent="0.25">
      <c r="A3736" s="60">
        <v>56708.798411772586</v>
      </c>
      <c r="B3736" s="54">
        <f t="shared" si="174"/>
        <v>5</v>
      </c>
      <c r="C3736" s="54">
        <f t="shared" si="175"/>
        <v>3727</v>
      </c>
      <c r="D3736" s="60">
        <v>56708.798411772586</v>
      </c>
      <c r="G3736" s="63"/>
      <c r="I3736" s="64"/>
      <c r="J3736" s="64"/>
      <c r="K3736" s="65"/>
      <c r="M3736" s="64"/>
      <c r="N3736" s="66"/>
      <c r="O3736" s="66"/>
      <c r="Q3736" s="67"/>
      <c r="R3736" s="68"/>
      <c r="S3736" s="63"/>
      <c r="AC3736" s="63">
        <v>55017.492154288106</v>
      </c>
      <c r="AD3736" s="63"/>
      <c r="AE3736" s="54" t="s">
        <v>176</v>
      </c>
      <c r="AG3736" s="63"/>
      <c r="AK3736" s="64"/>
      <c r="AL3736" s="64"/>
      <c r="AM3736" s="65"/>
      <c r="AO3736" s="64"/>
      <c r="AP3736" s="66"/>
      <c r="AQ3736" s="66"/>
      <c r="AS3736" s="67"/>
      <c r="AT3736" s="68"/>
    </row>
    <row r="3737" spans="1:46" x14ac:dyDescent="0.25">
      <c r="A3737" s="60">
        <v>56724.090289697517</v>
      </c>
      <c r="B3737" s="54">
        <f t="shared" si="174"/>
        <v>6</v>
      </c>
      <c r="C3737" s="54">
        <f t="shared" si="175"/>
        <v>3728</v>
      </c>
      <c r="D3737" s="60">
        <v>56724.090289697517</v>
      </c>
      <c r="G3737" s="63"/>
      <c r="I3737" s="64"/>
      <c r="J3737" s="64"/>
      <c r="K3737" s="65"/>
      <c r="M3737" s="64"/>
      <c r="N3737" s="66"/>
      <c r="O3737" s="66"/>
      <c r="Q3737" s="67"/>
      <c r="R3737" s="68"/>
      <c r="S3737" s="63"/>
      <c r="AC3737" s="63">
        <v>55032.397280906327</v>
      </c>
      <c r="AD3737" s="63"/>
      <c r="AE3737" s="54" t="s">
        <v>177</v>
      </c>
      <c r="AG3737" s="63"/>
      <c r="AK3737" s="64"/>
      <c r="AL3737" s="64"/>
      <c r="AM3737" s="65"/>
      <c r="AO3737" s="64"/>
      <c r="AP3737" s="66"/>
      <c r="AQ3737" s="66"/>
      <c r="AS3737" s="67"/>
      <c r="AT3737" s="68"/>
    </row>
    <row r="3738" spans="1:46" x14ac:dyDescent="0.25">
      <c r="A3738" s="60">
        <v>56739.503698960412</v>
      </c>
      <c r="B3738" s="54">
        <f t="shared" si="174"/>
        <v>7</v>
      </c>
      <c r="C3738" s="54">
        <f t="shared" si="175"/>
        <v>3729</v>
      </c>
      <c r="D3738" s="60">
        <v>56739.503698960412</v>
      </c>
      <c r="G3738" s="63"/>
      <c r="I3738" s="64"/>
      <c r="J3738" s="64"/>
      <c r="K3738" s="65"/>
      <c r="M3738" s="64"/>
      <c r="N3738" s="66"/>
      <c r="O3738" s="66"/>
      <c r="Q3738" s="67"/>
      <c r="R3738" s="68"/>
      <c r="S3738" s="63"/>
      <c r="AC3738" s="63">
        <v>55047.160106055904</v>
      </c>
      <c r="AD3738" s="63"/>
      <c r="AE3738" s="54" t="s">
        <v>176</v>
      </c>
      <c r="AG3738" s="63"/>
      <c r="AK3738" s="64"/>
      <c r="AL3738" s="64"/>
      <c r="AM3738" s="65"/>
      <c r="AO3738" s="64"/>
      <c r="AP3738" s="66"/>
      <c r="AQ3738" s="66"/>
      <c r="AS3738" s="67"/>
      <c r="AT3738" s="68"/>
    </row>
    <row r="3739" spans="1:46" x14ac:dyDescent="0.25">
      <c r="A3739" s="60">
        <v>56755.040056763217</v>
      </c>
      <c r="B3739" s="54">
        <f t="shared" si="174"/>
        <v>8</v>
      </c>
      <c r="C3739" s="54">
        <f t="shared" si="175"/>
        <v>3730</v>
      </c>
      <c r="D3739" s="60">
        <v>56755.040056763217</v>
      </c>
      <c r="G3739" s="63"/>
      <c r="I3739" s="64"/>
      <c r="J3739" s="64"/>
      <c r="K3739" s="65"/>
      <c r="M3739" s="64"/>
      <c r="N3739" s="66"/>
      <c r="O3739" s="66"/>
      <c r="Q3739" s="67"/>
      <c r="R3739" s="68"/>
      <c r="S3739" s="63"/>
      <c r="AC3739" s="63">
        <v>55061.731261488516</v>
      </c>
      <c r="AD3739" s="63"/>
      <c r="AE3739" s="54" t="s">
        <v>177</v>
      </c>
      <c r="AG3739" s="63"/>
      <c r="AK3739" s="64"/>
      <c r="AL3739" s="64"/>
      <c r="AM3739" s="65"/>
      <c r="AO3739" s="64"/>
      <c r="AP3739" s="66"/>
      <c r="AQ3739" s="66"/>
      <c r="AS3739" s="67"/>
      <c r="AT3739" s="68"/>
    </row>
    <row r="3740" spans="1:46" x14ac:dyDescent="0.25">
      <c r="A3740" s="60">
        <v>56770.664833209943</v>
      </c>
      <c r="B3740" s="54">
        <f t="shared" si="174"/>
        <v>9</v>
      </c>
      <c r="C3740" s="54">
        <f t="shared" si="175"/>
        <v>3731</v>
      </c>
      <c r="D3740" s="60">
        <v>56770.664833209943</v>
      </c>
      <c r="G3740" s="63"/>
      <c r="I3740" s="64"/>
      <c r="J3740" s="64"/>
      <c r="K3740" s="65"/>
      <c r="M3740" s="64"/>
      <c r="N3740" s="66"/>
      <c r="O3740" s="66"/>
      <c r="Q3740" s="67"/>
      <c r="R3740" s="68"/>
      <c r="S3740" s="63"/>
      <c r="AC3740" s="63">
        <v>55076.867953638546</v>
      </c>
      <c r="AD3740" s="63"/>
      <c r="AE3740" s="54" t="s">
        <v>176</v>
      </c>
      <c r="AG3740" s="63"/>
      <c r="AK3740" s="64"/>
      <c r="AL3740" s="64"/>
      <c r="AM3740" s="65"/>
      <c r="AO3740" s="64"/>
      <c r="AP3740" s="66"/>
      <c r="AQ3740" s="66"/>
      <c r="AS3740" s="67"/>
      <c r="AT3740" s="68"/>
    </row>
    <row r="3741" spans="1:46" x14ac:dyDescent="0.25">
      <c r="A3741" s="60">
        <v>56786.362058677245</v>
      </c>
      <c r="B3741" s="54">
        <f t="shared" si="174"/>
        <v>10</v>
      </c>
      <c r="C3741" s="54">
        <f t="shared" si="175"/>
        <v>3732</v>
      </c>
      <c r="D3741" s="60">
        <v>56786.362058677245</v>
      </c>
      <c r="G3741" s="63"/>
      <c r="I3741" s="64"/>
      <c r="J3741" s="64"/>
      <c r="K3741" s="65"/>
      <c r="M3741" s="64"/>
      <c r="N3741" s="66"/>
      <c r="O3741" s="66"/>
      <c r="Q3741" s="67"/>
      <c r="R3741" s="68"/>
      <c r="S3741" s="63"/>
      <c r="AC3741" s="63">
        <v>55091.136915165465</v>
      </c>
      <c r="AD3741" s="63"/>
      <c r="AE3741" s="54" t="s">
        <v>177</v>
      </c>
      <c r="AG3741" s="63"/>
      <c r="AK3741" s="64"/>
      <c r="AL3741" s="64"/>
      <c r="AM3741" s="65"/>
      <c r="AO3741" s="64"/>
      <c r="AP3741" s="66"/>
      <c r="AQ3741" s="66"/>
      <c r="AS3741" s="67"/>
      <c r="AT3741" s="68"/>
    </row>
    <row r="3742" spans="1:46" x14ac:dyDescent="0.25">
      <c r="A3742" s="60">
        <v>56802.087988160551</v>
      </c>
      <c r="B3742" s="54">
        <f t="shared" si="174"/>
        <v>11</v>
      </c>
      <c r="C3742" s="54">
        <f t="shared" si="175"/>
        <v>3733</v>
      </c>
      <c r="D3742" s="60">
        <v>56802.087988160551</v>
      </c>
      <c r="G3742" s="63"/>
      <c r="I3742" s="64"/>
      <c r="J3742" s="64"/>
      <c r="K3742" s="65"/>
      <c r="M3742" s="64"/>
      <c r="N3742" s="66"/>
      <c r="O3742" s="66"/>
      <c r="Q3742" s="67"/>
      <c r="R3742" s="68"/>
      <c r="S3742" s="63"/>
      <c r="AC3742" s="63">
        <v>55106.571275631897</v>
      </c>
      <c r="AD3742" s="63"/>
      <c r="AE3742" s="54" t="s">
        <v>176</v>
      </c>
      <c r="AG3742" s="63"/>
      <c r="AK3742" s="64"/>
      <c r="AL3742" s="64"/>
      <c r="AM3742" s="65"/>
      <c r="AO3742" s="64"/>
      <c r="AP3742" s="66"/>
      <c r="AQ3742" s="66"/>
      <c r="AS3742" s="67"/>
      <c r="AT3742" s="68"/>
    </row>
    <row r="3743" spans="1:46" x14ac:dyDescent="0.25">
      <c r="A3743" s="60">
        <v>56817.814950770233</v>
      </c>
      <c r="B3743" s="54">
        <f t="shared" si="174"/>
        <v>12</v>
      </c>
      <c r="C3743" s="54">
        <f t="shared" si="175"/>
        <v>3734</v>
      </c>
      <c r="D3743" s="60">
        <v>56817.814950770233</v>
      </c>
      <c r="G3743" s="63"/>
      <c r="I3743" s="64"/>
      <c r="J3743" s="64"/>
      <c r="K3743" s="65"/>
      <c r="M3743" s="64"/>
      <c r="N3743" s="66"/>
      <c r="O3743" s="66"/>
      <c r="Q3743" s="67"/>
      <c r="R3743" s="68"/>
      <c r="S3743" s="63"/>
      <c r="AC3743" s="63">
        <v>55120.632633850444</v>
      </c>
      <c r="AD3743" s="63"/>
      <c r="AE3743" s="54" t="s">
        <v>177</v>
      </c>
      <c r="AG3743" s="63"/>
      <c r="AK3743" s="64"/>
      <c r="AL3743" s="64"/>
      <c r="AM3743" s="65"/>
      <c r="AO3743" s="64"/>
      <c r="AP3743" s="66"/>
      <c r="AQ3743" s="66"/>
      <c r="AS3743" s="67"/>
      <c r="AT3743" s="68"/>
    </row>
    <row r="3744" spans="1:46" x14ac:dyDescent="0.25">
      <c r="A3744" s="60">
        <v>56833.501750341617</v>
      </c>
      <c r="B3744" s="54">
        <f t="shared" si="174"/>
        <v>13</v>
      </c>
      <c r="C3744" s="54">
        <f t="shared" si="175"/>
        <v>3735</v>
      </c>
      <c r="D3744" s="60">
        <v>56833.501750341617</v>
      </c>
      <c r="G3744" s="63"/>
      <c r="I3744" s="64"/>
      <c r="J3744" s="64"/>
      <c r="K3744" s="65"/>
      <c r="M3744" s="64"/>
      <c r="N3744" s="66"/>
      <c r="O3744" s="66"/>
      <c r="Q3744" s="67"/>
      <c r="R3744" s="68"/>
      <c r="S3744" s="63"/>
      <c r="AC3744" s="63">
        <v>55136.221754091792</v>
      </c>
      <c r="AD3744" s="63"/>
      <c r="AE3744" s="54" t="s">
        <v>176</v>
      </c>
      <c r="AG3744" s="63"/>
      <c r="AK3744" s="64"/>
      <c r="AL3744" s="64"/>
      <c r="AM3744" s="65"/>
      <c r="AO3744" s="64"/>
      <c r="AP3744" s="66"/>
      <c r="AQ3744" s="66"/>
      <c r="AS3744" s="67"/>
      <c r="AT3744" s="68"/>
    </row>
    <row r="3745" spans="1:46" x14ac:dyDescent="0.25">
      <c r="A3745" s="60">
        <v>56849.118090657052</v>
      </c>
      <c r="B3745" s="54">
        <f t="shared" si="174"/>
        <v>14</v>
      </c>
      <c r="C3745" s="54">
        <f t="shared" si="175"/>
        <v>3736</v>
      </c>
      <c r="D3745" s="60">
        <v>56849.118090657052</v>
      </c>
      <c r="G3745" s="63"/>
      <c r="I3745" s="64"/>
      <c r="J3745" s="64"/>
      <c r="K3745" s="65"/>
      <c r="M3745" s="64"/>
      <c r="N3745" s="66"/>
      <c r="O3745" s="66"/>
      <c r="Q3745" s="67"/>
      <c r="R3745" s="68"/>
      <c r="S3745" s="63"/>
      <c r="AC3745" s="63">
        <v>55150.219998487271</v>
      </c>
      <c r="AD3745" s="63"/>
      <c r="AE3745" s="54" t="s">
        <v>177</v>
      </c>
      <c r="AG3745" s="63"/>
      <c r="AK3745" s="64"/>
      <c r="AL3745" s="64"/>
      <c r="AM3745" s="65"/>
      <c r="AO3745" s="64"/>
      <c r="AP3745" s="66"/>
      <c r="AQ3745" s="66"/>
      <c r="AS3745" s="67"/>
      <c r="AT3745" s="68"/>
    </row>
    <row r="3746" spans="1:46" x14ac:dyDescent="0.25">
      <c r="A3746" s="60">
        <v>56864.636820759159</v>
      </c>
      <c r="B3746" s="54">
        <f t="shared" si="174"/>
        <v>15</v>
      </c>
      <c r="C3746" s="54">
        <f t="shared" si="175"/>
        <v>3737</v>
      </c>
      <c r="D3746" s="60">
        <v>56864.636820759159</v>
      </c>
      <c r="G3746" s="63"/>
      <c r="I3746" s="64"/>
      <c r="J3746" s="64"/>
      <c r="K3746" s="65"/>
      <c r="M3746" s="64"/>
      <c r="N3746" s="66"/>
      <c r="O3746" s="66"/>
      <c r="Q3746" s="67"/>
      <c r="R3746" s="68"/>
      <c r="S3746" s="63"/>
      <c r="AC3746" s="63">
        <v>55165.791228430811</v>
      </c>
      <c r="AD3746" s="63"/>
      <c r="AE3746" s="54" t="s">
        <v>176</v>
      </c>
      <c r="AG3746" s="63"/>
      <c r="AK3746" s="64"/>
      <c r="AL3746" s="64"/>
      <c r="AM3746" s="65"/>
      <c r="AO3746" s="64"/>
      <c r="AP3746" s="66"/>
      <c r="AQ3746" s="66"/>
      <c r="AS3746" s="67"/>
      <c r="AT3746" s="68"/>
    </row>
    <row r="3747" spans="1:46" x14ac:dyDescent="0.25">
      <c r="A3747" s="60">
        <v>56880.034899238031</v>
      </c>
      <c r="B3747" s="54">
        <f t="shared" si="174"/>
        <v>16</v>
      </c>
      <c r="C3747" s="54">
        <f t="shared" si="175"/>
        <v>3738</v>
      </c>
      <c r="D3747" s="60">
        <v>56880.034899238031</v>
      </c>
      <c r="G3747" s="63"/>
      <c r="I3747" s="64"/>
      <c r="J3747" s="64"/>
      <c r="K3747" s="65"/>
      <c r="M3747" s="64"/>
      <c r="N3747" s="66"/>
      <c r="O3747" s="66"/>
      <c r="Q3747" s="67"/>
      <c r="R3747" s="68"/>
      <c r="S3747" s="63"/>
      <c r="AC3747" s="63">
        <v>55179.889640123118</v>
      </c>
      <c r="AD3747" s="63"/>
      <c r="AE3747" s="54" t="s">
        <v>177</v>
      </c>
      <c r="AG3747" s="63"/>
      <c r="AK3747" s="64"/>
      <c r="AL3747" s="64"/>
      <c r="AM3747" s="65"/>
      <c r="AO3747" s="64"/>
      <c r="AP3747" s="66"/>
      <c r="AQ3747" s="66"/>
      <c r="AS3747" s="67"/>
      <c r="AT3747" s="68"/>
    </row>
    <row r="3748" spans="1:46" x14ac:dyDescent="0.25">
      <c r="A3748" s="60">
        <v>56895.305917588528</v>
      </c>
      <c r="B3748" s="54">
        <f t="shared" si="174"/>
        <v>17</v>
      </c>
      <c r="C3748" s="54">
        <f t="shared" si="175"/>
        <v>3739</v>
      </c>
      <c r="D3748" s="60">
        <v>56895.305917588528</v>
      </c>
      <c r="G3748" s="63"/>
      <c r="I3748" s="64"/>
      <c r="J3748" s="64"/>
      <c r="K3748" s="65"/>
      <c r="M3748" s="64"/>
      <c r="N3748" s="66"/>
      <c r="O3748" s="66"/>
      <c r="Q3748" s="67"/>
      <c r="R3748" s="68"/>
      <c r="S3748" s="63"/>
      <c r="AC3748" s="63">
        <v>55195.279751037713</v>
      </c>
      <c r="AD3748" s="63"/>
      <c r="AE3748" s="54" t="s">
        <v>176</v>
      </c>
      <c r="AG3748" s="63"/>
      <c r="AK3748" s="64"/>
      <c r="AL3748" s="64"/>
      <c r="AM3748" s="65"/>
      <c r="AO3748" s="64"/>
      <c r="AP3748" s="66"/>
      <c r="AQ3748" s="66"/>
      <c r="AS3748" s="67"/>
      <c r="AT3748" s="68"/>
    </row>
    <row r="3749" spans="1:46" x14ac:dyDescent="0.25">
      <c r="A3749" s="60">
        <v>56910.44083891483</v>
      </c>
      <c r="B3749" s="54">
        <f t="shared" si="174"/>
        <v>18</v>
      </c>
      <c r="C3749" s="54">
        <f t="shared" si="175"/>
        <v>3740</v>
      </c>
      <c r="D3749" s="60">
        <v>56910.44083891483</v>
      </c>
      <c r="G3749" s="63"/>
      <c r="I3749" s="64"/>
      <c r="J3749" s="64"/>
      <c r="K3749" s="65"/>
      <c r="M3749" s="64"/>
      <c r="N3749" s="66"/>
      <c r="O3749" s="66"/>
      <c r="Q3749" s="67"/>
      <c r="R3749" s="68"/>
      <c r="S3749" s="63"/>
      <c r="AC3749" s="63">
        <v>55209.621228292584</v>
      </c>
      <c r="AD3749" s="63"/>
      <c r="AE3749" s="54" t="s">
        <v>177</v>
      </c>
      <c r="AG3749" s="63"/>
      <c r="AK3749" s="64"/>
      <c r="AL3749" s="64"/>
      <c r="AM3749" s="65"/>
      <c r="AO3749" s="64"/>
      <c r="AP3749" s="66"/>
      <c r="AQ3749" s="66"/>
      <c r="AS3749" s="67"/>
      <c r="AT3749" s="68"/>
    </row>
    <row r="3750" spans="1:46" x14ac:dyDescent="0.25">
      <c r="A3750" s="60">
        <v>56925.454327740241</v>
      </c>
      <c r="B3750" s="54">
        <f t="shared" si="174"/>
        <v>19</v>
      </c>
      <c r="C3750" s="54">
        <f t="shared" si="175"/>
        <v>3741</v>
      </c>
      <c r="D3750" s="60">
        <v>56925.454327740241</v>
      </c>
      <c r="G3750" s="63"/>
      <c r="I3750" s="64"/>
      <c r="J3750" s="64"/>
      <c r="K3750" s="65"/>
      <c r="M3750" s="64"/>
      <c r="N3750" s="66"/>
      <c r="O3750" s="66"/>
      <c r="Q3750" s="67"/>
      <c r="R3750" s="68"/>
      <c r="S3750" s="63"/>
      <c r="AC3750" s="63">
        <v>55224.704036925919</v>
      </c>
      <c r="AD3750" s="63"/>
      <c r="AE3750" s="54" t="s">
        <v>176</v>
      </c>
      <c r="AG3750" s="63"/>
      <c r="AK3750" s="64"/>
      <c r="AL3750" s="64"/>
      <c r="AM3750" s="65"/>
      <c r="AO3750" s="64"/>
      <c r="AP3750" s="66"/>
      <c r="AQ3750" s="66"/>
      <c r="AS3750" s="67"/>
      <c r="AT3750" s="68"/>
    </row>
    <row r="3751" spans="1:46" x14ac:dyDescent="0.25">
      <c r="A3751" s="60">
        <v>56940.352544136345</v>
      </c>
      <c r="B3751" s="54">
        <f t="shared" si="174"/>
        <v>20</v>
      </c>
      <c r="C3751" s="54">
        <f t="shared" si="175"/>
        <v>3742</v>
      </c>
      <c r="D3751" s="60">
        <v>56940.352544136345</v>
      </c>
      <c r="G3751" s="63"/>
      <c r="I3751" s="64"/>
      <c r="J3751" s="64"/>
      <c r="K3751" s="65"/>
      <c r="M3751" s="64"/>
      <c r="N3751" s="66"/>
      <c r="O3751" s="66"/>
      <c r="Q3751" s="67"/>
      <c r="R3751" s="68"/>
      <c r="S3751" s="63"/>
      <c r="AC3751" s="63">
        <v>55239.375945052598</v>
      </c>
      <c r="AD3751" s="63"/>
      <c r="AE3751" s="54" t="s">
        <v>177</v>
      </c>
      <c r="AG3751" s="63"/>
      <c r="AK3751" s="64"/>
      <c r="AL3751" s="64"/>
      <c r="AM3751" s="65"/>
      <c r="AO3751" s="64"/>
      <c r="AP3751" s="66"/>
      <c r="AQ3751" s="66"/>
      <c r="AS3751" s="67"/>
      <c r="AT3751" s="68"/>
    </row>
    <row r="3752" spans="1:46" x14ac:dyDescent="0.25">
      <c r="A3752" s="60">
        <v>56955.16663962882</v>
      </c>
      <c r="B3752" s="54">
        <f t="shared" si="174"/>
        <v>21</v>
      </c>
      <c r="C3752" s="54">
        <f t="shared" si="175"/>
        <v>3743</v>
      </c>
      <c r="D3752" s="60">
        <v>56955.16663962882</v>
      </c>
      <c r="G3752" s="63"/>
      <c r="I3752" s="64"/>
      <c r="J3752" s="64"/>
      <c r="K3752" s="65"/>
      <c r="M3752" s="64"/>
      <c r="N3752" s="66"/>
      <c r="O3752" s="66"/>
      <c r="Q3752" s="67"/>
      <c r="R3752" s="68"/>
      <c r="S3752" s="63"/>
      <c r="AC3752" s="63">
        <v>55254.083686648868</v>
      </c>
      <c r="AD3752" s="63"/>
      <c r="AE3752" s="54" t="s">
        <v>176</v>
      </c>
      <c r="AG3752" s="63"/>
      <c r="AK3752" s="64"/>
      <c r="AL3752" s="64"/>
      <c r="AM3752" s="65"/>
      <c r="AO3752" s="64"/>
      <c r="AP3752" s="66"/>
      <c r="AQ3752" s="66"/>
      <c r="AS3752" s="67"/>
      <c r="AT3752" s="68"/>
    </row>
    <row r="3753" spans="1:46" x14ac:dyDescent="0.25">
      <c r="A3753" s="60">
        <v>56969.914662626106</v>
      </c>
      <c r="B3753" s="54">
        <f t="shared" si="174"/>
        <v>22</v>
      </c>
      <c r="C3753" s="54">
        <f t="shared" si="175"/>
        <v>3744</v>
      </c>
      <c r="D3753" s="60">
        <v>56969.914662626106</v>
      </c>
      <c r="G3753" s="63"/>
      <c r="I3753" s="64"/>
      <c r="J3753" s="64"/>
      <c r="K3753" s="65"/>
      <c r="M3753" s="64"/>
      <c r="N3753" s="66"/>
      <c r="O3753" s="66"/>
      <c r="Q3753" s="67"/>
      <c r="R3753" s="68"/>
      <c r="S3753" s="63"/>
      <c r="AC3753" s="63">
        <v>55269.097556931898</v>
      </c>
      <c r="AD3753" s="63"/>
      <c r="AE3753" s="54" t="s">
        <v>177</v>
      </c>
      <c r="AG3753" s="63"/>
      <c r="AK3753" s="64"/>
      <c r="AL3753" s="64"/>
      <c r="AM3753" s="65"/>
      <c r="AO3753" s="64"/>
      <c r="AP3753" s="66"/>
      <c r="AQ3753" s="66"/>
      <c r="AS3753" s="67"/>
      <c r="AT3753" s="68"/>
    </row>
    <row r="3754" spans="1:46" x14ac:dyDescent="0.25">
      <c r="A3754" s="60">
        <v>56984.636918711942</v>
      </c>
      <c r="B3754" s="54">
        <f t="shared" si="174"/>
        <v>23</v>
      </c>
      <c r="C3754" s="54">
        <f t="shared" si="175"/>
        <v>3745</v>
      </c>
      <c r="D3754" s="60">
        <v>56984.636918711942</v>
      </c>
      <c r="G3754" s="63"/>
      <c r="I3754" s="64"/>
      <c r="J3754" s="64"/>
      <c r="K3754" s="65"/>
      <c r="M3754" s="64"/>
      <c r="N3754" s="66"/>
      <c r="O3754" s="66"/>
      <c r="Q3754" s="67"/>
      <c r="R3754" s="68"/>
      <c r="S3754" s="63"/>
      <c r="AC3754" s="63">
        <v>55283.43780857278</v>
      </c>
      <c r="AD3754" s="63"/>
      <c r="AE3754" s="54" t="s">
        <v>176</v>
      </c>
      <c r="AG3754" s="63"/>
      <c r="AK3754" s="64"/>
      <c r="AL3754" s="64"/>
      <c r="AM3754" s="65"/>
      <c r="AO3754" s="64"/>
      <c r="AP3754" s="66"/>
      <c r="AQ3754" s="66"/>
      <c r="AS3754" s="67"/>
      <c r="AT3754" s="68"/>
    </row>
    <row r="3755" spans="1:46" x14ac:dyDescent="0.25">
      <c r="A3755" s="60">
        <v>56999.35724487016</v>
      </c>
      <c r="B3755" s="54">
        <f t="shared" si="174"/>
        <v>24</v>
      </c>
      <c r="C3755" s="54">
        <f t="shared" si="175"/>
        <v>3746</v>
      </c>
      <c r="D3755" s="60">
        <v>56999.35724487016</v>
      </c>
      <c r="G3755" s="63"/>
      <c r="I3755" s="64"/>
      <c r="J3755" s="64"/>
      <c r="K3755" s="65"/>
      <c r="M3755" s="64"/>
      <c r="N3755" s="66"/>
      <c r="O3755" s="66"/>
      <c r="Q3755" s="67"/>
      <c r="R3755" s="68"/>
      <c r="S3755" s="63"/>
      <c r="AC3755" s="63">
        <v>55298.733562541194</v>
      </c>
      <c r="AD3755" s="63"/>
      <c r="AE3755" s="54" t="s">
        <v>177</v>
      </c>
      <c r="AG3755" s="63"/>
      <c r="AK3755" s="64"/>
      <c r="AL3755" s="64"/>
      <c r="AM3755" s="65"/>
      <c r="AO3755" s="64"/>
      <c r="AP3755" s="66"/>
      <c r="AQ3755" s="66"/>
      <c r="AS3755" s="67"/>
      <c r="AT3755" s="68"/>
    </row>
    <row r="3756" spans="1:46" x14ac:dyDescent="0.25">
      <c r="A3756" s="60">
        <v>57014.117109238636</v>
      </c>
      <c r="B3756" s="54">
        <f t="shared" si="174"/>
        <v>1</v>
      </c>
      <c r="C3756" s="54">
        <f t="shared" si="175"/>
        <v>3747</v>
      </c>
      <c r="D3756" s="60">
        <v>57014.117109238636</v>
      </c>
      <c r="G3756" s="63"/>
      <c r="I3756" s="64"/>
      <c r="J3756" s="64"/>
      <c r="K3756" s="65"/>
      <c r="M3756" s="64"/>
      <c r="N3756" s="66"/>
      <c r="O3756" s="66"/>
      <c r="Q3756" s="67"/>
      <c r="R3756" s="68"/>
      <c r="S3756" s="63"/>
      <c r="AC3756" s="63">
        <v>55312.790159227792</v>
      </c>
      <c r="AD3756" s="63"/>
      <c r="AE3756" s="54" t="s">
        <v>176</v>
      </c>
      <c r="AG3756" s="63"/>
      <c r="AK3756" s="64"/>
      <c r="AL3756" s="64"/>
      <c r="AM3756" s="65"/>
      <c r="AO3756" s="64"/>
      <c r="AP3756" s="66"/>
      <c r="AQ3756" s="66"/>
      <c r="AS3756" s="67"/>
      <c r="AT3756" s="68"/>
    </row>
    <row r="3757" spans="1:46" x14ac:dyDescent="0.25">
      <c r="A3757" s="60">
        <v>57028.938515142538</v>
      </c>
      <c r="B3757" s="54">
        <f t="shared" si="174"/>
        <v>2</v>
      </c>
      <c r="C3757" s="54">
        <f t="shared" si="175"/>
        <v>3748</v>
      </c>
      <c r="D3757" s="60">
        <v>57028.938515142538</v>
      </c>
      <c r="G3757" s="63"/>
      <c r="I3757" s="64"/>
      <c r="J3757" s="64"/>
      <c r="K3757" s="65"/>
      <c r="M3757" s="64"/>
      <c r="N3757" s="66"/>
      <c r="O3757" s="66"/>
      <c r="Q3757" s="67"/>
      <c r="R3757" s="68"/>
      <c r="S3757" s="63"/>
      <c r="AC3757" s="63">
        <v>55328.260843893513</v>
      </c>
      <c r="AD3757" s="63"/>
      <c r="AE3757" s="54" t="s">
        <v>177</v>
      </c>
      <c r="AG3757" s="63"/>
      <c r="AK3757" s="64"/>
      <c r="AL3757" s="64"/>
      <c r="AM3757" s="65"/>
      <c r="AO3757" s="64"/>
      <c r="AP3757" s="66"/>
      <c r="AQ3757" s="66"/>
      <c r="AS3757" s="67"/>
      <c r="AT3757" s="68"/>
    </row>
    <row r="3758" spans="1:46" x14ac:dyDescent="0.25">
      <c r="A3758" s="60">
        <v>57043.856689952314</v>
      </c>
      <c r="B3758" s="54">
        <f t="shared" si="174"/>
        <v>3</v>
      </c>
      <c r="C3758" s="54">
        <f t="shared" si="175"/>
        <v>3749</v>
      </c>
      <c r="D3758" s="60">
        <v>57043.856689952314</v>
      </c>
      <c r="G3758" s="63"/>
      <c r="I3758" s="64"/>
      <c r="J3758" s="64"/>
      <c r="K3758" s="65"/>
      <c r="M3758" s="64"/>
      <c r="N3758" s="66"/>
      <c r="O3758" s="66"/>
      <c r="Q3758" s="67"/>
      <c r="R3758" s="68"/>
      <c r="S3758" s="63"/>
      <c r="AC3758" s="63">
        <v>55342.173979395535</v>
      </c>
      <c r="AD3758" s="63"/>
      <c r="AE3758" s="54" t="s">
        <v>176</v>
      </c>
      <c r="AG3758" s="63"/>
      <c r="AK3758" s="64"/>
      <c r="AL3758" s="64"/>
      <c r="AM3758" s="65"/>
      <c r="AO3758" s="64"/>
      <c r="AP3758" s="66"/>
      <c r="AQ3758" s="66"/>
      <c r="AS3758" s="67"/>
      <c r="AT3758" s="68"/>
    </row>
    <row r="3759" spans="1:46" x14ac:dyDescent="0.25">
      <c r="A3759" s="60">
        <v>57058.88374696672</v>
      </c>
      <c r="B3759" s="54">
        <f t="shared" si="174"/>
        <v>4</v>
      </c>
      <c r="C3759" s="54">
        <f t="shared" si="175"/>
        <v>3750</v>
      </c>
      <c r="D3759" s="60">
        <v>57058.88374696672</v>
      </c>
      <c r="G3759" s="63"/>
      <c r="I3759" s="64"/>
      <c r="J3759" s="64"/>
      <c r="K3759" s="65"/>
      <c r="M3759" s="64"/>
      <c r="N3759" s="66"/>
      <c r="O3759" s="66"/>
      <c r="Q3759" s="67"/>
      <c r="R3759" s="68"/>
      <c r="S3759" s="63"/>
      <c r="AC3759" s="63">
        <v>55357.692848606966</v>
      </c>
      <c r="AD3759" s="63"/>
      <c r="AE3759" s="54" t="s">
        <v>177</v>
      </c>
      <c r="AG3759" s="63"/>
      <c r="AK3759" s="64"/>
      <c r="AL3759" s="64"/>
      <c r="AM3759" s="65"/>
      <c r="AO3759" s="64"/>
      <c r="AP3759" s="66"/>
      <c r="AQ3759" s="66"/>
      <c r="AS3759" s="67"/>
      <c r="AT3759" s="68"/>
    </row>
    <row r="3760" spans="1:46" x14ac:dyDescent="0.25">
      <c r="A3760" s="60">
        <v>57074.042699220125</v>
      </c>
      <c r="B3760" s="54">
        <f t="shared" si="174"/>
        <v>5</v>
      </c>
      <c r="C3760" s="54">
        <f t="shared" si="175"/>
        <v>3751</v>
      </c>
      <c r="D3760" s="60">
        <v>57074.042699220125</v>
      </c>
      <c r="G3760" s="63"/>
      <c r="I3760" s="64"/>
      <c r="J3760" s="64"/>
      <c r="K3760" s="65"/>
      <c r="M3760" s="64"/>
      <c r="N3760" s="66"/>
      <c r="O3760" s="66"/>
      <c r="Q3760" s="67"/>
      <c r="R3760" s="68"/>
      <c r="S3760" s="63"/>
      <c r="AC3760" s="63">
        <v>55371.629367138259</v>
      </c>
      <c r="AD3760" s="63"/>
      <c r="AE3760" s="54" t="s">
        <v>176</v>
      </c>
      <c r="AG3760" s="63"/>
      <c r="AK3760" s="64"/>
      <c r="AL3760" s="64"/>
      <c r="AM3760" s="65"/>
      <c r="AO3760" s="64"/>
      <c r="AP3760" s="66"/>
      <c r="AQ3760" s="66"/>
      <c r="AS3760" s="67"/>
      <c r="AT3760" s="68"/>
    </row>
    <row r="3761" spans="1:46" x14ac:dyDescent="0.25">
      <c r="A3761" s="60">
        <v>57089.328904578928</v>
      </c>
      <c r="B3761" s="54">
        <f t="shared" si="174"/>
        <v>6</v>
      </c>
      <c r="C3761" s="54">
        <f t="shared" si="175"/>
        <v>3752</v>
      </c>
      <c r="D3761" s="60">
        <v>57089.328904578928</v>
      </c>
      <c r="G3761" s="63"/>
      <c r="I3761" s="64"/>
      <c r="J3761" s="64"/>
      <c r="K3761" s="65"/>
      <c r="M3761" s="64"/>
      <c r="N3761" s="66"/>
      <c r="O3761" s="66"/>
      <c r="Q3761" s="67"/>
      <c r="R3761" s="68"/>
      <c r="S3761" s="63"/>
      <c r="AC3761" s="63">
        <v>55387.06696834648</v>
      </c>
      <c r="AD3761" s="63"/>
      <c r="AE3761" s="54" t="s">
        <v>177</v>
      </c>
      <c r="AG3761" s="63"/>
      <c r="AK3761" s="64"/>
      <c r="AL3761" s="64"/>
      <c r="AM3761" s="65"/>
      <c r="AO3761" s="64"/>
      <c r="AP3761" s="66"/>
      <c r="AQ3761" s="66"/>
      <c r="AS3761" s="67"/>
      <c r="AT3761" s="68"/>
    </row>
    <row r="3762" spans="1:46" x14ac:dyDescent="0.25">
      <c r="A3762" s="60">
        <v>57104.749629520345</v>
      </c>
      <c r="B3762" s="54">
        <f t="shared" si="174"/>
        <v>7</v>
      </c>
      <c r="C3762" s="54">
        <f t="shared" si="175"/>
        <v>3753</v>
      </c>
      <c r="D3762" s="60">
        <v>57104.749629520345</v>
      </c>
      <c r="G3762" s="63"/>
      <c r="I3762" s="64"/>
      <c r="J3762" s="64"/>
      <c r="K3762" s="65"/>
      <c r="M3762" s="64"/>
      <c r="N3762" s="66"/>
      <c r="O3762" s="66"/>
      <c r="Q3762" s="67"/>
      <c r="R3762" s="68"/>
      <c r="S3762" s="63"/>
      <c r="AC3762" s="63">
        <v>55401.190694042481</v>
      </c>
      <c r="AD3762" s="63"/>
      <c r="AE3762" s="54" t="s">
        <v>176</v>
      </c>
      <c r="AG3762" s="63"/>
      <c r="AK3762" s="64"/>
      <c r="AL3762" s="64"/>
      <c r="AM3762" s="65"/>
      <c r="AO3762" s="64"/>
      <c r="AP3762" s="66"/>
      <c r="AQ3762" s="66"/>
      <c r="AS3762" s="67"/>
      <c r="AT3762" s="68"/>
    </row>
    <row r="3763" spans="1:46" x14ac:dyDescent="0.25">
      <c r="A3763" s="60">
        <v>57120.280178437941</v>
      </c>
      <c r="B3763" s="54">
        <f t="shared" si="174"/>
        <v>8</v>
      </c>
      <c r="C3763" s="54">
        <f t="shared" si="175"/>
        <v>3754</v>
      </c>
      <c r="D3763" s="60">
        <v>57120.280178437941</v>
      </c>
      <c r="G3763" s="63"/>
      <c r="I3763" s="64"/>
      <c r="J3763" s="64"/>
      <c r="K3763" s="65"/>
      <c r="M3763" s="64"/>
      <c r="N3763" s="66"/>
      <c r="O3763" s="66"/>
      <c r="Q3763" s="67"/>
      <c r="R3763" s="68"/>
      <c r="S3763" s="63"/>
      <c r="AC3763" s="63">
        <v>55416.425616154913</v>
      </c>
      <c r="AD3763" s="63"/>
      <c r="AE3763" s="54" t="s">
        <v>177</v>
      </c>
      <c r="AG3763" s="63"/>
      <c r="AK3763" s="64"/>
      <c r="AL3763" s="64"/>
      <c r="AM3763" s="65"/>
      <c r="AO3763" s="64"/>
      <c r="AP3763" s="66"/>
      <c r="AQ3763" s="66"/>
      <c r="AS3763" s="67"/>
      <c r="AT3763" s="68"/>
    </row>
    <row r="3764" spans="1:46" x14ac:dyDescent="0.25">
      <c r="A3764" s="60">
        <v>57135.912380351685</v>
      </c>
      <c r="B3764" s="54">
        <f t="shared" si="174"/>
        <v>9</v>
      </c>
      <c r="C3764" s="54">
        <f t="shared" si="175"/>
        <v>3755</v>
      </c>
      <c r="D3764" s="60">
        <v>57135.912380351685</v>
      </c>
      <c r="G3764" s="63"/>
      <c r="I3764" s="64"/>
      <c r="J3764" s="64"/>
      <c r="K3764" s="65"/>
      <c r="M3764" s="64"/>
      <c r="N3764" s="66"/>
      <c r="O3764" s="66"/>
      <c r="Q3764" s="67"/>
      <c r="R3764" s="68"/>
      <c r="S3764" s="63"/>
      <c r="AC3764" s="63">
        <v>55430.86675138073</v>
      </c>
      <c r="AD3764" s="63"/>
      <c r="AE3764" s="54" t="s">
        <v>176</v>
      </c>
      <c r="AG3764" s="63"/>
      <c r="AK3764" s="64"/>
      <c r="AL3764" s="64"/>
      <c r="AM3764" s="65"/>
      <c r="AO3764" s="64"/>
      <c r="AP3764" s="66"/>
      <c r="AQ3764" s="66"/>
      <c r="AS3764" s="67"/>
      <c r="AT3764" s="68"/>
    </row>
    <row r="3765" spans="1:46" x14ac:dyDescent="0.25">
      <c r="A3765" s="60">
        <v>57151.603988186922</v>
      </c>
      <c r="B3765" s="54">
        <f t="shared" si="174"/>
        <v>10</v>
      </c>
      <c r="C3765" s="54">
        <f t="shared" si="175"/>
        <v>3756</v>
      </c>
      <c r="D3765" s="60">
        <v>57151.603988186922</v>
      </c>
      <c r="G3765" s="63"/>
      <c r="I3765" s="64"/>
      <c r="J3765" s="64"/>
      <c r="K3765" s="65"/>
      <c r="M3765" s="64"/>
      <c r="N3765" s="66"/>
      <c r="O3765" s="66"/>
      <c r="Q3765" s="67"/>
      <c r="R3765" s="68"/>
      <c r="S3765" s="63"/>
      <c r="AC3765" s="63">
        <v>55445.801682947669</v>
      </c>
      <c r="AD3765" s="63"/>
      <c r="AE3765" s="54" t="s">
        <v>177</v>
      </c>
      <c r="AG3765" s="63"/>
      <c r="AK3765" s="64"/>
      <c r="AL3765" s="64"/>
      <c r="AM3765" s="65"/>
      <c r="AO3765" s="64"/>
      <c r="AP3765" s="66"/>
      <c r="AQ3765" s="66"/>
      <c r="AS3765" s="67"/>
      <c r="AT3765" s="68"/>
    </row>
    <row r="3766" spans="1:46" x14ac:dyDescent="0.25">
      <c r="A3766" s="60">
        <v>57167.336009856779</v>
      </c>
      <c r="B3766" s="54">
        <f t="shared" si="174"/>
        <v>11</v>
      </c>
      <c r="C3766" s="54">
        <f t="shared" si="175"/>
        <v>3757</v>
      </c>
      <c r="D3766" s="60">
        <v>57167.336009856779</v>
      </c>
      <c r="G3766" s="63"/>
      <c r="I3766" s="64"/>
      <c r="J3766" s="64"/>
      <c r="K3766" s="65"/>
      <c r="M3766" s="64"/>
      <c r="N3766" s="66"/>
      <c r="O3766" s="66"/>
      <c r="Q3766" s="67"/>
      <c r="R3766" s="68"/>
      <c r="S3766" s="63"/>
      <c r="AC3766" s="63">
        <v>55460.625397233758</v>
      </c>
      <c r="AD3766" s="63"/>
      <c r="AE3766" s="54" t="s">
        <v>176</v>
      </c>
      <c r="AG3766" s="63"/>
      <c r="AK3766" s="64"/>
      <c r="AL3766" s="64"/>
      <c r="AM3766" s="65"/>
      <c r="AO3766" s="64"/>
      <c r="AP3766" s="66"/>
      <c r="AQ3766" s="66"/>
      <c r="AS3766" s="67"/>
      <c r="AT3766" s="68"/>
    </row>
    <row r="3767" spans="1:46" x14ac:dyDescent="0.25">
      <c r="A3767" s="60">
        <v>57183.058166509494</v>
      </c>
      <c r="B3767" s="54">
        <f t="shared" si="174"/>
        <v>12</v>
      </c>
      <c r="C3767" s="54">
        <f t="shared" si="175"/>
        <v>3758</v>
      </c>
      <c r="D3767" s="60">
        <v>57183.058166509494</v>
      </c>
      <c r="G3767" s="63"/>
      <c r="I3767" s="64"/>
      <c r="J3767" s="64"/>
      <c r="K3767" s="65"/>
      <c r="M3767" s="64"/>
      <c r="N3767" s="66"/>
      <c r="O3767" s="66"/>
      <c r="Q3767" s="67"/>
      <c r="R3767" s="68"/>
      <c r="S3767" s="63"/>
      <c r="AC3767" s="63">
        <v>55475.213620881084</v>
      </c>
      <c r="AD3767" s="63"/>
      <c r="AE3767" s="54" t="s">
        <v>177</v>
      </c>
      <c r="AG3767" s="63"/>
      <c r="AK3767" s="64"/>
      <c r="AL3767" s="64"/>
      <c r="AM3767" s="65"/>
      <c r="AO3767" s="64"/>
      <c r="AP3767" s="66"/>
      <c r="AQ3767" s="66"/>
      <c r="AS3767" s="67"/>
      <c r="AT3767" s="68"/>
    </row>
    <row r="3768" spans="1:46" x14ac:dyDescent="0.25">
      <c r="A3768" s="60">
        <v>57198.748318719678</v>
      </c>
      <c r="B3768" s="54">
        <f t="shared" si="174"/>
        <v>13</v>
      </c>
      <c r="C3768" s="54">
        <f t="shared" si="175"/>
        <v>3759</v>
      </c>
      <c r="D3768" s="60">
        <v>57198.748318719678</v>
      </c>
      <c r="G3768" s="63"/>
      <c r="I3768" s="64"/>
      <c r="J3768" s="64"/>
      <c r="K3768" s="65"/>
      <c r="M3768" s="64"/>
      <c r="N3768" s="66"/>
      <c r="O3768" s="66"/>
      <c r="Q3768" s="67"/>
      <c r="R3768" s="68"/>
      <c r="S3768" s="63"/>
      <c r="AC3768" s="63">
        <v>55490.401521078311</v>
      </c>
      <c r="AD3768" s="63"/>
      <c r="AE3768" s="54" t="s">
        <v>176</v>
      </c>
      <c r="AG3768" s="63"/>
      <c r="AK3768" s="64"/>
      <c r="AL3768" s="64"/>
      <c r="AM3768" s="65"/>
      <c r="AO3768" s="64"/>
      <c r="AP3768" s="66"/>
      <c r="AQ3768" s="66"/>
      <c r="AS3768" s="67"/>
      <c r="AT3768" s="68"/>
    </row>
    <row r="3769" spans="1:46" x14ac:dyDescent="0.25">
      <c r="A3769" s="60">
        <v>57214.361518434249</v>
      </c>
      <c r="B3769" s="54">
        <f t="shared" si="174"/>
        <v>14</v>
      </c>
      <c r="C3769" s="54">
        <f t="shared" si="175"/>
        <v>3760</v>
      </c>
      <c r="D3769" s="60">
        <v>57214.361518434249</v>
      </c>
      <c r="G3769" s="63"/>
      <c r="I3769" s="64"/>
      <c r="J3769" s="64"/>
      <c r="K3769" s="65"/>
      <c r="M3769" s="64"/>
      <c r="N3769" s="66"/>
      <c r="O3769" s="66"/>
      <c r="Q3769" s="67"/>
      <c r="R3769" s="68"/>
      <c r="S3769" s="63"/>
      <c r="AC3769" s="63">
        <v>55504.671118275728</v>
      </c>
      <c r="AD3769" s="63"/>
      <c r="AE3769" s="54" t="s">
        <v>177</v>
      </c>
      <c r="AG3769" s="63"/>
      <c r="AK3769" s="64"/>
      <c r="AL3769" s="64"/>
      <c r="AM3769" s="65"/>
      <c r="AO3769" s="64"/>
      <c r="AP3769" s="66"/>
      <c r="AQ3769" s="66"/>
      <c r="AS3769" s="67"/>
      <c r="AT3769" s="68"/>
    </row>
    <row r="3770" spans="1:46" x14ac:dyDescent="0.25">
      <c r="A3770" s="60">
        <v>57229.881127125118</v>
      </c>
      <c r="B3770" s="54">
        <f t="shared" si="174"/>
        <v>15</v>
      </c>
      <c r="C3770" s="54">
        <f t="shared" si="175"/>
        <v>3761</v>
      </c>
      <c r="D3770" s="60">
        <v>57229.881127125118</v>
      </c>
      <c r="G3770" s="63"/>
      <c r="I3770" s="64"/>
      <c r="J3770" s="64"/>
      <c r="K3770" s="65"/>
      <c r="M3770" s="64"/>
      <c r="N3770" s="66"/>
      <c r="O3770" s="66"/>
      <c r="Q3770" s="67"/>
      <c r="R3770" s="68"/>
      <c r="S3770" s="63"/>
      <c r="AC3770" s="63">
        <v>55520.129733333364</v>
      </c>
      <c r="AD3770" s="63"/>
      <c r="AE3770" s="54" t="s">
        <v>176</v>
      </c>
      <c r="AG3770" s="63"/>
      <c r="AK3770" s="64"/>
      <c r="AL3770" s="64"/>
      <c r="AM3770" s="65"/>
      <c r="AO3770" s="64"/>
      <c r="AP3770" s="66"/>
      <c r="AQ3770" s="66"/>
      <c r="AS3770" s="67"/>
      <c r="AT3770" s="68"/>
    </row>
    <row r="3771" spans="1:46" x14ac:dyDescent="0.25">
      <c r="A3771" s="60">
        <v>57245.278500916436</v>
      </c>
      <c r="B3771" s="54">
        <f t="shared" si="174"/>
        <v>16</v>
      </c>
      <c r="C3771" s="54">
        <f t="shared" si="175"/>
        <v>3762</v>
      </c>
      <c r="D3771" s="60">
        <v>57245.278500916436</v>
      </c>
      <c r="G3771" s="63"/>
      <c r="I3771" s="64"/>
      <c r="J3771" s="64"/>
      <c r="K3771" s="65"/>
      <c r="M3771" s="64"/>
      <c r="N3771" s="66"/>
      <c r="O3771" s="66"/>
      <c r="Q3771" s="67"/>
      <c r="R3771" s="68"/>
      <c r="S3771" s="63"/>
      <c r="AC3771" s="63">
        <v>55534.184528437443</v>
      </c>
      <c r="AD3771" s="63"/>
      <c r="AE3771" s="54" t="s">
        <v>177</v>
      </c>
      <c r="AG3771" s="63"/>
      <c r="AK3771" s="64"/>
      <c r="AL3771" s="64"/>
      <c r="AM3771" s="65"/>
      <c r="AO3771" s="64"/>
      <c r="AP3771" s="66"/>
      <c r="AQ3771" s="66"/>
      <c r="AS3771" s="67"/>
      <c r="AT3771" s="68"/>
    </row>
    <row r="3772" spans="1:46" x14ac:dyDescent="0.25">
      <c r="A3772" s="60">
        <v>57260.549037953373</v>
      </c>
      <c r="B3772" s="54">
        <f t="shared" si="174"/>
        <v>17</v>
      </c>
      <c r="C3772" s="54">
        <f t="shared" si="175"/>
        <v>3763</v>
      </c>
      <c r="D3772" s="60">
        <v>57260.549037953373</v>
      </c>
      <c r="G3772" s="63"/>
      <c r="I3772" s="64"/>
      <c r="J3772" s="64"/>
      <c r="K3772" s="65"/>
      <c r="M3772" s="64"/>
      <c r="N3772" s="66"/>
      <c r="O3772" s="66"/>
      <c r="Q3772" s="67"/>
      <c r="R3772" s="68"/>
      <c r="S3772" s="63"/>
      <c r="AC3772" s="63">
        <v>55549.771932059899</v>
      </c>
      <c r="AD3772" s="63"/>
      <c r="AE3772" s="54" t="s">
        <v>176</v>
      </c>
      <c r="AG3772" s="63"/>
      <c r="AK3772" s="64"/>
      <c r="AL3772" s="64"/>
      <c r="AM3772" s="65"/>
      <c r="AO3772" s="64"/>
      <c r="AP3772" s="66"/>
      <c r="AQ3772" s="66"/>
      <c r="AS3772" s="67"/>
      <c r="AT3772" s="68"/>
    </row>
    <row r="3773" spans="1:46" x14ac:dyDescent="0.25">
      <c r="A3773" s="60">
        <v>57275.685336789116</v>
      </c>
      <c r="B3773" s="54">
        <f t="shared" si="174"/>
        <v>18</v>
      </c>
      <c r="C3773" s="54">
        <f t="shared" si="175"/>
        <v>3764</v>
      </c>
      <c r="D3773" s="60">
        <v>57275.685336789116</v>
      </c>
      <c r="G3773" s="63"/>
      <c r="I3773" s="64"/>
      <c r="J3773" s="64"/>
      <c r="K3773" s="65"/>
      <c r="M3773" s="64"/>
      <c r="N3773" s="66"/>
      <c r="O3773" s="66"/>
      <c r="Q3773" s="67"/>
      <c r="R3773" s="68"/>
      <c r="S3773" s="63"/>
      <c r="AC3773" s="63">
        <v>55563.765481673181</v>
      </c>
      <c r="AD3773" s="63"/>
      <c r="AE3773" s="54" t="s">
        <v>177</v>
      </c>
      <c r="AG3773" s="63"/>
      <c r="AK3773" s="64"/>
      <c r="AL3773" s="64"/>
      <c r="AM3773" s="65"/>
      <c r="AO3773" s="64"/>
      <c r="AP3773" s="66"/>
      <c r="AQ3773" s="66"/>
      <c r="AS3773" s="67"/>
      <c r="AT3773" s="68"/>
    </row>
    <row r="3774" spans="1:46" x14ac:dyDescent="0.25">
      <c r="A3774" s="60">
        <v>57290.697804917581</v>
      </c>
      <c r="B3774" s="54">
        <f t="shared" si="174"/>
        <v>19</v>
      </c>
      <c r="C3774" s="54">
        <f t="shared" si="175"/>
        <v>3765</v>
      </c>
      <c r="D3774" s="60">
        <v>57290.697804917581</v>
      </c>
      <c r="G3774" s="63"/>
      <c r="I3774" s="64"/>
      <c r="J3774" s="64"/>
      <c r="K3774" s="65"/>
      <c r="M3774" s="64"/>
      <c r="N3774" s="66"/>
      <c r="O3774" s="66"/>
      <c r="Q3774" s="67"/>
      <c r="R3774" s="68"/>
      <c r="S3774" s="63"/>
      <c r="AC3774" s="63">
        <v>55579.317489498761</v>
      </c>
      <c r="AD3774" s="63"/>
      <c r="AE3774" s="54" t="s">
        <v>176</v>
      </c>
      <c r="AG3774" s="63"/>
      <c r="AK3774" s="64"/>
      <c r="AL3774" s="64"/>
      <c r="AM3774" s="65"/>
      <c r="AO3774" s="64"/>
      <c r="AP3774" s="66"/>
      <c r="AQ3774" s="66"/>
      <c r="AS3774" s="67"/>
      <c r="AT3774" s="68"/>
    </row>
    <row r="3775" spans="1:46" x14ac:dyDescent="0.25">
      <c r="A3775" s="60">
        <v>57305.598441589158</v>
      </c>
      <c r="B3775" s="54">
        <f t="shared" si="174"/>
        <v>20</v>
      </c>
      <c r="C3775" s="54">
        <f t="shared" si="175"/>
        <v>3766</v>
      </c>
      <c r="D3775" s="60">
        <v>57305.598441589158</v>
      </c>
      <c r="G3775" s="63"/>
      <c r="I3775" s="64"/>
      <c r="J3775" s="64"/>
      <c r="K3775" s="65"/>
      <c r="M3775" s="64"/>
      <c r="N3775" s="66"/>
      <c r="O3775" s="66"/>
      <c r="Q3775" s="67"/>
      <c r="R3775" s="68"/>
      <c r="S3775" s="63"/>
      <c r="AC3775" s="63">
        <v>55593.413893683814</v>
      </c>
      <c r="AD3775" s="63"/>
      <c r="AE3775" s="54" t="s">
        <v>177</v>
      </c>
      <c r="AG3775" s="63"/>
      <c r="AK3775" s="64"/>
      <c r="AL3775" s="64"/>
      <c r="AM3775" s="65"/>
      <c r="AO3775" s="64"/>
      <c r="AP3775" s="66"/>
      <c r="AQ3775" s="66"/>
      <c r="AS3775" s="67"/>
      <c r="AT3775" s="68"/>
    </row>
    <row r="3776" spans="1:46" x14ac:dyDescent="0.25">
      <c r="A3776" s="60">
        <v>57320.411405185703</v>
      </c>
      <c r="B3776" s="54">
        <f t="shared" si="174"/>
        <v>21</v>
      </c>
      <c r="C3776" s="54">
        <f t="shared" si="175"/>
        <v>3767</v>
      </c>
      <c r="D3776" s="60">
        <v>57320.411405185703</v>
      </c>
      <c r="G3776" s="63"/>
      <c r="I3776" s="64"/>
      <c r="J3776" s="64"/>
      <c r="K3776" s="65"/>
      <c r="M3776" s="64"/>
      <c r="N3776" s="66"/>
      <c r="O3776" s="66"/>
      <c r="Q3776" s="67"/>
      <c r="R3776" s="68"/>
      <c r="S3776" s="63"/>
      <c r="AC3776" s="63">
        <v>55608.769807517994</v>
      </c>
      <c r="AD3776" s="63"/>
      <c r="AE3776" s="54" t="s">
        <v>176</v>
      </c>
      <c r="AG3776" s="63"/>
      <c r="AK3776" s="64"/>
      <c r="AL3776" s="64"/>
      <c r="AM3776" s="65"/>
      <c r="AO3776" s="64"/>
      <c r="AP3776" s="66"/>
      <c r="AQ3776" s="66"/>
      <c r="AS3776" s="67"/>
      <c r="AT3776" s="68"/>
    </row>
    <row r="3777" spans="1:46" x14ac:dyDescent="0.25">
      <c r="A3777" s="60">
        <v>57335.161912307143</v>
      </c>
      <c r="B3777" s="54">
        <f t="shared" si="174"/>
        <v>22</v>
      </c>
      <c r="C3777" s="54">
        <f t="shared" si="175"/>
        <v>3768</v>
      </c>
      <c r="D3777" s="60">
        <v>57335.161912307143</v>
      </c>
      <c r="G3777" s="63"/>
      <c r="I3777" s="64"/>
      <c r="J3777" s="64"/>
      <c r="K3777" s="65"/>
      <c r="M3777" s="64"/>
      <c r="N3777" s="66"/>
      <c r="O3777" s="66"/>
      <c r="Q3777" s="67"/>
      <c r="R3777" s="68"/>
      <c r="S3777" s="63"/>
      <c r="AC3777" s="63">
        <v>55623.104549054988</v>
      </c>
      <c r="AD3777" s="63"/>
      <c r="AE3777" s="54" t="s">
        <v>177</v>
      </c>
      <c r="AG3777" s="63"/>
      <c r="AK3777" s="64"/>
      <c r="AL3777" s="64"/>
      <c r="AM3777" s="65"/>
      <c r="AO3777" s="64"/>
      <c r="AP3777" s="66"/>
      <c r="AQ3777" s="66"/>
      <c r="AS3777" s="67"/>
      <c r="AT3777" s="68"/>
    </row>
    <row r="3778" spans="1:46" x14ac:dyDescent="0.25">
      <c r="A3778" s="60">
        <v>57349.883034935687</v>
      </c>
      <c r="B3778" s="54">
        <f t="shared" si="174"/>
        <v>23</v>
      </c>
      <c r="C3778" s="54">
        <f t="shared" si="175"/>
        <v>3769</v>
      </c>
      <c r="D3778" s="60">
        <v>57349.883034935687</v>
      </c>
      <c r="G3778" s="63"/>
      <c r="I3778" s="64"/>
      <c r="J3778" s="64"/>
      <c r="K3778" s="65"/>
      <c r="M3778" s="64"/>
      <c r="N3778" s="66"/>
      <c r="O3778" s="66"/>
      <c r="Q3778" s="67"/>
      <c r="R3778" s="68"/>
      <c r="S3778" s="63"/>
      <c r="AC3778" s="63">
        <v>55638.140420425683</v>
      </c>
      <c r="AD3778" s="63"/>
      <c r="AE3778" s="54" t="s">
        <v>176</v>
      </c>
      <c r="AG3778" s="63"/>
      <c r="AK3778" s="64"/>
      <c r="AL3778" s="64"/>
      <c r="AM3778" s="65"/>
      <c r="AO3778" s="64"/>
      <c r="AP3778" s="66"/>
      <c r="AQ3778" s="66"/>
      <c r="AS3778" s="67"/>
      <c r="AT3778" s="68"/>
    </row>
    <row r="3779" spans="1:46" x14ac:dyDescent="0.25">
      <c r="A3779" s="60">
        <v>57364.605336579494</v>
      </c>
      <c r="B3779" s="54">
        <f t="shared" si="174"/>
        <v>24</v>
      </c>
      <c r="C3779" s="54">
        <f t="shared" si="175"/>
        <v>3770</v>
      </c>
      <c r="D3779" s="60">
        <v>57364.605336579494</v>
      </c>
      <c r="G3779" s="63"/>
      <c r="I3779" s="64"/>
      <c r="J3779" s="64"/>
      <c r="K3779" s="65"/>
      <c r="M3779" s="64"/>
      <c r="N3779" s="66"/>
      <c r="O3779" s="66"/>
      <c r="Q3779" s="67"/>
      <c r="R3779" s="68"/>
      <c r="S3779" s="63"/>
      <c r="AC3779" s="63">
        <v>55652.792534650769</v>
      </c>
      <c r="AD3779" s="63"/>
      <c r="AE3779" s="54" t="s">
        <v>177</v>
      </c>
      <c r="AG3779" s="63"/>
      <c r="AK3779" s="64"/>
      <c r="AL3779" s="64"/>
      <c r="AM3779" s="65"/>
      <c r="AO3779" s="64"/>
      <c r="AP3779" s="66"/>
      <c r="AQ3779" s="66"/>
      <c r="AS3779" s="67"/>
      <c r="AT3779" s="68"/>
    </row>
    <row r="3780" spans="1:46" x14ac:dyDescent="0.25">
      <c r="A3780" s="60">
        <v>57379.363914467394</v>
      </c>
      <c r="B3780" s="54">
        <f t="shared" si="174"/>
        <v>1</v>
      </c>
      <c r="C3780" s="54">
        <f t="shared" si="175"/>
        <v>3771</v>
      </c>
      <c r="D3780" s="60">
        <v>57379.363914467394</v>
      </c>
      <c r="G3780" s="63"/>
      <c r="I3780" s="64"/>
      <c r="J3780" s="64"/>
      <c r="K3780" s="65"/>
      <c r="M3780" s="64"/>
      <c r="N3780" s="66"/>
      <c r="O3780" s="66"/>
      <c r="Q3780" s="67"/>
      <c r="R3780" s="68"/>
      <c r="S3780" s="63"/>
      <c r="AC3780" s="63">
        <v>55667.452509370632</v>
      </c>
      <c r="AD3780" s="63"/>
      <c r="AE3780" s="54" t="s">
        <v>176</v>
      </c>
      <c r="AG3780" s="63"/>
      <c r="AK3780" s="64"/>
      <c r="AL3780" s="64"/>
      <c r="AM3780" s="65"/>
      <c r="AO3780" s="64"/>
      <c r="AP3780" s="66"/>
      <c r="AQ3780" s="66"/>
      <c r="AS3780" s="67"/>
      <c r="AT3780" s="68"/>
    </row>
    <row r="3781" spans="1:46" x14ac:dyDescent="0.25">
      <c r="A3781" s="60">
        <v>57394.186761186458</v>
      </c>
      <c r="B3781" s="54">
        <f t="shared" si="174"/>
        <v>2</v>
      </c>
      <c r="C3781" s="54">
        <f t="shared" si="175"/>
        <v>3772</v>
      </c>
      <c r="D3781" s="60">
        <v>57394.186761186458</v>
      </c>
      <c r="G3781" s="63"/>
      <c r="I3781" s="64"/>
      <c r="J3781" s="64"/>
      <c r="K3781" s="65"/>
      <c r="M3781" s="64"/>
      <c r="N3781" s="66"/>
      <c r="O3781" s="66"/>
      <c r="Q3781" s="67"/>
      <c r="R3781" s="68"/>
      <c r="S3781" s="63"/>
      <c r="AC3781" s="63">
        <v>55682.436453314964</v>
      </c>
      <c r="AD3781" s="63"/>
      <c r="AE3781" s="54" t="s">
        <v>177</v>
      </c>
      <c r="AG3781" s="63"/>
      <c r="AK3781" s="64"/>
      <c r="AL3781" s="64"/>
      <c r="AM3781" s="65"/>
      <c r="AO3781" s="64"/>
      <c r="AP3781" s="66"/>
      <c r="AQ3781" s="66"/>
      <c r="AS3781" s="67"/>
      <c r="AT3781" s="68"/>
    </row>
    <row r="3782" spans="1:46" x14ac:dyDescent="0.25">
      <c r="A3782" s="60">
        <v>57409.10314667644</v>
      </c>
      <c r="B3782" s="54">
        <f t="shared" si="174"/>
        <v>3</v>
      </c>
      <c r="C3782" s="54">
        <f t="shared" si="175"/>
        <v>3773</v>
      </c>
      <c r="D3782" s="60">
        <v>57409.10314667644</v>
      </c>
      <c r="G3782" s="63"/>
      <c r="I3782" s="64"/>
      <c r="J3782" s="64"/>
      <c r="K3782" s="65"/>
      <c r="M3782" s="64"/>
      <c r="N3782" s="66"/>
      <c r="O3782" s="66"/>
      <c r="Q3782" s="67"/>
      <c r="R3782" s="68"/>
      <c r="S3782" s="63"/>
      <c r="AC3782" s="63">
        <v>55696.743972118013</v>
      </c>
      <c r="AD3782" s="63"/>
      <c r="AE3782" s="54" t="s">
        <v>176</v>
      </c>
      <c r="AG3782" s="63"/>
      <c r="AK3782" s="64"/>
      <c r="AL3782" s="64"/>
      <c r="AM3782" s="65"/>
      <c r="AO3782" s="64"/>
      <c r="AP3782" s="66"/>
      <c r="AQ3782" s="66"/>
      <c r="AS3782" s="67"/>
      <c r="AT3782" s="68"/>
    </row>
    <row r="3783" spans="1:46" x14ac:dyDescent="0.25">
      <c r="A3783" s="60">
        <v>57424.131575601175</v>
      </c>
      <c r="B3783" s="54">
        <f t="shared" si="174"/>
        <v>4</v>
      </c>
      <c r="C3783" s="54">
        <f t="shared" si="175"/>
        <v>3774</v>
      </c>
      <c r="D3783" s="60">
        <v>57424.131575601175</v>
      </c>
      <c r="G3783" s="63"/>
      <c r="I3783" s="64"/>
      <c r="J3783" s="64"/>
      <c r="K3783" s="65"/>
      <c r="M3783" s="64"/>
      <c r="N3783" s="66"/>
      <c r="O3783" s="66"/>
      <c r="Q3783" s="67"/>
      <c r="R3783" s="68"/>
      <c r="S3783" s="63"/>
      <c r="AC3783" s="63">
        <v>55712.017020847648</v>
      </c>
      <c r="AD3783" s="63"/>
      <c r="AE3783" s="54" t="s">
        <v>177</v>
      </c>
      <c r="AG3783" s="63"/>
      <c r="AK3783" s="64"/>
      <c r="AL3783" s="64"/>
      <c r="AM3783" s="65"/>
      <c r="AO3783" s="64"/>
      <c r="AP3783" s="66"/>
      <c r="AQ3783" s="66"/>
      <c r="AS3783" s="67"/>
      <c r="AT3783" s="68"/>
    </row>
    <row r="3784" spans="1:46" x14ac:dyDescent="0.25">
      <c r="A3784" s="60">
        <v>57439.287601637188</v>
      </c>
      <c r="B3784" s="54">
        <f t="shared" si="174"/>
        <v>5</v>
      </c>
      <c r="C3784" s="54">
        <f t="shared" si="175"/>
        <v>3775</v>
      </c>
      <c r="D3784" s="60">
        <v>57439.287601637188</v>
      </c>
      <c r="G3784" s="63"/>
      <c r="I3784" s="64"/>
      <c r="J3784" s="64"/>
      <c r="K3784" s="65"/>
      <c r="M3784" s="64"/>
      <c r="N3784" s="66"/>
      <c r="O3784" s="66"/>
      <c r="Q3784" s="67"/>
      <c r="R3784" s="68"/>
      <c r="S3784" s="63"/>
      <c r="AC3784" s="63">
        <v>55726.064118543174</v>
      </c>
      <c r="AD3784" s="63"/>
      <c r="AE3784" s="54" t="s">
        <v>176</v>
      </c>
      <c r="AG3784" s="63"/>
      <c r="AK3784" s="64"/>
      <c r="AL3784" s="64"/>
      <c r="AM3784" s="65"/>
      <c r="AO3784" s="64"/>
      <c r="AP3784" s="66"/>
      <c r="AQ3784" s="66"/>
      <c r="AS3784" s="67"/>
      <c r="AT3784" s="68"/>
    </row>
    <row r="3785" spans="1:46" x14ac:dyDescent="0.25">
      <c r="A3785" s="60">
        <v>57454.575728374068</v>
      </c>
      <c r="B3785" s="54">
        <f t="shared" si="174"/>
        <v>6</v>
      </c>
      <c r="C3785" s="54">
        <f t="shared" si="175"/>
        <v>3776</v>
      </c>
      <c r="D3785" s="60">
        <v>57454.575728374068</v>
      </c>
      <c r="G3785" s="63"/>
      <c r="I3785" s="64"/>
      <c r="J3785" s="64"/>
      <c r="K3785" s="65"/>
      <c r="M3785" s="64"/>
      <c r="N3785" s="66"/>
      <c r="O3785" s="66"/>
      <c r="Q3785" s="67"/>
      <c r="R3785" s="68"/>
      <c r="S3785" s="63"/>
      <c r="AC3785" s="63">
        <v>55741.537328030448</v>
      </c>
      <c r="AD3785" s="63"/>
      <c r="AE3785" s="54" t="s">
        <v>177</v>
      </c>
      <c r="AG3785" s="63"/>
      <c r="AK3785" s="64"/>
      <c r="AL3785" s="64"/>
      <c r="AM3785" s="65"/>
      <c r="AO3785" s="64"/>
      <c r="AP3785" s="66"/>
      <c r="AQ3785" s="66"/>
      <c r="AS3785" s="67"/>
      <c r="AT3785" s="68"/>
    </row>
    <row r="3786" spans="1:46" x14ac:dyDescent="0.25">
      <c r="A3786" s="60">
        <v>57469.991786187515</v>
      </c>
      <c r="B3786" s="54">
        <f t="shared" si="174"/>
        <v>7</v>
      </c>
      <c r="C3786" s="54">
        <f t="shared" si="175"/>
        <v>3777</v>
      </c>
      <c r="D3786" s="60">
        <v>57469.991786187515</v>
      </c>
      <c r="G3786" s="63"/>
      <c r="I3786" s="64"/>
      <c r="J3786" s="64"/>
      <c r="K3786" s="65"/>
      <c r="M3786" s="64"/>
      <c r="N3786" s="66"/>
      <c r="O3786" s="66"/>
      <c r="Q3786" s="67"/>
      <c r="R3786" s="68"/>
      <c r="S3786" s="63"/>
      <c r="AC3786" s="63">
        <v>55755.464019376785</v>
      </c>
      <c r="AD3786" s="63"/>
      <c r="AE3786" s="54" t="s">
        <v>176</v>
      </c>
      <c r="AG3786" s="63"/>
      <c r="AK3786" s="64"/>
      <c r="AL3786" s="64"/>
      <c r="AM3786" s="65"/>
      <c r="AO3786" s="64"/>
      <c r="AP3786" s="66"/>
      <c r="AQ3786" s="66"/>
      <c r="AS3786" s="67"/>
      <c r="AT3786" s="68"/>
    </row>
    <row r="3787" spans="1:46" x14ac:dyDescent="0.25">
      <c r="A3787" s="60">
        <v>57485.525530680548</v>
      </c>
      <c r="B3787" s="54">
        <f t="shared" si="174"/>
        <v>8</v>
      </c>
      <c r="C3787" s="54">
        <f t="shared" si="175"/>
        <v>3778</v>
      </c>
      <c r="D3787" s="60">
        <v>57485.525530680548</v>
      </c>
      <c r="G3787" s="63"/>
      <c r="I3787" s="64"/>
      <c r="J3787" s="64"/>
      <c r="K3787" s="65"/>
      <c r="M3787" s="64"/>
      <c r="N3787" s="66"/>
      <c r="O3787" s="66"/>
      <c r="Q3787" s="67"/>
      <c r="R3787" s="68"/>
      <c r="S3787" s="63"/>
      <c r="AC3787" s="63">
        <v>55771.011725121178</v>
      </c>
      <c r="AD3787" s="63"/>
      <c r="AE3787" s="54" t="s">
        <v>177</v>
      </c>
      <c r="AG3787" s="63"/>
      <c r="AK3787" s="64"/>
      <c r="AL3787" s="64"/>
      <c r="AM3787" s="65"/>
      <c r="AO3787" s="64"/>
      <c r="AP3787" s="66"/>
      <c r="AQ3787" s="66"/>
      <c r="AS3787" s="67"/>
      <c r="AT3787" s="68"/>
    </row>
    <row r="3788" spans="1:46" x14ac:dyDescent="0.25">
      <c r="A3788" s="60">
        <v>57501.151275562588</v>
      </c>
      <c r="B3788" s="54">
        <f t="shared" ref="B3788:B3851" si="177">IF(B3787=24,1,B3787+1)</f>
        <v>9</v>
      </c>
      <c r="C3788" s="54">
        <f t="shared" ref="C3788:C3851" si="178">C3787+1</f>
        <v>3779</v>
      </c>
      <c r="D3788" s="60">
        <v>57501.151275562588</v>
      </c>
      <c r="G3788" s="63"/>
      <c r="I3788" s="64"/>
      <c r="J3788" s="64"/>
      <c r="K3788" s="65"/>
      <c r="M3788" s="64"/>
      <c r="N3788" s="66"/>
      <c r="O3788" s="66"/>
      <c r="Q3788" s="67"/>
      <c r="R3788" s="68"/>
      <c r="S3788" s="63"/>
      <c r="AC3788" s="63">
        <v>55784.982014115434</v>
      </c>
      <c r="AD3788" s="63"/>
      <c r="AE3788" s="54" t="s">
        <v>176</v>
      </c>
      <c r="AG3788" s="63"/>
      <c r="AK3788" s="64"/>
      <c r="AL3788" s="64"/>
      <c r="AM3788" s="65"/>
      <c r="AO3788" s="64"/>
      <c r="AP3788" s="66"/>
      <c r="AQ3788" s="66"/>
      <c r="AS3788" s="67"/>
      <c r="AT3788" s="68"/>
    </row>
    <row r="3789" spans="1:46" x14ac:dyDescent="0.25">
      <c r="A3789" s="60">
        <v>57516.847658064682</v>
      </c>
      <c r="B3789" s="54">
        <f t="shared" si="177"/>
        <v>10</v>
      </c>
      <c r="C3789" s="54">
        <f t="shared" si="178"/>
        <v>3780</v>
      </c>
      <c r="D3789" s="60">
        <v>57516.847658064682</v>
      </c>
      <c r="G3789" s="63"/>
      <c r="I3789" s="64"/>
      <c r="J3789" s="64"/>
      <c r="K3789" s="65"/>
      <c r="M3789" s="64"/>
      <c r="N3789" s="66"/>
      <c r="O3789" s="66"/>
      <c r="Q3789" s="67"/>
      <c r="R3789" s="68"/>
      <c r="S3789" s="63"/>
      <c r="AC3789" s="63">
        <v>55800.45556605421</v>
      </c>
      <c r="AD3789" s="63"/>
      <c r="AE3789" s="54" t="s">
        <v>177</v>
      </c>
      <c r="AG3789" s="63"/>
      <c r="AK3789" s="64"/>
      <c r="AL3789" s="64"/>
      <c r="AM3789" s="65"/>
      <c r="AO3789" s="64"/>
      <c r="AP3789" s="66"/>
      <c r="AQ3789" s="66"/>
      <c r="AS3789" s="67"/>
      <c r="AT3789" s="68"/>
    </row>
    <row r="3790" spans="1:46" x14ac:dyDescent="0.25">
      <c r="A3790" s="60">
        <v>57532.572197182104</v>
      </c>
      <c r="B3790" s="54">
        <f t="shared" si="177"/>
        <v>11</v>
      </c>
      <c r="C3790" s="54">
        <f t="shared" si="178"/>
        <v>3781</v>
      </c>
      <c r="D3790" s="60">
        <v>57532.572197182104</v>
      </c>
      <c r="G3790" s="63"/>
      <c r="I3790" s="64"/>
      <c r="J3790" s="64"/>
      <c r="K3790" s="65"/>
      <c r="M3790" s="64"/>
      <c r="N3790" s="66"/>
      <c r="O3790" s="66"/>
      <c r="Q3790" s="67"/>
      <c r="R3790" s="68"/>
      <c r="S3790" s="63"/>
      <c r="AC3790" s="63">
        <v>55814.628278016578</v>
      </c>
      <c r="AD3790" s="63"/>
      <c r="AE3790" s="54" t="s">
        <v>176</v>
      </c>
      <c r="AG3790" s="63"/>
      <c r="AK3790" s="64"/>
      <c r="AL3790" s="64"/>
      <c r="AM3790" s="65"/>
      <c r="AO3790" s="64"/>
      <c r="AP3790" s="66"/>
      <c r="AQ3790" s="66"/>
      <c r="AS3790" s="67"/>
      <c r="AT3790" s="68"/>
    </row>
    <row r="3791" spans="1:46" x14ac:dyDescent="0.25">
      <c r="A3791" s="60">
        <v>57548.300172964111</v>
      </c>
      <c r="B3791" s="54">
        <f t="shared" si="177"/>
        <v>12</v>
      </c>
      <c r="C3791" s="54">
        <f t="shared" si="178"/>
        <v>3782</v>
      </c>
      <c r="D3791" s="60">
        <v>57548.300172964111</v>
      </c>
      <c r="G3791" s="63"/>
      <c r="I3791" s="64"/>
      <c r="J3791" s="64"/>
      <c r="K3791" s="65"/>
      <c r="M3791" s="64"/>
      <c r="N3791" s="66"/>
      <c r="O3791" s="66"/>
      <c r="Q3791" s="67"/>
      <c r="R3791" s="68"/>
      <c r="S3791" s="63"/>
      <c r="AC3791" s="63">
        <v>55829.8821045449</v>
      </c>
      <c r="AD3791" s="63"/>
      <c r="AE3791" s="54" t="s">
        <v>177</v>
      </c>
      <c r="AG3791" s="63"/>
      <c r="AK3791" s="64"/>
      <c r="AL3791" s="64"/>
      <c r="AM3791" s="65"/>
      <c r="AO3791" s="64"/>
      <c r="AP3791" s="66"/>
      <c r="AQ3791" s="66"/>
      <c r="AS3791" s="67"/>
      <c r="AT3791" s="68"/>
    </row>
    <row r="3792" spans="1:46" x14ac:dyDescent="0.25">
      <c r="A3792" s="60">
        <v>57563.982956453692</v>
      </c>
      <c r="B3792" s="54">
        <f t="shared" si="177"/>
        <v>13</v>
      </c>
      <c r="C3792" s="54">
        <f t="shared" si="178"/>
        <v>3783</v>
      </c>
      <c r="D3792" s="60">
        <v>57563.982956453692</v>
      </c>
      <c r="G3792" s="63"/>
      <c r="I3792" s="64"/>
      <c r="J3792" s="64"/>
      <c r="K3792" s="65"/>
      <c r="M3792" s="64"/>
      <c r="N3792" s="66"/>
      <c r="O3792" s="66"/>
      <c r="Q3792" s="67"/>
      <c r="R3792" s="68"/>
      <c r="S3792" s="63"/>
      <c r="AC3792" s="63">
        <v>55844.377653090283</v>
      </c>
      <c r="AD3792" s="63"/>
      <c r="AE3792" s="54" t="s">
        <v>176</v>
      </c>
      <c r="AG3792" s="63"/>
      <c r="AK3792" s="64"/>
      <c r="AL3792" s="64"/>
      <c r="AM3792" s="65"/>
      <c r="AO3792" s="64"/>
      <c r="AP3792" s="66"/>
      <c r="AQ3792" s="66"/>
      <c r="AS3792" s="67"/>
      <c r="AT3792" s="68"/>
    </row>
    <row r="3793" spans="1:46" x14ac:dyDescent="0.25">
      <c r="A3793" s="60">
        <v>57579.601787424646</v>
      </c>
      <c r="B3793" s="54">
        <f t="shared" si="177"/>
        <v>14</v>
      </c>
      <c r="C3793" s="54">
        <f t="shared" si="178"/>
        <v>3784</v>
      </c>
      <c r="D3793" s="60">
        <v>57579.601787424646</v>
      </c>
      <c r="G3793" s="63"/>
      <c r="I3793" s="64"/>
      <c r="J3793" s="64"/>
      <c r="K3793" s="65"/>
      <c r="M3793" s="64"/>
      <c r="N3793" s="66"/>
      <c r="O3793" s="66"/>
      <c r="Q3793" s="67"/>
      <c r="R3793" s="68"/>
      <c r="S3793" s="63"/>
      <c r="AC3793" s="63">
        <v>55859.305106042884</v>
      </c>
      <c r="AD3793" s="63"/>
      <c r="AE3793" s="54" t="s">
        <v>177</v>
      </c>
      <c r="AG3793" s="63"/>
      <c r="AK3793" s="64"/>
      <c r="AL3793" s="64"/>
      <c r="AM3793" s="65"/>
      <c r="AO3793" s="64"/>
      <c r="AP3793" s="66"/>
      <c r="AQ3793" s="66"/>
      <c r="AS3793" s="67"/>
      <c r="AT3793" s="68"/>
    </row>
    <row r="3794" spans="1:46" x14ac:dyDescent="0.25">
      <c r="A3794" s="60">
        <v>57595.115024090745</v>
      </c>
      <c r="B3794" s="54">
        <f t="shared" si="177"/>
        <v>15</v>
      </c>
      <c r="C3794" s="54">
        <f t="shared" si="178"/>
        <v>3785</v>
      </c>
      <c r="D3794" s="60">
        <v>57595.115024090745</v>
      </c>
      <c r="G3794" s="63"/>
      <c r="I3794" s="64"/>
      <c r="J3794" s="64"/>
      <c r="K3794" s="65"/>
      <c r="M3794" s="64"/>
      <c r="N3794" s="66"/>
      <c r="O3794" s="66"/>
      <c r="Q3794" s="67"/>
      <c r="R3794" s="68"/>
      <c r="S3794" s="63"/>
      <c r="AC3794" s="63">
        <v>55874.178060076199</v>
      </c>
      <c r="AD3794" s="63"/>
      <c r="AE3794" s="54" t="s">
        <v>176</v>
      </c>
      <c r="AG3794" s="63"/>
      <c r="AK3794" s="64"/>
      <c r="AL3794" s="64"/>
      <c r="AM3794" s="65"/>
      <c r="AO3794" s="64"/>
      <c r="AP3794" s="66"/>
      <c r="AQ3794" s="66"/>
      <c r="AS3794" s="67"/>
      <c r="AT3794" s="68"/>
    </row>
    <row r="3795" spans="1:46" x14ac:dyDescent="0.25">
      <c r="A3795" s="60">
        <v>57610.517251894809</v>
      </c>
      <c r="B3795" s="54">
        <f t="shared" si="177"/>
        <v>16</v>
      </c>
      <c r="C3795" s="54">
        <f t="shared" si="178"/>
        <v>3786</v>
      </c>
      <c r="D3795" s="60">
        <v>57610.517251894809</v>
      </c>
      <c r="G3795" s="63"/>
      <c r="I3795" s="64"/>
      <c r="J3795" s="64"/>
      <c r="K3795" s="65"/>
      <c r="M3795" s="64"/>
      <c r="N3795" s="66"/>
      <c r="O3795" s="66"/>
      <c r="Q3795" s="67"/>
      <c r="R3795" s="68"/>
      <c r="S3795" s="63"/>
      <c r="AC3795" s="63">
        <v>55888.741221403237</v>
      </c>
      <c r="AD3795" s="63"/>
      <c r="AE3795" s="54" t="s">
        <v>177</v>
      </c>
      <c r="AG3795" s="63"/>
      <c r="AK3795" s="64"/>
      <c r="AL3795" s="64"/>
      <c r="AM3795" s="65"/>
      <c r="AO3795" s="64"/>
      <c r="AP3795" s="66"/>
      <c r="AQ3795" s="66"/>
      <c r="AS3795" s="67"/>
      <c r="AT3795" s="68"/>
    </row>
    <row r="3796" spans="1:46" x14ac:dyDescent="0.25">
      <c r="A3796" s="60">
        <v>57625.783130632713</v>
      </c>
      <c r="B3796" s="54">
        <f t="shared" si="177"/>
        <v>17</v>
      </c>
      <c r="C3796" s="54">
        <f t="shared" si="178"/>
        <v>3787</v>
      </c>
      <c r="D3796" s="60">
        <v>57625.783130632713</v>
      </c>
      <c r="G3796" s="63"/>
      <c r="I3796" s="64"/>
      <c r="J3796" s="64"/>
      <c r="K3796" s="65"/>
      <c r="M3796" s="64"/>
      <c r="N3796" s="66"/>
      <c r="O3796" s="66"/>
      <c r="Q3796" s="67"/>
      <c r="R3796" s="68"/>
      <c r="S3796" s="63"/>
      <c r="AC3796" s="63">
        <v>55903.96779232379</v>
      </c>
      <c r="AD3796" s="63"/>
      <c r="AE3796" s="54" t="s">
        <v>176</v>
      </c>
      <c r="AG3796" s="63"/>
      <c r="AK3796" s="64"/>
      <c r="AL3796" s="64"/>
      <c r="AM3796" s="65"/>
      <c r="AO3796" s="64"/>
      <c r="AP3796" s="66"/>
      <c r="AQ3796" s="66"/>
      <c r="AS3796" s="67"/>
      <c r="AT3796" s="68"/>
    </row>
    <row r="3797" spans="1:46" x14ac:dyDescent="0.25">
      <c r="A3797" s="60">
        <v>57640.924003554042</v>
      </c>
      <c r="B3797" s="54">
        <f t="shared" si="177"/>
        <v>18</v>
      </c>
      <c r="C3797" s="54">
        <f t="shared" si="178"/>
        <v>3788</v>
      </c>
      <c r="D3797" s="60">
        <v>57640.924003554042</v>
      </c>
      <c r="G3797" s="63"/>
      <c r="I3797" s="64"/>
      <c r="J3797" s="64"/>
      <c r="K3797" s="65"/>
      <c r="M3797" s="64"/>
      <c r="N3797" s="66"/>
      <c r="O3797" s="66"/>
      <c r="Q3797" s="67"/>
      <c r="R3797" s="68"/>
      <c r="S3797" s="63"/>
      <c r="AC3797" s="63">
        <v>55918.207676082384</v>
      </c>
      <c r="AD3797" s="63"/>
      <c r="AE3797" s="54" t="s">
        <v>177</v>
      </c>
      <c r="AG3797" s="63"/>
      <c r="AK3797" s="64"/>
      <c r="AL3797" s="64"/>
      <c r="AM3797" s="65"/>
      <c r="AO3797" s="64"/>
      <c r="AP3797" s="66"/>
      <c r="AQ3797" s="66"/>
      <c r="AS3797" s="67"/>
      <c r="AT3797" s="68"/>
    </row>
    <row r="3798" spans="1:46" x14ac:dyDescent="0.25">
      <c r="A3798" s="60">
        <v>57655.933573193848</v>
      </c>
      <c r="B3798" s="54">
        <f t="shared" si="177"/>
        <v>19</v>
      </c>
      <c r="C3798" s="54">
        <f t="shared" si="178"/>
        <v>3789</v>
      </c>
      <c r="D3798" s="60">
        <v>57655.933573193848</v>
      </c>
      <c r="G3798" s="63"/>
      <c r="I3798" s="64"/>
      <c r="J3798" s="64"/>
      <c r="K3798" s="65"/>
      <c r="M3798" s="64"/>
      <c r="N3798" s="66"/>
      <c r="O3798" s="66"/>
      <c r="Q3798" s="67"/>
      <c r="R3798" s="68"/>
      <c r="S3798" s="63"/>
      <c r="AC3798" s="63">
        <v>55933.689452277031</v>
      </c>
      <c r="AD3798" s="63"/>
      <c r="AE3798" s="54" t="s">
        <v>176</v>
      </c>
      <c r="AG3798" s="63"/>
      <c r="AK3798" s="64"/>
      <c r="AL3798" s="64"/>
      <c r="AM3798" s="65"/>
      <c r="AO3798" s="64"/>
      <c r="AP3798" s="66"/>
      <c r="AQ3798" s="66"/>
      <c r="AS3798" s="67"/>
      <c r="AT3798" s="68"/>
    </row>
    <row r="3799" spans="1:46" x14ac:dyDescent="0.25">
      <c r="A3799" s="60">
        <v>57670.839065464213</v>
      </c>
      <c r="B3799" s="54">
        <f t="shared" si="177"/>
        <v>20</v>
      </c>
      <c r="C3799" s="54">
        <f t="shared" si="178"/>
        <v>3790</v>
      </c>
      <c r="D3799" s="60">
        <v>57670.839065464213</v>
      </c>
      <c r="G3799" s="63"/>
      <c r="I3799" s="64"/>
      <c r="J3799" s="64"/>
      <c r="K3799" s="65"/>
      <c r="M3799" s="64"/>
      <c r="N3799" s="66"/>
      <c r="O3799" s="66"/>
      <c r="Q3799" s="67"/>
      <c r="R3799" s="68"/>
      <c r="S3799" s="63"/>
      <c r="AC3799" s="63">
        <v>55947.715943372343</v>
      </c>
      <c r="AD3799" s="63"/>
      <c r="AE3799" s="54" t="s">
        <v>177</v>
      </c>
      <c r="AG3799" s="63"/>
      <c r="AK3799" s="64"/>
      <c r="AL3799" s="64"/>
      <c r="AM3799" s="65"/>
      <c r="AO3799" s="64"/>
      <c r="AP3799" s="66"/>
      <c r="AQ3799" s="66"/>
      <c r="AS3799" s="67"/>
      <c r="AT3799" s="68"/>
    </row>
    <row r="3800" spans="1:46" x14ac:dyDescent="0.25">
      <c r="A3800" s="60">
        <v>57685.650132772047</v>
      </c>
      <c r="B3800" s="54">
        <f t="shared" si="177"/>
        <v>21</v>
      </c>
      <c r="C3800" s="54">
        <f t="shared" si="178"/>
        <v>3791</v>
      </c>
      <c r="D3800" s="60">
        <v>57685.650132772047</v>
      </c>
      <c r="G3800" s="63"/>
      <c r="I3800" s="64"/>
      <c r="J3800" s="64"/>
      <c r="K3800" s="65"/>
      <c r="M3800" s="64"/>
      <c r="N3800" s="66"/>
      <c r="O3800" s="66"/>
      <c r="Q3800" s="67"/>
      <c r="R3800" s="68"/>
      <c r="S3800" s="63"/>
      <c r="AC3800" s="63">
        <v>55963.30055643525</v>
      </c>
      <c r="AD3800" s="63"/>
      <c r="AE3800" s="54" t="s">
        <v>176</v>
      </c>
      <c r="AG3800" s="63"/>
      <c r="AK3800" s="64"/>
      <c r="AL3800" s="64"/>
      <c r="AM3800" s="65"/>
      <c r="AO3800" s="64"/>
      <c r="AP3800" s="66"/>
      <c r="AQ3800" s="66"/>
      <c r="AS3800" s="67"/>
      <c r="AT3800" s="68"/>
    </row>
    <row r="3801" spans="1:46" x14ac:dyDescent="0.25">
      <c r="A3801" s="60">
        <v>57700.405849340372</v>
      </c>
      <c r="B3801" s="54">
        <f t="shared" si="177"/>
        <v>22</v>
      </c>
      <c r="C3801" s="54">
        <f t="shared" si="178"/>
        <v>3792</v>
      </c>
      <c r="D3801" s="60">
        <v>57700.405849340372</v>
      </c>
      <c r="G3801" s="63"/>
      <c r="I3801" s="64"/>
      <c r="J3801" s="64"/>
      <c r="K3801" s="65"/>
      <c r="M3801" s="64"/>
      <c r="N3801" s="66"/>
      <c r="O3801" s="66"/>
      <c r="Q3801" s="67"/>
      <c r="R3801" s="68"/>
      <c r="S3801" s="63"/>
      <c r="AC3801" s="63">
        <v>55977.266703314148</v>
      </c>
      <c r="AD3801" s="63"/>
      <c r="AE3801" s="54" t="s">
        <v>177</v>
      </c>
      <c r="AG3801" s="63"/>
      <c r="AK3801" s="64"/>
      <c r="AL3801" s="64"/>
      <c r="AM3801" s="65"/>
      <c r="AO3801" s="64"/>
      <c r="AP3801" s="66"/>
      <c r="AQ3801" s="66"/>
      <c r="AS3801" s="67"/>
      <c r="AT3801" s="68"/>
    </row>
    <row r="3802" spans="1:46" x14ac:dyDescent="0.25">
      <c r="A3802" s="60">
        <v>57715.125062378123</v>
      </c>
      <c r="B3802" s="54">
        <f t="shared" si="177"/>
        <v>23</v>
      </c>
      <c r="C3802" s="54">
        <f t="shared" si="178"/>
        <v>3793</v>
      </c>
      <c r="D3802" s="60">
        <v>57715.125062378123</v>
      </c>
      <c r="G3802" s="63"/>
      <c r="I3802" s="64"/>
      <c r="J3802" s="64"/>
      <c r="K3802" s="65"/>
      <c r="M3802" s="64"/>
      <c r="N3802" s="66"/>
      <c r="O3802" s="66"/>
      <c r="Q3802" s="67"/>
      <c r="R3802" s="68"/>
      <c r="S3802" s="63"/>
      <c r="AC3802" s="63">
        <v>55992.784550597891</v>
      </c>
      <c r="AD3802" s="63"/>
      <c r="AE3802" s="54" t="s">
        <v>176</v>
      </c>
      <c r="AG3802" s="63"/>
      <c r="AK3802" s="64"/>
      <c r="AL3802" s="64"/>
      <c r="AM3802" s="65"/>
      <c r="AO3802" s="64"/>
      <c r="AP3802" s="66"/>
      <c r="AQ3802" s="66"/>
      <c r="AS3802" s="67"/>
      <c r="AT3802" s="68"/>
    </row>
    <row r="3803" spans="1:46" x14ac:dyDescent="0.25">
      <c r="A3803" s="60">
        <v>57729.852501562797</v>
      </c>
      <c r="B3803" s="54">
        <f t="shared" si="177"/>
        <v>24</v>
      </c>
      <c r="C3803" s="54">
        <f t="shared" si="178"/>
        <v>3794</v>
      </c>
      <c r="D3803" s="60">
        <v>57729.852501562797</v>
      </c>
      <c r="G3803" s="63"/>
      <c r="I3803" s="64"/>
      <c r="J3803" s="64"/>
      <c r="K3803" s="65"/>
      <c r="M3803" s="64"/>
      <c r="N3803" s="66"/>
      <c r="O3803" s="66"/>
      <c r="Q3803" s="67"/>
      <c r="R3803" s="68"/>
      <c r="S3803" s="63"/>
      <c r="AC3803" s="63">
        <v>56006.851708189584</v>
      </c>
      <c r="AD3803" s="63"/>
      <c r="AE3803" s="54" t="s">
        <v>177</v>
      </c>
      <c r="AG3803" s="63"/>
      <c r="AK3803" s="64"/>
      <c r="AL3803" s="64"/>
      <c r="AM3803" s="65"/>
      <c r="AO3803" s="64"/>
      <c r="AP3803" s="66"/>
      <c r="AQ3803" s="66"/>
      <c r="AS3803" s="67"/>
      <c r="AT3803" s="68"/>
    </row>
    <row r="3804" spans="1:46" x14ac:dyDescent="0.25">
      <c r="A3804" s="60">
        <v>57744.608366304077</v>
      </c>
      <c r="B3804" s="54">
        <f t="shared" si="177"/>
        <v>1</v>
      </c>
      <c r="C3804" s="54">
        <f t="shared" si="178"/>
        <v>3795</v>
      </c>
      <c r="D3804" s="60">
        <v>57744.608366304077</v>
      </c>
      <c r="G3804" s="63"/>
      <c r="I3804" s="64"/>
      <c r="J3804" s="64"/>
      <c r="K3804" s="65"/>
      <c r="M3804" s="64"/>
      <c r="N3804" s="66"/>
      <c r="O3804" s="66"/>
      <c r="Q3804" s="67"/>
      <c r="R3804" s="68"/>
      <c r="S3804" s="63"/>
      <c r="AC3804" s="63">
        <v>56022.155832883436</v>
      </c>
      <c r="AD3804" s="63"/>
      <c r="AE3804" s="54" t="s">
        <v>176</v>
      </c>
      <c r="AG3804" s="63"/>
      <c r="AK3804" s="64"/>
      <c r="AL3804" s="64"/>
      <c r="AM3804" s="65"/>
      <c r="AO3804" s="64"/>
      <c r="AP3804" s="66"/>
      <c r="AQ3804" s="66"/>
      <c r="AS3804" s="67"/>
      <c r="AT3804" s="68"/>
    </row>
    <row r="3805" spans="1:46" x14ac:dyDescent="0.25">
      <c r="A3805" s="60">
        <v>57759.435560690705</v>
      </c>
      <c r="B3805" s="54">
        <f t="shared" si="177"/>
        <v>2</v>
      </c>
      <c r="C3805" s="54">
        <f t="shared" si="178"/>
        <v>3796</v>
      </c>
      <c r="D3805" s="60">
        <v>57759.435560690705</v>
      </c>
      <c r="G3805" s="63"/>
      <c r="I3805" s="64"/>
      <c r="J3805" s="64"/>
      <c r="K3805" s="65"/>
      <c r="M3805" s="64"/>
      <c r="N3805" s="66"/>
      <c r="O3805" s="66"/>
      <c r="Q3805" s="67"/>
      <c r="R3805" s="68"/>
      <c r="S3805" s="63"/>
      <c r="AC3805" s="63">
        <v>56036.460703614168</v>
      </c>
      <c r="AD3805" s="63"/>
      <c r="AE3805" s="54" t="s">
        <v>177</v>
      </c>
      <c r="AG3805" s="63"/>
      <c r="AK3805" s="64"/>
      <c r="AL3805" s="64"/>
      <c r="AM3805" s="65"/>
      <c r="AO3805" s="64"/>
      <c r="AP3805" s="66"/>
      <c r="AQ3805" s="66"/>
      <c r="AS3805" s="67"/>
      <c r="AT3805" s="68"/>
    </row>
    <row r="3806" spans="1:46" x14ac:dyDescent="0.25">
      <c r="A3806" s="60">
        <v>57774.348212268669</v>
      </c>
      <c r="B3806" s="54">
        <f t="shared" si="177"/>
        <v>3</v>
      </c>
      <c r="C3806" s="54">
        <f t="shared" si="178"/>
        <v>3797</v>
      </c>
      <c r="D3806" s="60">
        <v>57774.348212268669</v>
      </c>
      <c r="G3806" s="63"/>
      <c r="I3806" s="64"/>
      <c r="J3806" s="64"/>
      <c r="K3806" s="65"/>
      <c r="M3806" s="64"/>
      <c r="N3806" s="66"/>
      <c r="O3806" s="66"/>
      <c r="Q3806" s="67"/>
      <c r="R3806" s="68"/>
      <c r="S3806" s="63"/>
      <c r="AC3806" s="63">
        <v>56051.453313533217</v>
      </c>
      <c r="AD3806" s="63"/>
      <c r="AE3806" s="54" t="s">
        <v>176</v>
      </c>
      <c r="AG3806" s="63"/>
      <c r="AK3806" s="64"/>
      <c r="AL3806" s="64"/>
      <c r="AM3806" s="65"/>
      <c r="AO3806" s="64"/>
      <c r="AP3806" s="66"/>
      <c r="AQ3806" s="66"/>
      <c r="AS3806" s="67"/>
      <c r="AT3806" s="68"/>
    </row>
    <row r="3807" spans="1:46" x14ac:dyDescent="0.25">
      <c r="A3807" s="60">
        <v>57789.379583960399</v>
      </c>
      <c r="B3807" s="54">
        <f t="shared" si="177"/>
        <v>4</v>
      </c>
      <c r="C3807" s="54">
        <f t="shared" si="178"/>
        <v>3798</v>
      </c>
      <c r="D3807" s="60">
        <v>57789.379583960399</v>
      </c>
      <c r="G3807" s="63"/>
      <c r="I3807" s="64"/>
      <c r="J3807" s="64"/>
      <c r="K3807" s="65"/>
      <c r="M3807" s="64"/>
      <c r="N3807" s="66"/>
      <c r="O3807" s="66"/>
      <c r="Q3807" s="67"/>
      <c r="R3807" s="68"/>
      <c r="S3807" s="63"/>
      <c r="AC3807" s="63">
        <v>56066.084930030629</v>
      </c>
      <c r="AD3807" s="63"/>
      <c r="AE3807" s="54" t="s">
        <v>177</v>
      </c>
      <c r="AG3807" s="63"/>
      <c r="AK3807" s="64"/>
      <c r="AL3807" s="64"/>
      <c r="AM3807" s="65"/>
      <c r="AO3807" s="64"/>
      <c r="AP3807" s="66"/>
      <c r="AQ3807" s="66"/>
      <c r="AS3807" s="67"/>
      <c r="AT3807" s="68"/>
    </row>
    <row r="3808" spans="1:46" x14ac:dyDescent="0.25">
      <c r="A3808" s="60">
        <v>57804.531615602318</v>
      </c>
      <c r="B3808" s="54">
        <f t="shared" si="177"/>
        <v>5</v>
      </c>
      <c r="C3808" s="54">
        <f t="shared" si="178"/>
        <v>3799</v>
      </c>
      <c r="D3808" s="60">
        <v>57804.531615602318</v>
      </c>
      <c r="G3808" s="63"/>
      <c r="I3808" s="64"/>
      <c r="J3808" s="64"/>
      <c r="K3808" s="65"/>
      <c r="M3808" s="64"/>
      <c r="N3808" s="66"/>
      <c r="O3808" s="66"/>
      <c r="Q3808" s="67"/>
      <c r="R3808" s="68"/>
      <c r="S3808" s="63"/>
      <c r="AC3808" s="63">
        <v>56080.72766468022</v>
      </c>
      <c r="AD3808" s="63"/>
      <c r="AE3808" s="54" t="s">
        <v>176</v>
      </c>
      <c r="AG3808" s="63"/>
      <c r="AK3808" s="64"/>
      <c r="AL3808" s="64"/>
      <c r="AM3808" s="65"/>
      <c r="AO3808" s="64"/>
      <c r="AP3808" s="66"/>
      <c r="AQ3808" s="66"/>
      <c r="AS3808" s="67"/>
      <c r="AT3808" s="68"/>
    </row>
    <row r="3809" spans="1:46" x14ac:dyDescent="0.25">
      <c r="A3809" s="60">
        <v>57819.821143972687</v>
      </c>
      <c r="B3809" s="54">
        <f t="shared" si="177"/>
        <v>6</v>
      </c>
      <c r="C3809" s="54">
        <f t="shared" si="178"/>
        <v>3800</v>
      </c>
      <c r="D3809" s="60">
        <v>57819.821143972687</v>
      </c>
      <c r="G3809" s="63"/>
      <c r="I3809" s="64"/>
      <c r="J3809" s="64"/>
      <c r="K3809" s="65"/>
      <c r="M3809" s="64"/>
      <c r="N3809" s="66"/>
      <c r="O3809" s="66"/>
      <c r="Q3809" s="67"/>
      <c r="R3809" s="68"/>
      <c r="S3809" s="63"/>
      <c r="AC3809" s="63">
        <v>56095.713604125194</v>
      </c>
      <c r="AD3809" s="63"/>
      <c r="AE3809" s="54" t="s">
        <v>177</v>
      </c>
      <c r="AG3809" s="63"/>
      <c r="AK3809" s="64"/>
      <c r="AL3809" s="64"/>
      <c r="AM3809" s="65"/>
      <c r="AO3809" s="64"/>
      <c r="AP3809" s="66"/>
      <c r="AQ3809" s="66"/>
      <c r="AS3809" s="67"/>
      <c r="AT3809" s="68"/>
    </row>
    <row r="3810" spans="1:46" x14ac:dyDescent="0.25">
      <c r="A3810" s="60">
        <v>57835.234409299679</v>
      </c>
      <c r="B3810" s="54">
        <f t="shared" si="177"/>
        <v>7</v>
      </c>
      <c r="C3810" s="54">
        <f t="shared" si="178"/>
        <v>3801</v>
      </c>
      <c r="D3810" s="60">
        <v>57835.234409299679</v>
      </c>
      <c r="G3810" s="63"/>
      <c r="I3810" s="64"/>
      <c r="J3810" s="64"/>
      <c r="K3810" s="65"/>
      <c r="M3810" s="64"/>
      <c r="N3810" s="66"/>
      <c r="O3810" s="66"/>
      <c r="Q3810" s="67"/>
      <c r="R3810" s="68"/>
      <c r="S3810" s="63"/>
      <c r="AC3810" s="63">
        <v>56110.029491800815</v>
      </c>
      <c r="AD3810" s="63"/>
      <c r="AE3810" s="54" t="s">
        <v>176</v>
      </c>
      <c r="AG3810" s="63"/>
      <c r="AK3810" s="64"/>
      <c r="AL3810" s="64"/>
      <c r="AM3810" s="65"/>
      <c r="AO3810" s="64"/>
      <c r="AP3810" s="66"/>
      <c r="AQ3810" s="66"/>
      <c r="AS3810" s="67"/>
      <c r="AT3810" s="68"/>
    </row>
    <row r="3811" spans="1:46" x14ac:dyDescent="0.25">
      <c r="A3811" s="60">
        <v>57850.767804698087</v>
      </c>
      <c r="B3811" s="54">
        <f t="shared" si="177"/>
        <v>8</v>
      </c>
      <c r="C3811" s="54">
        <f t="shared" si="178"/>
        <v>3802</v>
      </c>
      <c r="D3811" s="60">
        <v>57850.767804698087</v>
      </c>
      <c r="G3811" s="63"/>
      <c r="I3811" s="64"/>
      <c r="J3811" s="64"/>
      <c r="K3811" s="65"/>
      <c r="M3811" s="64"/>
      <c r="N3811" s="66"/>
      <c r="O3811" s="66"/>
      <c r="Q3811" s="67"/>
      <c r="R3811" s="68"/>
      <c r="S3811" s="63"/>
      <c r="AC3811" s="63">
        <v>56125.329319611657</v>
      </c>
      <c r="AD3811" s="63"/>
      <c r="AE3811" s="54" t="s">
        <v>177</v>
      </c>
      <c r="AG3811" s="63"/>
      <c r="AK3811" s="64"/>
      <c r="AL3811" s="64"/>
      <c r="AM3811" s="65"/>
      <c r="AO3811" s="64"/>
      <c r="AP3811" s="66"/>
      <c r="AQ3811" s="66"/>
      <c r="AS3811" s="67"/>
      <c r="AT3811" s="68"/>
    </row>
    <row r="3812" spans="1:46" x14ac:dyDescent="0.25">
      <c r="A3812" s="60">
        <v>57866.393263468519</v>
      </c>
      <c r="B3812" s="54">
        <f t="shared" si="177"/>
        <v>9</v>
      </c>
      <c r="C3812" s="54">
        <f t="shared" si="178"/>
        <v>3803</v>
      </c>
      <c r="D3812" s="60">
        <v>57866.393263468519</v>
      </c>
      <c r="G3812" s="63"/>
      <c r="I3812" s="64"/>
      <c r="J3812" s="64"/>
      <c r="K3812" s="65"/>
      <c r="M3812" s="64"/>
      <c r="N3812" s="66"/>
      <c r="O3812" s="66"/>
      <c r="Q3812" s="67"/>
      <c r="R3812" s="68"/>
      <c r="S3812" s="63"/>
      <c r="AC3812" s="63">
        <v>56139.401025645901</v>
      </c>
      <c r="AD3812" s="63"/>
      <c r="AE3812" s="54" t="s">
        <v>176</v>
      </c>
      <c r="AG3812" s="63"/>
      <c r="AK3812" s="64"/>
      <c r="AL3812" s="64"/>
      <c r="AM3812" s="65"/>
      <c r="AO3812" s="64"/>
      <c r="AP3812" s="66"/>
      <c r="AQ3812" s="66"/>
      <c r="AS3812" s="67"/>
      <c r="AT3812" s="68"/>
    </row>
    <row r="3813" spans="1:46" x14ac:dyDescent="0.25">
      <c r="A3813" s="60">
        <v>57882.087257669773</v>
      </c>
      <c r="B3813" s="54">
        <f t="shared" si="177"/>
        <v>10</v>
      </c>
      <c r="C3813" s="54">
        <f t="shared" si="178"/>
        <v>3804</v>
      </c>
      <c r="D3813" s="60">
        <v>57882.087257669773</v>
      </c>
      <c r="G3813" s="63"/>
      <c r="I3813" s="64"/>
      <c r="J3813" s="64"/>
      <c r="K3813" s="65"/>
      <c r="M3813" s="64"/>
      <c r="N3813" s="66"/>
      <c r="O3813" s="66"/>
      <c r="Q3813" s="67"/>
      <c r="R3813" s="68"/>
      <c r="S3813" s="63"/>
      <c r="AC3813" s="63">
        <v>56154.910857051611</v>
      </c>
      <c r="AD3813" s="63"/>
      <c r="AE3813" s="54" t="s">
        <v>177</v>
      </c>
      <c r="AG3813" s="63"/>
      <c r="AK3813" s="64"/>
      <c r="AL3813" s="64"/>
      <c r="AM3813" s="65"/>
      <c r="AO3813" s="64"/>
      <c r="AP3813" s="66"/>
      <c r="AQ3813" s="66"/>
      <c r="AS3813" s="67"/>
      <c r="AT3813" s="68"/>
    </row>
    <row r="3814" spans="1:46" x14ac:dyDescent="0.25">
      <c r="A3814" s="60">
        <v>57897.814646837767</v>
      </c>
      <c r="B3814" s="54">
        <f t="shared" si="177"/>
        <v>11</v>
      </c>
      <c r="C3814" s="54">
        <f t="shared" si="178"/>
        <v>3805</v>
      </c>
      <c r="D3814" s="60">
        <v>57897.814646837767</v>
      </c>
      <c r="G3814" s="63"/>
      <c r="I3814" s="64"/>
      <c r="J3814" s="64"/>
      <c r="K3814" s="65"/>
      <c r="M3814" s="64"/>
      <c r="N3814" s="66"/>
      <c r="O3814" s="66"/>
      <c r="Q3814" s="67"/>
      <c r="R3814" s="68"/>
      <c r="S3814" s="63"/>
      <c r="AC3814" s="63">
        <v>56168.871557227336</v>
      </c>
      <c r="AD3814" s="63"/>
      <c r="AE3814" s="54" t="s">
        <v>176</v>
      </c>
      <c r="AG3814" s="63"/>
      <c r="AK3814" s="64"/>
      <c r="AL3814" s="64"/>
      <c r="AM3814" s="65"/>
      <c r="AO3814" s="64"/>
      <c r="AP3814" s="66"/>
      <c r="AQ3814" s="66"/>
      <c r="AS3814" s="67"/>
      <c r="AT3814" s="68"/>
    </row>
    <row r="3815" spans="1:46" x14ac:dyDescent="0.25">
      <c r="A3815" s="60">
        <v>57913.53846594831</v>
      </c>
      <c r="B3815" s="54">
        <f t="shared" si="177"/>
        <v>12</v>
      </c>
      <c r="C3815" s="54">
        <f t="shared" si="178"/>
        <v>3806</v>
      </c>
      <c r="D3815" s="60">
        <v>57913.53846594831</v>
      </c>
      <c r="G3815" s="63"/>
      <c r="I3815" s="64"/>
      <c r="J3815" s="64"/>
      <c r="K3815" s="65"/>
      <c r="M3815" s="64"/>
      <c r="N3815" s="66"/>
      <c r="O3815" s="66"/>
      <c r="Q3815" s="67"/>
      <c r="R3815" s="68"/>
      <c r="S3815" s="63"/>
      <c r="AC3815" s="63">
        <v>56184.444336481392</v>
      </c>
      <c r="AD3815" s="63"/>
      <c r="AE3815" s="54" t="s">
        <v>177</v>
      </c>
      <c r="AG3815" s="63"/>
      <c r="AK3815" s="64"/>
      <c r="AL3815" s="64"/>
      <c r="AM3815" s="65"/>
      <c r="AO3815" s="64"/>
      <c r="AP3815" s="66"/>
      <c r="AQ3815" s="66"/>
      <c r="AS3815" s="67"/>
      <c r="AT3815" s="68"/>
    </row>
    <row r="3816" spans="1:46" x14ac:dyDescent="0.25">
      <c r="A3816" s="60">
        <v>57929.226968575269</v>
      </c>
      <c r="B3816" s="54">
        <f t="shared" si="177"/>
        <v>13</v>
      </c>
      <c r="C3816" s="54">
        <f t="shared" si="178"/>
        <v>3807</v>
      </c>
      <c r="D3816" s="60">
        <v>57929.226968575269</v>
      </c>
      <c r="G3816" s="63"/>
      <c r="I3816" s="64"/>
      <c r="J3816" s="64"/>
      <c r="K3816" s="65"/>
      <c r="M3816" s="64"/>
      <c r="N3816" s="66"/>
      <c r="O3816" s="66"/>
      <c r="Q3816" s="67"/>
      <c r="R3816" s="68"/>
      <c r="S3816" s="63"/>
      <c r="AC3816" s="63">
        <v>56198.456171303522</v>
      </c>
      <c r="AD3816" s="63"/>
      <c r="AE3816" s="54" t="s">
        <v>176</v>
      </c>
      <c r="AG3816" s="63"/>
      <c r="AK3816" s="64"/>
      <c r="AL3816" s="64"/>
      <c r="AM3816" s="65"/>
      <c r="AO3816" s="64"/>
      <c r="AP3816" s="66"/>
      <c r="AQ3816" s="66"/>
      <c r="AS3816" s="67"/>
      <c r="AT3816" s="68"/>
    </row>
    <row r="3817" spans="1:46" x14ac:dyDescent="0.25">
      <c r="A3817" s="60">
        <v>57944.840512358584</v>
      </c>
      <c r="B3817" s="54">
        <f t="shared" si="177"/>
        <v>14</v>
      </c>
      <c r="C3817" s="54">
        <f t="shared" si="178"/>
        <v>3808</v>
      </c>
      <c r="D3817" s="60">
        <v>57944.840512358584</v>
      </c>
      <c r="G3817" s="63"/>
      <c r="I3817" s="64"/>
      <c r="J3817" s="64"/>
      <c r="K3817" s="65"/>
      <c r="M3817" s="64"/>
      <c r="N3817" s="66"/>
      <c r="O3817" s="66"/>
      <c r="Q3817" s="67"/>
      <c r="R3817" s="68"/>
      <c r="S3817" s="63"/>
      <c r="AC3817" s="63">
        <v>56213.932583378162</v>
      </c>
      <c r="AD3817" s="63"/>
      <c r="AE3817" s="54" t="s">
        <v>177</v>
      </c>
      <c r="AG3817" s="63"/>
      <c r="AK3817" s="64"/>
      <c r="AL3817" s="64"/>
      <c r="AM3817" s="65"/>
      <c r="AO3817" s="64"/>
      <c r="AP3817" s="66"/>
      <c r="AQ3817" s="66"/>
      <c r="AS3817" s="67"/>
      <c r="AT3817" s="68"/>
    </row>
    <row r="3818" spans="1:46" x14ac:dyDescent="0.25">
      <c r="A3818" s="60">
        <v>57960.360822346061</v>
      </c>
      <c r="B3818" s="54">
        <f t="shared" si="177"/>
        <v>15</v>
      </c>
      <c r="C3818" s="54">
        <f t="shared" si="178"/>
        <v>3809</v>
      </c>
      <c r="D3818" s="60">
        <v>57960.360822346061</v>
      </c>
      <c r="G3818" s="63"/>
      <c r="I3818" s="64"/>
      <c r="J3818" s="64"/>
      <c r="K3818" s="65"/>
      <c r="M3818" s="64"/>
      <c r="N3818" s="66"/>
      <c r="O3818" s="66"/>
      <c r="Q3818" s="67"/>
      <c r="R3818" s="68"/>
      <c r="S3818" s="63"/>
      <c r="AC3818" s="63">
        <v>56228.154113861732</v>
      </c>
      <c r="AD3818" s="63"/>
      <c r="AE3818" s="54" t="s">
        <v>176</v>
      </c>
      <c r="AG3818" s="63"/>
      <c r="AK3818" s="64"/>
      <c r="AL3818" s="64"/>
      <c r="AM3818" s="65"/>
      <c r="AO3818" s="64"/>
      <c r="AP3818" s="66"/>
      <c r="AQ3818" s="66"/>
      <c r="AS3818" s="67"/>
      <c r="AT3818" s="68"/>
    </row>
    <row r="3819" spans="1:46" x14ac:dyDescent="0.25">
      <c r="A3819" s="60">
        <v>57975.756948574446</v>
      </c>
      <c r="B3819" s="54">
        <f t="shared" si="177"/>
        <v>16</v>
      </c>
      <c r="C3819" s="54">
        <f t="shared" si="178"/>
        <v>3810</v>
      </c>
      <c r="D3819" s="60">
        <v>57975.756948574446</v>
      </c>
      <c r="G3819" s="63"/>
      <c r="I3819" s="64"/>
      <c r="J3819" s="64"/>
      <c r="K3819" s="65"/>
      <c r="M3819" s="64"/>
      <c r="N3819" s="66"/>
      <c r="O3819" s="66"/>
      <c r="Q3819" s="67"/>
      <c r="R3819" s="68"/>
      <c r="S3819" s="63"/>
      <c r="AC3819" s="63">
        <v>56243.392069629394</v>
      </c>
      <c r="AD3819" s="63"/>
      <c r="AE3819" s="54" t="s">
        <v>177</v>
      </c>
      <c r="AG3819" s="63"/>
      <c r="AK3819" s="64"/>
      <c r="AL3819" s="64"/>
      <c r="AM3819" s="65"/>
      <c r="AO3819" s="64"/>
      <c r="AP3819" s="66"/>
      <c r="AQ3819" s="66"/>
      <c r="AS3819" s="67"/>
      <c r="AT3819" s="68"/>
    </row>
    <row r="3820" spans="1:46" x14ac:dyDescent="0.25">
      <c r="A3820" s="60">
        <v>57991.029711807612</v>
      </c>
      <c r="B3820" s="54">
        <f t="shared" si="177"/>
        <v>17</v>
      </c>
      <c r="C3820" s="54">
        <f t="shared" si="178"/>
        <v>3811</v>
      </c>
      <c r="D3820" s="60">
        <v>57991.029711807612</v>
      </c>
      <c r="G3820" s="63"/>
      <c r="I3820" s="64"/>
      <c r="J3820" s="64"/>
      <c r="K3820" s="65"/>
      <c r="M3820" s="64"/>
      <c r="N3820" s="66"/>
      <c r="O3820" s="66"/>
      <c r="Q3820" s="67"/>
      <c r="R3820" s="68"/>
      <c r="S3820" s="63"/>
      <c r="AC3820" s="63">
        <v>56257.941173535772</v>
      </c>
      <c r="AD3820" s="63"/>
      <c r="AE3820" s="54" t="s">
        <v>176</v>
      </c>
      <c r="AG3820" s="63"/>
      <c r="AK3820" s="64"/>
      <c r="AL3820" s="64"/>
      <c r="AM3820" s="65"/>
      <c r="AO3820" s="64"/>
      <c r="AP3820" s="66"/>
      <c r="AQ3820" s="66"/>
      <c r="AS3820" s="67"/>
      <c r="AT3820" s="68"/>
    </row>
    <row r="3821" spans="1:46" x14ac:dyDescent="0.25">
      <c r="A3821" s="60">
        <v>58006.163884808309</v>
      </c>
      <c r="B3821" s="54">
        <f t="shared" si="177"/>
        <v>18</v>
      </c>
      <c r="C3821" s="54">
        <f t="shared" si="178"/>
        <v>3812</v>
      </c>
      <c r="D3821" s="60">
        <v>58006.163884808309</v>
      </c>
      <c r="G3821" s="63"/>
      <c r="I3821" s="64"/>
      <c r="J3821" s="64"/>
      <c r="K3821" s="65"/>
      <c r="M3821" s="64"/>
      <c r="N3821" s="66"/>
      <c r="O3821" s="66"/>
      <c r="Q3821" s="67"/>
      <c r="R3821" s="68"/>
      <c r="S3821" s="63"/>
      <c r="AC3821" s="63">
        <v>56272.8397999187</v>
      </c>
      <c r="AD3821" s="63"/>
      <c r="AE3821" s="54" t="s">
        <v>177</v>
      </c>
      <c r="AG3821" s="63"/>
      <c r="AK3821" s="64"/>
      <c r="AL3821" s="64"/>
      <c r="AM3821" s="65"/>
      <c r="AO3821" s="64"/>
      <c r="AP3821" s="66"/>
      <c r="AQ3821" s="66"/>
      <c r="AS3821" s="67"/>
      <c r="AT3821" s="68"/>
    </row>
    <row r="3822" spans="1:46" x14ac:dyDescent="0.25">
      <c r="A3822" s="60">
        <v>58021.179642221425</v>
      </c>
      <c r="B3822" s="54">
        <f t="shared" si="177"/>
        <v>19</v>
      </c>
      <c r="C3822" s="54">
        <f t="shared" si="178"/>
        <v>3813</v>
      </c>
      <c r="D3822" s="60">
        <v>58021.179642221425</v>
      </c>
      <c r="G3822" s="63"/>
      <c r="I3822" s="64"/>
      <c r="J3822" s="64"/>
      <c r="K3822" s="65"/>
      <c r="M3822" s="64"/>
      <c r="N3822" s="66"/>
      <c r="O3822" s="66"/>
      <c r="Q3822" s="67"/>
      <c r="R3822" s="68"/>
      <c r="S3822" s="63"/>
      <c r="AC3822" s="63">
        <v>56287.76062338613</v>
      </c>
      <c r="AD3822" s="63"/>
      <c r="AE3822" s="54" t="s">
        <v>176</v>
      </c>
      <c r="AG3822" s="63"/>
      <c r="AK3822" s="64"/>
      <c r="AL3822" s="64"/>
      <c r="AM3822" s="65"/>
      <c r="AO3822" s="64"/>
      <c r="AP3822" s="66"/>
      <c r="AQ3822" s="66"/>
      <c r="AS3822" s="67"/>
      <c r="AT3822" s="68"/>
    </row>
    <row r="3823" spans="1:46" x14ac:dyDescent="0.25">
      <c r="A3823" s="60">
        <v>58036.078032666352</v>
      </c>
      <c r="B3823" s="54">
        <f t="shared" si="177"/>
        <v>20</v>
      </c>
      <c r="C3823" s="54">
        <f t="shared" si="178"/>
        <v>3814</v>
      </c>
      <c r="D3823" s="60">
        <v>58036.078032666352</v>
      </c>
      <c r="G3823" s="63"/>
      <c r="I3823" s="64"/>
      <c r="J3823" s="64"/>
      <c r="K3823" s="65"/>
      <c r="M3823" s="64"/>
      <c r="N3823" s="66"/>
      <c r="O3823" s="66"/>
      <c r="Q3823" s="67"/>
      <c r="R3823" s="68"/>
      <c r="S3823" s="63"/>
      <c r="AC3823" s="63">
        <v>56302.283409383148</v>
      </c>
      <c r="AD3823" s="63"/>
      <c r="AE3823" s="54" t="s">
        <v>177</v>
      </c>
      <c r="AG3823" s="63"/>
      <c r="AK3823" s="64"/>
      <c r="AL3823" s="64"/>
      <c r="AM3823" s="65"/>
      <c r="AO3823" s="64"/>
      <c r="AP3823" s="66"/>
      <c r="AQ3823" s="66"/>
      <c r="AS3823" s="67"/>
      <c r="AT3823" s="68"/>
    </row>
    <row r="3824" spans="1:46" x14ac:dyDescent="0.25">
      <c r="A3824" s="60">
        <v>58050.894908448216</v>
      </c>
      <c r="B3824" s="54">
        <f t="shared" si="177"/>
        <v>21</v>
      </c>
      <c r="C3824" s="54">
        <f t="shared" si="178"/>
        <v>3815</v>
      </c>
      <c r="D3824" s="60">
        <v>58050.894908448216</v>
      </c>
      <c r="G3824" s="63"/>
      <c r="I3824" s="64"/>
      <c r="J3824" s="64"/>
      <c r="K3824" s="65"/>
      <c r="M3824" s="64"/>
      <c r="N3824" s="66"/>
      <c r="O3824" s="66"/>
      <c r="Q3824" s="67"/>
      <c r="R3824" s="68"/>
      <c r="S3824" s="63"/>
      <c r="AC3824" s="63">
        <v>56317.532714141533</v>
      </c>
      <c r="AD3824" s="63"/>
      <c r="AE3824" s="54" t="s">
        <v>176</v>
      </c>
      <c r="AG3824" s="63"/>
      <c r="AK3824" s="64"/>
      <c r="AL3824" s="64"/>
      <c r="AM3824" s="65"/>
      <c r="AO3824" s="64"/>
      <c r="AP3824" s="66"/>
      <c r="AQ3824" s="66"/>
      <c r="AS3824" s="67"/>
      <c r="AT3824" s="68"/>
    </row>
    <row r="3825" spans="1:46" x14ac:dyDescent="0.25">
      <c r="A3825" s="60">
        <v>58065.643455725629</v>
      </c>
      <c r="B3825" s="54">
        <f t="shared" si="177"/>
        <v>22</v>
      </c>
      <c r="C3825" s="54">
        <f t="shared" si="178"/>
        <v>3816</v>
      </c>
      <c r="D3825" s="60">
        <v>58065.643455725629</v>
      </c>
      <c r="G3825" s="63"/>
      <c r="I3825" s="64"/>
      <c r="J3825" s="64"/>
      <c r="K3825" s="65"/>
      <c r="M3825" s="64"/>
      <c r="N3825" s="66"/>
      <c r="O3825" s="66"/>
      <c r="Q3825" s="67"/>
      <c r="R3825" s="68"/>
      <c r="S3825" s="63"/>
      <c r="AC3825" s="63">
        <v>56331.724212630186</v>
      </c>
      <c r="AD3825" s="63"/>
      <c r="AE3825" s="54" t="s">
        <v>177</v>
      </c>
      <c r="AG3825" s="63"/>
      <c r="AK3825" s="64"/>
      <c r="AL3825" s="64"/>
      <c r="AM3825" s="65"/>
      <c r="AO3825" s="64"/>
      <c r="AP3825" s="66"/>
      <c r="AQ3825" s="66"/>
      <c r="AS3825" s="67"/>
      <c r="AT3825" s="68"/>
    </row>
    <row r="3826" spans="1:46" x14ac:dyDescent="0.25">
      <c r="A3826" s="60">
        <v>58080.368590042926</v>
      </c>
      <c r="B3826" s="54">
        <f t="shared" si="177"/>
        <v>23</v>
      </c>
      <c r="C3826" s="54">
        <f t="shared" si="178"/>
        <v>3817</v>
      </c>
      <c r="D3826" s="60">
        <v>58080.368590042926</v>
      </c>
      <c r="G3826" s="63"/>
      <c r="I3826" s="64"/>
      <c r="J3826" s="64"/>
      <c r="K3826" s="65"/>
      <c r="M3826" s="64"/>
      <c r="N3826" s="66"/>
      <c r="O3826" s="66"/>
      <c r="Q3826" s="67"/>
      <c r="R3826" s="68"/>
      <c r="S3826" s="63"/>
      <c r="AC3826" s="63">
        <v>56347.190196503419</v>
      </c>
      <c r="AD3826" s="63"/>
      <c r="AE3826" s="54" t="s">
        <v>176</v>
      </c>
      <c r="AG3826" s="63"/>
      <c r="AK3826" s="64"/>
      <c r="AL3826" s="64"/>
      <c r="AM3826" s="65"/>
      <c r="AO3826" s="64"/>
      <c r="AP3826" s="66"/>
      <c r="AQ3826" s="66"/>
      <c r="AS3826" s="67"/>
      <c r="AT3826" s="68"/>
    </row>
    <row r="3827" spans="1:46" x14ac:dyDescent="0.25">
      <c r="A3827" s="60">
        <v>58095.088986301795</v>
      </c>
      <c r="B3827" s="54">
        <f t="shared" si="177"/>
        <v>24</v>
      </c>
      <c r="C3827" s="54">
        <f t="shared" si="178"/>
        <v>3818</v>
      </c>
      <c r="D3827" s="60">
        <v>58095.088986301795</v>
      </c>
      <c r="G3827" s="63"/>
      <c r="I3827" s="64"/>
      <c r="J3827" s="64"/>
      <c r="K3827" s="65"/>
      <c r="M3827" s="64"/>
      <c r="N3827" s="66"/>
      <c r="O3827" s="66"/>
      <c r="Q3827" s="67"/>
      <c r="R3827" s="68"/>
      <c r="S3827" s="63"/>
      <c r="AC3827" s="63">
        <v>56361.169027505908</v>
      </c>
      <c r="AD3827" s="63"/>
      <c r="AE3827" s="54" t="s">
        <v>177</v>
      </c>
      <c r="AG3827" s="63"/>
      <c r="AK3827" s="64"/>
      <c r="AL3827" s="64"/>
      <c r="AM3827" s="65"/>
      <c r="AO3827" s="64"/>
      <c r="AP3827" s="66"/>
      <c r="AQ3827" s="66"/>
      <c r="AS3827" s="67"/>
      <c r="AT3827" s="68"/>
    </row>
    <row r="3828" spans="1:46" x14ac:dyDescent="0.25">
      <c r="A3828" s="60">
        <v>58109.851077214349</v>
      </c>
      <c r="B3828" s="54">
        <f t="shared" si="177"/>
        <v>1</v>
      </c>
      <c r="C3828" s="54">
        <f t="shared" si="178"/>
        <v>3819</v>
      </c>
      <c r="D3828" s="60">
        <v>58109.851077214349</v>
      </c>
      <c r="G3828" s="63"/>
      <c r="I3828" s="64"/>
      <c r="J3828" s="64"/>
      <c r="K3828" s="65"/>
      <c r="M3828" s="64"/>
      <c r="N3828" s="66"/>
      <c r="O3828" s="66"/>
      <c r="Q3828" s="67"/>
      <c r="R3828" s="68"/>
      <c r="S3828" s="63"/>
      <c r="AC3828" s="63">
        <v>56376.709835945629</v>
      </c>
      <c r="AD3828" s="63"/>
      <c r="AE3828" s="54" t="s">
        <v>176</v>
      </c>
      <c r="AG3828" s="63"/>
      <c r="AK3828" s="64"/>
      <c r="AL3828" s="64"/>
      <c r="AM3828" s="65"/>
      <c r="AO3828" s="64"/>
      <c r="AP3828" s="66"/>
      <c r="AQ3828" s="66"/>
      <c r="AS3828" s="67"/>
      <c r="AT3828" s="68"/>
    </row>
    <row r="3829" spans="1:46" x14ac:dyDescent="0.25">
      <c r="A3829" s="60">
        <v>58124.671399267856</v>
      </c>
      <c r="B3829" s="54">
        <f t="shared" si="177"/>
        <v>2</v>
      </c>
      <c r="C3829" s="54">
        <f t="shared" si="178"/>
        <v>3820</v>
      </c>
      <c r="D3829" s="60">
        <v>58124.671399267856</v>
      </c>
      <c r="G3829" s="63"/>
      <c r="I3829" s="64"/>
      <c r="J3829" s="64"/>
      <c r="K3829" s="65"/>
      <c r="M3829" s="64"/>
      <c r="N3829" s="66"/>
      <c r="O3829" s="66"/>
      <c r="Q3829" s="67"/>
      <c r="R3829" s="68"/>
      <c r="S3829" s="63"/>
      <c r="AC3829" s="63">
        <v>56390.637354743201</v>
      </c>
      <c r="AD3829" s="63"/>
      <c r="AE3829" s="54" t="s">
        <v>177</v>
      </c>
      <c r="AG3829" s="63"/>
      <c r="AK3829" s="64"/>
      <c r="AL3829" s="64"/>
      <c r="AM3829" s="65"/>
      <c r="AO3829" s="64"/>
      <c r="AP3829" s="66"/>
      <c r="AQ3829" s="66"/>
      <c r="AS3829" s="67"/>
      <c r="AT3829" s="68"/>
    </row>
    <row r="3830" spans="1:46" x14ac:dyDescent="0.25">
      <c r="A3830" s="60">
        <v>58139.590506281704</v>
      </c>
      <c r="B3830" s="54">
        <f t="shared" si="177"/>
        <v>3</v>
      </c>
      <c r="C3830" s="54">
        <f t="shared" si="178"/>
        <v>3821</v>
      </c>
      <c r="D3830" s="60">
        <v>58139.590506281704</v>
      </c>
      <c r="G3830" s="63"/>
      <c r="I3830" s="64"/>
      <c r="J3830" s="64"/>
      <c r="K3830" s="65"/>
      <c r="M3830" s="64"/>
      <c r="N3830" s="66"/>
      <c r="O3830" s="66"/>
      <c r="Q3830" s="67"/>
      <c r="R3830" s="68"/>
      <c r="S3830" s="63"/>
      <c r="AC3830" s="63">
        <v>56406.112362193409</v>
      </c>
      <c r="AD3830" s="63"/>
      <c r="AE3830" s="54" t="s">
        <v>176</v>
      </c>
      <c r="AG3830" s="63"/>
      <c r="AK3830" s="64"/>
      <c r="AL3830" s="64"/>
      <c r="AM3830" s="65"/>
      <c r="AO3830" s="64"/>
      <c r="AP3830" s="66"/>
      <c r="AQ3830" s="66"/>
      <c r="AS3830" s="67"/>
      <c r="AT3830" s="68"/>
    </row>
    <row r="3831" spans="1:46" x14ac:dyDescent="0.25">
      <c r="A3831" s="60">
        <v>58154.615181182977</v>
      </c>
      <c r="B3831" s="54">
        <f t="shared" si="177"/>
        <v>4</v>
      </c>
      <c r="C3831" s="54">
        <f t="shared" si="178"/>
        <v>3822</v>
      </c>
      <c r="D3831" s="60">
        <v>58154.615181182977</v>
      </c>
      <c r="G3831" s="63"/>
      <c r="I3831" s="64"/>
      <c r="J3831" s="64"/>
      <c r="K3831" s="65"/>
      <c r="M3831" s="64"/>
      <c r="N3831" s="66"/>
      <c r="O3831" s="66"/>
      <c r="Q3831" s="67"/>
      <c r="R3831" s="68"/>
      <c r="S3831" s="63"/>
      <c r="AC3831" s="63">
        <v>56420.155675226822</v>
      </c>
      <c r="AD3831" s="63"/>
      <c r="AE3831" s="54" t="s">
        <v>177</v>
      </c>
      <c r="AG3831" s="63"/>
      <c r="AK3831" s="64"/>
      <c r="AL3831" s="64"/>
      <c r="AM3831" s="65"/>
      <c r="AO3831" s="64"/>
      <c r="AP3831" s="66"/>
      <c r="AQ3831" s="66"/>
      <c r="AS3831" s="67"/>
      <c r="AT3831" s="68"/>
    </row>
    <row r="3832" spans="1:46" x14ac:dyDescent="0.25">
      <c r="A3832" s="60">
        <v>58169.77363751689</v>
      </c>
      <c r="B3832" s="54">
        <f t="shared" si="177"/>
        <v>5</v>
      </c>
      <c r="C3832" s="54">
        <f t="shared" si="178"/>
        <v>3823</v>
      </c>
      <c r="D3832" s="60">
        <v>58169.77363751689</v>
      </c>
      <c r="G3832" s="63"/>
      <c r="I3832" s="64"/>
      <c r="J3832" s="64"/>
      <c r="K3832" s="65"/>
      <c r="M3832" s="64"/>
      <c r="N3832" s="66"/>
      <c r="O3832" s="66"/>
      <c r="Q3832" s="67"/>
      <c r="R3832" s="68"/>
      <c r="S3832" s="63"/>
      <c r="AC3832" s="63">
        <v>56435.441281505395</v>
      </c>
      <c r="AD3832" s="63"/>
      <c r="AE3832" s="54" t="s">
        <v>176</v>
      </c>
      <c r="AG3832" s="63"/>
      <c r="AK3832" s="64"/>
      <c r="AL3832" s="64"/>
      <c r="AM3832" s="65"/>
      <c r="AO3832" s="64"/>
      <c r="AP3832" s="66"/>
      <c r="AQ3832" s="66"/>
      <c r="AS3832" s="67"/>
      <c r="AT3832" s="68"/>
    </row>
    <row r="3833" spans="1:46" x14ac:dyDescent="0.25">
      <c r="A3833" s="60">
        <v>58185.056841647718</v>
      </c>
      <c r="B3833" s="54">
        <f t="shared" si="177"/>
        <v>6</v>
      </c>
      <c r="C3833" s="54">
        <f t="shared" si="178"/>
        <v>3824</v>
      </c>
      <c r="D3833" s="60">
        <v>58185.056841647718</v>
      </c>
      <c r="G3833" s="63"/>
      <c r="I3833" s="64"/>
      <c r="J3833" s="64"/>
      <c r="K3833" s="65"/>
      <c r="M3833" s="64"/>
      <c r="N3833" s="66"/>
      <c r="O3833" s="66"/>
      <c r="Q3833" s="67"/>
      <c r="R3833" s="68"/>
      <c r="S3833" s="63"/>
      <c r="AC3833" s="63">
        <v>56449.742053062655</v>
      </c>
      <c r="AD3833" s="63"/>
      <c r="AE3833" s="54" t="s">
        <v>177</v>
      </c>
      <c r="AG3833" s="63"/>
      <c r="AK3833" s="64"/>
      <c r="AL3833" s="64"/>
      <c r="AM3833" s="65"/>
      <c r="AO3833" s="64"/>
      <c r="AP3833" s="66"/>
      <c r="AQ3833" s="66"/>
      <c r="AS3833" s="67"/>
      <c r="AT3833" s="68"/>
    </row>
    <row r="3834" spans="1:46" x14ac:dyDescent="0.25">
      <c r="A3834" s="60">
        <v>58200.476081509143</v>
      </c>
      <c r="B3834" s="54">
        <f t="shared" si="177"/>
        <v>7</v>
      </c>
      <c r="C3834" s="54">
        <f t="shared" si="178"/>
        <v>3825</v>
      </c>
      <c r="D3834" s="60">
        <v>58200.476081509143</v>
      </c>
      <c r="G3834" s="63"/>
      <c r="I3834" s="64"/>
      <c r="J3834" s="64"/>
      <c r="K3834" s="65"/>
      <c r="M3834" s="64"/>
      <c r="N3834" s="66"/>
      <c r="O3834" s="66"/>
      <c r="Q3834" s="67"/>
      <c r="R3834" s="68"/>
      <c r="S3834" s="63"/>
      <c r="AC3834" s="63">
        <v>56464.742707303725</v>
      </c>
      <c r="AD3834" s="63"/>
      <c r="AE3834" s="54" t="s">
        <v>176</v>
      </c>
      <c r="AG3834" s="63"/>
      <c r="AK3834" s="64"/>
      <c r="AL3834" s="64"/>
      <c r="AM3834" s="65"/>
      <c r="AO3834" s="64"/>
      <c r="AP3834" s="66"/>
      <c r="AQ3834" s="66"/>
      <c r="AS3834" s="67"/>
      <c r="AT3834" s="68"/>
    </row>
    <row r="3835" spans="1:46" x14ac:dyDescent="0.25">
      <c r="A3835" s="60">
        <v>58216.004280254245</v>
      </c>
      <c r="B3835" s="54">
        <f t="shared" si="177"/>
        <v>8</v>
      </c>
      <c r="C3835" s="54">
        <f t="shared" si="178"/>
        <v>3826</v>
      </c>
      <c r="D3835" s="60">
        <v>58216.004280254245</v>
      </c>
      <c r="G3835" s="63"/>
      <c r="I3835" s="64"/>
      <c r="J3835" s="64"/>
      <c r="K3835" s="65"/>
      <c r="M3835" s="64"/>
      <c r="N3835" s="66"/>
      <c r="O3835" s="66"/>
      <c r="Q3835" s="67"/>
      <c r="R3835" s="68"/>
      <c r="S3835" s="63"/>
      <c r="AC3835" s="63">
        <v>56479.391065685079</v>
      </c>
      <c r="AD3835" s="63"/>
      <c r="AE3835" s="54" t="s">
        <v>177</v>
      </c>
      <c r="AG3835" s="63"/>
      <c r="AK3835" s="64"/>
      <c r="AL3835" s="64"/>
      <c r="AM3835" s="65"/>
      <c r="AO3835" s="64"/>
      <c r="AP3835" s="66"/>
      <c r="AQ3835" s="66"/>
      <c r="AS3835" s="67"/>
      <c r="AT3835" s="68"/>
    </row>
    <row r="3836" spans="1:46" x14ac:dyDescent="0.25">
      <c r="A3836" s="60">
        <v>58231.634628898464</v>
      </c>
      <c r="B3836" s="54">
        <f t="shared" si="177"/>
        <v>9</v>
      </c>
      <c r="C3836" s="54">
        <f t="shared" si="178"/>
        <v>3827</v>
      </c>
      <c r="D3836" s="60">
        <v>58231.634628898464</v>
      </c>
      <c r="G3836" s="63"/>
      <c r="I3836" s="64"/>
      <c r="J3836" s="64"/>
      <c r="K3836" s="65"/>
      <c r="M3836" s="64"/>
      <c r="N3836" s="66"/>
      <c r="O3836" s="66"/>
      <c r="Q3836" s="67"/>
      <c r="R3836" s="68"/>
      <c r="S3836" s="63"/>
      <c r="AC3836" s="63">
        <v>56494.055392351467</v>
      </c>
      <c r="AD3836" s="63"/>
      <c r="AE3836" s="54" t="s">
        <v>176</v>
      </c>
      <c r="AG3836" s="63"/>
      <c r="AK3836" s="64"/>
      <c r="AL3836" s="64"/>
      <c r="AM3836" s="65"/>
      <c r="AO3836" s="64"/>
      <c r="AP3836" s="66"/>
      <c r="AQ3836" s="66"/>
      <c r="AS3836" s="67"/>
      <c r="AT3836" s="68"/>
    </row>
    <row r="3837" spans="1:46" x14ac:dyDescent="0.25">
      <c r="A3837" s="60">
        <v>58247.325617576949</v>
      </c>
      <c r="B3837" s="54">
        <f t="shared" si="177"/>
        <v>10</v>
      </c>
      <c r="C3837" s="54">
        <f t="shared" si="178"/>
        <v>3828</v>
      </c>
      <c r="D3837" s="60">
        <v>58247.325617576949</v>
      </c>
      <c r="G3837" s="63"/>
      <c r="I3837" s="64"/>
      <c r="J3837" s="64"/>
      <c r="K3837" s="65"/>
      <c r="M3837" s="64"/>
      <c r="N3837" s="66"/>
      <c r="O3837" s="66"/>
      <c r="Q3837" s="67"/>
      <c r="R3837" s="68"/>
      <c r="S3837" s="63"/>
      <c r="AC3837" s="63">
        <v>56509.071156402584</v>
      </c>
      <c r="AD3837" s="63"/>
      <c r="AE3837" s="54" t="s">
        <v>177</v>
      </c>
      <c r="AG3837" s="63"/>
      <c r="AK3837" s="64"/>
      <c r="AL3837" s="64"/>
      <c r="AM3837" s="65"/>
      <c r="AO3837" s="64"/>
      <c r="AP3837" s="66"/>
      <c r="AQ3837" s="66"/>
      <c r="AS3837" s="67"/>
      <c r="AT3837" s="68"/>
    </row>
    <row r="3838" spans="1:46" x14ac:dyDescent="0.25">
      <c r="A3838" s="60">
        <v>58263.055848127697</v>
      </c>
      <c r="B3838" s="54">
        <f t="shared" si="177"/>
        <v>11</v>
      </c>
      <c r="C3838" s="54">
        <f t="shared" si="178"/>
        <v>3829</v>
      </c>
      <c r="D3838" s="60">
        <v>58263.055848127697</v>
      </c>
      <c r="G3838" s="63"/>
      <c r="I3838" s="64"/>
      <c r="J3838" s="64"/>
      <c r="K3838" s="65"/>
      <c r="M3838" s="64"/>
      <c r="N3838" s="66"/>
      <c r="O3838" s="66"/>
      <c r="Q3838" s="67"/>
      <c r="R3838" s="68"/>
      <c r="S3838" s="63"/>
      <c r="AC3838" s="63">
        <v>56523.41031130217</v>
      </c>
      <c r="AD3838" s="63"/>
      <c r="AE3838" s="54" t="s">
        <v>176</v>
      </c>
      <c r="AG3838" s="63"/>
      <c r="AK3838" s="64"/>
      <c r="AL3838" s="64"/>
      <c r="AM3838" s="65"/>
      <c r="AO3838" s="64"/>
      <c r="AP3838" s="66"/>
      <c r="AQ3838" s="66"/>
      <c r="AS3838" s="67"/>
      <c r="AT3838" s="68"/>
    </row>
    <row r="3839" spans="1:46" x14ac:dyDescent="0.25">
      <c r="A3839" s="60">
        <v>58278.779530273285</v>
      </c>
      <c r="B3839" s="54">
        <f t="shared" si="177"/>
        <v>12</v>
      </c>
      <c r="C3839" s="54">
        <f t="shared" si="178"/>
        <v>3830</v>
      </c>
      <c r="D3839" s="60">
        <v>58278.779530273285</v>
      </c>
      <c r="G3839" s="63"/>
      <c r="I3839" s="64"/>
      <c r="J3839" s="64"/>
      <c r="K3839" s="65"/>
      <c r="M3839" s="64"/>
      <c r="N3839" s="66"/>
      <c r="O3839" s="66"/>
      <c r="Q3839" s="67"/>
      <c r="R3839" s="68"/>
      <c r="S3839" s="63"/>
      <c r="AC3839" s="63">
        <v>56538.740281339269</v>
      </c>
      <c r="AD3839" s="63"/>
      <c r="AE3839" s="54" t="s">
        <v>177</v>
      </c>
      <c r="AG3839" s="63"/>
      <c r="AK3839" s="64"/>
      <c r="AL3839" s="64"/>
      <c r="AM3839" s="65"/>
      <c r="AO3839" s="64"/>
      <c r="AP3839" s="66"/>
      <c r="AQ3839" s="66"/>
      <c r="AS3839" s="67"/>
      <c r="AT3839" s="68"/>
    </row>
    <row r="3840" spans="1:46" x14ac:dyDescent="0.25">
      <c r="A3840" s="60">
        <v>58294.46828857949</v>
      </c>
      <c r="B3840" s="54">
        <f t="shared" si="177"/>
        <v>13</v>
      </c>
      <c r="C3840" s="54">
        <f t="shared" si="178"/>
        <v>3831</v>
      </c>
      <c r="D3840" s="60">
        <v>58294.46828857949</v>
      </c>
      <c r="G3840" s="63"/>
      <c r="I3840" s="64"/>
      <c r="J3840" s="64"/>
      <c r="K3840" s="65"/>
      <c r="M3840" s="64"/>
      <c r="N3840" s="66"/>
      <c r="O3840" s="66"/>
      <c r="Q3840" s="67"/>
      <c r="R3840" s="68"/>
      <c r="S3840" s="63"/>
      <c r="AC3840" s="63">
        <v>56552.835383918136</v>
      </c>
      <c r="AD3840" s="63"/>
      <c r="AE3840" s="54" t="s">
        <v>176</v>
      </c>
      <c r="AG3840" s="63"/>
      <c r="AK3840" s="64"/>
      <c r="AL3840" s="64"/>
      <c r="AM3840" s="65"/>
      <c r="AO3840" s="64"/>
      <c r="AP3840" s="66"/>
      <c r="AQ3840" s="66"/>
      <c r="AS3840" s="67"/>
      <c r="AT3840" s="68"/>
    </row>
    <row r="3841" spans="1:46" x14ac:dyDescent="0.25">
      <c r="A3841" s="60">
        <v>58310.084579453804</v>
      </c>
      <c r="B3841" s="54">
        <f t="shared" si="177"/>
        <v>14</v>
      </c>
      <c r="C3841" s="54">
        <f t="shared" si="178"/>
        <v>3832</v>
      </c>
      <c r="D3841" s="60">
        <v>58310.084579453804</v>
      </c>
      <c r="G3841" s="63"/>
      <c r="I3841" s="64"/>
      <c r="J3841" s="64"/>
      <c r="K3841" s="65"/>
      <c r="M3841" s="64"/>
      <c r="N3841" s="66"/>
      <c r="O3841" s="66"/>
      <c r="Q3841" s="67"/>
      <c r="R3841" s="68"/>
      <c r="S3841" s="63"/>
      <c r="AC3841" s="63">
        <v>56568.368391741067</v>
      </c>
      <c r="AD3841" s="63"/>
      <c r="AE3841" s="54" t="s">
        <v>177</v>
      </c>
      <c r="AG3841" s="63"/>
      <c r="AK3841" s="64"/>
      <c r="AL3841" s="64"/>
      <c r="AM3841" s="65"/>
      <c r="AO3841" s="64"/>
      <c r="AP3841" s="66"/>
      <c r="AQ3841" s="66"/>
      <c r="AS3841" s="67"/>
      <c r="AT3841" s="68"/>
    </row>
    <row r="3842" spans="1:46" x14ac:dyDescent="0.25">
      <c r="A3842" s="60">
        <v>58325.602904652711</v>
      </c>
      <c r="B3842" s="54">
        <f t="shared" si="177"/>
        <v>15</v>
      </c>
      <c r="C3842" s="54">
        <f t="shared" si="178"/>
        <v>3833</v>
      </c>
      <c r="D3842" s="60">
        <v>58325.602904652711</v>
      </c>
      <c r="G3842" s="63"/>
      <c r="I3842" s="64"/>
      <c r="J3842" s="64"/>
      <c r="K3842" s="65"/>
      <c r="M3842" s="64"/>
      <c r="N3842" s="66"/>
      <c r="O3842" s="66"/>
      <c r="Q3842" s="67"/>
      <c r="R3842" s="68"/>
      <c r="S3842" s="63"/>
      <c r="AC3842" s="63">
        <v>56582.357786125969</v>
      </c>
      <c r="AD3842" s="63"/>
      <c r="AE3842" s="54" t="s">
        <v>176</v>
      </c>
      <c r="AG3842" s="63"/>
      <c r="AK3842" s="64"/>
      <c r="AL3842" s="64"/>
      <c r="AM3842" s="65"/>
      <c r="AO3842" s="64"/>
      <c r="AP3842" s="66"/>
      <c r="AQ3842" s="66"/>
      <c r="AS3842" s="67"/>
      <c r="AT3842" s="68"/>
    </row>
    <row r="3843" spans="1:46" x14ac:dyDescent="0.25">
      <c r="A3843" s="60">
        <v>58341.003582028672</v>
      </c>
      <c r="B3843" s="54">
        <f t="shared" si="177"/>
        <v>16</v>
      </c>
      <c r="C3843" s="54">
        <f t="shared" si="178"/>
        <v>3834</v>
      </c>
      <c r="D3843" s="60">
        <v>58341.003582028672</v>
      </c>
      <c r="G3843" s="63"/>
      <c r="I3843" s="64"/>
      <c r="J3843" s="64"/>
      <c r="K3843" s="65"/>
      <c r="M3843" s="64"/>
      <c r="N3843" s="66"/>
      <c r="O3843" s="66"/>
      <c r="Q3843" s="67"/>
      <c r="R3843" s="68"/>
      <c r="S3843" s="63"/>
      <c r="AC3843" s="63">
        <v>56597.946069838479</v>
      </c>
      <c r="AD3843" s="63"/>
      <c r="AE3843" s="54" t="s">
        <v>177</v>
      </c>
      <c r="AG3843" s="63"/>
      <c r="AK3843" s="64"/>
      <c r="AL3843" s="64"/>
      <c r="AM3843" s="65"/>
      <c r="AO3843" s="64"/>
      <c r="AP3843" s="66"/>
      <c r="AQ3843" s="66"/>
      <c r="AS3843" s="67"/>
      <c r="AT3843" s="68"/>
    </row>
    <row r="3844" spans="1:46" x14ac:dyDescent="0.25">
      <c r="A3844" s="60">
        <v>58356.272380963434</v>
      </c>
      <c r="B3844" s="54">
        <f t="shared" si="177"/>
        <v>17</v>
      </c>
      <c r="C3844" s="54">
        <f t="shared" si="178"/>
        <v>3835</v>
      </c>
      <c r="D3844" s="60">
        <v>58356.272380963434</v>
      </c>
      <c r="G3844" s="63"/>
      <c r="I3844" s="64"/>
      <c r="J3844" s="64"/>
      <c r="K3844" s="65"/>
      <c r="M3844" s="64"/>
      <c r="N3844" s="66"/>
      <c r="O3844" s="66"/>
      <c r="Q3844" s="67"/>
      <c r="R3844" s="68"/>
      <c r="S3844" s="63"/>
      <c r="AC3844" s="63">
        <v>56611.995343768969</v>
      </c>
      <c r="AD3844" s="63"/>
      <c r="AE3844" s="54" t="s">
        <v>176</v>
      </c>
      <c r="AG3844" s="63"/>
      <c r="AK3844" s="64"/>
      <c r="AL3844" s="64"/>
      <c r="AM3844" s="65"/>
      <c r="AO3844" s="64"/>
      <c r="AP3844" s="66"/>
      <c r="AQ3844" s="66"/>
      <c r="AS3844" s="67"/>
      <c r="AT3844" s="68"/>
    </row>
    <row r="3845" spans="1:46" x14ac:dyDescent="0.25">
      <c r="A3845" s="60">
        <v>58371.411381785292</v>
      </c>
      <c r="B3845" s="54">
        <f t="shared" si="177"/>
        <v>18</v>
      </c>
      <c r="C3845" s="54">
        <f t="shared" si="178"/>
        <v>3836</v>
      </c>
      <c r="D3845" s="60">
        <v>58371.411381785292</v>
      </c>
      <c r="G3845" s="63"/>
      <c r="I3845" s="64"/>
      <c r="J3845" s="64"/>
      <c r="K3845" s="65"/>
      <c r="M3845" s="64"/>
      <c r="N3845" s="66"/>
      <c r="O3845" s="66"/>
      <c r="Q3845" s="67"/>
      <c r="R3845" s="68"/>
      <c r="S3845" s="63"/>
      <c r="AC3845" s="63">
        <v>56627.474269698374</v>
      </c>
      <c r="AD3845" s="63"/>
      <c r="AE3845" s="54" t="s">
        <v>177</v>
      </c>
      <c r="AG3845" s="63"/>
      <c r="AK3845" s="64"/>
      <c r="AL3845" s="64"/>
      <c r="AM3845" s="65"/>
      <c r="AO3845" s="64"/>
      <c r="AP3845" s="66"/>
      <c r="AQ3845" s="66"/>
      <c r="AS3845" s="67"/>
      <c r="AT3845" s="68"/>
    </row>
    <row r="3846" spans="1:46" x14ac:dyDescent="0.25">
      <c r="A3846" s="60">
        <v>58386.421714618336</v>
      </c>
      <c r="B3846" s="54">
        <f t="shared" si="177"/>
        <v>19</v>
      </c>
      <c r="C3846" s="54">
        <f t="shared" si="178"/>
        <v>3837</v>
      </c>
      <c r="D3846" s="60">
        <v>58386.421714618336</v>
      </c>
      <c r="G3846" s="63"/>
      <c r="I3846" s="64"/>
      <c r="J3846" s="64"/>
      <c r="K3846" s="65"/>
      <c r="M3846" s="64"/>
      <c r="N3846" s="66"/>
      <c r="O3846" s="66"/>
      <c r="Q3846" s="67"/>
      <c r="R3846" s="68"/>
      <c r="S3846" s="63"/>
      <c r="AC3846" s="63">
        <v>56641.736620265059</v>
      </c>
      <c r="AD3846" s="63"/>
      <c r="AE3846" s="54" t="s">
        <v>176</v>
      </c>
      <c r="AG3846" s="63"/>
      <c r="AK3846" s="64"/>
      <c r="AL3846" s="64"/>
      <c r="AM3846" s="65"/>
      <c r="AO3846" s="64"/>
      <c r="AP3846" s="66"/>
      <c r="AQ3846" s="66"/>
      <c r="AS3846" s="67"/>
      <c r="AT3846" s="68"/>
    </row>
    <row r="3847" spans="1:46" x14ac:dyDescent="0.25">
      <c r="A3847" s="60">
        <v>58401.324684988242</v>
      </c>
      <c r="B3847" s="54">
        <f t="shared" si="177"/>
        <v>20</v>
      </c>
      <c r="C3847" s="54">
        <f t="shared" si="178"/>
        <v>3838</v>
      </c>
      <c r="D3847" s="60">
        <v>58401.324684988242</v>
      </c>
      <c r="G3847" s="63"/>
      <c r="I3847" s="64"/>
      <c r="J3847" s="64"/>
      <c r="K3847" s="65"/>
      <c r="M3847" s="64"/>
      <c r="N3847" s="66"/>
      <c r="O3847" s="66"/>
      <c r="Q3847" s="67"/>
      <c r="R3847" s="68"/>
      <c r="S3847" s="63"/>
      <c r="AC3847" s="63">
        <v>56656.951330725569</v>
      </c>
      <c r="AD3847" s="63"/>
      <c r="AE3847" s="54" t="s">
        <v>177</v>
      </c>
      <c r="AG3847" s="63"/>
      <c r="AK3847" s="64"/>
      <c r="AL3847" s="64"/>
      <c r="AM3847" s="65"/>
      <c r="AO3847" s="64"/>
      <c r="AP3847" s="66"/>
      <c r="AQ3847" s="66"/>
      <c r="AS3847" s="67"/>
      <c r="AT3847" s="68"/>
    </row>
    <row r="3848" spans="1:46" x14ac:dyDescent="0.25">
      <c r="A3848" s="60">
        <v>58416.135562074371</v>
      </c>
      <c r="B3848" s="54">
        <f t="shared" si="177"/>
        <v>21</v>
      </c>
      <c r="C3848" s="54">
        <f t="shared" si="178"/>
        <v>3839</v>
      </c>
      <c r="D3848" s="60">
        <v>58416.135562074371</v>
      </c>
      <c r="G3848" s="63"/>
      <c r="I3848" s="64"/>
      <c r="J3848" s="64"/>
      <c r="K3848" s="65"/>
      <c r="M3848" s="64"/>
      <c r="N3848" s="66"/>
      <c r="O3848" s="66"/>
      <c r="Q3848" s="67"/>
      <c r="R3848" s="68"/>
      <c r="S3848" s="63"/>
      <c r="AC3848" s="63">
        <v>56671.528168921359</v>
      </c>
      <c r="AD3848" s="63"/>
      <c r="AE3848" s="54" t="s">
        <v>176</v>
      </c>
      <c r="AG3848" s="63"/>
      <c r="AK3848" s="64"/>
      <c r="AL3848" s="64"/>
      <c r="AM3848" s="65"/>
      <c r="AO3848" s="64"/>
      <c r="AP3848" s="66"/>
      <c r="AQ3848" s="66"/>
      <c r="AS3848" s="67"/>
      <c r="AT3848" s="68"/>
    </row>
    <row r="3849" spans="1:46" x14ac:dyDescent="0.25">
      <c r="A3849" s="60">
        <v>58430.888598679565</v>
      </c>
      <c r="B3849" s="54">
        <f t="shared" si="177"/>
        <v>22</v>
      </c>
      <c r="C3849" s="54">
        <f t="shared" si="178"/>
        <v>3840</v>
      </c>
      <c r="D3849" s="60">
        <v>58430.888598679565</v>
      </c>
      <c r="G3849" s="63"/>
      <c r="I3849" s="64"/>
      <c r="J3849" s="64"/>
      <c r="K3849" s="65"/>
      <c r="M3849" s="64"/>
      <c r="N3849" s="66"/>
      <c r="O3849" s="66"/>
      <c r="Q3849" s="67"/>
      <c r="R3849" s="68"/>
      <c r="S3849" s="63"/>
      <c r="AC3849" s="63">
        <v>56686.374005489517</v>
      </c>
      <c r="AD3849" s="63"/>
      <c r="AE3849" s="54" t="s">
        <v>177</v>
      </c>
      <c r="AG3849" s="63"/>
      <c r="AK3849" s="64"/>
      <c r="AL3849" s="64"/>
      <c r="AM3849" s="65"/>
      <c r="AO3849" s="64"/>
      <c r="AP3849" s="66"/>
      <c r="AQ3849" s="66"/>
      <c r="AS3849" s="67"/>
      <c r="AT3849" s="68"/>
    </row>
    <row r="3850" spans="1:46" x14ac:dyDescent="0.25">
      <c r="A3850" s="60">
        <v>58445.607962007634</v>
      </c>
      <c r="B3850" s="54">
        <f t="shared" si="177"/>
        <v>23</v>
      </c>
      <c r="C3850" s="54">
        <f t="shared" si="178"/>
        <v>3841</v>
      </c>
      <c r="D3850" s="60">
        <v>58445.607962007634</v>
      </c>
      <c r="G3850" s="63"/>
      <c r="I3850" s="64"/>
      <c r="J3850" s="64"/>
      <c r="K3850" s="65"/>
      <c r="M3850" s="64"/>
      <c r="N3850" s="66"/>
      <c r="O3850" s="66"/>
      <c r="Q3850" s="67"/>
      <c r="R3850" s="68"/>
      <c r="S3850" s="63"/>
      <c r="AC3850" s="63">
        <v>56701.293163138442</v>
      </c>
      <c r="AD3850" s="63"/>
      <c r="AE3850" s="54" t="s">
        <v>176</v>
      </c>
      <c r="AG3850" s="63"/>
      <c r="AK3850" s="64"/>
      <c r="AL3850" s="64"/>
      <c r="AM3850" s="65"/>
      <c r="AO3850" s="64"/>
      <c r="AP3850" s="66"/>
      <c r="AQ3850" s="66"/>
      <c r="AS3850" s="67"/>
      <c r="AT3850" s="68"/>
    </row>
    <row r="3851" spans="1:46" x14ac:dyDescent="0.25">
      <c r="A3851" s="60">
        <v>58460.33316042088</v>
      </c>
      <c r="B3851" s="54">
        <f t="shared" si="177"/>
        <v>24</v>
      </c>
      <c r="C3851" s="54">
        <f t="shared" si="178"/>
        <v>3842</v>
      </c>
      <c r="D3851" s="60">
        <v>58460.33316042088</v>
      </c>
      <c r="G3851" s="63"/>
      <c r="I3851" s="64"/>
      <c r="J3851" s="64"/>
      <c r="K3851" s="65"/>
      <c r="M3851" s="64"/>
      <c r="N3851" s="66"/>
      <c r="O3851" s="66"/>
      <c r="Q3851" s="67"/>
      <c r="R3851" s="68"/>
      <c r="S3851" s="63"/>
      <c r="AC3851" s="63">
        <v>56715.750051806215</v>
      </c>
      <c r="AD3851" s="63"/>
      <c r="AE3851" s="54" t="s">
        <v>177</v>
      </c>
      <c r="AG3851" s="63"/>
      <c r="AK3851" s="64"/>
      <c r="AL3851" s="64"/>
      <c r="AM3851" s="65"/>
      <c r="AO3851" s="64"/>
      <c r="AP3851" s="66"/>
      <c r="AQ3851" s="66"/>
      <c r="AS3851" s="67"/>
      <c r="AT3851" s="68"/>
    </row>
    <row r="3852" spans="1:46" x14ac:dyDescent="0.25">
      <c r="A3852" s="60">
        <v>58475.090134430677</v>
      </c>
      <c r="B3852" s="54">
        <f t="shared" ref="B3852:B3915" si="179">IF(B3851=24,1,B3851+1)</f>
        <v>1</v>
      </c>
      <c r="C3852" s="54">
        <f t="shared" ref="C3852:C3915" si="180">C3851+1</f>
        <v>3843</v>
      </c>
      <c r="D3852" s="60">
        <v>58475.090134430677</v>
      </c>
      <c r="G3852" s="63"/>
      <c r="I3852" s="64"/>
      <c r="J3852" s="64"/>
      <c r="K3852" s="65"/>
      <c r="M3852" s="64"/>
      <c r="N3852" s="66"/>
      <c r="O3852" s="66"/>
      <c r="Q3852" s="67"/>
      <c r="R3852" s="68"/>
      <c r="S3852" s="63"/>
      <c r="AC3852" s="63">
        <v>56730.971228141338</v>
      </c>
      <c r="AD3852" s="63"/>
      <c r="AE3852" s="54" t="s">
        <v>176</v>
      </c>
      <c r="AG3852" s="63"/>
      <c r="AK3852" s="64"/>
      <c r="AL3852" s="64"/>
      <c r="AM3852" s="65"/>
      <c r="AO3852" s="64"/>
      <c r="AP3852" s="66"/>
      <c r="AQ3852" s="66"/>
      <c r="AS3852" s="67"/>
      <c r="AT3852" s="68"/>
    </row>
    <row r="3853" spans="1:46" x14ac:dyDescent="0.25">
      <c r="A3853" s="60">
        <v>58489.91588502517</v>
      </c>
      <c r="B3853" s="54">
        <f t="shared" si="179"/>
        <v>2</v>
      </c>
      <c r="C3853" s="54">
        <f t="shared" si="180"/>
        <v>3844</v>
      </c>
      <c r="D3853" s="60">
        <v>58489.91588502517</v>
      </c>
      <c r="G3853" s="63"/>
      <c r="I3853" s="64"/>
      <c r="J3853" s="64"/>
      <c r="K3853" s="65"/>
      <c r="M3853" s="64"/>
      <c r="N3853" s="66"/>
      <c r="O3853" s="66"/>
      <c r="Q3853" s="67"/>
      <c r="R3853" s="68"/>
      <c r="S3853" s="63"/>
      <c r="AC3853" s="63">
        <v>56745.106402743142</v>
      </c>
      <c r="AD3853" s="63"/>
      <c r="AE3853" s="54" t="s">
        <v>177</v>
      </c>
      <c r="AG3853" s="63"/>
      <c r="AK3853" s="64"/>
      <c r="AL3853" s="64"/>
      <c r="AM3853" s="65"/>
      <c r="AO3853" s="64"/>
      <c r="AP3853" s="66"/>
      <c r="AQ3853" s="66"/>
      <c r="AS3853" s="67"/>
      <c r="AT3853" s="68"/>
    </row>
    <row r="3854" spans="1:46" x14ac:dyDescent="0.25">
      <c r="A3854" s="60">
        <v>58504.83034842927</v>
      </c>
      <c r="B3854" s="54">
        <f t="shared" si="179"/>
        <v>3</v>
      </c>
      <c r="C3854" s="54">
        <f t="shared" si="180"/>
        <v>3845</v>
      </c>
      <c r="D3854" s="60">
        <v>58504.83034842927</v>
      </c>
      <c r="G3854" s="63"/>
      <c r="I3854" s="64"/>
      <c r="J3854" s="64"/>
      <c r="K3854" s="65"/>
      <c r="M3854" s="64"/>
      <c r="N3854" s="66"/>
      <c r="O3854" s="66"/>
      <c r="Q3854" s="67"/>
      <c r="R3854" s="68"/>
      <c r="S3854" s="63"/>
      <c r="AC3854" s="63">
        <v>56760.540777934249</v>
      </c>
      <c r="AD3854" s="63"/>
      <c r="AE3854" s="54" t="s">
        <v>176</v>
      </c>
      <c r="AG3854" s="63"/>
      <c r="AK3854" s="64"/>
      <c r="AL3854" s="64"/>
      <c r="AM3854" s="65"/>
      <c r="AO3854" s="64"/>
      <c r="AP3854" s="66"/>
      <c r="AQ3854" s="66"/>
      <c r="AS3854" s="67"/>
      <c r="AT3854" s="68"/>
    </row>
    <row r="3855" spans="1:46" x14ac:dyDescent="0.25">
      <c r="A3855" s="60">
        <v>58519.861211458221</v>
      </c>
      <c r="B3855" s="54">
        <f t="shared" si="179"/>
        <v>4</v>
      </c>
      <c r="C3855" s="54">
        <f t="shared" si="180"/>
        <v>3846</v>
      </c>
      <c r="D3855" s="60">
        <v>58519.861211458221</v>
      </c>
      <c r="G3855" s="63"/>
      <c r="I3855" s="64"/>
      <c r="J3855" s="64"/>
      <c r="K3855" s="65"/>
      <c r="M3855" s="64"/>
      <c r="N3855" s="66"/>
      <c r="O3855" s="66"/>
      <c r="Q3855" s="67"/>
      <c r="R3855" s="68"/>
      <c r="S3855" s="63"/>
      <c r="AC3855" s="63">
        <v>56774.484364142176</v>
      </c>
      <c r="AD3855" s="63"/>
      <c r="AE3855" s="54" t="s">
        <v>177</v>
      </c>
      <c r="AG3855" s="63"/>
      <c r="AK3855" s="64"/>
      <c r="AL3855" s="64"/>
      <c r="AM3855" s="65"/>
      <c r="AO3855" s="64"/>
      <c r="AP3855" s="66"/>
      <c r="AQ3855" s="66"/>
      <c r="AS3855" s="67"/>
      <c r="AT3855" s="68"/>
    </row>
    <row r="3856" spans="1:46" x14ac:dyDescent="0.25">
      <c r="A3856" s="60">
        <v>58535.014812848531</v>
      </c>
      <c r="B3856" s="54">
        <f t="shared" si="179"/>
        <v>5</v>
      </c>
      <c r="C3856" s="54">
        <f t="shared" si="180"/>
        <v>3847</v>
      </c>
      <c r="D3856" s="60">
        <v>58535.014812848531</v>
      </c>
      <c r="G3856" s="63"/>
      <c r="I3856" s="64"/>
      <c r="J3856" s="64"/>
      <c r="K3856" s="65"/>
      <c r="M3856" s="64"/>
      <c r="N3856" s="66"/>
      <c r="O3856" s="66"/>
      <c r="Q3856" s="67"/>
      <c r="R3856" s="68"/>
      <c r="S3856" s="63"/>
      <c r="AC3856" s="63">
        <v>56790.011924299877</v>
      </c>
      <c r="AD3856" s="63"/>
      <c r="AE3856" s="54" t="s">
        <v>176</v>
      </c>
      <c r="AG3856" s="63"/>
      <c r="AK3856" s="64"/>
      <c r="AL3856" s="64"/>
      <c r="AM3856" s="65"/>
      <c r="AO3856" s="64"/>
      <c r="AP3856" s="66"/>
      <c r="AQ3856" s="66"/>
      <c r="AS3856" s="67"/>
      <c r="AT3856" s="68"/>
    </row>
    <row r="3857" spans="1:46" x14ac:dyDescent="0.25">
      <c r="A3857" s="60">
        <v>58550.304849000182</v>
      </c>
      <c r="B3857" s="54">
        <f t="shared" si="179"/>
        <v>6</v>
      </c>
      <c r="C3857" s="54">
        <f t="shared" si="180"/>
        <v>3848</v>
      </c>
      <c r="D3857" s="60">
        <v>58550.304849000182</v>
      </c>
      <c r="G3857" s="63"/>
      <c r="I3857" s="64"/>
      <c r="J3857" s="64"/>
      <c r="K3857" s="65"/>
      <c r="M3857" s="64"/>
      <c r="N3857" s="66"/>
      <c r="O3857" s="66"/>
      <c r="Q3857" s="67"/>
      <c r="R3857" s="68"/>
      <c r="S3857" s="63"/>
      <c r="AC3857" s="63">
        <v>56803.925752169918</v>
      </c>
      <c r="AD3857" s="63"/>
      <c r="AE3857" s="54" t="s">
        <v>177</v>
      </c>
      <c r="AG3857" s="63"/>
      <c r="AK3857" s="64"/>
      <c r="AL3857" s="64"/>
      <c r="AM3857" s="65"/>
      <c r="AO3857" s="64"/>
      <c r="AP3857" s="66"/>
      <c r="AQ3857" s="66"/>
      <c r="AS3857" s="67"/>
      <c r="AT3857" s="68"/>
    </row>
    <row r="3858" spans="1:46" x14ac:dyDescent="0.25">
      <c r="A3858" s="60">
        <v>58565.718332063407</v>
      </c>
      <c r="B3858" s="54">
        <f t="shared" si="179"/>
        <v>7</v>
      </c>
      <c r="C3858" s="54">
        <f t="shared" si="180"/>
        <v>3849</v>
      </c>
      <c r="D3858" s="60">
        <v>58565.718332063407</v>
      </c>
      <c r="G3858" s="63"/>
      <c r="I3858" s="64"/>
      <c r="J3858" s="64"/>
      <c r="K3858" s="65"/>
      <c r="M3858" s="64"/>
      <c r="N3858" s="66"/>
      <c r="O3858" s="66"/>
      <c r="Q3858" s="67"/>
      <c r="R3858" s="68"/>
      <c r="S3858" s="63"/>
      <c r="AC3858" s="63">
        <v>56819.409320400562</v>
      </c>
      <c r="AD3858" s="63"/>
      <c r="AE3858" s="54" t="s">
        <v>176</v>
      </c>
      <c r="AG3858" s="63"/>
      <c r="AK3858" s="64"/>
      <c r="AL3858" s="64"/>
      <c r="AM3858" s="65"/>
      <c r="AO3858" s="64"/>
      <c r="AP3858" s="66"/>
      <c r="AQ3858" s="66"/>
      <c r="AS3858" s="67"/>
      <c r="AT3858" s="68"/>
    </row>
    <row r="3859" spans="1:46" x14ac:dyDescent="0.25">
      <c r="A3859" s="60">
        <v>58581.253561125137</v>
      </c>
      <c r="B3859" s="54">
        <f t="shared" si="179"/>
        <v>8</v>
      </c>
      <c r="C3859" s="54">
        <f t="shared" si="180"/>
        <v>3850</v>
      </c>
      <c r="D3859" s="60">
        <v>58581.253561125137</v>
      </c>
      <c r="G3859" s="63"/>
      <c r="I3859" s="64"/>
      <c r="J3859" s="64"/>
      <c r="K3859" s="65"/>
      <c r="M3859" s="64"/>
      <c r="N3859" s="66"/>
      <c r="O3859" s="66"/>
      <c r="Q3859" s="67"/>
      <c r="R3859" s="68"/>
      <c r="S3859" s="63"/>
      <c r="AC3859" s="63">
        <v>56833.4575115568</v>
      </c>
      <c r="AD3859" s="63"/>
      <c r="AE3859" s="54" t="s">
        <v>177</v>
      </c>
      <c r="AG3859" s="63"/>
      <c r="AK3859" s="64"/>
      <c r="AL3859" s="64"/>
      <c r="AM3859" s="65"/>
      <c r="AO3859" s="64"/>
      <c r="AP3859" s="66"/>
      <c r="AQ3859" s="66"/>
      <c r="AS3859" s="67"/>
      <c r="AT3859" s="68"/>
    </row>
    <row r="3860" spans="1:46" x14ac:dyDescent="0.25">
      <c r="A3860" s="60">
        <v>58596.877203120384</v>
      </c>
      <c r="B3860" s="54">
        <f t="shared" si="179"/>
        <v>9</v>
      </c>
      <c r="C3860" s="54">
        <f t="shared" si="180"/>
        <v>3851</v>
      </c>
      <c r="D3860" s="60">
        <v>58596.877203120384</v>
      </c>
      <c r="G3860" s="63"/>
      <c r="I3860" s="64"/>
      <c r="J3860" s="64"/>
      <c r="K3860" s="65"/>
      <c r="M3860" s="64"/>
      <c r="N3860" s="66"/>
      <c r="O3860" s="66"/>
      <c r="Q3860" s="67"/>
      <c r="R3860" s="68"/>
      <c r="S3860" s="63"/>
      <c r="AC3860" s="63">
        <v>56848.761367586441</v>
      </c>
      <c r="AD3860" s="63"/>
      <c r="AE3860" s="54" t="s">
        <v>176</v>
      </c>
      <c r="AG3860" s="63"/>
      <c r="AK3860" s="64"/>
      <c r="AL3860" s="64"/>
      <c r="AM3860" s="65"/>
      <c r="AO3860" s="64"/>
      <c r="AP3860" s="66"/>
      <c r="AQ3860" s="66"/>
      <c r="AS3860" s="67"/>
      <c r="AT3860" s="68"/>
    </row>
    <row r="3861" spans="1:46" x14ac:dyDescent="0.25">
      <c r="A3861" s="60">
        <v>58612.574499592651</v>
      </c>
      <c r="B3861" s="54">
        <f t="shared" si="179"/>
        <v>10</v>
      </c>
      <c r="C3861" s="54">
        <f t="shared" si="180"/>
        <v>3852</v>
      </c>
      <c r="D3861" s="60">
        <v>58612.574499592651</v>
      </c>
      <c r="G3861" s="63"/>
      <c r="I3861" s="64"/>
      <c r="J3861" s="64"/>
      <c r="K3861" s="65"/>
      <c r="M3861" s="64"/>
      <c r="N3861" s="66"/>
      <c r="O3861" s="66"/>
      <c r="Q3861" s="67"/>
      <c r="R3861" s="68"/>
      <c r="S3861" s="63"/>
      <c r="AC3861" s="63">
        <v>56863.081908748951</v>
      </c>
      <c r="AD3861" s="63"/>
      <c r="AE3861" s="54" t="s">
        <v>177</v>
      </c>
      <c r="AG3861" s="63"/>
      <c r="AK3861" s="64"/>
      <c r="AL3861" s="64"/>
      <c r="AM3861" s="65"/>
      <c r="AO3861" s="64"/>
      <c r="AP3861" s="66"/>
      <c r="AQ3861" s="66"/>
      <c r="AS3861" s="67"/>
      <c r="AT3861" s="68"/>
    </row>
    <row r="3862" spans="1:46" x14ac:dyDescent="0.25">
      <c r="A3862" s="60">
        <v>58628.297847383656</v>
      </c>
      <c r="B3862" s="54">
        <f t="shared" si="179"/>
        <v>11</v>
      </c>
      <c r="C3862" s="54">
        <f t="shared" si="180"/>
        <v>3853</v>
      </c>
      <c r="D3862" s="60">
        <v>58628.297847383656</v>
      </c>
      <c r="G3862" s="63"/>
      <c r="I3862" s="64"/>
      <c r="J3862" s="64"/>
      <c r="K3862" s="65"/>
      <c r="M3862" s="64"/>
      <c r="N3862" s="66"/>
      <c r="O3862" s="66"/>
      <c r="Q3862" s="67"/>
      <c r="R3862" s="68"/>
      <c r="S3862" s="63"/>
      <c r="AC3862" s="63">
        <v>56878.098035297822</v>
      </c>
      <c r="AD3862" s="63"/>
      <c r="AE3862" s="54" t="s">
        <v>176</v>
      </c>
      <c r="AG3862" s="63"/>
      <c r="AK3862" s="64"/>
      <c r="AL3862" s="64"/>
      <c r="AM3862" s="65"/>
      <c r="AO3862" s="64"/>
      <c r="AP3862" s="66"/>
      <c r="AQ3862" s="66"/>
      <c r="AS3862" s="67"/>
      <c r="AT3862" s="68"/>
    </row>
    <row r="3863" spans="1:46" x14ac:dyDescent="0.25">
      <c r="A3863" s="60">
        <v>58644.025963038206</v>
      </c>
      <c r="B3863" s="54">
        <f t="shared" si="179"/>
        <v>12</v>
      </c>
      <c r="C3863" s="54">
        <f t="shared" si="180"/>
        <v>3854</v>
      </c>
      <c r="D3863" s="60">
        <v>58644.025963038206</v>
      </c>
      <c r="G3863" s="63"/>
      <c r="I3863" s="64"/>
      <c r="J3863" s="64"/>
      <c r="K3863" s="65"/>
      <c r="M3863" s="64"/>
      <c r="N3863" s="66"/>
      <c r="O3863" s="66"/>
      <c r="Q3863" s="67"/>
      <c r="R3863" s="68"/>
      <c r="S3863" s="63"/>
      <c r="AC3863" s="63">
        <v>56892.777506034821</v>
      </c>
      <c r="AD3863" s="63"/>
      <c r="AE3863" s="54" t="s">
        <v>177</v>
      </c>
      <c r="AG3863" s="63"/>
      <c r="AK3863" s="64"/>
      <c r="AL3863" s="64"/>
      <c r="AM3863" s="65"/>
      <c r="AO3863" s="64"/>
      <c r="AP3863" s="66"/>
      <c r="AQ3863" s="66"/>
      <c r="AS3863" s="67"/>
      <c r="AT3863" s="68"/>
    </row>
    <row r="3864" spans="1:46" x14ac:dyDescent="0.25">
      <c r="A3864" s="60">
        <v>58659.708876824938</v>
      </c>
      <c r="B3864" s="54">
        <f t="shared" si="179"/>
        <v>13</v>
      </c>
      <c r="C3864" s="54">
        <f t="shared" si="180"/>
        <v>3855</v>
      </c>
      <c r="D3864" s="60">
        <v>58659.708876824938</v>
      </c>
      <c r="G3864" s="63"/>
      <c r="I3864" s="64"/>
      <c r="J3864" s="64"/>
      <c r="K3864" s="65"/>
      <c r="M3864" s="64"/>
      <c r="N3864" s="66"/>
      <c r="O3864" s="66"/>
      <c r="Q3864" s="67"/>
      <c r="R3864" s="68"/>
      <c r="S3864" s="63"/>
      <c r="AC3864" s="63">
        <v>56907.452128913719</v>
      </c>
      <c r="AD3864" s="63"/>
      <c r="AE3864" s="54" t="s">
        <v>176</v>
      </c>
      <c r="AG3864" s="63"/>
      <c r="AK3864" s="64"/>
      <c r="AL3864" s="64"/>
      <c r="AM3864" s="65"/>
      <c r="AO3864" s="64"/>
      <c r="AP3864" s="66"/>
      <c r="AQ3864" s="66"/>
      <c r="AS3864" s="67"/>
      <c r="AT3864" s="68"/>
    </row>
    <row r="3865" spans="1:46" x14ac:dyDescent="0.25">
      <c r="A3865" s="60">
        <v>58675.327210520394</v>
      </c>
      <c r="B3865" s="54">
        <f t="shared" si="179"/>
        <v>14</v>
      </c>
      <c r="C3865" s="54">
        <f t="shared" si="180"/>
        <v>3856</v>
      </c>
      <c r="D3865" s="60">
        <v>58675.327210520394</v>
      </c>
      <c r="G3865" s="63"/>
      <c r="I3865" s="64"/>
      <c r="J3865" s="64"/>
      <c r="K3865" s="65"/>
      <c r="M3865" s="64"/>
      <c r="N3865" s="66"/>
      <c r="O3865" s="66"/>
      <c r="Q3865" s="67"/>
      <c r="R3865" s="68"/>
      <c r="S3865" s="63"/>
      <c r="AC3865" s="63">
        <v>56922.509129389655</v>
      </c>
      <c r="AD3865" s="63"/>
      <c r="AE3865" s="54" t="s">
        <v>177</v>
      </c>
      <c r="AG3865" s="63"/>
      <c r="AK3865" s="64"/>
      <c r="AL3865" s="64"/>
      <c r="AM3865" s="65"/>
      <c r="AO3865" s="64"/>
      <c r="AP3865" s="66"/>
      <c r="AQ3865" s="66"/>
      <c r="AS3865" s="67"/>
      <c r="AT3865" s="68"/>
    </row>
    <row r="3866" spans="1:46" x14ac:dyDescent="0.25">
      <c r="A3866" s="60">
        <v>58690.841842217371</v>
      </c>
      <c r="B3866" s="54">
        <f t="shared" si="179"/>
        <v>15</v>
      </c>
      <c r="C3866" s="54">
        <f t="shared" si="180"/>
        <v>3857</v>
      </c>
      <c r="D3866" s="60">
        <v>58690.841842217371</v>
      </c>
      <c r="G3866" s="63"/>
      <c r="I3866" s="64"/>
      <c r="J3866" s="64"/>
      <c r="K3866" s="65"/>
      <c r="M3866" s="64"/>
      <c r="N3866" s="66"/>
      <c r="O3866" s="66"/>
      <c r="Q3866" s="67"/>
      <c r="R3866" s="68"/>
      <c r="S3866" s="63"/>
      <c r="AC3866" s="63">
        <v>56936.858112425078</v>
      </c>
      <c r="AD3866" s="63"/>
      <c r="AE3866" s="54" t="s">
        <v>176</v>
      </c>
      <c r="AG3866" s="63"/>
      <c r="AK3866" s="64"/>
      <c r="AL3866" s="64"/>
      <c r="AM3866" s="65"/>
      <c r="AO3866" s="64"/>
      <c r="AP3866" s="66"/>
      <c r="AQ3866" s="66"/>
      <c r="AS3866" s="67"/>
      <c r="AT3866" s="68"/>
    </row>
    <row r="3867" spans="1:46" x14ac:dyDescent="0.25">
      <c r="A3867" s="60">
        <v>58706.24295003619</v>
      </c>
      <c r="B3867" s="54">
        <f t="shared" si="179"/>
        <v>16</v>
      </c>
      <c r="C3867" s="54">
        <f t="shared" si="180"/>
        <v>3858</v>
      </c>
      <c r="D3867" s="60">
        <v>58706.24295003619</v>
      </c>
      <c r="G3867" s="63"/>
      <c r="I3867" s="64"/>
      <c r="J3867" s="64"/>
      <c r="K3867" s="65"/>
      <c r="M3867" s="64"/>
      <c r="N3867" s="66"/>
      <c r="O3867" s="66"/>
      <c r="Q3867" s="67"/>
      <c r="R3867" s="68"/>
      <c r="S3867" s="63"/>
      <c r="AC3867" s="63">
        <v>56952.237287042197</v>
      </c>
      <c r="AD3867" s="63"/>
      <c r="AE3867" s="54" t="s">
        <v>177</v>
      </c>
      <c r="AG3867" s="63"/>
      <c r="AK3867" s="64"/>
      <c r="AL3867" s="64"/>
      <c r="AM3867" s="65"/>
      <c r="AO3867" s="64"/>
      <c r="AP3867" s="66"/>
      <c r="AQ3867" s="66"/>
      <c r="AS3867" s="67"/>
      <c r="AT3867" s="68"/>
    </row>
    <row r="3868" spans="1:46" x14ac:dyDescent="0.25">
      <c r="A3868" s="60">
        <v>58721.510519279167</v>
      </c>
      <c r="B3868" s="54">
        <f t="shared" si="179"/>
        <v>17</v>
      </c>
      <c r="C3868" s="54">
        <f t="shared" si="180"/>
        <v>3859</v>
      </c>
      <c r="D3868" s="60">
        <v>58721.510519279167</v>
      </c>
      <c r="G3868" s="63"/>
      <c r="I3868" s="64"/>
      <c r="J3868" s="64"/>
      <c r="K3868" s="65"/>
      <c r="M3868" s="64"/>
      <c r="N3868" s="66"/>
      <c r="O3868" s="66"/>
      <c r="Q3868" s="67"/>
      <c r="R3868" s="68"/>
      <c r="S3868" s="63"/>
      <c r="AC3868" s="63">
        <v>56966.345101754647</v>
      </c>
      <c r="AD3868" s="63"/>
      <c r="AE3868" s="54" t="s">
        <v>176</v>
      </c>
      <c r="AG3868" s="63"/>
      <c r="AK3868" s="64"/>
      <c r="AL3868" s="64"/>
      <c r="AM3868" s="65"/>
      <c r="AO3868" s="64"/>
      <c r="AP3868" s="66"/>
      <c r="AQ3868" s="66"/>
      <c r="AS3868" s="67"/>
      <c r="AT3868" s="68"/>
    </row>
    <row r="3869" spans="1:46" x14ac:dyDescent="0.25">
      <c r="A3869" s="60">
        <v>58736.649345251732</v>
      </c>
      <c r="B3869" s="54">
        <f t="shared" si="179"/>
        <v>18</v>
      </c>
      <c r="C3869" s="54">
        <f t="shared" si="180"/>
        <v>3860</v>
      </c>
      <c r="D3869" s="60">
        <v>58736.649345251732</v>
      </c>
      <c r="G3869" s="63"/>
      <c r="I3869" s="64"/>
      <c r="J3869" s="64"/>
      <c r="K3869" s="65"/>
      <c r="M3869" s="64"/>
      <c r="N3869" s="66"/>
      <c r="O3869" s="66"/>
      <c r="Q3869" s="67"/>
      <c r="R3869" s="68"/>
      <c r="S3869" s="63"/>
      <c r="AC3869" s="63">
        <v>56981.921723456588</v>
      </c>
      <c r="AD3869" s="63"/>
      <c r="AE3869" s="54" t="s">
        <v>177</v>
      </c>
      <c r="AG3869" s="63"/>
      <c r="AK3869" s="64"/>
      <c r="AL3869" s="64"/>
      <c r="AM3869" s="65"/>
      <c r="AO3869" s="64"/>
      <c r="AP3869" s="66"/>
      <c r="AQ3869" s="66"/>
      <c r="AS3869" s="67"/>
      <c r="AT3869" s="68"/>
    </row>
    <row r="3870" spans="1:46" x14ac:dyDescent="0.25">
      <c r="A3870" s="60">
        <v>58751.660072091036</v>
      </c>
      <c r="B3870" s="54">
        <f t="shared" si="179"/>
        <v>19</v>
      </c>
      <c r="C3870" s="54">
        <f t="shared" si="180"/>
        <v>3861</v>
      </c>
      <c r="D3870" s="60">
        <v>58751.660072091036</v>
      </c>
      <c r="G3870" s="63"/>
      <c r="I3870" s="64"/>
      <c r="J3870" s="64"/>
      <c r="K3870" s="65"/>
      <c r="M3870" s="64"/>
      <c r="N3870" s="66"/>
      <c r="O3870" s="66"/>
      <c r="Q3870" s="67"/>
      <c r="R3870" s="68"/>
      <c r="S3870" s="63"/>
      <c r="AC3870" s="63">
        <v>56995.925079547334</v>
      </c>
      <c r="AD3870" s="63"/>
      <c r="AE3870" s="54" t="s">
        <v>176</v>
      </c>
      <c r="AG3870" s="63"/>
      <c r="AK3870" s="64"/>
      <c r="AL3870" s="64"/>
      <c r="AM3870" s="65"/>
      <c r="AO3870" s="64"/>
      <c r="AP3870" s="66"/>
      <c r="AQ3870" s="66"/>
      <c r="AS3870" s="67"/>
      <c r="AT3870" s="68"/>
    </row>
    <row r="3871" spans="1:46" x14ac:dyDescent="0.25">
      <c r="A3871" s="60">
        <v>58766.562688891776</v>
      </c>
      <c r="B3871" s="54">
        <f t="shared" si="179"/>
        <v>20</v>
      </c>
      <c r="C3871" s="54">
        <f t="shared" si="180"/>
        <v>3862</v>
      </c>
      <c r="D3871" s="60">
        <v>58766.562688891776</v>
      </c>
      <c r="G3871" s="63"/>
      <c r="I3871" s="64"/>
      <c r="J3871" s="64"/>
      <c r="K3871" s="65"/>
      <c r="M3871" s="64"/>
      <c r="N3871" s="66"/>
      <c r="O3871" s="66"/>
      <c r="Q3871" s="67"/>
      <c r="R3871" s="68"/>
      <c r="S3871" s="63"/>
      <c r="AC3871" s="63">
        <v>57011.525979841594</v>
      </c>
      <c r="AD3871" s="63"/>
      <c r="AE3871" s="54" t="s">
        <v>177</v>
      </c>
      <c r="AG3871" s="63"/>
      <c r="AK3871" s="64"/>
      <c r="AL3871" s="64"/>
      <c r="AM3871" s="65"/>
      <c r="AO3871" s="64"/>
      <c r="AP3871" s="66"/>
      <c r="AQ3871" s="66"/>
      <c r="AS3871" s="67"/>
      <c r="AT3871" s="68"/>
    </row>
    <row r="3872" spans="1:46" x14ac:dyDescent="0.25">
      <c r="A3872" s="60">
        <v>58781.374445671681</v>
      </c>
      <c r="B3872" s="54">
        <f t="shared" si="179"/>
        <v>21</v>
      </c>
      <c r="C3872" s="54">
        <f t="shared" si="180"/>
        <v>3863</v>
      </c>
      <c r="D3872" s="60">
        <v>58781.374445671681</v>
      </c>
      <c r="G3872" s="63"/>
      <c r="I3872" s="64"/>
      <c r="J3872" s="64"/>
      <c r="K3872" s="65"/>
      <c r="M3872" s="64"/>
      <c r="N3872" s="66"/>
      <c r="O3872" s="66"/>
      <c r="Q3872" s="67"/>
      <c r="R3872" s="68"/>
      <c r="S3872" s="63"/>
      <c r="AC3872" s="63">
        <v>57025.584182167426</v>
      </c>
      <c r="AD3872" s="63"/>
      <c r="AE3872" s="54" t="s">
        <v>176</v>
      </c>
      <c r="AG3872" s="63"/>
      <c r="AK3872" s="64"/>
      <c r="AL3872" s="64"/>
      <c r="AM3872" s="65"/>
      <c r="AO3872" s="64"/>
      <c r="AP3872" s="66"/>
      <c r="AQ3872" s="66"/>
      <c r="AS3872" s="67"/>
      <c r="AT3872" s="68"/>
    </row>
    <row r="3873" spans="1:46" x14ac:dyDescent="0.25">
      <c r="A3873" s="60">
        <v>58796.127144098282</v>
      </c>
      <c r="B3873" s="54">
        <f t="shared" si="179"/>
        <v>22</v>
      </c>
      <c r="C3873" s="54">
        <f t="shared" si="180"/>
        <v>3864</v>
      </c>
      <c r="D3873" s="60">
        <v>58796.127144098282</v>
      </c>
      <c r="G3873" s="63"/>
      <c r="I3873" s="64"/>
      <c r="J3873" s="64"/>
      <c r="K3873" s="65"/>
      <c r="M3873" s="64"/>
      <c r="N3873" s="66"/>
      <c r="O3873" s="66"/>
      <c r="Q3873" s="67"/>
      <c r="R3873" s="68"/>
      <c r="S3873" s="63"/>
      <c r="AC3873" s="63">
        <v>57041.028956837486</v>
      </c>
      <c r="AD3873" s="63"/>
      <c r="AE3873" s="54" t="s">
        <v>177</v>
      </c>
      <c r="AG3873" s="63"/>
      <c r="AK3873" s="64"/>
      <c r="AL3873" s="64"/>
      <c r="AM3873" s="65"/>
      <c r="AO3873" s="64"/>
      <c r="AP3873" s="66"/>
      <c r="AQ3873" s="66"/>
      <c r="AS3873" s="67"/>
      <c r="AT3873" s="68"/>
    </row>
    <row r="3874" spans="1:46" x14ac:dyDescent="0.25">
      <c r="A3874" s="60">
        <v>58810.847272029612</v>
      </c>
      <c r="B3874" s="54">
        <f t="shared" si="179"/>
        <v>23</v>
      </c>
      <c r="C3874" s="54">
        <f t="shared" si="180"/>
        <v>3865</v>
      </c>
      <c r="D3874" s="60">
        <v>58810.847272029612</v>
      </c>
      <c r="G3874" s="63"/>
      <c r="I3874" s="64"/>
      <c r="J3874" s="64"/>
      <c r="K3874" s="65"/>
      <c r="M3874" s="64"/>
      <c r="N3874" s="66"/>
      <c r="O3874" s="66"/>
      <c r="Q3874" s="67"/>
      <c r="R3874" s="68"/>
      <c r="S3874" s="63"/>
      <c r="AC3874" s="63">
        <v>57055.287393879145</v>
      </c>
      <c r="AD3874" s="63"/>
      <c r="AE3874" s="54" t="s">
        <v>176</v>
      </c>
      <c r="AG3874" s="63"/>
      <c r="AK3874" s="64"/>
      <c r="AL3874" s="64"/>
      <c r="AM3874" s="65"/>
      <c r="AO3874" s="64"/>
      <c r="AP3874" s="66"/>
      <c r="AQ3874" s="66"/>
      <c r="AS3874" s="67"/>
      <c r="AT3874" s="68"/>
    </row>
    <row r="3875" spans="1:46" x14ac:dyDescent="0.25">
      <c r="A3875" s="60">
        <v>58825.572402756196</v>
      </c>
      <c r="B3875" s="54">
        <f t="shared" si="179"/>
        <v>24</v>
      </c>
      <c r="C3875" s="54">
        <f t="shared" si="180"/>
        <v>3866</v>
      </c>
      <c r="D3875" s="60">
        <v>58825.572402756196</v>
      </c>
      <c r="G3875" s="63"/>
      <c r="I3875" s="64"/>
      <c r="J3875" s="64"/>
      <c r="K3875" s="65"/>
      <c r="M3875" s="64"/>
      <c r="N3875" s="66"/>
      <c r="O3875" s="66"/>
      <c r="Q3875" s="67"/>
      <c r="R3875" s="68"/>
      <c r="S3875" s="63"/>
      <c r="AC3875" s="63">
        <v>57070.435077044182</v>
      </c>
      <c r="AD3875" s="63"/>
      <c r="AE3875" s="54" t="s">
        <v>177</v>
      </c>
      <c r="AG3875" s="63"/>
      <c r="AK3875" s="64"/>
      <c r="AL3875" s="64"/>
      <c r="AM3875" s="65"/>
      <c r="AO3875" s="64"/>
      <c r="AP3875" s="66"/>
      <c r="AQ3875" s="66"/>
      <c r="AS3875" s="67"/>
      <c r="AT3875" s="68"/>
    </row>
    <row r="3876" spans="1:46" x14ac:dyDescent="0.25">
      <c r="A3876" s="60">
        <v>58840.330112081021</v>
      </c>
      <c r="B3876" s="54">
        <f t="shared" si="179"/>
        <v>1</v>
      </c>
      <c r="C3876" s="54">
        <f t="shared" si="180"/>
        <v>3867</v>
      </c>
      <c r="D3876" s="60">
        <v>58840.330112081021</v>
      </c>
      <c r="G3876" s="63"/>
      <c r="I3876" s="64"/>
      <c r="J3876" s="64"/>
      <c r="K3876" s="65"/>
      <c r="M3876" s="64"/>
      <c r="N3876" s="66"/>
      <c r="O3876" s="66"/>
      <c r="Q3876" s="67"/>
      <c r="R3876" s="68"/>
      <c r="S3876" s="63"/>
      <c r="AC3876" s="63">
        <v>57084.994479011279</v>
      </c>
      <c r="AD3876" s="63"/>
      <c r="AE3876" s="54" t="s">
        <v>176</v>
      </c>
      <c r="AG3876" s="63"/>
      <c r="AK3876" s="64"/>
      <c r="AL3876" s="64"/>
      <c r="AM3876" s="65"/>
      <c r="AO3876" s="64"/>
      <c r="AP3876" s="66"/>
      <c r="AQ3876" s="66"/>
      <c r="AS3876" s="67"/>
      <c r="AT3876" s="68"/>
    </row>
    <row r="3877" spans="1:46" x14ac:dyDescent="0.25">
      <c r="A3877" s="60">
        <v>58855.156129007228</v>
      </c>
      <c r="B3877" s="54">
        <f t="shared" si="179"/>
        <v>2</v>
      </c>
      <c r="C3877" s="54">
        <f t="shared" si="180"/>
        <v>3868</v>
      </c>
      <c r="D3877" s="60">
        <v>58855.156129007228</v>
      </c>
      <c r="G3877" s="63"/>
      <c r="I3877" s="64"/>
      <c r="J3877" s="64"/>
      <c r="K3877" s="65"/>
      <c r="M3877" s="64"/>
      <c r="N3877" s="66"/>
      <c r="O3877" s="66"/>
      <c r="Q3877" s="67"/>
      <c r="R3877" s="68"/>
      <c r="S3877" s="63"/>
      <c r="AC3877" s="63">
        <v>57099.772625959478</v>
      </c>
      <c r="AD3877" s="63"/>
      <c r="AE3877" s="54" t="s">
        <v>177</v>
      </c>
      <c r="AG3877" s="63"/>
      <c r="AK3877" s="64"/>
      <c r="AL3877" s="64"/>
      <c r="AM3877" s="65"/>
      <c r="AO3877" s="64"/>
      <c r="AP3877" s="66"/>
      <c r="AQ3877" s="66"/>
      <c r="AS3877" s="67"/>
      <c r="AT3877" s="68"/>
    </row>
    <row r="3878" spans="1:46" x14ac:dyDescent="0.25">
      <c r="A3878" s="60">
        <v>58870.0717394487</v>
      </c>
      <c r="B3878" s="54">
        <f t="shared" si="179"/>
        <v>3</v>
      </c>
      <c r="C3878" s="54">
        <f t="shared" si="180"/>
        <v>3869</v>
      </c>
      <c r="D3878" s="60">
        <v>58870.0717394487</v>
      </c>
      <c r="G3878" s="63"/>
      <c r="I3878" s="64"/>
      <c r="J3878" s="64"/>
      <c r="K3878" s="65"/>
      <c r="M3878" s="64"/>
      <c r="N3878" s="66"/>
      <c r="O3878" s="66"/>
      <c r="Q3878" s="67"/>
      <c r="R3878" s="68"/>
      <c r="S3878" s="63"/>
      <c r="AC3878" s="63">
        <v>57114.67206494417</v>
      </c>
      <c r="AD3878" s="63"/>
      <c r="AE3878" s="54" t="s">
        <v>176</v>
      </c>
      <c r="AG3878" s="63"/>
      <c r="AK3878" s="64"/>
      <c r="AL3878" s="64"/>
      <c r="AM3878" s="65"/>
      <c r="AO3878" s="64"/>
      <c r="AP3878" s="66"/>
      <c r="AQ3878" s="66"/>
      <c r="AS3878" s="67"/>
      <c r="AT3878" s="68"/>
    </row>
    <row r="3879" spans="1:46" x14ac:dyDescent="0.25">
      <c r="A3879" s="60">
        <v>58885.102727267891</v>
      </c>
      <c r="B3879" s="54">
        <f t="shared" si="179"/>
        <v>4</v>
      </c>
      <c r="C3879" s="54">
        <f t="shared" si="180"/>
        <v>3870</v>
      </c>
      <c r="D3879" s="60">
        <v>58885.102727267891</v>
      </c>
      <c r="G3879" s="63"/>
      <c r="I3879" s="64"/>
      <c r="J3879" s="64"/>
      <c r="K3879" s="65"/>
      <c r="M3879" s="64"/>
      <c r="N3879" s="66"/>
      <c r="O3879" s="66"/>
      <c r="Q3879" s="67"/>
      <c r="R3879" s="68"/>
      <c r="S3879" s="63"/>
      <c r="AC3879" s="63">
        <v>57129.082967075054</v>
      </c>
      <c r="AD3879" s="63"/>
      <c r="AE3879" s="54" t="s">
        <v>177</v>
      </c>
      <c r="AG3879" s="63"/>
      <c r="AK3879" s="64"/>
      <c r="AL3879" s="64"/>
      <c r="AM3879" s="65"/>
      <c r="AO3879" s="64"/>
      <c r="AP3879" s="66"/>
      <c r="AQ3879" s="66"/>
      <c r="AS3879" s="67"/>
      <c r="AT3879" s="68"/>
    </row>
    <row r="3880" spans="1:46" x14ac:dyDescent="0.25">
      <c r="A3880" s="60">
        <v>58900.258352715522</v>
      </c>
      <c r="B3880" s="54">
        <f t="shared" si="179"/>
        <v>5</v>
      </c>
      <c r="C3880" s="54">
        <f t="shared" si="180"/>
        <v>3871</v>
      </c>
      <c r="D3880" s="60">
        <v>58900.258352715522</v>
      </c>
      <c r="G3880" s="63"/>
      <c r="I3880" s="64"/>
      <c r="J3880" s="64"/>
      <c r="K3880" s="65"/>
      <c r="M3880" s="64"/>
      <c r="N3880" s="66"/>
      <c r="O3880" s="66"/>
      <c r="Q3880" s="67"/>
      <c r="R3880" s="68"/>
      <c r="S3880" s="63"/>
      <c r="AC3880" s="63">
        <v>57144.295477722306</v>
      </c>
      <c r="AD3880" s="63"/>
      <c r="AE3880" s="54" t="s">
        <v>176</v>
      </c>
      <c r="AG3880" s="63"/>
      <c r="AK3880" s="64"/>
      <c r="AL3880" s="64"/>
      <c r="AM3880" s="65"/>
      <c r="AO3880" s="64"/>
      <c r="AP3880" s="66"/>
      <c r="AQ3880" s="66"/>
      <c r="AS3880" s="67"/>
      <c r="AT3880" s="68"/>
    </row>
    <row r="3881" spans="1:46" x14ac:dyDescent="0.25">
      <c r="A3881" s="60">
        <v>58915.547343295068</v>
      </c>
      <c r="B3881" s="54">
        <f t="shared" si="179"/>
        <v>6</v>
      </c>
      <c r="C3881" s="54">
        <f t="shared" si="180"/>
        <v>3872</v>
      </c>
      <c r="D3881" s="60">
        <v>58915.547343295068</v>
      </c>
      <c r="G3881" s="63"/>
      <c r="I3881" s="64"/>
      <c r="J3881" s="64"/>
      <c r="K3881" s="65"/>
      <c r="M3881" s="64"/>
      <c r="N3881" s="66"/>
      <c r="O3881" s="66"/>
      <c r="Q3881" s="67"/>
      <c r="R3881" s="68"/>
      <c r="S3881" s="63"/>
      <c r="AC3881" s="63">
        <v>57158.409217863344</v>
      </c>
      <c r="AD3881" s="63"/>
      <c r="AE3881" s="54" t="s">
        <v>177</v>
      </c>
      <c r="AG3881" s="63"/>
      <c r="AK3881" s="64"/>
      <c r="AL3881" s="64"/>
      <c r="AM3881" s="65"/>
      <c r="AO3881" s="64"/>
      <c r="AP3881" s="66"/>
      <c r="AQ3881" s="66"/>
      <c r="AS3881" s="67"/>
      <c r="AT3881" s="68"/>
    </row>
    <row r="3882" spans="1:46" x14ac:dyDescent="0.25">
      <c r="A3882" s="60">
        <v>58930.963983130641</v>
      </c>
      <c r="B3882" s="54">
        <f t="shared" si="179"/>
        <v>7</v>
      </c>
      <c r="C3882" s="54">
        <f t="shared" si="180"/>
        <v>3873</v>
      </c>
      <c r="D3882" s="60">
        <v>58930.963983130641</v>
      </c>
      <c r="G3882" s="63"/>
      <c r="I3882" s="64"/>
      <c r="J3882" s="64"/>
      <c r="K3882" s="65"/>
      <c r="M3882" s="64"/>
      <c r="N3882" s="66"/>
      <c r="O3882" s="66"/>
      <c r="Q3882" s="67"/>
      <c r="R3882" s="68"/>
      <c r="S3882" s="63"/>
      <c r="AC3882" s="63">
        <v>57173.848268275149</v>
      </c>
      <c r="AD3882" s="63"/>
      <c r="AE3882" s="54" t="s">
        <v>176</v>
      </c>
      <c r="AG3882" s="63"/>
      <c r="AK3882" s="64"/>
      <c r="AL3882" s="64"/>
      <c r="AM3882" s="65"/>
      <c r="AO3882" s="64"/>
      <c r="AP3882" s="66"/>
      <c r="AQ3882" s="66"/>
      <c r="AS3882" s="67"/>
      <c r="AT3882" s="68"/>
    </row>
    <row r="3883" spans="1:46" x14ac:dyDescent="0.25">
      <c r="A3883" s="60">
        <v>58946.495786137879</v>
      </c>
      <c r="B3883" s="54">
        <f t="shared" si="179"/>
        <v>8</v>
      </c>
      <c r="C3883" s="54">
        <f t="shared" si="180"/>
        <v>3874</v>
      </c>
      <c r="D3883" s="60">
        <v>58946.495786137879</v>
      </c>
      <c r="G3883" s="63"/>
      <c r="I3883" s="64"/>
      <c r="J3883" s="64"/>
      <c r="K3883" s="65"/>
      <c r="M3883" s="64"/>
      <c r="N3883" s="66"/>
      <c r="O3883" s="66"/>
      <c r="Q3883" s="67"/>
      <c r="R3883" s="68"/>
      <c r="S3883" s="63"/>
      <c r="AC3883" s="63">
        <v>57187.788959275465</v>
      </c>
      <c r="AD3883" s="63"/>
      <c r="AE3883" s="54" t="s">
        <v>177</v>
      </c>
      <c r="AG3883" s="63"/>
      <c r="AK3883" s="64"/>
      <c r="AL3883" s="64"/>
      <c r="AM3883" s="65"/>
      <c r="AO3883" s="64"/>
      <c r="AP3883" s="66"/>
      <c r="AQ3883" s="66"/>
      <c r="AS3883" s="67"/>
      <c r="AT3883" s="68"/>
    </row>
    <row r="3884" spans="1:46" x14ac:dyDescent="0.25">
      <c r="A3884" s="60">
        <v>58962.123812003061</v>
      </c>
      <c r="B3884" s="54">
        <f t="shared" si="179"/>
        <v>9</v>
      </c>
      <c r="C3884" s="54">
        <f t="shared" si="180"/>
        <v>3875</v>
      </c>
      <c r="D3884" s="60">
        <v>58962.123812003061</v>
      </c>
      <c r="G3884" s="63"/>
      <c r="I3884" s="64"/>
      <c r="J3884" s="64"/>
      <c r="K3884" s="65"/>
      <c r="M3884" s="64"/>
      <c r="N3884" s="66"/>
      <c r="O3884" s="66"/>
      <c r="Q3884" s="67"/>
      <c r="R3884" s="68"/>
      <c r="S3884" s="63"/>
      <c r="AC3884" s="63">
        <v>57203.326166615356</v>
      </c>
      <c r="AD3884" s="63"/>
      <c r="AE3884" s="54" t="s">
        <v>176</v>
      </c>
      <c r="AG3884" s="63"/>
      <c r="AK3884" s="64"/>
      <c r="AL3884" s="64"/>
      <c r="AM3884" s="65"/>
      <c r="AO3884" s="64"/>
      <c r="AP3884" s="66"/>
      <c r="AQ3884" s="66"/>
      <c r="AS3884" s="67"/>
      <c r="AT3884" s="68"/>
    </row>
    <row r="3885" spans="1:46" x14ac:dyDescent="0.25">
      <c r="A3885" s="60">
        <v>58977.81521344604</v>
      </c>
      <c r="B3885" s="54">
        <f t="shared" si="179"/>
        <v>10</v>
      </c>
      <c r="C3885" s="54">
        <f t="shared" si="180"/>
        <v>3876</v>
      </c>
      <c r="D3885" s="60">
        <v>58977.81521344604</v>
      </c>
      <c r="G3885" s="63"/>
      <c r="I3885" s="64"/>
      <c r="J3885" s="64"/>
      <c r="K3885" s="65"/>
      <c r="M3885" s="64"/>
      <c r="N3885" s="66"/>
      <c r="O3885" s="66"/>
      <c r="Q3885" s="67"/>
      <c r="R3885" s="68"/>
      <c r="S3885" s="63"/>
      <c r="AC3885" s="63">
        <v>57217.251416648272</v>
      </c>
      <c r="AD3885" s="63"/>
      <c r="AE3885" s="54" t="s">
        <v>177</v>
      </c>
      <c r="AG3885" s="63"/>
      <c r="AK3885" s="64"/>
      <c r="AL3885" s="64"/>
      <c r="AM3885" s="65"/>
      <c r="AO3885" s="64"/>
      <c r="AP3885" s="66"/>
      <c r="AQ3885" s="66"/>
      <c r="AS3885" s="67"/>
      <c r="AT3885" s="68"/>
    </row>
    <row r="3886" spans="1:46" x14ac:dyDescent="0.25">
      <c r="A3886" s="60">
        <v>58993.544277457055</v>
      </c>
      <c r="B3886" s="54">
        <f t="shared" si="179"/>
        <v>11</v>
      </c>
      <c r="C3886" s="54">
        <f t="shared" si="180"/>
        <v>3877</v>
      </c>
      <c r="D3886" s="60">
        <v>58993.544277457055</v>
      </c>
      <c r="G3886" s="63"/>
      <c r="I3886" s="64"/>
      <c r="J3886" s="64"/>
      <c r="K3886" s="65"/>
      <c r="M3886" s="64"/>
      <c r="N3886" s="66"/>
      <c r="O3886" s="66"/>
      <c r="Q3886" s="67"/>
      <c r="R3886" s="68"/>
      <c r="S3886" s="63"/>
      <c r="AC3886" s="63">
        <v>57232.742302824277</v>
      </c>
      <c r="AD3886" s="63"/>
      <c r="AE3886" s="54" t="s">
        <v>176</v>
      </c>
      <c r="AG3886" s="63"/>
      <c r="AK3886" s="64"/>
      <c r="AL3886" s="64"/>
      <c r="AM3886" s="65"/>
      <c r="AO3886" s="64"/>
      <c r="AP3886" s="66"/>
      <c r="AQ3886" s="66"/>
      <c r="AS3886" s="67"/>
      <c r="AT3886" s="68"/>
    </row>
    <row r="3887" spans="1:46" x14ac:dyDescent="0.25">
      <c r="A3887" s="60">
        <v>59009.265294918325</v>
      </c>
      <c r="B3887" s="54">
        <f t="shared" si="179"/>
        <v>12</v>
      </c>
      <c r="C3887" s="54">
        <f t="shared" si="180"/>
        <v>3878</v>
      </c>
      <c r="D3887" s="60">
        <v>59009.265294918325</v>
      </c>
      <c r="G3887" s="63"/>
      <c r="I3887" s="64"/>
      <c r="J3887" s="64"/>
      <c r="K3887" s="65"/>
      <c r="M3887" s="64"/>
      <c r="N3887" s="66"/>
      <c r="O3887" s="66"/>
      <c r="Q3887" s="67"/>
      <c r="R3887" s="68"/>
      <c r="S3887" s="63"/>
      <c r="AC3887" s="63">
        <v>57246.816677525174</v>
      </c>
      <c r="AD3887" s="63"/>
      <c r="AE3887" s="54" t="s">
        <v>177</v>
      </c>
      <c r="AG3887" s="63"/>
      <c r="AK3887" s="64"/>
      <c r="AL3887" s="64"/>
      <c r="AM3887" s="65"/>
      <c r="AO3887" s="64"/>
      <c r="AP3887" s="66"/>
      <c r="AQ3887" s="66"/>
      <c r="AS3887" s="67"/>
      <c r="AT3887" s="68"/>
    </row>
    <row r="3888" spans="1:46" x14ac:dyDescent="0.25">
      <c r="A3888" s="60">
        <v>59024.954519189894</v>
      </c>
      <c r="B3888" s="54">
        <f t="shared" si="179"/>
        <v>13</v>
      </c>
      <c r="C3888" s="54">
        <f t="shared" si="180"/>
        <v>3879</v>
      </c>
      <c r="D3888" s="60">
        <v>59024.954519189894</v>
      </c>
      <c r="G3888" s="63"/>
      <c r="I3888" s="64"/>
      <c r="J3888" s="64"/>
      <c r="K3888" s="65"/>
      <c r="M3888" s="64"/>
      <c r="N3888" s="66"/>
      <c r="O3888" s="66"/>
      <c r="Q3888" s="67"/>
      <c r="R3888" s="68"/>
      <c r="S3888" s="63"/>
      <c r="AC3888" s="63">
        <v>57262.12643111404</v>
      </c>
      <c r="AD3888" s="63"/>
      <c r="AE3888" s="54" t="s">
        <v>176</v>
      </c>
      <c r="AG3888" s="63"/>
      <c r="AK3888" s="64"/>
      <c r="AL3888" s="64"/>
      <c r="AM3888" s="65"/>
      <c r="AO3888" s="64"/>
      <c r="AP3888" s="66"/>
      <c r="AQ3888" s="66"/>
      <c r="AS3888" s="67"/>
      <c r="AT3888" s="68"/>
    </row>
    <row r="3889" spans="1:46" x14ac:dyDescent="0.25">
      <c r="A3889" s="60">
        <v>59040.565834558103</v>
      </c>
      <c r="B3889" s="54">
        <f t="shared" si="179"/>
        <v>14</v>
      </c>
      <c r="C3889" s="54">
        <f t="shared" si="180"/>
        <v>3880</v>
      </c>
      <c r="D3889" s="60">
        <v>59040.565834558103</v>
      </c>
      <c r="G3889" s="63"/>
      <c r="I3889" s="64"/>
      <c r="J3889" s="64"/>
      <c r="K3889" s="65"/>
      <c r="M3889" s="64"/>
      <c r="N3889" s="66"/>
      <c r="O3889" s="66"/>
      <c r="Q3889" s="67"/>
      <c r="R3889" s="68"/>
      <c r="S3889" s="63"/>
      <c r="AC3889" s="63">
        <v>57276.491678058635</v>
      </c>
      <c r="AD3889" s="63"/>
      <c r="AE3889" s="54" t="s">
        <v>177</v>
      </c>
      <c r="AG3889" s="63"/>
      <c r="AK3889" s="64"/>
      <c r="AL3889" s="64"/>
      <c r="AM3889" s="65"/>
      <c r="AO3889" s="64"/>
      <c r="AP3889" s="66"/>
      <c r="AQ3889" s="66"/>
      <c r="AS3889" s="67"/>
      <c r="AT3889" s="68"/>
    </row>
    <row r="3890" spans="1:46" x14ac:dyDescent="0.25">
      <c r="A3890" s="60">
        <v>59056.086257638875</v>
      </c>
      <c r="B3890" s="54">
        <f t="shared" si="179"/>
        <v>15</v>
      </c>
      <c r="C3890" s="54">
        <f t="shared" si="180"/>
        <v>3881</v>
      </c>
      <c r="D3890" s="60">
        <v>59056.086257638875</v>
      </c>
      <c r="G3890" s="63"/>
      <c r="I3890" s="64"/>
      <c r="J3890" s="64"/>
      <c r="K3890" s="65"/>
      <c r="M3890" s="64"/>
      <c r="N3890" s="66"/>
      <c r="O3890" s="66"/>
      <c r="Q3890" s="67"/>
      <c r="R3890" s="68"/>
      <c r="S3890" s="63"/>
      <c r="AC3890" s="63">
        <v>57291.515457147732</v>
      </c>
      <c r="AD3890" s="63"/>
      <c r="AE3890" s="54" t="s">
        <v>176</v>
      </c>
      <c r="AG3890" s="63"/>
      <c r="AK3890" s="64"/>
      <c r="AL3890" s="64"/>
      <c r="AM3890" s="65"/>
      <c r="AO3890" s="64"/>
      <c r="AP3890" s="66"/>
      <c r="AQ3890" s="66"/>
      <c r="AS3890" s="67"/>
      <c r="AT3890" s="68"/>
    </row>
    <row r="3891" spans="1:46" x14ac:dyDescent="0.25">
      <c r="A3891" s="60">
        <v>59071.481299211737</v>
      </c>
      <c r="B3891" s="54">
        <f t="shared" si="179"/>
        <v>16</v>
      </c>
      <c r="C3891" s="54">
        <f t="shared" si="180"/>
        <v>3882</v>
      </c>
      <c r="D3891" s="60">
        <v>59071.481299211737</v>
      </c>
      <c r="G3891" s="63"/>
      <c r="I3891" s="64"/>
      <c r="J3891" s="64"/>
      <c r="K3891" s="65"/>
      <c r="M3891" s="64"/>
      <c r="N3891" s="66"/>
      <c r="O3891" s="66"/>
      <c r="Q3891" s="67"/>
      <c r="R3891" s="68"/>
      <c r="S3891" s="63"/>
      <c r="AC3891" s="63">
        <v>57306.2590559409</v>
      </c>
      <c r="AD3891" s="63"/>
      <c r="AE3891" s="54" t="s">
        <v>177</v>
      </c>
      <c r="AG3891" s="63"/>
      <c r="AK3891" s="64"/>
      <c r="AL3891" s="64"/>
      <c r="AM3891" s="65"/>
      <c r="AO3891" s="64"/>
      <c r="AP3891" s="66"/>
      <c r="AQ3891" s="66"/>
      <c r="AS3891" s="67"/>
      <c r="AT3891" s="68"/>
    </row>
    <row r="3892" spans="1:46" x14ac:dyDescent="0.25">
      <c r="A3892" s="60">
        <v>59086.754015581682</v>
      </c>
      <c r="B3892" s="54">
        <f t="shared" si="179"/>
        <v>17</v>
      </c>
      <c r="C3892" s="54">
        <f t="shared" si="180"/>
        <v>3883</v>
      </c>
      <c r="D3892" s="60">
        <v>59086.754015581682</v>
      </c>
      <c r="G3892" s="63"/>
      <c r="I3892" s="64"/>
      <c r="J3892" s="64"/>
      <c r="K3892" s="65"/>
      <c r="M3892" s="64"/>
      <c r="N3892" s="66"/>
      <c r="O3892" s="66"/>
      <c r="Q3892" s="67"/>
      <c r="R3892" s="68"/>
      <c r="S3892" s="63"/>
      <c r="AC3892" s="63">
        <v>57320.93927637022</v>
      </c>
      <c r="AD3892" s="63"/>
      <c r="AE3892" s="54" t="s">
        <v>176</v>
      </c>
      <c r="AG3892" s="63"/>
      <c r="AK3892" s="64"/>
      <c r="AL3892" s="64"/>
      <c r="AM3892" s="65"/>
      <c r="AO3892" s="64"/>
      <c r="AP3892" s="66"/>
      <c r="AQ3892" s="66"/>
      <c r="AS3892" s="67"/>
      <c r="AT3892" s="68"/>
    </row>
    <row r="3893" spans="1:46" x14ac:dyDescent="0.25">
      <c r="A3893" s="60">
        <v>59101.888128641993</v>
      </c>
      <c r="B3893" s="54">
        <f t="shared" si="179"/>
        <v>18</v>
      </c>
      <c r="C3893" s="54">
        <f t="shared" si="180"/>
        <v>3884</v>
      </c>
      <c r="D3893" s="60">
        <v>59101.888128641993</v>
      </c>
      <c r="G3893" s="63"/>
      <c r="I3893" s="64"/>
      <c r="J3893" s="64"/>
      <c r="K3893" s="65"/>
      <c r="M3893" s="64"/>
      <c r="N3893" s="66"/>
      <c r="O3893" s="66"/>
      <c r="Q3893" s="67"/>
      <c r="R3893" s="68"/>
      <c r="S3893" s="63"/>
      <c r="AC3893" s="63">
        <v>57336.066241020802</v>
      </c>
      <c r="AD3893" s="63"/>
      <c r="AE3893" s="54" t="s">
        <v>177</v>
      </c>
      <c r="AG3893" s="63"/>
      <c r="AK3893" s="64"/>
      <c r="AL3893" s="64"/>
      <c r="AM3893" s="65"/>
      <c r="AO3893" s="64"/>
      <c r="AP3893" s="66"/>
      <c r="AQ3893" s="66"/>
      <c r="AS3893" s="67"/>
      <c r="AT3893" s="68"/>
    </row>
    <row r="3894" spans="1:46" x14ac:dyDescent="0.25">
      <c r="A3894" s="60">
        <v>59116.903845346067</v>
      </c>
      <c r="B3894" s="54">
        <f t="shared" si="179"/>
        <v>19</v>
      </c>
      <c r="C3894" s="54">
        <f t="shared" si="180"/>
        <v>3885</v>
      </c>
      <c r="D3894" s="60">
        <v>59116.903845346067</v>
      </c>
      <c r="G3894" s="63"/>
      <c r="I3894" s="64"/>
      <c r="J3894" s="64"/>
      <c r="K3894" s="65"/>
      <c r="M3894" s="64"/>
      <c r="N3894" s="66"/>
      <c r="O3894" s="66"/>
      <c r="Q3894" s="67"/>
      <c r="R3894" s="68"/>
      <c r="S3894" s="63"/>
      <c r="AC3894" s="63">
        <v>57350.410298653413</v>
      </c>
      <c r="AD3894" s="63"/>
      <c r="AE3894" s="54" t="s">
        <v>176</v>
      </c>
      <c r="AG3894" s="63"/>
      <c r="AK3894" s="64"/>
      <c r="AL3894" s="64"/>
      <c r="AM3894" s="65"/>
      <c r="AO3894" s="64"/>
      <c r="AP3894" s="66"/>
      <c r="AQ3894" s="66"/>
      <c r="AS3894" s="67"/>
      <c r="AT3894" s="68"/>
    </row>
    <row r="3895" spans="1:46" x14ac:dyDescent="0.25">
      <c r="A3895" s="60">
        <v>59131.802682681475</v>
      </c>
      <c r="B3895" s="54">
        <f t="shared" si="179"/>
        <v>20</v>
      </c>
      <c r="C3895" s="54">
        <f t="shared" si="180"/>
        <v>3886</v>
      </c>
      <c r="D3895" s="60">
        <v>59131.802682681475</v>
      </c>
      <c r="G3895" s="63"/>
      <c r="I3895" s="64"/>
      <c r="J3895" s="64"/>
      <c r="K3895" s="65"/>
      <c r="M3895" s="64"/>
      <c r="N3895" s="66"/>
      <c r="O3895" s="66"/>
      <c r="Q3895" s="67"/>
      <c r="R3895" s="68"/>
      <c r="S3895" s="63"/>
      <c r="AC3895" s="63">
        <v>57365.835195335094</v>
      </c>
      <c r="AD3895" s="63"/>
      <c r="AE3895" s="54" t="s">
        <v>177</v>
      </c>
      <c r="AG3895" s="63"/>
      <c r="AK3895" s="64"/>
      <c r="AL3895" s="64"/>
      <c r="AM3895" s="65"/>
      <c r="AO3895" s="64"/>
      <c r="AP3895" s="66"/>
      <c r="AQ3895" s="66"/>
      <c r="AS3895" s="67"/>
      <c r="AT3895" s="68"/>
    </row>
    <row r="3896" spans="1:46" x14ac:dyDescent="0.25">
      <c r="A3896" s="60">
        <v>59146.619472547434</v>
      </c>
      <c r="B3896" s="54">
        <f t="shared" si="179"/>
        <v>21</v>
      </c>
      <c r="C3896" s="54">
        <f t="shared" si="180"/>
        <v>3887</v>
      </c>
      <c r="D3896" s="60">
        <v>59146.619472547434</v>
      </c>
      <c r="G3896" s="63"/>
      <c r="I3896" s="64"/>
      <c r="J3896" s="64"/>
      <c r="K3896" s="65"/>
      <c r="M3896" s="64"/>
      <c r="N3896" s="66"/>
      <c r="O3896" s="66"/>
      <c r="Q3896" s="67"/>
      <c r="R3896" s="68"/>
      <c r="S3896" s="63"/>
      <c r="AC3896" s="63">
        <v>57379.924998696893</v>
      </c>
      <c r="AD3896" s="63"/>
      <c r="AE3896" s="54" t="s">
        <v>176</v>
      </c>
      <c r="AG3896" s="63"/>
      <c r="AK3896" s="64"/>
      <c r="AL3896" s="64"/>
      <c r="AM3896" s="65"/>
      <c r="AO3896" s="64"/>
      <c r="AP3896" s="66"/>
      <c r="AQ3896" s="66"/>
      <c r="AS3896" s="67"/>
      <c r="AT3896" s="68"/>
    </row>
    <row r="3897" spans="1:46" x14ac:dyDescent="0.25">
      <c r="A3897" s="60">
        <v>59161.368420667946</v>
      </c>
      <c r="B3897" s="54">
        <f t="shared" si="179"/>
        <v>22</v>
      </c>
      <c r="C3897" s="54">
        <f t="shared" si="180"/>
        <v>3888</v>
      </c>
      <c r="D3897" s="60">
        <v>59161.368420667946</v>
      </c>
      <c r="G3897" s="63"/>
      <c r="I3897" s="64"/>
      <c r="J3897" s="64"/>
      <c r="K3897" s="65"/>
      <c r="M3897" s="64"/>
      <c r="N3897" s="66"/>
      <c r="O3897" s="66"/>
      <c r="Q3897" s="67"/>
      <c r="R3897" s="68"/>
      <c r="S3897" s="63"/>
      <c r="AC3897" s="63">
        <v>57395.498774339445</v>
      </c>
      <c r="AD3897" s="63"/>
      <c r="AE3897" s="54" t="s">
        <v>177</v>
      </c>
      <c r="AG3897" s="63"/>
      <c r="AK3897" s="64"/>
      <c r="AL3897" s="64"/>
      <c r="AM3897" s="65"/>
      <c r="AO3897" s="64"/>
      <c r="AP3897" s="66"/>
      <c r="AQ3897" s="66"/>
      <c r="AS3897" s="67"/>
      <c r="AT3897" s="68"/>
    </row>
    <row r="3898" spans="1:46" x14ac:dyDescent="0.25">
      <c r="A3898" s="60">
        <v>59176.093320447952</v>
      </c>
      <c r="B3898" s="54">
        <f t="shared" si="179"/>
        <v>23</v>
      </c>
      <c r="C3898" s="54">
        <f t="shared" si="180"/>
        <v>3889</v>
      </c>
      <c r="D3898" s="60">
        <v>59176.093320447952</v>
      </c>
      <c r="G3898" s="63"/>
      <c r="I3898" s="64"/>
      <c r="J3898" s="64"/>
      <c r="K3898" s="65"/>
      <c r="M3898" s="64"/>
      <c r="N3898" s="66"/>
      <c r="O3898" s="66"/>
      <c r="Q3898" s="67"/>
      <c r="R3898" s="68"/>
      <c r="S3898" s="63"/>
      <c r="AC3898" s="63">
        <v>57409.476557276677</v>
      </c>
      <c r="AD3898" s="63"/>
      <c r="AE3898" s="54" t="s">
        <v>176</v>
      </c>
      <c r="AG3898" s="63"/>
      <c r="AK3898" s="64"/>
      <c r="AL3898" s="64"/>
      <c r="AM3898" s="65"/>
      <c r="AO3898" s="64"/>
      <c r="AP3898" s="66"/>
      <c r="AQ3898" s="66"/>
      <c r="AS3898" s="67"/>
      <c r="AT3898" s="68"/>
    </row>
    <row r="3899" spans="1:46" x14ac:dyDescent="0.25">
      <c r="A3899" s="60">
        <v>59190.813799272757</v>
      </c>
      <c r="B3899" s="54">
        <f t="shared" si="179"/>
        <v>24</v>
      </c>
      <c r="C3899" s="54">
        <f t="shared" si="180"/>
        <v>3890</v>
      </c>
      <c r="D3899" s="60">
        <v>59190.813799272757</v>
      </c>
      <c r="G3899" s="63"/>
      <c r="I3899" s="64"/>
      <c r="J3899" s="64"/>
      <c r="K3899" s="65"/>
      <c r="M3899" s="64"/>
      <c r="N3899" s="66"/>
      <c r="O3899" s="66"/>
      <c r="Q3899" s="67"/>
      <c r="R3899" s="68"/>
      <c r="S3899" s="63"/>
      <c r="AC3899" s="63">
        <v>57425.032263561618</v>
      </c>
      <c r="AD3899" s="63"/>
      <c r="AE3899" s="54" t="s">
        <v>177</v>
      </c>
      <c r="AG3899" s="63"/>
      <c r="AK3899" s="64"/>
      <c r="AL3899" s="64"/>
      <c r="AM3899" s="65"/>
      <c r="AO3899" s="64"/>
      <c r="AP3899" s="66"/>
      <c r="AQ3899" s="66"/>
      <c r="AS3899" s="67"/>
      <c r="AT3899" s="68"/>
    </row>
    <row r="3900" spans="1:46" x14ac:dyDescent="0.25">
      <c r="A3900" s="60">
        <v>59205.575489496812</v>
      </c>
      <c r="B3900" s="54">
        <f t="shared" si="179"/>
        <v>1</v>
      </c>
      <c r="C3900" s="54">
        <f t="shared" si="180"/>
        <v>3891</v>
      </c>
      <c r="D3900" s="60">
        <v>59205.575489496812</v>
      </c>
      <c r="G3900" s="63"/>
      <c r="I3900" s="64"/>
      <c r="J3900" s="64"/>
      <c r="K3900" s="65"/>
      <c r="M3900" s="64"/>
      <c r="N3900" s="66"/>
      <c r="O3900" s="66"/>
      <c r="Q3900" s="67"/>
      <c r="R3900" s="68"/>
      <c r="S3900" s="63"/>
      <c r="AC3900" s="63">
        <v>57439.064541376662</v>
      </c>
      <c r="AD3900" s="63"/>
      <c r="AE3900" s="54" t="s">
        <v>176</v>
      </c>
      <c r="AG3900" s="63"/>
      <c r="AK3900" s="64"/>
      <c r="AL3900" s="64"/>
      <c r="AM3900" s="65"/>
      <c r="AO3900" s="64"/>
      <c r="AP3900" s="66"/>
      <c r="AQ3900" s="66"/>
      <c r="AS3900" s="67"/>
      <c r="AT3900" s="68"/>
    </row>
    <row r="3901" spans="1:46" x14ac:dyDescent="0.25">
      <c r="A3901" s="60">
        <v>59220.395809158683</v>
      </c>
      <c r="B3901" s="54">
        <f t="shared" si="179"/>
        <v>2</v>
      </c>
      <c r="C3901" s="54">
        <f t="shared" si="180"/>
        <v>3892</v>
      </c>
      <c r="D3901" s="60">
        <v>59220.395809158683</v>
      </c>
      <c r="G3901" s="63"/>
      <c r="I3901" s="64"/>
      <c r="J3901" s="64"/>
      <c r="K3901" s="65"/>
      <c r="M3901" s="64"/>
      <c r="N3901" s="66"/>
      <c r="O3901" s="66"/>
      <c r="Q3901" s="67"/>
      <c r="R3901" s="68"/>
      <c r="S3901" s="63"/>
      <c r="AC3901" s="63">
        <v>57454.452112529427</v>
      </c>
      <c r="AD3901" s="63"/>
      <c r="AE3901" s="54" t="s">
        <v>177</v>
      </c>
      <c r="AG3901" s="63"/>
      <c r="AK3901" s="64"/>
      <c r="AL3901" s="64"/>
      <c r="AM3901" s="65"/>
      <c r="AO3901" s="64"/>
      <c r="AP3901" s="66"/>
      <c r="AQ3901" s="66"/>
      <c r="AS3901" s="67"/>
      <c r="AT3901" s="68"/>
    </row>
    <row r="3902" spans="1:46" x14ac:dyDescent="0.25">
      <c r="A3902" s="60">
        <v>59235.314630058128</v>
      </c>
      <c r="B3902" s="54">
        <f t="shared" si="179"/>
        <v>3</v>
      </c>
      <c r="C3902" s="54">
        <f t="shared" si="180"/>
        <v>3893</v>
      </c>
      <c r="D3902" s="60">
        <v>59235.314630058128</v>
      </c>
      <c r="G3902" s="63"/>
      <c r="I3902" s="64"/>
      <c r="J3902" s="64"/>
      <c r="K3902" s="65"/>
      <c r="M3902" s="64"/>
      <c r="N3902" s="66"/>
      <c r="O3902" s="66"/>
      <c r="Q3902" s="67"/>
      <c r="R3902" s="68"/>
      <c r="S3902" s="63"/>
      <c r="AC3902" s="63">
        <v>57468.690002289601</v>
      </c>
      <c r="AD3902" s="63"/>
      <c r="AE3902" s="54" t="s">
        <v>176</v>
      </c>
      <c r="AG3902" s="63"/>
      <c r="AK3902" s="64"/>
      <c r="AL3902" s="64"/>
      <c r="AM3902" s="65"/>
      <c r="AO3902" s="64"/>
      <c r="AP3902" s="66"/>
      <c r="AQ3902" s="66"/>
      <c r="AS3902" s="67"/>
      <c r="AT3902" s="68"/>
    </row>
    <row r="3903" spans="1:46" x14ac:dyDescent="0.25">
      <c r="A3903" s="60">
        <v>59250.339712572284</v>
      </c>
      <c r="B3903" s="54">
        <f t="shared" si="179"/>
        <v>4</v>
      </c>
      <c r="C3903" s="54">
        <f t="shared" si="180"/>
        <v>3894</v>
      </c>
      <c r="D3903" s="60">
        <v>59250.339712572284</v>
      </c>
      <c r="G3903" s="63"/>
      <c r="I3903" s="64"/>
      <c r="J3903" s="64"/>
      <c r="K3903" s="65"/>
      <c r="M3903" s="64"/>
      <c r="N3903" s="66"/>
      <c r="O3903" s="66"/>
      <c r="Q3903" s="67"/>
      <c r="R3903" s="68"/>
      <c r="S3903" s="63"/>
      <c r="AC3903" s="63">
        <v>57483.794402354863</v>
      </c>
      <c r="AD3903" s="63"/>
      <c r="AE3903" s="54" t="s">
        <v>177</v>
      </c>
      <c r="AG3903" s="63"/>
      <c r="AK3903" s="64"/>
      <c r="AL3903" s="64"/>
      <c r="AM3903" s="65"/>
      <c r="AO3903" s="64"/>
      <c r="AP3903" s="66"/>
      <c r="AQ3903" s="66"/>
      <c r="AS3903" s="67"/>
      <c r="AT3903" s="68"/>
    </row>
    <row r="3904" spans="1:46" x14ac:dyDescent="0.25">
      <c r="A3904" s="60">
        <v>59265.497989945579</v>
      </c>
      <c r="B3904" s="54">
        <f t="shared" si="179"/>
        <v>5</v>
      </c>
      <c r="C3904" s="54">
        <f t="shared" si="180"/>
        <v>3895</v>
      </c>
      <c r="D3904" s="60">
        <v>59265.497989945579</v>
      </c>
      <c r="G3904" s="63"/>
      <c r="I3904" s="64"/>
      <c r="J3904" s="64"/>
      <c r="K3904" s="65"/>
      <c r="M3904" s="64"/>
      <c r="N3904" s="66"/>
      <c r="O3904" s="66"/>
      <c r="Q3904" s="67"/>
      <c r="R3904" s="68"/>
      <c r="S3904" s="63"/>
      <c r="AC3904" s="63">
        <v>57498.342051552609</v>
      </c>
      <c r="AD3904" s="63"/>
      <c r="AE3904" s="54" t="s">
        <v>176</v>
      </c>
      <c r="AG3904" s="63"/>
      <c r="AK3904" s="64"/>
      <c r="AL3904" s="64"/>
      <c r="AM3904" s="65"/>
      <c r="AO3904" s="64"/>
      <c r="AP3904" s="66"/>
      <c r="AQ3904" s="66"/>
      <c r="AS3904" s="67"/>
      <c r="AT3904" s="68"/>
    </row>
    <row r="3905" spans="1:46" x14ac:dyDescent="0.25">
      <c r="A3905" s="60">
        <v>59280.782171224244</v>
      </c>
      <c r="B3905" s="54">
        <f t="shared" si="179"/>
        <v>6</v>
      </c>
      <c r="C3905" s="54">
        <f t="shared" si="180"/>
        <v>3896</v>
      </c>
      <c r="D3905" s="60">
        <v>59280.782171224244</v>
      </c>
      <c r="G3905" s="63"/>
      <c r="I3905" s="64"/>
      <c r="J3905" s="64"/>
      <c r="K3905" s="65"/>
      <c r="M3905" s="64"/>
      <c r="N3905" s="66"/>
      <c r="O3905" s="66"/>
      <c r="Q3905" s="67"/>
      <c r="R3905" s="68"/>
      <c r="S3905" s="63"/>
      <c r="AC3905" s="63">
        <v>57513.097297968343</v>
      </c>
      <c r="AD3905" s="63"/>
      <c r="AE3905" s="54" t="s">
        <v>177</v>
      </c>
      <c r="AG3905" s="63"/>
      <c r="AK3905" s="64"/>
      <c r="AL3905" s="64"/>
      <c r="AM3905" s="65"/>
      <c r="AO3905" s="64"/>
      <c r="AP3905" s="66"/>
      <c r="AQ3905" s="66"/>
      <c r="AS3905" s="67"/>
      <c r="AT3905" s="68"/>
    </row>
    <row r="3906" spans="1:46" x14ac:dyDescent="0.25">
      <c r="A3906" s="60">
        <v>59296.200764425099</v>
      </c>
      <c r="B3906" s="54">
        <f t="shared" si="179"/>
        <v>7</v>
      </c>
      <c r="C3906" s="54">
        <f t="shared" si="180"/>
        <v>3897</v>
      </c>
      <c r="D3906" s="60">
        <v>59296.200764425099</v>
      </c>
      <c r="G3906" s="63"/>
      <c r="I3906" s="64"/>
      <c r="J3906" s="64"/>
      <c r="K3906" s="65"/>
      <c r="M3906" s="64"/>
      <c r="N3906" s="66"/>
      <c r="O3906" s="66"/>
      <c r="Q3906" s="67"/>
      <c r="R3906" s="68"/>
      <c r="S3906" s="63"/>
      <c r="AC3906" s="63">
        <v>57527.992390638683</v>
      </c>
      <c r="AD3906" s="63"/>
      <c r="AE3906" s="54" t="s">
        <v>176</v>
      </c>
      <c r="AG3906" s="63"/>
      <c r="AK3906" s="64"/>
      <c r="AL3906" s="64"/>
      <c r="AM3906" s="65"/>
      <c r="AO3906" s="64"/>
      <c r="AP3906" s="66"/>
      <c r="AQ3906" s="66"/>
      <c r="AS3906" s="67"/>
      <c r="AT3906" s="68"/>
    </row>
    <row r="3907" spans="1:46" x14ac:dyDescent="0.25">
      <c r="A3907" s="60">
        <v>59311.730184104294</v>
      </c>
      <c r="B3907" s="54">
        <f t="shared" si="179"/>
        <v>8</v>
      </c>
      <c r="C3907" s="54">
        <f t="shared" si="180"/>
        <v>3898</v>
      </c>
      <c r="D3907" s="60">
        <v>59311.730184104294</v>
      </c>
      <c r="G3907" s="63"/>
      <c r="I3907" s="64"/>
      <c r="J3907" s="64"/>
      <c r="K3907" s="65"/>
      <c r="M3907" s="64"/>
      <c r="N3907" s="66"/>
      <c r="O3907" s="66"/>
      <c r="Q3907" s="67"/>
      <c r="R3907" s="68"/>
      <c r="S3907" s="63"/>
      <c r="AC3907" s="63">
        <v>57542.395703949034</v>
      </c>
      <c r="AD3907" s="63"/>
      <c r="AE3907" s="54" t="s">
        <v>177</v>
      </c>
      <c r="AG3907" s="63"/>
      <c r="AK3907" s="64"/>
      <c r="AL3907" s="64"/>
      <c r="AM3907" s="65"/>
      <c r="AO3907" s="64"/>
      <c r="AP3907" s="66"/>
      <c r="AQ3907" s="66"/>
      <c r="AS3907" s="67"/>
      <c r="AT3907" s="68"/>
    </row>
    <row r="3908" spans="1:46" x14ac:dyDescent="0.25">
      <c r="A3908" s="60">
        <v>59327.35865728138</v>
      </c>
      <c r="B3908" s="54">
        <f t="shared" si="179"/>
        <v>9</v>
      </c>
      <c r="C3908" s="54">
        <f t="shared" si="180"/>
        <v>3899</v>
      </c>
      <c r="D3908" s="60">
        <v>59327.35865728138</v>
      </c>
      <c r="G3908" s="63"/>
      <c r="I3908" s="64"/>
      <c r="J3908" s="64"/>
      <c r="K3908" s="65"/>
      <c r="M3908" s="64"/>
      <c r="N3908" s="66"/>
      <c r="O3908" s="66"/>
      <c r="Q3908" s="67"/>
      <c r="R3908" s="68"/>
      <c r="S3908" s="63"/>
      <c r="AC3908" s="63">
        <v>57557.60664890008</v>
      </c>
      <c r="AD3908" s="63"/>
      <c r="AE3908" s="54" t="s">
        <v>176</v>
      </c>
      <c r="AG3908" s="63"/>
      <c r="AK3908" s="64"/>
      <c r="AL3908" s="64"/>
      <c r="AM3908" s="65"/>
      <c r="AO3908" s="64"/>
      <c r="AP3908" s="66"/>
      <c r="AQ3908" s="66"/>
      <c r="AS3908" s="67"/>
      <c r="AT3908" s="68"/>
    </row>
    <row r="3909" spans="1:46" x14ac:dyDescent="0.25">
      <c r="A3909" s="60">
        <v>59343.050759074278</v>
      </c>
      <c r="B3909" s="54">
        <f t="shared" si="179"/>
        <v>10</v>
      </c>
      <c r="C3909" s="54">
        <f t="shared" si="180"/>
        <v>3900</v>
      </c>
      <c r="D3909" s="60">
        <v>59343.050759074278</v>
      </c>
      <c r="G3909" s="63"/>
      <c r="I3909" s="64"/>
      <c r="J3909" s="64"/>
      <c r="K3909" s="65"/>
      <c r="M3909" s="64"/>
      <c r="N3909" s="66"/>
      <c r="O3909" s="66"/>
      <c r="Q3909" s="67"/>
      <c r="R3909" s="68"/>
      <c r="S3909" s="63"/>
      <c r="AC3909" s="63">
        <v>57571.72427904699</v>
      </c>
      <c r="AD3909" s="63"/>
      <c r="AE3909" s="54" t="s">
        <v>177</v>
      </c>
      <c r="AG3909" s="63"/>
      <c r="AK3909" s="64"/>
      <c r="AL3909" s="64"/>
      <c r="AM3909" s="65"/>
      <c r="AO3909" s="64"/>
      <c r="AP3909" s="66"/>
      <c r="AQ3909" s="66"/>
      <c r="AS3909" s="67"/>
      <c r="AT3909" s="68"/>
    </row>
    <row r="3910" spans="1:46" x14ac:dyDescent="0.25">
      <c r="A3910" s="60">
        <v>59358.777860678732</v>
      </c>
      <c r="B3910" s="54">
        <f t="shared" si="179"/>
        <v>11</v>
      </c>
      <c r="C3910" s="54">
        <f t="shared" si="180"/>
        <v>3901</v>
      </c>
      <c r="D3910" s="60">
        <v>59358.777860678732</v>
      </c>
      <c r="G3910" s="63"/>
      <c r="I3910" s="64"/>
      <c r="J3910" s="64"/>
      <c r="K3910" s="65"/>
      <c r="M3910" s="64"/>
      <c r="N3910" s="66"/>
      <c r="O3910" s="66"/>
      <c r="Q3910" s="67"/>
      <c r="R3910" s="68"/>
      <c r="S3910" s="63"/>
      <c r="AC3910" s="63">
        <v>57587.164052117616</v>
      </c>
      <c r="AD3910" s="63"/>
      <c r="AE3910" s="54" t="s">
        <v>176</v>
      </c>
      <c r="AG3910" s="63"/>
      <c r="AK3910" s="64"/>
      <c r="AL3910" s="64"/>
      <c r="AM3910" s="65"/>
      <c r="AO3910" s="64"/>
      <c r="AP3910" s="66"/>
      <c r="AQ3910" s="66"/>
      <c r="AS3910" s="67"/>
      <c r="AT3910" s="68"/>
    </row>
    <row r="3911" spans="1:46" x14ac:dyDescent="0.25">
      <c r="A3911" s="60">
        <v>59374.502695434261</v>
      </c>
      <c r="B3911" s="54">
        <f t="shared" si="179"/>
        <v>12</v>
      </c>
      <c r="C3911" s="54">
        <f t="shared" si="180"/>
        <v>3902</v>
      </c>
      <c r="D3911" s="60">
        <v>59374.502695434261</v>
      </c>
      <c r="G3911" s="63"/>
      <c r="I3911" s="64"/>
      <c r="J3911" s="64"/>
      <c r="K3911" s="65"/>
      <c r="M3911" s="64"/>
      <c r="N3911" s="66"/>
      <c r="O3911" s="66"/>
      <c r="Q3911" s="67"/>
      <c r="R3911" s="68"/>
      <c r="S3911" s="63"/>
      <c r="AC3911" s="63">
        <v>57601.121494185179</v>
      </c>
      <c r="AD3911" s="63"/>
      <c r="AE3911" s="54" t="s">
        <v>177</v>
      </c>
      <c r="AG3911" s="63"/>
      <c r="AK3911" s="64"/>
      <c r="AL3911" s="64"/>
      <c r="AM3911" s="65"/>
      <c r="AO3911" s="64"/>
      <c r="AP3911" s="66"/>
      <c r="AQ3911" s="66"/>
      <c r="AS3911" s="67"/>
      <c r="AT3911" s="68"/>
    </row>
    <row r="3912" spans="1:46" x14ac:dyDescent="0.25">
      <c r="A3912" s="60">
        <v>59390.187933683861</v>
      </c>
      <c r="B3912" s="54">
        <f t="shared" si="179"/>
        <v>13</v>
      </c>
      <c r="C3912" s="54">
        <f t="shared" si="180"/>
        <v>3903</v>
      </c>
      <c r="D3912" s="60">
        <v>59390.187933683861</v>
      </c>
      <c r="G3912" s="63"/>
      <c r="I3912" s="64"/>
      <c r="J3912" s="64"/>
      <c r="K3912" s="65"/>
      <c r="M3912" s="64"/>
      <c r="N3912" s="66"/>
      <c r="O3912" s="66"/>
      <c r="Q3912" s="67"/>
      <c r="R3912" s="68"/>
      <c r="S3912" s="63"/>
      <c r="AC3912" s="63">
        <v>57616.667979187332</v>
      </c>
      <c r="AD3912" s="63"/>
      <c r="AE3912" s="54" t="s">
        <v>176</v>
      </c>
      <c r="AG3912" s="63"/>
      <c r="AK3912" s="64"/>
      <c r="AL3912" s="64"/>
      <c r="AM3912" s="65"/>
      <c r="AO3912" s="64"/>
      <c r="AP3912" s="66"/>
      <c r="AQ3912" s="66"/>
      <c r="AS3912" s="67"/>
      <c r="AT3912" s="68"/>
    </row>
    <row r="3913" spans="1:46" x14ac:dyDescent="0.25">
      <c r="A3913" s="60">
        <v>59405.805562372319</v>
      </c>
      <c r="B3913" s="54">
        <f t="shared" si="179"/>
        <v>14</v>
      </c>
      <c r="C3913" s="54">
        <f t="shared" si="180"/>
        <v>3904</v>
      </c>
      <c r="D3913" s="60">
        <v>59405.805562372319</v>
      </c>
      <c r="G3913" s="63"/>
      <c r="I3913" s="64"/>
      <c r="J3913" s="64"/>
      <c r="K3913" s="65"/>
      <c r="M3913" s="64"/>
      <c r="N3913" s="66"/>
      <c r="O3913" s="66"/>
      <c r="Q3913" s="67"/>
      <c r="R3913" s="68"/>
      <c r="S3913" s="63"/>
      <c r="AC3913" s="63">
        <v>57630.627193746157</v>
      </c>
      <c r="AD3913" s="63"/>
      <c r="AE3913" s="54" t="s">
        <v>177</v>
      </c>
      <c r="AG3913" s="63"/>
      <c r="AK3913" s="64"/>
      <c r="AL3913" s="64"/>
      <c r="AM3913" s="65"/>
      <c r="AO3913" s="64"/>
      <c r="AP3913" s="66"/>
      <c r="AQ3913" s="66"/>
      <c r="AS3913" s="67"/>
      <c r="AT3913" s="68"/>
    </row>
    <row r="3914" spans="1:46" x14ac:dyDescent="0.25">
      <c r="A3914" s="60">
        <v>59421.320914682001</v>
      </c>
      <c r="B3914" s="54">
        <f t="shared" si="179"/>
        <v>15</v>
      </c>
      <c r="C3914" s="54">
        <f t="shared" si="180"/>
        <v>3905</v>
      </c>
      <c r="D3914" s="60">
        <v>59421.320914682001</v>
      </c>
      <c r="G3914" s="63"/>
      <c r="I3914" s="64"/>
      <c r="J3914" s="64"/>
      <c r="K3914" s="65"/>
      <c r="M3914" s="64"/>
      <c r="N3914" s="66"/>
      <c r="O3914" s="66"/>
      <c r="Q3914" s="67"/>
      <c r="R3914" s="68"/>
      <c r="S3914" s="63"/>
      <c r="AC3914" s="63">
        <v>57646.139425482601</v>
      </c>
      <c r="AD3914" s="63"/>
      <c r="AE3914" s="54" t="s">
        <v>176</v>
      </c>
      <c r="AG3914" s="63"/>
      <c r="AK3914" s="64"/>
      <c r="AL3914" s="64"/>
      <c r="AM3914" s="65"/>
      <c r="AO3914" s="64"/>
      <c r="AP3914" s="66"/>
      <c r="AQ3914" s="66"/>
      <c r="AS3914" s="67"/>
      <c r="AT3914" s="68"/>
    </row>
    <row r="3915" spans="1:46" x14ac:dyDescent="0.25">
      <c r="A3915" s="60">
        <v>59436.723350571468</v>
      </c>
      <c r="B3915" s="54">
        <f t="shared" si="179"/>
        <v>16</v>
      </c>
      <c r="C3915" s="54">
        <f t="shared" si="180"/>
        <v>3906</v>
      </c>
      <c r="D3915" s="60">
        <v>59436.723350571468</v>
      </c>
      <c r="G3915" s="63"/>
      <c r="I3915" s="64"/>
      <c r="J3915" s="64"/>
      <c r="K3915" s="65"/>
      <c r="M3915" s="64"/>
      <c r="N3915" s="66"/>
      <c r="O3915" s="66"/>
      <c r="Q3915" s="67"/>
      <c r="R3915" s="68"/>
      <c r="S3915" s="63"/>
      <c r="AC3915" s="63">
        <v>57660.268014126457</v>
      </c>
      <c r="AD3915" s="63"/>
      <c r="AE3915" s="54" t="s">
        <v>177</v>
      </c>
      <c r="AG3915" s="63"/>
      <c r="AK3915" s="64"/>
      <c r="AL3915" s="64"/>
      <c r="AM3915" s="65"/>
      <c r="AO3915" s="64"/>
      <c r="AP3915" s="66"/>
      <c r="AQ3915" s="66"/>
      <c r="AS3915" s="67"/>
      <c r="AT3915" s="68"/>
    </row>
    <row r="3916" spans="1:46" x14ac:dyDescent="0.25">
      <c r="A3916" s="60">
        <v>59451.990451454651</v>
      </c>
      <c r="B3916" s="54">
        <f t="shared" ref="B3916:B3979" si="181">IF(B3915=24,1,B3915+1)</f>
        <v>17</v>
      </c>
      <c r="C3916" s="54">
        <f t="shared" ref="C3916:C3979" si="182">C3915+1</f>
        <v>3907</v>
      </c>
      <c r="D3916" s="60">
        <v>59451.990451454651</v>
      </c>
      <c r="G3916" s="63"/>
      <c r="I3916" s="64"/>
      <c r="J3916" s="64"/>
      <c r="K3916" s="65"/>
      <c r="M3916" s="64"/>
      <c r="N3916" s="66"/>
      <c r="O3916" s="66"/>
      <c r="Q3916" s="67"/>
      <c r="R3916" s="68"/>
      <c r="S3916" s="63"/>
      <c r="AC3916" s="63">
        <v>57675.600031979848</v>
      </c>
      <c r="AD3916" s="63"/>
      <c r="AE3916" s="54" t="s">
        <v>176</v>
      </c>
      <c r="AG3916" s="63"/>
      <c r="AK3916" s="64"/>
      <c r="AL3916" s="64"/>
      <c r="AM3916" s="65"/>
      <c r="AO3916" s="64"/>
      <c r="AP3916" s="66"/>
      <c r="AQ3916" s="66"/>
      <c r="AS3916" s="67"/>
      <c r="AT3916" s="68"/>
    </row>
    <row r="3917" spans="1:46" x14ac:dyDescent="0.25">
      <c r="A3917" s="60">
        <v>59467.131991579197</v>
      </c>
      <c r="B3917" s="54">
        <f t="shared" si="181"/>
        <v>18</v>
      </c>
      <c r="C3917" s="54">
        <f t="shared" si="182"/>
        <v>3908</v>
      </c>
      <c r="D3917" s="60">
        <v>59467.131991579197</v>
      </c>
      <c r="G3917" s="63"/>
      <c r="I3917" s="64"/>
      <c r="J3917" s="64"/>
      <c r="K3917" s="65"/>
      <c r="M3917" s="64"/>
      <c r="N3917" s="66"/>
      <c r="O3917" s="66"/>
      <c r="Q3917" s="67"/>
      <c r="R3917" s="68"/>
      <c r="S3917" s="63"/>
      <c r="AC3917" s="63">
        <v>57690.033198182471</v>
      </c>
      <c r="AD3917" s="63"/>
      <c r="AE3917" s="54" t="s">
        <v>177</v>
      </c>
      <c r="AG3917" s="63"/>
      <c r="AK3917" s="64"/>
      <c r="AL3917" s="64"/>
      <c r="AM3917" s="65"/>
      <c r="AO3917" s="64"/>
      <c r="AP3917" s="66"/>
      <c r="AQ3917" s="66"/>
      <c r="AS3917" s="67"/>
      <c r="AT3917" s="68"/>
    </row>
    <row r="3918" spans="1:46" x14ac:dyDescent="0.25">
      <c r="A3918" s="60">
        <v>59482.141823387239</v>
      </c>
      <c r="B3918" s="54">
        <f t="shared" si="181"/>
        <v>19</v>
      </c>
      <c r="C3918" s="54">
        <f t="shared" si="182"/>
        <v>3909</v>
      </c>
      <c r="D3918" s="60">
        <v>59482.141823387239</v>
      </c>
      <c r="G3918" s="63"/>
      <c r="I3918" s="64"/>
      <c r="J3918" s="64"/>
      <c r="K3918" s="65"/>
      <c r="M3918" s="64"/>
      <c r="N3918" s="66"/>
      <c r="O3918" s="66"/>
      <c r="Q3918" s="67"/>
      <c r="R3918" s="68"/>
      <c r="S3918" s="63"/>
      <c r="AC3918" s="63">
        <v>57705.058351309039</v>
      </c>
      <c r="AD3918" s="63"/>
      <c r="AE3918" s="54" t="s">
        <v>176</v>
      </c>
      <c r="AG3918" s="63"/>
      <c r="AK3918" s="64"/>
      <c r="AL3918" s="64"/>
      <c r="AM3918" s="65"/>
      <c r="AO3918" s="64"/>
      <c r="AP3918" s="66"/>
      <c r="AQ3918" s="66"/>
      <c r="AS3918" s="67"/>
      <c r="AT3918" s="68"/>
    </row>
    <row r="3919" spans="1:46" x14ac:dyDescent="0.25">
      <c r="A3919" s="60">
        <v>59497.047803462949</v>
      </c>
      <c r="B3919" s="54">
        <f t="shared" si="181"/>
        <v>20</v>
      </c>
      <c r="C3919" s="54">
        <f t="shared" si="182"/>
        <v>3910</v>
      </c>
      <c r="D3919" s="60">
        <v>59497.047803462949</v>
      </c>
      <c r="G3919" s="63"/>
      <c r="I3919" s="64"/>
      <c r="J3919" s="64"/>
      <c r="K3919" s="65"/>
      <c r="M3919" s="64"/>
      <c r="N3919" s="66"/>
      <c r="O3919" s="66"/>
      <c r="Q3919" s="67"/>
      <c r="R3919" s="68"/>
      <c r="S3919" s="63"/>
      <c r="AC3919" s="63">
        <v>57719.861350280698</v>
      </c>
      <c r="AD3919" s="63"/>
      <c r="AE3919" s="54" t="s">
        <v>177</v>
      </c>
      <c r="AG3919" s="63"/>
      <c r="AK3919" s="64"/>
      <c r="AL3919" s="64"/>
      <c r="AM3919" s="65"/>
      <c r="AO3919" s="64"/>
      <c r="AP3919" s="66"/>
      <c r="AQ3919" s="66"/>
      <c r="AS3919" s="67"/>
      <c r="AT3919" s="68"/>
    </row>
    <row r="3920" spans="1:46" x14ac:dyDescent="0.25">
      <c r="A3920" s="60">
        <v>59511.858457886614</v>
      </c>
      <c r="B3920" s="54">
        <f t="shared" si="181"/>
        <v>21</v>
      </c>
      <c r="C3920" s="54">
        <f t="shared" si="182"/>
        <v>3911</v>
      </c>
      <c r="D3920" s="60">
        <v>59511.858457886614</v>
      </c>
      <c r="G3920" s="63"/>
      <c r="I3920" s="64"/>
      <c r="J3920" s="64"/>
      <c r="K3920" s="65"/>
      <c r="M3920" s="64"/>
      <c r="N3920" s="66"/>
      <c r="O3920" s="66"/>
      <c r="Q3920" s="67"/>
      <c r="R3920" s="68"/>
      <c r="S3920" s="63"/>
      <c r="AC3920" s="63">
        <v>57734.51097320253</v>
      </c>
      <c r="AD3920" s="63"/>
      <c r="AE3920" s="54" t="s">
        <v>176</v>
      </c>
      <c r="AG3920" s="63"/>
      <c r="AK3920" s="64"/>
      <c r="AL3920" s="64"/>
      <c r="AM3920" s="65"/>
      <c r="AO3920" s="64"/>
      <c r="AP3920" s="66"/>
      <c r="AQ3920" s="66"/>
      <c r="AS3920" s="67"/>
      <c r="AT3920" s="68"/>
    </row>
    <row r="3921" spans="1:46" x14ac:dyDescent="0.25">
      <c r="A3921" s="60">
        <v>59526.614161933772</v>
      </c>
      <c r="B3921" s="54">
        <f t="shared" si="181"/>
        <v>22</v>
      </c>
      <c r="C3921" s="54">
        <f t="shared" si="182"/>
        <v>3912</v>
      </c>
      <c r="D3921" s="60">
        <v>59526.614161933772</v>
      </c>
      <c r="G3921" s="63"/>
      <c r="I3921" s="64"/>
      <c r="J3921" s="64"/>
      <c r="K3921" s="65"/>
      <c r="M3921" s="64"/>
      <c r="N3921" s="66"/>
      <c r="O3921" s="66"/>
      <c r="Q3921" s="67"/>
      <c r="R3921" s="68"/>
      <c r="S3921" s="63"/>
      <c r="AC3921" s="63">
        <v>57749.663794220891</v>
      </c>
      <c r="AD3921" s="63"/>
      <c r="AE3921" s="54" t="s">
        <v>177</v>
      </c>
      <c r="AG3921" s="63"/>
      <c r="AK3921" s="64"/>
      <c r="AL3921" s="64"/>
      <c r="AM3921" s="65"/>
      <c r="AO3921" s="64"/>
      <c r="AP3921" s="66"/>
      <c r="AQ3921" s="66"/>
      <c r="AS3921" s="67"/>
      <c r="AT3921" s="68"/>
    </row>
    <row r="3922" spans="1:46" x14ac:dyDescent="0.25">
      <c r="A3922" s="60">
        <v>59541.332592960447</v>
      </c>
      <c r="B3922" s="54">
        <f t="shared" si="181"/>
        <v>23</v>
      </c>
      <c r="C3922" s="54">
        <f t="shared" si="182"/>
        <v>3913</v>
      </c>
      <c r="D3922" s="60">
        <v>59541.332592960447</v>
      </c>
      <c r="G3922" s="63"/>
      <c r="I3922" s="64"/>
      <c r="J3922" s="64"/>
      <c r="K3922" s="65"/>
      <c r="M3922" s="64"/>
      <c r="N3922" s="66"/>
      <c r="O3922" s="66"/>
      <c r="Q3922" s="67"/>
      <c r="R3922" s="68"/>
      <c r="S3922" s="63"/>
      <c r="AC3922" s="63">
        <v>57763.957135511562</v>
      </c>
      <c r="AD3922" s="63"/>
      <c r="AE3922" s="54" t="s">
        <v>176</v>
      </c>
      <c r="AG3922" s="63"/>
      <c r="AK3922" s="64"/>
      <c r="AL3922" s="64"/>
      <c r="AM3922" s="65"/>
      <c r="AO3922" s="64"/>
      <c r="AP3922" s="66"/>
      <c r="AQ3922" s="66"/>
      <c r="AS3922" s="67"/>
      <c r="AT3922" s="68"/>
    </row>
    <row r="3923" spans="1:46" x14ac:dyDescent="0.25">
      <c r="A3923" s="60">
        <v>59556.059504172765</v>
      </c>
      <c r="B3923" s="54">
        <f t="shared" si="181"/>
        <v>24</v>
      </c>
      <c r="C3923" s="54">
        <f t="shared" si="182"/>
        <v>3914</v>
      </c>
      <c r="D3923" s="60">
        <v>59556.059504172765</v>
      </c>
      <c r="G3923" s="63"/>
      <c r="I3923" s="64"/>
      <c r="J3923" s="64"/>
      <c r="K3923" s="65"/>
      <c r="M3923" s="64"/>
      <c r="N3923" s="66"/>
      <c r="O3923" s="66"/>
      <c r="Q3923" s="67"/>
      <c r="R3923" s="68"/>
      <c r="S3923" s="63"/>
      <c r="AC3923" s="63">
        <v>57779.370942530222</v>
      </c>
      <c r="AD3923" s="63"/>
      <c r="AE3923" s="54" t="s">
        <v>177</v>
      </c>
      <c r="AG3923" s="63"/>
      <c r="AK3923" s="64"/>
      <c r="AL3923" s="64"/>
      <c r="AM3923" s="65"/>
      <c r="AO3923" s="64"/>
      <c r="AP3923" s="66"/>
      <c r="AQ3923" s="66"/>
      <c r="AS3923" s="67"/>
      <c r="AT3923" s="68"/>
    </row>
    <row r="3924" spans="1:46" x14ac:dyDescent="0.25">
      <c r="A3924" s="60">
        <v>59570.814493113197</v>
      </c>
      <c r="B3924" s="54">
        <f t="shared" si="181"/>
        <v>1</v>
      </c>
      <c r="C3924" s="54">
        <f t="shared" si="182"/>
        <v>3915</v>
      </c>
      <c r="D3924" s="60">
        <v>59570.814493113197</v>
      </c>
      <c r="G3924" s="63"/>
      <c r="I3924" s="64"/>
      <c r="J3924" s="64"/>
      <c r="K3924" s="65"/>
      <c r="M3924" s="64"/>
      <c r="N3924" s="66"/>
      <c r="O3924" s="66"/>
      <c r="Q3924" s="67"/>
      <c r="R3924" s="68"/>
      <c r="S3924" s="63"/>
      <c r="AC3924" s="63">
        <v>57793.410675014369</v>
      </c>
      <c r="AD3924" s="63"/>
      <c r="AE3924" s="54" t="s">
        <v>176</v>
      </c>
      <c r="AG3924" s="63"/>
      <c r="AK3924" s="64"/>
      <c r="AL3924" s="64"/>
      <c r="AM3924" s="65"/>
      <c r="AO3924" s="64"/>
      <c r="AP3924" s="66"/>
      <c r="AQ3924" s="66"/>
      <c r="AS3924" s="67"/>
      <c r="AT3924" s="68"/>
    </row>
    <row r="3925" spans="1:46" x14ac:dyDescent="0.25">
      <c r="A3925" s="60">
        <v>59585.640994581394</v>
      </c>
      <c r="B3925" s="54">
        <f t="shared" si="181"/>
        <v>2</v>
      </c>
      <c r="C3925" s="54">
        <f t="shared" si="182"/>
        <v>3916</v>
      </c>
      <c r="D3925" s="60">
        <v>59585.640994581394</v>
      </c>
      <c r="G3925" s="63"/>
      <c r="I3925" s="64"/>
      <c r="J3925" s="64"/>
      <c r="K3925" s="65"/>
      <c r="M3925" s="64"/>
      <c r="N3925" s="66"/>
      <c r="O3925" s="66"/>
      <c r="Q3925" s="67"/>
      <c r="R3925" s="68"/>
      <c r="S3925" s="63"/>
      <c r="AC3925" s="63">
        <v>57808.956199339591</v>
      </c>
      <c r="AD3925" s="63"/>
      <c r="AE3925" s="54" t="s">
        <v>177</v>
      </c>
      <c r="AG3925" s="63"/>
      <c r="AK3925" s="64"/>
      <c r="AL3925" s="64"/>
      <c r="AM3925" s="65"/>
      <c r="AO3925" s="64"/>
      <c r="AP3925" s="66"/>
      <c r="AQ3925" s="66"/>
      <c r="AS3925" s="67"/>
      <c r="AT3925" s="68"/>
    </row>
    <row r="3926" spans="1:46" x14ac:dyDescent="0.25">
      <c r="A3926" s="60">
        <v>59600.552840367425</v>
      </c>
      <c r="B3926" s="54">
        <f t="shared" si="181"/>
        <v>3</v>
      </c>
      <c r="C3926" s="54">
        <f t="shared" si="182"/>
        <v>3917</v>
      </c>
      <c r="D3926" s="60">
        <v>59600.552840367425</v>
      </c>
      <c r="G3926" s="63"/>
      <c r="I3926" s="64"/>
      <c r="J3926" s="64"/>
      <c r="K3926" s="65"/>
      <c r="M3926" s="64"/>
      <c r="N3926" s="66"/>
      <c r="O3926" s="66"/>
      <c r="Q3926" s="67"/>
      <c r="R3926" s="68"/>
      <c r="S3926" s="63"/>
      <c r="AC3926" s="63">
        <v>57822.896285473369</v>
      </c>
      <c r="AD3926" s="63"/>
      <c r="AE3926" s="54" t="s">
        <v>176</v>
      </c>
      <c r="AG3926" s="63"/>
      <c r="AK3926" s="64"/>
      <c r="AL3926" s="64"/>
      <c r="AM3926" s="65"/>
      <c r="AO3926" s="64"/>
      <c r="AP3926" s="66"/>
      <c r="AQ3926" s="66"/>
      <c r="AS3926" s="67"/>
      <c r="AT3926" s="68"/>
    </row>
    <row r="3927" spans="1:46" x14ac:dyDescent="0.25">
      <c r="A3927" s="60">
        <v>59615.583969878033</v>
      </c>
      <c r="B3927" s="54">
        <f t="shared" si="181"/>
        <v>4</v>
      </c>
      <c r="C3927" s="54">
        <f t="shared" si="182"/>
        <v>3918</v>
      </c>
      <c r="D3927" s="60">
        <v>59615.583969878033</v>
      </c>
      <c r="G3927" s="63"/>
      <c r="I3927" s="64"/>
      <c r="J3927" s="64"/>
      <c r="K3927" s="65"/>
      <c r="M3927" s="64"/>
      <c r="N3927" s="66"/>
      <c r="O3927" s="66"/>
      <c r="Q3927" s="67"/>
      <c r="R3927" s="68"/>
      <c r="S3927" s="63"/>
      <c r="AC3927" s="63">
        <v>57838.426308208145</v>
      </c>
      <c r="AD3927" s="63"/>
      <c r="AE3927" s="54" t="s">
        <v>177</v>
      </c>
      <c r="AG3927" s="63"/>
      <c r="AK3927" s="64"/>
      <c r="AL3927" s="64"/>
      <c r="AM3927" s="65"/>
      <c r="AO3927" s="64"/>
      <c r="AP3927" s="66"/>
      <c r="AQ3927" s="66"/>
      <c r="AS3927" s="67"/>
      <c r="AT3927" s="68"/>
    </row>
    <row r="3928" spans="1:46" x14ac:dyDescent="0.25">
      <c r="A3928" s="60">
        <v>59630.735159664415</v>
      </c>
      <c r="B3928" s="54">
        <f t="shared" si="181"/>
        <v>5</v>
      </c>
      <c r="C3928" s="54">
        <f t="shared" si="182"/>
        <v>3919</v>
      </c>
      <c r="D3928" s="60">
        <v>59630.735159664415</v>
      </c>
      <c r="G3928" s="63"/>
      <c r="I3928" s="64"/>
      <c r="J3928" s="64"/>
      <c r="K3928" s="65"/>
      <c r="M3928" s="64"/>
      <c r="N3928" s="66"/>
      <c r="O3928" s="66"/>
      <c r="Q3928" s="67"/>
      <c r="R3928" s="68"/>
      <c r="S3928" s="63"/>
      <c r="AC3928" s="63">
        <v>57852.433932449669</v>
      </c>
      <c r="AD3928" s="63"/>
      <c r="AE3928" s="54" t="s">
        <v>176</v>
      </c>
      <c r="AG3928" s="63"/>
      <c r="AK3928" s="64"/>
      <c r="AL3928" s="64"/>
      <c r="AM3928" s="65"/>
      <c r="AO3928" s="64"/>
      <c r="AP3928" s="66"/>
      <c r="AQ3928" s="66"/>
      <c r="AS3928" s="67"/>
      <c r="AT3928" s="68"/>
    </row>
    <row r="3929" spans="1:46" x14ac:dyDescent="0.25">
      <c r="A3929" s="60">
        <v>59646.025488159619</v>
      </c>
      <c r="B3929" s="54">
        <f t="shared" si="181"/>
        <v>6</v>
      </c>
      <c r="C3929" s="54">
        <f t="shared" si="182"/>
        <v>3920</v>
      </c>
      <c r="D3929" s="60">
        <v>59646.025488159619</v>
      </c>
      <c r="G3929" s="63"/>
      <c r="I3929" s="64"/>
      <c r="J3929" s="64"/>
      <c r="K3929" s="65"/>
      <c r="M3929" s="64"/>
      <c r="N3929" s="66"/>
      <c r="O3929" s="66"/>
      <c r="Q3929" s="67"/>
      <c r="R3929" s="68"/>
      <c r="S3929" s="63"/>
      <c r="AC3929" s="63">
        <v>57867.803491065279</v>
      </c>
      <c r="AD3929" s="63"/>
      <c r="AE3929" s="54" t="s">
        <v>177</v>
      </c>
      <c r="AG3929" s="63"/>
      <c r="AK3929" s="64"/>
      <c r="AL3929" s="64"/>
      <c r="AM3929" s="65"/>
      <c r="AO3929" s="64"/>
      <c r="AP3929" s="66"/>
      <c r="AQ3929" s="66"/>
      <c r="AS3929" s="67"/>
      <c r="AT3929" s="68"/>
    </row>
    <row r="3930" spans="1:46" x14ac:dyDescent="0.25">
      <c r="A3930" s="60">
        <v>59661.437525018584</v>
      </c>
      <c r="B3930" s="54">
        <f t="shared" si="181"/>
        <v>7</v>
      </c>
      <c r="C3930" s="54">
        <f t="shared" si="182"/>
        <v>3921</v>
      </c>
      <c r="D3930" s="60">
        <v>59661.437525018584</v>
      </c>
      <c r="G3930" s="63"/>
      <c r="I3930" s="64"/>
      <c r="J3930" s="64"/>
      <c r="K3930" s="65"/>
      <c r="M3930" s="64"/>
      <c r="N3930" s="66"/>
      <c r="O3930" s="66"/>
      <c r="Q3930" s="67"/>
      <c r="R3930" s="68"/>
      <c r="S3930" s="63"/>
      <c r="AC3930" s="63">
        <v>57882.025392462965</v>
      </c>
      <c r="AD3930" s="63"/>
      <c r="AE3930" s="54" t="s">
        <v>176</v>
      </c>
      <c r="AG3930" s="63"/>
      <c r="AK3930" s="64"/>
      <c r="AL3930" s="64"/>
      <c r="AM3930" s="65"/>
      <c r="AO3930" s="64"/>
      <c r="AP3930" s="66"/>
      <c r="AQ3930" s="66"/>
      <c r="AS3930" s="67"/>
      <c r="AT3930" s="68"/>
    </row>
    <row r="3931" spans="1:46" x14ac:dyDescent="0.25">
      <c r="A3931" s="60">
        <v>59676.973158217501</v>
      </c>
      <c r="B3931" s="54">
        <f t="shared" si="181"/>
        <v>8</v>
      </c>
      <c r="C3931" s="54">
        <f t="shared" si="182"/>
        <v>3922</v>
      </c>
      <c r="D3931" s="60">
        <v>59676.973158217501</v>
      </c>
      <c r="G3931" s="63"/>
      <c r="I3931" s="64"/>
      <c r="J3931" s="64"/>
      <c r="K3931" s="65"/>
      <c r="M3931" s="64"/>
      <c r="N3931" s="66"/>
      <c r="O3931" s="66"/>
      <c r="Q3931" s="67"/>
      <c r="R3931" s="68"/>
      <c r="S3931" s="63"/>
      <c r="AC3931" s="63">
        <v>57897.116900488734</v>
      </c>
      <c r="AD3931" s="63"/>
      <c r="AE3931" s="54" t="s">
        <v>177</v>
      </c>
      <c r="AG3931" s="63"/>
      <c r="AK3931" s="64"/>
      <c r="AL3931" s="64"/>
      <c r="AM3931" s="65"/>
      <c r="AO3931" s="64"/>
      <c r="AP3931" s="66"/>
      <c r="AQ3931" s="66"/>
      <c r="AS3931" s="67"/>
      <c r="AT3931" s="68"/>
    </row>
    <row r="3932" spans="1:46" x14ac:dyDescent="0.25">
      <c r="A3932" s="60">
        <v>59692.596728482284</v>
      </c>
      <c r="B3932" s="54">
        <f t="shared" si="181"/>
        <v>9</v>
      </c>
      <c r="C3932" s="54">
        <f t="shared" si="182"/>
        <v>3923</v>
      </c>
      <c r="D3932" s="60">
        <v>59692.596728482284</v>
      </c>
      <c r="G3932" s="63"/>
      <c r="I3932" s="64"/>
      <c r="J3932" s="64"/>
      <c r="K3932" s="65"/>
      <c r="M3932" s="64"/>
      <c r="N3932" s="66"/>
      <c r="O3932" s="66"/>
      <c r="Q3932" s="67"/>
      <c r="R3932" s="68"/>
      <c r="S3932" s="63"/>
      <c r="AC3932" s="63">
        <v>57911.653789055068</v>
      </c>
      <c r="AD3932" s="63"/>
      <c r="AE3932" s="54" t="s">
        <v>176</v>
      </c>
      <c r="AG3932" s="63"/>
      <c r="AK3932" s="64"/>
      <c r="AL3932" s="64"/>
      <c r="AM3932" s="65"/>
      <c r="AO3932" s="64"/>
      <c r="AP3932" s="66"/>
      <c r="AQ3932" s="66"/>
      <c r="AS3932" s="67"/>
      <c r="AT3932" s="68"/>
    </row>
    <row r="3933" spans="1:46" x14ac:dyDescent="0.25">
      <c r="A3933" s="60">
        <v>59708.294206044637</v>
      </c>
      <c r="B3933" s="54">
        <f t="shared" si="181"/>
        <v>10</v>
      </c>
      <c r="C3933" s="54">
        <f t="shared" si="182"/>
        <v>3924</v>
      </c>
      <c r="D3933" s="60">
        <v>59708.294206044637</v>
      </c>
      <c r="G3933" s="63"/>
      <c r="I3933" s="64"/>
      <c r="J3933" s="64"/>
      <c r="K3933" s="65"/>
      <c r="M3933" s="64"/>
      <c r="N3933" s="66"/>
      <c r="O3933" s="66"/>
      <c r="Q3933" s="67"/>
      <c r="R3933" s="68"/>
      <c r="S3933" s="63"/>
      <c r="AC3933" s="63">
        <v>57926.402386658359</v>
      </c>
      <c r="AD3933" s="63"/>
      <c r="AE3933" s="54" t="s">
        <v>177</v>
      </c>
      <c r="AG3933" s="63"/>
      <c r="AK3933" s="64"/>
      <c r="AL3933" s="64"/>
      <c r="AM3933" s="65"/>
      <c r="AO3933" s="64"/>
      <c r="AP3933" s="66"/>
      <c r="AQ3933" s="66"/>
      <c r="AS3933" s="67"/>
      <c r="AT3933" s="68"/>
    </row>
    <row r="3934" spans="1:46" x14ac:dyDescent="0.25">
      <c r="A3934" s="60">
        <v>59724.018878922332</v>
      </c>
      <c r="B3934" s="54">
        <f t="shared" si="181"/>
        <v>11</v>
      </c>
      <c r="C3934" s="54">
        <f t="shared" si="182"/>
        <v>3925</v>
      </c>
      <c r="D3934" s="60">
        <v>59724.018878922332</v>
      </c>
      <c r="G3934" s="63"/>
      <c r="I3934" s="64"/>
      <c r="J3934" s="64"/>
      <c r="K3934" s="65"/>
      <c r="M3934" s="64"/>
      <c r="N3934" s="66"/>
      <c r="O3934" s="66"/>
      <c r="Q3934" s="67"/>
      <c r="R3934" s="68"/>
      <c r="S3934" s="63"/>
      <c r="AC3934" s="63">
        <v>57941.295110892504</v>
      </c>
      <c r="AD3934" s="63"/>
      <c r="AE3934" s="54" t="s">
        <v>176</v>
      </c>
      <c r="AG3934" s="63"/>
      <c r="AK3934" s="64"/>
      <c r="AL3934" s="64"/>
      <c r="AM3934" s="65"/>
      <c r="AO3934" s="64"/>
      <c r="AP3934" s="66"/>
      <c r="AQ3934" s="66"/>
      <c r="AS3934" s="67"/>
      <c r="AT3934" s="68"/>
    </row>
    <row r="3935" spans="1:46" x14ac:dyDescent="0.25">
      <c r="A3935" s="60">
        <v>59739.746597806923</v>
      </c>
      <c r="B3935" s="54">
        <f t="shared" si="181"/>
        <v>12</v>
      </c>
      <c r="C3935" s="54">
        <f t="shared" si="182"/>
        <v>3926</v>
      </c>
      <c r="D3935" s="60">
        <v>59739.746597806923</v>
      </c>
      <c r="G3935" s="63"/>
      <c r="I3935" s="64"/>
      <c r="J3935" s="64"/>
      <c r="K3935" s="65"/>
      <c r="M3935" s="64"/>
      <c r="N3935" s="66"/>
      <c r="O3935" s="66"/>
      <c r="Q3935" s="67"/>
      <c r="R3935" s="68"/>
      <c r="S3935" s="63"/>
      <c r="AC3935" s="63">
        <v>57955.703415984288</v>
      </c>
      <c r="AD3935" s="63"/>
      <c r="AE3935" s="54" t="s">
        <v>177</v>
      </c>
      <c r="AG3935" s="63"/>
      <c r="AK3935" s="64"/>
      <c r="AL3935" s="64"/>
      <c r="AM3935" s="65"/>
      <c r="AO3935" s="64"/>
      <c r="AP3935" s="66"/>
      <c r="AQ3935" s="66"/>
      <c r="AS3935" s="67"/>
      <c r="AT3935" s="68"/>
    </row>
    <row r="3936" spans="1:46" x14ac:dyDescent="0.25">
      <c r="A3936" s="60">
        <v>59755.431823262479</v>
      </c>
      <c r="B3936" s="54">
        <f t="shared" si="181"/>
        <v>13</v>
      </c>
      <c r="C3936" s="54">
        <f t="shared" si="182"/>
        <v>3927</v>
      </c>
      <c r="D3936" s="60">
        <v>59755.431823262479</v>
      </c>
      <c r="G3936" s="63"/>
      <c r="I3936" s="64"/>
      <c r="J3936" s="64"/>
      <c r="K3936" s="65"/>
      <c r="M3936" s="64"/>
      <c r="N3936" s="66"/>
      <c r="O3936" s="66"/>
      <c r="Q3936" s="67"/>
      <c r="R3936" s="68"/>
      <c r="S3936" s="63"/>
      <c r="AC3936" s="63">
        <v>57970.930042905733</v>
      </c>
      <c r="AD3936" s="63"/>
      <c r="AE3936" s="54" t="s">
        <v>176</v>
      </c>
      <c r="AG3936" s="63"/>
      <c r="AK3936" s="64"/>
      <c r="AL3936" s="64"/>
      <c r="AM3936" s="65"/>
      <c r="AO3936" s="64"/>
      <c r="AP3936" s="66"/>
      <c r="AQ3936" s="66"/>
      <c r="AS3936" s="67"/>
      <c r="AT3936" s="68"/>
    </row>
    <row r="3937" spans="1:46" x14ac:dyDescent="0.25">
      <c r="A3937" s="60">
        <v>59771.04899536306</v>
      </c>
      <c r="B3937" s="54">
        <f t="shared" si="181"/>
        <v>14</v>
      </c>
      <c r="C3937" s="54">
        <f t="shared" si="182"/>
        <v>3928</v>
      </c>
      <c r="D3937" s="60">
        <v>59771.04899536306</v>
      </c>
      <c r="G3937" s="63"/>
      <c r="I3937" s="64"/>
      <c r="J3937" s="64"/>
      <c r="K3937" s="65"/>
      <c r="M3937" s="64"/>
      <c r="N3937" s="66"/>
      <c r="O3937" s="66"/>
      <c r="Q3937" s="67"/>
      <c r="R3937" s="68"/>
      <c r="S3937" s="63"/>
      <c r="AC3937" s="63">
        <v>57985.067973454949</v>
      </c>
      <c r="AD3937" s="63"/>
      <c r="AE3937" s="54" t="s">
        <v>177</v>
      </c>
      <c r="AG3937" s="63"/>
      <c r="AK3937" s="64"/>
      <c r="AL3937" s="64"/>
      <c r="AM3937" s="65"/>
      <c r="AO3937" s="64"/>
      <c r="AP3937" s="66"/>
      <c r="AQ3937" s="66"/>
      <c r="AS3937" s="67"/>
      <c r="AT3937" s="68"/>
    </row>
    <row r="3938" spans="1:46" x14ac:dyDescent="0.25">
      <c r="A3938" s="60">
        <v>59786.566141590942</v>
      </c>
      <c r="B3938" s="54">
        <f t="shared" si="181"/>
        <v>15</v>
      </c>
      <c r="C3938" s="54">
        <f t="shared" si="182"/>
        <v>3929</v>
      </c>
      <c r="D3938" s="60">
        <v>59786.566141590942</v>
      </c>
      <c r="G3938" s="63"/>
      <c r="I3938" s="64"/>
      <c r="J3938" s="64"/>
      <c r="K3938" s="65"/>
      <c r="M3938" s="64"/>
      <c r="N3938" s="66"/>
      <c r="O3938" s="66"/>
      <c r="Q3938" s="67"/>
      <c r="R3938" s="68"/>
      <c r="S3938" s="63"/>
      <c r="AC3938" s="63">
        <v>58000.546224830672</v>
      </c>
      <c r="AD3938" s="63"/>
      <c r="AE3938" s="54" t="s">
        <v>176</v>
      </c>
      <c r="AG3938" s="63"/>
      <c r="AK3938" s="64"/>
      <c r="AL3938" s="64"/>
      <c r="AM3938" s="65"/>
      <c r="AO3938" s="64"/>
      <c r="AP3938" s="66"/>
      <c r="AQ3938" s="66"/>
      <c r="AS3938" s="67"/>
      <c r="AT3938" s="68"/>
    </row>
    <row r="3939" spans="1:46" x14ac:dyDescent="0.25">
      <c r="A3939" s="60">
        <v>59801.965254633222</v>
      </c>
      <c r="B3939" s="54">
        <f t="shared" si="181"/>
        <v>16</v>
      </c>
      <c r="C3939" s="54">
        <f t="shared" si="182"/>
        <v>3930</v>
      </c>
      <c r="D3939" s="60">
        <v>59801.965254633222</v>
      </c>
      <c r="G3939" s="63"/>
      <c r="I3939" s="64"/>
      <c r="J3939" s="64"/>
      <c r="K3939" s="65"/>
      <c r="M3939" s="64"/>
      <c r="N3939" s="66"/>
      <c r="O3939" s="66"/>
      <c r="Q3939" s="67"/>
      <c r="R3939" s="68"/>
      <c r="S3939" s="63"/>
      <c r="AC3939" s="63">
        <v>58014.538902799599</v>
      </c>
      <c r="AD3939" s="63"/>
      <c r="AE3939" s="54" t="s">
        <v>177</v>
      </c>
      <c r="AG3939" s="63"/>
      <c r="AK3939" s="64"/>
      <c r="AL3939" s="64"/>
      <c r="AM3939" s="65"/>
      <c r="AO3939" s="64"/>
      <c r="AP3939" s="66"/>
      <c r="AQ3939" s="66"/>
      <c r="AS3939" s="67"/>
      <c r="AT3939" s="68"/>
    </row>
    <row r="3940" spans="1:46" x14ac:dyDescent="0.25">
      <c r="A3940" s="60">
        <v>59817.235146359541</v>
      </c>
      <c r="B3940" s="54">
        <f t="shared" si="181"/>
        <v>17</v>
      </c>
      <c r="C3940" s="54">
        <f t="shared" si="182"/>
        <v>3931</v>
      </c>
      <c r="D3940" s="60">
        <v>59817.235146359541</v>
      </c>
      <c r="G3940" s="63"/>
      <c r="I3940" s="64"/>
      <c r="J3940" s="64"/>
      <c r="K3940" s="65"/>
      <c r="M3940" s="64"/>
      <c r="N3940" s="66"/>
      <c r="O3940" s="66"/>
      <c r="Q3940" s="67"/>
      <c r="R3940" s="68"/>
      <c r="S3940" s="63"/>
      <c r="AC3940" s="63">
        <v>58030.132636093535</v>
      </c>
      <c r="AD3940" s="63"/>
      <c r="AE3940" s="54" t="s">
        <v>176</v>
      </c>
      <c r="AG3940" s="63"/>
      <c r="AK3940" s="64"/>
      <c r="AL3940" s="64"/>
      <c r="AM3940" s="65"/>
      <c r="AO3940" s="64"/>
      <c r="AP3940" s="66"/>
      <c r="AQ3940" s="66"/>
      <c r="AS3940" s="67"/>
      <c r="AT3940" s="68"/>
    </row>
    <row r="3941" spans="1:46" x14ac:dyDescent="0.25">
      <c r="A3941" s="60">
        <v>59832.37155601941</v>
      </c>
      <c r="B3941" s="54">
        <f t="shared" si="181"/>
        <v>18</v>
      </c>
      <c r="C3941" s="54">
        <f t="shared" si="182"/>
        <v>3932</v>
      </c>
      <c r="D3941" s="60">
        <v>59832.37155601941</v>
      </c>
      <c r="G3941" s="63"/>
      <c r="I3941" s="64"/>
      <c r="J3941" s="64"/>
      <c r="K3941" s="65"/>
      <c r="M3941" s="64"/>
      <c r="N3941" s="66"/>
      <c r="O3941" s="66"/>
      <c r="Q3941" s="67"/>
      <c r="R3941" s="68"/>
      <c r="S3941" s="63"/>
      <c r="AC3941" s="63">
        <v>58044.13806071179</v>
      </c>
      <c r="AD3941" s="63"/>
      <c r="AE3941" s="54" t="s">
        <v>177</v>
      </c>
      <c r="AG3941" s="63"/>
      <c r="AK3941" s="64"/>
      <c r="AL3941" s="64"/>
      <c r="AM3941" s="65"/>
      <c r="AO3941" s="64"/>
      <c r="AP3941" s="66"/>
      <c r="AQ3941" s="66"/>
      <c r="AS3941" s="67"/>
      <c r="AT3941" s="68"/>
    </row>
    <row r="3942" spans="1:46" x14ac:dyDescent="0.25">
      <c r="A3942" s="60">
        <v>59847.384585917462</v>
      </c>
      <c r="B3942" s="54">
        <f t="shared" si="181"/>
        <v>19</v>
      </c>
      <c r="C3942" s="54">
        <f t="shared" si="182"/>
        <v>3933</v>
      </c>
      <c r="D3942" s="60">
        <v>59847.384585917462</v>
      </c>
      <c r="G3942" s="63"/>
      <c r="I3942" s="64"/>
      <c r="J3942" s="64"/>
      <c r="K3942" s="65"/>
      <c r="M3942" s="64"/>
      <c r="N3942" s="66"/>
      <c r="O3942" s="66"/>
      <c r="Q3942" s="67"/>
      <c r="R3942" s="68"/>
      <c r="S3942" s="63"/>
      <c r="AC3942" s="63">
        <v>58059.675977318082</v>
      </c>
      <c r="AD3942" s="63"/>
      <c r="AE3942" s="54" t="s">
        <v>176</v>
      </c>
      <c r="AG3942" s="63"/>
      <c r="AK3942" s="64"/>
      <c r="AL3942" s="64"/>
      <c r="AM3942" s="65"/>
      <c r="AO3942" s="64"/>
      <c r="AP3942" s="66"/>
      <c r="AQ3942" s="66"/>
      <c r="AS3942" s="67"/>
      <c r="AT3942" s="68"/>
    </row>
    <row r="3943" spans="1:46" x14ac:dyDescent="0.25">
      <c r="A3943" s="60">
        <v>59862.284795559011</v>
      </c>
      <c r="B3943" s="54">
        <f t="shared" si="181"/>
        <v>20</v>
      </c>
      <c r="C3943" s="54">
        <f t="shared" si="182"/>
        <v>3934</v>
      </c>
      <c r="D3943" s="60">
        <v>59862.284795559011</v>
      </c>
      <c r="G3943" s="63"/>
      <c r="I3943" s="64"/>
      <c r="J3943" s="64"/>
      <c r="K3943" s="65"/>
      <c r="M3943" s="64"/>
      <c r="N3943" s="66"/>
      <c r="O3943" s="66"/>
      <c r="Q3943" s="67"/>
      <c r="R3943" s="68"/>
      <c r="S3943" s="63"/>
      <c r="AC3943" s="63">
        <v>58073.852113185916</v>
      </c>
      <c r="AD3943" s="63"/>
      <c r="AE3943" s="54" t="s">
        <v>177</v>
      </c>
      <c r="AG3943" s="63"/>
      <c r="AK3943" s="64"/>
      <c r="AL3943" s="64"/>
      <c r="AM3943" s="65"/>
      <c r="AO3943" s="64"/>
      <c r="AP3943" s="66"/>
      <c r="AQ3943" s="66"/>
      <c r="AS3943" s="67"/>
      <c r="AT3943" s="68"/>
    </row>
    <row r="3944" spans="1:46" x14ac:dyDescent="0.25">
      <c r="A3944" s="60">
        <v>59877.098948435858</v>
      </c>
      <c r="B3944" s="54">
        <f t="shared" si="181"/>
        <v>21</v>
      </c>
      <c r="C3944" s="54">
        <f t="shared" si="182"/>
        <v>3935</v>
      </c>
      <c r="D3944" s="60">
        <v>59877.098948435858</v>
      </c>
      <c r="G3944" s="63"/>
      <c r="I3944" s="64"/>
      <c r="J3944" s="64"/>
      <c r="K3944" s="65"/>
      <c r="M3944" s="64"/>
      <c r="N3944" s="66"/>
      <c r="O3944" s="66"/>
      <c r="Q3944" s="67"/>
      <c r="R3944" s="68"/>
      <c r="S3944" s="63"/>
      <c r="AC3944" s="63">
        <v>58089.1657939055</v>
      </c>
      <c r="AD3944" s="63"/>
      <c r="AE3944" s="54" t="s">
        <v>176</v>
      </c>
      <c r="AG3944" s="63"/>
      <c r="AK3944" s="64"/>
      <c r="AL3944" s="64"/>
      <c r="AM3944" s="65"/>
      <c r="AO3944" s="64"/>
      <c r="AP3944" s="66"/>
      <c r="AQ3944" s="66"/>
      <c r="AS3944" s="67"/>
      <c r="AT3944" s="68"/>
    </row>
    <row r="3945" spans="1:46" x14ac:dyDescent="0.25">
      <c r="A3945" s="60">
        <v>59891.84921147069</v>
      </c>
      <c r="B3945" s="54">
        <f t="shared" si="181"/>
        <v>22</v>
      </c>
      <c r="C3945" s="54">
        <f t="shared" si="182"/>
        <v>3936</v>
      </c>
      <c r="D3945" s="60">
        <v>59891.84921147069</v>
      </c>
      <c r="G3945" s="63"/>
      <c r="I3945" s="64"/>
      <c r="J3945" s="64"/>
      <c r="K3945" s="65"/>
      <c r="M3945" s="64"/>
      <c r="N3945" s="66"/>
      <c r="O3945" s="66"/>
      <c r="Q3945" s="67"/>
      <c r="R3945" s="68"/>
      <c r="S3945" s="63"/>
      <c r="AC3945" s="63">
        <v>58103.633961316198</v>
      </c>
      <c r="AD3945" s="63"/>
      <c r="AE3945" s="54" t="s">
        <v>177</v>
      </c>
      <c r="AG3945" s="63"/>
      <c r="AK3945" s="64"/>
      <c r="AL3945" s="64"/>
      <c r="AM3945" s="65"/>
      <c r="AO3945" s="64"/>
      <c r="AP3945" s="66"/>
      <c r="AQ3945" s="66"/>
      <c r="AS3945" s="67"/>
      <c r="AT3945" s="68"/>
    </row>
    <row r="3946" spans="1:46" x14ac:dyDescent="0.25">
      <c r="A3946" s="60">
        <v>59906.571535873227</v>
      </c>
      <c r="B3946" s="54">
        <f t="shared" si="181"/>
        <v>23</v>
      </c>
      <c r="C3946" s="54">
        <f t="shared" si="182"/>
        <v>3937</v>
      </c>
      <c r="D3946" s="60">
        <v>59906.571535873227</v>
      </c>
      <c r="G3946" s="63"/>
      <c r="I3946" s="64"/>
      <c r="J3946" s="64"/>
      <c r="K3946" s="65"/>
      <c r="M3946" s="64"/>
      <c r="N3946" s="66"/>
      <c r="O3946" s="66"/>
      <c r="Q3946" s="67"/>
      <c r="R3946" s="68"/>
      <c r="S3946" s="63"/>
      <c r="AC3946" s="63">
        <v>58118.603433697484</v>
      </c>
      <c r="AD3946" s="63"/>
      <c r="AE3946" s="54" t="s">
        <v>176</v>
      </c>
      <c r="AG3946" s="63"/>
      <c r="AK3946" s="64"/>
      <c r="AL3946" s="64"/>
      <c r="AM3946" s="65"/>
      <c r="AO3946" s="64"/>
      <c r="AP3946" s="66"/>
      <c r="AQ3946" s="66"/>
      <c r="AS3946" s="67"/>
      <c r="AT3946" s="68"/>
    </row>
    <row r="3947" spans="1:46" x14ac:dyDescent="0.25">
      <c r="A3947" s="60">
        <v>59921.293833091389</v>
      </c>
      <c r="B3947" s="54">
        <f t="shared" si="181"/>
        <v>24</v>
      </c>
      <c r="C3947" s="54">
        <f t="shared" si="182"/>
        <v>3938</v>
      </c>
      <c r="D3947" s="60">
        <v>59921.293833091389</v>
      </c>
      <c r="G3947" s="63"/>
      <c r="I3947" s="64"/>
      <c r="J3947" s="64"/>
      <c r="K3947" s="65"/>
      <c r="M3947" s="64"/>
      <c r="N3947" s="66"/>
      <c r="O3947" s="66"/>
      <c r="Q3947" s="67"/>
      <c r="R3947" s="68"/>
      <c r="S3947" s="63"/>
      <c r="AC3947" s="63">
        <v>58133.421841430012</v>
      </c>
      <c r="AD3947" s="63"/>
      <c r="AE3947" s="54" t="s">
        <v>177</v>
      </c>
      <c r="AG3947" s="63"/>
      <c r="AK3947" s="64"/>
      <c r="AL3947" s="64"/>
      <c r="AM3947" s="65"/>
      <c r="AO3947" s="64"/>
      <c r="AP3947" s="66"/>
      <c r="AQ3947" s="66"/>
      <c r="AS3947" s="67"/>
      <c r="AT3947" s="68"/>
    </row>
    <row r="3948" spans="1:46" x14ac:dyDescent="0.25">
      <c r="A3948" s="60">
        <v>59936.053162914235</v>
      </c>
      <c r="B3948" s="54">
        <f t="shared" si="181"/>
        <v>1</v>
      </c>
      <c r="C3948" s="54">
        <f t="shared" si="182"/>
        <v>3939</v>
      </c>
      <c r="D3948" s="60">
        <v>59936.053162914235</v>
      </c>
      <c r="G3948" s="63"/>
      <c r="I3948" s="64"/>
      <c r="J3948" s="64"/>
      <c r="K3948" s="65"/>
      <c r="M3948" s="64"/>
      <c r="N3948" s="66"/>
      <c r="O3948" s="66"/>
      <c r="Q3948" s="67"/>
      <c r="R3948" s="68"/>
      <c r="S3948" s="63"/>
      <c r="AC3948" s="63">
        <v>58148.00500269141</v>
      </c>
      <c r="AD3948" s="63"/>
      <c r="AE3948" s="54" t="s">
        <v>176</v>
      </c>
      <c r="AG3948" s="63"/>
      <c r="AK3948" s="64"/>
      <c r="AL3948" s="64"/>
      <c r="AM3948" s="65"/>
      <c r="AO3948" s="64"/>
      <c r="AP3948" s="66"/>
      <c r="AQ3948" s="66"/>
      <c r="AS3948" s="67"/>
      <c r="AT3948" s="68"/>
    </row>
    <row r="3949" spans="1:46" x14ac:dyDescent="0.25">
      <c r="A3949" s="60">
        <v>59950.875748416875</v>
      </c>
      <c r="B3949" s="54">
        <f t="shared" si="181"/>
        <v>2</v>
      </c>
      <c r="C3949" s="54">
        <f t="shared" si="182"/>
        <v>3940</v>
      </c>
      <c r="D3949" s="60">
        <v>59950.875748416875</v>
      </c>
      <c r="G3949" s="63"/>
      <c r="I3949" s="64"/>
      <c r="J3949" s="64"/>
      <c r="K3949" s="65"/>
      <c r="M3949" s="64"/>
      <c r="N3949" s="66"/>
      <c r="O3949" s="66"/>
      <c r="Q3949" s="67"/>
      <c r="R3949" s="68"/>
      <c r="S3949" s="63"/>
      <c r="AC3949" s="63">
        <v>58163.15926168859</v>
      </c>
      <c r="AD3949" s="63"/>
      <c r="AE3949" s="54" t="s">
        <v>177</v>
      </c>
      <c r="AG3949" s="63"/>
      <c r="AK3949" s="64"/>
      <c r="AL3949" s="64"/>
      <c r="AM3949" s="65"/>
      <c r="AO3949" s="64"/>
      <c r="AP3949" s="66"/>
      <c r="AQ3949" s="66"/>
      <c r="AS3949" s="67"/>
      <c r="AT3949" s="68"/>
    </row>
    <row r="3950" spans="1:46" x14ac:dyDescent="0.25">
      <c r="A3950" s="60">
        <v>59965.792437627446</v>
      </c>
      <c r="B3950" s="54">
        <f t="shared" si="181"/>
        <v>3</v>
      </c>
      <c r="C3950" s="54">
        <f t="shared" si="182"/>
        <v>3941</v>
      </c>
      <c r="D3950" s="60">
        <v>59965.792437627446</v>
      </c>
      <c r="G3950" s="63"/>
      <c r="I3950" s="64"/>
      <c r="J3950" s="64"/>
      <c r="K3950" s="65"/>
      <c r="M3950" s="64"/>
      <c r="N3950" s="66"/>
      <c r="O3950" s="66"/>
      <c r="Q3950" s="67"/>
      <c r="R3950" s="68"/>
      <c r="S3950" s="63"/>
      <c r="AC3950" s="63">
        <v>58177.39608264016</v>
      </c>
      <c r="AD3950" s="63"/>
      <c r="AE3950" s="54" t="s">
        <v>176</v>
      </c>
      <c r="AG3950" s="63"/>
      <c r="AK3950" s="64"/>
      <c r="AL3950" s="64"/>
      <c r="AM3950" s="65"/>
      <c r="AO3950" s="64"/>
      <c r="AP3950" s="66"/>
      <c r="AQ3950" s="66"/>
      <c r="AS3950" s="67"/>
      <c r="AT3950" s="68"/>
    </row>
    <row r="3951" spans="1:46" x14ac:dyDescent="0.25">
      <c r="A3951" s="60">
        <v>59980.819714386482</v>
      </c>
      <c r="B3951" s="54">
        <f t="shared" si="181"/>
        <v>4</v>
      </c>
      <c r="C3951" s="54">
        <f t="shared" si="182"/>
        <v>3942</v>
      </c>
      <c r="D3951" s="60">
        <v>59980.819714386482</v>
      </c>
      <c r="G3951" s="63"/>
      <c r="I3951" s="64"/>
      <c r="J3951" s="64"/>
      <c r="K3951" s="65"/>
      <c r="M3951" s="64"/>
      <c r="N3951" s="66"/>
      <c r="O3951" s="66"/>
      <c r="Q3951" s="67"/>
      <c r="R3951" s="68"/>
      <c r="S3951" s="63"/>
      <c r="AC3951" s="63">
        <v>58192.804770753719</v>
      </c>
      <c r="AD3951" s="63"/>
      <c r="AE3951" s="54" t="s">
        <v>177</v>
      </c>
      <c r="AG3951" s="63"/>
      <c r="AK3951" s="64"/>
      <c r="AL3951" s="64"/>
      <c r="AM3951" s="65"/>
      <c r="AO3951" s="64"/>
      <c r="AP3951" s="66"/>
      <c r="AQ3951" s="66"/>
      <c r="AS3951" s="67"/>
      <c r="AT3951" s="68"/>
    </row>
    <row r="3952" spans="1:46" x14ac:dyDescent="0.25">
      <c r="A3952" s="60">
        <v>59995.976440015715</v>
      </c>
      <c r="B3952" s="54">
        <f t="shared" si="181"/>
        <v>5</v>
      </c>
      <c r="C3952" s="54">
        <f t="shared" si="182"/>
        <v>3943</v>
      </c>
      <c r="D3952" s="60">
        <v>59995.976440015715</v>
      </c>
      <c r="G3952" s="63"/>
      <c r="I3952" s="64"/>
      <c r="J3952" s="64"/>
      <c r="K3952" s="65"/>
      <c r="M3952" s="64"/>
      <c r="N3952" s="66"/>
      <c r="O3952" s="66"/>
      <c r="Q3952" s="67"/>
      <c r="R3952" s="68"/>
      <c r="S3952" s="63"/>
      <c r="AC3952" s="63">
        <v>58206.803380224854</v>
      </c>
      <c r="AD3952" s="63"/>
      <c r="AE3952" s="54" t="s">
        <v>176</v>
      </c>
      <c r="AG3952" s="63"/>
      <c r="AK3952" s="64"/>
      <c r="AL3952" s="64"/>
      <c r="AM3952" s="65"/>
      <c r="AO3952" s="64"/>
      <c r="AP3952" s="66"/>
      <c r="AQ3952" s="66"/>
      <c r="AS3952" s="67"/>
      <c r="AT3952" s="68"/>
    </row>
    <row r="3953" spans="1:46" x14ac:dyDescent="0.25">
      <c r="A3953" s="60">
        <v>60011.262234191876</v>
      </c>
      <c r="B3953" s="54">
        <f t="shared" si="181"/>
        <v>6</v>
      </c>
      <c r="C3953" s="54">
        <f t="shared" si="182"/>
        <v>3944</v>
      </c>
      <c r="D3953" s="60">
        <v>60011.262234191876</v>
      </c>
      <c r="G3953" s="63"/>
      <c r="I3953" s="64"/>
      <c r="J3953" s="64"/>
      <c r="K3953" s="65"/>
      <c r="M3953" s="64"/>
      <c r="N3953" s="66"/>
      <c r="O3953" s="66"/>
      <c r="Q3953" s="67"/>
      <c r="R3953" s="68"/>
      <c r="S3953" s="63"/>
      <c r="AC3953" s="63">
        <v>58222.337139591575</v>
      </c>
      <c r="AD3953" s="63"/>
      <c r="AE3953" s="54" t="s">
        <v>177</v>
      </c>
      <c r="AG3953" s="63"/>
      <c r="AK3953" s="64"/>
      <c r="AL3953" s="64"/>
      <c r="AM3953" s="65"/>
      <c r="AO3953" s="64"/>
      <c r="AP3953" s="66"/>
      <c r="AQ3953" s="66"/>
      <c r="AS3953" s="67"/>
      <c r="AT3953" s="68"/>
    </row>
    <row r="3954" spans="1:46" x14ac:dyDescent="0.25">
      <c r="A3954" s="60">
        <v>60026.680721429177</v>
      </c>
      <c r="B3954" s="54">
        <f t="shared" si="181"/>
        <v>7</v>
      </c>
      <c r="C3954" s="54">
        <f t="shared" si="182"/>
        <v>3945</v>
      </c>
      <c r="D3954" s="60">
        <v>60026.680721429177</v>
      </c>
      <c r="G3954" s="63"/>
      <c r="I3954" s="64"/>
      <c r="J3954" s="64"/>
      <c r="K3954" s="65"/>
      <c r="M3954" s="64"/>
      <c r="N3954" s="66"/>
      <c r="O3954" s="66"/>
      <c r="Q3954" s="67"/>
      <c r="R3954" s="68"/>
      <c r="S3954" s="63"/>
      <c r="AC3954" s="63">
        <v>58236.249106361996</v>
      </c>
      <c r="AD3954" s="63"/>
      <c r="AE3954" s="54" t="s">
        <v>176</v>
      </c>
      <c r="AG3954" s="63"/>
      <c r="AK3954" s="64"/>
      <c r="AL3954" s="64"/>
      <c r="AM3954" s="65"/>
      <c r="AO3954" s="64"/>
      <c r="AP3954" s="66"/>
      <c r="AQ3954" s="66"/>
      <c r="AS3954" s="67"/>
      <c r="AT3954" s="68"/>
    </row>
    <row r="3955" spans="1:46" x14ac:dyDescent="0.25">
      <c r="A3955" s="60">
        <v>60042.210768457502</v>
      </c>
      <c r="B3955" s="54">
        <f t="shared" si="181"/>
        <v>8</v>
      </c>
      <c r="C3955" s="54">
        <f t="shared" si="182"/>
        <v>3946</v>
      </c>
      <c r="D3955" s="60">
        <v>60042.210768457502</v>
      </c>
      <c r="G3955" s="63"/>
      <c r="I3955" s="64"/>
      <c r="J3955" s="64"/>
      <c r="K3955" s="65"/>
      <c r="M3955" s="64"/>
      <c r="N3955" s="66"/>
      <c r="O3955" s="66"/>
      <c r="Q3955" s="67"/>
      <c r="R3955" s="68"/>
      <c r="S3955" s="63"/>
      <c r="AC3955" s="63">
        <v>58251.759905956686</v>
      </c>
      <c r="AD3955" s="63"/>
      <c r="AE3955" s="54" t="s">
        <v>177</v>
      </c>
      <c r="AG3955" s="63"/>
      <c r="AK3955" s="64"/>
      <c r="AL3955" s="64"/>
      <c r="AM3955" s="65"/>
      <c r="AO3955" s="64"/>
      <c r="AP3955" s="66"/>
      <c r="AQ3955" s="66"/>
      <c r="AS3955" s="67"/>
      <c r="AT3955" s="68"/>
    </row>
    <row r="3956" spans="1:46" x14ac:dyDescent="0.25">
      <c r="A3956" s="60">
        <v>60057.841577245854</v>
      </c>
      <c r="B3956" s="54">
        <f t="shared" si="181"/>
        <v>9</v>
      </c>
      <c r="C3956" s="54">
        <f t="shared" si="182"/>
        <v>3947</v>
      </c>
      <c r="D3956" s="60">
        <v>60057.841577245854</v>
      </c>
      <c r="G3956" s="63"/>
      <c r="I3956" s="64"/>
      <c r="J3956" s="64"/>
      <c r="K3956" s="65"/>
      <c r="M3956" s="64"/>
      <c r="N3956" s="66"/>
      <c r="O3956" s="66"/>
      <c r="Q3956" s="67"/>
      <c r="R3956" s="68"/>
      <c r="S3956" s="63"/>
      <c r="AC3956" s="63">
        <v>58265.75018226169</v>
      </c>
      <c r="AD3956" s="63"/>
      <c r="AE3956" s="54" t="s">
        <v>176</v>
      </c>
      <c r="AG3956" s="63"/>
      <c r="AK3956" s="64"/>
      <c r="AL3956" s="64"/>
      <c r="AM3956" s="65"/>
      <c r="AO3956" s="64"/>
      <c r="AP3956" s="66"/>
      <c r="AQ3956" s="66"/>
      <c r="AS3956" s="67"/>
      <c r="AT3956" s="68"/>
    </row>
    <row r="3957" spans="1:46" x14ac:dyDescent="0.25">
      <c r="A3957" s="60">
        <v>60073.532946717925</v>
      </c>
      <c r="B3957" s="54">
        <f t="shared" si="181"/>
        <v>10</v>
      </c>
      <c r="C3957" s="54">
        <f t="shared" si="182"/>
        <v>3948</v>
      </c>
      <c r="D3957" s="60">
        <v>60073.532946717925</v>
      </c>
      <c r="G3957" s="63"/>
      <c r="I3957" s="64"/>
      <c r="J3957" s="64"/>
      <c r="K3957" s="65"/>
      <c r="M3957" s="64"/>
      <c r="N3957" s="66"/>
      <c r="O3957" s="66"/>
      <c r="Q3957" s="67"/>
      <c r="R3957" s="68"/>
      <c r="S3957" s="63"/>
      <c r="AC3957" s="63">
        <v>58281.101026059594</v>
      </c>
      <c r="AD3957" s="63"/>
      <c r="AE3957" s="54" t="s">
        <v>177</v>
      </c>
      <c r="AG3957" s="63"/>
      <c r="AK3957" s="64"/>
      <c r="AL3957" s="64"/>
      <c r="AM3957" s="65"/>
      <c r="AO3957" s="64"/>
      <c r="AP3957" s="66"/>
      <c r="AQ3957" s="66"/>
      <c r="AS3957" s="67"/>
      <c r="AT3957" s="68"/>
    </row>
    <row r="3958" spans="1:46" x14ac:dyDescent="0.25">
      <c r="A3958" s="60">
        <v>60089.264849501662</v>
      </c>
      <c r="B3958" s="54">
        <f t="shared" si="181"/>
        <v>11</v>
      </c>
      <c r="C3958" s="54">
        <f t="shared" si="182"/>
        <v>3949</v>
      </c>
      <c r="D3958" s="60">
        <v>60089.264849501662</v>
      </c>
      <c r="G3958" s="63"/>
      <c r="I3958" s="64"/>
      <c r="J3958" s="64"/>
      <c r="K3958" s="65"/>
      <c r="M3958" s="64"/>
      <c r="N3958" s="66"/>
      <c r="O3958" s="66"/>
      <c r="Q3958" s="67"/>
      <c r="R3958" s="68"/>
      <c r="S3958" s="63"/>
      <c r="AC3958" s="63">
        <v>58295.319009284023</v>
      </c>
      <c r="AD3958" s="63"/>
      <c r="AE3958" s="54" t="s">
        <v>176</v>
      </c>
      <c r="AG3958" s="63"/>
      <c r="AK3958" s="64"/>
      <c r="AL3958" s="64"/>
      <c r="AM3958" s="65"/>
      <c r="AO3958" s="64"/>
      <c r="AP3958" s="66"/>
      <c r="AQ3958" s="66"/>
      <c r="AS3958" s="67"/>
      <c r="AT3958" s="68"/>
    </row>
    <row r="3959" spans="1:46" x14ac:dyDescent="0.25">
      <c r="A3959" s="60">
        <v>60104.986907935236</v>
      </c>
      <c r="B3959" s="54">
        <f t="shared" si="181"/>
        <v>12</v>
      </c>
      <c r="C3959" s="54">
        <f t="shared" si="182"/>
        <v>3950</v>
      </c>
      <c r="D3959" s="60">
        <v>60104.986907935236</v>
      </c>
      <c r="G3959" s="63"/>
      <c r="I3959" s="64"/>
      <c r="J3959" s="64"/>
      <c r="K3959" s="65"/>
      <c r="M3959" s="64"/>
      <c r="N3959" s="66"/>
      <c r="O3959" s="66"/>
      <c r="Q3959" s="67"/>
      <c r="R3959" s="68"/>
      <c r="S3959" s="63"/>
      <c r="AC3959" s="63">
        <v>58310.405270896386</v>
      </c>
      <c r="AD3959" s="63"/>
      <c r="AE3959" s="54" t="s">
        <v>177</v>
      </c>
      <c r="AG3959" s="63"/>
      <c r="AK3959" s="64"/>
      <c r="AL3959" s="64"/>
      <c r="AM3959" s="65"/>
      <c r="AO3959" s="64"/>
      <c r="AP3959" s="66"/>
      <c r="AQ3959" s="66"/>
      <c r="AS3959" s="67"/>
      <c r="AT3959" s="68"/>
    </row>
    <row r="3960" spans="1:46" x14ac:dyDescent="0.25">
      <c r="A3960" s="60">
        <v>60120.677848439664</v>
      </c>
      <c r="B3960" s="54">
        <f t="shared" si="181"/>
        <v>13</v>
      </c>
      <c r="C3960" s="54">
        <f t="shared" si="182"/>
        <v>3951</v>
      </c>
      <c r="D3960" s="60">
        <v>60120.677848439664</v>
      </c>
      <c r="G3960" s="63"/>
      <c r="I3960" s="64"/>
      <c r="J3960" s="64"/>
      <c r="K3960" s="65"/>
      <c r="M3960" s="64"/>
      <c r="N3960" s="66"/>
      <c r="O3960" s="66"/>
      <c r="Q3960" s="67"/>
      <c r="R3960" s="68"/>
      <c r="S3960" s="63"/>
      <c r="AC3960" s="63">
        <v>58324.960068756249</v>
      </c>
      <c r="AD3960" s="63"/>
      <c r="AE3960" s="54" t="s">
        <v>176</v>
      </c>
      <c r="AG3960" s="63"/>
      <c r="AK3960" s="64"/>
      <c r="AL3960" s="64"/>
      <c r="AM3960" s="65"/>
      <c r="AO3960" s="64"/>
      <c r="AP3960" s="66"/>
      <c r="AQ3960" s="66"/>
      <c r="AS3960" s="67"/>
      <c r="AT3960" s="68"/>
    </row>
    <row r="3961" spans="1:46" x14ac:dyDescent="0.25">
      <c r="A3961" s="60">
        <v>60136.290582247078</v>
      </c>
      <c r="B3961" s="54">
        <f t="shared" si="181"/>
        <v>14</v>
      </c>
      <c r="C3961" s="54">
        <f t="shared" si="182"/>
        <v>3952</v>
      </c>
      <c r="D3961" s="60">
        <v>60136.290582247078</v>
      </c>
      <c r="G3961" s="63"/>
      <c r="I3961" s="64"/>
      <c r="J3961" s="64"/>
      <c r="K3961" s="65"/>
      <c r="M3961" s="64"/>
      <c r="N3961" s="66"/>
      <c r="O3961" s="66"/>
      <c r="Q3961" s="67"/>
      <c r="R3961" s="68"/>
      <c r="S3961" s="63"/>
      <c r="AC3961" s="63">
        <v>58339.722411450464</v>
      </c>
      <c r="AD3961" s="63"/>
      <c r="AE3961" s="54" t="s">
        <v>177</v>
      </c>
      <c r="AG3961" s="63"/>
      <c r="AK3961" s="64"/>
      <c r="AL3961" s="64"/>
      <c r="AM3961" s="65"/>
      <c r="AO3961" s="64"/>
      <c r="AP3961" s="66"/>
      <c r="AQ3961" s="66"/>
      <c r="AS3961" s="67"/>
      <c r="AT3961" s="68"/>
    </row>
    <row r="3962" spans="1:46" x14ac:dyDescent="0.25">
      <c r="A3962" s="60">
        <v>60151.811198624782</v>
      </c>
      <c r="B3962" s="54">
        <f t="shared" si="181"/>
        <v>15</v>
      </c>
      <c r="C3962" s="54">
        <f t="shared" si="182"/>
        <v>3953</v>
      </c>
      <c r="D3962" s="60">
        <v>60151.811198624782</v>
      </c>
      <c r="G3962" s="63"/>
      <c r="I3962" s="64"/>
      <c r="J3962" s="64"/>
      <c r="K3962" s="65"/>
      <c r="M3962" s="64"/>
      <c r="N3962" s="66"/>
      <c r="O3962" s="66"/>
      <c r="Q3962" s="67"/>
      <c r="R3962" s="68"/>
      <c r="S3962" s="63"/>
      <c r="AC3962" s="63">
        <v>58354.660734779667</v>
      </c>
      <c r="AD3962" s="63"/>
      <c r="AE3962" s="54" t="s">
        <v>176</v>
      </c>
      <c r="AG3962" s="63"/>
      <c r="AK3962" s="64"/>
      <c r="AL3962" s="64"/>
      <c r="AM3962" s="65"/>
      <c r="AO3962" s="64"/>
      <c r="AP3962" s="66"/>
      <c r="AQ3962" s="66"/>
      <c r="AS3962" s="67"/>
      <c r="AT3962" s="68"/>
    </row>
    <row r="3963" spans="1:46" x14ac:dyDescent="0.25">
      <c r="A3963" s="60">
        <v>60167.207521146629</v>
      </c>
      <c r="B3963" s="54">
        <f t="shared" si="181"/>
        <v>16</v>
      </c>
      <c r="C3963" s="54">
        <f t="shared" si="182"/>
        <v>3954</v>
      </c>
      <c r="D3963" s="60">
        <v>60167.207521146629</v>
      </c>
      <c r="G3963" s="63"/>
      <c r="I3963" s="64"/>
      <c r="J3963" s="64"/>
      <c r="K3963" s="65"/>
      <c r="M3963" s="64"/>
      <c r="N3963" s="66"/>
      <c r="O3963" s="66"/>
      <c r="Q3963" s="67"/>
      <c r="R3963" s="68"/>
      <c r="S3963" s="63"/>
      <c r="AC3963" s="63">
        <v>58369.095044125803</v>
      </c>
      <c r="AD3963" s="63"/>
      <c r="AE3963" s="54" t="s">
        <v>177</v>
      </c>
      <c r="AG3963" s="63"/>
      <c r="AK3963" s="64"/>
      <c r="AL3963" s="64"/>
      <c r="AM3963" s="65"/>
      <c r="AO3963" s="64"/>
      <c r="AP3963" s="66"/>
      <c r="AQ3963" s="66"/>
      <c r="AS3963" s="67"/>
      <c r="AT3963" s="68"/>
    </row>
    <row r="3964" spans="1:46" x14ac:dyDescent="0.25">
      <c r="A3964" s="60">
        <v>60182.478975653648</v>
      </c>
      <c r="B3964" s="54">
        <f t="shared" si="181"/>
        <v>17</v>
      </c>
      <c r="C3964" s="54">
        <f t="shared" si="182"/>
        <v>3955</v>
      </c>
      <c r="D3964" s="60">
        <v>60182.478975653648</v>
      </c>
      <c r="G3964" s="63"/>
      <c r="I3964" s="64"/>
      <c r="J3964" s="64"/>
      <c r="K3964" s="65"/>
      <c r="M3964" s="64"/>
      <c r="N3964" s="66"/>
      <c r="O3964" s="66"/>
      <c r="Q3964" s="67"/>
      <c r="R3964" s="68"/>
      <c r="S3964" s="63"/>
      <c r="AC3964" s="63">
        <v>58384.384039214347</v>
      </c>
      <c r="AD3964" s="63"/>
      <c r="AE3964" s="54" t="s">
        <v>176</v>
      </c>
      <c r="AG3964" s="63"/>
      <c r="AK3964" s="64"/>
      <c r="AL3964" s="64"/>
      <c r="AM3964" s="65"/>
      <c r="AO3964" s="64"/>
      <c r="AP3964" s="66"/>
      <c r="AQ3964" s="66"/>
      <c r="AS3964" s="67"/>
      <c r="AT3964" s="68"/>
    </row>
    <row r="3965" spans="1:46" x14ac:dyDescent="0.25">
      <c r="A3965" s="60">
        <v>60197.613913917914</v>
      </c>
      <c r="B3965" s="54">
        <f t="shared" si="181"/>
        <v>18</v>
      </c>
      <c r="C3965" s="54">
        <f t="shared" si="182"/>
        <v>3956</v>
      </c>
      <c r="D3965" s="60">
        <v>60197.613913917914</v>
      </c>
      <c r="G3965" s="63"/>
      <c r="I3965" s="64"/>
      <c r="J3965" s="64"/>
      <c r="K3965" s="65"/>
      <c r="M3965" s="64"/>
      <c r="N3965" s="66"/>
      <c r="O3965" s="66"/>
      <c r="Q3965" s="67"/>
      <c r="R3965" s="68"/>
      <c r="S3965" s="63"/>
      <c r="AC3965" s="63">
        <v>58398.54929865757</v>
      </c>
      <c r="AD3965" s="63"/>
      <c r="AE3965" s="54" t="s">
        <v>177</v>
      </c>
      <c r="AG3965" s="63"/>
      <c r="AK3965" s="64"/>
      <c r="AL3965" s="64"/>
      <c r="AM3965" s="65"/>
      <c r="AO3965" s="64"/>
      <c r="AP3965" s="66"/>
      <c r="AQ3965" s="66"/>
      <c r="AS3965" s="67"/>
      <c r="AT3965" s="68"/>
    </row>
    <row r="3966" spans="1:46" x14ac:dyDescent="0.25">
      <c r="A3966" s="60">
        <v>60212.627357440069</v>
      </c>
      <c r="B3966" s="54">
        <f t="shared" si="181"/>
        <v>19</v>
      </c>
      <c r="C3966" s="54">
        <f t="shared" si="182"/>
        <v>3957</v>
      </c>
      <c r="D3966" s="60">
        <v>60212.627357440069</v>
      </c>
      <c r="G3966" s="63"/>
      <c r="I3966" s="64"/>
      <c r="J3966" s="64"/>
      <c r="K3966" s="65"/>
      <c r="M3966" s="64"/>
      <c r="N3966" s="66"/>
      <c r="O3966" s="66"/>
      <c r="Q3966" s="67"/>
      <c r="R3966" s="68"/>
      <c r="S3966" s="63"/>
      <c r="AC3966" s="63">
        <v>58414.077016896103</v>
      </c>
      <c r="AD3966" s="63"/>
      <c r="AE3966" s="54" t="s">
        <v>176</v>
      </c>
      <c r="AG3966" s="63"/>
      <c r="AK3966" s="64"/>
      <c r="AL3966" s="64"/>
      <c r="AM3966" s="65"/>
      <c r="AO3966" s="64"/>
      <c r="AP3966" s="66"/>
      <c r="AQ3966" s="66"/>
      <c r="AS3966" s="67"/>
      <c r="AT3966" s="68"/>
    </row>
    <row r="3967" spans="1:46" x14ac:dyDescent="0.25">
      <c r="A3967" s="60">
        <v>60227.526756287087</v>
      </c>
      <c r="B3967" s="54">
        <f t="shared" si="181"/>
        <v>20</v>
      </c>
      <c r="C3967" s="54">
        <f t="shared" si="182"/>
        <v>3958</v>
      </c>
      <c r="D3967" s="60">
        <v>60227.526756287087</v>
      </c>
      <c r="G3967" s="63"/>
      <c r="I3967" s="64"/>
      <c r="J3967" s="64"/>
      <c r="K3967" s="65"/>
      <c r="M3967" s="64"/>
      <c r="N3967" s="66"/>
      <c r="O3967" s="66"/>
      <c r="Q3967" s="67"/>
      <c r="R3967" s="68"/>
      <c r="S3967" s="63"/>
      <c r="AC3967" s="63">
        <v>58428.092559874523</v>
      </c>
      <c r="AD3967" s="63"/>
      <c r="AE3967" s="54" t="s">
        <v>177</v>
      </c>
      <c r="AG3967" s="63"/>
      <c r="AK3967" s="64"/>
      <c r="AL3967" s="64"/>
      <c r="AM3967" s="65"/>
      <c r="AO3967" s="64"/>
      <c r="AP3967" s="66"/>
      <c r="AQ3967" s="66"/>
      <c r="AS3967" s="67"/>
      <c r="AT3967" s="68"/>
    </row>
    <row r="3968" spans="1:46" x14ac:dyDescent="0.25">
      <c r="A3968" s="60">
        <v>60242.340999997221</v>
      </c>
      <c r="B3968" s="54">
        <f t="shared" si="181"/>
        <v>21</v>
      </c>
      <c r="C3968" s="54">
        <f t="shared" si="182"/>
        <v>3959</v>
      </c>
      <c r="D3968" s="60">
        <v>60242.340999997221</v>
      </c>
      <c r="G3968" s="63"/>
      <c r="I3968" s="64"/>
      <c r="J3968" s="64"/>
      <c r="K3968" s="65"/>
      <c r="M3968" s="64"/>
      <c r="N3968" s="66"/>
      <c r="O3968" s="66"/>
      <c r="Q3968" s="67"/>
      <c r="R3968" s="68"/>
      <c r="S3968" s="63"/>
      <c r="AC3968" s="63">
        <v>58443.695738156792</v>
      </c>
      <c r="AD3968" s="63"/>
      <c r="AE3968" s="54" t="s">
        <v>176</v>
      </c>
      <c r="AG3968" s="63"/>
      <c r="AK3968" s="64"/>
      <c r="AL3968" s="64"/>
      <c r="AM3968" s="65"/>
      <c r="AO3968" s="64"/>
      <c r="AP3968" s="66"/>
      <c r="AQ3968" s="66"/>
      <c r="AS3968" s="67"/>
      <c r="AT3968" s="68"/>
    </row>
    <row r="3969" spans="1:46" x14ac:dyDescent="0.25">
      <c r="A3969" s="60">
        <v>60257.090662101749</v>
      </c>
      <c r="B3969" s="54">
        <f t="shared" si="181"/>
        <v>22</v>
      </c>
      <c r="C3969" s="54">
        <f t="shared" si="182"/>
        <v>3960</v>
      </c>
      <c r="D3969" s="60">
        <v>60257.090662101749</v>
      </c>
      <c r="G3969" s="63"/>
      <c r="I3969" s="64"/>
      <c r="J3969" s="64"/>
      <c r="K3969" s="65"/>
      <c r="M3969" s="64"/>
      <c r="N3969" s="66"/>
      <c r="O3969" s="66"/>
      <c r="Q3969" s="67"/>
      <c r="R3969" s="68"/>
      <c r="S3969" s="63"/>
      <c r="AC3969" s="63">
        <v>58457.719146063551</v>
      </c>
      <c r="AD3969" s="63"/>
      <c r="AE3969" s="54" t="s">
        <v>177</v>
      </c>
      <c r="AG3969" s="63"/>
      <c r="AK3969" s="64"/>
      <c r="AL3969" s="64"/>
      <c r="AM3969" s="65"/>
      <c r="AO3969" s="64"/>
      <c r="AP3969" s="66"/>
      <c r="AQ3969" s="66"/>
      <c r="AS3969" s="67"/>
      <c r="AT3969" s="68"/>
    </row>
    <row r="3970" spans="1:46" x14ac:dyDescent="0.25">
      <c r="A3970" s="60">
        <v>60271.813408217393</v>
      </c>
      <c r="B3970" s="54">
        <f t="shared" si="181"/>
        <v>23</v>
      </c>
      <c r="C3970" s="54">
        <f t="shared" si="182"/>
        <v>3961</v>
      </c>
      <c r="D3970" s="60">
        <v>60271.813408217393</v>
      </c>
      <c r="G3970" s="63"/>
      <c r="I3970" s="64"/>
      <c r="J3970" s="64"/>
      <c r="K3970" s="65"/>
      <c r="M3970" s="64"/>
      <c r="N3970" s="66"/>
      <c r="O3970" s="66"/>
      <c r="Q3970" s="67"/>
      <c r="R3970" s="68"/>
      <c r="S3970" s="63"/>
      <c r="AC3970" s="63">
        <v>58473.225115445908</v>
      </c>
      <c r="AD3970" s="63"/>
      <c r="AE3970" s="54" t="s">
        <v>176</v>
      </c>
      <c r="AG3970" s="63"/>
      <c r="AK3970" s="64"/>
      <c r="AL3970" s="64"/>
      <c r="AM3970" s="65"/>
      <c r="AO3970" s="64"/>
      <c r="AP3970" s="66"/>
      <c r="AQ3970" s="66"/>
      <c r="AS3970" s="67"/>
      <c r="AT3970" s="68"/>
    </row>
    <row r="3971" spans="1:46" x14ac:dyDescent="0.25">
      <c r="A3971" s="60">
        <v>60286.535169403069</v>
      </c>
      <c r="B3971" s="54">
        <f t="shared" si="181"/>
        <v>24</v>
      </c>
      <c r="C3971" s="54">
        <f t="shared" si="182"/>
        <v>3962</v>
      </c>
      <c r="D3971" s="60">
        <v>60286.535169403069</v>
      </c>
      <c r="G3971" s="63"/>
      <c r="I3971" s="64"/>
      <c r="J3971" s="64"/>
      <c r="K3971" s="65"/>
      <c r="M3971" s="64"/>
      <c r="N3971" s="66"/>
      <c r="O3971" s="66"/>
      <c r="Q3971" s="67"/>
      <c r="R3971" s="68"/>
      <c r="S3971" s="63"/>
      <c r="AC3971" s="63">
        <v>58487.415332064033</v>
      </c>
      <c r="AD3971" s="63"/>
      <c r="AE3971" s="54" t="s">
        <v>177</v>
      </c>
      <c r="AG3971" s="63"/>
      <c r="AK3971" s="64"/>
      <c r="AL3971" s="64"/>
      <c r="AM3971" s="65"/>
      <c r="AO3971" s="64"/>
      <c r="AP3971" s="66"/>
      <c r="AQ3971" s="66"/>
      <c r="AS3971" s="67"/>
      <c r="AT3971" s="68"/>
    </row>
    <row r="3972" spans="1:46" x14ac:dyDescent="0.25">
      <c r="A3972" s="60">
        <v>60301.295440502465</v>
      </c>
      <c r="B3972" s="54">
        <f t="shared" si="181"/>
        <v>1</v>
      </c>
      <c r="C3972" s="54">
        <f t="shared" si="182"/>
        <v>3963</v>
      </c>
      <c r="D3972" s="60">
        <v>60301.295440502465</v>
      </c>
      <c r="G3972" s="63"/>
      <c r="I3972" s="64"/>
      <c r="J3972" s="64"/>
      <c r="K3972" s="65"/>
      <c r="M3972" s="64"/>
      <c r="N3972" s="66"/>
      <c r="O3972" s="66"/>
      <c r="Q3972" s="67"/>
      <c r="R3972" s="68"/>
      <c r="S3972" s="63"/>
      <c r="AC3972" s="63">
        <v>58502.675895184278</v>
      </c>
      <c r="AD3972" s="63"/>
      <c r="AE3972" s="54" t="s">
        <v>176</v>
      </c>
      <c r="AG3972" s="63"/>
      <c r="AK3972" s="64"/>
      <c r="AL3972" s="64"/>
      <c r="AM3972" s="65"/>
      <c r="AO3972" s="64"/>
      <c r="AP3972" s="66"/>
      <c r="AQ3972" s="66"/>
      <c r="AS3972" s="67"/>
      <c r="AT3972" s="68"/>
    </row>
    <row r="3973" spans="1:46" x14ac:dyDescent="0.25">
      <c r="A3973" s="60">
        <v>60316.117625826038</v>
      </c>
      <c r="B3973" s="54">
        <f t="shared" si="181"/>
        <v>2</v>
      </c>
      <c r="C3973" s="54">
        <f t="shared" si="182"/>
        <v>3964</v>
      </c>
      <c r="D3973" s="60">
        <v>60316.117625826038</v>
      </c>
      <c r="G3973" s="63"/>
      <c r="I3973" s="64"/>
      <c r="J3973" s="64"/>
      <c r="K3973" s="65"/>
      <c r="M3973" s="64"/>
      <c r="N3973" s="66"/>
      <c r="O3973" s="66"/>
      <c r="Q3973" s="67"/>
      <c r="R3973" s="68"/>
      <c r="S3973" s="63"/>
      <c r="AC3973" s="63">
        <v>58517.154618039727</v>
      </c>
      <c r="AD3973" s="63"/>
      <c r="AE3973" s="54" t="s">
        <v>177</v>
      </c>
      <c r="AG3973" s="63"/>
      <c r="AK3973" s="64"/>
      <c r="AL3973" s="64"/>
      <c r="AM3973" s="65"/>
      <c r="AO3973" s="64"/>
      <c r="AP3973" s="66"/>
      <c r="AQ3973" s="66"/>
      <c r="AS3973" s="67"/>
      <c r="AT3973" s="68"/>
    </row>
    <row r="3974" spans="1:46" x14ac:dyDescent="0.25">
      <c r="A3974" s="60">
        <v>60331.035348427482</v>
      </c>
      <c r="B3974" s="54">
        <f t="shared" si="181"/>
        <v>3</v>
      </c>
      <c r="C3974" s="54">
        <f t="shared" si="182"/>
        <v>3965</v>
      </c>
      <c r="D3974" s="60">
        <v>60331.035348427482</v>
      </c>
      <c r="G3974" s="63"/>
      <c r="I3974" s="64"/>
      <c r="J3974" s="64"/>
      <c r="K3974" s="65"/>
      <c r="M3974" s="64"/>
      <c r="N3974" s="66"/>
      <c r="O3974" s="66"/>
      <c r="Q3974" s="67"/>
      <c r="R3974" s="68"/>
      <c r="S3974" s="63"/>
      <c r="AC3974" s="63">
        <v>58532.06894601509</v>
      </c>
      <c r="AD3974" s="63"/>
      <c r="AE3974" s="54" t="s">
        <v>176</v>
      </c>
      <c r="AG3974" s="63"/>
      <c r="AK3974" s="64"/>
      <c r="AL3974" s="64"/>
      <c r="AM3974" s="65"/>
      <c r="AO3974" s="64"/>
      <c r="AP3974" s="66"/>
      <c r="AQ3974" s="66"/>
      <c r="AS3974" s="67"/>
      <c r="AT3974" s="68"/>
    </row>
    <row r="3975" spans="1:46" x14ac:dyDescent="0.25">
      <c r="A3975" s="60">
        <v>60346.06248386763</v>
      </c>
      <c r="B3975" s="54">
        <f t="shared" si="181"/>
        <v>4</v>
      </c>
      <c r="C3975" s="54">
        <f t="shared" si="182"/>
        <v>3966</v>
      </c>
      <c r="D3975" s="60">
        <v>60346.06248386763</v>
      </c>
      <c r="G3975" s="63"/>
      <c r="I3975" s="64"/>
      <c r="J3975" s="64"/>
      <c r="K3975" s="65"/>
      <c r="M3975" s="64"/>
      <c r="N3975" s="66"/>
      <c r="O3975" s="66"/>
      <c r="Q3975" s="67"/>
      <c r="R3975" s="68"/>
      <c r="S3975" s="63"/>
      <c r="AC3975" s="63">
        <v>58546.891264827922</v>
      </c>
      <c r="AD3975" s="63"/>
      <c r="AE3975" s="54" t="s">
        <v>177</v>
      </c>
      <c r="AG3975" s="63"/>
      <c r="AK3975" s="64"/>
      <c r="AL3975" s="64"/>
      <c r="AM3975" s="65"/>
      <c r="AO3975" s="64"/>
      <c r="AP3975" s="66"/>
      <c r="AQ3975" s="66"/>
      <c r="AS3975" s="67"/>
      <c r="AT3975" s="68"/>
    </row>
    <row r="3976" spans="1:46" x14ac:dyDescent="0.25">
      <c r="A3976" s="60">
        <v>60361.219226593152</v>
      </c>
      <c r="B3976" s="54">
        <f t="shared" si="181"/>
        <v>5</v>
      </c>
      <c r="C3976" s="54">
        <f t="shared" si="182"/>
        <v>3967</v>
      </c>
      <c r="D3976" s="60">
        <v>60361.219226593152</v>
      </c>
      <c r="G3976" s="63"/>
      <c r="I3976" s="64"/>
      <c r="J3976" s="64"/>
      <c r="K3976" s="65"/>
      <c r="M3976" s="64"/>
      <c r="N3976" s="66"/>
      <c r="O3976" s="66"/>
      <c r="Q3976" s="67"/>
      <c r="R3976" s="68"/>
      <c r="S3976" s="63"/>
      <c r="AC3976" s="63">
        <v>58561.425328412559</v>
      </c>
      <c r="AD3976" s="63"/>
      <c r="AE3976" s="54" t="s">
        <v>176</v>
      </c>
      <c r="AG3976" s="63"/>
      <c r="AK3976" s="64"/>
      <c r="AL3976" s="64"/>
      <c r="AM3976" s="65"/>
      <c r="AO3976" s="64"/>
      <c r="AP3976" s="66"/>
      <c r="AQ3976" s="66"/>
      <c r="AS3976" s="67"/>
      <c r="AT3976" s="68"/>
    </row>
    <row r="3977" spans="1:46" x14ac:dyDescent="0.25">
      <c r="A3977" s="60">
        <v>60376.505320209544</v>
      </c>
      <c r="B3977" s="54">
        <f t="shared" si="181"/>
        <v>6</v>
      </c>
      <c r="C3977" s="54">
        <f t="shared" si="182"/>
        <v>3968</v>
      </c>
      <c r="D3977" s="60">
        <v>60376.505320209544</v>
      </c>
      <c r="G3977" s="63"/>
      <c r="I3977" s="64"/>
      <c r="J3977" s="64"/>
      <c r="K3977" s="65"/>
      <c r="M3977" s="64"/>
      <c r="N3977" s="66"/>
      <c r="O3977" s="66"/>
      <c r="Q3977" s="67"/>
      <c r="R3977" s="68"/>
      <c r="S3977" s="63"/>
      <c r="AC3977" s="63">
        <v>58576.570111020468</v>
      </c>
      <c r="AD3977" s="63"/>
      <c r="AE3977" s="54" t="s">
        <v>177</v>
      </c>
      <c r="AG3977" s="63"/>
      <c r="AK3977" s="64"/>
      <c r="AL3977" s="64"/>
      <c r="AM3977" s="65"/>
      <c r="AO3977" s="64"/>
      <c r="AP3977" s="66"/>
      <c r="AQ3977" s="66"/>
      <c r="AS3977" s="67"/>
      <c r="AT3977" s="68"/>
    </row>
    <row r="3978" spans="1:46" x14ac:dyDescent="0.25">
      <c r="A3978" s="60">
        <v>60391.921648670454</v>
      </c>
      <c r="B3978" s="54">
        <f t="shared" si="181"/>
        <v>7</v>
      </c>
      <c r="C3978" s="54">
        <f t="shared" si="182"/>
        <v>3969</v>
      </c>
      <c r="D3978" s="60">
        <v>60391.921648670454</v>
      </c>
      <c r="G3978" s="63"/>
      <c r="I3978" s="64"/>
      <c r="J3978" s="64"/>
      <c r="K3978" s="65"/>
      <c r="M3978" s="64"/>
      <c r="N3978" s="66"/>
      <c r="O3978" s="66"/>
      <c r="Q3978" s="67"/>
      <c r="R3978" s="68"/>
      <c r="S3978" s="63"/>
      <c r="AC3978" s="63">
        <v>58590.767427960876</v>
      </c>
      <c r="AD3978" s="63"/>
      <c r="AE3978" s="54" t="s">
        <v>176</v>
      </c>
      <c r="AG3978" s="63"/>
      <c r="AK3978" s="64"/>
      <c r="AL3978" s="64"/>
      <c r="AM3978" s="65"/>
      <c r="AO3978" s="64"/>
      <c r="AP3978" s="66"/>
      <c r="AQ3978" s="66"/>
      <c r="AS3978" s="67"/>
      <c r="AT3978" s="68"/>
    </row>
    <row r="3979" spans="1:46" x14ac:dyDescent="0.25">
      <c r="A3979" s="60">
        <v>60407.453121154103</v>
      </c>
      <c r="B3979" s="54">
        <f t="shared" si="181"/>
        <v>8</v>
      </c>
      <c r="C3979" s="54">
        <f t="shared" si="182"/>
        <v>3970</v>
      </c>
      <c r="D3979" s="60">
        <v>60407.453121154103</v>
      </c>
      <c r="G3979" s="63"/>
      <c r="I3979" s="64"/>
      <c r="J3979" s="64"/>
      <c r="K3979" s="65"/>
      <c r="M3979" s="64"/>
      <c r="N3979" s="66"/>
      <c r="O3979" s="66"/>
      <c r="Q3979" s="67"/>
      <c r="R3979" s="68"/>
      <c r="S3979" s="63"/>
      <c r="AC3979" s="63">
        <v>58606.1519996766</v>
      </c>
      <c r="AD3979" s="63"/>
      <c r="AE3979" s="54" t="s">
        <v>177</v>
      </c>
      <c r="AG3979" s="63"/>
      <c r="AK3979" s="64"/>
      <c r="AL3979" s="64"/>
      <c r="AM3979" s="65"/>
      <c r="AO3979" s="64"/>
      <c r="AP3979" s="66"/>
      <c r="AQ3979" s="66"/>
      <c r="AS3979" s="67"/>
      <c r="AT3979" s="68"/>
    </row>
    <row r="3980" spans="1:46" x14ac:dyDescent="0.25">
      <c r="A3980" s="60">
        <v>60423.079145298339</v>
      </c>
      <c r="B3980" s="54">
        <f t="shared" ref="B3980:B4043" si="183">IF(B3979=24,1,B3979+1)</f>
        <v>9</v>
      </c>
      <c r="C3980" s="54">
        <f t="shared" ref="C3980:C4043" si="184">C3979+1</f>
        <v>3971</v>
      </c>
      <c r="D3980" s="60">
        <v>60423.079145298339</v>
      </c>
      <c r="G3980" s="63"/>
      <c r="I3980" s="64"/>
      <c r="J3980" s="64"/>
      <c r="K3980" s="65"/>
      <c r="M3980" s="64"/>
      <c r="N3980" s="66"/>
      <c r="O3980" s="66"/>
      <c r="Q3980" s="67"/>
      <c r="R3980" s="68"/>
      <c r="S3980" s="63"/>
      <c r="AC3980" s="63">
        <v>58620.124727400951</v>
      </c>
      <c r="AD3980" s="63"/>
      <c r="AE3980" s="54" t="s">
        <v>176</v>
      </c>
      <c r="AG3980" s="63"/>
      <c r="AK3980" s="64"/>
      <c r="AL3980" s="64"/>
      <c r="AM3980" s="65"/>
      <c r="AO3980" s="64"/>
      <c r="AP3980" s="66"/>
      <c r="AQ3980" s="66"/>
      <c r="AS3980" s="67"/>
      <c r="AT3980" s="68"/>
    </row>
    <row r="3981" spans="1:46" x14ac:dyDescent="0.25">
      <c r="A3981" s="60">
        <v>60438.773809973616</v>
      </c>
      <c r="B3981" s="54">
        <f t="shared" si="183"/>
        <v>10</v>
      </c>
      <c r="C3981" s="54">
        <f t="shared" si="184"/>
        <v>3972</v>
      </c>
      <c r="D3981" s="60">
        <v>60438.773809973616</v>
      </c>
      <c r="G3981" s="63"/>
      <c r="I3981" s="64"/>
      <c r="J3981" s="64"/>
      <c r="K3981" s="65"/>
      <c r="M3981" s="64"/>
      <c r="N3981" s="66"/>
      <c r="O3981" s="66"/>
      <c r="Q3981" s="67"/>
      <c r="R3981" s="68"/>
      <c r="S3981" s="63"/>
      <c r="AC3981" s="63">
        <v>58635.632046558429</v>
      </c>
      <c r="AD3981" s="63"/>
      <c r="AE3981" s="54" t="s">
        <v>177</v>
      </c>
      <c r="AG3981" s="63"/>
      <c r="AK3981" s="64"/>
      <c r="AL3981" s="64"/>
      <c r="AM3981" s="65"/>
      <c r="AO3981" s="64"/>
      <c r="AP3981" s="66"/>
      <c r="AQ3981" s="66"/>
      <c r="AS3981" s="67"/>
      <c r="AT3981" s="68"/>
    </row>
    <row r="3982" spans="1:46" x14ac:dyDescent="0.25">
      <c r="A3982" s="60">
        <v>60454.499050796498</v>
      </c>
      <c r="B3982" s="54">
        <f t="shared" si="183"/>
        <v>11</v>
      </c>
      <c r="C3982" s="54">
        <f t="shared" si="184"/>
        <v>3973</v>
      </c>
      <c r="D3982" s="60">
        <v>60454.499050796498</v>
      </c>
      <c r="G3982" s="63"/>
      <c r="I3982" s="64"/>
      <c r="J3982" s="64"/>
      <c r="K3982" s="65"/>
      <c r="M3982" s="64"/>
      <c r="N3982" s="66"/>
      <c r="O3982" s="66"/>
      <c r="Q3982" s="67"/>
      <c r="R3982" s="68"/>
      <c r="S3982" s="63"/>
      <c r="AC3982" s="63">
        <v>58649.535637079272</v>
      </c>
      <c r="AD3982" s="63"/>
      <c r="AE3982" s="54" t="s">
        <v>176</v>
      </c>
      <c r="AG3982" s="63"/>
      <c r="AK3982" s="64"/>
      <c r="AL3982" s="64"/>
      <c r="AM3982" s="65"/>
      <c r="AO3982" s="64"/>
      <c r="AP3982" s="66"/>
      <c r="AQ3982" s="66"/>
      <c r="AS3982" s="67"/>
      <c r="AT3982" s="68"/>
    </row>
    <row r="3983" spans="1:46" x14ac:dyDescent="0.25">
      <c r="A3983" s="60">
        <v>60470.226537221111</v>
      </c>
      <c r="B3983" s="54">
        <f t="shared" si="183"/>
        <v>12</v>
      </c>
      <c r="C3983" s="54">
        <f t="shared" si="184"/>
        <v>3974</v>
      </c>
      <c r="D3983" s="60">
        <v>60470.226537221111</v>
      </c>
      <c r="G3983" s="63"/>
      <c r="I3983" s="64"/>
      <c r="J3983" s="64"/>
      <c r="K3983" s="65"/>
      <c r="M3983" s="64"/>
      <c r="N3983" s="66"/>
      <c r="O3983" s="66"/>
      <c r="Q3983" s="67"/>
      <c r="R3983" s="68"/>
      <c r="S3983" s="63"/>
      <c r="AC3983" s="63">
        <v>58665.036635805853</v>
      </c>
      <c r="AD3983" s="63"/>
      <c r="AE3983" s="54" t="s">
        <v>177</v>
      </c>
      <c r="AG3983" s="63"/>
      <c r="AK3983" s="64"/>
      <c r="AL3983" s="64"/>
      <c r="AM3983" s="65"/>
      <c r="AO3983" s="64"/>
      <c r="AP3983" s="66"/>
      <c r="AQ3983" s="66"/>
      <c r="AS3983" s="67"/>
      <c r="AT3983" s="68"/>
    </row>
    <row r="3984" spans="1:46" x14ac:dyDescent="0.25">
      <c r="A3984" s="60">
        <v>60485.910466482397</v>
      </c>
      <c r="B3984" s="54">
        <f t="shared" si="183"/>
        <v>13</v>
      </c>
      <c r="C3984" s="54">
        <f t="shared" si="184"/>
        <v>3975</v>
      </c>
      <c r="D3984" s="60">
        <v>60485.910466482397</v>
      </c>
      <c r="G3984" s="63"/>
      <c r="I3984" s="64"/>
      <c r="J3984" s="64"/>
      <c r="K3984" s="65"/>
      <c r="M3984" s="64"/>
      <c r="N3984" s="66"/>
      <c r="O3984" s="66"/>
      <c r="Q3984" s="67"/>
      <c r="R3984" s="68"/>
      <c r="S3984" s="63"/>
      <c r="AC3984" s="63">
        <v>58679.040251143742</v>
      </c>
      <c r="AD3984" s="63"/>
      <c r="AE3984" s="54" t="s">
        <v>176</v>
      </c>
      <c r="AG3984" s="63"/>
      <c r="AK3984" s="64"/>
      <c r="AL3984" s="64"/>
      <c r="AM3984" s="65"/>
      <c r="AO3984" s="64"/>
      <c r="AP3984" s="66"/>
      <c r="AQ3984" s="66"/>
      <c r="AS3984" s="67"/>
      <c r="AT3984" s="68"/>
    </row>
    <row r="3985" spans="1:46" x14ac:dyDescent="0.25">
      <c r="A3985" s="60">
        <v>60501.529967242386</v>
      </c>
      <c r="B3985" s="54">
        <f t="shared" si="183"/>
        <v>14</v>
      </c>
      <c r="C3985" s="54">
        <f t="shared" si="184"/>
        <v>3976</v>
      </c>
      <c r="D3985" s="60">
        <v>60501.529967242386</v>
      </c>
      <c r="G3985" s="63"/>
      <c r="I3985" s="64"/>
      <c r="J3985" s="64"/>
      <c r="K3985" s="65"/>
      <c r="M3985" s="64"/>
      <c r="N3985" s="66"/>
      <c r="O3985" s="66"/>
      <c r="Q3985" s="67"/>
      <c r="R3985" s="68"/>
      <c r="S3985" s="63"/>
      <c r="AC3985" s="63">
        <v>58694.406650680583</v>
      </c>
      <c r="AD3985" s="63"/>
      <c r="AE3985" s="54" t="s">
        <v>177</v>
      </c>
      <c r="AG3985" s="63"/>
      <c r="AK3985" s="64"/>
      <c r="AL3985" s="64"/>
      <c r="AM3985" s="65"/>
      <c r="AO3985" s="64"/>
      <c r="AP3985" s="66"/>
      <c r="AQ3985" s="66"/>
      <c r="AS3985" s="67"/>
      <c r="AT3985" s="68"/>
    </row>
    <row r="3986" spans="1:46" x14ac:dyDescent="0.25">
      <c r="A3986" s="60">
        <v>60517.044253971893</v>
      </c>
      <c r="B3986" s="54">
        <f t="shared" si="183"/>
        <v>15</v>
      </c>
      <c r="C3986" s="54">
        <f t="shared" si="184"/>
        <v>3977</v>
      </c>
      <c r="D3986" s="60">
        <v>60517.044253971893</v>
      </c>
      <c r="G3986" s="63"/>
      <c r="I3986" s="64"/>
      <c r="J3986" s="64"/>
      <c r="K3986" s="65"/>
      <c r="M3986" s="64"/>
      <c r="N3986" s="66"/>
      <c r="O3986" s="66"/>
      <c r="Q3986" s="67"/>
      <c r="R3986" s="68"/>
      <c r="S3986" s="63"/>
      <c r="AC3986" s="63">
        <v>58708.663359346334</v>
      </c>
      <c r="AD3986" s="63"/>
      <c r="AE3986" s="54" t="s">
        <v>176</v>
      </c>
      <c r="AG3986" s="63"/>
      <c r="AK3986" s="64"/>
      <c r="AL3986" s="64"/>
      <c r="AM3986" s="65"/>
      <c r="AO3986" s="64"/>
      <c r="AP3986" s="66"/>
      <c r="AQ3986" s="66"/>
      <c r="AS3986" s="67"/>
      <c r="AT3986" s="68"/>
    </row>
    <row r="3987" spans="1:46" x14ac:dyDescent="0.25">
      <c r="A3987" s="60">
        <v>60532.447513276245</v>
      </c>
      <c r="B3987" s="54">
        <f t="shared" si="183"/>
        <v>16</v>
      </c>
      <c r="C3987" s="54">
        <f t="shared" si="184"/>
        <v>3978</v>
      </c>
      <c r="D3987" s="60">
        <v>60532.447513276245</v>
      </c>
      <c r="G3987" s="63"/>
      <c r="I3987" s="64"/>
      <c r="J3987" s="64"/>
      <c r="K3987" s="65"/>
      <c r="M3987" s="64"/>
      <c r="N3987" s="66"/>
      <c r="O3987" s="66"/>
      <c r="Q3987" s="67"/>
      <c r="R3987" s="68"/>
      <c r="S3987" s="63"/>
      <c r="AC3987" s="63">
        <v>58723.779768010601</v>
      </c>
      <c r="AD3987" s="63"/>
      <c r="AE3987" s="54" t="s">
        <v>177</v>
      </c>
      <c r="AG3987" s="63"/>
      <c r="AK3987" s="64"/>
      <c r="AL3987" s="64"/>
      <c r="AM3987" s="65"/>
      <c r="AO3987" s="64"/>
      <c r="AP3987" s="66"/>
      <c r="AQ3987" s="66"/>
      <c r="AS3987" s="67"/>
      <c r="AT3987" s="68"/>
    </row>
    <row r="3988" spans="1:46" x14ac:dyDescent="0.25">
      <c r="A3988" s="60">
        <v>60547.713689089753</v>
      </c>
      <c r="B3988" s="54">
        <f t="shared" si="183"/>
        <v>17</v>
      </c>
      <c r="C3988" s="54">
        <f t="shared" si="184"/>
        <v>3979</v>
      </c>
      <c r="D3988" s="60">
        <v>60547.713689089753</v>
      </c>
      <c r="G3988" s="63"/>
      <c r="I3988" s="64"/>
      <c r="J3988" s="64"/>
      <c r="K3988" s="65"/>
      <c r="M3988" s="64"/>
      <c r="N3988" s="66"/>
      <c r="O3988" s="66"/>
      <c r="Q3988" s="67"/>
      <c r="R3988" s="68"/>
      <c r="S3988" s="63"/>
      <c r="AC3988" s="63">
        <v>58738.393981542438</v>
      </c>
      <c r="AD3988" s="63"/>
      <c r="AE3988" s="54" t="s">
        <v>176</v>
      </c>
      <c r="AG3988" s="63"/>
      <c r="AK3988" s="64"/>
      <c r="AL3988" s="64"/>
      <c r="AM3988" s="65"/>
      <c r="AO3988" s="64"/>
      <c r="AP3988" s="66"/>
      <c r="AQ3988" s="66"/>
      <c r="AS3988" s="67"/>
      <c r="AT3988" s="68"/>
    </row>
    <row r="3989" spans="1:46" x14ac:dyDescent="0.25">
      <c r="A3989" s="60">
        <v>60562.855202747975</v>
      </c>
      <c r="B3989" s="54">
        <f t="shared" si="183"/>
        <v>18</v>
      </c>
      <c r="C3989" s="54">
        <f t="shared" si="184"/>
        <v>3980</v>
      </c>
      <c r="D3989" s="60">
        <v>60562.855202747975</v>
      </c>
      <c r="G3989" s="63"/>
      <c r="I3989" s="64"/>
      <c r="J3989" s="64"/>
      <c r="K3989" s="65"/>
      <c r="M3989" s="64"/>
      <c r="N3989" s="66"/>
      <c r="O3989" s="66"/>
      <c r="Q3989" s="67"/>
      <c r="R3989" s="68"/>
      <c r="S3989" s="63"/>
      <c r="AC3989" s="63">
        <v>58753.179938944522</v>
      </c>
      <c r="AD3989" s="63"/>
      <c r="AE3989" s="54" t="s">
        <v>177</v>
      </c>
      <c r="AG3989" s="63"/>
      <c r="AK3989" s="64"/>
      <c r="AL3989" s="64"/>
      <c r="AM3989" s="65"/>
      <c r="AO3989" s="64"/>
      <c r="AP3989" s="66"/>
      <c r="AQ3989" s="66"/>
      <c r="AS3989" s="67"/>
      <c r="AT3989" s="68"/>
    </row>
    <row r="3990" spans="1:46" x14ac:dyDescent="0.25">
      <c r="A3990" s="60">
        <v>60577.864159040619</v>
      </c>
      <c r="B3990" s="54">
        <f t="shared" si="183"/>
        <v>19</v>
      </c>
      <c r="C3990" s="54">
        <f t="shared" si="184"/>
        <v>3981</v>
      </c>
      <c r="D3990" s="60">
        <v>60577.864159040619</v>
      </c>
      <c r="G3990" s="63"/>
      <c r="I3990" s="64"/>
      <c r="J3990" s="64"/>
      <c r="K3990" s="65"/>
      <c r="M3990" s="64"/>
      <c r="N3990" s="66"/>
      <c r="O3990" s="66"/>
      <c r="Q3990" s="67"/>
      <c r="R3990" s="68"/>
      <c r="S3990" s="63"/>
      <c r="AC3990" s="63">
        <v>58768.178870339878</v>
      </c>
      <c r="AD3990" s="63"/>
      <c r="AE3990" s="54" t="s">
        <v>176</v>
      </c>
      <c r="AG3990" s="63"/>
      <c r="AK3990" s="64"/>
      <c r="AL3990" s="64"/>
      <c r="AM3990" s="65"/>
      <c r="AO3990" s="64"/>
      <c r="AP3990" s="66"/>
      <c r="AQ3990" s="66"/>
      <c r="AS3990" s="67"/>
      <c r="AT3990" s="68"/>
    </row>
    <row r="3991" spans="1:46" x14ac:dyDescent="0.25">
      <c r="A3991" s="60">
        <v>60592.769716651645</v>
      </c>
      <c r="B3991" s="54">
        <f t="shared" si="183"/>
        <v>20</v>
      </c>
      <c r="C3991" s="54">
        <f t="shared" si="184"/>
        <v>3982</v>
      </c>
      <c r="D3991" s="60">
        <v>60592.769716651645</v>
      </c>
      <c r="G3991" s="63"/>
      <c r="I3991" s="64"/>
      <c r="J3991" s="64"/>
      <c r="K3991" s="65"/>
      <c r="M3991" s="64"/>
      <c r="N3991" s="66"/>
      <c r="O3991" s="66"/>
      <c r="Q3991" s="67"/>
      <c r="R3991" s="68"/>
      <c r="S3991" s="63"/>
      <c r="AC3991" s="63">
        <v>58782.618072080426</v>
      </c>
      <c r="AD3991" s="63"/>
      <c r="AE3991" s="54" t="s">
        <v>177</v>
      </c>
      <c r="AG3991" s="63"/>
      <c r="AK3991" s="64"/>
      <c r="AL3991" s="64"/>
      <c r="AM3991" s="65"/>
      <c r="AO3991" s="64"/>
      <c r="AP3991" s="66"/>
      <c r="AQ3991" s="66"/>
      <c r="AS3991" s="67"/>
      <c r="AT3991" s="68"/>
    </row>
    <row r="3992" spans="1:46" x14ac:dyDescent="0.25">
      <c r="A3992" s="60">
        <v>60607.579632116016</v>
      </c>
      <c r="B3992" s="54">
        <f t="shared" si="183"/>
        <v>21</v>
      </c>
      <c r="C3992" s="54">
        <f t="shared" si="184"/>
        <v>3983</v>
      </c>
      <c r="D3992" s="60">
        <v>60607.579632116016</v>
      </c>
      <c r="G3992" s="63"/>
      <c r="I3992" s="64"/>
      <c r="J3992" s="64"/>
      <c r="K3992" s="65"/>
      <c r="M3992" s="64"/>
      <c r="N3992" s="66"/>
      <c r="O3992" s="66"/>
      <c r="Q3992" s="67"/>
      <c r="R3992" s="68"/>
      <c r="S3992" s="63"/>
      <c r="AC3992" s="63">
        <v>58797.945333494339</v>
      </c>
      <c r="AD3992" s="63"/>
      <c r="AE3992" s="54" t="s">
        <v>176</v>
      </c>
      <c r="AG3992" s="63"/>
      <c r="AK3992" s="64"/>
      <c r="AL3992" s="64"/>
      <c r="AM3992" s="65"/>
      <c r="AO3992" s="64"/>
      <c r="AP3992" s="66"/>
      <c r="AQ3992" s="66"/>
      <c r="AS3992" s="67"/>
      <c r="AT3992" s="68"/>
    </row>
    <row r="3993" spans="1:46" x14ac:dyDescent="0.25">
      <c r="A3993" s="60">
        <v>60622.335127514787</v>
      </c>
      <c r="B3993" s="54">
        <f t="shared" si="183"/>
        <v>22</v>
      </c>
      <c r="C3993" s="54">
        <f t="shared" si="184"/>
        <v>3984</v>
      </c>
      <c r="D3993" s="60">
        <v>60622.335127514787</v>
      </c>
      <c r="G3993" s="63"/>
      <c r="I3993" s="64"/>
      <c r="J3993" s="64"/>
      <c r="K3993" s="65"/>
      <c r="M3993" s="64"/>
      <c r="N3993" s="66"/>
      <c r="O3993" s="66"/>
      <c r="Q3993" s="67"/>
      <c r="R3993" s="68"/>
      <c r="S3993" s="63"/>
      <c r="AC3993" s="63">
        <v>58812.101608263329</v>
      </c>
      <c r="AD3993" s="63"/>
      <c r="AE3993" s="54" t="s">
        <v>177</v>
      </c>
      <c r="AG3993" s="63"/>
      <c r="AK3993" s="64"/>
      <c r="AL3993" s="64"/>
      <c r="AM3993" s="65"/>
      <c r="AO3993" s="64"/>
      <c r="AP3993" s="66"/>
      <c r="AQ3993" s="66"/>
      <c r="AS3993" s="67"/>
      <c r="AT3993" s="68"/>
    </row>
    <row r="3994" spans="1:46" x14ac:dyDescent="0.25">
      <c r="A3994" s="60">
        <v>60637.053179213312</v>
      </c>
      <c r="B3994" s="54">
        <f t="shared" si="183"/>
        <v>23</v>
      </c>
      <c r="C3994" s="54">
        <f t="shared" si="184"/>
        <v>3985</v>
      </c>
      <c r="D3994" s="60">
        <v>60637.053179213312</v>
      </c>
      <c r="G3994" s="63"/>
      <c r="I3994" s="64"/>
      <c r="J3994" s="64"/>
      <c r="K3994" s="65"/>
      <c r="M3994" s="64"/>
      <c r="N3994" s="66"/>
      <c r="O3994" s="66"/>
      <c r="Q3994" s="67"/>
      <c r="R3994" s="68"/>
      <c r="S3994" s="63"/>
      <c r="AC3994" s="63">
        <v>58827.637429697905</v>
      </c>
      <c r="AD3994" s="63"/>
      <c r="AE3994" s="54" t="s">
        <v>176</v>
      </c>
      <c r="AG3994" s="63"/>
      <c r="AK3994" s="64"/>
      <c r="AL3994" s="64"/>
      <c r="AM3994" s="65"/>
      <c r="AO3994" s="64"/>
      <c r="AP3994" s="66"/>
      <c r="AQ3994" s="66"/>
      <c r="AS3994" s="67"/>
      <c r="AT3994" s="68"/>
    </row>
    <row r="3995" spans="1:46" x14ac:dyDescent="0.25">
      <c r="A3995" s="60">
        <v>60651.780489122029</v>
      </c>
      <c r="B3995" s="54">
        <f t="shared" si="183"/>
        <v>24</v>
      </c>
      <c r="C3995" s="54">
        <f t="shared" si="184"/>
        <v>3986</v>
      </c>
      <c r="D3995" s="60">
        <v>60651.780489122029</v>
      </c>
      <c r="G3995" s="63"/>
      <c r="I3995" s="64"/>
      <c r="J3995" s="64"/>
      <c r="K3995" s="65"/>
      <c r="M3995" s="64"/>
      <c r="N3995" s="66"/>
      <c r="O3995" s="66"/>
      <c r="Q3995" s="67"/>
      <c r="R3995" s="68"/>
      <c r="S3995" s="63"/>
      <c r="AC3995" s="63">
        <v>58841.641748430673</v>
      </c>
      <c r="AD3995" s="63"/>
      <c r="AE3995" s="54" t="s">
        <v>177</v>
      </c>
      <c r="AG3995" s="63"/>
      <c r="AK3995" s="64"/>
      <c r="AL3995" s="64"/>
      <c r="AM3995" s="65"/>
      <c r="AO3995" s="64"/>
      <c r="AP3995" s="66"/>
      <c r="AQ3995" s="66"/>
      <c r="AS3995" s="67"/>
      <c r="AT3995" s="68"/>
    </row>
    <row r="3996" spans="1:46" x14ac:dyDescent="0.25">
      <c r="A3996" s="60">
        <v>60666.535512795672</v>
      </c>
      <c r="B3996" s="54">
        <f t="shared" si="183"/>
        <v>1</v>
      </c>
      <c r="C3996" s="54">
        <f t="shared" si="184"/>
        <v>3987</v>
      </c>
      <c r="D3996" s="60">
        <v>60666.535512795672</v>
      </c>
      <c r="G3996" s="63"/>
      <c r="I3996" s="64"/>
      <c r="J3996" s="64"/>
      <c r="K3996" s="65"/>
      <c r="M3996" s="64"/>
      <c r="N3996" s="66"/>
      <c r="O3996" s="66"/>
      <c r="Q3996" s="67"/>
      <c r="R3996" s="68"/>
      <c r="S3996" s="63"/>
      <c r="AC3996" s="63">
        <v>58857.231331063434</v>
      </c>
      <c r="AD3996" s="63"/>
      <c r="AE3996" s="54" t="s">
        <v>176</v>
      </c>
      <c r="AG3996" s="63"/>
      <c r="AK3996" s="64"/>
      <c r="AL3996" s="64"/>
      <c r="AM3996" s="65"/>
      <c r="AO3996" s="64"/>
      <c r="AP3996" s="66"/>
      <c r="AQ3996" s="66"/>
      <c r="AS3996" s="67"/>
      <c r="AT3996" s="68"/>
    </row>
    <row r="3997" spans="1:46" x14ac:dyDescent="0.25">
      <c r="A3997" s="60">
        <v>60681.362867435906</v>
      </c>
      <c r="B3997" s="54">
        <f t="shared" si="183"/>
        <v>2</v>
      </c>
      <c r="C3997" s="54">
        <f t="shared" si="184"/>
        <v>3988</v>
      </c>
      <c r="D3997" s="60">
        <v>60681.362867435906</v>
      </c>
      <c r="G3997" s="63"/>
      <c r="I3997" s="64"/>
      <c r="J3997" s="64"/>
      <c r="K3997" s="65"/>
      <c r="M3997" s="64"/>
      <c r="N3997" s="66"/>
      <c r="O3997" s="66"/>
      <c r="Q3997" s="67"/>
      <c r="R3997" s="68"/>
      <c r="S3997" s="63"/>
      <c r="AC3997" s="63">
        <v>58871.247293715831</v>
      </c>
      <c r="AD3997" s="63"/>
      <c r="AE3997" s="54" t="s">
        <v>177</v>
      </c>
      <c r="AG3997" s="63"/>
      <c r="AK3997" s="64"/>
      <c r="AL3997" s="64"/>
      <c r="AM3997" s="65"/>
      <c r="AO3997" s="64"/>
      <c r="AP3997" s="66"/>
      <c r="AQ3997" s="66"/>
      <c r="AS3997" s="67"/>
      <c r="AT3997" s="68"/>
    </row>
    <row r="3998" spans="1:46" x14ac:dyDescent="0.25">
      <c r="A3998" s="60">
        <v>60696.274934462272</v>
      </c>
      <c r="B3998" s="54">
        <f t="shared" si="183"/>
        <v>3</v>
      </c>
      <c r="C3998" s="54">
        <f t="shared" si="184"/>
        <v>3989</v>
      </c>
      <c r="D3998" s="60">
        <v>60696.274934462272</v>
      </c>
      <c r="G3998" s="63"/>
      <c r="I3998" s="64"/>
      <c r="J3998" s="64"/>
      <c r="K3998" s="65"/>
      <c r="M3998" s="64"/>
      <c r="N3998" s="66"/>
      <c r="O3998" s="66"/>
      <c r="Q3998" s="67"/>
      <c r="R3998" s="68"/>
      <c r="S3998" s="63"/>
      <c r="AC3998" s="63">
        <v>58886.725617045537</v>
      </c>
      <c r="AD3998" s="63"/>
      <c r="AE3998" s="54" t="s">
        <v>176</v>
      </c>
      <c r="AG3998" s="63"/>
      <c r="AK3998" s="64"/>
      <c r="AL3998" s="64"/>
      <c r="AM3998" s="65"/>
      <c r="AO3998" s="64"/>
      <c r="AP3998" s="66"/>
      <c r="AQ3998" s="66"/>
      <c r="AS3998" s="67"/>
      <c r="AT3998" s="68"/>
    </row>
    <row r="3999" spans="1:46" x14ac:dyDescent="0.25">
      <c r="A3999" s="60">
        <v>60711.306695298757</v>
      </c>
      <c r="B3999" s="54">
        <f t="shared" si="183"/>
        <v>4</v>
      </c>
      <c r="C3999" s="54">
        <f t="shared" si="184"/>
        <v>3990</v>
      </c>
      <c r="D3999" s="60">
        <v>60711.306695298757</v>
      </c>
      <c r="G3999" s="63"/>
      <c r="I3999" s="64"/>
      <c r="J3999" s="64"/>
      <c r="K3999" s="65"/>
      <c r="M3999" s="64"/>
      <c r="N3999" s="66"/>
      <c r="O3999" s="66"/>
      <c r="Q3999" s="67"/>
      <c r="R3999" s="68"/>
      <c r="S3999" s="63"/>
      <c r="AC3999" s="63">
        <v>58900.909046336077</v>
      </c>
      <c r="AD3999" s="63"/>
      <c r="AE3999" s="54" t="s">
        <v>177</v>
      </c>
      <c r="AG3999" s="63"/>
      <c r="AK3999" s="64"/>
      <c r="AL3999" s="64"/>
      <c r="AM3999" s="65"/>
      <c r="AO3999" s="64"/>
      <c r="AP3999" s="66"/>
      <c r="AQ3999" s="66"/>
      <c r="AS3999" s="67"/>
      <c r="AT3999" s="68"/>
    </row>
    <row r="4000" spans="1:46" x14ac:dyDescent="0.25">
      <c r="A4000" s="60">
        <v>60726.45801785402</v>
      </c>
      <c r="B4000" s="54">
        <f t="shared" si="183"/>
        <v>5</v>
      </c>
      <c r="C4000" s="54">
        <f t="shared" si="184"/>
        <v>3991</v>
      </c>
      <c r="D4000" s="60">
        <v>60726.45801785402</v>
      </c>
      <c r="G4000" s="63"/>
      <c r="I4000" s="64"/>
      <c r="J4000" s="64"/>
      <c r="K4000" s="65"/>
      <c r="M4000" s="64"/>
      <c r="N4000" s="66"/>
      <c r="O4000" s="66"/>
      <c r="Q4000" s="67"/>
      <c r="R4000" s="68"/>
      <c r="S4000" s="63"/>
      <c r="AC4000" s="63">
        <v>58916.129459395073</v>
      </c>
      <c r="AD4000" s="63"/>
      <c r="AE4000" s="54" t="s">
        <v>176</v>
      </c>
      <c r="AG4000" s="63"/>
      <c r="AK4000" s="64"/>
      <c r="AL4000" s="64"/>
      <c r="AM4000" s="65"/>
      <c r="AO4000" s="64"/>
      <c r="AP4000" s="66"/>
      <c r="AQ4000" s="66"/>
      <c r="AS4000" s="67"/>
      <c r="AT4000" s="68"/>
    </row>
    <row r="4001" spans="1:46" x14ac:dyDescent="0.25">
      <c r="A4001" s="60">
        <v>60741.747980821412</v>
      </c>
      <c r="B4001" s="54">
        <f t="shared" si="183"/>
        <v>6</v>
      </c>
      <c r="C4001" s="54">
        <f t="shared" si="184"/>
        <v>3992</v>
      </c>
      <c r="D4001" s="60">
        <v>60741.747980821412</v>
      </c>
      <c r="G4001" s="63"/>
      <c r="I4001" s="64"/>
      <c r="J4001" s="64"/>
      <c r="K4001" s="65"/>
      <c r="M4001" s="64"/>
      <c r="N4001" s="66"/>
      <c r="O4001" s="66"/>
      <c r="Q4001" s="67"/>
      <c r="R4001" s="68"/>
      <c r="S4001" s="63"/>
      <c r="AC4001" s="63">
        <v>58930.593529486563</v>
      </c>
      <c r="AD4001" s="63"/>
      <c r="AE4001" s="54" t="s">
        <v>177</v>
      </c>
      <c r="AG4001" s="63"/>
      <c r="AK4001" s="64"/>
      <c r="AL4001" s="64"/>
      <c r="AM4001" s="65"/>
      <c r="AO4001" s="64"/>
      <c r="AP4001" s="66"/>
      <c r="AQ4001" s="66"/>
      <c r="AS4001" s="67"/>
      <c r="AT4001" s="68"/>
    </row>
    <row r="4002" spans="1:46" x14ac:dyDescent="0.25">
      <c r="A4002" s="60">
        <v>60757.160058045294</v>
      </c>
      <c r="B4002" s="54">
        <f t="shared" si="183"/>
        <v>7</v>
      </c>
      <c r="C4002" s="54">
        <f t="shared" si="184"/>
        <v>3993</v>
      </c>
      <c r="D4002" s="60">
        <v>60757.160058045294</v>
      </c>
      <c r="G4002" s="63"/>
      <c r="I4002" s="64"/>
      <c r="J4002" s="64"/>
      <c r="K4002" s="65"/>
      <c r="M4002" s="64"/>
      <c r="N4002" s="66"/>
      <c r="O4002" s="66"/>
      <c r="Q4002" s="67"/>
      <c r="R4002" s="68"/>
      <c r="S4002" s="63"/>
      <c r="AC4002" s="63">
        <v>58945.46144874813</v>
      </c>
      <c r="AD4002" s="63"/>
      <c r="AE4002" s="54" t="s">
        <v>176</v>
      </c>
      <c r="AG4002" s="63"/>
      <c r="AK4002" s="64"/>
      <c r="AL4002" s="64"/>
      <c r="AM4002" s="65"/>
      <c r="AO4002" s="64"/>
      <c r="AP4002" s="66"/>
      <c r="AQ4002" s="66"/>
      <c r="AS4002" s="67"/>
      <c r="AT4002" s="68"/>
    </row>
    <row r="4003" spans="1:46" x14ac:dyDescent="0.25">
      <c r="A4003" s="60">
        <v>60772.69394677924</v>
      </c>
      <c r="B4003" s="54">
        <f t="shared" si="183"/>
        <v>8</v>
      </c>
      <c r="C4003" s="54">
        <f t="shared" si="184"/>
        <v>3994</v>
      </c>
      <c r="D4003" s="60">
        <v>60772.69394677924</v>
      </c>
      <c r="G4003" s="63"/>
      <c r="I4003" s="64"/>
      <c r="J4003" s="64"/>
      <c r="K4003" s="65"/>
      <c r="M4003" s="64"/>
      <c r="N4003" s="66"/>
      <c r="O4003" s="66"/>
      <c r="Q4003" s="67"/>
      <c r="R4003" s="68"/>
      <c r="S4003" s="63"/>
      <c r="AC4003" s="63">
        <v>58960.257584547624</v>
      </c>
      <c r="AD4003" s="63"/>
      <c r="AE4003" s="54" t="s">
        <v>177</v>
      </c>
      <c r="AG4003" s="63"/>
      <c r="AK4003" s="64"/>
      <c r="AL4003" s="64"/>
      <c r="AM4003" s="65"/>
      <c r="AO4003" s="64"/>
      <c r="AP4003" s="66"/>
      <c r="AQ4003" s="66"/>
      <c r="AS4003" s="67"/>
      <c r="AT4003" s="68"/>
    </row>
    <row r="4004" spans="1:46" x14ac:dyDescent="0.25">
      <c r="A4004" s="60">
        <v>60788.317841358017</v>
      </c>
      <c r="B4004" s="54">
        <f t="shared" si="183"/>
        <v>9</v>
      </c>
      <c r="C4004" s="54">
        <f t="shared" si="184"/>
        <v>3995</v>
      </c>
      <c r="D4004" s="60">
        <v>60788.317841358017</v>
      </c>
      <c r="G4004" s="63"/>
      <c r="I4004" s="64"/>
      <c r="J4004" s="64"/>
      <c r="K4004" s="65"/>
      <c r="M4004" s="64"/>
      <c r="N4004" s="66"/>
      <c r="O4004" s="66"/>
      <c r="Q4004" s="67"/>
      <c r="R4004" s="68"/>
      <c r="S4004" s="63"/>
      <c r="AC4004" s="63">
        <v>58974.753339510411</v>
      </c>
      <c r="AD4004" s="63"/>
      <c r="AE4004" s="54" t="s">
        <v>176</v>
      </c>
      <c r="AG4004" s="63"/>
      <c r="AK4004" s="64"/>
      <c r="AL4004" s="64"/>
      <c r="AM4004" s="65"/>
      <c r="AO4004" s="64"/>
      <c r="AP4004" s="66"/>
      <c r="AQ4004" s="66"/>
      <c r="AS4004" s="67"/>
      <c r="AT4004" s="68"/>
    </row>
    <row r="4005" spans="1:46" x14ac:dyDescent="0.25">
      <c r="A4005" s="60">
        <v>60804.012667206116</v>
      </c>
      <c r="B4005" s="54">
        <f t="shared" si="183"/>
        <v>10</v>
      </c>
      <c r="C4005" s="54">
        <f t="shared" si="184"/>
        <v>3996</v>
      </c>
      <c r="D4005" s="60">
        <v>60804.012667206116</v>
      </c>
      <c r="G4005" s="63"/>
      <c r="I4005" s="64"/>
      <c r="J4005" s="64"/>
      <c r="K4005" s="65"/>
      <c r="M4005" s="64"/>
      <c r="N4005" s="66"/>
      <c r="O4005" s="66"/>
      <c r="Q4005" s="67"/>
      <c r="R4005" s="68"/>
      <c r="S4005" s="63"/>
      <c r="AC4005" s="63">
        <v>58989.870841569267</v>
      </c>
      <c r="AD4005" s="63"/>
      <c r="AE4005" s="54" t="s">
        <v>177</v>
      </c>
      <c r="AG4005" s="63"/>
      <c r="AK4005" s="64"/>
      <c r="AL4005" s="64"/>
      <c r="AM4005" s="65"/>
      <c r="AO4005" s="64"/>
      <c r="AP4005" s="66"/>
      <c r="AQ4005" s="66"/>
      <c r="AS4005" s="67"/>
      <c r="AT4005" s="68"/>
    </row>
    <row r="4006" spans="1:46" x14ac:dyDescent="0.25">
      <c r="A4006" s="60">
        <v>60819.738687465433</v>
      </c>
      <c r="B4006" s="54">
        <f t="shared" si="183"/>
        <v>11</v>
      </c>
      <c r="C4006" s="54">
        <f t="shared" si="184"/>
        <v>3997</v>
      </c>
      <c r="D4006" s="60">
        <v>60819.738687465433</v>
      </c>
      <c r="G4006" s="63"/>
      <c r="I4006" s="64"/>
      <c r="J4006" s="64"/>
      <c r="K4006" s="65"/>
      <c r="M4006" s="64"/>
      <c r="N4006" s="66"/>
      <c r="O4006" s="66"/>
      <c r="Q4006" s="67"/>
      <c r="R4006" s="68"/>
      <c r="S4006" s="63"/>
      <c r="AC4006" s="63">
        <v>59004.050087445416</v>
      </c>
      <c r="AD4006" s="63"/>
      <c r="AE4006" s="54" t="s">
        <v>176</v>
      </c>
      <c r="AG4006" s="63"/>
      <c r="AK4006" s="64"/>
      <c r="AL4006" s="64"/>
      <c r="AM4006" s="65"/>
      <c r="AO4006" s="64"/>
      <c r="AP4006" s="66"/>
      <c r="AQ4006" s="66"/>
      <c r="AS4006" s="67"/>
      <c r="AT4006" s="68"/>
    </row>
    <row r="4007" spans="1:46" x14ac:dyDescent="0.25">
      <c r="A4007" s="60">
        <v>60835.463978008367</v>
      </c>
      <c r="B4007" s="54">
        <f t="shared" si="183"/>
        <v>12</v>
      </c>
      <c r="C4007" s="54">
        <f t="shared" si="184"/>
        <v>3998</v>
      </c>
      <c r="D4007" s="60">
        <v>60835.463978008367</v>
      </c>
      <c r="G4007" s="63"/>
      <c r="I4007" s="64"/>
      <c r="J4007" s="64"/>
      <c r="K4007" s="65"/>
      <c r="M4007" s="64"/>
      <c r="N4007" s="66"/>
      <c r="O4007" s="66"/>
      <c r="Q4007" s="67"/>
      <c r="R4007" s="68"/>
      <c r="S4007" s="63"/>
      <c r="AC4007" s="63">
        <v>59019.425519453362</v>
      </c>
      <c r="AD4007" s="63"/>
      <c r="AE4007" s="54" t="s">
        <v>177</v>
      </c>
      <c r="AG4007" s="63"/>
      <c r="AK4007" s="64"/>
      <c r="AL4007" s="64"/>
      <c r="AM4007" s="65"/>
      <c r="AO4007" s="64"/>
      <c r="AP4007" s="66"/>
      <c r="AQ4007" s="66"/>
      <c r="AS4007" s="67"/>
      <c r="AT4007" s="68"/>
    </row>
    <row r="4008" spans="1:46" x14ac:dyDescent="0.25">
      <c r="A4008" s="60">
        <v>60851.151917045936</v>
      </c>
      <c r="B4008" s="54">
        <f t="shared" si="183"/>
        <v>13</v>
      </c>
      <c r="C4008" s="54">
        <f t="shared" si="184"/>
        <v>3999</v>
      </c>
      <c r="D4008" s="60">
        <v>60851.151917045936</v>
      </c>
      <c r="G4008" s="63"/>
      <c r="I4008" s="64"/>
      <c r="J4008" s="64"/>
      <c r="K4008" s="65"/>
      <c r="M4008" s="64"/>
      <c r="N4008" s="66"/>
      <c r="O4008" s="66"/>
      <c r="Q4008" s="67"/>
      <c r="R4008" s="68"/>
      <c r="S4008" s="63"/>
      <c r="AC4008" s="63">
        <v>59033.403554695193</v>
      </c>
      <c r="AD4008" s="63"/>
      <c r="AE4008" s="54" t="s">
        <v>176</v>
      </c>
      <c r="AG4008" s="63"/>
      <c r="AK4008" s="64"/>
      <c r="AL4008" s="64"/>
      <c r="AM4008" s="65"/>
      <c r="AO4008" s="64"/>
      <c r="AP4008" s="66"/>
      <c r="AQ4008" s="66"/>
      <c r="AS4008" s="67"/>
      <c r="AT4008" s="68"/>
    </row>
    <row r="4009" spans="1:46" x14ac:dyDescent="0.25">
      <c r="A4009" s="60">
        <v>60866.767596296035</v>
      </c>
      <c r="B4009" s="54">
        <f t="shared" si="183"/>
        <v>14</v>
      </c>
      <c r="C4009" s="54">
        <f t="shared" si="184"/>
        <v>4000</v>
      </c>
      <c r="D4009" s="60">
        <v>60866.767596296035</v>
      </c>
      <c r="G4009" s="63"/>
      <c r="I4009" s="64"/>
      <c r="J4009" s="64"/>
      <c r="K4009" s="65"/>
      <c r="M4009" s="64"/>
      <c r="N4009" s="66"/>
      <c r="O4009" s="66"/>
      <c r="Q4009" s="67"/>
      <c r="R4009" s="68"/>
      <c r="S4009" s="63"/>
      <c r="AC4009" s="63">
        <v>59048.93025832437</v>
      </c>
      <c r="AD4009" s="63"/>
      <c r="AE4009" s="54" t="s">
        <v>177</v>
      </c>
      <c r="AG4009" s="63"/>
      <c r="AK4009" s="64"/>
      <c r="AL4009" s="64"/>
      <c r="AM4009" s="65"/>
      <c r="AO4009" s="64"/>
      <c r="AP4009" s="66"/>
      <c r="AQ4009" s="66"/>
      <c r="AS4009" s="67"/>
      <c r="AT4009" s="68"/>
    </row>
    <row r="4010" spans="1:46" x14ac:dyDescent="0.25">
      <c r="A4010" s="60">
        <v>60882.288304118905</v>
      </c>
      <c r="B4010" s="54">
        <f t="shared" si="183"/>
        <v>15</v>
      </c>
      <c r="C4010" s="54">
        <f t="shared" si="184"/>
        <v>4001</v>
      </c>
      <c r="D4010" s="60">
        <v>60882.288304118905</v>
      </c>
      <c r="G4010" s="63"/>
      <c r="I4010" s="64"/>
      <c r="J4010" s="64"/>
      <c r="K4010" s="65"/>
      <c r="M4010" s="64"/>
      <c r="N4010" s="66"/>
      <c r="O4010" s="66"/>
      <c r="Q4010" s="67"/>
      <c r="R4010" s="68"/>
      <c r="S4010" s="63"/>
      <c r="AC4010" s="63">
        <v>59062.860487353988</v>
      </c>
      <c r="AD4010" s="63"/>
      <c r="AE4010" s="54" t="s">
        <v>176</v>
      </c>
      <c r="AG4010" s="63"/>
      <c r="AK4010" s="64"/>
      <c r="AL4010" s="64"/>
      <c r="AM4010" s="65"/>
      <c r="AO4010" s="64"/>
      <c r="AP4010" s="66"/>
      <c r="AQ4010" s="66"/>
      <c r="AS4010" s="67"/>
      <c r="AT4010" s="68"/>
    </row>
    <row r="4011" spans="1:46" x14ac:dyDescent="0.25">
      <c r="A4011" s="60">
        <v>60897.686706603039</v>
      </c>
      <c r="B4011" s="54">
        <f t="shared" si="183"/>
        <v>16</v>
      </c>
      <c r="C4011" s="54">
        <f t="shared" si="184"/>
        <v>4002</v>
      </c>
      <c r="D4011" s="60">
        <v>60897.686706603039</v>
      </c>
      <c r="G4011" s="63"/>
      <c r="I4011" s="64"/>
      <c r="J4011" s="64"/>
      <c r="K4011" s="65"/>
      <c r="M4011" s="64"/>
      <c r="N4011" s="66"/>
      <c r="O4011" s="66"/>
      <c r="Q4011" s="67"/>
      <c r="R4011" s="68"/>
      <c r="S4011" s="63"/>
      <c r="AC4011" s="63">
        <v>59078.398716522846</v>
      </c>
      <c r="AD4011" s="63"/>
      <c r="AE4011" s="54" t="s">
        <v>177</v>
      </c>
      <c r="AG4011" s="63"/>
      <c r="AK4011" s="64"/>
      <c r="AL4011" s="64"/>
      <c r="AM4011" s="65"/>
      <c r="AO4011" s="64"/>
      <c r="AP4011" s="66"/>
      <c r="AQ4011" s="66"/>
      <c r="AS4011" s="67"/>
      <c r="AT4011" s="68"/>
    </row>
    <row r="4012" spans="1:46" x14ac:dyDescent="0.25">
      <c r="A4012" s="60">
        <v>60912.96019384684</v>
      </c>
      <c r="B4012" s="54">
        <f t="shared" si="183"/>
        <v>17</v>
      </c>
      <c r="C4012" s="54">
        <f t="shared" si="184"/>
        <v>4003</v>
      </c>
      <c r="D4012" s="60">
        <v>60912.96019384684</v>
      </c>
      <c r="G4012" s="63"/>
      <c r="I4012" s="64"/>
      <c r="J4012" s="64"/>
      <c r="K4012" s="65"/>
      <c r="M4012" s="64"/>
      <c r="N4012" s="66"/>
      <c r="O4012" s="66"/>
      <c r="Q4012" s="67"/>
      <c r="R4012" s="68"/>
      <c r="S4012" s="63"/>
      <c r="AC4012" s="63">
        <v>59092.446662896778</v>
      </c>
      <c r="AD4012" s="63"/>
      <c r="AE4012" s="54" t="s">
        <v>176</v>
      </c>
      <c r="AG4012" s="63"/>
      <c r="AK4012" s="64"/>
      <c r="AL4012" s="64"/>
      <c r="AM4012" s="65"/>
      <c r="AO4012" s="64"/>
      <c r="AP4012" s="66"/>
      <c r="AQ4012" s="66"/>
      <c r="AS4012" s="67"/>
      <c r="AT4012" s="68"/>
    </row>
    <row r="4013" spans="1:46" x14ac:dyDescent="0.25">
      <c r="A4013" s="60">
        <v>60928.095993493684</v>
      </c>
      <c r="B4013" s="54">
        <f t="shared" si="183"/>
        <v>18</v>
      </c>
      <c r="C4013" s="54">
        <f t="shared" si="184"/>
        <v>4004</v>
      </c>
      <c r="D4013" s="60">
        <v>60928.095993493684</v>
      </c>
      <c r="G4013" s="63"/>
      <c r="I4013" s="64"/>
      <c r="J4013" s="64"/>
      <c r="K4013" s="65"/>
      <c r="M4013" s="64"/>
      <c r="N4013" s="66"/>
      <c r="O4013" s="66"/>
      <c r="Q4013" s="67"/>
      <c r="R4013" s="68"/>
      <c r="S4013" s="63"/>
      <c r="AC4013" s="63">
        <v>59107.842873512302</v>
      </c>
      <c r="AD4013" s="63"/>
      <c r="AE4013" s="54" t="s">
        <v>177</v>
      </c>
      <c r="AG4013" s="63"/>
      <c r="AK4013" s="64"/>
      <c r="AL4013" s="64"/>
      <c r="AM4013" s="65"/>
      <c r="AO4013" s="64"/>
      <c r="AP4013" s="66"/>
      <c r="AQ4013" s="66"/>
      <c r="AS4013" s="67"/>
      <c r="AT4013" s="68"/>
    </row>
    <row r="4014" spans="1:46" x14ac:dyDescent="0.25">
      <c r="A4014" s="60">
        <v>60943.111855931114</v>
      </c>
      <c r="B4014" s="54">
        <f t="shared" si="183"/>
        <v>19</v>
      </c>
      <c r="C4014" s="54">
        <f t="shared" si="184"/>
        <v>4005</v>
      </c>
      <c r="D4014" s="60">
        <v>60943.111855931114</v>
      </c>
      <c r="G4014" s="63"/>
      <c r="I4014" s="64"/>
      <c r="J4014" s="64"/>
      <c r="K4014" s="65"/>
      <c r="M4014" s="64"/>
      <c r="N4014" s="66"/>
      <c r="O4014" s="66"/>
      <c r="Q4014" s="67"/>
      <c r="R4014" s="68"/>
      <c r="S4014" s="63"/>
      <c r="AC4014" s="63">
        <v>59122.153907743748</v>
      </c>
      <c r="AD4014" s="63"/>
      <c r="AE4014" s="54" t="s">
        <v>176</v>
      </c>
      <c r="AG4014" s="63"/>
      <c r="AK4014" s="64"/>
      <c r="AL4014" s="64"/>
      <c r="AM4014" s="65"/>
      <c r="AO4014" s="64"/>
      <c r="AP4014" s="66"/>
      <c r="AQ4014" s="66"/>
      <c r="AS4014" s="67"/>
      <c r="AT4014" s="68"/>
    </row>
    <row r="4015" spans="1:46" x14ac:dyDescent="0.25">
      <c r="A4015" s="60">
        <v>60958.010717391502</v>
      </c>
      <c r="B4015" s="54">
        <f t="shared" si="183"/>
        <v>20</v>
      </c>
      <c r="C4015" s="54">
        <f t="shared" si="184"/>
        <v>4006</v>
      </c>
      <c r="D4015" s="60">
        <v>60958.010717391502</v>
      </c>
      <c r="G4015" s="63"/>
      <c r="I4015" s="64"/>
      <c r="J4015" s="64"/>
      <c r="K4015" s="65"/>
      <c r="M4015" s="64"/>
      <c r="N4015" s="66"/>
      <c r="O4015" s="66"/>
      <c r="Q4015" s="67"/>
      <c r="R4015" s="68"/>
      <c r="S4015" s="63"/>
      <c r="AC4015" s="63">
        <v>59137.27365099825</v>
      </c>
      <c r="AD4015" s="63"/>
      <c r="AE4015" s="54" t="s">
        <v>177</v>
      </c>
      <c r="AG4015" s="63"/>
      <c r="AK4015" s="64"/>
      <c r="AL4015" s="64"/>
      <c r="AM4015" s="65"/>
      <c r="AO4015" s="64"/>
      <c r="AP4015" s="66"/>
      <c r="AQ4015" s="66"/>
      <c r="AS4015" s="67"/>
      <c r="AT4015" s="68"/>
    </row>
    <row r="4016" spans="1:46" x14ac:dyDescent="0.25">
      <c r="A4016" s="60">
        <v>60972.826609317213</v>
      </c>
      <c r="B4016" s="54">
        <f t="shared" si="183"/>
        <v>21</v>
      </c>
      <c r="C4016" s="54">
        <f t="shared" si="184"/>
        <v>4007</v>
      </c>
      <c r="D4016" s="60">
        <v>60972.826609317213</v>
      </c>
      <c r="G4016" s="63"/>
      <c r="I4016" s="64"/>
      <c r="J4016" s="64"/>
      <c r="K4016" s="65"/>
      <c r="M4016" s="64"/>
      <c r="N4016" s="66"/>
      <c r="O4016" s="66"/>
      <c r="Q4016" s="67"/>
      <c r="R4016" s="68"/>
      <c r="S4016" s="63"/>
      <c r="AC4016" s="63">
        <v>59151.940457302146</v>
      </c>
      <c r="AD4016" s="63"/>
      <c r="AE4016" s="54" t="s">
        <v>176</v>
      </c>
      <c r="AG4016" s="63"/>
      <c r="AK4016" s="64"/>
      <c r="AL4016" s="64"/>
      <c r="AM4016" s="65"/>
      <c r="AO4016" s="64"/>
      <c r="AP4016" s="66"/>
      <c r="AQ4016" s="66"/>
      <c r="AS4016" s="67"/>
      <c r="AT4016" s="68"/>
    </row>
    <row r="4017" spans="1:46" x14ac:dyDescent="0.25">
      <c r="A4017" s="60">
        <v>60987.574571955483</v>
      </c>
      <c r="B4017" s="54">
        <f t="shared" si="183"/>
        <v>22</v>
      </c>
      <c r="C4017" s="54">
        <f t="shared" si="184"/>
        <v>4008</v>
      </c>
      <c r="D4017" s="60">
        <v>60987.574571955483</v>
      </c>
      <c r="G4017" s="63"/>
      <c r="I4017" s="64"/>
      <c r="J4017" s="64"/>
      <c r="K4017" s="65"/>
      <c r="M4017" s="64"/>
      <c r="N4017" s="66"/>
      <c r="O4017" s="66"/>
      <c r="Q4017" s="67"/>
      <c r="R4017" s="68"/>
      <c r="S4017" s="63"/>
      <c r="AC4017" s="63">
        <v>59166.704541372135</v>
      </c>
      <c r="AD4017" s="63"/>
      <c r="AE4017" s="54" t="s">
        <v>177</v>
      </c>
      <c r="AG4017" s="63"/>
      <c r="AK4017" s="64"/>
      <c r="AL4017" s="64"/>
      <c r="AM4017" s="65"/>
      <c r="AO4017" s="64"/>
      <c r="AP4017" s="66"/>
      <c r="AQ4017" s="66"/>
      <c r="AS4017" s="67"/>
      <c r="AT4017" s="68"/>
    </row>
    <row r="4018" spans="1:46" x14ac:dyDescent="0.25">
      <c r="A4018" s="60">
        <v>61002.2978400914</v>
      </c>
      <c r="B4018" s="54">
        <f t="shared" si="183"/>
        <v>23</v>
      </c>
      <c r="C4018" s="54">
        <f t="shared" si="184"/>
        <v>4009</v>
      </c>
      <c r="D4018" s="60">
        <v>61002.2978400914</v>
      </c>
      <c r="G4018" s="63"/>
      <c r="I4018" s="64"/>
      <c r="J4018" s="64"/>
      <c r="K4018" s="65"/>
      <c r="M4018" s="64"/>
      <c r="N4018" s="66"/>
      <c r="O4018" s="66"/>
      <c r="Q4018" s="67"/>
      <c r="R4018" s="68"/>
      <c r="S4018" s="63"/>
      <c r="AC4018" s="63">
        <v>59181.74593810318</v>
      </c>
      <c r="AD4018" s="63"/>
      <c r="AE4018" s="54" t="s">
        <v>176</v>
      </c>
      <c r="AG4018" s="63"/>
      <c r="AK4018" s="64"/>
      <c r="AL4018" s="64"/>
      <c r="AM4018" s="65"/>
      <c r="AO4018" s="64"/>
      <c r="AP4018" s="66"/>
      <c r="AQ4018" s="66"/>
      <c r="AS4018" s="67"/>
      <c r="AT4018" s="68"/>
    </row>
    <row r="4019" spans="1:46" x14ac:dyDescent="0.25">
      <c r="A4019" s="60">
        <v>61017.017183227465</v>
      </c>
      <c r="B4019" s="54">
        <f t="shared" si="183"/>
        <v>24</v>
      </c>
      <c r="C4019" s="54">
        <f t="shared" si="184"/>
        <v>4010</v>
      </c>
      <c r="D4019" s="60">
        <v>61017.017183227465</v>
      </c>
      <c r="G4019" s="63"/>
      <c r="I4019" s="64"/>
      <c r="J4019" s="64"/>
      <c r="K4019" s="65"/>
      <c r="M4019" s="64"/>
      <c r="N4019" s="66"/>
      <c r="O4019" s="66"/>
      <c r="Q4019" s="67"/>
      <c r="R4019" s="68"/>
      <c r="S4019" s="63"/>
      <c r="AC4019" s="63">
        <v>59196.15215798188</v>
      </c>
      <c r="AD4019" s="63"/>
      <c r="AE4019" s="54" t="s">
        <v>177</v>
      </c>
      <c r="AG4019" s="63"/>
      <c r="AK4019" s="64"/>
      <c r="AL4019" s="64"/>
      <c r="AM4019" s="65"/>
      <c r="AO4019" s="64"/>
      <c r="AP4019" s="66"/>
      <c r="AQ4019" s="66"/>
      <c r="AS4019" s="67"/>
      <c r="AT4019" s="68"/>
    </row>
    <row r="4020" spans="1:46" x14ac:dyDescent="0.25">
      <c r="A4020" s="60">
        <v>61031.777183554601</v>
      </c>
      <c r="B4020" s="54">
        <f t="shared" si="183"/>
        <v>1</v>
      </c>
      <c r="C4020" s="54">
        <f t="shared" si="184"/>
        <v>4011</v>
      </c>
      <c r="D4020" s="60">
        <v>61031.777183554601</v>
      </c>
      <c r="G4020" s="63"/>
      <c r="I4020" s="64"/>
      <c r="J4020" s="64"/>
      <c r="K4020" s="65"/>
      <c r="M4020" s="64"/>
      <c r="N4020" s="66"/>
      <c r="O4020" s="66"/>
      <c r="Q4020" s="67"/>
      <c r="R4020" s="68"/>
      <c r="S4020" s="63"/>
      <c r="AC4020" s="63">
        <v>59211.508563038427</v>
      </c>
      <c r="AD4020" s="63"/>
      <c r="AE4020" s="54" t="s">
        <v>176</v>
      </c>
      <c r="AG4020" s="63"/>
      <c r="AK4020" s="64"/>
      <c r="AL4020" s="64"/>
      <c r="AM4020" s="65"/>
      <c r="AO4020" s="64"/>
      <c r="AP4020" s="66"/>
      <c r="AQ4020" s="66"/>
      <c r="AS4020" s="67"/>
      <c r="AT4020" s="68"/>
    </row>
    <row r="4021" spans="1:46" x14ac:dyDescent="0.25">
      <c r="A4021" s="60">
        <v>61046.596658922732</v>
      </c>
      <c r="B4021" s="54">
        <f t="shared" si="183"/>
        <v>2</v>
      </c>
      <c r="C4021" s="54">
        <f t="shared" si="184"/>
        <v>4012</v>
      </c>
      <c r="D4021" s="60">
        <v>61046.596658922732</v>
      </c>
      <c r="G4021" s="63"/>
      <c r="I4021" s="64"/>
      <c r="J4021" s="64"/>
      <c r="K4021" s="65"/>
      <c r="M4021" s="64"/>
      <c r="N4021" s="66"/>
      <c r="O4021" s="66"/>
      <c r="Q4021" s="67"/>
      <c r="R4021" s="68"/>
      <c r="S4021" s="63"/>
      <c r="AC4021" s="63">
        <v>59225.631742527243</v>
      </c>
      <c r="AD4021" s="63"/>
      <c r="AE4021" s="54" t="s">
        <v>177</v>
      </c>
      <c r="AG4021" s="63"/>
      <c r="AK4021" s="64"/>
      <c r="AL4021" s="64"/>
      <c r="AM4021" s="65"/>
      <c r="AO4021" s="64"/>
      <c r="AP4021" s="66"/>
      <c r="AQ4021" s="66"/>
      <c r="AS4021" s="67"/>
      <c r="AT4021" s="68"/>
    </row>
    <row r="4022" spans="1:46" x14ac:dyDescent="0.25">
      <c r="A4022" s="60">
        <v>61061.514128479641</v>
      </c>
      <c r="B4022" s="54">
        <f t="shared" si="183"/>
        <v>3</v>
      </c>
      <c r="C4022" s="54">
        <f t="shared" si="184"/>
        <v>4013</v>
      </c>
      <c r="D4022" s="60">
        <v>61061.514128479641</v>
      </c>
      <c r="G4022" s="63"/>
      <c r="I4022" s="64"/>
      <c r="J4022" s="64"/>
      <c r="K4022" s="65"/>
      <c r="M4022" s="64"/>
      <c r="N4022" s="66"/>
      <c r="O4022" s="66"/>
      <c r="Q4022" s="67"/>
      <c r="R4022" s="68"/>
      <c r="S4022" s="63"/>
      <c r="AC4022" s="63">
        <v>59241.176996697206</v>
      </c>
      <c r="AD4022" s="63"/>
      <c r="AE4022" s="54" t="s">
        <v>176</v>
      </c>
      <c r="AG4022" s="63"/>
      <c r="AK4022" s="64"/>
      <c r="AL4022" s="64"/>
      <c r="AM4022" s="65"/>
      <c r="AO4022" s="64"/>
      <c r="AP4022" s="66"/>
      <c r="AQ4022" s="66"/>
      <c r="AS4022" s="67"/>
      <c r="AT4022" s="68"/>
    </row>
    <row r="4023" spans="1:46" x14ac:dyDescent="0.25">
      <c r="A4023" s="60">
        <v>61076.538526911754</v>
      </c>
      <c r="B4023" s="54">
        <f t="shared" si="183"/>
        <v>4</v>
      </c>
      <c r="C4023" s="54">
        <f t="shared" si="184"/>
        <v>4014</v>
      </c>
      <c r="D4023" s="60">
        <v>61076.538526911754</v>
      </c>
      <c r="G4023" s="63"/>
      <c r="I4023" s="64"/>
      <c r="J4023" s="64"/>
      <c r="K4023" s="65"/>
      <c r="M4023" s="64"/>
      <c r="N4023" s="66"/>
      <c r="O4023" s="66"/>
      <c r="Q4023" s="67"/>
      <c r="R4023" s="68"/>
      <c r="S4023" s="63"/>
      <c r="AC4023" s="63">
        <v>59255.150906590745</v>
      </c>
      <c r="AD4023" s="63"/>
      <c r="AE4023" s="54" t="s">
        <v>177</v>
      </c>
      <c r="AG4023" s="63"/>
      <c r="AK4023" s="64"/>
      <c r="AL4023" s="64"/>
      <c r="AM4023" s="65"/>
      <c r="AO4023" s="64"/>
      <c r="AP4023" s="66"/>
      <c r="AQ4023" s="66"/>
      <c r="AS4023" s="67"/>
      <c r="AT4023" s="68"/>
    </row>
    <row r="4024" spans="1:46" x14ac:dyDescent="0.25">
      <c r="A4024" s="60">
        <v>61091.696142019238</v>
      </c>
      <c r="B4024" s="54">
        <f t="shared" si="183"/>
        <v>5</v>
      </c>
      <c r="C4024" s="54">
        <f t="shared" si="184"/>
        <v>4015</v>
      </c>
      <c r="D4024" s="60">
        <v>61091.696142019238</v>
      </c>
      <c r="G4024" s="63"/>
      <c r="I4024" s="64"/>
      <c r="J4024" s="64"/>
      <c r="K4024" s="65"/>
      <c r="M4024" s="64"/>
      <c r="N4024" s="66"/>
      <c r="O4024" s="66"/>
      <c r="Q4024" s="67"/>
      <c r="R4024" s="68"/>
      <c r="S4024" s="63"/>
      <c r="AC4024" s="63">
        <v>59270.721359722782</v>
      </c>
      <c r="AD4024" s="63"/>
      <c r="AE4024" s="54" t="s">
        <v>176</v>
      </c>
      <c r="AG4024" s="63"/>
      <c r="AK4024" s="64"/>
      <c r="AL4024" s="64"/>
      <c r="AM4024" s="65"/>
      <c r="AO4024" s="64"/>
      <c r="AP4024" s="66"/>
      <c r="AQ4024" s="66"/>
      <c r="AS4024" s="67"/>
      <c r="AT4024" s="68"/>
    </row>
    <row r="4025" spans="1:46" x14ac:dyDescent="0.25">
      <c r="A4025" s="60">
        <v>61106.979488516226</v>
      </c>
      <c r="B4025" s="54">
        <f t="shared" si="183"/>
        <v>6</v>
      </c>
      <c r="C4025" s="54">
        <f t="shared" si="184"/>
        <v>4016</v>
      </c>
      <c r="D4025" s="60">
        <v>61106.979488516226</v>
      </c>
      <c r="G4025" s="63"/>
      <c r="I4025" s="64"/>
      <c r="J4025" s="64"/>
      <c r="K4025" s="65"/>
      <c r="M4025" s="64"/>
      <c r="N4025" s="66"/>
      <c r="O4025" s="66"/>
      <c r="Q4025" s="67"/>
      <c r="R4025" s="68"/>
      <c r="S4025" s="63"/>
      <c r="AC4025" s="63">
        <v>59284.707659102976</v>
      </c>
      <c r="AD4025" s="63"/>
      <c r="AE4025" s="54" t="s">
        <v>177</v>
      </c>
      <c r="AG4025" s="63"/>
      <c r="AK4025" s="64"/>
      <c r="AL4025" s="64"/>
      <c r="AM4025" s="65"/>
      <c r="AO4025" s="64"/>
      <c r="AP4025" s="66"/>
      <c r="AQ4025" s="66"/>
      <c r="AS4025" s="67"/>
      <c r="AT4025" s="68"/>
    </row>
    <row r="4026" spans="1:46" x14ac:dyDescent="0.25">
      <c r="A4026" s="60">
        <v>61122.398634772748</v>
      </c>
      <c r="B4026" s="54">
        <f t="shared" si="183"/>
        <v>7</v>
      </c>
      <c r="C4026" s="54">
        <f t="shared" si="184"/>
        <v>4017</v>
      </c>
      <c r="D4026" s="60">
        <v>61122.398634772748</v>
      </c>
      <c r="G4026" s="63"/>
      <c r="I4026" s="64"/>
      <c r="J4026" s="64"/>
      <c r="K4026" s="65"/>
      <c r="M4026" s="64"/>
      <c r="N4026" s="66"/>
      <c r="O4026" s="66"/>
      <c r="Q4026" s="67"/>
      <c r="R4026" s="68"/>
      <c r="S4026" s="63"/>
      <c r="AC4026" s="63">
        <v>59300.141946606804</v>
      </c>
      <c r="AD4026" s="63"/>
      <c r="AE4026" s="54" t="s">
        <v>176</v>
      </c>
      <c r="AG4026" s="63"/>
      <c r="AK4026" s="64"/>
      <c r="AL4026" s="64"/>
      <c r="AM4026" s="65"/>
      <c r="AO4026" s="64"/>
      <c r="AP4026" s="66"/>
      <c r="AQ4026" s="66"/>
      <c r="AS4026" s="67"/>
      <c r="AT4026" s="68"/>
    </row>
    <row r="4027" spans="1:46" x14ac:dyDescent="0.25">
      <c r="A4027" s="60">
        <v>61137.926930920221</v>
      </c>
      <c r="B4027" s="54">
        <f t="shared" si="183"/>
        <v>8</v>
      </c>
      <c r="C4027" s="54">
        <f t="shared" si="184"/>
        <v>4018</v>
      </c>
      <c r="D4027" s="60">
        <v>61137.926930920221</v>
      </c>
      <c r="G4027" s="63"/>
      <c r="I4027" s="64"/>
      <c r="J4027" s="64"/>
      <c r="K4027" s="65"/>
      <c r="M4027" s="64"/>
      <c r="N4027" s="66"/>
      <c r="O4027" s="66"/>
      <c r="Q4027" s="67"/>
      <c r="R4027" s="68"/>
      <c r="S4027" s="63"/>
      <c r="AC4027" s="63">
        <v>59314.295019703917</v>
      </c>
      <c r="AD4027" s="63"/>
      <c r="AE4027" s="54" t="s">
        <v>177</v>
      </c>
      <c r="AG4027" s="63"/>
      <c r="AK4027" s="64"/>
      <c r="AL4027" s="64"/>
      <c r="AM4027" s="65"/>
      <c r="AO4027" s="64"/>
      <c r="AP4027" s="66"/>
      <c r="AQ4027" s="66"/>
      <c r="AS4027" s="67"/>
      <c r="AT4027" s="68"/>
    </row>
    <row r="4028" spans="1:46" x14ac:dyDescent="0.25">
      <c r="A4028" s="60">
        <v>61153.557764080353</v>
      </c>
      <c r="B4028" s="54">
        <f t="shared" si="183"/>
        <v>9</v>
      </c>
      <c r="C4028" s="54">
        <f t="shared" si="184"/>
        <v>4019</v>
      </c>
      <c r="D4028" s="60">
        <v>61153.557764080353</v>
      </c>
      <c r="G4028" s="63"/>
      <c r="I4028" s="64"/>
      <c r="J4028" s="64"/>
      <c r="K4028" s="65"/>
      <c r="M4028" s="64"/>
      <c r="N4028" s="66"/>
      <c r="O4028" s="66"/>
      <c r="Q4028" s="67"/>
      <c r="R4028" s="68"/>
      <c r="S4028" s="63"/>
      <c r="AC4028" s="63">
        <v>59329.467893188354</v>
      </c>
      <c r="AD4028" s="63"/>
      <c r="AE4028" s="54" t="s">
        <v>176</v>
      </c>
      <c r="AG4028" s="63"/>
      <c r="AK4028" s="64"/>
      <c r="AL4028" s="64"/>
      <c r="AM4028" s="65"/>
      <c r="AO4028" s="64"/>
      <c r="AP4028" s="66"/>
      <c r="AQ4028" s="66"/>
      <c r="AS4028" s="67"/>
      <c r="AT4028" s="68"/>
    </row>
    <row r="4029" spans="1:46" x14ac:dyDescent="0.25">
      <c r="A4029" s="60">
        <v>61169.248525289353</v>
      </c>
      <c r="B4029" s="54">
        <f t="shared" si="183"/>
        <v>10</v>
      </c>
      <c r="C4029" s="54">
        <f t="shared" si="184"/>
        <v>4020</v>
      </c>
      <c r="D4029" s="60">
        <v>61169.248525289353</v>
      </c>
      <c r="G4029" s="63"/>
      <c r="I4029" s="64"/>
      <c r="J4029" s="64"/>
      <c r="K4029" s="65"/>
      <c r="M4029" s="64"/>
      <c r="N4029" s="66"/>
      <c r="O4029" s="66"/>
      <c r="Q4029" s="67"/>
      <c r="R4029" s="68"/>
      <c r="S4029" s="63"/>
      <c r="AC4029" s="63">
        <v>59343.906289767474</v>
      </c>
      <c r="AD4029" s="63"/>
      <c r="AE4029" s="54" t="s">
        <v>177</v>
      </c>
      <c r="AG4029" s="63"/>
      <c r="AK4029" s="64"/>
      <c r="AL4029" s="64"/>
      <c r="AM4029" s="65"/>
      <c r="AO4029" s="64"/>
      <c r="AP4029" s="66"/>
      <c r="AQ4029" s="66"/>
      <c r="AS4029" s="67"/>
      <c r="AT4029" s="68"/>
    </row>
    <row r="4030" spans="1:46" x14ac:dyDescent="0.25">
      <c r="A4030" s="60">
        <v>61184.979859377723</v>
      </c>
      <c r="B4030" s="54">
        <f t="shared" si="183"/>
        <v>11</v>
      </c>
      <c r="C4030" s="54">
        <f t="shared" si="184"/>
        <v>4021</v>
      </c>
      <c r="D4030" s="60">
        <v>61184.979859377723</v>
      </c>
      <c r="G4030" s="63"/>
      <c r="I4030" s="64"/>
      <c r="J4030" s="64"/>
      <c r="K4030" s="65"/>
      <c r="M4030" s="64"/>
      <c r="N4030" s="66"/>
      <c r="O4030" s="66"/>
      <c r="Q4030" s="67"/>
      <c r="R4030" s="68"/>
      <c r="S4030" s="63"/>
      <c r="AC4030" s="63">
        <v>59358.746296222322</v>
      </c>
      <c r="AD4030" s="63"/>
      <c r="AE4030" s="54" t="s">
        <v>176</v>
      </c>
      <c r="AG4030" s="63"/>
      <c r="AK4030" s="64"/>
      <c r="AL4030" s="64"/>
      <c r="AM4030" s="65"/>
      <c r="AO4030" s="64"/>
      <c r="AP4030" s="66"/>
      <c r="AQ4030" s="66"/>
      <c r="AS4030" s="67"/>
      <c r="AT4030" s="68"/>
    </row>
    <row r="4031" spans="1:46" x14ac:dyDescent="0.25">
      <c r="A4031" s="60">
        <v>61200.703122689389</v>
      </c>
      <c r="B4031" s="54">
        <f t="shared" si="183"/>
        <v>12</v>
      </c>
      <c r="C4031" s="54">
        <f t="shared" si="184"/>
        <v>4022</v>
      </c>
      <c r="D4031" s="60">
        <v>61200.703122689389</v>
      </c>
      <c r="G4031" s="63"/>
      <c r="I4031" s="64"/>
      <c r="J4031" s="64"/>
      <c r="K4031" s="65"/>
      <c r="M4031" s="64"/>
      <c r="N4031" s="66"/>
      <c r="O4031" s="66"/>
      <c r="Q4031" s="67"/>
      <c r="R4031" s="68"/>
      <c r="S4031" s="63"/>
      <c r="AC4031" s="63">
        <v>59373.534114844166</v>
      </c>
      <c r="AD4031" s="63"/>
      <c r="AE4031" s="54" t="s">
        <v>177</v>
      </c>
      <c r="AG4031" s="63"/>
      <c r="AK4031" s="64"/>
      <c r="AL4031" s="64"/>
      <c r="AM4031" s="65"/>
      <c r="AO4031" s="64"/>
      <c r="AP4031" s="66"/>
      <c r="AQ4031" s="66"/>
      <c r="AS4031" s="67"/>
      <c r="AT4031" s="68"/>
    </row>
    <row r="4032" spans="1:46" x14ac:dyDescent="0.25">
      <c r="A4032" s="60">
        <v>61216.393712279852</v>
      </c>
      <c r="B4032" s="54">
        <f t="shared" si="183"/>
        <v>13</v>
      </c>
      <c r="C4032" s="54">
        <f t="shared" si="184"/>
        <v>4023</v>
      </c>
      <c r="D4032" s="60">
        <v>61216.393712279852</v>
      </c>
      <c r="G4032" s="63"/>
      <c r="I4032" s="64"/>
      <c r="J4032" s="64"/>
      <c r="K4032" s="65"/>
      <c r="M4032" s="64"/>
      <c r="N4032" s="66"/>
      <c r="O4032" s="66"/>
      <c r="Q4032" s="67"/>
      <c r="R4032" s="68"/>
      <c r="S4032" s="63"/>
      <c r="AC4032" s="63">
        <v>59388.029309276026</v>
      </c>
      <c r="AD4032" s="63"/>
      <c r="AE4032" s="54" t="s">
        <v>176</v>
      </c>
      <c r="AG4032" s="63"/>
      <c r="AK4032" s="64"/>
      <c r="AL4032" s="64"/>
      <c r="AM4032" s="65"/>
      <c r="AO4032" s="64"/>
      <c r="AP4032" s="66"/>
      <c r="AQ4032" s="66"/>
      <c r="AS4032" s="67"/>
      <c r="AT4032" s="68"/>
    </row>
    <row r="4033" spans="1:46" x14ac:dyDescent="0.25">
      <c r="A4033" s="60">
        <v>61232.009799158201</v>
      </c>
      <c r="B4033" s="54">
        <f t="shared" si="183"/>
        <v>14</v>
      </c>
      <c r="C4033" s="54">
        <f t="shared" si="184"/>
        <v>4024</v>
      </c>
      <c r="D4033" s="60">
        <v>61232.009799158201</v>
      </c>
      <c r="G4033" s="63"/>
      <c r="I4033" s="64"/>
      <c r="J4033" s="64"/>
      <c r="K4033" s="65"/>
      <c r="M4033" s="64"/>
      <c r="N4033" s="66"/>
      <c r="O4033" s="66"/>
      <c r="Q4033" s="67"/>
      <c r="R4033" s="68"/>
      <c r="S4033" s="63"/>
      <c r="AC4033" s="63">
        <v>59403.164841738064</v>
      </c>
      <c r="AD4033" s="63"/>
      <c r="AE4033" s="54" t="s">
        <v>177</v>
      </c>
      <c r="AG4033" s="63"/>
      <c r="AK4033" s="64"/>
      <c r="AL4033" s="64"/>
      <c r="AM4033" s="65"/>
      <c r="AO4033" s="64"/>
      <c r="AP4033" s="66"/>
      <c r="AQ4033" s="66"/>
      <c r="AS4033" s="67"/>
      <c r="AT4033" s="68"/>
    </row>
    <row r="4034" spans="1:46" x14ac:dyDescent="0.25">
      <c r="A4034" s="60">
        <v>61247.530661526602</v>
      </c>
      <c r="B4034" s="54">
        <f t="shared" si="183"/>
        <v>15</v>
      </c>
      <c r="C4034" s="54">
        <f t="shared" si="184"/>
        <v>4025</v>
      </c>
      <c r="D4034" s="60">
        <v>61247.530661526602</v>
      </c>
      <c r="G4034" s="63"/>
      <c r="I4034" s="64"/>
      <c r="J4034" s="64"/>
      <c r="K4034" s="65"/>
      <c r="M4034" s="64"/>
      <c r="N4034" s="66"/>
      <c r="O4034" s="66"/>
      <c r="Q4034" s="67"/>
      <c r="R4034" s="68"/>
      <c r="S4034" s="63"/>
      <c r="AC4034" s="63">
        <v>59417.363977866247</v>
      </c>
      <c r="AD4034" s="63"/>
      <c r="AE4034" s="54" t="s">
        <v>176</v>
      </c>
      <c r="AG4034" s="63"/>
      <c r="AK4034" s="64"/>
      <c r="AL4034" s="64"/>
      <c r="AM4034" s="65"/>
      <c r="AO4034" s="64"/>
      <c r="AP4034" s="66"/>
      <c r="AQ4034" s="66"/>
      <c r="AS4034" s="67"/>
      <c r="AT4034" s="68"/>
    </row>
    <row r="4035" spans="1:46" x14ac:dyDescent="0.25">
      <c r="A4035" s="60">
        <v>61262.931613340508</v>
      </c>
      <c r="B4035" s="54">
        <f t="shared" si="183"/>
        <v>16</v>
      </c>
      <c r="C4035" s="54">
        <f t="shared" si="184"/>
        <v>4026</v>
      </c>
      <c r="D4035" s="60">
        <v>61262.931613340508</v>
      </c>
      <c r="G4035" s="63"/>
      <c r="I4035" s="64"/>
      <c r="J4035" s="64"/>
      <c r="K4035" s="65"/>
      <c r="M4035" s="64"/>
      <c r="N4035" s="66"/>
      <c r="O4035" s="66"/>
      <c r="Q4035" s="67"/>
      <c r="R4035" s="68"/>
      <c r="S4035" s="63"/>
      <c r="AC4035" s="63">
        <v>59432.776604807936</v>
      </c>
      <c r="AD4035" s="63"/>
      <c r="AE4035" s="54" t="s">
        <v>177</v>
      </c>
      <c r="AG4035" s="63"/>
      <c r="AK4035" s="64"/>
      <c r="AL4035" s="64"/>
      <c r="AM4035" s="65"/>
      <c r="AO4035" s="64"/>
      <c r="AP4035" s="66"/>
      <c r="AQ4035" s="66"/>
      <c r="AS4035" s="67"/>
      <c r="AT4035" s="68"/>
    </row>
    <row r="4036" spans="1:46" x14ac:dyDescent="0.25">
      <c r="A4036" s="60">
        <v>61278.203325295821</v>
      </c>
      <c r="B4036" s="54">
        <f t="shared" si="183"/>
        <v>17</v>
      </c>
      <c r="C4036" s="54">
        <f t="shared" si="184"/>
        <v>4027</v>
      </c>
      <c r="D4036" s="60">
        <v>61278.203325295821</v>
      </c>
      <c r="G4036" s="63"/>
      <c r="I4036" s="64"/>
      <c r="J4036" s="64"/>
      <c r="K4036" s="65"/>
      <c r="M4036" s="64"/>
      <c r="N4036" s="66"/>
      <c r="O4036" s="66"/>
      <c r="Q4036" s="67"/>
      <c r="R4036" s="68"/>
      <c r="S4036" s="63"/>
      <c r="AC4036" s="63">
        <v>59446.785717815161</v>
      </c>
      <c r="AD4036" s="63"/>
      <c r="AE4036" s="54" t="s">
        <v>176</v>
      </c>
      <c r="AG4036" s="63"/>
      <c r="AK4036" s="64"/>
      <c r="AL4036" s="64"/>
      <c r="AM4036" s="65"/>
      <c r="AO4036" s="64"/>
      <c r="AP4036" s="66"/>
      <c r="AQ4036" s="66"/>
      <c r="AS4036" s="67"/>
      <c r="AT4036" s="68"/>
    </row>
    <row r="4037" spans="1:46" x14ac:dyDescent="0.25">
      <c r="A4037" s="60">
        <v>61293.34280842077</v>
      </c>
      <c r="B4037" s="54">
        <f t="shared" si="183"/>
        <v>18</v>
      </c>
      <c r="C4037" s="54">
        <f t="shared" si="184"/>
        <v>4028</v>
      </c>
      <c r="D4037" s="60">
        <v>61293.34280842077</v>
      </c>
      <c r="G4037" s="63"/>
      <c r="I4037" s="64"/>
      <c r="J4037" s="64"/>
      <c r="K4037" s="65"/>
      <c r="M4037" s="64"/>
      <c r="N4037" s="66"/>
      <c r="O4037" s="66"/>
      <c r="Q4037" s="67"/>
      <c r="R4037" s="68"/>
      <c r="S4037" s="63"/>
      <c r="AC4037" s="63">
        <v>59462.34735220857</v>
      </c>
      <c r="AD4037" s="63"/>
      <c r="AE4037" s="54" t="s">
        <v>177</v>
      </c>
      <c r="AG4037" s="63"/>
      <c r="AK4037" s="64"/>
      <c r="AL4037" s="64"/>
      <c r="AM4037" s="65"/>
      <c r="AO4037" s="64"/>
      <c r="AP4037" s="66"/>
      <c r="AQ4037" s="66"/>
      <c r="AS4037" s="67"/>
      <c r="AT4037" s="68"/>
    </row>
    <row r="4038" spans="1:46" x14ac:dyDescent="0.25">
      <c r="A4038" s="60">
        <v>61308.355756741948</v>
      </c>
      <c r="B4038" s="54">
        <f t="shared" si="183"/>
        <v>19</v>
      </c>
      <c r="C4038" s="54">
        <f t="shared" si="184"/>
        <v>4029</v>
      </c>
      <c r="D4038" s="60">
        <v>61308.355756741948</v>
      </c>
      <c r="G4038" s="63"/>
      <c r="I4038" s="64"/>
      <c r="J4038" s="64"/>
      <c r="K4038" s="65"/>
      <c r="M4038" s="64"/>
      <c r="N4038" s="66"/>
      <c r="O4038" s="66"/>
      <c r="Q4038" s="67"/>
      <c r="R4038" s="68"/>
      <c r="S4038" s="63"/>
      <c r="AC4038" s="63">
        <v>59476.31563764438</v>
      </c>
      <c r="AD4038" s="63"/>
      <c r="AE4038" s="54" t="s">
        <v>176</v>
      </c>
      <c r="AG4038" s="63"/>
      <c r="AK4038" s="64"/>
      <c r="AL4038" s="64"/>
      <c r="AM4038" s="65"/>
      <c r="AO4038" s="64"/>
      <c r="AP4038" s="66"/>
      <c r="AQ4038" s="66"/>
      <c r="AS4038" s="67"/>
      <c r="AT4038" s="68"/>
    </row>
    <row r="4039" spans="1:46" x14ac:dyDescent="0.25">
      <c r="A4039" s="60">
        <v>61323.258668054827</v>
      </c>
      <c r="B4039" s="54">
        <f t="shared" si="183"/>
        <v>20</v>
      </c>
      <c r="C4039" s="54">
        <f t="shared" si="184"/>
        <v>4030</v>
      </c>
      <c r="D4039" s="60">
        <v>61323.258668054827</v>
      </c>
      <c r="G4039" s="63"/>
      <c r="I4039" s="64"/>
      <c r="J4039" s="64"/>
      <c r="K4039" s="65"/>
      <c r="M4039" s="64"/>
      <c r="N4039" s="66"/>
      <c r="O4039" s="66"/>
      <c r="Q4039" s="67"/>
      <c r="R4039" s="68"/>
      <c r="S4039" s="63"/>
      <c r="AC4039" s="63">
        <v>59491.867894917727</v>
      </c>
      <c r="AD4039" s="63"/>
      <c r="AE4039" s="54" t="s">
        <v>177</v>
      </c>
      <c r="AG4039" s="63"/>
      <c r="AK4039" s="64"/>
      <c r="AL4039" s="64"/>
      <c r="AM4039" s="65"/>
      <c r="AO4039" s="64"/>
      <c r="AP4039" s="66"/>
      <c r="AQ4039" s="66"/>
      <c r="AS4039" s="67"/>
      <c r="AT4039" s="68"/>
    </row>
    <row r="4040" spans="1:46" x14ac:dyDescent="0.25">
      <c r="A4040" s="60">
        <v>61338.071158830542</v>
      </c>
      <c r="B4040" s="54">
        <f t="shared" si="183"/>
        <v>21</v>
      </c>
      <c r="C4040" s="54">
        <f t="shared" si="184"/>
        <v>4031</v>
      </c>
      <c r="D4040" s="60">
        <v>61338.071158830542</v>
      </c>
      <c r="G4040" s="63"/>
      <c r="I4040" s="64"/>
      <c r="J4040" s="64"/>
      <c r="K4040" s="65"/>
      <c r="M4040" s="64"/>
      <c r="N4040" s="66"/>
      <c r="O4040" s="66"/>
      <c r="Q4040" s="67"/>
      <c r="R4040" s="68"/>
      <c r="S4040" s="63"/>
      <c r="AC4040" s="63">
        <v>59505.960180045571</v>
      </c>
      <c r="AD4040" s="63"/>
      <c r="AE4040" s="54" t="s">
        <v>176</v>
      </c>
      <c r="AG4040" s="63"/>
      <c r="AK4040" s="64"/>
      <c r="AL4040" s="64"/>
      <c r="AM4040" s="65"/>
      <c r="AO4040" s="64"/>
      <c r="AP4040" s="66"/>
      <c r="AQ4040" s="66"/>
      <c r="AS4040" s="67"/>
      <c r="AT4040" s="68"/>
    </row>
    <row r="4041" spans="1:46" x14ac:dyDescent="0.25">
      <c r="A4041" s="60">
        <v>61352.822904025204</v>
      </c>
      <c r="B4041" s="54">
        <f t="shared" si="183"/>
        <v>22</v>
      </c>
      <c r="C4041" s="54">
        <f t="shared" si="184"/>
        <v>4032</v>
      </c>
      <c r="D4041" s="60">
        <v>61352.822904025204</v>
      </c>
      <c r="G4041" s="63"/>
      <c r="I4041" s="64"/>
      <c r="J4041" s="64"/>
      <c r="K4041" s="65"/>
      <c r="M4041" s="64"/>
      <c r="N4041" s="66"/>
      <c r="O4041" s="66"/>
      <c r="Q4041" s="67"/>
      <c r="R4041" s="68"/>
      <c r="S4041" s="63"/>
      <c r="AC4041" s="63">
        <v>59521.346745143645</v>
      </c>
      <c r="AD4041" s="63"/>
      <c r="AE4041" s="54" t="s">
        <v>177</v>
      </c>
      <c r="AG4041" s="63"/>
      <c r="AK4041" s="64"/>
      <c r="AL4041" s="64"/>
      <c r="AM4041" s="65"/>
      <c r="AO4041" s="64"/>
      <c r="AP4041" s="66"/>
      <c r="AQ4041" s="66"/>
      <c r="AS4041" s="67"/>
      <c r="AT4041" s="68"/>
    </row>
    <row r="4042" spans="1:46" x14ac:dyDescent="0.25">
      <c r="A4042" s="60">
        <v>61367.542565341108</v>
      </c>
      <c r="B4042" s="54">
        <f t="shared" si="183"/>
        <v>23</v>
      </c>
      <c r="C4042" s="54">
        <f t="shared" si="184"/>
        <v>4033</v>
      </c>
      <c r="D4042" s="60">
        <v>61367.542565341108</v>
      </c>
      <c r="G4042" s="63"/>
      <c r="I4042" s="64"/>
      <c r="J4042" s="64"/>
      <c r="K4042" s="65"/>
      <c r="M4042" s="64"/>
      <c r="N4042" s="66"/>
      <c r="O4042" s="66"/>
      <c r="Q4042" s="67"/>
      <c r="R4042" s="68"/>
      <c r="S4042" s="63"/>
      <c r="AC4042" s="63">
        <v>59535.707409020048</v>
      </c>
      <c r="AD4042" s="63"/>
      <c r="AE4042" s="54" t="s">
        <v>176</v>
      </c>
      <c r="AG4042" s="63"/>
      <c r="AK4042" s="64"/>
      <c r="AL4042" s="64"/>
      <c r="AM4042" s="65"/>
      <c r="AO4042" s="64"/>
      <c r="AP4042" s="66"/>
      <c r="AQ4042" s="66"/>
      <c r="AS4042" s="67"/>
      <c r="AT4042" s="68"/>
    </row>
    <row r="4043" spans="1:46" x14ac:dyDescent="0.25">
      <c r="A4043" s="60">
        <v>61382.265172786545</v>
      </c>
      <c r="B4043" s="54">
        <f t="shared" si="183"/>
        <v>24</v>
      </c>
      <c r="C4043" s="54">
        <f t="shared" si="184"/>
        <v>4034</v>
      </c>
      <c r="D4043" s="60">
        <v>61382.265172786545</v>
      </c>
      <c r="G4043" s="63"/>
      <c r="I4043" s="64"/>
      <c r="J4043" s="64"/>
      <c r="K4043" s="65"/>
      <c r="M4043" s="64"/>
      <c r="N4043" s="66"/>
      <c r="O4043" s="66"/>
      <c r="Q4043" s="67"/>
      <c r="R4043" s="68"/>
      <c r="S4043" s="63"/>
      <c r="AC4043" s="63">
        <v>59550.801069028676</v>
      </c>
      <c r="AD4043" s="63"/>
      <c r="AE4043" s="54" t="s">
        <v>177</v>
      </c>
      <c r="AG4043" s="63"/>
      <c r="AK4043" s="64"/>
      <c r="AL4043" s="64"/>
      <c r="AM4043" s="65"/>
      <c r="AO4043" s="64"/>
      <c r="AP4043" s="66"/>
      <c r="AQ4043" s="66"/>
      <c r="AS4043" s="67"/>
      <c r="AT4043" s="68"/>
    </row>
    <row r="4044" spans="1:46" x14ac:dyDescent="0.25">
      <c r="A4044" s="60">
        <v>61397.021448639687</v>
      </c>
      <c r="B4044" s="54">
        <f t="shared" ref="B4044:B4107" si="185">IF(B4043=24,1,B4043+1)</f>
        <v>1</v>
      </c>
      <c r="C4044" s="54">
        <f t="shared" ref="C4044:C4107" si="186">C4043+1</f>
        <v>4035</v>
      </c>
      <c r="D4044" s="60">
        <v>61397.021448639687</v>
      </c>
      <c r="G4044" s="63"/>
      <c r="I4044" s="64"/>
      <c r="J4044" s="64"/>
      <c r="K4044" s="65"/>
      <c r="M4044" s="64"/>
      <c r="N4044" s="66"/>
      <c r="O4044" s="66"/>
      <c r="Q4044" s="67"/>
      <c r="R4044" s="68"/>
      <c r="S4044" s="63"/>
      <c r="AC4044" s="63">
        <v>59565.517243957147</v>
      </c>
      <c r="AD4044" s="63"/>
      <c r="AE4044" s="54" t="s">
        <v>176</v>
      </c>
      <c r="AG4044" s="63"/>
      <c r="AK4044" s="64"/>
      <c r="AL4044" s="64"/>
      <c r="AM4044" s="65"/>
      <c r="AO4044" s="64"/>
      <c r="AP4044" s="66"/>
      <c r="AQ4044" s="66"/>
      <c r="AS4044" s="67"/>
      <c r="AT4044" s="68"/>
    </row>
    <row r="4045" spans="1:46" x14ac:dyDescent="0.25">
      <c r="A4045" s="60">
        <v>61411.843933797441</v>
      </c>
      <c r="B4045" s="54">
        <f t="shared" si="185"/>
        <v>2</v>
      </c>
      <c r="C4045" s="54">
        <f t="shared" si="186"/>
        <v>4036</v>
      </c>
      <c r="D4045" s="60">
        <v>61411.843933797441</v>
      </c>
      <c r="G4045" s="63"/>
      <c r="I4045" s="64"/>
      <c r="J4045" s="64"/>
      <c r="K4045" s="65"/>
      <c r="M4045" s="64"/>
      <c r="N4045" s="66"/>
      <c r="O4045" s="66"/>
      <c r="Q4045" s="67"/>
      <c r="R4045" s="68"/>
      <c r="S4045" s="63"/>
      <c r="AC4045" s="63">
        <v>59580.243387013674</v>
      </c>
      <c r="AD4045" s="63"/>
      <c r="AE4045" s="54" t="s">
        <v>177</v>
      </c>
      <c r="AG4045" s="63"/>
      <c r="AK4045" s="64"/>
      <c r="AL4045" s="64"/>
      <c r="AM4045" s="65"/>
      <c r="AO4045" s="64"/>
      <c r="AP4045" s="66"/>
      <c r="AQ4045" s="66"/>
      <c r="AS4045" s="67"/>
      <c r="AT4045" s="68"/>
    </row>
    <row r="4046" spans="1:46" x14ac:dyDescent="0.25">
      <c r="A4046" s="60">
        <v>61426.7574895164</v>
      </c>
      <c r="B4046" s="54">
        <f t="shared" si="185"/>
        <v>3</v>
      </c>
      <c r="C4046" s="54">
        <f t="shared" si="186"/>
        <v>4037</v>
      </c>
      <c r="D4046" s="60">
        <v>61426.7574895164</v>
      </c>
      <c r="G4046" s="63"/>
      <c r="I4046" s="64"/>
      <c r="J4046" s="64"/>
      <c r="K4046" s="65"/>
      <c r="M4046" s="64"/>
      <c r="N4046" s="66"/>
      <c r="O4046" s="66"/>
      <c r="Q4046" s="67"/>
      <c r="R4046" s="68"/>
      <c r="S4046" s="63"/>
      <c r="AC4046" s="63">
        <v>59595.319084949326</v>
      </c>
      <c r="AD4046" s="63"/>
      <c r="AE4046" s="54" t="s">
        <v>176</v>
      </c>
      <c r="AG4046" s="63"/>
      <c r="AK4046" s="64"/>
      <c r="AL4046" s="64"/>
      <c r="AM4046" s="65"/>
      <c r="AO4046" s="64"/>
      <c r="AP4046" s="66"/>
      <c r="AQ4046" s="66"/>
      <c r="AS4046" s="67"/>
      <c r="AT4046" s="68"/>
    </row>
    <row r="4047" spans="1:46" x14ac:dyDescent="0.25">
      <c r="A4047" s="60">
        <v>61441.785327474121</v>
      </c>
      <c r="B4047" s="54">
        <f t="shared" si="185"/>
        <v>4</v>
      </c>
      <c r="C4047" s="54">
        <f t="shared" si="186"/>
        <v>4038</v>
      </c>
      <c r="D4047" s="60">
        <v>61441.785327474121</v>
      </c>
      <c r="G4047" s="63"/>
      <c r="I4047" s="64"/>
      <c r="J4047" s="64"/>
      <c r="K4047" s="65"/>
      <c r="M4047" s="64"/>
      <c r="N4047" s="66"/>
      <c r="O4047" s="66"/>
      <c r="Q4047" s="67"/>
      <c r="R4047" s="68"/>
      <c r="S4047" s="63"/>
      <c r="AC4047" s="63">
        <v>59609.677778053563</v>
      </c>
      <c r="AD4047" s="63"/>
      <c r="AE4047" s="54" t="s">
        <v>177</v>
      </c>
      <c r="AG4047" s="63"/>
      <c r="AK4047" s="64"/>
      <c r="AL4047" s="64"/>
      <c r="AM4047" s="65"/>
      <c r="AO4047" s="64"/>
      <c r="AP4047" s="66"/>
      <c r="AQ4047" s="66"/>
      <c r="AS4047" s="67"/>
      <c r="AT4047" s="68"/>
    </row>
    <row r="4048" spans="1:46" x14ac:dyDescent="0.25">
      <c r="A4048" s="60">
        <v>61456.938599397428</v>
      </c>
      <c r="B4048" s="54">
        <f t="shared" si="185"/>
        <v>5</v>
      </c>
      <c r="C4048" s="54">
        <f t="shared" si="186"/>
        <v>4039</v>
      </c>
      <c r="D4048" s="60">
        <v>61456.938599397428</v>
      </c>
      <c r="G4048" s="63"/>
      <c r="I4048" s="64"/>
      <c r="J4048" s="64"/>
      <c r="K4048" s="65"/>
      <c r="M4048" s="64"/>
      <c r="N4048" s="66"/>
      <c r="O4048" s="66"/>
      <c r="Q4048" s="67"/>
      <c r="R4048" s="68"/>
      <c r="S4048" s="63"/>
      <c r="AC4048" s="63">
        <v>59625.035616838839</v>
      </c>
      <c r="AD4048" s="63"/>
      <c r="AE4048" s="54" t="s">
        <v>176</v>
      </c>
      <c r="AG4048" s="63"/>
      <c r="AK4048" s="64"/>
      <c r="AL4048" s="64"/>
      <c r="AM4048" s="65"/>
      <c r="AO4048" s="64"/>
      <c r="AP4048" s="66"/>
      <c r="AQ4048" s="66"/>
      <c r="AS4048" s="67"/>
      <c r="AT4048" s="68"/>
    </row>
    <row r="4049" spans="1:46" x14ac:dyDescent="0.25">
      <c r="A4049" s="60">
        <v>61472.226567151491</v>
      </c>
      <c r="B4049" s="54">
        <f t="shared" si="185"/>
        <v>6</v>
      </c>
      <c r="C4049" s="54">
        <f t="shared" si="186"/>
        <v>4040</v>
      </c>
      <c r="D4049" s="60">
        <v>61472.226567151491</v>
      </c>
      <c r="G4049" s="63"/>
      <c r="I4049" s="64"/>
      <c r="J4049" s="64"/>
      <c r="K4049" s="65"/>
      <c r="M4049" s="64"/>
      <c r="N4049" s="66"/>
      <c r="O4049" s="66"/>
      <c r="Q4049" s="67"/>
      <c r="R4049" s="68"/>
      <c r="S4049" s="63"/>
      <c r="AC4049" s="63">
        <v>59639.108516708948</v>
      </c>
      <c r="AD4049" s="63"/>
      <c r="AE4049" s="54" t="s">
        <v>177</v>
      </c>
      <c r="AG4049" s="63"/>
      <c r="AK4049" s="64"/>
      <c r="AL4049" s="64"/>
      <c r="AM4049" s="65"/>
      <c r="AO4049" s="64"/>
      <c r="AP4049" s="66"/>
      <c r="AQ4049" s="66"/>
      <c r="AS4049" s="67"/>
      <c r="AT4049" s="68"/>
    </row>
    <row r="4050" spans="1:46" x14ac:dyDescent="0.25">
      <c r="A4050" s="60">
        <v>61487.640592794865</v>
      </c>
      <c r="B4050" s="54">
        <f t="shared" si="185"/>
        <v>7</v>
      </c>
      <c r="C4050" s="54">
        <f t="shared" si="186"/>
        <v>4041</v>
      </c>
      <c r="D4050" s="60">
        <v>61487.640592794865</v>
      </c>
      <c r="G4050" s="63"/>
      <c r="I4050" s="64"/>
      <c r="J4050" s="64"/>
      <c r="K4050" s="65"/>
      <c r="M4050" s="64"/>
      <c r="N4050" s="66"/>
      <c r="O4050" s="66"/>
      <c r="Q4050" s="67"/>
      <c r="R4050" s="68"/>
      <c r="S4050" s="63"/>
      <c r="AC4050" s="63">
        <v>59654.620671595447</v>
      </c>
      <c r="AD4050" s="63"/>
      <c r="AE4050" s="54" t="s">
        <v>176</v>
      </c>
      <c r="AG4050" s="63"/>
      <c r="AK4050" s="64"/>
      <c r="AL4050" s="64"/>
      <c r="AM4050" s="65"/>
      <c r="AO4050" s="64"/>
      <c r="AP4050" s="66"/>
      <c r="AQ4050" s="66"/>
      <c r="AS4050" s="67"/>
      <c r="AT4050" s="68"/>
    </row>
    <row r="4051" spans="1:46" x14ac:dyDescent="0.25">
      <c r="A4051" s="60">
        <v>61503.17492183717</v>
      </c>
      <c r="B4051" s="54">
        <f t="shared" si="185"/>
        <v>8</v>
      </c>
      <c r="C4051" s="54">
        <f t="shared" si="186"/>
        <v>4042</v>
      </c>
      <c r="D4051" s="60">
        <v>61503.17492183717</v>
      </c>
      <c r="G4051" s="63"/>
      <c r="I4051" s="64"/>
      <c r="J4051" s="64"/>
      <c r="K4051" s="65"/>
      <c r="M4051" s="64"/>
      <c r="N4051" s="66"/>
      <c r="O4051" s="66"/>
      <c r="Q4051" s="67"/>
      <c r="R4051" s="68"/>
      <c r="S4051" s="63"/>
      <c r="AC4051" s="63">
        <v>59668.550723583903</v>
      </c>
      <c r="AD4051" s="63"/>
      <c r="AE4051" s="54" t="s">
        <v>177</v>
      </c>
      <c r="AG4051" s="63"/>
      <c r="AK4051" s="64"/>
      <c r="AL4051" s="64"/>
      <c r="AM4051" s="65"/>
      <c r="AO4051" s="64"/>
      <c r="AP4051" s="66"/>
      <c r="AQ4051" s="66"/>
      <c r="AS4051" s="67"/>
      <c r="AT4051" s="68"/>
    </row>
    <row r="4052" spans="1:46" x14ac:dyDescent="0.25">
      <c r="A4052" s="60">
        <v>61518.799608659931</v>
      </c>
      <c r="B4052" s="54">
        <f t="shared" si="185"/>
        <v>9</v>
      </c>
      <c r="C4052" s="54">
        <f t="shared" si="186"/>
        <v>4043</v>
      </c>
      <c r="D4052" s="60">
        <v>61518.799608659931</v>
      </c>
      <c r="G4052" s="63"/>
      <c r="I4052" s="64"/>
      <c r="J4052" s="64"/>
      <c r="K4052" s="65"/>
      <c r="M4052" s="64"/>
      <c r="N4052" s="66"/>
      <c r="O4052" s="66"/>
      <c r="Q4052" s="67"/>
      <c r="R4052" s="68"/>
      <c r="S4052" s="63"/>
      <c r="AC4052" s="63">
        <v>59684.075557973236</v>
      </c>
      <c r="AD4052" s="63"/>
      <c r="AE4052" s="54" t="s">
        <v>176</v>
      </c>
      <c r="AG4052" s="63"/>
      <c r="AK4052" s="64"/>
      <c r="AL4052" s="64"/>
      <c r="AM4052" s="65"/>
      <c r="AO4052" s="64"/>
      <c r="AP4052" s="66"/>
      <c r="AQ4052" s="66"/>
      <c r="AS4052" s="67"/>
      <c r="AT4052" s="68"/>
    </row>
    <row r="4053" spans="1:46" x14ac:dyDescent="0.25">
      <c r="A4053" s="60">
        <v>61534.497000441421</v>
      </c>
      <c r="B4053" s="54">
        <f t="shared" si="185"/>
        <v>10</v>
      </c>
      <c r="C4053" s="54">
        <f t="shared" si="186"/>
        <v>4044</v>
      </c>
      <c r="D4053" s="60">
        <v>61534.497000441421</v>
      </c>
      <c r="G4053" s="63"/>
      <c r="I4053" s="64"/>
      <c r="J4053" s="64"/>
      <c r="K4053" s="65"/>
      <c r="M4053" s="64"/>
      <c r="N4053" s="66"/>
      <c r="O4053" s="66"/>
      <c r="Q4053" s="67"/>
      <c r="R4053" s="68"/>
      <c r="S4053" s="63"/>
      <c r="AC4053" s="63">
        <v>59698.031050421298</v>
      </c>
      <c r="AD4053" s="63"/>
      <c r="AE4053" s="54" t="s">
        <v>177</v>
      </c>
      <c r="AG4053" s="63"/>
      <c r="AK4053" s="64"/>
      <c r="AL4053" s="64"/>
      <c r="AM4053" s="65"/>
      <c r="AO4053" s="64"/>
      <c r="AP4053" s="66"/>
      <c r="AQ4053" s="66"/>
      <c r="AS4053" s="67"/>
      <c r="AT4053" s="68"/>
    </row>
    <row r="4054" spans="1:46" x14ac:dyDescent="0.25">
      <c r="A4054" s="60">
        <v>61550.221362915821</v>
      </c>
      <c r="B4054" s="54">
        <f t="shared" si="185"/>
        <v>11</v>
      </c>
      <c r="C4054" s="54">
        <f t="shared" si="186"/>
        <v>4045</v>
      </c>
      <c r="D4054" s="60">
        <v>61550.221362915821</v>
      </c>
      <c r="G4054" s="63"/>
      <c r="I4054" s="64"/>
      <c r="J4054" s="64"/>
      <c r="K4054" s="65"/>
      <c r="M4054" s="64"/>
      <c r="N4054" s="66"/>
      <c r="O4054" s="66"/>
      <c r="Q4054" s="67"/>
      <c r="R4054" s="68"/>
      <c r="S4054" s="63"/>
      <c r="AC4054" s="63">
        <v>59713.435654778033</v>
      </c>
      <c r="AD4054" s="63"/>
      <c r="AE4054" s="54" t="s">
        <v>176</v>
      </c>
      <c r="AG4054" s="63"/>
      <c r="AK4054" s="64"/>
      <c r="AL4054" s="64"/>
      <c r="AM4054" s="65"/>
      <c r="AO4054" s="64"/>
      <c r="AP4054" s="66"/>
      <c r="AQ4054" s="66"/>
      <c r="AS4054" s="67"/>
      <c r="AT4054" s="68"/>
    </row>
    <row r="4055" spans="1:46" x14ac:dyDescent="0.25">
      <c r="A4055" s="60">
        <v>61565.950398460031</v>
      </c>
      <c r="B4055" s="54">
        <f t="shared" si="185"/>
        <v>12</v>
      </c>
      <c r="C4055" s="54">
        <f t="shared" si="186"/>
        <v>4046</v>
      </c>
      <c r="D4055" s="60">
        <v>61565.950398460031</v>
      </c>
      <c r="G4055" s="63"/>
      <c r="I4055" s="64"/>
      <c r="J4055" s="64"/>
      <c r="K4055" s="65"/>
      <c r="M4055" s="64"/>
      <c r="N4055" s="66"/>
      <c r="O4055" s="66"/>
      <c r="Q4055" s="67"/>
      <c r="R4055" s="68"/>
      <c r="S4055" s="63"/>
      <c r="AC4055" s="63">
        <v>59727.576160107274</v>
      </c>
      <c r="AD4055" s="63"/>
      <c r="AE4055" s="54" t="s">
        <v>177</v>
      </c>
      <c r="AG4055" s="63"/>
      <c r="AK4055" s="64"/>
      <c r="AL4055" s="64"/>
      <c r="AM4055" s="65"/>
      <c r="AO4055" s="64"/>
      <c r="AP4055" s="66"/>
      <c r="AQ4055" s="66"/>
      <c r="AS4055" s="67"/>
      <c r="AT4055" s="68"/>
    </row>
    <row r="4056" spans="1:46" x14ac:dyDescent="0.25">
      <c r="A4056" s="60">
        <v>61581.634047363419</v>
      </c>
      <c r="B4056" s="54">
        <f t="shared" si="185"/>
        <v>13</v>
      </c>
      <c r="C4056" s="54">
        <f t="shared" si="186"/>
        <v>4047</v>
      </c>
      <c r="D4056" s="60">
        <v>61581.634047363419</v>
      </c>
      <c r="G4056" s="63"/>
      <c r="I4056" s="64"/>
      <c r="J4056" s="64"/>
      <c r="K4056" s="65"/>
      <c r="M4056" s="64"/>
      <c r="N4056" s="66"/>
      <c r="O4056" s="66"/>
      <c r="Q4056" s="67"/>
      <c r="R4056" s="68"/>
      <c r="S4056" s="63"/>
      <c r="AC4056" s="63">
        <v>59742.747868367471</v>
      </c>
      <c r="AD4056" s="63"/>
      <c r="AE4056" s="54" t="s">
        <v>176</v>
      </c>
      <c r="AG4056" s="63"/>
      <c r="AK4056" s="64"/>
      <c r="AL4056" s="64"/>
      <c r="AM4056" s="65"/>
      <c r="AO4056" s="64"/>
      <c r="AP4056" s="66"/>
      <c r="AQ4056" s="66"/>
      <c r="AS4056" s="67"/>
      <c r="AT4056" s="68"/>
    </row>
    <row r="4057" spans="1:46" x14ac:dyDescent="0.25">
      <c r="A4057" s="60">
        <v>61597.254040600266</v>
      </c>
      <c r="B4057" s="54">
        <f t="shared" si="185"/>
        <v>14</v>
      </c>
      <c r="C4057" s="54">
        <f t="shared" si="186"/>
        <v>4048</v>
      </c>
      <c r="D4057" s="60">
        <v>61597.254040600266</v>
      </c>
      <c r="G4057" s="63"/>
      <c r="I4057" s="64"/>
      <c r="J4057" s="64"/>
      <c r="K4057" s="65"/>
      <c r="M4057" s="64"/>
      <c r="N4057" s="66"/>
      <c r="O4057" s="66"/>
      <c r="Q4057" s="67"/>
      <c r="R4057" s="68"/>
      <c r="S4057" s="63"/>
      <c r="AC4057" s="63">
        <v>59757.195728812832</v>
      </c>
      <c r="AD4057" s="63"/>
      <c r="AE4057" s="54" t="s">
        <v>177</v>
      </c>
      <c r="AG4057" s="63"/>
      <c r="AK4057" s="64"/>
      <c r="AL4057" s="64"/>
      <c r="AM4057" s="65"/>
      <c r="AO4057" s="64"/>
      <c r="AP4057" s="66"/>
      <c r="AQ4057" s="66"/>
      <c r="AS4057" s="67"/>
      <c r="AT4057" s="68"/>
    </row>
    <row r="4058" spans="1:46" x14ac:dyDescent="0.25">
      <c r="A4058" s="60">
        <v>61612.769254066981</v>
      </c>
      <c r="B4058" s="54">
        <f t="shared" si="185"/>
        <v>15</v>
      </c>
      <c r="C4058" s="54">
        <f t="shared" si="186"/>
        <v>4049</v>
      </c>
      <c r="D4058" s="60">
        <v>61612.769254066981</v>
      </c>
      <c r="G4058" s="63"/>
      <c r="I4058" s="64"/>
      <c r="J4058" s="64"/>
      <c r="K4058" s="65"/>
      <c r="M4058" s="64"/>
      <c r="N4058" s="66"/>
      <c r="O4058" s="66"/>
      <c r="Q4058" s="67"/>
      <c r="R4058" s="68"/>
      <c r="S4058" s="63"/>
      <c r="AC4058" s="63">
        <v>59772.055112683214</v>
      </c>
      <c r="AD4058" s="63"/>
      <c r="AE4058" s="54" t="s">
        <v>176</v>
      </c>
      <c r="AG4058" s="63"/>
      <c r="AK4058" s="64"/>
      <c r="AL4058" s="64"/>
      <c r="AM4058" s="65"/>
      <c r="AO4058" s="64"/>
      <c r="AP4058" s="66"/>
      <c r="AQ4058" s="66"/>
      <c r="AS4058" s="67"/>
      <c r="AT4058" s="68"/>
    </row>
    <row r="4059" spans="1:46" x14ac:dyDescent="0.25">
      <c r="A4059" s="60">
        <v>61628.172692127991</v>
      </c>
      <c r="B4059" s="54">
        <f t="shared" si="185"/>
        <v>16</v>
      </c>
      <c r="C4059" s="54">
        <f t="shared" si="186"/>
        <v>4050</v>
      </c>
      <c r="D4059" s="60">
        <v>61628.172692127991</v>
      </c>
      <c r="G4059" s="63"/>
      <c r="I4059" s="64"/>
      <c r="J4059" s="64"/>
      <c r="K4059" s="65"/>
      <c r="M4059" s="64"/>
      <c r="N4059" s="66"/>
      <c r="O4059" s="66"/>
      <c r="Q4059" s="67"/>
      <c r="R4059" s="68"/>
      <c r="S4059" s="63"/>
      <c r="AC4059" s="63">
        <v>59786.87120977696</v>
      </c>
      <c r="AD4059" s="63"/>
      <c r="AE4059" s="54" t="s">
        <v>177</v>
      </c>
      <c r="AG4059" s="63"/>
      <c r="AK4059" s="64"/>
      <c r="AL4059" s="64"/>
      <c r="AM4059" s="65"/>
      <c r="AO4059" s="64"/>
      <c r="AP4059" s="66"/>
      <c r="AQ4059" s="66"/>
      <c r="AS4059" s="67"/>
      <c r="AT4059" s="68"/>
    </row>
    <row r="4060" spans="1:46" x14ac:dyDescent="0.25">
      <c r="A4060" s="60">
        <v>61643.440942865796</v>
      </c>
      <c r="B4060" s="54">
        <f t="shared" si="185"/>
        <v>17</v>
      </c>
      <c r="C4060" s="54">
        <f t="shared" si="186"/>
        <v>4051</v>
      </c>
      <c r="D4060" s="60">
        <v>61643.440942865796</v>
      </c>
      <c r="G4060" s="63"/>
      <c r="I4060" s="64"/>
      <c r="J4060" s="64"/>
      <c r="K4060" s="65"/>
      <c r="M4060" s="64"/>
      <c r="N4060" s="66"/>
      <c r="O4060" s="66"/>
      <c r="Q4060" s="67"/>
      <c r="R4060" s="68"/>
      <c r="S4060" s="63"/>
      <c r="AC4060" s="63">
        <v>59801.391157624312</v>
      </c>
      <c r="AD4060" s="63"/>
      <c r="AE4060" s="54" t="s">
        <v>176</v>
      </c>
      <c r="AG4060" s="63"/>
      <c r="AK4060" s="64"/>
      <c r="AL4060" s="64"/>
      <c r="AM4060" s="65"/>
      <c r="AO4060" s="64"/>
      <c r="AP4060" s="66"/>
      <c r="AQ4060" s="66"/>
      <c r="AS4060" s="67"/>
      <c r="AT4060" s="68"/>
    </row>
    <row r="4061" spans="1:46" x14ac:dyDescent="0.25">
      <c r="A4061" s="60">
        <v>61658.582544323523</v>
      </c>
      <c r="B4061" s="54">
        <f t="shared" si="185"/>
        <v>18</v>
      </c>
      <c r="C4061" s="54">
        <f t="shared" si="186"/>
        <v>4052</v>
      </c>
      <c r="D4061" s="60">
        <v>61658.582544323523</v>
      </c>
      <c r="G4061" s="63"/>
      <c r="I4061" s="64"/>
      <c r="J4061" s="64"/>
      <c r="K4061" s="65"/>
      <c r="M4061" s="64"/>
      <c r="N4061" s="66"/>
      <c r="O4061" s="66"/>
      <c r="Q4061" s="67"/>
      <c r="R4061" s="68"/>
      <c r="S4061" s="63"/>
      <c r="AC4061" s="63">
        <v>59816.561522675212</v>
      </c>
      <c r="AD4061" s="63"/>
      <c r="AE4061" s="54" t="s">
        <v>177</v>
      </c>
      <c r="AG4061" s="63"/>
      <c r="AK4061" s="64"/>
      <c r="AL4061" s="64"/>
      <c r="AM4061" s="65"/>
      <c r="AO4061" s="64"/>
      <c r="AP4061" s="66"/>
      <c r="AQ4061" s="66"/>
      <c r="AS4061" s="67"/>
      <c r="AT4061" s="68"/>
    </row>
    <row r="4062" spans="1:46" x14ac:dyDescent="0.25">
      <c r="A4062" s="60">
        <v>61673.593950849958</v>
      </c>
      <c r="B4062" s="54">
        <f t="shared" si="185"/>
        <v>19</v>
      </c>
      <c r="C4062" s="54">
        <f t="shared" si="186"/>
        <v>4053</v>
      </c>
      <c r="D4062" s="60">
        <v>61673.593950849958</v>
      </c>
      <c r="G4062" s="63"/>
      <c r="I4062" s="64"/>
      <c r="J4062" s="64"/>
      <c r="K4062" s="65"/>
      <c r="M4062" s="64"/>
      <c r="N4062" s="66"/>
      <c r="O4062" s="66"/>
      <c r="Q4062" s="67"/>
      <c r="R4062" s="68"/>
      <c r="S4062" s="63"/>
      <c r="AC4062" s="63">
        <v>59830.783397110179</v>
      </c>
      <c r="AD4062" s="63"/>
      <c r="AE4062" s="54" t="s">
        <v>176</v>
      </c>
      <c r="AG4062" s="63"/>
      <c r="AK4062" s="64"/>
      <c r="AL4062" s="64"/>
      <c r="AM4062" s="65"/>
      <c r="AO4062" s="64"/>
      <c r="AP4062" s="66"/>
      <c r="AQ4062" s="66"/>
      <c r="AS4062" s="67"/>
      <c r="AT4062" s="68"/>
    </row>
    <row r="4063" spans="1:46" x14ac:dyDescent="0.25">
      <c r="A4063" s="60">
        <v>61688.49923059484</v>
      </c>
      <c r="B4063" s="54">
        <f t="shared" si="185"/>
        <v>20</v>
      </c>
      <c r="C4063" s="54">
        <f t="shared" si="186"/>
        <v>4054</v>
      </c>
      <c r="D4063" s="60">
        <v>61688.49923059484</v>
      </c>
      <c r="G4063" s="63"/>
      <c r="I4063" s="64"/>
      <c r="J4063" s="64"/>
      <c r="K4063" s="65"/>
      <c r="M4063" s="64"/>
      <c r="N4063" s="66"/>
      <c r="O4063" s="66"/>
      <c r="Q4063" s="67"/>
      <c r="R4063" s="68"/>
      <c r="S4063" s="63"/>
      <c r="AC4063" s="63">
        <v>59846.225030708592</v>
      </c>
      <c r="AD4063" s="63"/>
      <c r="AE4063" s="54" t="s">
        <v>177</v>
      </c>
      <c r="AG4063" s="63"/>
      <c r="AK4063" s="64"/>
      <c r="AL4063" s="64"/>
      <c r="AM4063" s="65"/>
      <c r="AO4063" s="64"/>
      <c r="AP4063" s="66"/>
      <c r="AQ4063" s="66"/>
      <c r="AS4063" s="67"/>
      <c r="AT4063" s="68"/>
    </row>
    <row r="4064" spans="1:46" x14ac:dyDescent="0.25">
      <c r="A4064" s="60">
        <v>61703.311156972777</v>
      </c>
      <c r="B4064" s="54">
        <f t="shared" si="185"/>
        <v>21</v>
      </c>
      <c r="C4064" s="54">
        <f t="shared" si="186"/>
        <v>4055</v>
      </c>
      <c r="D4064" s="60">
        <v>61703.311156972777</v>
      </c>
      <c r="G4064" s="63"/>
      <c r="I4064" s="64"/>
      <c r="J4064" s="64"/>
      <c r="K4064" s="65"/>
      <c r="M4064" s="64"/>
      <c r="N4064" s="66"/>
      <c r="O4064" s="66"/>
      <c r="Q4064" s="67"/>
      <c r="R4064" s="68"/>
      <c r="S4064" s="63"/>
      <c r="AC4064" s="63">
        <v>59860.257804801688</v>
      </c>
      <c r="AD4064" s="63"/>
      <c r="AE4064" s="54" t="s">
        <v>176</v>
      </c>
      <c r="AG4064" s="63"/>
      <c r="AK4064" s="64"/>
      <c r="AL4064" s="64"/>
      <c r="AM4064" s="65"/>
      <c r="AO4064" s="64"/>
      <c r="AP4064" s="66"/>
      <c r="AQ4064" s="66"/>
      <c r="AS4064" s="67"/>
      <c r="AT4064" s="68"/>
    </row>
    <row r="4065" spans="1:46" x14ac:dyDescent="0.25">
      <c r="A4065" s="60">
        <v>61718.065680893138</v>
      </c>
      <c r="B4065" s="54">
        <f t="shared" si="185"/>
        <v>22</v>
      </c>
      <c r="C4065" s="54">
        <f t="shared" si="186"/>
        <v>4056</v>
      </c>
      <c r="D4065" s="60">
        <v>61718.065680893138</v>
      </c>
      <c r="G4065" s="63"/>
      <c r="I4065" s="64"/>
      <c r="J4065" s="64"/>
      <c r="K4065" s="65"/>
      <c r="M4065" s="64"/>
      <c r="N4065" s="66"/>
      <c r="O4065" s="66"/>
      <c r="Q4065" s="67"/>
      <c r="R4065" s="68"/>
      <c r="S4065" s="63"/>
      <c r="AC4065" s="63">
        <v>59875.83876924403</v>
      </c>
      <c r="AD4065" s="63"/>
      <c r="AE4065" s="54" t="s">
        <v>177</v>
      </c>
      <c r="AG4065" s="63"/>
      <c r="AK4065" s="64"/>
      <c r="AL4065" s="64"/>
      <c r="AM4065" s="65"/>
      <c r="AO4065" s="64"/>
      <c r="AP4065" s="66"/>
      <c r="AQ4065" s="66"/>
      <c r="AS4065" s="67"/>
      <c r="AT4065" s="68"/>
    </row>
    <row r="4066" spans="1:46" x14ac:dyDescent="0.25">
      <c r="A4066" s="60">
        <v>61732.784854491707</v>
      </c>
      <c r="B4066" s="54">
        <f t="shared" si="185"/>
        <v>23</v>
      </c>
      <c r="C4066" s="54">
        <f t="shared" si="186"/>
        <v>4057</v>
      </c>
      <c r="D4066" s="60">
        <v>61732.784854491707</v>
      </c>
      <c r="G4066" s="63"/>
      <c r="I4066" s="64"/>
      <c r="J4066" s="64"/>
      <c r="K4066" s="65"/>
      <c r="M4066" s="64"/>
      <c r="N4066" s="66"/>
      <c r="O4066" s="66"/>
      <c r="Q4066" s="67"/>
      <c r="R4066" s="68"/>
      <c r="S4066" s="63"/>
      <c r="AC4066" s="63">
        <v>59889.837237259373</v>
      </c>
      <c r="AD4066" s="63"/>
      <c r="AE4066" s="54" t="s">
        <v>176</v>
      </c>
      <c r="AG4066" s="63"/>
      <c r="AK4066" s="64"/>
      <c r="AL4066" s="64"/>
      <c r="AM4066" s="65"/>
      <c r="AO4066" s="64"/>
      <c r="AP4066" s="66"/>
      <c r="AQ4066" s="66"/>
      <c r="AS4066" s="67"/>
      <c r="AT4066" s="68"/>
    </row>
    <row r="4067" spans="1:46" x14ac:dyDescent="0.25">
      <c r="A4067" s="60">
        <v>61747.510433632415</v>
      </c>
      <c r="B4067" s="54">
        <f t="shared" si="185"/>
        <v>24</v>
      </c>
      <c r="C4067" s="54">
        <f t="shared" si="186"/>
        <v>4058</v>
      </c>
      <c r="D4067" s="60">
        <v>61747.510433632415</v>
      </c>
      <c r="G4067" s="63"/>
      <c r="I4067" s="64"/>
      <c r="J4067" s="64"/>
      <c r="K4067" s="65"/>
      <c r="M4067" s="64"/>
      <c r="N4067" s="66"/>
      <c r="O4067" s="66"/>
      <c r="Q4067" s="67"/>
      <c r="R4067" s="68"/>
      <c r="S4067" s="63"/>
      <c r="AC4067" s="63">
        <v>59905.397905480117</v>
      </c>
      <c r="AD4067" s="63"/>
      <c r="AE4067" s="54" t="s">
        <v>177</v>
      </c>
      <c r="AG4067" s="63"/>
      <c r="AK4067" s="64"/>
      <c r="AL4067" s="64"/>
      <c r="AM4067" s="65"/>
      <c r="AO4067" s="64"/>
      <c r="AP4067" s="66"/>
      <c r="AQ4067" s="66"/>
      <c r="AS4067" s="67"/>
      <c r="AT4067" s="68"/>
    </row>
    <row r="4068" spans="1:46" x14ac:dyDescent="0.25">
      <c r="A4068" s="60">
        <v>61762.265776392538</v>
      </c>
      <c r="B4068" s="54">
        <f t="shared" si="185"/>
        <v>1</v>
      </c>
      <c r="C4068" s="54">
        <f t="shared" si="186"/>
        <v>4059</v>
      </c>
      <c r="D4068" s="60">
        <v>61762.265776392538</v>
      </c>
      <c r="G4068" s="63"/>
      <c r="I4068" s="64"/>
      <c r="J4068" s="64"/>
      <c r="K4068" s="65"/>
      <c r="M4068" s="64"/>
      <c r="N4068" s="66"/>
      <c r="O4068" s="66"/>
      <c r="Q4068" s="67"/>
      <c r="R4068" s="68"/>
      <c r="S4068" s="63"/>
      <c r="AC4068" s="63">
        <v>59919.526846665889</v>
      </c>
      <c r="AD4068" s="63"/>
      <c r="AE4068" s="54" t="s">
        <v>176</v>
      </c>
      <c r="AG4068" s="63"/>
      <c r="AK4068" s="64"/>
      <c r="AL4068" s="64"/>
      <c r="AM4068" s="65"/>
      <c r="AO4068" s="64"/>
      <c r="AP4068" s="66"/>
      <c r="AQ4068" s="66"/>
      <c r="AS4068" s="67"/>
      <c r="AT4068" s="68"/>
    </row>
    <row r="4069" spans="1:46" x14ac:dyDescent="0.25">
      <c r="A4069" s="60">
        <v>61777.090916715562</v>
      </c>
      <c r="B4069" s="54">
        <f t="shared" si="185"/>
        <v>2</v>
      </c>
      <c r="C4069" s="54">
        <f t="shared" si="186"/>
        <v>4060</v>
      </c>
      <c r="D4069" s="60">
        <v>61777.090916715562</v>
      </c>
      <c r="G4069" s="63"/>
      <c r="I4069" s="64"/>
      <c r="J4069" s="64"/>
      <c r="K4069" s="65"/>
      <c r="M4069" s="64"/>
      <c r="N4069" s="66"/>
      <c r="O4069" s="66"/>
      <c r="Q4069" s="67"/>
      <c r="R4069" s="68"/>
      <c r="S4069" s="63"/>
      <c r="AC4069" s="63">
        <v>59934.901936855167</v>
      </c>
      <c r="AD4069" s="63"/>
      <c r="AE4069" s="54" t="s">
        <v>177</v>
      </c>
      <c r="AG4069" s="63"/>
      <c r="AK4069" s="64"/>
      <c r="AL4069" s="64"/>
      <c r="AM4069" s="65"/>
      <c r="AO4069" s="64"/>
      <c r="AP4069" s="66"/>
      <c r="AQ4069" s="66"/>
      <c r="AS4069" s="67"/>
      <c r="AT4069" s="68"/>
    </row>
    <row r="4070" spans="1:46" x14ac:dyDescent="0.25">
      <c r="A4070" s="60">
        <v>61792.003091324121</v>
      </c>
      <c r="B4070" s="54">
        <f t="shared" si="185"/>
        <v>3</v>
      </c>
      <c r="C4070" s="54">
        <f t="shared" si="186"/>
        <v>4061</v>
      </c>
      <c r="D4070" s="60">
        <v>61792.003091324121</v>
      </c>
      <c r="G4070" s="63"/>
      <c r="I4070" s="64"/>
      <c r="J4070" s="64"/>
      <c r="K4070" s="65"/>
      <c r="M4070" s="64"/>
      <c r="N4070" s="66"/>
      <c r="O4070" s="66"/>
      <c r="Q4070" s="67"/>
      <c r="R4070" s="68"/>
      <c r="S4070" s="63"/>
      <c r="AC4070" s="63">
        <v>59949.294927093666</v>
      </c>
      <c r="AD4070" s="63"/>
      <c r="AE4070" s="54" t="s">
        <v>176</v>
      </c>
      <c r="AG4070" s="63"/>
      <c r="AK4070" s="64"/>
      <c r="AL4070" s="64"/>
      <c r="AM4070" s="65"/>
      <c r="AO4070" s="64"/>
      <c r="AP4070" s="66"/>
      <c r="AQ4070" s="66"/>
      <c r="AS4070" s="67"/>
      <c r="AT4070" s="68"/>
    </row>
    <row r="4071" spans="1:46" x14ac:dyDescent="0.25">
      <c r="A4071" s="60">
        <v>61807.032618238125</v>
      </c>
      <c r="B4071" s="54">
        <f t="shared" si="185"/>
        <v>4</v>
      </c>
      <c r="C4071" s="54">
        <f t="shared" si="186"/>
        <v>4062</v>
      </c>
      <c r="D4071" s="60">
        <v>61807.032618238125</v>
      </c>
      <c r="G4071" s="63"/>
      <c r="I4071" s="64"/>
      <c r="J4071" s="64"/>
      <c r="K4071" s="65"/>
      <c r="M4071" s="64"/>
      <c r="N4071" s="66"/>
      <c r="O4071" s="66"/>
      <c r="Q4071" s="67"/>
      <c r="R4071" s="68"/>
      <c r="S4071" s="63"/>
      <c r="AC4071" s="63">
        <v>59964.347719560377</v>
      </c>
      <c r="AD4071" s="63"/>
      <c r="AE4071" s="54" t="s">
        <v>177</v>
      </c>
      <c r="AG4071" s="63"/>
      <c r="AK4071" s="64"/>
      <c r="AL4071" s="64"/>
      <c r="AM4071" s="65"/>
      <c r="AO4071" s="64"/>
      <c r="AP4071" s="66"/>
      <c r="AQ4071" s="66"/>
      <c r="AS4071" s="67"/>
      <c r="AT4071" s="68"/>
    </row>
    <row r="4072" spans="1:46" x14ac:dyDescent="0.25">
      <c r="A4072" s="60">
        <v>61822.184639571235</v>
      </c>
      <c r="B4072" s="54">
        <f t="shared" si="185"/>
        <v>5</v>
      </c>
      <c r="C4072" s="54">
        <f t="shared" si="186"/>
        <v>4063</v>
      </c>
      <c r="D4072" s="60">
        <v>61822.184639571235</v>
      </c>
      <c r="G4072" s="63"/>
      <c r="I4072" s="64"/>
      <c r="J4072" s="64"/>
      <c r="K4072" s="65"/>
      <c r="M4072" s="64"/>
      <c r="N4072" s="66"/>
      <c r="O4072" s="66"/>
      <c r="Q4072" s="67"/>
      <c r="R4072" s="68"/>
      <c r="S4072" s="63"/>
      <c r="AC4072" s="63">
        <v>59979.074190556537</v>
      </c>
      <c r="AD4072" s="63"/>
      <c r="AE4072" s="54" t="s">
        <v>176</v>
      </c>
      <c r="AG4072" s="63"/>
      <c r="AK4072" s="64"/>
      <c r="AL4072" s="64"/>
      <c r="AM4072" s="65"/>
      <c r="AO4072" s="64"/>
      <c r="AP4072" s="66"/>
      <c r="AQ4072" s="66"/>
      <c r="AS4072" s="67"/>
      <c r="AT4072" s="68"/>
    </row>
    <row r="4073" spans="1:46" x14ac:dyDescent="0.25">
      <c r="A4073" s="60">
        <v>61837.472670357209</v>
      </c>
      <c r="B4073" s="54">
        <f t="shared" si="185"/>
        <v>6</v>
      </c>
      <c r="C4073" s="54">
        <f t="shared" si="186"/>
        <v>4064</v>
      </c>
      <c r="D4073" s="60">
        <v>61837.472670357209</v>
      </c>
      <c r="G4073" s="63"/>
      <c r="I4073" s="64"/>
      <c r="J4073" s="64"/>
      <c r="K4073" s="65"/>
      <c r="M4073" s="64"/>
      <c r="N4073" s="66"/>
      <c r="O4073" s="66"/>
      <c r="Q4073" s="67"/>
      <c r="R4073" s="68"/>
      <c r="S4073" s="63"/>
      <c r="AC4073" s="63">
        <v>59993.737472786102</v>
      </c>
      <c r="AD4073" s="63"/>
      <c r="AE4073" s="54" t="s">
        <v>177</v>
      </c>
      <c r="AG4073" s="63"/>
      <c r="AK4073" s="64"/>
      <c r="AL4073" s="64"/>
      <c r="AM4073" s="65"/>
      <c r="AO4073" s="64"/>
      <c r="AP4073" s="66"/>
      <c r="AQ4073" s="66"/>
      <c r="AS4073" s="67"/>
      <c r="AT4073" s="68"/>
    </row>
    <row r="4074" spans="1:46" x14ac:dyDescent="0.25">
      <c r="A4074" s="60">
        <v>61852.886532289442</v>
      </c>
      <c r="B4074" s="54">
        <f t="shared" si="185"/>
        <v>7</v>
      </c>
      <c r="C4074" s="54">
        <f t="shared" si="186"/>
        <v>4065</v>
      </c>
      <c r="D4074" s="60">
        <v>61852.886532289442</v>
      </c>
      <c r="G4074" s="63"/>
      <c r="I4074" s="64"/>
      <c r="J4074" s="64"/>
      <c r="K4074" s="65"/>
      <c r="M4074" s="64"/>
      <c r="N4074" s="66"/>
      <c r="O4074" s="66"/>
      <c r="Q4074" s="67"/>
      <c r="R4074" s="68"/>
      <c r="S4074" s="63"/>
      <c r="AC4074" s="63">
        <v>60008.794037194923</v>
      </c>
      <c r="AD4074" s="63"/>
      <c r="AE4074" s="54" t="s">
        <v>176</v>
      </c>
      <c r="AG4074" s="63"/>
      <c r="AK4074" s="64"/>
      <c r="AL4074" s="64"/>
      <c r="AM4074" s="65"/>
      <c r="AO4074" s="64"/>
      <c r="AP4074" s="66"/>
      <c r="AQ4074" s="66"/>
      <c r="AS4074" s="67"/>
      <c r="AT4074" s="68"/>
    </row>
    <row r="4075" spans="1:46" x14ac:dyDescent="0.25">
      <c r="A4075" s="60">
        <v>61868.4187085093</v>
      </c>
      <c r="B4075" s="54">
        <f t="shared" si="185"/>
        <v>8</v>
      </c>
      <c r="C4075" s="54">
        <f t="shared" si="186"/>
        <v>4066</v>
      </c>
      <c r="D4075" s="60">
        <v>61868.4187085093</v>
      </c>
      <c r="G4075" s="63"/>
      <c r="I4075" s="64"/>
      <c r="J4075" s="64"/>
      <c r="K4075" s="65"/>
      <c r="M4075" s="64"/>
      <c r="N4075" s="66"/>
      <c r="O4075" s="66"/>
      <c r="Q4075" s="67"/>
      <c r="R4075" s="68"/>
      <c r="S4075" s="63"/>
      <c r="AC4075" s="63">
        <v>60023.090190825984</v>
      </c>
      <c r="AD4075" s="63"/>
      <c r="AE4075" s="54" t="s">
        <v>177</v>
      </c>
      <c r="AG4075" s="63"/>
      <c r="AK4075" s="64"/>
      <c r="AL4075" s="64"/>
      <c r="AM4075" s="65"/>
      <c r="AO4075" s="64"/>
      <c r="AP4075" s="66"/>
      <c r="AQ4075" s="66"/>
      <c r="AS4075" s="67"/>
      <c r="AT4075" s="68"/>
    </row>
    <row r="4076" spans="1:46" x14ac:dyDescent="0.25">
      <c r="A4076" s="60">
        <v>61884.045302617364</v>
      </c>
      <c r="B4076" s="54">
        <f t="shared" si="185"/>
        <v>9</v>
      </c>
      <c r="C4076" s="54">
        <f t="shared" si="186"/>
        <v>4067</v>
      </c>
      <c r="D4076" s="60">
        <v>61884.045302617364</v>
      </c>
      <c r="G4076" s="63"/>
      <c r="I4076" s="64"/>
      <c r="J4076" s="64"/>
      <c r="K4076" s="65"/>
      <c r="M4076" s="64"/>
      <c r="N4076" s="66"/>
      <c r="O4076" s="66"/>
      <c r="Q4076" s="67"/>
      <c r="R4076" s="68"/>
      <c r="S4076" s="63"/>
      <c r="AC4076" s="63">
        <v>60038.414463931695</v>
      </c>
      <c r="AD4076" s="63"/>
      <c r="AE4076" s="54" t="s">
        <v>176</v>
      </c>
      <c r="AG4076" s="63"/>
      <c r="AK4076" s="64"/>
      <c r="AL4076" s="64"/>
      <c r="AM4076" s="65"/>
      <c r="AO4076" s="64"/>
      <c r="AP4076" s="66"/>
      <c r="AQ4076" s="66"/>
      <c r="AS4076" s="67"/>
      <c r="AT4076" s="68"/>
    </row>
    <row r="4077" spans="1:46" x14ac:dyDescent="0.25">
      <c r="A4077" s="60">
        <v>61899.738350955769</v>
      </c>
      <c r="B4077" s="54">
        <f t="shared" si="185"/>
        <v>10</v>
      </c>
      <c r="C4077" s="54">
        <f t="shared" si="186"/>
        <v>4068</v>
      </c>
      <c r="D4077" s="60">
        <v>61899.738350955769</v>
      </c>
      <c r="G4077" s="63"/>
      <c r="I4077" s="64"/>
      <c r="J4077" s="64"/>
      <c r="K4077" s="65"/>
      <c r="M4077" s="64"/>
      <c r="N4077" s="66"/>
      <c r="O4077" s="66"/>
      <c r="Q4077" s="67"/>
      <c r="R4077" s="68"/>
      <c r="S4077" s="63"/>
      <c r="AC4077" s="63">
        <v>60052.442908047698</v>
      </c>
      <c r="AD4077" s="63"/>
      <c r="AE4077" s="54" t="s">
        <v>177</v>
      </c>
      <c r="AG4077" s="63"/>
      <c r="AK4077" s="64"/>
      <c r="AL4077" s="64"/>
      <c r="AM4077" s="65"/>
      <c r="AO4077" s="64"/>
      <c r="AP4077" s="66"/>
      <c r="AQ4077" s="66"/>
      <c r="AS4077" s="67"/>
      <c r="AT4077" s="68"/>
    </row>
    <row r="4078" spans="1:46" x14ac:dyDescent="0.25">
      <c r="A4078" s="60">
        <v>61915.467273293063</v>
      </c>
      <c r="B4078" s="54">
        <f t="shared" si="185"/>
        <v>11</v>
      </c>
      <c r="C4078" s="54">
        <f t="shared" si="186"/>
        <v>4069</v>
      </c>
      <c r="D4078" s="60">
        <v>61915.467273293063</v>
      </c>
      <c r="G4078" s="63"/>
      <c r="I4078" s="64"/>
      <c r="J4078" s="64"/>
      <c r="K4078" s="65"/>
      <c r="M4078" s="64"/>
      <c r="N4078" s="66"/>
      <c r="O4078" s="66"/>
      <c r="Q4078" s="67"/>
      <c r="R4078" s="68"/>
      <c r="S4078" s="63"/>
      <c r="AC4078" s="63">
        <v>60067.932238938287</v>
      </c>
      <c r="AD4078" s="63"/>
      <c r="AE4078" s="54" t="s">
        <v>176</v>
      </c>
      <c r="AG4078" s="63"/>
      <c r="AK4078" s="64"/>
      <c r="AL4078" s="64"/>
      <c r="AM4078" s="65"/>
      <c r="AO4078" s="64"/>
      <c r="AP4078" s="66"/>
      <c r="AQ4078" s="66"/>
      <c r="AS4078" s="67"/>
      <c r="AT4078" s="68"/>
    </row>
    <row r="4079" spans="1:46" x14ac:dyDescent="0.25">
      <c r="A4079" s="60">
        <v>61931.190481747966</v>
      </c>
      <c r="B4079" s="54">
        <f t="shared" si="185"/>
        <v>12</v>
      </c>
      <c r="C4079" s="54">
        <f t="shared" si="186"/>
        <v>4070</v>
      </c>
      <c r="D4079" s="60">
        <v>61931.190481747966</v>
      </c>
      <c r="G4079" s="63"/>
      <c r="I4079" s="64"/>
      <c r="J4079" s="64"/>
      <c r="K4079" s="65"/>
      <c r="M4079" s="64"/>
      <c r="N4079" s="66"/>
      <c r="O4079" s="66"/>
      <c r="Q4079" s="67"/>
      <c r="R4079" s="68"/>
      <c r="S4079" s="63"/>
      <c r="AC4079" s="63">
        <v>60081.840606938116</v>
      </c>
      <c r="AD4079" s="63"/>
      <c r="AE4079" s="54" t="s">
        <v>177</v>
      </c>
      <c r="AG4079" s="63"/>
      <c r="AK4079" s="64"/>
      <c r="AL4079" s="64"/>
      <c r="AM4079" s="65"/>
      <c r="AO4079" s="64"/>
      <c r="AP4079" s="66"/>
      <c r="AQ4079" s="66"/>
      <c r="AS4079" s="67"/>
      <c r="AT4079" s="68"/>
    </row>
    <row r="4080" spans="1:46" x14ac:dyDescent="0.25">
      <c r="A4080" s="60">
        <v>61946.880499687511</v>
      </c>
      <c r="B4080" s="54">
        <f t="shared" si="185"/>
        <v>13</v>
      </c>
      <c r="C4080" s="54">
        <f t="shared" si="186"/>
        <v>4071</v>
      </c>
      <c r="D4080" s="60">
        <v>61946.880499687511</v>
      </c>
      <c r="G4080" s="63"/>
      <c r="I4080" s="64"/>
      <c r="J4080" s="64"/>
      <c r="K4080" s="65"/>
      <c r="M4080" s="64"/>
      <c r="N4080" s="66"/>
      <c r="O4080" s="66"/>
      <c r="Q4080" s="67"/>
      <c r="R4080" s="68"/>
      <c r="S4080" s="63"/>
      <c r="AC4080" s="63">
        <v>60097.366438539233</v>
      </c>
      <c r="AD4080" s="63"/>
      <c r="AE4080" s="54" t="s">
        <v>176</v>
      </c>
      <c r="AG4080" s="63"/>
      <c r="AK4080" s="64"/>
      <c r="AL4080" s="64"/>
      <c r="AM4080" s="65"/>
      <c r="AO4080" s="64"/>
      <c r="AP4080" s="66"/>
      <c r="AQ4080" s="66"/>
      <c r="AS4080" s="67"/>
      <c r="AT4080" s="68"/>
    </row>
    <row r="4081" spans="1:46" x14ac:dyDescent="0.25">
      <c r="A4081" s="60">
        <v>61962.493891387712</v>
      </c>
      <c r="B4081" s="54">
        <f t="shared" si="185"/>
        <v>14</v>
      </c>
      <c r="C4081" s="54">
        <f t="shared" si="186"/>
        <v>4072</v>
      </c>
      <c r="D4081" s="60">
        <v>61962.493891387712</v>
      </c>
      <c r="G4081" s="63"/>
      <c r="I4081" s="64"/>
      <c r="J4081" s="64"/>
      <c r="K4081" s="65"/>
      <c r="M4081" s="64"/>
      <c r="N4081" s="66"/>
      <c r="O4081" s="66"/>
      <c r="Q4081" s="67"/>
      <c r="R4081" s="68"/>
      <c r="S4081" s="63"/>
      <c r="AC4081" s="63">
        <v>60111.320959744509</v>
      </c>
      <c r="AD4081" s="63"/>
      <c r="AE4081" s="54" t="s">
        <v>177</v>
      </c>
      <c r="AG4081" s="63"/>
      <c r="AK4081" s="64"/>
      <c r="AL4081" s="64"/>
      <c r="AM4081" s="65"/>
      <c r="AO4081" s="64"/>
      <c r="AP4081" s="66"/>
      <c r="AQ4081" s="66"/>
      <c r="AS4081" s="67"/>
      <c r="AT4081" s="68"/>
    </row>
    <row r="4082" spans="1:46" x14ac:dyDescent="0.25">
      <c r="A4082" s="60">
        <v>61978.015647997148</v>
      </c>
      <c r="B4082" s="54">
        <f t="shared" si="185"/>
        <v>15</v>
      </c>
      <c r="C4082" s="54">
        <f t="shared" si="186"/>
        <v>4073</v>
      </c>
      <c r="D4082" s="60">
        <v>61978.015647997148</v>
      </c>
      <c r="G4082" s="63"/>
      <c r="I4082" s="64"/>
      <c r="J4082" s="64"/>
      <c r="K4082" s="65"/>
      <c r="M4082" s="64"/>
      <c r="N4082" s="66"/>
      <c r="O4082" s="66"/>
      <c r="Q4082" s="67"/>
      <c r="R4082" s="68"/>
      <c r="S4082" s="63"/>
      <c r="AC4082" s="63">
        <v>60126.743698792998</v>
      </c>
      <c r="AD4082" s="63"/>
      <c r="AE4082" s="54" t="s">
        <v>176</v>
      </c>
      <c r="AG4082" s="63"/>
      <c r="AK4082" s="64"/>
      <c r="AL4082" s="64"/>
      <c r="AM4082" s="65"/>
      <c r="AO4082" s="64"/>
      <c r="AP4082" s="66"/>
      <c r="AQ4082" s="66"/>
      <c r="AS4082" s="67"/>
      <c r="AT4082" s="68"/>
    </row>
    <row r="4083" spans="1:46" x14ac:dyDescent="0.25">
      <c r="A4083" s="60">
        <v>61993.412369591184</v>
      </c>
      <c r="B4083" s="54">
        <f t="shared" si="185"/>
        <v>16</v>
      </c>
      <c r="C4083" s="54">
        <f t="shared" si="186"/>
        <v>4074</v>
      </c>
      <c r="D4083" s="60">
        <v>61993.412369591184</v>
      </c>
      <c r="G4083" s="63"/>
      <c r="I4083" s="64"/>
      <c r="J4083" s="64"/>
      <c r="K4083" s="65"/>
      <c r="M4083" s="64"/>
      <c r="N4083" s="66"/>
      <c r="O4083" s="66"/>
      <c r="Q4083" s="67"/>
      <c r="R4083" s="68"/>
      <c r="S4083" s="63"/>
      <c r="AC4083" s="63">
        <v>60140.900600821245</v>
      </c>
      <c r="AD4083" s="63"/>
      <c r="AE4083" s="54" t="s">
        <v>177</v>
      </c>
      <c r="AG4083" s="63"/>
      <c r="AK4083" s="64"/>
      <c r="AL4083" s="64"/>
      <c r="AM4083" s="65"/>
      <c r="AO4083" s="64"/>
      <c r="AP4083" s="66"/>
      <c r="AQ4083" s="66"/>
      <c r="AS4083" s="67"/>
      <c r="AT4083" s="68"/>
    </row>
    <row r="4084" spans="1:46" x14ac:dyDescent="0.25">
      <c r="A4084" s="60">
        <v>62008.686745542102</v>
      </c>
      <c r="B4084" s="54">
        <f t="shared" si="185"/>
        <v>17</v>
      </c>
      <c r="C4084" s="54">
        <f t="shared" si="186"/>
        <v>4075</v>
      </c>
      <c r="D4084" s="60">
        <v>62008.686745542102</v>
      </c>
      <c r="G4084" s="63"/>
      <c r="I4084" s="64"/>
      <c r="J4084" s="64"/>
      <c r="K4084" s="65"/>
      <c r="M4084" s="64"/>
      <c r="N4084" s="66"/>
      <c r="O4084" s="66"/>
      <c r="Q4084" s="67"/>
      <c r="R4084" s="68"/>
      <c r="S4084" s="63"/>
      <c r="AC4084" s="63">
        <v>60156.092087857425</v>
      </c>
      <c r="AD4084" s="63"/>
      <c r="AE4084" s="54" t="s">
        <v>176</v>
      </c>
      <c r="AG4084" s="63"/>
      <c r="AK4084" s="64"/>
      <c r="AL4084" s="64"/>
      <c r="AM4084" s="65"/>
      <c r="AO4084" s="64"/>
      <c r="AP4084" s="66"/>
      <c r="AQ4084" s="66"/>
      <c r="AS4084" s="67"/>
      <c r="AT4084" s="68"/>
    </row>
    <row r="4085" spans="1:46" x14ac:dyDescent="0.25">
      <c r="A4085" s="60">
        <v>62023.822289966978</v>
      </c>
      <c r="B4085" s="54">
        <f t="shared" si="185"/>
        <v>18</v>
      </c>
      <c r="C4085" s="54">
        <f t="shared" si="186"/>
        <v>4076</v>
      </c>
      <c r="D4085" s="60">
        <v>62023.822289966978</v>
      </c>
      <c r="G4085" s="63"/>
      <c r="I4085" s="64"/>
      <c r="J4085" s="64"/>
      <c r="K4085" s="65"/>
      <c r="M4085" s="64"/>
      <c r="N4085" s="66"/>
      <c r="O4085" s="66"/>
      <c r="Q4085" s="67"/>
      <c r="R4085" s="68"/>
      <c r="S4085" s="63"/>
      <c r="AC4085" s="63">
        <v>60170.569518055767</v>
      </c>
      <c r="AD4085" s="63"/>
      <c r="AE4085" s="54" t="s">
        <v>177</v>
      </c>
      <c r="AG4085" s="63"/>
      <c r="AK4085" s="64"/>
      <c r="AL4085" s="64"/>
      <c r="AM4085" s="65"/>
      <c r="AO4085" s="64"/>
      <c r="AP4085" s="66"/>
      <c r="AQ4085" s="66"/>
      <c r="AS4085" s="67"/>
      <c r="AT4085" s="68"/>
    </row>
    <row r="4086" spans="1:46" x14ac:dyDescent="0.25">
      <c r="A4086" s="60">
        <v>62038.83985912893</v>
      </c>
      <c r="B4086" s="54">
        <f t="shared" si="185"/>
        <v>19</v>
      </c>
      <c r="C4086" s="54">
        <f t="shared" si="186"/>
        <v>4077</v>
      </c>
      <c r="D4086" s="60">
        <v>62038.83985912893</v>
      </c>
      <c r="G4086" s="63"/>
      <c r="I4086" s="64"/>
      <c r="J4086" s="64"/>
      <c r="K4086" s="65"/>
      <c r="M4086" s="64"/>
      <c r="N4086" s="66"/>
      <c r="O4086" s="66"/>
      <c r="Q4086" s="67"/>
      <c r="R4086" s="68"/>
      <c r="S4086" s="63"/>
      <c r="AC4086" s="63">
        <v>60185.441433118656</v>
      </c>
      <c r="AD4086" s="63"/>
      <c r="AE4086" s="54" t="s">
        <v>176</v>
      </c>
      <c r="AG4086" s="63"/>
      <c r="AK4086" s="64"/>
      <c r="AL4086" s="64"/>
      <c r="AM4086" s="65"/>
      <c r="AO4086" s="64"/>
      <c r="AP4086" s="66"/>
      <c r="AQ4086" s="66"/>
      <c r="AS4086" s="67"/>
      <c r="AT4086" s="68"/>
    </row>
    <row r="4087" spans="1:46" x14ac:dyDescent="0.25">
      <c r="A4087" s="60">
        <v>62053.73997177789</v>
      </c>
      <c r="B4087" s="54">
        <f t="shared" si="185"/>
        <v>20</v>
      </c>
      <c r="C4087" s="54">
        <f t="shared" si="186"/>
        <v>4078</v>
      </c>
      <c r="D4087" s="60">
        <v>62053.73997177789</v>
      </c>
      <c r="G4087" s="63"/>
      <c r="I4087" s="64"/>
      <c r="J4087" s="64"/>
      <c r="K4087" s="65"/>
      <c r="M4087" s="64"/>
      <c r="N4087" s="66"/>
      <c r="O4087" s="66"/>
      <c r="Q4087" s="67"/>
      <c r="R4087" s="68"/>
      <c r="S4087" s="63"/>
      <c r="AC4087" s="63">
        <v>60200.296772084665</v>
      </c>
      <c r="AD4087" s="63"/>
      <c r="AE4087" s="54" t="s">
        <v>177</v>
      </c>
      <c r="AG4087" s="63"/>
      <c r="AK4087" s="64"/>
      <c r="AL4087" s="64"/>
      <c r="AM4087" s="65"/>
      <c r="AO4087" s="64"/>
      <c r="AP4087" s="66"/>
      <c r="AQ4087" s="66"/>
      <c r="AS4087" s="67"/>
      <c r="AT4087" s="68"/>
    </row>
    <row r="4088" spans="1:46" x14ac:dyDescent="0.25">
      <c r="A4088" s="60">
        <v>62068.558512928896</v>
      </c>
      <c r="B4088" s="54">
        <f t="shared" si="185"/>
        <v>21</v>
      </c>
      <c r="C4088" s="54">
        <f t="shared" si="186"/>
        <v>4079</v>
      </c>
      <c r="D4088" s="60">
        <v>62068.558512928896</v>
      </c>
      <c r="G4088" s="63"/>
      <c r="I4088" s="64"/>
      <c r="J4088" s="64"/>
      <c r="K4088" s="65"/>
      <c r="M4088" s="64"/>
      <c r="N4088" s="66"/>
      <c r="O4088" s="66"/>
      <c r="Q4088" s="67"/>
      <c r="R4088" s="68"/>
      <c r="S4088" s="63"/>
      <c r="AC4088" s="63">
        <v>60214.824083154555</v>
      </c>
      <c r="AD4088" s="63"/>
      <c r="AE4088" s="54" t="s">
        <v>176</v>
      </c>
      <c r="AG4088" s="63"/>
      <c r="AK4088" s="64"/>
      <c r="AL4088" s="64"/>
      <c r="AM4088" s="65"/>
      <c r="AO4088" s="64"/>
      <c r="AP4088" s="66"/>
      <c r="AQ4088" s="66"/>
      <c r="AS4088" s="67"/>
      <c r="AT4088" s="68"/>
    </row>
    <row r="4089" spans="1:46" x14ac:dyDescent="0.25">
      <c r="A4089" s="60">
        <v>62083.308332270011</v>
      </c>
      <c r="B4089" s="54">
        <f t="shared" si="185"/>
        <v>22</v>
      </c>
      <c r="C4089" s="54">
        <f t="shared" si="186"/>
        <v>4080</v>
      </c>
      <c r="D4089" s="60">
        <v>62083.308332270011</v>
      </c>
      <c r="G4089" s="63"/>
      <c r="I4089" s="64"/>
      <c r="J4089" s="64"/>
      <c r="K4089" s="65"/>
      <c r="M4089" s="64"/>
      <c r="N4089" s="66"/>
      <c r="O4089" s="66"/>
      <c r="Q4089" s="67"/>
      <c r="R4089" s="68"/>
      <c r="S4089" s="63"/>
      <c r="AC4089" s="63">
        <v>60230.041689161211</v>
      </c>
      <c r="AD4089" s="63"/>
      <c r="AE4089" s="54" t="s">
        <v>177</v>
      </c>
      <c r="AG4089" s="63"/>
      <c r="AK4089" s="64"/>
      <c r="AL4089" s="64"/>
      <c r="AM4089" s="65"/>
      <c r="AO4089" s="64"/>
      <c r="AP4089" s="66"/>
      <c r="AQ4089" s="66"/>
      <c r="AS4089" s="67"/>
      <c r="AT4089" s="68"/>
    </row>
    <row r="4090" spans="1:46" x14ac:dyDescent="0.25">
      <c r="A4090" s="60">
        <v>62098.034352455754</v>
      </c>
      <c r="B4090" s="54">
        <f t="shared" si="185"/>
        <v>23</v>
      </c>
      <c r="C4090" s="54">
        <f t="shared" si="186"/>
        <v>4081</v>
      </c>
      <c r="D4090" s="60">
        <v>62098.034352455754</v>
      </c>
      <c r="G4090" s="63"/>
      <c r="I4090" s="64"/>
      <c r="J4090" s="64"/>
      <c r="K4090" s="65"/>
      <c r="M4090" s="64"/>
      <c r="N4090" s="66"/>
      <c r="O4090" s="66"/>
      <c r="Q4090" s="67"/>
      <c r="R4090" s="68"/>
      <c r="S4090" s="63"/>
      <c r="AC4090" s="63">
        <v>60244.271197925787</v>
      </c>
      <c r="AD4090" s="63"/>
      <c r="AE4090" s="54" t="s">
        <v>176</v>
      </c>
      <c r="AG4090" s="63"/>
      <c r="AK4090" s="64"/>
      <c r="AL4090" s="64"/>
      <c r="AM4090" s="65"/>
      <c r="AO4090" s="64"/>
      <c r="AP4090" s="66"/>
      <c r="AQ4090" s="66"/>
      <c r="AS4090" s="67"/>
      <c r="AT4090" s="68"/>
    </row>
    <row r="4091" spans="1:46" x14ac:dyDescent="0.25">
      <c r="A4091" s="60">
        <v>62112.754820490256</v>
      </c>
      <c r="B4091" s="54">
        <f t="shared" si="185"/>
        <v>24</v>
      </c>
      <c r="C4091" s="54">
        <f t="shared" si="186"/>
        <v>4082</v>
      </c>
      <c r="D4091" s="60">
        <v>62112.754820490256</v>
      </c>
      <c r="G4091" s="63"/>
      <c r="I4091" s="64"/>
      <c r="J4091" s="64"/>
      <c r="K4091" s="65"/>
      <c r="M4091" s="64"/>
      <c r="N4091" s="66"/>
      <c r="O4091" s="66"/>
      <c r="Q4091" s="67"/>
      <c r="R4091" s="68"/>
      <c r="S4091" s="63"/>
      <c r="AC4091" s="63">
        <v>60259.761114230845</v>
      </c>
      <c r="AD4091" s="63"/>
      <c r="AE4091" s="54" t="s">
        <v>177</v>
      </c>
      <c r="AG4091" s="63"/>
      <c r="AK4091" s="64"/>
      <c r="AL4091" s="64"/>
      <c r="AM4091" s="65"/>
      <c r="AO4091" s="64"/>
      <c r="AP4091" s="66"/>
      <c r="AQ4091" s="66"/>
      <c r="AS4091" s="67"/>
      <c r="AT4091" s="68"/>
    </row>
    <row r="4092" spans="1:46" x14ac:dyDescent="0.25">
      <c r="A4092" s="60">
        <v>62127.516484106425</v>
      </c>
      <c r="B4092" s="54">
        <f t="shared" si="185"/>
        <v>1</v>
      </c>
      <c r="C4092" s="54">
        <f t="shared" si="186"/>
        <v>4083</v>
      </c>
      <c r="D4092" s="60">
        <v>62127.516484106425</v>
      </c>
      <c r="G4092" s="63"/>
      <c r="I4092" s="64"/>
      <c r="J4092" s="64"/>
      <c r="K4092" s="65"/>
      <c r="M4092" s="64"/>
      <c r="N4092" s="66"/>
      <c r="O4092" s="66"/>
      <c r="Q4092" s="67"/>
      <c r="R4092" s="68"/>
      <c r="S4092" s="63"/>
      <c r="AC4092" s="63">
        <v>60273.803291535005</v>
      </c>
      <c r="AD4092" s="63"/>
      <c r="AE4092" s="54" t="s">
        <v>176</v>
      </c>
      <c r="AG4092" s="63"/>
      <c r="AK4092" s="64"/>
      <c r="AL4092" s="64"/>
      <c r="AM4092" s="65"/>
      <c r="AO4092" s="64"/>
      <c r="AP4092" s="66"/>
      <c r="AQ4092" s="66"/>
      <c r="AS4092" s="67"/>
      <c r="AT4092" s="68"/>
    </row>
    <row r="4093" spans="1:46" x14ac:dyDescent="0.25">
      <c r="A4093" s="60">
        <v>62142.335529127158</v>
      </c>
      <c r="B4093" s="54">
        <f t="shared" si="185"/>
        <v>2</v>
      </c>
      <c r="C4093" s="54">
        <f t="shared" si="186"/>
        <v>4084</v>
      </c>
      <c r="D4093" s="60">
        <v>62142.335529127158</v>
      </c>
      <c r="G4093" s="63"/>
      <c r="I4093" s="64"/>
      <c r="J4093" s="64"/>
      <c r="K4093" s="65"/>
      <c r="M4093" s="64"/>
      <c r="N4093" s="66"/>
      <c r="O4093" s="66"/>
      <c r="Q4093" s="67"/>
      <c r="R4093" s="68"/>
      <c r="S4093" s="63"/>
      <c r="AC4093" s="63">
        <v>60289.413372267969</v>
      </c>
      <c r="AD4093" s="63"/>
      <c r="AE4093" s="54" t="s">
        <v>177</v>
      </c>
      <c r="AG4093" s="63"/>
      <c r="AK4093" s="64"/>
      <c r="AL4093" s="64"/>
      <c r="AM4093" s="65"/>
      <c r="AO4093" s="64"/>
      <c r="AP4093" s="66"/>
      <c r="AQ4093" s="66"/>
      <c r="AS4093" s="67"/>
      <c r="AT4093" s="68"/>
    </row>
    <row r="4094" spans="1:46" x14ac:dyDescent="0.25">
      <c r="A4094" s="60">
        <v>62157.253016478848</v>
      </c>
      <c r="B4094" s="54">
        <f t="shared" si="185"/>
        <v>3</v>
      </c>
      <c r="C4094" s="54">
        <f t="shared" si="186"/>
        <v>4085</v>
      </c>
      <c r="D4094" s="60">
        <v>62157.253016478848</v>
      </c>
      <c r="G4094" s="63"/>
      <c r="I4094" s="64"/>
      <c r="J4094" s="64"/>
      <c r="K4094" s="65"/>
      <c r="M4094" s="64"/>
      <c r="N4094" s="66"/>
      <c r="O4094" s="66"/>
      <c r="Q4094" s="67"/>
      <c r="R4094" s="68"/>
      <c r="S4094" s="63"/>
      <c r="AC4094" s="63">
        <v>60303.419427423738</v>
      </c>
      <c r="AD4094" s="63"/>
      <c r="AE4094" s="54" t="s">
        <v>176</v>
      </c>
      <c r="AG4094" s="63"/>
      <c r="AK4094" s="64"/>
      <c r="AL4094" s="64"/>
      <c r="AM4094" s="65"/>
      <c r="AO4094" s="64"/>
      <c r="AP4094" s="66"/>
      <c r="AQ4094" s="66"/>
      <c r="AS4094" s="67"/>
      <c r="AT4094" s="68"/>
    </row>
    <row r="4095" spans="1:46" x14ac:dyDescent="0.25">
      <c r="A4095" s="60">
        <v>62172.275591080077</v>
      </c>
      <c r="B4095" s="54">
        <f t="shared" si="185"/>
        <v>4</v>
      </c>
      <c r="C4095" s="54">
        <f t="shared" si="186"/>
        <v>4086</v>
      </c>
      <c r="D4095" s="60">
        <v>62172.275591080077</v>
      </c>
      <c r="G4095" s="63"/>
      <c r="I4095" s="64"/>
      <c r="J4095" s="64"/>
      <c r="K4095" s="65"/>
      <c r="M4095" s="64"/>
      <c r="N4095" s="66"/>
      <c r="O4095" s="66"/>
      <c r="Q4095" s="67"/>
      <c r="R4095" s="68"/>
      <c r="S4095" s="63"/>
      <c r="AC4095" s="63">
        <v>60318.967400044203</v>
      </c>
      <c r="AD4095" s="63"/>
      <c r="AE4095" s="54" t="s">
        <v>177</v>
      </c>
      <c r="AG4095" s="63"/>
      <c r="AK4095" s="64"/>
      <c r="AL4095" s="64"/>
      <c r="AM4095" s="65"/>
      <c r="AO4095" s="64"/>
      <c r="AP4095" s="66"/>
      <c r="AQ4095" s="66"/>
      <c r="AS4095" s="67"/>
      <c r="AT4095" s="68"/>
    </row>
    <row r="4096" spans="1:46" x14ac:dyDescent="0.25">
      <c r="A4096" s="60">
        <v>62187.431747122202</v>
      </c>
      <c r="B4096" s="54">
        <f t="shared" si="185"/>
        <v>5</v>
      </c>
      <c r="C4096" s="54">
        <f t="shared" si="186"/>
        <v>4087</v>
      </c>
      <c r="D4096" s="60">
        <v>62187.431747122202</v>
      </c>
      <c r="G4096" s="63"/>
      <c r="I4096" s="64"/>
      <c r="J4096" s="64"/>
      <c r="K4096" s="65"/>
      <c r="M4096" s="64"/>
      <c r="N4096" s="66"/>
      <c r="O4096" s="66"/>
      <c r="Q4096" s="67"/>
      <c r="R4096" s="68"/>
      <c r="S4096" s="63"/>
      <c r="AC4096" s="63">
        <v>60333.095071718097</v>
      </c>
      <c r="AD4096" s="63"/>
      <c r="AE4096" s="54" t="s">
        <v>176</v>
      </c>
      <c r="AG4096" s="63"/>
      <c r="AK4096" s="64"/>
      <c r="AL4096" s="64"/>
      <c r="AM4096" s="65"/>
      <c r="AO4096" s="64"/>
      <c r="AP4096" s="66"/>
      <c r="AQ4096" s="66"/>
      <c r="AS4096" s="67"/>
      <c r="AT4096" s="68"/>
    </row>
    <row r="4097" spans="1:46" x14ac:dyDescent="0.25">
      <c r="A4097" s="60">
        <v>62202.712817329913</v>
      </c>
      <c r="B4097" s="54">
        <f t="shared" si="185"/>
        <v>6</v>
      </c>
      <c r="C4097" s="54">
        <f t="shared" si="186"/>
        <v>4088</v>
      </c>
      <c r="D4097" s="60">
        <v>62202.712817329913</v>
      </c>
      <c r="G4097" s="63"/>
      <c r="I4097" s="64"/>
      <c r="J4097" s="64"/>
      <c r="K4097" s="65"/>
      <c r="M4097" s="64"/>
      <c r="N4097" s="66"/>
      <c r="O4097" s="66"/>
      <c r="Q4097" s="67"/>
      <c r="R4097" s="68"/>
      <c r="S4097" s="63"/>
      <c r="AC4097" s="63">
        <v>60348.415317114443</v>
      </c>
      <c r="AD4097" s="63"/>
      <c r="AE4097" s="54" t="s">
        <v>177</v>
      </c>
      <c r="AG4097" s="63"/>
      <c r="AK4097" s="64"/>
      <c r="AL4097" s="64"/>
      <c r="AM4097" s="65"/>
      <c r="AO4097" s="64"/>
      <c r="AP4097" s="66"/>
      <c r="AQ4097" s="66"/>
      <c r="AS4097" s="67"/>
      <c r="AT4097" s="68"/>
    </row>
    <row r="4098" spans="1:46" x14ac:dyDescent="0.25">
      <c r="A4098" s="60">
        <v>62218.129667097237</v>
      </c>
      <c r="B4098" s="54">
        <f t="shared" si="185"/>
        <v>7</v>
      </c>
      <c r="C4098" s="54">
        <f t="shared" si="186"/>
        <v>4089</v>
      </c>
      <c r="D4098" s="60">
        <v>62218.129667097237</v>
      </c>
      <c r="G4098" s="63"/>
      <c r="I4098" s="64"/>
      <c r="J4098" s="64"/>
      <c r="K4098" s="65"/>
      <c r="M4098" s="64"/>
      <c r="N4098" s="66"/>
      <c r="O4098" s="66"/>
      <c r="Q4098" s="67"/>
      <c r="R4098" s="68"/>
      <c r="S4098" s="63"/>
      <c r="AC4098" s="63">
        <v>60362.793554808944</v>
      </c>
      <c r="AD4098" s="63"/>
      <c r="AE4098" s="54" t="s">
        <v>176</v>
      </c>
      <c r="AG4098" s="63"/>
      <c r="AK4098" s="64"/>
      <c r="AL4098" s="64"/>
      <c r="AM4098" s="65"/>
      <c r="AO4098" s="64"/>
      <c r="AP4098" s="66"/>
      <c r="AQ4098" s="66"/>
      <c r="AS4098" s="67"/>
      <c r="AT4098" s="68"/>
    </row>
    <row r="4099" spans="1:46" x14ac:dyDescent="0.25">
      <c r="A4099" s="60">
        <v>62233.656417308841</v>
      </c>
      <c r="B4099" s="54">
        <f t="shared" si="185"/>
        <v>8</v>
      </c>
      <c r="C4099" s="54">
        <f t="shared" si="186"/>
        <v>4090</v>
      </c>
      <c r="D4099" s="60">
        <v>62233.656417308841</v>
      </c>
      <c r="G4099" s="63"/>
      <c r="I4099" s="64"/>
      <c r="J4099" s="64"/>
      <c r="K4099" s="65"/>
      <c r="M4099" s="64"/>
      <c r="N4099" s="66"/>
      <c r="O4099" s="66"/>
      <c r="Q4099" s="67"/>
      <c r="R4099" s="68"/>
      <c r="S4099" s="63"/>
      <c r="AC4099" s="63">
        <v>60377.776269005612</v>
      </c>
      <c r="AD4099" s="63"/>
      <c r="AE4099" s="54" t="s">
        <v>177</v>
      </c>
      <c r="AG4099" s="63"/>
      <c r="AK4099" s="64"/>
      <c r="AL4099" s="64"/>
      <c r="AM4099" s="65"/>
      <c r="AO4099" s="64"/>
      <c r="AP4099" s="66"/>
      <c r="AQ4099" s="66"/>
      <c r="AS4099" s="67"/>
      <c r="AT4099" s="68"/>
    </row>
    <row r="4100" spans="1:46" x14ac:dyDescent="0.25">
      <c r="A4100" s="60">
        <v>62249.284692507237</v>
      </c>
      <c r="B4100" s="54">
        <f t="shared" si="185"/>
        <v>9</v>
      </c>
      <c r="C4100" s="54">
        <f t="shared" si="186"/>
        <v>4091</v>
      </c>
      <c r="D4100" s="60">
        <v>62249.284692507237</v>
      </c>
      <c r="G4100" s="63"/>
      <c r="I4100" s="64"/>
      <c r="J4100" s="64"/>
      <c r="K4100" s="65"/>
      <c r="M4100" s="64"/>
      <c r="N4100" s="66"/>
      <c r="O4100" s="66"/>
      <c r="Q4100" s="67"/>
      <c r="R4100" s="68"/>
      <c r="S4100" s="63"/>
      <c r="AC4100" s="63">
        <v>60392.480567899533</v>
      </c>
      <c r="AD4100" s="63"/>
      <c r="AE4100" s="54" t="s">
        <v>176</v>
      </c>
      <c r="AG4100" s="63"/>
      <c r="AK4100" s="64"/>
      <c r="AL4100" s="64"/>
      <c r="AM4100" s="65"/>
      <c r="AO4100" s="64"/>
      <c r="AP4100" s="66"/>
      <c r="AQ4100" s="66"/>
      <c r="AS4100" s="67"/>
      <c r="AT4100" s="68"/>
    </row>
    <row r="4101" spans="1:46" x14ac:dyDescent="0.25">
      <c r="A4101" s="60">
        <v>62264.975383453537</v>
      </c>
      <c r="B4101" s="54">
        <f t="shared" si="185"/>
        <v>10</v>
      </c>
      <c r="C4101" s="54">
        <f t="shared" si="186"/>
        <v>4092</v>
      </c>
      <c r="D4101" s="60">
        <v>62264.975383453537</v>
      </c>
      <c r="G4101" s="63"/>
      <c r="I4101" s="64"/>
      <c r="J4101" s="64"/>
      <c r="K4101" s="65"/>
      <c r="M4101" s="64"/>
      <c r="N4101" s="66"/>
      <c r="O4101" s="66"/>
      <c r="Q4101" s="67"/>
      <c r="R4101" s="68"/>
      <c r="S4101" s="63"/>
      <c r="AC4101" s="63">
        <v>60407.088261874393</v>
      </c>
      <c r="AD4101" s="63"/>
      <c r="AE4101" s="54" t="s">
        <v>177</v>
      </c>
      <c r="AG4101" s="63"/>
      <c r="AK4101" s="64"/>
      <c r="AL4101" s="64"/>
      <c r="AM4101" s="65"/>
      <c r="AO4101" s="64"/>
      <c r="AP4101" s="66"/>
      <c r="AQ4101" s="66"/>
      <c r="AS4101" s="67"/>
      <c r="AT4101" s="68"/>
    </row>
    <row r="4102" spans="1:46" x14ac:dyDescent="0.25">
      <c r="A4102" s="60">
        <v>62280.704187156167</v>
      </c>
      <c r="B4102" s="54">
        <f t="shared" si="185"/>
        <v>11</v>
      </c>
      <c r="C4102" s="54">
        <f t="shared" si="186"/>
        <v>4093</v>
      </c>
      <c r="D4102" s="60">
        <v>62280.704187156167</v>
      </c>
      <c r="G4102" s="63"/>
      <c r="I4102" s="64"/>
      <c r="J4102" s="64"/>
      <c r="K4102" s="65"/>
      <c r="M4102" s="64"/>
      <c r="N4102" s="66"/>
      <c r="O4102" s="66"/>
      <c r="Q4102" s="67"/>
      <c r="R4102" s="68"/>
      <c r="S4102" s="63"/>
      <c r="AC4102" s="63">
        <v>60422.129529519938</v>
      </c>
      <c r="AD4102" s="63"/>
      <c r="AE4102" s="54" t="s">
        <v>176</v>
      </c>
      <c r="AG4102" s="63"/>
      <c r="AK4102" s="64"/>
      <c r="AL4102" s="64"/>
      <c r="AM4102" s="65"/>
      <c r="AO4102" s="64"/>
      <c r="AP4102" s="66"/>
      <c r="AQ4102" s="66"/>
      <c r="AS4102" s="67"/>
      <c r="AT4102" s="68"/>
    </row>
    <row r="4103" spans="1:46" x14ac:dyDescent="0.25">
      <c r="A4103" s="60">
        <v>62296.42890813807</v>
      </c>
      <c r="B4103" s="54">
        <f t="shared" si="185"/>
        <v>12</v>
      </c>
      <c r="C4103" s="54">
        <f t="shared" si="186"/>
        <v>4094</v>
      </c>
      <c r="D4103" s="60">
        <v>62296.42890813807</v>
      </c>
      <c r="G4103" s="63"/>
      <c r="I4103" s="64"/>
      <c r="J4103" s="64"/>
      <c r="K4103" s="65"/>
      <c r="M4103" s="64"/>
      <c r="N4103" s="66"/>
      <c r="O4103" s="66"/>
      <c r="Q4103" s="67"/>
      <c r="R4103" s="68"/>
      <c r="S4103" s="63"/>
      <c r="AC4103" s="63">
        <v>60436.39593230607</v>
      </c>
      <c r="AD4103" s="63"/>
      <c r="AE4103" s="54" t="s">
        <v>177</v>
      </c>
      <c r="AG4103" s="63"/>
      <c r="AK4103" s="64"/>
      <c r="AL4103" s="64"/>
      <c r="AM4103" s="65"/>
      <c r="AO4103" s="64"/>
      <c r="AP4103" s="66"/>
      <c r="AQ4103" s="66"/>
      <c r="AS4103" s="67"/>
      <c r="AT4103" s="68"/>
    </row>
    <row r="4104" spans="1:46" x14ac:dyDescent="0.25">
      <c r="A4104" s="60">
        <v>62312.117052591406</v>
      </c>
      <c r="B4104" s="54">
        <f t="shared" si="185"/>
        <v>13</v>
      </c>
      <c r="C4104" s="54">
        <f t="shared" si="186"/>
        <v>4095</v>
      </c>
      <c r="D4104" s="60">
        <v>62312.117052591406</v>
      </c>
      <c r="G4104" s="63"/>
      <c r="I4104" s="64"/>
      <c r="J4104" s="64"/>
      <c r="K4104" s="65"/>
      <c r="M4104" s="64"/>
      <c r="N4104" s="66"/>
      <c r="O4104" s="66"/>
      <c r="Q4104" s="67"/>
      <c r="R4104" s="68"/>
      <c r="S4104" s="63"/>
      <c r="AC4104" s="63">
        <v>60451.720481151715</v>
      </c>
      <c r="AD4104" s="63"/>
      <c r="AE4104" s="54" t="s">
        <v>176</v>
      </c>
      <c r="AG4104" s="63"/>
      <c r="AK4104" s="64"/>
      <c r="AL4104" s="64"/>
      <c r="AM4104" s="65"/>
      <c r="AO4104" s="64"/>
      <c r="AP4104" s="66"/>
      <c r="AQ4104" s="66"/>
      <c r="AS4104" s="67"/>
      <c r="AT4104" s="68"/>
    </row>
    <row r="4105" spans="1:46" x14ac:dyDescent="0.25">
      <c r="A4105" s="60">
        <v>62327.735482526012</v>
      </c>
      <c r="B4105" s="54">
        <f t="shared" si="185"/>
        <v>14</v>
      </c>
      <c r="C4105" s="54">
        <f t="shared" si="186"/>
        <v>4096</v>
      </c>
      <c r="D4105" s="60">
        <v>62327.735482526012</v>
      </c>
      <c r="G4105" s="63"/>
      <c r="I4105" s="64"/>
      <c r="J4105" s="64"/>
      <c r="K4105" s="65"/>
      <c r="M4105" s="64"/>
      <c r="N4105" s="66"/>
      <c r="O4105" s="66"/>
      <c r="Q4105" s="67"/>
      <c r="R4105" s="68"/>
      <c r="S4105" s="63"/>
      <c r="AC4105" s="63">
        <v>60465.741100814193</v>
      </c>
      <c r="AD4105" s="63"/>
      <c r="AE4105" s="54" t="s">
        <v>177</v>
      </c>
      <c r="AG4105" s="63"/>
      <c r="AK4105" s="64"/>
      <c r="AL4105" s="64"/>
      <c r="AM4105" s="65"/>
      <c r="AO4105" s="64"/>
      <c r="AP4105" s="66"/>
      <c r="AQ4105" s="66"/>
      <c r="AS4105" s="67"/>
      <c r="AT4105" s="68"/>
    </row>
    <row r="4106" spans="1:46" x14ac:dyDescent="0.25">
      <c r="A4106" s="60">
        <v>62343.253998328</v>
      </c>
      <c r="B4106" s="54">
        <f t="shared" si="185"/>
        <v>15</v>
      </c>
      <c r="C4106" s="54">
        <f t="shared" si="186"/>
        <v>4097</v>
      </c>
      <c r="D4106" s="60">
        <v>62343.253998328</v>
      </c>
      <c r="G4106" s="63"/>
      <c r="I4106" s="64"/>
      <c r="J4106" s="64"/>
      <c r="K4106" s="65"/>
      <c r="M4106" s="64"/>
      <c r="N4106" s="66"/>
      <c r="O4106" s="66"/>
      <c r="Q4106" s="67"/>
      <c r="R4106" s="68"/>
      <c r="S4106" s="63"/>
      <c r="AC4106" s="63">
        <v>60481.241621073335</v>
      </c>
      <c r="AD4106" s="63"/>
      <c r="AE4106" s="54" t="s">
        <v>176</v>
      </c>
      <c r="AG4106" s="63"/>
      <c r="AK4106" s="64"/>
      <c r="AL4106" s="64"/>
      <c r="AM4106" s="65"/>
      <c r="AO4106" s="64"/>
      <c r="AP4106" s="66"/>
      <c r="AQ4106" s="66"/>
      <c r="AS4106" s="67"/>
      <c r="AT4106" s="68"/>
    </row>
    <row r="4107" spans="1:46" x14ac:dyDescent="0.25">
      <c r="A4107" s="60">
        <v>62358.657491074409</v>
      </c>
      <c r="B4107" s="54">
        <f t="shared" si="185"/>
        <v>16</v>
      </c>
      <c r="C4107" s="54">
        <f t="shared" si="186"/>
        <v>4098</v>
      </c>
      <c r="D4107" s="60">
        <v>62358.657491074409</v>
      </c>
      <c r="G4107" s="63"/>
      <c r="I4107" s="64"/>
      <c r="J4107" s="64"/>
      <c r="K4107" s="65"/>
      <c r="M4107" s="64"/>
      <c r="N4107" s="66"/>
      <c r="O4107" s="66"/>
      <c r="Q4107" s="67"/>
      <c r="R4107" s="68"/>
      <c r="S4107" s="63"/>
      <c r="AC4107" s="63">
        <v>60495.157908818219</v>
      </c>
      <c r="AD4107" s="63"/>
      <c r="AE4107" s="54" t="s">
        <v>177</v>
      </c>
      <c r="AG4107" s="63"/>
      <c r="AK4107" s="64"/>
      <c r="AL4107" s="64"/>
      <c r="AM4107" s="65"/>
      <c r="AO4107" s="64"/>
      <c r="AP4107" s="66"/>
      <c r="AQ4107" s="66"/>
      <c r="AS4107" s="67"/>
      <c r="AT4107" s="68"/>
    </row>
    <row r="4108" spans="1:46" x14ac:dyDescent="0.25">
      <c r="A4108" s="60">
        <v>62373.92730531795</v>
      </c>
      <c r="B4108" s="54">
        <f t="shared" ref="B4108:B4171" si="187">IF(B4107=24,1,B4107+1)</f>
        <v>17</v>
      </c>
      <c r="C4108" s="54">
        <f t="shared" ref="C4108:C4171" si="188">C4107+1</f>
        <v>4099</v>
      </c>
      <c r="D4108" s="60">
        <v>62373.92730531795</v>
      </c>
      <c r="G4108" s="63"/>
      <c r="I4108" s="64"/>
      <c r="J4108" s="64"/>
      <c r="K4108" s="65"/>
      <c r="M4108" s="64"/>
      <c r="N4108" s="66"/>
      <c r="O4108" s="66"/>
      <c r="Q4108" s="67"/>
      <c r="R4108" s="68"/>
      <c r="S4108" s="63"/>
      <c r="AC4108" s="63">
        <v>60510.69524621591</v>
      </c>
      <c r="AD4108" s="63"/>
      <c r="AE4108" s="54" t="s">
        <v>176</v>
      </c>
      <c r="AG4108" s="63"/>
      <c r="AK4108" s="64"/>
      <c r="AL4108" s="64"/>
      <c r="AM4108" s="65"/>
      <c r="AO4108" s="64"/>
      <c r="AP4108" s="66"/>
      <c r="AQ4108" s="66"/>
      <c r="AS4108" s="67"/>
      <c r="AT4108" s="68"/>
    </row>
    <row r="4109" spans="1:46" x14ac:dyDescent="0.25">
      <c r="A4109" s="60">
        <v>62389.069671598729</v>
      </c>
      <c r="B4109" s="54">
        <f t="shared" si="187"/>
        <v>18</v>
      </c>
      <c r="C4109" s="54">
        <f t="shared" si="188"/>
        <v>4100</v>
      </c>
      <c r="D4109" s="60">
        <v>62389.069671598729</v>
      </c>
      <c r="G4109" s="63"/>
      <c r="I4109" s="64"/>
      <c r="J4109" s="64"/>
      <c r="K4109" s="65"/>
      <c r="M4109" s="64"/>
      <c r="N4109" s="66"/>
      <c r="O4109" s="66"/>
      <c r="Q4109" s="67"/>
      <c r="R4109" s="68"/>
      <c r="S4109" s="63"/>
      <c r="AC4109" s="63">
        <v>60524.671445699409</v>
      </c>
      <c r="AD4109" s="63"/>
      <c r="AE4109" s="54" t="s">
        <v>177</v>
      </c>
      <c r="AG4109" s="63"/>
      <c r="AK4109" s="64"/>
      <c r="AL4109" s="64"/>
      <c r="AM4109" s="65"/>
      <c r="AO4109" s="64"/>
      <c r="AP4109" s="66"/>
      <c r="AQ4109" s="66"/>
      <c r="AS4109" s="67"/>
      <c r="AT4109" s="68"/>
    </row>
    <row r="4110" spans="1:46" x14ac:dyDescent="0.25">
      <c r="A4110" s="60">
        <v>62404.081604735926</v>
      </c>
      <c r="B4110" s="54">
        <f t="shared" si="187"/>
        <v>19</v>
      </c>
      <c r="C4110" s="54">
        <f t="shared" si="188"/>
        <v>4101</v>
      </c>
      <c r="D4110" s="60">
        <v>62404.081604735926</v>
      </c>
      <c r="G4110" s="63"/>
      <c r="I4110" s="64"/>
      <c r="J4110" s="64"/>
      <c r="K4110" s="65"/>
      <c r="M4110" s="64"/>
      <c r="N4110" s="66"/>
      <c r="O4110" s="66"/>
      <c r="Q4110" s="67"/>
      <c r="R4110" s="68"/>
      <c r="S4110" s="63"/>
      <c r="AC4110" s="63">
        <v>60540.101437161211</v>
      </c>
      <c r="AD4110" s="63"/>
      <c r="AE4110" s="54" t="s">
        <v>176</v>
      </c>
      <c r="AG4110" s="63"/>
      <c r="AK4110" s="64"/>
      <c r="AL4110" s="64"/>
      <c r="AM4110" s="65"/>
      <c r="AO4110" s="64"/>
      <c r="AP4110" s="66"/>
      <c r="AQ4110" s="66"/>
      <c r="AS4110" s="67"/>
      <c r="AT4110" s="68"/>
    </row>
    <row r="4111" spans="1:46" x14ac:dyDescent="0.25">
      <c r="A4111" s="60">
        <v>62418.988120073453</v>
      </c>
      <c r="B4111" s="54">
        <f t="shared" si="187"/>
        <v>20</v>
      </c>
      <c r="C4111" s="54">
        <f t="shared" si="188"/>
        <v>4102</v>
      </c>
      <c r="D4111" s="60">
        <v>62418.988120073453</v>
      </c>
      <c r="G4111" s="63"/>
      <c r="I4111" s="64"/>
      <c r="J4111" s="64"/>
      <c r="K4111" s="65"/>
      <c r="M4111" s="64"/>
      <c r="N4111" s="66"/>
      <c r="O4111" s="66"/>
      <c r="Q4111" s="67"/>
      <c r="R4111" s="68"/>
      <c r="S4111" s="63"/>
      <c r="AC4111" s="63">
        <v>60554.295972112566</v>
      </c>
      <c r="AD4111" s="63"/>
      <c r="AE4111" s="54" t="s">
        <v>177</v>
      </c>
      <c r="AG4111" s="63"/>
      <c r="AK4111" s="64"/>
      <c r="AL4111" s="64"/>
      <c r="AM4111" s="65"/>
      <c r="AO4111" s="64"/>
      <c r="AP4111" s="66"/>
      <c r="AQ4111" s="66"/>
      <c r="AS4111" s="67"/>
      <c r="AT4111" s="68"/>
    </row>
    <row r="4112" spans="1:46" x14ac:dyDescent="0.25">
      <c r="A4112" s="60">
        <v>62433.800492243841</v>
      </c>
      <c r="B4112" s="54">
        <f t="shared" si="187"/>
        <v>21</v>
      </c>
      <c r="C4112" s="54">
        <f t="shared" si="188"/>
        <v>4103</v>
      </c>
      <c r="D4112" s="60">
        <v>62433.800492243841</v>
      </c>
      <c r="G4112" s="63"/>
      <c r="I4112" s="64"/>
      <c r="J4112" s="64"/>
      <c r="K4112" s="65"/>
      <c r="M4112" s="64"/>
      <c r="N4112" s="66"/>
      <c r="O4112" s="66"/>
      <c r="Q4112" s="67"/>
      <c r="R4112" s="68"/>
      <c r="S4112" s="63"/>
      <c r="AC4112" s="63">
        <v>60569.493235202041</v>
      </c>
      <c r="AD4112" s="63"/>
      <c r="AE4112" s="54" t="s">
        <v>176</v>
      </c>
      <c r="AG4112" s="63"/>
      <c r="AK4112" s="64"/>
      <c r="AL4112" s="64"/>
      <c r="AM4112" s="65"/>
      <c r="AO4112" s="64"/>
      <c r="AP4112" s="66"/>
      <c r="AQ4112" s="66"/>
      <c r="AS4112" s="67"/>
      <c r="AT4112" s="68"/>
    </row>
    <row r="4113" spans="1:46" x14ac:dyDescent="0.25">
      <c r="A4113" s="60">
        <v>62448.556457590777</v>
      </c>
      <c r="B4113" s="54">
        <f t="shared" si="187"/>
        <v>22</v>
      </c>
      <c r="C4113" s="54">
        <f t="shared" si="188"/>
        <v>4104</v>
      </c>
      <c r="D4113" s="60">
        <v>62448.556457590777</v>
      </c>
      <c r="G4113" s="63"/>
      <c r="I4113" s="64"/>
      <c r="J4113" s="64"/>
      <c r="K4113" s="65"/>
      <c r="M4113" s="64"/>
      <c r="N4113" s="66"/>
      <c r="O4113" s="66"/>
      <c r="Q4113" s="67"/>
      <c r="R4113" s="68"/>
      <c r="S4113" s="63"/>
      <c r="AC4113" s="63">
        <v>60584.027200408746</v>
      </c>
      <c r="AD4113" s="63"/>
      <c r="AE4113" s="54" t="s">
        <v>177</v>
      </c>
      <c r="AG4113" s="63"/>
      <c r="AK4113" s="64"/>
      <c r="AL4113" s="64"/>
      <c r="AM4113" s="65"/>
      <c r="AO4113" s="64"/>
      <c r="AP4113" s="66"/>
      <c r="AQ4113" s="66"/>
      <c r="AS4113" s="67"/>
      <c r="AT4113" s="68"/>
    </row>
    <row r="4114" spans="1:46" x14ac:dyDescent="0.25">
      <c r="A4114" s="60">
        <v>62463.276300843339</v>
      </c>
      <c r="B4114" s="54">
        <f t="shared" si="187"/>
        <v>23</v>
      </c>
      <c r="C4114" s="54">
        <f t="shared" si="188"/>
        <v>4105</v>
      </c>
      <c r="D4114" s="60">
        <v>62463.276300843339</v>
      </c>
      <c r="G4114" s="63"/>
      <c r="I4114" s="64"/>
      <c r="J4114" s="64"/>
      <c r="K4114" s="65"/>
      <c r="M4114" s="64"/>
      <c r="N4114" s="66"/>
      <c r="O4114" s="66"/>
      <c r="Q4114" s="67"/>
      <c r="R4114" s="68"/>
      <c r="S4114" s="63"/>
      <c r="AC4114" s="63">
        <v>60598.903943696059</v>
      </c>
      <c r="AD4114" s="63"/>
      <c r="AE4114" s="54" t="s">
        <v>176</v>
      </c>
      <c r="AG4114" s="63"/>
      <c r="AK4114" s="64"/>
      <c r="AL4114" s="64"/>
      <c r="AM4114" s="65"/>
      <c r="AO4114" s="64"/>
      <c r="AP4114" s="66"/>
      <c r="AQ4114" s="66"/>
      <c r="AS4114" s="67"/>
      <c r="AT4114" s="68"/>
    </row>
    <row r="4115" spans="1:46" x14ac:dyDescent="0.25">
      <c r="A4115" s="60">
        <v>62478.003040695563</v>
      </c>
      <c r="B4115" s="54">
        <f t="shared" si="187"/>
        <v>24</v>
      </c>
      <c r="C4115" s="54">
        <f t="shared" si="188"/>
        <v>4106</v>
      </c>
      <c r="D4115" s="60">
        <v>62478.003040695563</v>
      </c>
      <c r="G4115" s="63"/>
      <c r="I4115" s="64"/>
      <c r="J4115" s="64"/>
      <c r="K4115" s="65"/>
      <c r="M4115" s="64"/>
      <c r="N4115" s="66"/>
      <c r="O4115" s="66"/>
      <c r="Q4115" s="67"/>
      <c r="R4115" s="68"/>
      <c r="S4115" s="63"/>
      <c r="AC4115" s="63">
        <v>60613.829156289343</v>
      </c>
      <c r="AD4115" s="63"/>
      <c r="AE4115" s="54" t="s">
        <v>177</v>
      </c>
      <c r="AG4115" s="63"/>
      <c r="AK4115" s="64"/>
      <c r="AL4115" s="64"/>
      <c r="AM4115" s="65"/>
      <c r="AO4115" s="64"/>
      <c r="AP4115" s="66"/>
      <c r="AQ4115" s="66"/>
      <c r="AS4115" s="67"/>
      <c r="AT4115" s="68"/>
    </row>
    <row r="4116" spans="1:46" x14ac:dyDescent="0.25">
      <c r="A4116" s="60">
        <v>62492.758880531881</v>
      </c>
      <c r="B4116" s="54">
        <f t="shared" si="187"/>
        <v>1</v>
      </c>
      <c r="C4116" s="54">
        <f t="shared" si="188"/>
        <v>4107</v>
      </c>
      <c r="D4116" s="60">
        <v>62492.758880531881</v>
      </c>
      <c r="G4116" s="63"/>
      <c r="I4116" s="64"/>
      <c r="J4116" s="64"/>
      <c r="K4116" s="65"/>
      <c r="M4116" s="64"/>
      <c r="N4116" s="66"/>
      <c r="O4116" s="66"/>
      <c r="Q4116" s="67"/>
      <c r="R4116" s="68"/>
      <c r="S4116" s="63"/>
      <c r="AC4116" s="63">
        <v>60628.353617643006</v>
      </c>
      <c r="AD4116" s="63"/>
      <c r="AE4116" s="54" t="s">
        <v>176</v>
      </c>
      <c r="AG4116" s="63"/>
      <c r="AK4116" s="64"/>
      <c r="AL4116" s="64"/>
      <c r="AM4116" s="65"/>
      <c r="AO4116" s="64"/>
      <c r="AP4116" s="66"/>
      <c r="AQ4116" s="66"/>
      <c r="AS4116" s="67"/>
      <c r="AT4116" s="68"/>
    </row>
    <row r="4117" spans="1:46" x14ac:dyDescent="0.25">
      <c r="A4117" s="60">
        <v>62507.584469576832</v>
      </c>
      <c r="B4117" s="54">
        <f t="shared" si="187"/>
        <v>2</v>
      </c>
      <c r="C4117" s="54">
        <f t="shared" si="188"/>
        <v>4108</v>
      </c>
      <c r="D4117" s="60">
        <v>62507.584469576832</v>
      </c>
      <c r="G4117" s="63"/>
      <c r="I4117" s="64"/>
      <c r="J4117" s="64"/>
      <c r="K4117" s="65"/>
      <c r="M4117" s="64"/>
      <c r="N4117" s="66"/>
      <c r="O4117" s="66"/>
      <c r="Q4117" s="67"/>
      <c r="R4117" s="68"/>
      <c r="S4117" s="63"/>
      <c r="AC4117" s="63">
        <v>60643.631353688892</v>
      </c>
      <c r="AD4117" s="63"/>
      <c r="AE4117" s="54" t="s">
        <v>177</v>
      </c>
      <c r="AG4117" s="63"/>
      <c r="AK4117" s="64"/>
      <c r="AL4117" s="64"/>
      <c r="AM4117" s="65"/>
      <c r="AO4117" s="64"/>
      <c r="AP4117" s="66"/>
      <c r="AQ4117" s="66"/>
      <c r="AS4117" s="67"/>
      <c r="AT4117" s="68"/>
    </row>
    <row r="4118" spans="1:46" x14ac:dyDescent="0.25">
      <c r="A4118" s="60">
        <v>62522.496206372511</v>
      </c>
      <c r="B4118" s="54">
        <f t="shared" si="187"/>
        <v>3</v>
      </c>
      <c r="C4118" s="54">
        <f t="shared" si="188"/>
        <v>4109</v>
      </c>
      <c r="D4118" s="60">
        <v>62522.496206372511</v>
      </c>
      <c r="G4118" s="63"/>
      <c r="I4118" s="64"/>
      <c r="J4118" s="64"/>
      <c r="K4118" s="65"/>
      <c r="M4118" s="64"/>
      <c r="N4118" s="66"/>
      <c r="O4118" s="66"/>
      <c r="Q4118" s="67"/>
      <c r="R4118" s="68"/>
      <c r="S4118" s="63"/>
      <c r="AC4118" s="63">
        <v>60657.844466784503</v>
      </c>
      <c r="AD4118" s="63"/>
      <c r="AE4118" s="54" t="s">
        <v>176</v>
      </c>
      <c r="AG4118" s="63"/>
      <c r="AK4118" s="64"/>
      <c r="AL4118" s="64"/>
      <c r="AM4118" s="65"/>
      <c r="AO4118" s="64"/>
      <c r="AP4118" s="66"/>
      <c r="AQ4118" s="66"/>
      <c r="AS4118" s="67"/>
      <c r="AT4118" s="68"/>
    </row>
    <row r="4119" spans="1:46" x14ac:dyDescent="0.25">
      <c r="A4119" s="60">
        <v>62537.525455071591</v>
      </c>
      <c r="B4119" s="54">
        <f t="shared" si="187"/>
        <v>4</v>
      </c>
      <c r="C4119" s="54">
        <f t="shared" si="188"/>
        <v>4110</v>
      </c>
      <c r="D4119" s="60">
        <v>62537.525455071591</v>
      </c>
      <c r="G4119" s="63"/>
      <c r="I4119" s="64"/>
      <c r="J4119" s="64"/>
      <c r="K4119" s="65"/>
      <c r="M4119" s="64"/>
      <c r="N4119" s="66"/>
      <c r="O4119" s="66"/>
      <c r="Q4119" s="67"/>
      <c r="R4119" s="68"/>
      <c r="S4119" s="63"/>
      <c r="AC4119" s="63">
        <v>60673.354659625795</v>
      </c>
      <c r="AD4119" s="63"/>
      <c r="AE4119" s="54" t="s">
        <v>177</v>
      </c>
      <c r="AG4119" s="63"/>
      <c r="AK4119" s="64"/>
      <c r="AL4119" s="64"/>
      <c r="AM4119" s="65"/>
      <c r="AO4119" s="64"/>
      <c r="AP4119" s="66"/>
      <c r="AQ4119" s="66"/>
      <c r="AS4119" s="67"/>
      <c r="AT4119" s="68"/>
    </row>
    <row r="4120" spans="1:46" x14ac:dyDescent="0.25">
      <c r="A4120" s="60">
        <v>62552.67538822582</v>
      </c>
      <c r="B4120" s="54">
        <f t="shared" si="187"/>
        <v>5</v>
      </c>
      <c r="C4120" s="54">
        <f t="shared" si="188"/>
        <v>4111</v>
      </c>
      <c r="D4120" s="60">
        <v>62552.67538822582</v>
      </c>
      <c r="G4120" s="63"/>
      <c r="I4120" s="64"/>
      <c r="J4120" s="64"/>
      <c r="K4120" s="65"/>
      <c r="M4120" s="64"/>
      <c r="N4120" s="66"/>
      <c r="O4120" s="66"/>
      <c r="Q4120" s="67"/>
      <c r="R4120" s="68"/>
      <c r="S4120" s="63"/>
      <c r="AC4120" s="63">
        <v>60687.369796103332</v>
      </c>
      <c r="AD4120" s="63"/>
      <c r="AE4120" s="54" t="s">
        <v>176</v>
      </c>
      <c r="AG4120" s="63"/>
      <c r="AK4120" s="64"/>
      <c r="AL4120" s="64"/>
      <c r="AM4120" s="65"/>
      <c r="AO4120" s="64"/>
      <c r="AP4120" s="66"/>
      <c r="AQ4120" s="66"/>
      <c r="AS4120" s="67"/>
      <c r="AT4120" s="68"/>
    </row>
    <row r="4121" spans="1:46" x14ac:dyDescent="0.25">
      <c r="A4121" s="60">
        <v>62567.963092765305</v>
      </c>
      <c r="B4121" s="54">
        <f t="shared" si="187"/>
        <v>6</v>
      </c>
      <c r="C4121" s="54">
        <f t="shared" si="188"/>
        <v>4112</v>
      </c>
      <c r="D4121" s="60">
        <v>62567.963092765305</v>
      </c>
      <c r="G4121" s="63"/>
      <c r="I4121" s="64"/>
      <c r="J4121" s="64"/>
      <c r="K4121" s="65"/>
      <c r="M4121" s="64"/>
      <c r="N4121" s="66"/>
      <c r="O4121" s="66"/>
      <c r="Q4121" s="67"/>
      <c r="R4121" s="68"/>
      <c r="S4121" s="63"/>
      <c r="AC4121" s="63">
        <v>60702.951218773611</v>
      </c>
      <c r="AD4121" s="63"/>
      <c r="AE4121" s="54" t="s">
        <v>177</v>
      </c>
      <c r="AG4121" s="63"/>
      <c r="AK4121" s="64"/>
      <c r="AL4121" s="64"/>
      <c r="AM4121" s="65"/>
      <c r="AO4121" s="64"/>
      <c r="AP4121" s="66"/>
      <c r="AQ4121" s="66"/>
      <c r="AS4121" s="67"/>
      <c r="AT4121" s="68"/>
    </row>
    <row r="4122" spans="1:46" x14ac:dyDescent="0.25">
      <c r="A4122" s="60">
        <v>62583.37305542361</v>
      </c>
      <c r="B4122" s="54">
        <f t="shared" si="187"/>
        <v>7</v>
      </c>
      <c r="C4122" s="54">
        <f t="shared" si="188"/>
        <v>4113</v>
      </c>
      <c r="D4122" s="60">
        <v>62583.37305542361</v>
      </c>
      <c r="G4122" s="63"/>
      <c r="I4122" s="64"/>
      <c r="J4122" s="64"/>
      <c r="K4122" s="65"/>
      <c r="M4122" s="64"/>
      <c r="N4122" s="66"/>
      <c r="O4122" s="66"/>
      <c r="Q4122" s="67"/>
      <c r="R4122" s="68"/>
      <c r="S4122" s="63"/>
      <c r="AC4122" s="63">
        <v>60716.927391701844</v>
      </c>
      <c r="AD4122" s="63"/>
      <c r="AE4122" s="54" t="s">
        <v>176</v>
      </c>
      <c r="AG4122" s="63"/>
      <c r="AK4122" s="64"/>
      <c r="AL4122" s="64"/>
      <c r="AM4122" s="65"/>
      <c r="AO4122" s="64"/>
      <c r="AP4122" s="66"/>
      <c r="AQ4122" s="66"/>
      <c r="AS4122" s="67"/>
      <c r="AT4122" s="68"/>
    </row>
    <row r="4123" spans="1:46" x14ac:dyDescent="0.25">
      <c r="A4123" s="60">
        <v>62598.906223666389</v>
      </c>
      <c r="B4123" s="54">
        <f t="shared" si="187"/>
        <v>8</v>
      </c>
      <c r="C4123" s="54">
        <f t="shared" si="188"/>
        <v>4114</v>
      </c>
      <c r="D4123" s="60">
        <v>62598.906223666389</v>
      </c>
      <c r="G4123" s="63"/>
      <c r="I4123" s="64"/>
      <c r="J4123" s="64"/>
      <c r="K4123" s="65"/>
      <c r="M4123" s="64"/>
      <c r="N4123" s="66"/>
      <c r="O4123" s="66"/>
      <c r="Q4123" s="67"/>
      <c r="R4123" s="68"/>
      <c r="S4123" s="63"/>
      <c r="AC4123" s="63">
        <v>60732.420081107877</v>
      </c>
      <c r="AD4123" s="63"/>
      <c r="AE4123" s="54" t="s">
        <v>177</v>
      </c>
      <c r="AG4123" s="63"/>
      <c r="AK4123" s="64"/>
      <c r="AL4123" s="64"/>
      <c r="AM4123" s="65"/>
      <c r="AO4123" s="64"/>
      <c r="AP4123" s="66"/>
      <c r="AQ4123" s="66"/>
      <c r="AS4123" s="67"/>
      <c r="AT4123" s="68"/>
    </row>
    <row r="4124" spans="1:46" x14ac:dyDescent="0.25">
      <c r="A4124" s="60">
        <v>62614.52773658745</v>
      </c>
      <c r="B4124" s="54">
        <f t="shared" si="187"/>
        <v>9</v>
      </c>
      <c r="C4124" s="54">
        <f t="shared" si="188"/>
        <v>4115</v>
      </c>
      <c r="D4124" s="60">
        <v>62614.52773658745</v>
      </c>
      <c r="G4124" s="63"/>
      <c r="I4124" s="64"/>
      <c r="J4124" s="64"/>
      <c r="K4124" s="65"/>
      <c r="M4124" s="64"/>
      <c r="N4124" s="66"/>
      <c r="O4124" s="66"/>
      <c r="Q4124" s="67"/>
      <c r="R4124" s="68"/>
      <c r="S4124" s="63"/>
      <c r="AC4124" s="63">
        <v>60746.52181562176</v>
      </c>
      <c r="AD4124" s="63"/>
      <c r="AE4124" s="54" t="s">
        <v>176</v>
      </c>
      <c r="AG4124" s="63"/>
      <c r="AK4124" s="64"/>
      <c r="AL4124" s="64"/>
      <c r="AM4124" s="65"/>
      <c r="AO4124" s="64"/>
      <c r="AP4124" s="66"/>
      <c r="AQ4124" s="66"/>
      <c r="AS4124" s="67"/>
      <c r="AT4124" s="68"/>
    </row>
    <row r="4125" spans="1:46" x14ac:dyDescent="0.25">
      <c r="A4125" s="60">
        <v>62630.224177503027</v>
      </c>
      <c r="B4125" s="54">
        <f t="shared" si="187"/>
        <v>10</v>
      </c>
      <c r="C4125" s="54">
        <f t="shared" si="188"/>
        <v>4116</v>
      </c>
      <c r="D4125" s="60">
        <v>62630.224177503027</v>
      </c>
      <c r="G4125" s="63"/>
      <c r="I4125" s="64"/>
      <c r="J4125" s="64"/>
      <c r="K4125" s="65"/>
      <c r="M4125" s="64"/>
      <c r="N4125" s="66"/>
      <c r="O4125" s="66"/>
      <c r="Q4125" s="67"/>
      <c r="R4125" s="68"/>
      <c r="S4125" s="63"/>
      <c r="AC4125" s="63">
        <v>60761.791749177035</v>
      </c>
      <c r="AD4125" s="63"/>
      <c r="AE4125" s="54" t="s">
        <v>177</v>
      </c>
      <c r="AG4125" s="63"/>
      <c r="AK4125" s="64"/>
      <c r="AL4125" s="64"/>
      <c r="AM4125" s="65"/>
      <c r="AO4125" s="64"/>
      <c r="AP4125" s="66"/>
      <c r="AQ4125" s="66"/>
      <c r="AS4125" s="67"/>
      <c r="AT4125" s="68"/>
    </row>
    <row r="4126" spans="1:46" x14ac:dyDescent="0.25">
      <c r="A4126" s="60">
        <v>62645.947754259221</v>
      </c>
      <c r="B4126" s="54">
        <f t="shared" si="187"/>
        <v>11</v>
      </c>
      <c r="C4126" s="54">
        <f t="shared" si="188"/>
        <v>4117</v>
      </c>
      <c r="D4126" s="60">
        <v>62645.947754259221</v>
      </c>
      <c r="G4126" s="63"/>
      <c r="I4126" s="64"/>
      <c r="J4126" s="64"/>
      <c r="K4126" s="65"/>
      <c r="M4126" s="64"/>
      <c r="N4126" s="66"/>
      <c r="O4126" s="66"/>
      <c r="Q4126" s="67"/>
      <c r="R4126" s="68"/>
      <c r="S4126" s="63"/>
      <c r="AC4126" s="63">
        <v>60776.152895336039</v>
      </c>
      <c r="AD4126" s="63"/>
      <c r="AE4126" s="54" t="s">
        <v>176</v>
      </c>
      <c r="AG4126" s="63"/>
      <c r="AK4126" s="64"/>
      <c r="AL4126" s="64"/>
      <c r="AM4126" s="65"/>
      <c r="AO4126" s="64"/>
      <c r="AP4126" s="66"/>
      <c r="AQ4126" s="66"/>
      <c r="AS4126" s="67"/>
      <c r="AT4126" s="68"/>
    </row>
    <row r="4127" spans="1:46" x14ac:dyDescent="0.25">
      <c r="A4127" s="60">
        <v>62661.676551440265</v>
      </c>
      <c r="B4127" s="54">
        <f t="shared" si="187"/>
        <v>12</v>
      </c>
      <c r="C4127" s="54">
        <f t="shared" si="188"/>
        <v>4118</v>
      </c>
      <c r="D4127" s="60">
        <v>62661.676551440265</v>
      </c>
      <c r="G4127" s="63"/>
      <c r="I4127" s="64"/>
      <c r="J4127" s="64"/>
      <c r="K4127" s="65"/>
      <c r="M4127" s="64"/>
      <c r="N4127" s="66"/>
      <c r="O4127" s="66"/>
      <c r="Q4127" s="67"/>
      <c r="R4127" s="68"/>
      <c r="S4127" s="63"/>
      <c r="AC4127" s="63">
        <v>60791.106057294179</v>
      </c>
      <c r="AD4127" s="63"/>
      <c r="AE4127" s="54" t="s">
        <v>177</v>
      </c>
      <c r="AG4127" s="63"/>
      <c r="AK4127" s="64"/>
      <c r="AL4127" s="64"/>
      <c r="AM4127" s="65"/>
      <c r="AO4127" s="64"/>
      <c r="AP4127" s="66"/>
      <c r="AQ4127" s="66"/>
      <c r="AS4127" s="67"/>
      <c r="AT4127" s="68"/>
    </row>
    <row r="4128" spans="1:46" x14ac:dyDescent="0.25">
      <c r="A4128" s="60">
        <v>62677.361889993772</v>
      </c>
      <c r="B4128" s="54">
        <f t="shared" si="187"/>
        <v>13</v>
      </c>
      <c r="C4128" s="54">
        <f t="shared" si="188"/>
        <v>4119</v>
      </c>
      <c r="D4128" s="60">
        <v>62677.361889993772</v>
      </c>
      <c r="G4128" s="63"/>
      <c r="I4128" s="64"/>
      <c r="J4128" s="64"/>
      <c r="K4128" s="65"/>
      <c r="M4128" s="64"/>
      <c r="N4128" s="66"/>
      <c r="O4128" s="66"/>
      <c r="Q4128" s="67"/>
      <c r="R4128" s="68"/>
      <c r="S4128" s="63"/>
      <c r="AC4128" s="63">
        <v>60805.803539113142</v>
      </c>
      <c r="AD4128" s="63"/>
      <c r="AE4128" s="54" t="s">
        <v>176</v>
      </c>
      <c r="AG4128" s="63"/>
      <c r="AK4128" s="64"/>
      <c r="AL4128" s="64"/>
      <c r="AM4128" s="65"/>
      <c r="AO4128" s="64"/>
      <c r="AP4128" s="66"/>
      <c r="AQ4128" s="66"/>
      <c r="AS4128" s="67"/>
      <c r="AT4128" s="68"/>
    </row>
    <row r="4129" spans="1:46" x14ac:dyDescent="0.25">
      <c r="A4129" s="60">
        <v>62692.981857352424</v>
      </c>
      <c r="B4129" s="54">
        <f t="shared" si="187"/>
        <v>14</v>
      </c>
      <c r="C4129" s="54">
        <f t="shared" si="188"/>
        <v>4120</v>
      </c>
      <c r="D4129" s="60">
        <v>62692.981857352424</v>
      </c>
      <c r="G4129" s="63"/>
      <c r="I4129" s="64"/>
      <c r="J4129" s="64"/>
      <c r="K4129" s="65"/>
      <c r="M4129" s="64"/>
      <c r="N4129" s="66"/>
      <c r="O4129" s="66"/>
      <c r="Q4129" s="67"/>
      <c r="R4129" s="68"/>
      <c r="S4129" s="63"/>
      <c r="AC4129" s="63">
        <v>60820.400429834146</v>
      </c>
      <c r="AD4129" s="63"/>
      <c r="AE4129" s="54" t="s">
        <v>177</v>
      </c>
      <c r="AG4129" s="63"/>
      <c r="AK4129" s="64"/>
      <c r="AL4129" s="64"/>
      <c r="AM4129" s="65"/>
      <c r="AO4129" s="64"/>
      <c r="AP4129" s="66"/>
      <c r="AQ4129" s="66"/>
      <c r="AS4129" s="67"/>
      <c r="AT4129" s="68"/>
    </row>
    <row r="4130" spans="1:46" x14ac:dyDescent="0.25">
      <c r="A4130" s="60">
        <v>62708.49993914552</v>
      </c>
      <c r="B4130" s="54">
        <f t="shared" si="187"/>
        <v>15</v>
      </c>
      <c r="C4130" s="54">
        <f t="shared" si="188"/>
        <v>4121</v>
      </c>
      <c r="D4130" s="60">
        <v>62708.49993914552</v>
      </c>
      <c r="G4130" s="63"/>
      <c r="I4130" s="64"/>
      <c r="J4130" s="64"/>
      <c r="K4130" s="65"/>
      <c r="M4130" s="64"/>
      <c r="N4130" s="66"/>
      <c r="O4130" s="66"/>
      <c r="Q4130" s="67"/>
      <c r="R4130" s="68"/>
      <c r="S4130" s="63"/>
      <c r="AC4130" s="63">
        <v>60835.441430907231</v>
      </c>
      <c r="AD4130" s="63"/>
      <c r="AE4130" s="54" t="s">
        <v>176</v>
      </c>
      <c r="AG4130" s="63"/>
      <c r="AK4130" s="64"/>
      <c r="AL4130" s="64"/>
      <c r="AM4130" s="65"/>
      <c r="AO4130" s="64"/>
      <c r="AP4130" s="66"/>
      <c r="AQ4130" s="66"/>
      <c r="AS4130" s="67"/>
      <c r="AT4130" s="68"/>
    </row>
    <row r="4131" spans="1:46" x14ac:dyDescent="0.25">
      <c r="A4131" s="60">
        <v>62723.902594722807</v>
      </c>
      <c r="B4131" s="54">
        <f t="shared" si="187"/>
        <v>16</v>
      </c>
      <c r="C4131" s="54">
        <f t="shared" si="188"/>
        <v>4122</v>
      </c>
      <c r="D4131" s="60">
        <v>62723.902594722807</v>
      </c>
      <c r="G4131" s="63"/>
      <c r="I4131" s="64"/>
      <c r="J4131" s="64"/>
      <c r="K4131" s="65"/>
      <c r="M4131" s="64"/>
      <c r="N4131" s="66"/>
      <c r="O4131" s="66"/>
      <c r="Q4131" s="67"/>
      <c r="R4131" s="68"/>
      <c r="S4131" s="63"/>
      <c r="AC4131" s="63">
        <v>60849.709345920477</v>
      </c>
      <c r="AD4131" s="63"/>
      <c r="AE4131" s="54" t="s">
        <v>177</v>
      </c>
      <c r="AG4131" s="63"/>
      <c r="AK4131" s="64"/>
      <c r="AL4131" s="64"/>
      <c r="AM4131" s="65"/>
      <c r="AO4131" s="64"/>
      <c r="AP4131" s="66"/>
      <c r="AQ4131" s="66"/>
      <c r="AS4131" s="67"/>
      <c r="AT4131" s="68"/>
    </row>
    <row r="4132" spans="1:46" x14ac:dyDescent="0.25">
      <c r="A4132" s="60">
        <v>62739.17357073538</v>
      </c>
      <c r="B4132" s="54">
        <f t="shared" si="187"/>
        <v>17</v>
      </c>
      <c r="C4132" s="54">
        <f t="shared" si="188"/>
        <v>4123</v>
      </c>
      <c r="D4132" s="60">
        <v>62739.17357073538</v>
      </c>
      <c r="G4132" s="63"/>
      <c r="I4132" s="64"/>
      <c r="J4132" s="64"/>
      <c r="K4132" s="65"/>
      <c r="M4132" s="64"/>
      <c r="N4132" s="66"/>
      <c r="O4132" s="66"/>
      <c r="Q4132" s="67"/>
      <c r="R4132" s="68"/>
      <c r="S4132" s="63"/>
      <c r="AC4132" s="63">
        <v>60865.03595984308</v>
      </c>
      <c r="AD4132" s="63"/>
      <c r="AE4132" s="54" t="s">
        <v>176</v>
      </c>
      <c r="AG4132" s="63"/>
      <c r="AK4132" s="64"/>
      <c r="AL4132" s="64"/>
      <c r="AM4132" s="65"/>
      <c r="AO4132" s="64"/>
      <c r="AP4132" s="66"/>
      <c r="AQ4132" s="66"/>
      <c r="AS4132" s="67"/>
      <c r="AT4132" s="68"/>
    </row>
    <row r="4133" spans="1:46" x14ac:dyDescent="0.25">
      <c r="A4133" s="60">
        <v>62754.313312641811</v>
      </c>
      <c r="B4133" s="54">
        <f t="shared" si="187"/>
        <v>18</v>
      </c>
      <c r="C4133" s="54">
        <f t="shared" si="188"/>
        <v>4124</v>
      </c>
      <c r="D4133" s="60">
        <v>62754.313312641811</v>
      </c>
      <c r="G4133" s="63"/>
      <c r="I4133" s="64"/>
      <c r="J4133" s="64"/>
      <c r="K4133" s="65"/>
      <c r="M4133" s="64"/>
      <c r="N4133" s="66"/>
      <c r="O4133" s="66"/>
      <c r="Q4133" s="67"/>
      <c r="R4133" s="68"/>
      <c r="S4133" s="63"/>
      <c r="AC4133" s="63">
        <v>60879.068866895512</v>
      </c>
      <c r="AD4133" s="63"/>
      <c r="AE4133" s="54" t="s">
        <v>177</v>
      </c>
      <c r="AG4133" s="63"/>
      <c r="AK4133" s="64"/>
      <c r="AL4133" s="64"/>
      <c r="AM4133" s="65"/>
      <c r="AO4133" s="64"/>
      <c r="AP4133" s="66"/>
      <c r="AQ4133" s="66"/>
      <c r="AS4133" s="67"/>
      <c r="AT4133" s="68"/>
    </row>
    <row r="4134" spans="1:46" x14ac:dyDescent="0.25">
      <c r="A4134" s="60">
        <v>62769.326864029281</v>
      </c>
      <c r="B4134" s="54">
        <f t="shared" si="187"/>
        <v>19</v>
      </c>
      <c r="C4134" s="54">
        <f t="shared" si="188"/>
        <v>4125</v>
      </c>
      <c r="D4134" s="60">
        <v>62769.326864029281</v>
      </c>
      <c r="G4134" s="63"/>
      <c r="I4134" s="64"/>
      <c r="J4134" s="64"/>
      <c r="K4134" s="65"/>
      <c r="M4134" s="64"/>
      <c r="N4134" s="66"/>
      <c r="O4134" s="66"/>
      <c r="Q4134" s="67"/>
      <c r="R4134" s="68"/>
      <c r="S4134" s="63"/>
      <c r="AC4134" s="63">
        <v>60894.575912720989</v>
      </c>
      <c r="AD4134" s="63"/>
      <c r="AE4134" s="54" t="s">
        <v>176</v>
      </c>
      <c r="AG4134" s="63"/>
      <c r="AK4134" s="64"/>
      <c r="AL4134" s="64"/>
      <c r="AM4134" s="65"/>
      <c r="AO4134" s="64"/>
      <c r="AP4134" s="66"/>
      <c r="AQ4134" s="66"/>
      <c r="AS4134" s="67"/>
      <c r="AT4134" s="68"/>
    </row>
    <row r="4135" spans="1:46" x14ac:dyDescent="0.25">
      <c r="A4135" s="60">
        <v>62784.229662536178</v>
      </c>
      <c r="B4135" s="54">
        <f t="shared" si="187"/>
        <v>20</v>
      </c>
      <c r="C4135" s="54">
        <f t="shared" si="188"/>
        <v>4126</v>
      </c>
      <c r="D4135" s="60">
        <v>62784.229662536178</v>
      </c>
      <c r="G4135" s="63"/>
      <c r="I4135" s="64"/>
      <c r="J4135" s="64"/>
      <c r="K4135" s="65"/>
      <c r="M4135" s="64"/>
      <c r="N4135" s="66"/>
      <c r="O4135" s="66"/>
      <c r="Q4135" s="67"/>
      <c r="R4135" s="68"/>
      <c r="S4135" s="63"/>
      <c r="AC4135" s="63">
        <v>60908.518567061517</v>
      </c>
      <c r="AD4135" s="63"/>
      <c r="AE4135" s="54" t="s">
        <v>177</v>
      </c>
      <c r="AG4135" s="63"/>
      <c r="AK4135" s="64"/>
      <c r="AL4135" s="64"/>
      <c r="AM4135" s="65"/>
      <c r="AO4135" s="64"/>
      <c r="AP4135" s="66"/>
      <c r="AQ4135" s="66"/>
      <c r="AS4135" s="67"/>
      <c r="AT4135" s="68"/>
    </row>
    <row r="4136" spans="1:46" x14ac:dyDescent="0.25">
      <c r="A4136" s="60">
        <v>62799.043589244131</v>
      </c>
      <c r="B4136" s="54">
        <f t="shared" si="187"/>
        <v>21</v>
      </c>
      <c r="C4136" s="54">
        <f t="shared" si="188"/>
        <v>4127</v>
      </c>
      <c r="D4136" s="60">
        <v>62799.043589244131</v>
      </c>
      <c r="G4136" s="63"/>
      <c r="I4136" s="64"/>
      <c r="J4136" s="64"/>
      <c r="K4136" s="65"/>
      <c r="M4136" s="64"/>
      <c r="N4136" s="66"/>
      <c r="O4136" s="66"/>
      <c r="Q4136" s="67"/>
      <c r="R4136" s="68"/>
      <c r="S4136" s="63"/>
      <c r="AC4136" s="63">
        <v>60924.072599189822</v>
      </c>
      <c r="AD4136" s="63"/>
      <c r="AE4136" s="54" t="s">
        <v>176</v>
      </c>
      <c r="AG4136" s="63"/>
      <c r="AK4136" s="64"/>
      <c r="AL4136" s="64"/>
      <c r="AM4136" s="65"/>
      <c r="AO4136" s="64"/>
      <c r="AP4136" s="66"/>
      <c r="AQ4136" s="66"/>
      <c r="AS4136" s="67"/>
      <c r="AT4136" s="68"/>
    </row>
    <row r="4137" spans="1:46" x14ac:dyDescent="0.25">
      <c r="A4137" s="60">
        <v>62813.795748290606</v>
      </c>
      <c r="B4137" s="54">
        <f t="shared" si="187"/>
        <v>22</v>
      </c>
      <c r="C4137" s="54">
        <f t="shared" si="188"/>
        <v>4128</v>
      </c>
      <c r="D4137" s="60">
        <v>62813.795748290606</v>
      </c>
      <c r="G4137" s="63"/>
      <c r="I4137" s="64"/>
      <c r="J4137" s="64"/>
      <c r="K4137" s="65"/>
      <c r="M4137" s="64"/>
      <c r="N4137" s="66"/>
      <c r="O4137" s="66"/>
      <c r="Q4137" s="67"/>
      <c r="R4137" s="68"/>
      <c r="S4137" s="63"/>
      <c r="AC4137" s="63">
        <v>60938.093653845601</v>
      </c>
      <c r="AD4137" s="63"/>
      <c r="AE4137" s="54" t="s">
        <v>177</v>
      </c>
      <c r="AG4137" s="63"/>
      <c r="AK4137" s="64"/>
      <c r="AL4137" s="64"/>
      <c r="AM4137" s="65"/>
      <c r="AO4137" s="64"/>
      <c r="AP4137" s="66"/>
      <c r="AQ4137" s="66"/>
      <c r="AS4137" s="67"/>
      <c r="AT4137" s="68"/>
    </row>
    <row r="4138" spans="1:46" x14ac:dyDescent="0.25">
      <c r="A4138" s="60">
        <v>62828.517320970073</v>
      </c>
      <c r="B4138" s="54">
        <f t="shared" si="187"/>
        <v>23</v>
      </c>
      <c r="C4138" s="54">
        <f t="shared" si="188"/>
        <v>4129</v>
      </c>
      <c r="D4138" s="60">
        <v>62828.517320970073</v>
      </c>
      <c r="G4138" s="63"/>
      <c r="I4138" s="64"/>
      <c r="J4138" s="64"/>
      <c r="K4138" s="65"/>
      <c r="M4138" s="64"/>
      <c r="N4138" s="66"/>
      <c r="O4138" s="66"/>
      <c r="Q4138" s="67"/>
      <c r="R4138" s="68"/>
      <c r="S4138" s="63"/>
      <c r="AC4138" s="63">
        <v>60953.54718298791</v>
      </c>
      <c r="AD4138" s="63"/>
      <c r="AE4138" s="54" t="s">
        <v>176</v>
      </c>
      <c r="AG4138" s="63"/>
      <c r="AK4138" s="64"/>
      <c r="AL4138" s="64"/>
      <c r="AM4138" s="65"/>
      <c r="AO4138" s="64"/>
      <c r="AP4138" s="66"/>
      <c r="AQ4138" s="66"/>
      <c r="AS4138" s="67"/>
      <c r="AT4138" s="68"/>
    </row>
    <row r="4139" spans="1:46" x14ac:dyDescent="0.25">
      <c r="A4139" s="60">
        <v>62843.241075240541</v>
      </c>
      <c r="B4139" s="54">
        <f t="shared" si="187"/>
        <v>24</v>
      </c>
      <c r="C4139" s="54">
        <f t="shared" si="188"/>
        <v>4130</v>
      </c>
      <c r="D4139" s="60">
        <v>62843.241075240541</v>
      </c>
      <c r="G4139" s="63"/>
      <c r="I4139" s="64"/>
      <c r="J4139" s="64"/>
      <c r="K4139" s="65"/>
      <c r="M4139" s="64"/>
      <c r="N4139" s="66"/>
      <c r="O4139" s="66"/>
      <c r="Q4139" s="67"/>
      <c r="R4139" s="68"/>
      <c r="S4139" s="63"/>
      <c r="AC4139" s="63">
        <v>60967.804264635313</v>
      </c>
      <c r="AD4139" s="63"/>
      <c r="AE4139" s="54" t="s">
        <v>177</v>
      </c>
      <c r="AG4139" s="63"/>
      <c r="AK4139" s="64"/>
      <c r="AL4139" s="64"/>
      <c r="AM4139" s="65"/>
      <c r="AO4139" s="64"/>
      <c r="AP4139" s="66"/>
      <c r="AQ4139" s="66"/>
      <c r="AS4139" s="67"/>
      <c r="AT4139" s="68"/>
    </row>
    <row r="4140" spans="1:46" x14ac:dyDescent="0.25">
      <c r="A4140" s="60">
        <v>62857.999296339694</v>
      </c>
      <c r="B4140" s="54">
        <f t="shared" si="187"/>
        <v>1</v>
      </c>
      <c r="C4140" s="54">
        <f t="shared" si="188"/>
        <v>4131</v>
      </c>
      <c r="D4140" s="60">
        <v>62857.999296339694</v>
      </c>
      <c r="G4140" s="63"/>
      <c r="I4140" s="64"/>
      <c r="J4140" s="64"/>
      <c r="K4140" s="65"/>
      <c r="M4140" s="64"/>
      <c r="N4140" s="66"/>
      <c r="O4140" s="66"/>
      <c r="Q4140" s="67"/>
      <c r="R4140" s="68"/>
      <c r="S4140" s="63"/>
      <c r="AC4140" s="63">
        <v>60983.01355035929</v>
      </c>
      <c r="AD4140" s="63"/>
      <c r="AE4140" s="54" t="s">
        <v>176</v>
      </c>
      <c r="AG4140" s="63"/>
      <c r="AK4140" s="64"/>
      <c r="AL4140" s="64"/>
      <c r="AM4140" s="65"/>
      <c r="AO4140" s="64"/>
      <c r="AP4140" s="66"/>
      <c r="AQ4140" s="66"/>
      <c r="AS4140" s="67"/>
      <c r="AT4140" s="68"/>
    </row>
    <row r="4141" spans="1:46" x14ac:dyDescent="0.25">
      <c r="A4141" s="60">
        <v>62872.822987312451</v>
      </c>
      <c r="B4141" s="54">
        <f t="shared" si="187"/>
        <v>2</v>
      </c>
      <c r="C4141" s="54">
        <f t="shared" si="188"/>
        <v>4132</v>
      </c>
      <c r="D4141" s="60">
        <v>62872.822987312451</v>
      </c>
      <c r="G4141" s="63"/>
      <c r="I4141" s="64"/>
      <c r="J4141" s="64"/>
      <c r="K4141" s="65"/>
      <c r="M4141" s="64"/>
      <c r="N4141" s="66"/>
      <c r="O4141" s="66"/>
      <c r="Q4141" s="67"/>
      <c r="R4141" s="68"/>
      <c r="S4141" s="63"/>
      <c r="AC4141" s="63">
        <v>60997.612988476641</v>
      </c>
      <c r="AD4141" s="63"/>
      <c r="AE4141" s="54" t="s">
        <v>177</v>
      </c>
      <c r="AG4141" s="63"/>
      <c r="AK4141" s="64"/>
      <c r="AL4141" s="64"/>
      <c r="AM4141" s="65"/>
      <c r="AO4141" s="64"/>
      <c r="AP4141" s="66"/>
      <c r="AQ4141" s="66"/>
      <c r="AS4141" s="67"/>
      <c r="AT4141" s="68"/>
    </row>
    <row r="4142" spans="1:46" x14ac:dyDescent="0.25">
      <c r="A4142" s="60">
        <v>62887.738142332993</v>
      </c>
      <c r="B4142" s="54">
        <f t="shared" si="187"/>
        <v>3</v>
      </c>
      <c r="C4142" s="54">
        <f t="shared" si="188"/>
        <v>4133</v>
      </c>
      <c r="D4142" s="60">
        <v>62887.738142332993</v>
      </c>
      <c r="G4142" s="63"/>
      <c r="I4142" s="64"/>
      <c r="J4142" s="64"/>
      <c r="K4142" s="65"/>
      <c r="M4142" s="64"/>
      <c r="N4142" s="66"/>
      <c r="O4142" s="66"/>
      <c r="Q4142" s="67"/>
      <c r="R4142" s="68"/>
      <c r="S4142" s="63"/>
      <c r="AC4142" s="63">
        <v>61012.4714313359</v>
      </c>
      <c r="AD4142" s="63"/>
      <c r="AE4142" s="54" t="s">
        <v>176</v>
      </c>
      <c r="AG4142" s="63"/>
      <c r="AK4142" s="64"/>
      <c r="AL4142" s="64"/>
      <c r="AM4142" s="65"/>
      <c r="AO4142" s="64"/>
      <c r="AP4142" s="66"/>
      <c r="AQ4142" s="66"/>
      <c r="AS4142" s="67"/>
      <c r="AT4142" s="68"/>
    </row>
    <row r="4143" spans="1:46" x14ac:dyDescent="0.25">
      <c r="A4143" s="60">
        <v>62902.766014915891</v>
      </c>
      <c r="B4143" s="54">
        <f t="shared" si="187"/>
        <v>4</v>
      </c>
      <c r="C4143" s="54">
        <f t="shared" si="188"/>
        <v>4134</v>
      </c>
      <c r="D4143" s="60">
        <v>62902.766014915891</v>
      </c>
      <c r="G4143" s="63"/>
      <c r="I4143" s="64"/>
      <c r="J4143" s="64"/>
      <c r="K4143" s="65"/>
      <c r="M4143" s="64"/>
      <c r="N4143" s="66"/>
      <c r="O4143" s="66"/>
      <c r="Q4143" s="67"/>
      <c r="R4143" s="68"/>
      <c r="S4143" s="63"/>
      <c r="AC4143" s="63">
        <v>61027.438699515536</v>
      </c>
      <c r="AD4143" s="63"/>
      <c r="AE4143" s="54" t="s">
        <v>177</v>
      </c>
      <c r="AG4143" s="63"/>
      <c r="AK4143" s="64"/>
      <c r="AL4143" s="64"/>
      <c r="AM4143" s="65"/>
      <c r="AO4143" s="64"/>
      <c r="AP4143" s="66"/>
      <c r="AQ4143" s="66"/>
      <c r="AS4143" s="67"/>
      <c r="AT4143" s="68"/>
    </row>
    <row r="4144" spans="1:46" x14ac:dyDescent="0.25">
      <c r="A4144" s="60">
        <v>62917.920618117321</v>
      </c>
      <c r="B4144" s="54">
        <f t="shared" si="187"/>
        <v>5</v>
      </c>
      <c r="C4144" s="54">
        <f t="shared" si="188"/>
        <v>4135</v>
      </c>
      <c r="D4144" s="60">
        <v>62917.920618117321</v>
      </c>
      <c r="G4144" s="63"/>
      <c r="I4144" s="64"/>
      <c r="J4144" s="64"/>
      <c r="K4144" s="65"/>
      <c r="M4144" s="64"/>
      <c r="N4144" s="66"/>
      <c r="O4144" s="66"/>
      <c r="Q4144" s="67"/>
      <c r="R4144" s="68"/>
      <c r="S4144" s="63"/>
      <c r="AC4144" s="63">
        <v>61041.916219625622</v>
      </c>
      <c r="AD4144" s="63"/>
      <c r="AE4144" s="54" t="s">
        <v>176</v>
      </c>
      <c r="AG4144" s="63"/>
      <c r="AK4144" s="64"/>
      <c r="AL4144" s="64"/>
      <c r="AM4144" s="65"/>
      <c r="AO4144" s="64"/>
      <c r="AP4144" s="66"/>
      <c r="AQ4144" s="66"/>
      <c r="AS4144" s="67"/>
      <c r="AT4144" s="68"/>
    </row>
    <row r="4145" spans="1:46" x14ac:dyDescent="0.25">
      <c r="A4145" s="60">
        <v>62933.20625091251</v>
      </c>
      <c r="B4145" s="54">
        <f t="shared" si="187"/>
        <v>6</v>
      </c>
      <c r="C4145" s="54">
        <f t="shared" si="188"/>
        <v>4136</v>
      </c>
      <c r="D4145" s="60">
        <v>62933.20625091251</v>
      </c>
      <c r="G4145" s="63"/>
      <c r="I4145" s="64"/>
      <c r="J4145" s="64"/>
      <c r="K4145" s="65"/>
      <c r="M4145" s="64"/>
      <c r="N4145" s="66"/>
      <c r="O4145" s="66"/>
      <c r="Q4145" s="67"/>
      <c r="R4145" s="68"/>
      <c r="S4145" s="63"/>
      <c r="AC4145" s="63">
        <v>61057.197106841952</v>
      </c>
      <c r="AD4145" s="63"/>
      <c r="AE4145" s="54" t="s">
        <v>177</v>
      </c>
      <c r="AG4145" s="63"/>
      <c r="AK4145" s="64"/>
      <c r="AL4145" s="64"/>
      <c r="AM4145" s="65"/>
      <c r="AO4145" s="64"/>
      <c r="AP4145" s="66"/>
      <c r="AQ4145" s="66"/>
      <c r="AS4145" s="67"/>
      <c r="AT4145" s="68"/>
    </row>
    <row r="4146" spans="1:46" x14ac:dyDescent="0.25">
      <c r="A4146" s="60">
        <v>62948.62202397082</v>
      </c>
      <c r="B4146" s="54">
        <f t="shared" si="187"/>
        <v>7</v>
      </c>
      <c r="C4146" s="54">
        <f t="shared" si="188"/>
        <v>4137</v>
      </c>
      <c r="D4146" s="60">
        <v>62948.62202397082</v>
      </c>
      <c r="G4146" s="63"/>
      <c r="I4146" s="64"/>
      <c r="J4146" s="64"/>
      <c r="K4146" s="65"/>
      <c r="M4146" s="64"/>
      <c r="N4146" s="66"/>
      <c r="O4146" s="66"/>
      <c r="Q4146" s="67"/>
      <c r="R4146" s="68"/>
      <c r="S4146" s="63"/>
      <c r="AC4146" s="63">
        <v>61071.354735098779</v>
      </c>
      <c r="AD4146" s="63"/>
      <c r="AE4146" s="54" t="s">
        <v>176</v>
      </c>
      <c r="AG4146" s="63"/>
      <c r="AK4146" s="64"/>
      <c r="AL4146" s="64"/>
      <c r="AM4146" s="65"/>
      <c r="AO4146" s="64"/>
      <c r="AP4146" s="66"/>
      <c r="AQ4146" s="66"/>
      <c r="AS4146" s="67"/>
      <c r="AT4146" s="68"/>
    </row>
    <row r="4147" spans="1:46" x14ac:dyDescent="0.25">
      <c r="A4147" s="60">
        <v>62964.15114655951</v>
      </c>
      <c r="B4147" s="54">
        <f t="shared" si="187"/>
        <v>8</v>
      </c>
      <c r="C4147" s="54">
        <f t="shared" si="188"/>
        <v>4138</v>
      </c>
      <c r="D4147" s="60">
        <v>62964.15114655951</v>
      </c>
      <c r="G4147" s="63"/>
      <c r="I4147" s="64"/>
      <c r="J4147" s="64"/>
      <c r="K4147" s="65"/>
      <c r="M4147" s="64"/>
      <c r="N4147" s="66"/>
      <c r="O4147" s="66"/>
      <c r="Q4147" s="67"/>
      <c r="R4147" s="68"/>
      <c r="S4147" s="63"/>
      <c r="AC4147" s="63">
        <v>61086.840520814992</v>
      </c>
      <c r="AD4147" s="63"/>
      <c r="AE4147" s="54" t="s">
        <v>177</v>
      </c>
      <c r="AG4147" s="63"/>
      <c r="AK4147" s="64"/>
      <c r="AL4147" s="64"/>
      <c r="AM4147" s="65"/>
      <c r="AO4147" s="64"/>
      <c r="AP4147" s="66"/>
      <c r="AQ4147" s="66"/>
      <c r="AS4147" s="67"/>
      <c r="AT4147" s="68"/>
    </row>
    <row r="4148" spans="1:46" x14ac:dyDescent="0.25">
      <c r="A4148" s="60">
        <v>62979.779133396689</v>
      </c>
      <c r="B4148" s="54">
        <f t="shared" si="187"/>
        <v>9</v>
      </c>
      <c r="C4148" s="54">
        <f t="shared" si="188"/>
        <v>4139</v>
      </c>
      <c r="D4148" s="60">
        <v>62979.779133396689</v>
      </c>
      <c r="G4148" s="63"/>
      <c r="I4148" s="64"/>
      <c r="J4148" s="64"/>
      <c r="K4148" s="65"/>
      <c r="M4148" s="64"/>
      <c r="N4148" s="66"/>
      <c r="O4148" s="66"/>
      <c r="Q4148" s="67"/>
      <c r="R4148" s="68"/>
      <c r="S4148" s="63"/>
      <c r="AC4148" s="63">
        <v>61100.809505290352</v>
      </c>
      <c r="AD4148" s="63"/>
      <c r="AE4148" s="54" t="s">
        <v>176</v>
      </c>
      <c r="AG4148" s="63"/>
      <c r="AK4148" s="64"/>
      <c r="AL4148" s="64"/>
      <c r="AM4148" s="65"/>
      <c r="AO4148" s="64"/>
      <c r="AP4148" s="66"/>
      <c r="AQ4148" s="66"/>
      <c r="AS4148" s="67"/>
      <c r="AT4148" s="68"/>
    </row>
    <row r="4149" spans="1:46" x14ac:dyDescent="0.25">
      <c r="A4149" s="60">
        <v>62995.469316873234</v>
      </c>
      <c r="B4149" s="54">
        <f t="shared" si="187"/>
        <v>10</v>
      </c>
      <c r="C4149" s="54">
        <f t="shared" si="188"/>
        <v>4140</v>
      </c>
      <c r="D4149" s="60">
        <v>62995.469316873234</v>
      </c>
      <c r="G4149" s="63"/>
      <c r="I4149" s="64"/>
      <c r="J4149" s="64"/>
      <c r="K4149" s="65"/>
      <c r="M4149" s="64"/>
      <c r="N4149" s="66"/>
      <c r="O4149" s="66"/>
      <c r="Q4149" s="67"/>
      <c r="R4149" s="68"/>
      <c r="S4149" s="63"/>
      <c r="AC4149" s="63">
        <v>61116.362514281645</v>
      </c>
      <c r="AD4149" s="63"/>
      <c r="AE4149" s="54" t="s">
        <v>177</v>
      </c>
      <c r="AG4149" s="63"/>
      <c r="AK4149" s="64"/>
      <c r="AL4149" s="64"/>
      <c r="AM4149" s="65"/>
      <c r="AO4149" s="64"/>
      <c r="AP4149" s="66"/>
      <c r="AQ4149" s="66"/>
      <c r="AS4149" s="67"/>
      <c r="AT4149" s="68"/>
    </row>
    <row r="4150" spans="1:46" x14ac:dyDescent="0.25">
      <c r="A4150" s="60">
        <v>63011.199430905282</v>
      </c>
      <c r="B4150" s="54">
        <f t="shared" si="187"/>
        <v>11</v>
      </c>
      <c r="C4150" s="54">
        <f t="shared" si="188"/>
        <v>4141</v>
      </c>
      <c r="D4150" s="60">
        <v>63011.199430905282</v>
      </c>
      <c r="G4150" s="63"/>
      <c r="I4150" s="64"/>
      <c r="J4150" s="64"/>
      <c r="K4150" s="65"/>
      <c r="M4150" s="64"/>
      <c r="N4150" s="66"/>
      <c r="O4150" s="66"/>
      <c r="Q4150" s="67"/>
      <c r="R4150" s="68"/>
      <c r="S4150" s="63"/>
      <c r="AC4150" s="63">
        <v>61130.307389626279</v>
      </c>
      <c r="AD4150" s="63"/>
      <c r="AE4150" s="54" t="s">
        <v>176</v>
      </c>
      <c r="AG4150" s="63"/>
      <c r="AK4150" s="64"/>
      <c r="AL4150" s="64"/>
      <c r="AM4150" s="65"/>
      <c r="AO4150" s="64"/>
      <c r="AP4150" s="66"/>
      <c r="AQ4150" s="66"/>
      <c r="AS4150" s="67"/>
      <c r="AT4150" s="68"/>
    </row>
    <row r="4151" spans="1:46" x14ac:dyDescent="0.25">
      <c r="A4151" s="60">
        <v>63026.920942959841</v>
      </c>
      <c r="B4151" s="54">
        <f t="shared" si="187"/>
        <v>12</v>
      </c>
      <c r="C4151" s="54">
        <f t="shared" si="188"/>
        <v>4142</v>
      </c>
      <c r="D4151" s="60">
        <v>63026.920942959841</v>
      </c>
      <c r="G4151" s="63"/>
      <c r="I4151" s="64"/>
      <c r="J4151" s="64"/>
      <c r="K4151" s="65"/>
      <c r="M4151" s="64"/>
      <c r="N4151" s="66"/>
      <c r="O4151" s="66"/>
      <c r="Q4151" s="67"/>
      <c r="R4151" s="68"/>
      <c r="S4151" s="63"/>
      <c r="AC4151" s="63">
        <v>61145.780419392977</v>
      </c>
      <c r="AD4151" s="63"/>
      <c r="AE4151" s="54" t="s">
        <v>177</v>
      </c>
      <c r="AG4151" s="63"/>
      <c r="AK4151" s="64"/>
      <c r="AL4151" s="64"/>
      <c r="AM4151" s="65"/>
      <c r="AO4151" s="64"/>
      <c r="AP4151" s="66"/>
      <c r="AQ4151" s="66"/>
      <c r="AS4151" s="67"/>
      <c r="AT4151" s="68"/>
    </row>
    <row r="4152" spans="1:46" x14ac:dyDescent="0.25">
      <c r="A4152" s="60">
        <v>63042.61204731511</v>
      </c>
      <c r="B4152" s="54">
        <f t="shared" si="187"/>
        <v>13</v>
      </c>
      <c r="C4152" s="54">
        <f t="shared" si="188"/>
        <v>4143</v>
      </c>
      <c r="D4152" s="60">
        <v>63042.61204731511</v>
      </c>
      <c r="G4152" s="63"/>
      <c r="I4152" s="64"/>
      <c r="J4152" s="64"/>
      <c r="K4152" s="65"/>
      <c r="M4152" s="64"/>
      <c r="N4152" s="66"/>
      <c r="O4152" s="66"/>
      <c r="Q4152" s="67"/>
      <c r="R4152" s="68"/>
      <c r="S4152" s="63"/>
      <c r="AC4152" s="63">
        <v>61159.863118084613</v>
      </c>
      <c r="AD4152" s="63"/>
      <c r="AE4152" s="54" t="s">
        <v>176</v>
      </c>
      <c r="AG4152" s="63"/>
      <c r="AK4152" s="64"/>
      <c r="AL4152" s="64"/>
      <c r="AM4152" s="65"/>
      <c r="AO4152" s="64"/>
      <c r="AP4152" s="66"/>
      <c r="AQ4152" s="66"/>
      <c r="AS4152" s="67"/>
      <c r="AT4152" s="68"/>
    </row>
    <row r="4153" spans="1:46" x14ac:dyDescent="0.25">
      <c r="A4153" s="60">
        <v>63058.225353090093</v>
      </c>
      <c r="B4153" s="54">
        <f t="shared" si="187"/>
        <v>14</v>
      </c>
      <c r="C4153" s="54">
        <f t="shared" si="188"/>
        <v>4144</v>
      </c>
      <c r="D4153" s="60">
        <v>63058.225353090093</v>
      </c>
      <c r="G4153" s="63"/>
      <c r="I4153" s="64"/>
      <c r="J4153" s="64"/>
      <c r="K4153" s="65"/>
      <c r="M4153" s="64"/>
      <c r="N4153" s="66"/>
      <c r="O4153" s="66"/>
      <c r="Q4153" s="67"/>
      <c r="R4153" s="68"/>
      <c r="S4153" s="63"/>
      <c r="AC4153" s="63">
        <v>61175.121081850026</v>
      </c>
      <c r="AD4153" s="63"/>
      <c r="AE4153" s="54" t="s">
        <v>177</v>
      </c>
      <c r="AG4153" s="63"/>
      <c r="AK4153" s="64"/>
      <c r="AL4153" s="64"/>
      <c r="AM4153" s="65"/>
      <c r="AO4153" s="64"/>
      <c r="AP4153" s="66"/>
      <c r="AQ4153" s="66"/>
      <c r="AS4153" s="67"/>
      <c r="AT4153" s="68"/>
    </row>
    <row r="4154" spans="1:46" x14ac:dyDescent="0.25">
      <c r="A4154" s="60">
        <v>63073.748029245995</v>
      </c>
      <c r="B4154" s="54">
        <f t="shared" si="187"/>
        <v>15</v>
      </c>
      <c r="C4154" s="54">
        <f t="shared" si="188"/>
        <v>4145</v>
      </c>
      <c r="D4154" s="60">
        <v>63073.748029245995</v>
      </c>
      <c r="G4154" s="63"/>
      <c r="I4154" s="64"/>
      <c r="J4154" s="64"/>
      <c r="K4154" s="65"/>
      <c r="M4154" s="64"/>
      <c r="N4154" s="66"/>
      <c r="O4154" s="66"/>
      <c r="Q4154" s="67"/>
      <c r="R4154" s="68"/>
      <c r="S4154" s="63"/>
      <c r="AC4154" s="63">
        <v>61189.470955721103</v>
      </c>
      <c r="AD4154" s="63"/>
      <c r="AE4154" s="54" t="s">
        <v>176</v>
      </c>
      <c r="AG4154" s="63"/>
      <c r="AK4154" s="64"/>
      <c r="AL4154" s="64"/>
      <c r="AM4154" s="65"/>
      <c r="AO4154" s="64"/>
      <c r="AP4154" s="66"/>
      <c r="AQ4154" s="66"/>
      <c r="AS4154" s="67"/>
      <c r="AT4154" s="68"/>
    </row>
    <row r="4155" spans="1:46" x14ac:dyDescent="0.25">
      <c r="A4155" s="60">
        <v>63089.145733442158</v>
      </c>
      <c r="B4155" s="54">
        <f t="shared" si="187"/>
        <v>16</v>
      </c>
      <c r="C4155" s="54">
        <f t="shared" si="188"/>
        <v>4146</v>
      </c>
      <c r="D4155" s="60">
        <v>63089.145733442158</v>
      </c>
      <c r="G4155" s="63"/>
      <c r="I4155" s="64"/>
      <c r="J4155" s="64"/>
      <c r="K4155" s="65"/>
      <c r="M4155" s="64"/>
      <c r="N4155" s="66"/>
      <c r="O4155" s="66"/>
      <c r="Q4155" s="67"/>
      <c r="R4155" s="68"/>
      <c r="S4155" s="63"/>
      <c r="AC4155" s="63">
        <v>61204.417063673493</v>
      </c>
      <c r="AD4155" s="63"/>
      <c r="AE4155" s="54" t="s">
        <v>177</v>
      </c>
      <c r="AG4155" s="63"/>
      <c r="AK4155" s="64"/>
      <c r="AL4155" s="64"/>
      <c r="AM4155" s="65"/>
      <c r="AO4155" s="64"/>
      <c r="AP4155" s="66"/>
      <c r="AQ4155" s="66"/>
      <c r="AS4155" s="67"/>
      <c r="AT4155" s="68"/>
    </row>
    <row r="4156" spans="1:46" x14ac:dyDescent="0.25">
      <c r="A4156" s="60">
        <v>63104.420356126036</v>
      </c>
      <c r="B4156" s="54">
        <f t="shared" si="187"/>
        <v>17</v>
      </c>
      <c r="C4156" s="54">
        <f t="shared" si="188"/>
        <v>4147</v>
      </c>
      <c r="D4156" s="60">
        <v>63104.420356126036</v>
      </c>
      <c r="G4156" s="63"/>
      <c r="I4156" s="64"/>
      <c r="J4156" s="64"/>
      <c r="K4156" s="65"/>
      <c r="M4156" s="64"/>
      <c r="N4156" s="66"/>
      <c r="O4156" s="66"/>
      <c r="Q4156" s="67"/>
      <c r="R4156" s="68"/>
      <c r="S4156" s="63"/>
      <c r="AC4156" s="63">
        <v>61219.110122337937</v>
      </c>
      <c r="AD4156" s="63"/>
      <c r="AE4156" s="54" t="s">
        <v>176</v>
      </c>
      <c r="AG4156" s="63"/>
      <c r="AK4156" s="64"/>
      <c r="AL4156" s="64"/>
      <c r="AM4156" s="65"/>
      <c r="AO4156" s="64"/>
      <c r="AP4156" s="66"/>
      <c r="AQ4156" s="66"/>
      <c r="AS4156" s="67"/>
      <c r="AT4156" s="68"/>
    </row>
    <row r="4157" spans="1:46" x14ac:dyDescent="0.25">
      <c r="A4157" s="60">
        <v>63119.556859886274</v>
      </c>
      <c r="B4157" s="54">
        <f t="shared" si="187"/>
        <v>18</v>
      </c>
      <c r="C4157" s="54">
        <f t="shared" si="188"/>
        <v>4148</v>
      </c>
      <c r="D4157" s="60">
        <v>63119.556859886274</v>
      </c>
      <c r="G4157" s="63"/>
      <c r="I4157" s="64"/>
      <c r="J4157" s="64"/>
      <c r="K4157" s="65"/>
      <c r="M4157" s="64"/>
      <c r="N4157" s="66"/>
      <c r="O4157" s="66"/>
      <c r="Q4157" s="67"/>
      <c r="R4157" s="68"/>
      <c r="S4157" s="63"/>
      <c r="AC4157" s="63">
        <v>61233.707788576838</v>
      </c>
      <c r="AD4157" s="63"/>
      <c r="AE4157" s="54" t="s">
        <v>177</v>
      </c>
      <c r="AG4157" s="63"/>
      <c r="AK4157" s="64"/>
      <c r="AL4157" s="64"/>
      <c r="AM4157" s="65"/>
      <c r="AO4157" s="64"/>
      <c r="AP4157" s="66"/>
      <c r="AQ4157" s="66"/>
      <c r="AS4157" s="67"/>
      <c r="AT4157" s="68"/>
    </row>
    <row r="4158" spans="1:46" x14ac:dyDescent="0.25">
      <c r="A4158" s="60">
        <v>63134.573518353514</v>
      </c>
      <c r="B4158" s="54">
        <f t="shared" si="187"/>
        <v>19</v>
      </c>
      <c r="C4158" s="54">
        <f t="shared" si="188"/>
        <v>4149</v>
      </c>
      <c r="D4158" s="60">
        <v>63134.573518353514</v>
      </c>
      <c r="G4158" s="63"/>
      <c r="I4158" s="64"/>
      <c r="J4158" s="64"/>
      <c r="K4158" s="65"/>
      <c r="M4158" s="64"/>
      <c r="N4158" s="66"/>
      <c r="O4158" s="66"/>
      <c r="Q4158" s="67"/>
      <c r="R4158" s="68"/>
      <c r="S4158" s="63"/>
      <c r="AC4158" s="63">
        <v>61248.757554812357</v>
      </c>
      <c r="AD4158" s="63"/>
      <c r="AE4158" s="54" t="s">
        <v>176</v>
      </c>
      <c r="AG4158" s="63"/>
      <c r="AK4158" s="64"/>
      <c r="AL4158" s="64"/>
      <c r="AM4158" s="65"/>
      <c r="AO4158" s="64"/>
      <c r="AP4158" s="66"/>
      <c r="AQ4158" s="66"/>
      <c r="AS4158" s="67"/>
      <c r="AT4158" s="68"/>
    </row>
    <row r="4159" spans="1:46" x14ac:dyDescent="0.25">
      <c r="A4159" s="60">
        <v>63149.473928400781</v>
      </c>
      <c r="B4159" s="54">
        <f t="shared" si="187"/>
        <v>20</v>
      </c>
      <c r="C4159" s="54">
        <f t="shared" si="188"/>
        <v>4150</v>
      </c>
      <c r="D4159" s="60">
        <v>63149.473928400781</v>
      </c>
      <c r="G4159" s="63"/>
      <c r="I4159" s="64"/>
      <c r="J4159" s="64"/>
      <c r="K4159" s="65"/>
      <c r="M4159" s="64"/>
      <c r="N4159" s="66"/>
      <c r="O4159" s="66"/>
      <c r="Q4159" s="67"/>
      <c r="R4159" s="68"/>
      <c r="S4159" s="63"/>
      <c r="AC4159" s="63">
        <v>61263.039016238879</v>
      </c>
      <c r="AD4159" s="63"/>
      <c r="AE4159" s="54" t="s">
        <v>177</v>
      </c>
      <c r="AG4159" s="63"/>
      <c r="AK4159" s="64"/>
      <c r="AL4159" s="64"/>
      <c r="AM4159" s="65"/>
      <c r="AO4159" s="64"/>
      <c r="AP4159" s="66"/>
      <c r="AQ4159" s="66"/>
      <c r="AS4159" s="67"/>
      <c r="AT4159" s="68"/>
    </row>
    <row r="4160" spans="1:46" x14ac:dyDescent="0.25">
      <c r="A4160" s="60">
        <v>63164.290620719548</v>
      </c>
      <c r="B4160" s="54">
        <f t="shared" si="187"/>
        <v>21</v>
      </c>
      <c r="C4160" s="54">
        <f t="shared" si="188"/>
        <v>4151</v>
      </c>
      <c r="D4160" s="60">
        <v>63164.290620719548</v>
      </c>
      <c r="G4160" s="63"/>
      <c r="I4160" s="64"/>
      <c r="J4160" s="64"/>
      <c r="K4160" s="65"/>
      <c r="M4160" s="64"/>
      <c r="N4160" s="66"/>
      <c r="O4160" s="66"/>
      <c r="Q4160" s="67"/>
      <c r="R4160" s="68"/>
      <c r="S4160" s="63"/>
      <c r="AC4160" s="63">
        <v>61278.395815214608</v>
      </c>
      <c r="AD4160" s="63"/>
      <c r="AE4160" s="54" t="s">
        <v>176</v>
      </c>
      <c r="AG4160" s="63"/>
      <c r="AK4160" s="64"/>
      <c r="AL4160" s="64"/>
      <c r="AM4160" s="65"/>
      <c r="AO4160" s="64"/>
      <c r="AP4160" s="66"/>
      <c r="AQ4160" s="66"/>
      <c r="AS4160" s="67"/>
      <c r="AT4160" s="68"/>
    </row>
    <row r="4161" spans="1:46" x14ac:dyDescent="0.25">
      <c r="A4161" s="60">
        <v>63179.040311517194</v>
      </c>
      <c r="B4161" s="54">
        <f t="shared" si="187"/>
        <v>22</v>
      </c>
      <c r="C4161" s="54">
        <f t="shared" si="188"/>
        <v>4152</v>
      </c>
      <c r="D4161" s="60">
        <v>63179.040311517194</v>
      </c>
      <c r="G4161" s="63"/>
      <c r="I4161" s="64"/>
      <c r="J4161" s="64"/>
      <c r="K4161" s="65"/>
      <c r="M4161" s="64"/>
      <c r="N4161" s="66"/>
      <c r="O4161" s="66"/>
      <c r="Q4161" s="67"/>
      <c r="R4161" s="68"/>
      <c r="S4161" s="63"/>
      <c r="AC4161" s="63">
        <v>61292.456748858094</v>
      </c>
      <c r="AD4161" s="63"/>
      <c r="AE4161" s="54" t="s">
        <v>177</v>
      </c>
      <c r="AG4161" s="63"/>
      <c r="AK4161" s="64"/>
      <c r="AL4161" s="64"/>
      <c r="AM4161" s="65"/>
      <c r="AO4161" s="64"/>
      <c r="AP4161" s="66"/>
      <c r="AQ4161" s="66"/>
      <c r="AS4161" s="67"/>
      <c r="AT4161" s="68"/>
    </row>
    <row r="4162" spans="1:46" x14ac:dyDescent="0.25">
      <c r="A4162" s="60">
        <v>63193.76449537091</v>
      </c>
      <c r="B4162" s="54">
        <f t="shared" si="187"/>
        <v>23</v>
      </c>
      <c r="C4162" s="54">
        <f t="shared" si="188"/>
        <v>4153</v>
      </c>
      <c r="D4162" s="60">
        <v>63193.76449537091</v>
      </c>
      <c r="G4162" s="63"/>
      <c r="I4162" s="64"/>
      <c r="J4162" s="64"/>
      <c r="K4162" s="65"/>
      <c r="M4162" s="64"/>
      <c r="N4162" s="66"/>
      <c r="O4162" s="66"/>
      <c r="Q4162" s="67"/>
      <c r="R4162" s="68"/>
      <c r="S4162" s="63"/>
      <c r="AC4162" s="63">
        <v>61308.011107800528</v>
      </c>
      <c r="AD4162" s="63"/>
      <c r="AE4162" s="54" t="s">
        <v>176</v>
      </c>
      <c r="AG4162" s="63"/>
      <c r="AK4162" s="64"/>
      <c r="AL4162" s="64"/>
      <c r="AM4162" s="65"/>
      <c r="AO4162" s="64"/>
      <c r="AP4162" s="66"/>
      <c r="AQ4162" s="66"/>
      <c r="AS4162" s="67"/>
      <c r="AT4162" s="68"/>
    </row>
    <row r="4163" spans="1:46" x14ac:dyDescent="0.25">
      <c r="A4163" s="60">
        <v>63208.485420087818</v>
      </c>
      <c r="B4163" s="54">
        <f t="shared" si="187"/>
        <v>24</v>
      </c>
      <c r="C4163" s="54">
        <f t="shared" si="188"/>
        <v>4154</v>
      </c>
      <c r="D4163" s="60">
        <v>63208.485420087818</v>
      </c>
      <c r="G4163" s="63"/>
      <c r="I4163" s="64"/>
      <c r="J4163" s="64"/>
      <c r="K4163" s="65"/>
      <c r="M4163" s="64"/>
      <c r="N4163" s="66"/>
      <c r="O4163" s="66"/>
      <c r="Q4163" s="67"/>
      <c r="R4163" s="68"/>
      <c r="S4163" s="63"/>
      <c r="AC4163" s="63">
        <v>61321.994151776657</v>
      </c>
      <c r="AD4163" s="63"/>
      <c r="AE4163" s="54" t="s">
        <v>177</v>
      </c>
      <c r="AG4163" s="63"/>
      <c r="AK4163" s="64"/>
      <c r="AL4163" s="64"/>
      <c r="AM4163" s="65"/>
      <c r="AO4163" s="64"/>
      <c r="AP4163" s="66"/>
      <c r="AQ4163" s="66"/>
      <c r="AS4163" s="67"/>
      <c r="AT4163" s="68"/>
    </row>
    <row r="4164" spans="1:46" x14ac:dyDescent="0.25">
      <c r="A4164" s="60">
        <v>63223.246377887204</v>
      </c>
      <c r="B4164" s="54">
        <f t="shared" si="187"/>
        <v>1</v>
      </c>
      <c r="C4164" s="54">
        <f t="shared" si="188"/>
        <v>4155</v>
      </c>
      <c r="D4164" s="60">
        <v>63223.246377887204</v>
      </c>
      <c r="G4164" s="63"/>
      <c r="I4164" s="64"/>
      <c r="J4164" s="64"/>
      <c r="K4164" s="65"/>
      <c r="M4164" s="64"/>
      <c r="N4164" s="66"/>
      <c r="O4164" s="66"/>
      <c r="Q4164" s="67"/>
      <c r="R4164" s="68"/>
      <c r="S4164" s="63"/>
      <c r="AC4164" s="63">
        <v>61337.588042171206</v>
      </c>
      <c r="AD4164" s="63"/>
      <c r="AE4164" s="54" t="s">
        <v>176</v>
      </c>
      <c r="AG4164" s="63"/>
      <c r="AK4164" s="64"/>
      <c r="AL4164" s="64"/>
      <c r="AM4164" s="65"/>
      <c r="AO4164" s="64"/>
      <c r="AP4164" s="66"/>
      <c r="AQ4164" s="66"/>
      <c r="AS4164" s="67"/>
      <c r="AT4164" s="68"/>
    </row>
    <row r="4165" spans="1:46" x14ac:dyDescent="0.25">
      <c r="A4165" s="60">
        <v>63238.067214503884</v>
      </c>
      <c r="B4165" s="54">
        <f t="shared" si="187"/>
        <v>2</v>
      </c>
      <c r="C4165" s="54">
        <f t="shared" si="188"/>
        <v>4156</v>
      </c>
      <c r="D4165" s="60">
        <v>63238.067214503884</v>
      </c>
      <c r="G4165" s="63"/>
      <c r="I4165" s="64"/>
      <c r="J4165" s="64"/>
      <c r="K4165" s="65"/>
      <c r="M4165" s="64"/>
      <c r="N4165" s="66"/>
      <c r="O4165" s="66"/>
      <c r="Q4165" s="67"/>
      <c r="R4165" s="68"/>
      <c r="S4165" s="63"/>
      <c r="AC4165" s="63">
        <v>61351.655224348418</v>
      </c>
      <c r="AD4165" s="63"/>
      <c r="AE4165" s="54" t="s">
        <v>177</v>
      </c>
      <c r="AG4165" s="63"/>
      <c r="AK4165" s="64"/>
      <c r="AL4165" s="64"/>
      <c r="AM4165" s="65"/>
      <c r="AO4165" s="64"/>
      <c r="AP4165" s="66"/>
      <c r="AQ4165" s="66"/>
      <c r="AS4165" s="67"/>
      <c r="AT4165" s="68"/>
    </row>
    <row r="4166" spans="1:46" x14ac:dyDescent="0.25">
      <c r="A4166" s="60">
        <v>63252.985240574926</v>
      </c>
      <c r="B4166" s="54">
        <f t="shared" si="187"/>
        <v>3</v>
      </c>
      <c r="C4166" s="54">
        <f t="shared" si="188"/>
        <v>4157</v>
      </c>
      <c r="D4166" s="60">
        <v>63252.985240574926</v>
      </c>
      <c r="G4166" s="63"/>
      <c r="I4166" s="64"/>
      <c r="J4166" s="64"/>
      <c r="K4166" s="65"/>
      <c r="M4166" s="64"/>
      <c r="N4166" s="66"/>
      <c r="O4166" s="66"/>
      <c r="Q4166" s="67"/>
      <c r="R4166" s="68"/>
      <c r="S4166" s="63"/>
      <c r="AC4166" s="63">
        <v>61367.111150132492</v>
      </c>
      <c r="AD4166" s="63"/>
      <c r="AE4166" s="54" t="s">
        <v>176</v>
      </c>
      <c r="AG4166" s="63"/>
      <c r="AK4166" s="64"/>
      <c r="AL4166" s="64"/>
      <c r="AM4166" s="65"/>
      <c r="AO4166" s="64"/>
      <c r="AP4166" s="66"/>
      <c r="AQ4166" s="66"/>
      <c r="AS4166" s="67"/>
      <c r="AT4166" s="68"/>
    </row>
    <row r="4167" spans="1:46" x14ac:dyDescent="0.25">
      <c r="A4167" s="60">
        <v>63268.010683628265</v>
      </c>
      <c r="B4167" s="54">
        <f t="shared" si="187"/>
        <v>4</v>
      </c>
      <c r="C4167" s="54">
        <f t="shared" si="188"/>
        <v>4158</v>
      </c>
      <c r="D4167" s="60">
        <v>63268.010683628265</v>
      </c>
      <c r="G4167" s="63"/>
      <c r="I4167" s="64"/>
      <c r="J4167" s="64"/>
      <c r="K4167" s="65"/>
      <c r="M4167" s="64"/>
      <c r="N4167" s="66"/>
      <c r="O4167" s="66"/>
      <c r="Q4167" s="67"/>
      <c r="R4167" s="68"/>
      <c r="S4167" s="63"/>
      <c r="AC4167" s="63">
        <v>61381.407572180498</v>
      </c>
      <c r="AD4167" s="63"/>
      <c r="AE4167" s="54" t="s">
        <v>177</v>
      </c>
      <c r="AG4167" s="63"/>
      <c r="AK4167" s="64"/>
      <c r="AL4167" s="64"/>
      <c r="AM4167" s="65"/>
      <c r="AO4167" s="64"/>
      <c r="AP4167" s="66"/>
      <c r="AQ4167" s="66"/>
      <c r="AS4167" s="67"/>
      <c r="AT4167" s="68"/>
    </row>
    <row r="4168" spans="1:46" x14ac:dyDescent="0.25">
      <c r="A4168" s="60">
        <v>63283.167567684781</v>
      </c>
      <c r="B4168" s="54">
        <f t="shared" si="187"/>
        <v>5</v>
      </c>
      <c r="C4168" s="54">
        <f t="shared" si="188"/>
        <v>4159</v>
      </c>
      <c r="D4168" s="60">
        <v>63283.167567684781</v>
      </c>
      <c r="G4168" s="63"/>
      <c r="I4168" s="64"/>
      <c r="J4168" s="64"/>
      <c r="K4168" s="65"/>
      <c r="M4168" s="64"/>
      <c r="N4168" s="66"/>
      <c r="O4168" s="66"/>
      <c r="Q4168" s="67"/>
      <c r="R4168" s="68"/>
      <c r="S4168" s="63"/>
      <c r="AC4168" s="63">
        <v>61396.573962355033</v>
      </c>
      <c r="AD4168" s="63"/>
      <c r="AE4168" s="54" t="s">
        <v>176</v>
      </c>
      <c r="AG4168" s="63"/>
      <c r="AK4168" s="64"/>
      <c r="AL4168" s="64"/>
      <c r="AM4168" s="65"/>
      <c r="AO4168" s="64"/>
      <c r="AP4168" s="66"/>
      <c r="AQ4168" s="66"/>
      <c r="AS4168" s="67"/>
      <c r="AT4168" s="68"/>
    </row>
    <row r="4169" spans="1:46" x14ac:dyDescent="0.25">
      <c r="A4169" s="60">
        <v>63298.451564591844</v>
      </c>
      <c r="B4169" s="54">
        <f t="shared" si="187"/>
        <v>6</v>
      </c>
      <c r="C4169" s="54">
        <f t="shared" si="188"/>
        <v>4160</v>
      </c>
      <c r="D4169" s="60">
        <v>63298.451564591844</v>
      </c>
      <c r="G4169" s="63"/>
      <c r="I4169" s="64"/>
      <c r="J4169" s="64"/>
      <c r="K4169" s="65"/>
      <c r="M4169" s="64"/>
      <c r="N4169" s="66"/>
      <c r="O4169" s="66"/>
      <c r="Q4169" s="67"/>
      <c r="R4169" s="68"/>
      <c r="S4169" s="63"/>
      <c r="AC4169" s="63">
        <v>61411.194503192324</v>
      </c>
      <c r="AD4169" s="63"/>
      <c r="AE4169" s="54" t="s">
        <v>177</v>
      </c>
      <c r="AG4169" s="63"/>
      <c r="AK4169" s="64"/>
      <c r="AL4169" s="64"/>
      <c r="AM4169" s="65"/>
      <c r="AO4169" s="64"/>
      <c r="AP4169" s="66"/>
      <c r="AQ4169" s="66"/>
      <c r="AS4169" s="67"/>
      <c r="AT4169" s="68"/>
    </row>
    <row r="4170" spans="1:46" x14ac:dyDescent="0.25">
      <c r="A4170" s="60">
        <v>63313.867934716865</v>
      </c>
      <c r="B4170" s="54">
        <f t="shared" si="187"/>
        <v>7</v>
      </c>
      <c r="C4170" s="54">
        <f t="shared" si="188"/>
        <v>4161</v>
      </c>
      <c r="D4170" s="60">
        <v>63313.867934716865</v>
      </c>
      <c r="G4170" s="63"/>
      <c r="I4170" s="64"/>
      <c r="J4170" s="64"/>
      <c r="K4170" s="65"/>
      <c r="M4170" s="64"/>
      <c r="N4170" s="66"/>
      <c r="O4170" s="66"/>
      <c r="Q4170" s="67"/>
      <c r="R4170" s="68"/>
      <c r="S4170" s="63"/>
      <c r="AC4170" s="63">
        <v>61425.985928101465</v>
      </c>
      <c r="AD4170" s="63"/>
      <c r="AE4170" s="54" t="s">
        <v>176</v>
      </c>
      <c r="AG4170" s="63"/>
      <c r="AK4170" s="64"/>
      <c r="AL4170" s="64"/>
      <c r="AM4170" s="65"/>
      <c r="AO4170" s="64"/>
      <c r="AP4170" s="66"/>
      <c r="AQ4170" s="66"/>
      <c r="AS4170" s="67"/>
      <c r="AT4170" s="68"/>
    </row>
    <row r="4171" spans="1:46" x14ac:dyDescent="0.25">
      <c r="A4171" s="60">
        <v>63329.396888704505</v>
      </c>
      <c r="B4171" s="54">
        <f t="shared" si="187"/>
        <v>8</v>
      </c>
      <c r="C4171" s="54">
        <f t="shared" si="188"/>
        <v>4162</v>
      </c>
      <c r="D4171" s="60">
        <v>63329.396888704505</v>
      </c>
      <c r="G4171" s="63"/>
      <c r="I4171" s="64"/>
      <c r="J4171" s="64"/>
      <c r="K4171" s="65"/>
      <c r="M4171" s="64"/>
      <c r="N4171" s="66"/>
      <c r="O4171" s="66"/>
      <c r="Q4171" s="67"/>
      <c r="R4171" s="68"/>
      <c r="S4171" s="63"/>
      <c r="AC4171" s="63">
        <v>61440.956788234878</v>
      </c>
      <c r="AD4171" s="63"/>
      <c r="AE4171" s="54" t="s">
        <v>177</v>
      </c>
      <c r="AG4171" s="63"/>
      <c r="AK4171" s="64"/>
      <c r="AL4171" s="64"/>
      <c r="AM4171" s="65"/>
      <c r="AO4171" s="64"/>
      <c r="AP4171" s="66"/>
      <c r="AQ4171" s="66"/>
      <c r="AS4171" s="67"/>
      <c r="AT4171" s="68"/>
    </row>
    <row r="4172" spans="1:46" x14ac:dyDescent="0.25">
      <c r="A4172" s="60">
        <v>63345.02270330023</v>
      </c>
      <c r="B4172" s="54">
        <f t="shared" ref="B4172:B4235" si="189">IF(B4171=24,1,B4171+1)</f>
        <v>9</v>
      </c>
      <c r="C4172" s="54">
        <f t="shared" ref="C4172:C4235" si="190">C4171+1</f>
        <v>4163</v>
      </c>
      <c r="D4172" s="60">
        <v>63345.02270330023</v>
      </c>
      <c r="G4172" s="63"/>
      <c r="I4172" s="64"/>
      <c r="J4172" s="64"/>
      <c r="K4172" s="65"/>
      <c r="M4172" s="64"/>
      <c r="N4172" s="66"/>
      <c r="O4172" s="66"/>
      <c r="Q4172" s="67"/>
      <c r="R4172" s="68"/>
      <c r="S4172" s="63"/>
      <c r="AC4172" s="63">
        <v>61455.370340901893</v>
      </c>
      <c r="AD4172" s="63"/>
      <c r="AE4172" s="54" t="s">
        <v>176</v>
      </c>
      <c r="AG4172" s="63"/>
      <c r="AK4172" s="64"/>
      <c r="AL4172" s="64"/>
      <c r="AM4172" s="65"/>
      <c r="AO4172" s="64"/>
      <c r="AP4172" s="66"/>
      <c r="AQ4172" s="66"/>
      <c r="AS4172" s="67"/>
      <c r="AT4172" s="68"/>
    </row>
    <row r="4173" spans="1:46" x14ac:dyDescent="0.25">
      <c r="A4173" s="60">
        <v>63360.714624491986</v>
      </c>
      <c r="B4173" s="54">
        <f t="shared" si="189"/>
        <v>10</v>
      </c>
      <c r="C4173" s="54">
        <f t="shared" si="190"/>
        <v>4164</v>
      </c>
      <c r="D4173" s="60">
        <v>63360.714624491986</v>
      </c>
      <c r="G4173" s="63"/>
      <c r="I4173" s="64"/>
      <c r="J4173" s="64"/>
      <c r="K4173" s="65"/>
      <c r="M4173" s="64"/>
      <c r="N4173" s="66"/>
      <c r="O4173" s="66"/>
      <c r="Q4173" s="67"/>
      <c r="R4173" s="68"/>
      <c r="S4173" s="63"/>
      <c r="AC4173" s="63">
        <v>61470.646751454566</v>
      </c>
      <c r="AD4173" s="63"/>
      <c r="AE4173" s="54" t="s">
        <v>177</v>
      </c>
      <c r="AG4173" s="63"/>
      <c r="AK4173" s="64"/>
      <c r="AL4173" s="64"/>
      <c r="AM4173" s="65"/>
      <c r="AO4173" s="64"/>
      <c r="AP4173" s="66"/>
      <c r="AQ4173" s="66"/>
      <c r="AS4173" s="67"/>
      <c r="AT4173" s="68"/>
    </row>
    <row r="4174" spans="1:46" x14ac:dyDescent="0.25">
      <c r="A4174" s="60">
        <v>63376.439515223261</v>
      </c>
      <c r="B4174" s="54">
        <f t="shared" si="189"/>
        <v>11</v>
      </c>
      <c r="C4174" s="54">
        <f t="shared" si="190"/>
        <v>4165</v>
      </c>
      <c r="D4174" s="60">
        <v>63376.439515223261</v>
      </c>
      <c r="G4174" s="63"/>
      <c r="I4174" s="64"/>
      <c r="J4174" s="64"/>
      <c r="K4174" s="65"/>
      <c r="M4174" s="64"/>
      <c r="N4174" s="66"/>
      <c r="O4174" s="66"/>
      <c r="Q4174" s="67"/>
      <c r="R4174" s="68"/>
      <c r="S4174" s="63"/>
      <c r="AC4174" s="63">
        <v>61484.756176992785</v>
      </c>
      <c r="AD4174" s="63"/>
      <c r="AE4174" s="54" t="s">
        <v>176</v>
      </c>
      <c r="AG4174" s="63"/>
      <c r="AK4174" s="64"/>
      <c r="AL4174" s="64"/>
      <c r="AM4174" s="65"/>
      <c r="AO4174" s="64"/>
      <c r="AP4174" s="66"/>
      <c r="AQ4174" s="66"/>
      <c r="AS4174" s="67"/>
      <c r="AT4174" s="68"/>
    </row>
    <row r="4175" spans="1:46" x14ac:dyDescent="0.25">
      <c r="A4175" s="60">
        <v>63392.164775073528</v>
      </c>
      <c r="B4175" s="54">
        <f t="shared" si="189"/>
        <v>12</v>
      </c>
      <c r="C4175" s="54">
        <f t="shared" si="190"/>
        <v>4166</v>
      </c>
      <c r="D4175" s="60">
        <v>63392.164775073528</v>
      </c>
      <c r="G4175" s="63"/>
      <c r="I4175" s="64"/>
      <c r="J4175" s="64"/>
      <c r="K4175" s="65"/>
      <c r="M4175" s="64"/>
      <c r="N4175" s="66"/>
      <c r="O4175" s="66"/>
      <c r="Q4175" s="67"/>
      <c r="R4175" s="68"/>
      <c r="S4175" s="63"/>
      <c r="AC4175" s="63">
        <v>61500.233904684894</v>
      </c>
      <c r="AD4175" s="63"/>
      <c r="AE4175" s="54" t="s">
        <v>177</v>
      </c>
      <c r="AG4175" s="63"/>
      <c r="AK4175" s="64"/>
      <c r="AL4175" s="64"/>
      <c r="AM4175" s="65"/>
      <c r="AO4175" s="64"/>
      <c r="AP4175" s="66"/>
      <c r="AQ4175" s="66"/>
      <c r="AS4175" s="67"/>
      <c r="AT4175" s="68"/>
    </row>
    <row r="4176" spans="1:46" x14ac:dyDescent="0.25">
      <c r="A4176" s="60">
        <v>63407.848798843101</v>
      </c>
      <c r="B4176" s="54">
        <f t="shared" si="189"/>
        <v>13</v>
      </c>
      <c r="C4176" s="54">
        <f t="shared" si="190"/>
        <v>4167</v>
      </c>
      <c r="D4176" s="60">
        <v>63407.848798843101</v>
      </c>
      <c r="G4176" s="63"/>
      <c r="I4176" s="64"/>
      <c r="J4176" s="64"/>
      <c r="K4176" s="65"/>
      <c r="M4176" s="64"/>
      <c r="N4176" s="66"/>
      <c r="O4176" s="66"/>
      <c r="Q4176" s="67"/>
      <c r="R4176" s="68"/>
      <c r="S4176" s="63"/>
      <c r="AC4176" s="63">
        <v>61514.170325160958</v>
      </c>
      <c r="AD4176" s="63"/>
      <c r="AE4176" s="54" t="s">
        <v>176</v>
      </c>
      <c r="AG4176" s="63"/>
      <c r="AK4176" s="64"/>
      <c r="AL4176" s="64"/>
      <c r="AM4176" s="65"/>
      <c r="AO4176" s="64"/>
      <c r="AP4176" s="66"/>
      <c r="AQ4176" s="66"/>
      <c r="AS4176" s="67"/>
      <c r="AT4176" s="68"/>
    </row>
    <row r="4177" spans="1:46" x14ac:dyDescent="0.25">
      <c r="A4177" s="60">
        <v>63423.467562620994</v>
      </c>
      <c r="B4177" s="54">
        <f t="shared" si="189"/>
        <v>14</v>
      </c>
      <c r="C4177" s="54">
        <f t="shared" si="190"/>
        <v>4168</v>
      </c>
      <c r="D4177" s="60">
        <v>63423.467562620994</v>
      </c>
      <c r="G4177" s="63"/>
      <c r="I4177" s="64"/>
      <c r="J4177" s="64"/>
      <c r="K4177" s="65"/>
      <c r="M4177" s="64"/>
      <c r="N4177" s="66"/>
      <c r="O4177" s="66"/>
      <c r="Q4177" s="67"/>
      <c r="R4177" s="68"/>
      <c r="S4177" s="63"/>
      <c r="AC4177" s="63">
        <v>61529.709607229102</v>
      </c>
      <c r="AD4177" s="63"/>
      <c r="AE4177" s="54" t="s">
        <v>177</v>
      </c>
      <c r="AG4177" s="63"/>
      <c r="AK4177" s="64"/>
      <c r="AL4177" s="64"/>
      <c r="AM4177" s="65"/>
      <c r="AO4177" s="64"/>
      <c r="AP4177" s="66"/>
      <c r="AQ4177" s="66"/>
      <c r="AS4177" s="67"/>
      <c r="AT4177" s="68"/>
    </row>
    <row r="4178" spans="1:46" x14ac:dyDescent="0.25">
      <c r="A4178" s="60">
        <v>63438.982881109696</v>
      </c>
      <c r="B4178" s="54">
        <f t="shared" si="189"/>
        <v>15</v>
      </c>
      <c r="C4178" s="54">
        <f t="shared" si="190"/>
        <v>4169</v>
      </c>
      <c r="D4178" s="60">
        <v>63438.982881109696</v>
      </c>
      <c r="G4178" s="63"/>
      <c r="I4178" s="64"/>
      <c r="J4178" s="64"/>
      <c r="K4178" s="65"/>
      <c r="M4178" s="64"/>
      <c r="N4178" s="66"/>
      <c r="O4178" s="66"/>
      <c r="Q4178" s="67"/>
      <c r="R4178" s="68"/>
      <c r="S4178" s="63"/>
      <c r="AC4178" s="63">
        <v>61543.634263661224</v>
      </c>
      <c r="AD4178" s="63"/>
      <c r="AE4178" s="54" t="s">
        <v>176</v>
      </c>
      <c r="AG4178" s="63"/>
      <c r="AK4178" s="64"/>
      <c r="AL4178" s="64"/>
      <c r="AM4178" s="65"/>
      <c r="AO4178" s="64"/>
      <c r="AP4178" s="66"/>
      <c r="AQ4178" s="66"/>
      <c r="AS4178" s="67"/>
      <c r="AT4178" s="68"/>
    </row>
    <row r="4179" spans="1:46" x14ac:dyDescent="0.25">
      <c r="A4179" s="60">
        <v>63454.387053805869</v>
      </c>
      <c r="B4179" s="54">
        <f t="shared" si="189"/>
        <v>16</v>
      </c>
      <c r="C4179" s="54">
        <f t="shared" si="190"/>
        <v>4170</v>
      </c>
      <c r="D4179" s="60">
        <v>63454.387053805869</v>
      </c>
      <c r="G4179" s="63"/>
      <c r="I4179" s="64"/>
      <c r="J4179" s="64"/>
      <c r="K4179" s="65"/>
      <c r="M4179" s="64"/>
      <c r="N4179" s="66"/>
      <c r="O4179" s="66"/>
      <c r="Q4179" s="67"/>
      <c r="R4179" s="68"/>
      <c r="S4179" s="63"/>
      <c r="AC4179" s="63">
        <v>61559.08988875011</v>
      </c>
      <c r="AD4179" s="63"/>
      <c r="AE4179" s="54" t="s">
        <v>177</v>
      </c>
      <c r="AG4179" s="63"/>
      <c r="AK4179" s="64"/>
      <c r="AL4179" s="64"/>
      <c r="AM4179" s="65"/>
      <c r="AO4179" s="64"/>
      <c r="AP4179" s="66"/>
      <c r="AQ4179" s="66"/>
      <c r="AS4179" s="67"/>
      <c r="AT4179" s="68"/>
    </row>
    <row r="4180" spans="1:46" x14ac:dyDescent="0.25">
      <c r="A4180" s="60">
        <v>63469.655099667609</v>
      </c>
      <c r="B4180" s="54">
        <f t="shared" si="189"/>
        <v>17</v>
      </c>
      <c r="C4180" s="54">
        <f t="shared" si="190"/>
        <v>4171</v>
      </c>
      <c r="D4180" s="60">
        <v>63469.655099667609</v>
      </c>
      <c r="G4180" s="63"/>
      <c r="I4180" s="64"/>
      <c r="J4180" s="64"/>
      <c r="K4180" s="65"/>
      <c r="M4180" s="64"/>
      <c r="N4180" s="66"/>
      <c r="O4180" s="66"/>
      <c r="Q4180" s="67"/>
      <c r="R4180" s="68"/>
      <c r="S4180" s="63"/>
      <c r="AC4180" s="63">
        <v>61573.164406692609</v>
      </c>
      <c r="AD4180" s="63"/>
      <c r="AE4180" s="54" t="s">
        <v>176</v>
      </c>
      <c r="AG4180" s="63"/>
      <c r="AK4180" s="64"/>
      <c r="AL4180" s="64"/>
      <c r="AM4180" s="65"/>
      <c r="AO4180" s="64"/>
      <c r="AP4180" s="66"/>
      <c r="AQ4180" s="66"/>
      <c r="AS4180" s="67"/>
      <c r="AT4180" s="68"/>
    </row>
    <row r="4181" spans="1:46" x14ac:dyDescent="0.25">
      <c r="A4181" s="60">
        <v>63484.79868643824</v>
      </c>
      <c r="B4181" s="54">
        <f t="shared" si="189"/>
        <v>18</v>
      </c>
      <c r="C4181" s="54">
        <f t="shared" si="190"/>
        <v>4172</v>
      </c>
      <c r="D4181" s="60">
        <v>63484.79868643824</v>
      </c>
      <c r="G4181" s="63"/>
      <c r="I4181" s="64"/>
      <c r="J4181" s="64"/>
      <c r="K4181" s="65"/>
      <c r="M4181" s="64"/>
      <c r="N4181" s="66"/>
      <c r="O4181" s="66"/>
      <c r="Q4181" s="67"/>
      <c r="R4181" s="68"/>
      <c r="S4181" s="63"/>
      <c r="AC4181" s="63">
        <v>61588.411732794251</v>
      </c>
      <c r="AD4181" s="63"/>
      <c r="AE4181" s="54" t="s">
        <v>177</v>
      </c>
      <c r="AG4181" s="63"/>
      <c r="AK4181" s="64"/>
      <c r="AL4181" s="64"/>
      <c r="AM4181" s="65"/>
      <c r="AO4181" s="64"/>
      <c r="AP4181" s="66"/>
      <c r="AQ4181" s="66"/>
      <c r="AS4181" s="67"/>
      <c r="AT4181" s="68"/>
    </row>
    <row r="4182" spans="1:46" x14ac:dyDescent="0.25">
      <c r="A4182" s="60">
        <v>63499.809833413456</v>
      </c>
      <c r="B4182" s="54">
        <f t="shared" si="189"/>
        <v>19</v>
      </c>
      <c r="C4182" s="54">
        <f t="shared" si="190"/>
        <v>4173</v>
      </c>
      <c r="D4182" s="60">
        <v>63499.809833413456</v>
      </c>
      <c r="G4182" s="63"/>
      <c r="I4182" s="64"/>
      <c r="J4182" s="64"/>
      <c r="K4182" s="65"/>
      <c r="M4182" s="64"/>
      <c r="N4182" s="66"/>
      <c r="O4182" s="66"/>
      <c r="Q4182" s="67"/>
      <c r="R4182" s="68"/>
      <c r="S4182" s="63"/>
      <c r="AC4182" s="63">
        <v>61602.771080946084</v>
      </c>
      <c r="AD4182" s="63"/>
      <c r="AE4182" s="54" t="s">
        <v>176</v>
      </c>
      <c r="AG4182" s="63"/>
      <c r="AK4182" s="64"/>
      <c r="AL4182" s="64"/>
      <c r="AM4182" s="65"/>
      <c r="AO4182" s="64"/>
      <c r="AP4182" s="66"/>
      <c r="AQ4182" s="66"/>
      <c r="AS4182" s="67"/>
      <c r="AT4182" s="68"/>
    </row>
    <row r="4183" spans="1:46" x14ac:dyDescent="0.25">
      <c r="A4183" s="60">
        <v>63514.717728972435</v>
      </c>
      <c r="B4183" s="54">
        <f t="shared" si="189"/>
        <v>20</v>
      </c>
      <c r="C4183" s="54">
        <f t="shared" si="190"/>
        <v>4174</v>
      </c>
      <c r="D4183" s="60">
        <v>63514.717728972435</v>
      </c>
      <c r="G4183" s="63"/>
      <c r="I4183" s="64"/>
      <c r="J4183" s="64"/>
      <c r="K4183" s="65"/>
      <c r="M4183" s="64"/>
      <c r="N4183" s="66"/>
      <c r="O4183" s="66"/>
      <c r="Q4183" s="67"/>
      <c r="R4183" s="68"/>
      <c r="S4183" s="63"/>
      <c r="AC4183" s="63">
        <v>61617.723118810914</v>
      </c>
      <c r="AD4183" s="63"/>
      <c r="AE4183" s="54" t="s">
        <v>177</v>
      </c>
      <c r="AG4183" s="63"/>
      <c r="AK4183" s="64"/>
      <c r="AL4183" s="64"/>
      <c r="AM4183" s="65"/>
      <c r="AO4183" s="64"/>
      <c r="AP4183" s="66"/>
      <c r="AQ4183" s="66"/>
      <c r="AS4183" s="67"/>
      <c r="AT4183" s="68"/>
    </row>
    <row r="4184" spans="1:46" x14ac:dyDescent="0.25">
      <c r="A4184" s="60">
        <v>63529.529488832224</v>
      </c>
      <c r="B4184" s="54">
        <f t="shared" si="189"/>
        <v>21</v>
      </c>
      <c r="C4184" s="54">
        <f t="shared" si="190"/>
        <v>4175</v>
      </c>
      <c r="D4184" s="60">
        <v>63529.529488832224</v>
      </c>
      <c r="G4184" s="63"/>
      <c r="I4184" s="64"/>
      <c r="J4184" s="64"/>
      <c r="K4184" s="65"/>
      <c r="M4184" s="64"/>
      <c r="N4184" s="66"/>
      <c r="O4184" s="66"/>
      <c r="Q4184" s="67"/>
      <c r="R4184" s="68"/>
      <c r="S4184" s="63"/>
      <c r="AC4184" s="63">
        <v>61632.451564762741</v>
      </c>
      <c r="AD4184" s="63"/>
      <c r="AE4184" s="54" t="s">
        <v>176</v>
      </c>
      <c r="AG4184" s="63"/>
      <c r="AK4184" s="64"/>
      <c r="AL4184" s="64"/>
      <c r="AM4184" s="65"/>
      <c r="AO4184" s="64"/>
      <c r="AP4184" s="66"/>
      <c r="AQ4184" s="66"/>
      <c r="AS4184" s="67"/>
      <c r="AT4184" s="68"/>
    </row>
    <row r="4185" spans="1:46" x14ac:dyDescent="0.25">
      <c r="A4185" s="60">
        <v>63544.286645278335</v>
      </c>
      <c r="B4185" s="54">
        <f t="shared" si="189"/>
        <v>22</v>
      </c>
      <c r="C4185" s="54">
        <f t="shared" si="190"/>
        <v>4176</v>
      </c>
      <c r="D4185" s="60">
        <v>63544.286645278335</v>
      </c>
      <c r="G4185" s="63"/>
      <c r="I4185" s="64"/>
      <c r="J4185" s="64"/>
      <c r="K4185" s="65"/>
      <c r="M4185" s="64"/>
      <c r="N4185" s="66"/>
      <c r="O4185" s="66"/>
      <c r="Q4185" s="67"/>
      <c r="R4185" s="68"/>
      <c r="S4185" s="63"/>
      <c r="AC4185" s="63">
        <v>61647.070542206056</v>
      </c>
      <c r="AD4185" s="63"/>
      <c r="AE4185" s="54" t="s">
        <v>177</v>
      </c>
      <c r="AG4185" s="63"/>
      <c r="AK4185" s="64"/>
      <c r="AL4185" s="64"/>
      <c r="AM4185" s="65"/>
      <c r="AO4185" s="64"/>
      <c r="AP4185" s="66"/>
      <c r="AQ4185" s="66"/>
      <c r="AS4185" s="67"/>
      <c r="AT4185" s="68"/>
    </row>
    <row r="4186" spans="1:46" x14ac:dyDescent="0.25">
      <c r="A4186" s="60">
        <v>63559.005645499099</v>
      </c>
      <c r="B4186" s="54">
        <f t="shared" si="189"/>
        <v>23</v>
      </c>
      <c r="C4186" s="54">
        <f t="shared" si="190"/>
        <v>4177</v>
      </c>
      <c r="D4186" s="60">
        <v>63559.005645499099</v>
      </c>
      <c r="G4186" s="63"/>
      <c r="I4186" s="64"/>
      <c r="J4186" s="64"/>
      <c r="K4186" s="65"/>
      <c r="M4186" s="64"/>
      <c r="N4186" s="66"/>
      <c r="O4186" s="66"/>
      <c r="Q4186" s="67"/>
      <c r="R4186" s="68"/>
      <c r="S4186" s="63"/>
      <c r="AC4186" s="63">
        <v>61662.179841000121</v>
      </c>
      <c r="AD4186" s="63"/>
      <c r="AE4186" s="54" t="s">
        <v>176</v>
      </c>
      <c r="AG4186" s="63"/>
      <c r="AK4186" s="64"/>
      <c r="AL4186" s="64"/>
      <c r="AM4186" s="65"/>
      <c r="AO4186" s="64"/>
      <c r="AP4186" s="66"/>
      <c r="AQ4186" s="66"/>
      <c r="AS4186" s="67"/>
      <c r="AT4186" s="68"/>
    </row>
    <row r="4187" spans="1:46" x14ac:dyDescent="0.25">
      <c r="A4187" s="60">
        <v>63573.733474280685</v>
      </c>
      <c r="B4187" s="54">
        <f t="shared" si="189"/>
        <v>24</v>
      </c>
      <c r="C4187" s="54">
        <f t="shared" si="190"/>
        <v>4178</v>
      </c>
      <c r="D4187" s="60">
        <v>63573.733474280685</v>
      </c>
      <c r="G4187" s="63"/>
      <c r="I4187" s="64"/>
      <c r="J4187" s="64"/>
      <c r="K4187" s="65"/>
      <c r="M4187" s="64"/>
      <c r="N4187" s="66"/>
      <c r="O4187" s="66"/>
      <c r="Q4187" s="67"/>
      <c r="R4187" s="68"/>
      <c r="S4187" s="63"/>
      <c r="AC4187" s="63">
        <v>61676.487614162266</v>
      </c>
      <c r="AD4187" s="63"/>
      <c r="AE4187" s="54" t="s">
        <v>177</v>
      </c>
      <c r="AG4187" s="63"/>
      <c r="AK4187" s="64"/>
      <c r="AL4187" s="64"/>
      <c r="AM4187" s="65"/>
      <c r="AO4187" s="64"/>
      <c r="AP4187" s="66"/>
      <c r="AQ4187" s="66"/>
      <c r="AS4187" s="67"/>
      <c r="AT4187" s="68"/>
    </row>
    <row r="4188" spans="1:46" x14ac:dyDescent="0.25">
      <c r="A4188" s="60">
        <v>63588.488430515863</v>
      </c>
      <c r="B4188" s="54">
        <f t="shared" si="189"/>
        <v>1</v>
      </c>
      <c r="C4188" s="54">
        <f t="shared" si="190"/>
        <v>4179</v>
      </c>
      <c r="D4188" s="60">
        <v>63588.488430515863</v>
      </c>
      <c r="G4188" s="63"/>
      <c r="I4188" s="64"/>
      <c r="J4188" s="64"/>
      <c r="K4188" s="65"/>
      <c r="M4188" s="64"/>
      <c r="N4188" s="66"/>
      <c r="O4188" s="66"/>
      <c r="Q4188" s="67"/>
      <c r="R4188" s="68"/>
      <c r="S4188" s="63"/>
      <c r="AC4188" s="63">
        <v>61691.905655913521</v>
      </c>
      <c r="AD4188" s="63"/>
      <c r="AE4188" s="54" t="s">
        <v>176</v>
      </c>
      <c r="AG4188" s="63"/>
      <c r="AK4188" s="64"/>
      <c r="AL4188" s="64"/>
      <c r="AM4188" s="65"/>
      <c r="AO4188" s="64"/>
      <c r="AP4188" s="66"/>
      <c r="AQ4188" s="66"/>
      <c r="AS4188" s="67"/>
      <c r="AT4188" s="68"/>
    </row>
    <row r="4189" spans="1:46" x14ac:dyDescent="0.25">
      <c r="A4189" s="60">
        <v>63603.31535439752</v>
      </c>
      <c r="B4189" s="54">
        <f t="shared" si="189"/>
        <v>2</v>
      </c>
      <c r="C4189" s="54">
        <f t="shared" si="190"/>
        <v>4180</v>
      </c>
      <c r="D4189" s="60">
        <v>63603.31535439752</v>
      </c>
      <c r="G4189" s="63"/>
      <c r="I4189" s="64"/>
      <c r="J4189" s="64"/>
      <c r="K4189" s="65"/>
      <c r="M4189" s="64"/>
      <c r="N4189" s="66"/>
      <c r="O4189" s="66"/>
      <c r="Q4189" s="67"/>
      <c r="R4189" s="68"/>
      <c r="S4189" s="63"/>
      <c r="AC4189" s="63">
        <v>61705.988937553484</v>
      </c>
      <c r="AD4189" s="63"/>
      <c r="AE4189" s="54" t="s">
        <v>177</v>
      </c>
      <c r="AG4189" s="63"/>
      <c r="AK4189" s="64"/>
      <c r="AL4189" s="64"/>
      <c r="AM4189" s="65"/>
      <c r="AO4189" s="64"/>
      <c r="AP4189" s="66"/>
      <c r="AQ4189" s="66"/>
      <c r="AS4189" s="67"/>
      <c r="AT4189" s="68"/>
    </row>
    <row r="4190" spans="1:46" x14ac:dyDescent="0.25">
      <c r="A4190" s="60">
        <v>63618.226642868947</v>
      </c>
      <c r="B4190" s="54">
        <f t="shared" si="189"/>
        <v>3</v>
      </c>
      <c r="C4190" s="54">
        <f t="shared" si="190"/>
        <v>4181</v>
      </c>
      <c r="D4190" s="60">
        <v>63618.226642868947</v>
      </c>
      <c r="G4190" s="63"/>
      <c r="I4190" s="64"/>
      <c r="J4190" s="64"/>
      <c r="K4190" s="65"/>
      <c r="M4190" s="64"/>
      <c r="N4190" s="66"/>
      <c r="O4190" s="66"/>
      <c r="Q4190" s="67"/>
      <c r="R4190" s="68"/>
      <c r="S4190" s="63"/>
      <c r="AC4190" s="63">
        <v>61721.573805717286</v>
      </c>
      <c r="AD4190" s="63"/>
      <c r="AE4190" s="54" t="s">
        <v>176</v>
      </c>
      <c r="AG4190" s="63"/>
      <c r="AK4190" s="64"/>
      <c r="AL4190" s="64"/>
      <c r="AM4190" s="65"/>
      <c r="AO4190" s="64"/>
      <c r="AP4190" s="66"/>
      <c r="AQ4190" s="66"/>
      <c r="AS4190" s="67"/>
      <c r="AT4190" s="68"/>
    </row>
    <row r="4191" spans="1:46" x14ac:dyDescent="0.25">
      <c r="A4191" s="60">
        <v>63633.257594088092</v>
      </c>
      <c r="B4191" s="54">
        <f t="shared" si="189"/>
        <v>4</v>
      </c>
      <c r="C4191" s="54">
        <f t="shared" si="190"/>
        <v>4182</v>
      </c>
      <c r="D4191" s="60">
        <v>63633.257594088092</v>
      </c>
      <c r="G4191" s="63"/>
      <c r="I4191" s="64"/>
      <c r="J4191" s="64"/>
      <c r="K4191" s="65"/>
      <c r="M4191" s="64"/>
      <c r="N4191" s="66"/>
      <c r="O4191" s="66"/>
      <c r="Q4191" s="67"/>
      <c r="R4191" s="68"/>
      <c r="S4191" s="63"/>
      <c r="AC4191" s="63">
        <v>61735.573006832972</v>
      </c>
      <c r="AD4191" s="63"/>
      <c r="AE4191" s="54" t="s">
        <v>177</v>
      </c>
      <c r="AG4191" s="63"/>
      <c r="AK4191" s="64"/>
      <c r="AL4191" s="64"/>
      <c r="AM4191" s="65"/>
      <c r="AO4191" s="64"/>
      <c r="AP4191" s="66"/>
      <c r="AQ4191" s="66"/>
      <c r="AS4191" s="67"/>
      <c r="AT4191" s="68"/>
    </row>
    <row r="4192" spans="1:46" x14ac:dyDescent="0.25">
      <c r="A4192" s="60">
        <v>63648.407786546741</v>
      </c>
      <c r="B4192" s="54">
        <f t="shared" si="189"/>
        <v>5</v>
      </c>
      <c r="C4192" s="54">
        <f t="shared" si="190"/>
        <v>4183</v>
      </c>
      <c r="D4192" s="60">
        <v>63648.407786546741</v>
      </c>
      <c r="G4192" s="63"/>
      <c r="I4192" s="64"/>
      <c r="J4192" s="64"/>
      <c r="K4192" s="65"/>
      <c r="M4192" s="64"/>
      <c r="N4192" s="66"/>
      <c r="O4192" s="66"/>
      <c r="Q4192" s="67"/>
      <c r="R4192" s="68"/>
      <c r="S4192" s="63"/>
      <c r="AC4192" s="63">
        <v>61751.151568645611</v>
      </c>
      <c r="AD4192" s="63"/>
      <c r="AE4192" s="54" t="s">
        <v>176</v>
      </c>
      <c r="AG4192" s="63"/>
      <c r="AK4192" s="64"/>
      <c r="AL4192" s="64"/>
      <c r="AM4192" s="65"/>
      <c r="AO4192" s="64"/>
      <c r="AP4192" s="66"/>
      <c r="AQ4192" s="66"/>
      <c r="AS4192" s="67"/>
      <c r="AT4192" s="68"/>
    </row>
    <row r="4193" spans="1:46" x14ac:dyDescent="0.25">
      <c r="A4193" s="60">
        <v>63663.697081373539</v>
      </c>
      <c r="B4193" s="54">
        <f t="shared" si="189"/>
        <v>6</v>
      </c>
      <c r="C4193" s="54">
        <f t="shared" si="190"/>
        <v>4184</v>
      </c>
      <c r="D4193" s="60">
        <v>63663.697081373539</v>
      </c>
      <c r="G4193" s="63"/>
      <c r="I4193" s="64"/>
      <c r="J4193" s="64"/>
      <c r="K4193" s="65"/>
      <c r="M4193" s="64"/>
      <c r="N4193" s="66"/>
      <c r="O4193" s="66"/>
      <c r="Q4193" s="67"/>
      <c r="R4193" s="68"/>
      <c r="S4193" s="63"/>
      <c r="AC4193" s="63">
        <v>61765.229971325491</v>
      </c>
      <c r="AD4193" s="63"/>
      <c r="AE4193" s="54" t="s">
        <v>177</v>
      </c>
      <c r="AG4193" s="63"/>
      <c r="AK4193" s="64"/>
      <c r="AL4193" s="64"/>
      <c r="AM4193" s="65"/>
      <c r="AO4193" s="64"/>
      <c r="AP4193" s="66"/>
      <c r="AQ4193" s="66"/>
      <c r="AS4193" s="67"/>
      <c r="AT4193" s="68"/>
    </row>
    <row r="4194" spans="1:46" x14ac:dyDescent="0.25">
      <c r="A4194" s="60">
        <v>63679.10780769866</v>
      </c>
      <c r="B4194" s="54">
        <f t="shared" si="189"/>
        <v>7</v>
      </c>
      <c r="C4194" s="54">
        <f t="shared" si="190"/>
        <v>4185</v>
      </c>
      <c r="D4194" s="60">
        <v>63679.10780769866</v>
      </c>
      <c r="G4194" s="63"/>
      <c r="I4194" s="64"/>
      <c r="J4194" s="64"/>
      <c r="K4194" s="65"/>
      <c r="M4194" s="64"/>
      <c r="N4194" s="66"/>
      <c r="O4194" s="66"/>
      <c r="Q4194" s="67"/>
      <c r="R4194" s="68"/>
      <c r="S4194" s="63"/>
      <c r="AC4194" s="63">
        <v>61780.638127025217</v>
      </c>
      <c r="AD4194" s="63"/>
      <c r="AE4194" s="54" t="s">
        <v>176</v>
      </c>
      <c r="AG4194" s="63"/>
      <c r="AK4194" s="64"/>
      <c r="AL4194" s="64"/>
      <c r="AM4194" s="65"/>
      <c r="AO4194" s="64"/>
      <c r="AP4194" s="66"/>
      <c r="AQ4194" s="66"/>
      <c r="AS4194" s="67"/>
      <c r="AT4194" s="68"/>
    </row>
    <row r="4195" spans="1:46" x14ac:dyDescent="0.25">
      <c r="A4195" s="60">
        <v>63694.641479335725</v>
      </c>
      <c r="B4195" s="54">
        <f t="shared" si="189"/>
        <v>8</v>
      </c>
      <c r="C4195" s="54">
        <f t="shared" si="190"/>
        <v>4186</v>
      </c>
      <c r="D4195" s="60">
        <v>63694.641479335725</v>
      </c>
      <c r="G4195" s="63"/>
      <c r="I4195" s="64"/>
      <c r="J4195" s="64"/>
      <c r="K4195" s="65"/>
      <c r="M4195" s="64"/>
      <c r="N4195" s="66"/>
      <c r="O4195" s="66"/>
      <c r="Q4195" s="67"/>
      <c r="R4195" s="68"/>
      <c r="S4195" s="63"/>
      <c r="AC4195" s="63">
        <v>61794.94239625521</v>
      </c>
      <c r="AD4195" s="63"/>
      <c r="AE4195" s="54" t="s">
        <v>177</v>
      </c>
      <c r="AG4195" s="63"/>
      <c r="AK4195" s="64"/>
      <c r="AL4195" s="64"/>
      <c r="AM4195" s="65"/>
      <c r="AO4195" s="64"/>
      <c r="AP4195" s="66"/>
      <c r="AQ4195" s="66"/>
      <c r="AS4195" s="67"/>
      <c r="AT4195" s="68"/>
    </row>
    <row r="4196" spans="1:46" x14ac:dyDescent="0.25">
      <c r="A4196" s="60">
        <v>63710.263717581052</v>
      </c>
      <c r="B4196" s="54">
        <f t="shared" si="189"/>
        <v>9</v>
      </c>
      <c r="C4196" s="54">
        <f t="shared" si="190"/>
        <v>4187</v>
      </c>
      <c r="D4196" s="60">
        <v>63710.263717581052</v>
      </c>
      <c r="G4196" s="63"/>
      <c r="I4196" s="64"/>
      <c r="J4196" s="64"/>
      <c r="K4196" s="65"/>
      <c r="M4196" s="64"/>
      <c r="N4196" s="66"/>
      <c r="O4196" s="66"/>
      <c r="Q4196" s="67"/>
      <c r="R4196" s="68"/>
      <c r="S4196" s="63"/>
      <c r="AC4196" s="63">
        <v>61810.052235961426</v>
      </c>
      <c r="AD4196" s="63"/>
      <c r="AE4196" s="54" t="s">
        <v>176</v>
      </c>
      <c r="AG4196" s="63"/>
      <c r="AK4196" s="64"/>
      <c r="AL4196" s="64"/>
      <c r="AM4196" s="65"/>
      <c r="AO4196" s="64"/>
      <c r="AP4196" s="66"/>
      <c r="AQ4196" s="66"/>
      <c r="AS4196" s="67"/>
      <c r="AT4196" s="68"/>
    </row>
    <row r="4197" spans="1:46" x14ac:dyDescent="0.25">
      <c r="A4197" s="60">
        <v>63725.958708023652</v>
      </c>
      <c r="B4197" s="54">
        <f t="shared" si="189"/>
        <v>10</v>
      </c>
      <c r="C4197" s="54">
        <f t="shared" si="190"/>
        <v>4188</v>
      </c>
      <c r="D4197" s="60">
        <v>63725.958708023652</v>
      </c>
      <c r="G4197" s="63"/>
      <c r="I4197" s="64"/>
      <c r="J4197" s="64"/>
      <c r="K4197" s="65"/>
      <c r="M4197" s="64"/>
      <c r="N4197" s="66"/>
      <c r="O4197" s="66"/>
      <c r="Q4197" s="67"/>
      <c r="R4197" s="68"/>
      <c r="S4197" s="63"/>
      <c r="AC4197" s="63">
        <v>61824.677104017232</v>
      </c>
      <c r="AD4197" s="63"/>
      <c r="AE4197" s="54" t="s">
        <v>177</v>
      </c>
      <c r="AG4197" s="63"/>
      <c r="AK4197" s="64"/>
      <c r="AL4197" s="64"/>
      <c r="AM4197" s="65"/>
      <c r="AO4197" s="64"/>
      <c r="AP4197" s="66"/>
      <c r="AQ4197" s="66"/>
      <c r="AS4197" s="67"/>
      <c r="AT4197" s="68"/>
    </row>
    <row r="4198" spans="1:46" x14ac:dyDescent="0.25">
      <c r="A4198" s="60">
        <v>63741.682692300063</v>
      </c>
      <c r="B4198" s="54">
        <f t="shared" si="189"/>
        <v>11</v>
      </c>
      <c r="C4198" s="54">
        <f t="shared" si="190"/>
        <v>4189</v>
      </c>
      <c r="D4198" s="60">
        <v>63741.682692300063</v>
      </c>
      <c r="G4198" s="63"/>
      <c r="I4198" s="64"/>
      <c r="J4198" s="64"/>
      <c r="K4198" s="65"/>
      <c r="M4198" s="64"/>
      <c r="N4198" s="66"/>
      <c r="O4198" s="66"/>
      <c r="Q4198" s="67"/>
      <c r="R4198" s="68"/>
      <c r="S4198" s="63"/>
      <c r="AC4198" s="63">
        <v>61839.417077928316</v>
      </c>
      <c r="AD4198" s="63"/>
      <c r="AE4198" s="54" t="s">
        <v>176</v>
      </c>
      <c r="AG4198" s="63"/>
      <c r="AK4198" s="64"/>
      <c r="AL4198" s="64"/>
      <c r="AM4198" s="65"/>
      <c r="AO4198" s="64"/>
      <c r="AP4198" s="66"/>
      <c r="AQ4198" s="66"/>
      <c r="AS4198" s="67"/>
      <c r="AT4198" s="68"/>
    </row>
    <row r="4199" spans="1:46" x14ac:dyDescent="0.25">
      <c r="A4199" s="60">
        <v>63757.408208132256</v>
      </c>
      <c r="B4199" s="54">
        <f t="shared" si="189"/>
        <v>12</v>
      </c>
      <c r="C4199" s="54">
        <f t="shared" si="190"/>
        <v>4190</v>
      </c>
      <c r="D4199" s="60">
        <v>63757.408208132256</v>
      </c>
      <c r="G4199" s="63"/>
      <c r="I4199" s="64"/>
      <c r="J4199" s="64"/>
      <c r="K4199" s="65"/>
      <c r="M4199" s="64"/>
      <c r="N4199" s="66"/>
      <c r="O4199" s="66"/>
      <c r="Q4199" s="67"/>
      <c r="R4199" s="68"/>
      <c r="S4199" s="63"/>
      <c r="AC4199" s="63">
        <v>61854.384157333523</v>
      </c>
      <c r="AD4199" s="63"/>
      <c r="AE4199" s="54" t="s">
        <v>177</v>
      </c>
      <c r="AG4199" s="63"/>
      <c r="AK4199" s="64"/>
      <c r="AL4199" s="64"/>
      <c r="AM4199" s="65"/>
      <c r="AO4199" s="64"/>
      <c r="AP4199" s="66"/>
      <c r="AQ4199" s="66"/>
      <c r="AS4199" s="67"/>
      <c r="AT4199" s="68"/>
    </row>
    <row r="4200" spans="1:46" x14ac:dyDescent="0.25">
      <c r="A4200" s="60">
        <v>63773.093979875557</v>
      </c>
      <c r="B4200" s="54">
        <f t="shared" si="189"/>
        <v>13</v>
      </c>
      <c r="C4200" s="54">
        <f t="shared" si="190"/>
        <v>4191</v>
      </c>
      <c r="D4200" s="60">
        <v>63773.093979875557</v>
      </c>
      <c r="G4200" s="63"/>
      <c r="I4200" s="64"/>
      <c r="J4200" s="64"/>
      <c r="K4200" s="65"/>
      <c r="M4200" s="64"/>
      <c r="N4200" s="66"/>
      <c r="O4200" s="66"/>
      <c r="Q4200" s="67"/>
      <c r="R4200" s="68"/>
      <c r="S4200" s="63"/>
      <c r="AC4200" s="63">
        <v>61868.755550693721</v>
      </c>
      <c r="AD4200" s="63"/>
      <c r="AE4200" s="54" t="s">
        <v>176</v>
      </c>
      <c r="AG4200" s="63"/>
      <c r="AK4200" s="64"/>
      <c r="AL4200" s="64"/>
      <c r="AM4200" s="65"/>
      <c r="AO4200" s="64"/>
      <c r="AP4200" s="66"/>
      <c r="AQ4200" s="66"/>
      <c r="AS4200" s="67"/>
      <c r="AT4200" s="68"/>
    </row>
    <row r="4201" spans="1:46" x14ac:dyDescent="0.25">
      <c r="A4201" s="60">
        <v>63788.710181391332</v>
      </c>
      <c r="B4201" s="54">
        <f t="shared" si="189"/>
        <v>14</v>
      </c>
      <c r="C4201" s="54">
        <f t="shared" si="190"/>
        <v>4192</v>
      </c>
      <c r="D4201" s="60">
        <v>63788.710181391332</v>
      </c>
      <c r="G4201" s="63"/>
      <c r="I4201" s="64"/>
      <c r="J4201" s="64"/>
      <c r="K4201" s="65"/>
      <c r="M4201" s="64"/>
      <c r="N4201" s="66"/>
      <c r="O4201" s="66"/>
      <c r="Q4201" s="67"/>
      <c r="R4201" s="68"/>
      <c r="S4201" s="63"/>
      <c r="AC4201" s="63">
        <v>61884.015002074651</v>
      </c>
      <c r="AD4201" s="63"/>
      <c r="AE4201" s="54" t="s">
        <v>177</v>
      </c>
      <c r="AG4201" s="63"/>
      <c r="AK4201" s="64"/>
      <c r="AL4201" s="64"/>
      <c r="AM4201" s="65"/>
      <c r="AO4201" s="64"/>
      <c r="AP4201" s="66"/>
      <c r="AQ4201" s="66"/>
      <c r="AS4201" s="67"/>
      <c r="AT4201" s="68"/>
    </row>
    <row r="4202" spans="1:46" x14ac:dyDescent="0.25">
      <c r="A4202" s="60">
        <v>63804.229430662934</v>
      </c>
      <c r="B4202" s="54">
        <f t="shared" si="189"/>
        <v>15</v>
      </c>
      <c r="C4202" s="54">
        <f t="shared" si="190"/>
        <v>4193</v>
      </c>
      <c r="D4202" s="60">
        <v>63804.229430662934</v>
      </c>
      <c r="G4202" s="63"/>
      <c r="I4202" s="64"/>
      <c r="J4202" s="64"/>
      <c r="K4202" s="65"/>
      <c r="M4202" s="64"/>
      <c r="N4202" s="66"/>
      <c r="O4202" s="66"/>
      <c r="Q4202" s="67"/>
      <c r="R4202" s="68"/>
      <c r="S4202" s="63"/>
      <c r="AC4202" s="63">
        <v>61898.094384949189</v>
      </c>
      <c r="AD4202" s="63"/>
      <c r="AE4202" s="54" t="s">
        <v>176</v>
      </c>
      <c r="AG4202" s="63"/>
      <c r="AK4202" s="64"/>
      <c r="AL4202" s="64"/>
      <c r="AM4202" s="65"/>
      <c r="AO4202" s="64"/>
      <c r="AP4202" s="66"/>
      <c r="AQ4202" s="66"/>
      <c r="AS4202" s="67"/>
      <c r="AT4202" s="68"/>
    </row>
    <row r="4203" spans="1:46" x14ac:dyDescent="0.25">
      <c r="A4203" s="60">
        <v>63819.629089653492</v>
      </c>
      <c r="B4203" s="54">
        <f t="shared" si="189"/>
        <v>16</v>
      </c>
      <c r="C4203" s="54">
        <f t="shared" si="190"/>
        <v>4194</v>
      </c>
      <c r="D4203" s="60">
        <v>63819.629089653492</v>
      </c>
      <c r="G4203" s="63"/>
      <c r="I4203" s="64"/>
      <c r="J4203" s="64"/>
      <c r="K4203" s="65"/>
      <c r="M4203" s="64"/>
      <c r="N4203" s="66"/>
      <c r="O4203" s="66"/>
      <c r="Q4203" s="67"/>
      <c r="R4203" s="68"/>
      <c r="S4203" s="63"/>
      <c r="AC4203" s="63">
        <v>61913.546699621249</v>
      </c>
      <c r="AD4203" s="63"/>
      <c r="AE4203" s="54" t="s">
        <v>177</v>
      </c>
      <c r="AG4203" s="63"/>
      <c r="AK4203" s="64"/>
      <c r="AL4203" s="64"/>
      <c r="AM4203" s="65"/>
      <c r="AO4203" s="64"/>
      <c r="AP4203" s="66"/>
      <c r="AQ4203" s="66"/>
      <c r="AS4203" s="67"/>
      <c r="AT4203" s="68"/>
    </row>
    <row r="4204" spans="1:46" x14ac:dyDescent="0.25">
      <c r="A4204" s="60">
        <v>63834.902322356123</v>
      </c>
      <c r="B4204" s="54">
        <f t="shared" si="189"/>
        <v>17</v>
      </c>
      <c r="C4204" s="54">
        <f t="shared" si="190"/>
        <v>4195</v>
      </c>
      <c r="D4204" s="60">
        <v>63834.902322356123</v>
      </c>
      <c r="G4204" s="63"/>
      <c r="I4204" s="64"/>
      <c r="J4204" s="64"/>
      <c r="K4204" s="65"/>
      <c r="M4204" s="64"/>
      <c r="N4204" s="66"/>
      <c r="O4204" s="66"/>
      <c r="Q4204" s="67"/>
      <c r="R4204" s="68"/>
      <c r="S4204" s="63"/>
      <c r="AC4204" s="63">
        <v>61927.468756619841</v>
      </c>
      <c r="AD4204" s="63"/>
      <c r="AE4204" s="54" t="s">
        <v>176</v>
      </c>
      <c r="AG4204" s="63"/>
      <c r="AK4204" s="64"/>
      <c r="AL4204" s="64"/>
      <c r="AM4204" s="65"/>
      <c r="AO4204" s="64"/>
      <c r="AP4204" s="66"/>
      <c r="AQ4204" s="66"/>
      <c r="AS4204" s="67"/>
      <c r="AT4204" s="68"/>
    </row>
    <row r="4205" spans="1:46" x14ac:dyDescent="0.25">
      <c r="A4205" s="60">
        <v>63850.040213685017</v>
      </c>
      <c r="B4205" s="54">
        <f t="shared" si="189"/>
        <v>18</v>
      </c>
      <c r="C4205" s="54">
        <f t="shared" si="190"/>
        <v>4196</v>
      </c>
      <c r="D4205" s="60">
        <v>63850.040213685017</v>
      </c>
      <c r="G4205" s="63"/>
      <c r="I4205" s="64"/>
      <c r="J4205" s="64"/>
      <c r="K4205" s="65"/>
      <c r="M4205" s="64"/>
      <c r="N4205" s="66"/>
      <c r="O4205" s="66"/>
      <c r="Q4205" s="67"/>
      <c r="R4205" s="68"/>
      <c r="S4205" s="63"/>
      <c r="AC4205" s="63">
        <v>61942.990440985188</v>
      </c>
      <c r="AD4205" s="63"/>
      <c r="AE4205" s="54" t="s">
        <v>177</v>
      </c>
      <c r="AG4205" s="63"/>
      <c r="AK4205" s="64"/>
      <c r="AL4205" s="64"/>
      <c r="AM4205" s="65"/>
      <c r="AO4205" s="64"/>
      <c r="AP4205" s="66"/>
      <c r="AQ4205" s="66"/>
      <c r="AS4205" s="67"/>
      <c r="AT4205" s="68"/>
    </row>
    <row r="4206" spans="1:46" x14ac:dyDescent="0.25">
      <c r="A4206" s="60">
        <v>63865.0568141439</v>
      </c>
      <c r="B4206" s="54">
        <f t="shared" si="189"/>
        <v>19</v>
      </c>
      <c r="C4206" s="54">
        <f t="shared" si="190"/>
        <v>4197</v>
      </c>
      <c r="D4206" s="60">
        <v>63865.0568141439</v>
      </c>
      <c r="G4206" s="63"/>
      <c r="I4206" s="64"/>
      <c r="J4206" s="64"/>
      <c r="K4206" s="65"/>
      <c r="M4206" s="64"/>
      <c r="N4206" s="66"/>
      <c r="O4206" s="66"/>
      <c r="Q4206" s="67"/>
      <c r="R4206" s="68"/>
      <c r="S4206" s="63"/>
      <c r="AC4206" s="63">
        <v>61956.920181519818</v>
      </c>
      <c r="AD4206" s="63"/>
      <c r="AE4206" s="54" t="s">
        <v>176</v>
      </c>
      <c r="AG4206" s="63"/>
      <c r="AK4206" s="64"/>
      <c r="AL4206" s="64"/>
      <c r="AM4206" s="65"/>
      <c r="AO4206" s="64"/>
      <c r="AP4206" s="66"/>
      <c r="AQ4206" s="66"/>
      <c r="AS4206" s="67"/>
      <c r="AT4206" s="68"/>
    </row>
    <row r="4207" spans="1:46" x14ac:dyDescent="0.25">
      <c r="A4207" s="60">
        <v>63879.958317664452</v>
      </c>
      <c r="B4207" s="54">
        <f t="shared" si="189"/>
        <v>20</v>
      </c>
      <c r="C4207" s="54">
        <f t="shared" si="190"/>
        <v>4198</v>
      </c>
      <c r="D4207" s="60">
        <v>63879.958317664452</v>
      </c>
      <c r="G4207" s="63"/>
      <c r="I4207" s="64"/>
      <c r="J4207" s="64"/>
      <c r="K4207" s="65"/>
      <c r="M4207" s="64"/>
      <c r="N4207" s="66"/>
      <c r="O4207" s="66"/>
      <c r="Q4207" s="67"/>
      <c r="R4207" s="68"/>
      <c r="S4207" s="63"/>
      <c r="AC4207" s="63">
        <v>61972.380877626594</v>
      </c>
      <c r="AD4207" s="63"/>
      <c r="AE4207" s="54" t="s">
        <v>177</v>
      </c>
      <c r="AG4207" s="63"/>
      <c r="AK4207" s="64"/>
      <c r="AL4207" s="64"/>
      <c r="AM4207" s="65"/>
      <c r="AO4207" s="64"/>
      <c r="AP4207" s="66"/>
      <c r="AQ4207" s="66"/>
      <c r="AS4207" s="67"/>
      <c r="AT4207" s="68"/>
    </row>
    <row r="4208" spans="1:46" x14ac:dyDescent="0.25">
      <c r="A4208" s="60">
        <v>63894.775356830098</v>
      </c>
      <c r="B4208" s="54">
        <f t="shared" si="189"/>
        <v>21</v>
      </c>
      <c r="C4208" s="54">
        <f t="shared" si="190"/>
        <v>4199</v>
      </c>
      <c r="D4208" s="60">
        <v>63894.775356830098</v>
      </c>
      <c r="G4208" s="63"/>
      <c r="I4208" s="64"/>
      <c r="J4208" s="64"/>
      <c r="K4208" s="65"/>
      <c r="M4208" s="64"/>
      <c r="N4208" s="66"/>
      <c r="O4208" s="66"/>
      <c r="Q4208" s="67"/>
      <c r="R4208" s="68"/>
      <c r="S4208" s="63"/>
      <c r="AC4208" s="63">
        <v>61986.484315813985</v>
      </c>
      <c r="AD4208" s="63"/>
      <c r="AE4208" s="54" t="s">
        <v>176</v>
      </c>
      <c r="AG4208" s="63"/>
      <c r="AK4208" s="64"/>
      <c r="AL4208" s="64"/>
      <c r="AM4208" s="65"/>
      <c r="AO4208" s="64"/>
      <c r="AP4208" s="66"/>
      <c r="AQ4208" s="66"/>
      <c r="AS4208" s="67"/>
      <c r="AT4208" s="68"/>
    </row>
    <row r="4209" spans="1:46" x14ac:dyDescent="0.25">
      <c r="A4209" s="60">
        <v>63909.525930947158</v>
      </c>
      <c r="B4209" s="54">
        <f t="shared" si="189"/>
        <v>22</v>
      </c>
      <c r="C4209" s="54">
        <f t="shared" si="190"/>
        <v>4200</v>
      </c>
      <c r="D4209" s="60">
        <v>63909.525930947158</v>
      </c>
      <c r="G4209" s="63"/>
      <c r="I4209" s="64"/>
      <c r="J4209" s="64"/>
      <c r="K4209" s="65"/>
      <c r="M4209" s="64"/>
      <c r="N4209" s="66"/>
      <c r="O4209" s="66"/>
      <c r="Q4209" s="67"/>
      <c r="R4209" s="68"/>
      <c r="S4209" s="63"/>
      <c r="AC4209" s="63">
        <v>62001.757785984781</v>
      </c>
      <c r="AD4209" s="63"/>
      <c r="AE4209" s="54" t="s">
        <v>177</v>
      </c>
      <c r="AG4209" s="63"/>
      <c r="AK4209" s="64"/>
      <c r="AL4209" s="64"/>
      <c r="AM4209" s="65"/>
      <c r="AO4209" s="64"/>
      <c r="AP4209" s="66"/>
      <c r="AQ4209" s="66"/>
      <c r="AS4209" s="67"/>
      <c r="AT4209" s="68"/>
    </row>
    <row r="4210" spans="1:46" x14ac:dyDescent="0.25">
      <c r="A4210" s="60">
        <v>63924.249967481475</v>
      </c>
      <c r="B4210" s="54">
        <f t="shared" si="189"/>
        <v>23</v>
      </c>
      <c r="C4210" s="54">
        <f t="shared" si="190"/>
        <v>4201</v>
      </c>
      <c r="D4210" s="60">
        <v>63924.249967481475</v>
      </c>
      <c r="G4210" s="63"/>
      <c r="I4210" s="64"/>
      <c r="J4210" s="64"/>
      <c r="K4210" s="65"/>
      <c r="M4210" s="64"/>
      <c r="N4210" s="66"/>
      <c r="O4210" s="66"/>
      <c r="Q4210" s="67"/>
      <c r="R4210" s="68"/>
      <c r="S4210" s="63"/>
      <c r="AC4210" s="63">
        <v>62016.170386829879</v>
      </c>
      <c r="AD4210" s="63"/>
      <c r="AE4210" s="54" t="s">
        <v>176</v>
      </c>
      <c r="AG4210" s="63"/>
      <c r="AK4210" s="64"/>
      <c r="AL4210" s="64"/>
      <c r="AM4210" s="65"/>
      <c r="AO4210" s="64"/>
      <c r="AP4210" s="66"/>
      <c r="AQ4210" s="66"/>
      <c r="AS4210" s="67"/>
      <c r="AT4210" s="68"/>
    </row>
    <row r="4211" spans="1:46" x14ac:dyDescent="0.25">
      <c r="A4211" s="60">
        <v>63938.971256756689</v>
      </c>
      <c r="B4211" s="54">
        <f t="shared" si="189"/>
        <v>24</v>
      </c>
      <c r="C4211" s="54">
        <f t="shared" si="190"/>
        <v>4202</v>
      </c>
      <c r="D4211" s="60">
        <v>63938.971256756689</v>
      </c>
      <c r="G4211" s="63"/>
      <c r="I4211" s="64"/>
      <c r="J4211" s="64"/>
      <c r="K4211" s="65"/>
      <c r="M4211" s="64"/>
      <c r="N4211" s="66"/>
      <c r="O4211" s="66"/>
      <c r="Q4211" s="67"/>
      <c r="R4211" s="68"/>
      <c r="S4211" s="63"/>
      <c r="AC4211" s="63">
        <v>62031.150978908874</v>
      </c>
      <c r="AD4211" s="63"/>
      <c r="AE4211" s="54" t="s">
        <v>177</v>
      </c>
      <c r="AG4211" s="63"/>
      <c r="AK4211" s="64"/>
      <c r="AL4211" s="64"/>
      <c r="AM4211" s="65"/>
      <c r="AO4211" s="64"/>
      <c r="AP4211" s="66"/>
      <c r="AQ4211" s="66"/>
      <c r="AS4211" s="67"/>
      <c r="AT4211" s="68"/>
    </row>
    <row r="4212" spans="1:46" x14ac:dyDescent="0.25">
      <c r="A4212" s="60">
        <v>63953.731040717568</v>
      </c>
      <c r="B4212" s="54">
        <f t="shared" si="189"/>
        <v>1</v>
      </c>
      <c r="C4212" s="54">
        <f t="shared" si="190"/>
        <v>4203</v>
      </c>
      <c r="D4212" s="60">
        <v>63953.731040717568</v>
      </c>
      <c r="G4212" s="63"/>
      <c r="I4212" s="64"/>
      <c r="J4212" s="64"/>
      <c r="K4212" s="65"/>
      <c r="M4212" s="64"/>
      <c r="N4212" s="66"/>
      <c r="O4212" s="66"/>
      <c r="Q4212" s="67"/>
      <c r="R4212" s="68"/>
      <c r="S4212" s="63"/>
      <c r="AC4212" s="63">
        <v>62045.944263202138</v>
      </c>
      <c r="AD4212" s="63"/>
      <c r="AE4212" s="54" t="s">
        <v>176</v>
      </c>
      <c r="AG4212" s="63"/>
      <c r="AK4212" s="64"/>
      <c r="AL4212" s="64"/>
      <c r="AM4212" s="65"/>
      <c r="AO4212" s="64"/>
      <c r="AP4212" s="66"/>
      <c r="AQ4212" s="66"/>
      <c r="AS4212" s="67"/>
      <c r="AT4212" s="68"/>
    </row>
    <row r="4213" spans="1:46" x14ac:dyDescent="0.25">
      <c r="A4213" s="60">
        <v>63968.551463323645</v>
      </c>
      <c r="B4213" s="54">
        <f t="shared" si="189"/>
        <v>2</v>
      </c>
      <c r="C4213" s="54">
        <f t="shared" si="190"/>
        <v>4204</v>
      </c>
      <c r="D4213" s="60">
        <v>63968.551463323645</v>
      </c>
      <c r="G4213" s="63"/>
      <c r="I4213" s="64"/>
      <c r="J4213" s="64"/>
      <c r="K4213" s="65"/>
      <c r="M4213" s="64"/>
      <c r="N4213" s="66"/>
      <c r="O4213" s="66"/>
      <c r="Q4213" s="67"/>
      <c r="R4213" s="68"/>
      <c r="S4213" s="63"/>
      <c r="AC4213" s="63">
        <v>62060.575103285722</v>
      </c>
      <c r="AD4213" s="63"/>
      <c r="AE4213" s="54" t="s">
        <v>177</v>
      </c>
      <c r="AG4213" s="63"/>
      <c r="AK4213" s="64"/>
      <c r="AL4213" s="64"/>
      <c r="AM4213" s="65"/>
      <c r="AO4213" s="64"/>
      <c r="AP4213" s="66"/>
      <c r="AQ4213" s="66"/>
      <c r="AS4213" s="67"/>
      <c r="AT4213" s="68"/>
    </row>
    <row r="4214" spans="1:46" x14ac:dyDescent="0.25">
      <c r="A4214" s="60">
        <v>63983.467679664027</v>
      </c>
      <c r="B4214" s="54">
        <f t="shared" si="189"/>
        <v>3</v>
      </c>
      <c r="C4214" s="54">
        <f t="shared" si="190"/>
        <v>4205</v>
      </c>
      <c r="D4214" s="60">
        <v>63983.467679664027</v>
      </c>
      <c r="G4214" s="63"/>
      <c r="I4214" s="64"/>
      <c r="J4214" s="64"/>
      <c r="K4214" s="65"/>
      <c r="M4214" s="64"/>
      <c r="N4214" s="66"/>
      <c r="O4214" s="66"/>
      <c r="Q4214" s="67"/>
      <c r="R4214" s="68"/>
      <c r="S4214" s="63"/>
      <c r="AC4214" s="63">
        <v>62075.73611083813</v>
      </c>
      <c r="AD4214" s="63"/>
      <c r="AE4214" s="54" t="s">
        <v>176</v>
      </c>
      <c r="AG4214" s="63"/>
      <c r="AK4214" s="64"/>
      <c r="AL4214" s="64"/>
      <c r="AM4214" s="65"/>
      <c r="AO4214" s="64"/>
      <c r="AP4214" s="66"/>
      <c r="AQ4214" s="66"/>
      <c r="AS4214" s="67"/>
      <c r="AT4214" s="68"/>
    </row>
    <row r="4215" spans="1:46" x14ac:dyDescent="0.25">
      <c r="A4215" s="60">
        <v>63998.49214758398</v>
      </c>
      <c r="B4215" s="54">
        <f t="shared" si="189"/>
        <v>4</v>
      </c>
      <c r="C4215" s="54">
        <f t="shared" si="190"/>
        <v>4206</v>
      </c>
      <c r="D4215" s="60">
        <v>63998.49214758398</v>
      </c>
      <c r="G4215" s="63"/>
      <c r="I4215" s="64"/>
      <c r="J4215" s="64"/>
      <c r="K4215" s="65"/>
      <c r="M4215" s="64"/>
      <c r="N4215" s="66"/>
      <c r="O4215" s="66"/>
      <c r="Q4215" s="67"/>
      <c r="R4215" s="68"/>
      <c r="S4215" s="63"/>
      <c r="AC4215" s="63">
        <v>62090.036193177104</v>
      </c>
      <c r="AD4215" s="63"/>
      <c r="AE4215" s="54" t="s">
        <v>177</v>
      </c>
      <c r="AG4215" s="63"/>
      <c r="AK4215" s="64"/>
      <c r="AL4215" s="64"/>
      <c r="AM4215" s="65"/>
      <c r="AO4215" s="64"/>
      <c r="AP4215" s="66"/>
      <c r="AQ4215" s="66"/>
      <c r="AS4215" s="67"/>
      <c r="AT4215" s="68"/>
    </row>
    <row r="4216" spans="1:46" x14ac:dyDescent="0.25">
      <c r="A4216" s="60">
        <v>64013.647996406071</v>
      </c>
      <c r="B4216" s="54">
        <f t="shared" si="189"/>
        <v>5</v>
      </c>
      <c r="C4216" s="54">
        <f t="shared" si="190"/>
        <v>4207</v>
      </c>
      <c r="D4216" s="60">
        <v>64013.647996406071</v>
      </c>
      <c r="G4216" s="63"/>
      <c r="I4216" s="64"/>
      <c r="J4216" s="64"/>
      <c r="K4216" s="65"/>
      <c r="M4216" s="64"/>
      <c r="N4216" s="66"/>
      <c r="O4216" s="66"/>
      <c r="Q4216" s="67"/>
      <c r="R4216" s="68"/>
      <c r="S4216" s="63"/>
      <c r="AC4216" s="63">
        <v>62105.475399690215</v>
      </c>
      <c r="AD4216" s="63"/>
      <c r="AE4216" s="54" t="s">
        <v>176</v>
      </c>
      <c r="AG4216" s="63"/>
      <c r="AK4216" s="64"/>
      <c r="AL4216" s="64"/>
      <c r="AM4216" s="65"/>
      <c r="AO4216" s="64"/>
      <c r="AP4216" s="66"/>
      <c r="AQ4216" s="66"/>
      <c r="AS4216" s="67"/>
      <c r="AT4216" s="68"/>
    </row>
    <row r="4217" spans="1:46" x14ac:dyDescent="0.25">
      <c r="A4217" s="60">
        <v>64028.930917134043</v>
      </c>
      <c r="B4217" s="54">
        <f t="shared" si="189"/>
        <v>6</v>
      </c>
      <c r="C4217" s="54">
        <f t="shared" si="190"/>
        <v>4208</v>
      </c>
      <c r="D4217" s="60">
        <v>64028.930917134043</v>
      </c>
      <c r="G4217" s="63"/>
      <c r="I4217" s="64"/>
      <c r="J4217" s="64"/>
      <c r="K4217" s="65"/>
      <c r="M4217" s="64"/>
      <c r="N4217" s="66"/>
      <c r="O4217" s="66"/>
      <c r="Q4217" s="67"/>
      <c r="R4217" s="68"/>
      <c r="S4217" s="63"/>
      <c r="AC4217" s="63">
        <v>62119.542552459519</v>
      </c>
      <c r="AD4217" s="63"/>
      <c r="AE4217" s="54" t="s">
        <v>177</v>
      </c>
      <c r="AG4217" s="63"/>
      <c r="AK4217" s="64"/>
      <c r="AL4217" s="64"/>
      <c r="AM4217" s="65"/>
      <c r="AO4217" s="64"/>
      <c r="AP4217" s="66"/>
      <c r="AQ4217" s="66"/>
      <c r="AS4217" s="67"/>
      <c r="AT4217" s="68"/>
    </row>
    <row r="4218" spans="1:46" x14ac:dyDescent="0.25">
      <c r="A4218" s="60">
        <v>64044.348465858959</v>
      </c>
      <c r="B4218" s="54">
        <f t="shared" si="189"/>
        <v>7</v>
      </c>
      <c r="C4218" s="54">
        <f t="shared" si="190"/>
        <v>4209</v>
      </c>
      <c r="D4218" s="60">
        <v>64044.348465858959</v>
      </c>
      <c r="G4218" s="63"/>
      <c r="I4218" s="64"/>
      <c r="J4218" s="64"/>
      <c r="K4218" s="65"/>
      <c r="M4218" s="64"/>
      <c r="N4218" s="66"/>
      <c r="O4218" s="66"/>
      <c r="Q4218" s="67"/>
      <c r="R4218" s="68"/>
      <c r="S4218" s="63"/>
      <c r="AC4218" s="63">
        <v>62135.121107564308</v>
      </c>
      <c r="AD4218" s="63"/>
      <c r="AE4218" s="54" t="s">
        <v>176</v>
      </c>
      <c r="AG4218" s="63"/>
      <c r="AK4218" s="64"/>
      <c r="AL4218" s="64"/>
      <c r="AM4218" s="65"/>
      <c r="AO4218" s="64"/>
      <c r="AP4218" s="66"/>
      <c r="AQ4218" s="66"/>
      <c r="AS4218" s="67"/>
      <c r="AT4218" s="68"/>
    </row>
    <row r="4219" spans="1:46" x14ac:dyDescent="0.25">
      <c r="A4219" s="60">
        <v>64059.876182872336</v>
      </c>
      <c r="B4219" s="54">
        <f t="shared" si="189"/>
        <v>8</v>
      </c>
      <c r="C4219" s="54">
        <f t="shared" si="190"/>
        <v>4210</v>
      </c>
      <c r="D4219" s="60">
        <v>64059.876182872336</v>
      </c>
      <c r="G4219" s="63"/>
      <c r="I4219" s="64"/>
      <c r="J4219" s="64"/>
      <c r="K4219" s="65"/>
      <c r="M4219" s="64"/>
      <c r="N4219" s="66"/>
      <c r="O4219" s="66"/>
      <c r="Q4219" s="67"/>
      <c r="R4219" s="68"/>
      <c r="S4219" s="63"/>
      <c r="AC4219" s="63">
        <v>62149.106347249821</v>
      </c>
      <c r="AD4219" s="63"/>
      <c r="AE4219" s="54" t="s">
        <v>177</v>
      </c>
      <c r="AG4219" s="63"/>
      <c r="AK4219" s="64"/>
      <c r="AL4219" s="64"/>
      <c r="AM4219" s="65"/>
      <c r="AO4219" s="64"/>
      <c r="AP4219" s="66"/>
      <c r="AQ4219" s="66"/>
      <c r="AS4219" s="67"/>
      <c r="AT4219" s="68"/>
    </row>
    <row r="4220" spans="1:46" x14ac:dyDescent="0.25">
      <c r="A4220" s="60">
        <v>64075.506115286145</v>
      </c>
      <c r="B4220" s="54">
        <f t="shared" si="189"/>
        <v>9</v>
      </c>
      <c r="C4220" s="54">
        <f t="shared" si="190"/>
        <v>4211</v>
      </c>
      <c r="D4220" s="60">
        <v>64075.506115286145</v>
      </c>
      <c r="G4220" s="63"/>
      <c r="I4220" s="64"/>
      <c r="J4220" s="64"/>
      <c r="K4220" s="65"/>
      <c r="M4220" s="64"/>
      <c r="N4220" s="66"/>
      <c r="O4220" s="66"/>
      <c r="Q4220" s="67"/>
      <c r="R4220" s="68"/>
      <c r="S4220" s="63"/>
      <c r="AC4220" s="63">
        <v>62164.662633809727</v>
      </c>
      <c r="AD4220" s="63"/>
      <c r="AE4220" s="54" t="s">
        <v>176</v>
      </c>
      <c r="AG4220" s="63"/>
      <c r="AK4220" s="64"/>
      <c r="AL4220" s="64"/>
      <c r="AM4220" s="65"/>
      <c r="AO4220" s="64"/>
      <c r="AP4220" s="66"/>
      <c r="AQ4220" s="66"/>
      <c r="AS4220" s="67"/>
      <c r="AT4220" s="68"/>
    </row>
    <row r="4221" spans="1:46" x14ac:dyDescent="0.25">
      <c r="A4221" s="60">
        <v>64091.196215636097</v>
      </c>
      <c r="B4221" s="54">
        <f t="shared" si="189"/>
        <v>10</v>
      </c>
      <c r="C4221" s="54">
        <f t="shared" si="190"/>
        <v>4212</v>
      </c>
      <c r="D4221" s="60">
        <v>64091.196215636097</v>
      </c>
      <c r="G4221" s="63"/>
      <c r="I4221" s="64"/>
      <c r="J4221" s="64"/>
      <c r="K4221" s="65"/>
      <c r="M4221" s="64"/>
      <c r="N4221" s="66"/>
      <c r="O4221" s="66"/>
      <c r="Q4221" s="67"/>
      <c r="R4221" s="68"/>
      <c r="S4221" s="63"/>
      <c r="AC4221" s="63">
        <v>62178.73109993618</v>
      </c>
      <c r="AD4221" s="63"/>
      <c r="AE4221" s="54" t="s">
        <v>177</v>
      </c>
      <c r="AG4221" s="63"/>
      <c r="AK4221" s="64"/>
      <c r="AL4221" s="64"/>
      <c r="AM4221" s="65"/>
      <c r="AO4221" s="64"/>
      <c r="AP4221" s="66"/>
      <c r="AQ4221" s="66"/>
      <c r="AS4221" s="67"/>
      <c r="AT4221" s="68"/>
    </row>
    <row r="4222" spans="1:46" x14ac:dyDescent="0.25">
      <c r="A4222" s="60">
        <v>64106.927497168072</v>
      </c>
      <c r="B4222" s="54">
        <f t="shared" si="189"/>
        <v>11</v>
      </c>
      <c r="C4222" s="54">
        <f t="shared" si="190"/>
        <v>4213</v>
      </c>
      <c r="D4222" s="60">
        <v>64106.927497168072</v>
      </c>
      <c r="G4222" s="63"/>
      <c r="I4222" s="64"/>
      <c r="J4222" s="64"/>
      <c r="K4222" s="65"/>
      <c r="M4222" s="64"/>
      <c r="N4222" s="66"/>
      <c r="O4222" s="66"/>
      <c r="Q4222" s="67"/>
      <c r="R4222" s="68"/>
      <c r="S4222" s="63"/>
      <c r="AC4222" s="63">
        <v>62194.105808759108</v>
      </c>
      <c r="AD4222" s="63"/>
      <c r="AE4222" s="54" t="s">
        <v>176</v>
      </c>
      <c r="AG4222" s="63"/>
      <c r="AK4222" s="64"/>
      <c r="AL4222" s="64"/>
      <c r="AM4222" s="65"/>
      <c r="AO4222" s="64"/>
      <c r="AP4222" s="66"/>
      <c r="AQ4222" s="66"/>
      <c r="AS4222" s="67"/>
      <c r="AT4222" s="68"/>
    </row>
    <row r="4223" spans="1:46" x14ac:dyDescent="0.25">
      <c r="A4223" s="60">
        <v>64122.649724837393</v>
      </c>
      <c r="B4223" s="54">
        <f t="shared" si="189"/>
        <v>12</v>
      </c>
      <c r="C4223" s="54">
        <f t="shared" si="190"/>
        <v>4214</v>
      </c>
      <c r="D4223" s="60">
        <v>64122.649724837393</v>
      </c>
      <c r="G4223" s="63"/>
      <c r="I4223" s="64"/>
      <c r="J4223" s="64"/>
      <c r="K4223" s="65"/>
      <c r="M4223" s="64"/>
      <c r="N4223" s="66"/>
      <c r="O4223" s="66"/>
      <c r="Q4223" s="67"/>
      <c r="R4223" s="68"/>
      <c r="S4223" s="63"/>
      <c r="AC4223" s="63">
        <v>62208.398023879621</v>
      </c>
      <c r="AD4223" s="63"/>
      <c r="AE4223" s="54" t="s">
        <v>177</v>
      </c>
      <c r="AG4223" s="63"/>
      <c r="AK4223" s="64"/>
      <c r="AL4223" s="64"/>
      <c r="AM4223" s="65"/>
      <c r="AO4223" s="64"/>
      <c r="AP4223" s="66"/>
      <c r="AQ4223" s="66"/>
      <c r="AS4223" s="67"/>
      <c r="AT4223" s="68"/>
    </row>
    <row r="4224" spans="1:46" x14ac:dyDescent="0.25">
      <c r="A4224" s="60">
        <v>64138.340620698873</v>
      </c>
      <c r="B4224" s="54">
        <f t="shared" si="189"/>
        <v>13</v>
      </c>
      <c r="C4224" s="54">
        <f t="shared" si="190"/>
        <v>4215</v>
      </c>
      <c r="D4224" s="60">
        <v>64138.340620698873</v>
      </c>
      <c r="G4224" s="63"/>
      <c r="I4224" s="64"/>
      <c r="J4224" s="64"/>
      <c r="K4224" s="65"/>
      <c r="M4224" s="64"/>
      <c r="N4224" s="66"/>
      <c r="O4224" s="66"/>
      <c r="Q4224" s="67"/>
      <c r="R4224" s="68"/>
      <c r="S4224" s="63"/>
      <c r="AC4224" s="63">
        <v>62223.465651709121</v>
      </c>
      <c r="AD4224" s="63"/>
      <c r="AE4224" s="54" t="s">
        <v>176</v>
      </c>
      <c r="AG4224" s="63"/>
      <c r="AK4224" s="64"/>
      <c r="AL4224" s="64"/>
      <c r="AM4224" s="65"/>
      <c r="AO4224" s="64"/>
      <c r="AP4224" s="66"/>
      <c r="AQ4224" s="66"/>
      <c r="AS4224" s="67"/>
      <c r="AT4224" s="68"/>
    </row>
    <row r="4225" spans="1:46" x14ac:dyDescent="0.25">
      <c r="A4225" s="60">
        <v>64153.955107719172</v>
      </c>
      <c r="B4225" s="54">
        <f t="shared" si="189"/>
        <v>14</v>
      </c>
      <c r="C4225" s="54">
        <f t="shared" si="190"/>
        <v>4216</v>
      </c>
      <c r="D4225" s="60">
        <v>64153.955107719172</v>
      </c>
      <c r="G4225" s="63"/>
      <c r="I4225" s="64"/>
      <c r="J4225" s="64"/>
      <c r="K4225" s="65"/>
      <c r="M4225" s="64"/>
      <c r="N4225" s="66"/>
      <c r="O4225" s="66"/>
      <c r="Q4225" s="67"/>
      <c r="R4225" s="68"/>
      <c r="S4225" s="63"/>
      <c r="AC4225" s="63">
        <v>62238.069234893657</v>
      </c>
      <c r="AD4225" s="63"/>
      <c r="AE4225" s="54" t="s">
        <v>177</v>
      </c>
      <c r="AG4225" s="63"/>
      <c r="AK4225" s="64"/>
      <c r="AL4225" s="64"/>
      <c r="AM4225" s="65"/>
      <c r="AO4225" s="64"/>
      <c r="AP4225" s="66"/>
      <c r="AQ4225" s="66"/>
      <c r="AS4225" s="67"/>
      <c r="AT4225" s="68"/>
    </row>
    <row r="4226" spans="1:46" x14ac:dyDescent="0.25">
      <c r="A4226" s="60">
        <v>64169.476433101576</v>
      </c>
      <c r="B4226" s="54">
        <f t="shared" si="189"/>
        <v>15</v>
      </c>
      <c r="C4226" s="54">
        <f t="shared" si="190"/>
        <v>4217</v>
      </c>
      <c r="D4226" s="60">
        <v>64169.476433101576</v>
      </c>
      <c r="G4226" s="63"/>
      <c r="I4226" s="64"/>
      <c r="J4226" s="64"/>
      <c r="K4226" s="65"/>
      <c r="M4226" s="64"/>
      <c r="N4226" s="66"/>
      <c r="O4226" s="66"/>
      <c r="Q4226" s="67"/>
      <c r="R4226" s="68"/>
      <c r="S4226" s="63"/>
      <c r="AC4226" s="63">
        <v>62252.768298053648</v>
      </c>
      <c r="AD4226" s="63"/>
      <c r="AE4226" s="54" t="s">
        <v>176</v>
      </c>
      <c r="AG4226" s="63"/>
      <c r="AK4226" s="64"/>
      <c r="AL4226" s="64"/>
      <c r="AM4226" s="65"/>
      <c r="AO4226" s="64"/>
      <c r="AP4226" s="66"/>
      <c r="AQ4226" s="66"/>
      <c r="AS4226" s="67"/>
      <c r="AT4226" s="68"/>
    </row>
    <row r="4227" spans="1:46" x14ac:dyDescent="0.25">
      <c r="A4227" s="60">
        <v>64184.875667179469</v>
      </c>
      <c r="B4227" s="54">
        <f t="shared" si="189"/>
        <v>16</v>
      </c>
      <c r="C4227" s="54">
        <f t="shared" si="190"/>
        <v>4218</v>
      </c>
      <c r="D4227" s="60">
        <v>64184.875667179469</v>
      </c>
      <c r="G4227" s="63"/>
      <c r="I4227" s="64"/>
      <c r="J4227" s="64"/>
      <c r="K4227" s="65"/>
      <c r="M4227" s="64"/>
      <c r="N4227" s="66"/>
      <c r="O4227" s="66"/>
      <c r="Q4227" s="67"/>
      <c r="R4227" s="68"/>
      <c r="S4227" s="63"/>
      <c r="AC4227" s="63">
        <v>62267.707694885787</v>
      </c>
      <c r="AD4227" s="63"/>
      <c r="AE4227" s="54" t="s">
        <v>177</v>
      </c>
      <c r="AG4227" s="63"/>
      <c r="AK4227" s="64"/>
      <c r="AL4227" s="64"/>
      <c r="AM4227" s="65"/>
      <c r="AO4227" s="64"/>
      <c r="AP4227" s="66"/>
      <c r="AQ4227" s="66"/>
      <c r="AS4227" s="67"/>
      <c r="AT4227" s="68"/>
    </row>
    <row r="4228" spans="1:46" x14ac:dyDescent="0.25">
      <c r="A4228" s="60">
        <v>64200.148318135645</v>
      </c>
      <c r="B4228" s="54">
        <f t="shared" si="189"/>
        <v>17</v>
      </c>
      <c r="C4228" s="54">
        <f t="shared" si="190"/>
        <v>4219</v>
      </c>
      <c r="D4228" s="60">
        <v>64200.148318135645</v>
      </c>
      <c r="G4228" s="63"/>
      <c r="I4228" s="64"/>
      <c r="J4228" s="64"/>
      <c r="K4228" s="65"/>
      <c r="M4228" s="64"/>
      <c r="N4228" s="66"/>
      <c r="O4228" s="66"/>
      <c r="Q4228" s="67"/>
      <c r="R4228" s="68"/>
      <c r="S4228" s="63"/>
      <c r="AC4228" s="63">
        <v>62282.053289318457</v>
      </c>
      <c r="AD4228" s="63"/>
      <c r="AE4228" s="54" t="s">
        <v>176</v>
      </c>
      <c r="AG4228" s="63"/>
      <c r="AK4228" s="64"/>
      <c r="AL4228" s="64"/>
      <c r="AM4228" s="65"/>
      <c r="AO4228" s="64"/>
      <c r="AP4228" s="66"/>
      <c r="AQ4228" s="66"/>
      <c r="AS4228" s="67"/>
      <c r="AT4228" s="68"/>
    </row>
    <row r="4229" spans="1:46" x14ac:dyDescent="0.25">
      <c r="A4229" s="60">
        <v>64215.2866336843</v>
      </c>
      <c r="B4229" s="54">
        <f t="shared" si="189"/>
        <v>18</v>
      </c>
      <c r="C4229" s="54">
        <f t="shared" si="190"/>
        <v>4220</v>
      </c>
      <c r="D4229" s="60">
        <v>64215.2866336843</v>
      </c>
      <c r="G4229" s="63"/>
      <c r="I4229" s="64"/>
      <c r="J4229" s="64"/>
      <c r="K4229" s="65"/>
      <c r="M4229" s="64"/>
      <c r="N4229" s="66"/>
      <c r="O4229" s="66"/>
      <c r="Q4229" s="67"/>
      <c r="R4229" s="68"/>
      <c r="S4229" s="63"/>
      <c r="AC4229" s="63">
        <v>62297.294534092769</v>
      </c>
      <c r="AD4229" s="63"/>
      <c r="AE4229" s="54" t="s">
        <v>177</v>
      </c>
      <c r="AG4229" s="63"/>
      <c r="AK4229" s="64"/>
      <c r="AL4229" s="64"/>
      <c r="AM4229" s="65"/>
      <c r="AO4229" s="64"/>
      <c r="AP4229" s="66"/>
      <c r="AQ4229" s="66"/>
      <c r="AS4229" s="67"/>
      <c r="AT4229" s="68"/>
    </row>
    <row r="4230" spans="1:46" x14ac:dyDescent="0.25">
      <c r="A4230" s="60">
        <v>64230.301207434852</v>
      </c>
      <c r="B4230" s="54">
        <f t="shared" si="189"/>
        <v>19</v>
      </c>
      <c r="C4230" s="54">
        <f t="shared" si="190"/>
        <v>4221</v>
      </c>
      <c r="D4230" s="60">
        <v>64230.301207434852</v>
      </c>
      <c r="G4230" s="63"/>
      <c r="I4230" s="64"/>
      <c r="J4230" s="64"/>
      <c r="K4230" s="65"/>
      <c r="M4230" s="64"/>
      <c r="N4230" s="66"/>
      <c r="O4230" s="66"/>
      <c r="Q4230" s="67"/>
      <c r="R4230" s="68"/>
      <c r="S4230" s="63"/>
      <c r="AC4230" s="63">
        <v>62311.370557644404</v>
      </c>
      <c r="AD4230" s="63"/>
      <c r="AE4230" s="54" t="s">
        <v>176</v>
      </c>
      <c r="AG4230" s="63"/>
      <c r="AK4230" s="64"/>
      <c r="AL4230" s="64"/>
      <c r="AM4230" s="65"/>
      <c r="AO4230" s="64"/>
      <c r="AP4230" s="66"/>
      <c r="AQ4230" s="66"/>
      <c r="AS4230" s="67"/>
      <c r="AT4230" s="68"/>
    </row>
    <row r="4231" spans="1:46" x14ac:dyDescent="0.25">
      <c r="A4231" s="60">
        <v>64245.203697283287</v>
      </c>
      <c r="B4231" s="54">
        <f t="shared" si="189"/>
        <v>20</v>
      </c>
      <c r="C4231" s="54">
        <f t="shared" si="190"/>
        <v>4222</v>
      </c>
      <c r="D4231" s="60">
        <v>64245.203697283287</v>
      </c>
      <c r="G4231" s="63"/>
      <c r="I4231" s="64"/>
      <c r="J4231" s="64"/>
      <c r="K4231" s="65"/>
      <c r="M4231" s="64"/>
      <c r="N4231" s="66"/>
      <c r="O4231" s="66"/>
      <c r="Q4231" s="67"/>
      <c r="R4231" s="68"/>
      <c r="S4231" s="63"/>
      <c r="AC4231" s="63">
        <v>62326.830482365564</v>
      </c>
      <c r="AD4231" s="63"/>
      <c r="AE4231" s="54" t="s">
        <v>177</v>
      </c>
      <c r="AG4231" s="63"/>
      <c r="AK4231" s="64"/>
      <c r="AL4231" s="64"/>
      <c r="AM4231" s="65"/>
      <c r="AO4231" s="64"/>
      <c r="AP4231" s="66"/>
      <c r="AQ4231" s="66"/>
      <c r="AS4231" s="67"/>
      <c r="AT4231" s="68"/>
    </row>
    <row r="4232" spans="1:46" x14ac:dyDescent="0.25">
      <c r="A4232" s="60">
        <v>64260.018466280308</v>
      </c>
      <c r="B4232" s="54">
        <f t="shared" si="189"/>
        <v>21</v>
      </c>
      <c r="C4232" s="54">
        <f t="shared" si="190"/>
        <v>4223</v>
      </c>
      <c r="D4232" s="60">
        <v>64260.018466280308</v>
      </c>
      <c r="G4232" s="63"/>
      <c r="I4232" s="64"/>
      <c r="J4232" s="64"/>
      <c r="K4232" s="65"/>
      <c r="M4232" s="64"/>
      <c r="N4232" s="66"/>
      <c r="O4232" s="66"/>
      <c r="Q4232" s="67"/>
      <c r="R4232" s="68"/>
      <c r="S4232" s="63"/>
      <c r="AC4232" s="63">
        <v>62340.771379196085</v>
      </c>
      <c r="AD4232" s="63"/>
      <c r="AE4232" s="54" t="s">
        <v>176</v>
      </c>
      <c r="AG4232" s="63"/>
      <c r="AK4232" s="64"/>
      <c r="AL4232" s="64"/>
      <c r="AM4232" s="65"/>
      <c r="AO4232" s="64"/>
      <c r="AP4232" s="66"/>
      <c r="AQ4232" s="66"/>
      <c r="AS4232" s="67"/>
      <c r="AT4232" s="68"/>
    </row>
    <row r="4233" spans="1:46" x14ac:dyDescent="0.25">
      <c r="A4233" s="60">
        <v>64274.770287891384</v>
      </c>
      <c r="B4233" s="54">
        <f t="shared" si="189"/>
        <v>22</v>
      </c>
      <c r="C4233" s="54">
        <f t="shared" si="190"/>
        <v>4224</v>
      </c>
      <c r="D4233" s="60">
        <v>64274.770287891384</v>
      </c>
      <c r="G4233" s="63"/>
      <c r="I4233" s="64"/>
      <c r="J4233" s="64"/>
      <c r="K4233" s="65"/>
      <c r="M4233" s="64"/>
      <c r="N4233" s="66"/>
      <c r="O4233" s="66"/>
      <c r="Q4233" s="67"/>
      <c r="R4233" s="68"/>
      <c r="S4233" s="63"/>
      <c r="AC4233" s="63">
        <v>62356.326126472559</v>
      </c>
      <c r="AD4233" s="63"/>
      <c r="AE4233" s="54" t="s">
        <v>177</v>
      </c>
      <c r="AG4233" s="63"/>
      <c r="AK4233" s="64"/>
      <c r="AL4233" s="64"/>
      <c r="AM4233" s="65"/>
      <c r="AO4233" s="64"/>
      <c r="AP4233" s="66"/>
      <c r="AQ4233" s="66"/>
      <c r="AS4233" s="67"/>
      <c r="AT4233" s="68"/>
    </row>
    <row r="4234" spans="1:46" x14ac:dyDescent="0.25">
      <c r="A4234" s="60">
        <v>64289.492500828113</v>
      </c>
      <c r="B4234" s="54">
        <f t="shared" si="189"/>
        <v>23</v>
      </c>
      <c r="C4234" s="54">
        <f t="shared" si="190"/>
        <v>4225</v>
      </c>
      <c r="D4234" s="60">
        <v>64289.492500828113</v>
      </c>
      <c r="G4234" s="63"/>
      <c r="I4234" s="64"/>
      <c r="J4234" s="64"/>
      <c r="K4234" s="65"/>
      <c r="M4234" s="64"/>
      <c r="N4234" s="66"/>
      <c r="O4234" s="66"/>
      <c r="Q4234" s="67"/>
      <c r="R4234" s="68"/>
      <c r="S4234" s="63"/>
      <c r="AC4234" s="63">
        <v>62370.294013499282</v>
      </c>
      <c r="AD4234" s="63"/>
      <c r="AE4234" s="54" t="s">
        <v>176</v>
      </c>
      <c r="AG4234" s="63"/>
      <c r="AK4234" s="64"/>
      <c r="AL4234" s="64"/>
      <c r="AM4234" s="65"/>
      <c r="AO4234" s="64"/>
      <c r="AP4234" s="66"/>
      <c r="AQ4234" s="66"/>
      <c r="AS4234" s="67"/>
      <c r="AT4234" s="68"/>
    </row>
    <row r="4235" spans="1:46" x14ac:dyDescent="0.25">
      <c r="A4235" s="60">
        <v>64304.21514462214</v>
      </c>
      <c r="B4235" s="54">
        <f t="shared" si="189"/>
        <v>24</v>
      </c>
      <c r="C4235" s="54">
        <f t="shared" si="190"/>
        <v>4226</v>
      </c>
      <c r="D4235" s="60">
        <v>64304.21514462214</v>
      </c>
      <c r="G4235" s="63"/>
      <c r="I4235" s="64"/>
      <c r="J4235" s="64"/>
      <c r="K4235" s="65"/>
      <c r="M4235" s="64"/>
      <c r="N4235" s="66"/>
      <c r="O4235" s="66"/>
      <c r="Q4235" s="67"/>
      <c r="R4235" s="68"/>
      <c r="S4235" s="63"/>
      <c r="AC4235" s="63">
        <v>62385.792338048574</v>
      </c>
      <c r="AD4235" s="63"/>
      <c r="AE4235" s="54" t="s">
        <v>177</v>
      </c>
      <c r="AG4235" s="63"/>
      <c r="AK4235" s="64"/>
      <c r="AL4235" s="64"/>
      <c r="AM4235" s="65"/>
      <c r="AO4235" s="64"/>
      <c r="AP4235" s="66"/>
      <c r="AQ4235" s="66"/>
      <c r="AS4235" s="67"/>
      <c r="AT4235" s="68"/>
    </row>
    <row r="4236" spans="1:46" x14ac:dyDescent="0.25">
      <c r="A4236" s="60">
        <v>64318.973633864429</v>
      </c>
      <c r="B4236" s="54">
        <f t="shared" ref="B4236:B4299" si="191">IF(B4235=24,1,B4235+1)</f>
        <v>1</v>
      </c>
      <c r="C4236" s="54">
        <f t="shared" ref="C4236:C4299" si="192">C4235+1</f>
        <v>4227</v>
      </c>
      <c r="D4236" s="60">
        <v>64318.973633864429</v>
      </c>
      <c r="G4236" s="63"/>
      <c r="I4236" s="64"/>
      <c r="J4236" s="64"/>
      <c r="K4236" s="65"/>
      <c r="M4236" s="64"/>
      <c r="N4236" s="66"/>
      <c r="O4236" s="66"/>
      <c r="Q4236" s="67"/>
      <c r="R4236" s="68"/>
      <c r="S4236" s="63"/>
      <c r="AC4236" s="63">
        <v>62399.947754425928</v>
      </c>
      <c r="AD4236" s="63"/>
      <c r="AE4236" s="54" t="s">
        <v>176</v>
      </c>
      <c r="AG4236" s="63"/>
      <c r="AK4236" s="64"/>
      <c r="AL4236" s="64"/>
      <c r="AM4236" s="65"/>
      <c r="AO4236" s="64"/>
      <c r="AP4236" s="66"/>
      <c r="AQ4236" s="66"/>
      <c r="AS4236" s="67"/>
      <c r="AT4236" s="68"/>
    </row>
    <row r="4237" spans="1:46" x14ac:dyDescent="0.25">
      <c r="A4237" s="60">
        <v>64333.795527616516</v>
      </c>
      <c r="B4237" s="54">
        <f t="shared" si="191"/>
        <v>2</v>
      </c>
      <c r="C4237" s="54">
        <f t="shared" si="192"/>
        <v>4228</v>
      </c>
      <c r="D4237" s="60">
        <v>64333.795527616516</v>
      </c>
      <c r="G4237" s="63"/>
      <c r="I4237" s="64"/>
      <c r="J4237" s="64"/>
      <c r="K4237" s="65"/>
      <c r="M4237" s="64"/>
      <c r="N4237" s="66"/>
      <c r="O4237" s="66"/>
      <c r="Q4237" s="67"/>
      <c r="R4237" s="68"/>
      <c r="S4237" s="63"/>
      <c r="AC4237" s="63">
        <v>62415.23771093227</v>
      </c>
      <c r="AD4237" s="63"/>
      <c r="AE4237" s="54" t="s">
        <v>177</v>
      </c>
      <c r="AG4237" s="63"/>
      <c r="AK4237" s="64"/>
      <c r="AL4237" s="64"/>
      <c r="AM4237" s="65"/>
      <c r="AO4237" s="64"/>
      <c r="AP4237" s="66"/>
      <c r="AQ4237" s="66"/>
      <c r="AS4237" s="67"/>
      <c r="AT4237" s="68"/>
    </row>
    <row r="4238" spans="1:46" x14ac:dyDescent="0.25">
      <c r="A4238" s="60">
        <v>64348.710460828152</v>
      </c>
      <c r="B4238" s="54">
        <f t="shared" si="191"/>
        <v>3</v>
      </c>
      <c r="C4238" s="54">
        <f t="shared" si="192"/>
        <v>4229</v>
      </c>
      <c r="D4238" s="60">
        <v>64348.710460828152</v>
      </c>
      <c r="G4238" s="63"/>
      <c r="I4238" s="64"/>
      <c r="J4238" s="64"/>
      <c r="K4238" s="65"/>
      <c r="M4238" s="64"/>
      <c r="N4238" s="66"/>
      <c r="O4238" s="66"/>
      <c r="Q4238" s="67"/>
      <c r="R4238" s="68"/>
      <c r="S4238" s="63"/>
      <c r="AC4238" s="63">
        <v>62429.705352560151</v>
      </c>
      <c r="AD4238" s="63"/>
      <c r="AE4238" s="54" t="s">
        <v>176</v>
      </c>
      <c r="AG4238" s="63"/>
      <c r="AK4238" s="64"/>
      <c r="AL4238" s="64"/>
      <c r="AM4238" s="65"/>
      <c r="AO4238" s="64"/>
      <c r="AP4238" s="66"/>
      <c r="AQ4238" s="66"/>
      <c r="AS4238" s="67"/>
      <c r="AT4238" s="68"/>
    </row>
    <row r="4239" spans="1:46" x14ac:dyDescent="0.25">
      <c r="A4239" s="60">
        <v>64363.736798064318</v>
      </c>
      <c r="B4239" s="54">
        <f t="shared" si="191"/>
        <v>4</v>
      </c>
      <c r="C4239" s="54">
        <f t="shared" si="192"/>
        <v>4230</v>
      </c>
      <c r="D4239" s="60">
        <v>64363.736798064318</v>
      </c>
      <c r="G4239" s="63"/>
      <c r="I4239" s="64"/>
      <c r="J4239" s="64"/>
      <c r="K4239" s="65"/>
      <c r="M4239" s="64"/>
      <c r="N4239" s="66"/>
      <c r="O4239" s="66"/>
      <c r="Q4239" s="67"/>
      <c r="R4239" s="68"/>
      <c r="S4239" s="63"/>
      <c r="AC4239" s="63">
        <v>62444.672000704333</v>
      </c>
      <c r="AD4239" s="63"/>
      <c r="AE4239" s="54" t="s">
        <v>177</v>
      </c>
      <c r="AG4239" s="63"/>
      <c r="AK4239" s="64"/>
      <c r="AL4239" s="64"/>
      <c r="AM4239" s="65"/>
      <c r="AO4239" s="64"/>
      <c r="AP4239" s="66"/>
      <c r="AQ4239" s="66"/>
      <c r="AS4239" s="67"/>
      <c r="AT4239" s="68"/>
    </row>
    <row r="4240" spans="1:46" x14ac:dyDescent="0.25">
      <c r="A4240" s="60">
        <v>64378.890622774605</v>
      </c>
      <c r="B4240" s="54">
        <f t="shared" si="191"/>
        <v>5</v>
      </c>
      <c r="C4240" s="54">
        <f t="shared" si="192"/>
        <v>4231</v>
      </c>
      <c r="D4240" s="60">
        <v>64378.890622774605</v>
      </c>
      <c r="G4240" s="63"/>
      <c r="I4240" s="64"/>
      <c r="J4240" s="64"/>
      <c r="K4240" s="65"/>
      <c r="M4240" s="64"/>
      <c r="N4240" s="66"/>
      <c r="O4240" s="66"/>
      <c r="Q4240" s="67"/>
      <c r="R4240" s="68"/>
      <c r="S4240" s="63"/>
      <c r="AC4240" s="63">
        <v>62459.512018396985</v>
      </c>
      <c r="AD4240" s="63"/>
      <c r="AE4240" s="54" t="s">
        <v>176</v>
      </c>
      <c r="AG4240" s="63"/>
      <c r="AK4240" s="64"/>
      <c r="AL4240" s="64"/>
      <c r="AM4240" s="65"/>
      <c r="AO4240" s="64"/>
      <c r="AP4240" s="66"/>
      <c r="AQ4240" s="66"/>
      <c r="AS4240" s="67"/>
      <c r="AT4240" s="68"/>
    </row>
    <row r="4241" spans="1:46" x14ac:dyDescent="0.25">
      <c r="A4241" s="60">
        <v>64394.176455556415</v>
      </c>
      <c r="B4241" s="54">
        <f t="shared" si="191"/>
        <v>6</v>
      </c>
      <c r="C4241" s="54">
        <f t="shared" si="192"/>
        <v>4232</v>
      </c>
      <c r="D4241" s="60">
        <v>64394.176455556415</v>
      </c>
      <c r="G4241" s="63"/>
      <c r="I4241" s="64"/>
      <c r="J4241" s="64"/>
      <c r="K4241" s="65"/>
      <c r="M4241" s="64"/>
      <c r="N4241" s="66"/>
      <c r="O4241" s="66"/>
      <c r="Q4241" s="67"/>
      <c r="R4241" s="68"/>
      <c r="S4241" s="63"/>
      <c r="AC4241" s="63">
        <v>62474.109271731228</v>
      </c>
      <c r="AD4241" s="63"/>
      <c r="AE4241" s="54" t="s">
        <v>177</v>
      </c>
      <c r="AG4241" s="63"/>
      <c r="AK4241" s="64"/>
      <c r="AL4241" s="64"/>
      <c r="AM4241" s="65"/>
      <c r="AO4241" s="64"/>
      <c r="AP4241" s="66"/>
      <c r="AQ4241" s="66"/>
      <c r="AS4241" s="67"/>
      <c r="AT4241" s="68"/>
    </row>
    <row r="4242" spans="1:46" x14ac:dyDescent="0.25">
      <c r="A4242" s="60">
        <v>64409.590642609634</v>
      </c>
      <c r="B4242" s="54">
        <f t="shared" si="191"/>
        <v>7</v>
      </c>
      <c r="C4242" s="54">
        <f t="shared" si="192"/>
        <v>4233</v>
      </c>
      <c r="D4242" s="60">
        <v>64409.590642609634</v>
      </c>
      <c r="G4242" s="63"/>
      <c r="I4242" s="64"/>
      <c r="J4242" s="64"/>
      <c r="K4242" s="65"/>
      <c r="M4242" s="64"/>
      <c r="N4242" s="66"/>
      <c r="O4242" s="66"/>
      <c r="Q4242" s="67"/>
      <c r="R4242" s="68"/>
      <c r="S4242" s="63"/>
      <c r="AC4242" s="63">
        <v>62489.303955787327</v>
      </c>
      <c r="AD4242" s="63"/>
      <c r="AE4242" s="54" t="s">
        <v>176</v>
      </c>
      <c r="AG4242" s="63"/>
      <c r="AK4242" s="64"/>
      <c r="AL4242" s="64"/>
      <c r="AM4242" s="65"/>
      <c r="AO4242" s="64"/>
      <c r="AP4242" s="66"/>
      <c r="AQ4242" s="66"/>
      <c r="AS4242" s="67"/>
      <c r="AT4242" s="68"/>
    </row>
    <row r="4243" spans="1:46" x14ac:dyDescent="0.25">
      <c r="A4243" s="60">
        <v>64425.122885374818</v>
      </c>
      <c r="B4243" s="54">
        <f t="shared" si="191"/>
        <v>8</v>
      </c>
      <c r="C4243" s="54">
        <f t="shared" si="192"/>
        <v>4234</v>
      </c>
      <c r="D4243" s="60">
        <v>64425.122885374818</v>
      </c>
      <c r="G4243" s="63"/>
      <c r="I4243" s="64"/>
      <c r="J4243" s="64"/>
      <c r="K4243" s="65"/>
      <c r="M4243" s="64"/>
      <c r="N4243" s="66"/>
      <c r="O4243" s="66"/>
      <c r="Q4243" s="67"/>
      <c r="R4243" s="68"/>
      <c r="S4243" s="63"/>
      <c r="AC4243" s="63">
        <v>62503.56605579704</v>
      </c>
      <c r="AD4243" s="63"/>
      <c r="AE4243" s="54" t="s">
        <v>177</v>
      </c>
      <c r="AG4243" s="63"/>
      <c r="AK4243" s="64"/>
      <c r="AL4243" s="64"/>
      <c r="AM4243" s="65"/>
      <c r="AO4243" s="64"/>
      <c r="AP4243" s="66"/>
      <c r="AQ4243" s="66"/>
      <c r="AS4243" s="67"/>
      <c r="AT4243" s="68"/>
    </row>
    <row r="4244" spans="1:46" x14ac:dyDescent="0.25">
      <c r="A4244" s="60">
        <v>64440.747716333251</v>
      </c>
      <c r="B4244" s="54">
        <f t="shared" si="191"/>
        <v>9</v>
      </c>
      <c r="C4244" s="54">
        <f t="shared" si="192"/>
        <v>4235</v>
      </c>
      <c r="D4244" s="60">
        <v>64440.747716333251</v>
      </c>
      <c r="G4244" s="63"/>
      <c r="I4244" s="64"/>
      <c r="J4244" s="64"/>
      <c r="K4244" s="65"/>
      <c r="M4244" s="64"/>
      <c r="N4244" s="66"/>
      <c r="O4244" s="66"/>
      <c r="Q4244" s="67"/>
      <c r="R4244" s="68"/>
      <c r="S4244" s="63"/>
      <c r="AC4244" s="63">
        <v>62519.023239428177</v>
      </c>
      <c r="AD4244" s="63"/>
      <c r="AE4244" s="54" t="s">
        <v>176</v>
      </c>
      <c r="AG4244" s="63"/>
      <c r="AK4244" s="64"/>
      <c r="AL4244" s="64"/>
      <c r="AM4244" s="65"/>
      <c r="AO4244" s="64"/>
      <c r="AP4244" s="66"/>
      <c r="AQ4244" s="66"/>
      <c r="AS4244" s="67"/>
      <c r="AT4244" s="68"/>
    </row>
    <row r="4245" spans="1:46" x14ac:dyDescent="0.25">
      <c r="A4245" s="60">
        <v>64456.443705168087</v>
      </c>
      <c r="B4245" s="54">
        <f t="shared" si="191"/>
        <v>10</v>
      </c>
      <c r="C4245" s="54">
        <f t="shared" si="192"/>
        <v>4236</v>
      </c>
      <c r="D4245" s="60">
        <v>64456.443705168087</v>
      </c>
      <c r="G4245" s="63"/>
      <c r="I4245" s="64"/>
      <c r="J4245" s="64"/>
      <c r="K4245" s="65"/>
      <c r="M4245" s="64"/>
      <c r="N4245" s="66"/>
      <c r="O4245" s="66"/>
      <c r="Q4245" s="67"/>
      <c r="R4245" s="68"/>
      <c r="S4245" s="63"/>
      <c r="AC4245" s="63">
        <v>62533.055397643242</v>
      </c>
      <c r="AD4245" s="63"/>
      <c r="AE4245" s="54" t="s">
        <v>177</v>
      </c>
      <c r="AG4245" s="63"/>
      <c r="AK4245" s="64"/>
      <c r="AL4245" s="64"/>
      <c r="AM4245" s="65"/>
      <c r="AO4245" s="64"/>
      <c r="AP4245" s="66"/>
      <c r="AQ4245" s="66"/>
      <c r="AS4245" s="67"/>
      <c r="AT4245" s="68"/>
    </row>
    <row r="4246" spans="1:46" x14ac:dyDescent="0.25">
      <c r="A4246" s="60">
        <v>64472.168447398115</v>
      </c>
      <c r="B4246" s="54">
        <f t="shared" si="191"/>
        <v>11</v>
      </c>
      <c r="C4246" s="54">
        <f t="shared" si="192"/>
        <v>4237</v>
      </c>
      <c r="D4246" s="60">
        <v>64472.168447398115</v>
      </c>
      <c r="G4246" s="63"/>
      <c r="I4246" s="64"/>
      <c r="J4246" s="64"/>
      <c r="K4246" s="65"/>
      <c r="M4246" s="64"/>
      <c r="N4246" s="66"/>
      <c r="O4246" s="66"/>
      <c r="Q4246" s="67"/>
      <c r="R4246" s="68"/>
      <c r="S4246" s="63"/>
      <c r="AC4246" s="63">
        <v>62548.628622760065</v>
      </c>
      <c r="AD4246" s="63"/>
      <c r="AE4246" s="54" t="s">
        <v>176</v>
      </c>
      <c r="AG4246" s="63"/>
      <c r="AK4246" s="64"/>
      <c r="AL4246" s="64"/>
      <c r="AM4246" s="65"/>
      <c r="AO4246" s="64"/>
      <c r="AP4246" s="66"/>
      <c r="AQ4246" s="66"/>
      <c r="AS4246" s="67"/>
      <c r="AT4246" s="68"/>
    </row>
    <row r="4247" spans="1:46" x14ac:dyDescent="0.25">
      <c r="A4247" s="60">
        <v>64487.89711440634</v>
      </c>
      <c r="B4247" s="54">
        <f t="shared" si="191"/>
        <v>12</v>
      </c>
      <c r="C4247" s="54">
        <f t="shared" si="192"/>
        <v>4238</v>
      </c>
      <c r="D4247" s="60">
        <v>64487.89711440634</v>
      </c>
      <c r="G4247" s="63"/>
      <c r="I4247" s="64"/>
      <c r="J4247" s="64"/>
      <c r="K4247" s="65"/>
      <c r="M4247" s="64"/>
      <c r="N4247" s="66"/>
      <c r="O4247" s="66"/>
      <c r="Q4247" s="67"/>
      <c r="R4247" s="68"/>
      <c r="S4247" s="63"/>
      <c r="AC4247" s="63">
        <v>62562.581978854723</v>
      </c>
      <c r="AD4247" s="63"/>
      <c r="AE4247" s="54" t="s">
        <v>177</v>
      </c>
      <c r="AG4247" s="63"/>
      <c r="AK4247" s="64"/>
      <c r="AL4247" s="64"/>
      <c r="AM4247" s="65"/>
      <c r="AO4247" s="64"/>
      <c r="AP4247" s="66"/>
      <c r="AQ4247" s="66"/>
      <c r="AS4247" s="67"/>
      <c r="AT4247" s="68"/>
    </row>
    <row r="4248" spans="1:46" x14ac:dyDescent="0.25">
      <c r="A4248" s="60">
        <v>64503.581055295188</v>
      </c>
      <c r="B4248" s="54">
        <f t="shared" si="191"/>
        <v>13</v>
      </c>
      <c r="C4248" s="54">
        <f t="shared" si="192"/>
        <v>4239</v>
      </c>
      <c r="D4248" s="60">
        <v>64503.581055295188</v>
      </c>
      <c r="G4248" s="63"/>
      <c r="I4248" s="64"/>
      <c r="J4248" s="64"/>
      <c r="K4248" s="65"/>
      <c r="M4248" s="64"/>
      <c r="N4248" s="66"/>
      <c r="O4248" s="66"/>
      <c r="Q4248" s="67"/>
      <c r="R4248" s="68"/>
      <c r="S4248" s="63"/>
      <c r="AC4248" s="63">
        <v>62578.105825951789</v>
      </c>
      <c r="AD4248" s="63"/>
      <c r="AE4248" s="54" t="s">
        <v>176</v>
      </c>
      <c r="AG4248" s="63"/>
      <c r="AK4248" s="64"/>
      <c r="AL4248" s="64"/>
      <c r="AM4248" s="65"/>
      <c r="AO4248" s="64"/>
      <c r="AP4248" s="66"/>
      <c r="AQ4248" s="66"/>
      <c r="AS4248" s="67"/>
      <c r="AT4248" s="68"/>
    </row>
    <row r="4249" spans="1:46" x14ac:dyDescent="0.25">
      <c r="A4249" s="60">
        <v>64519.201287939213</v>
      </c>
      <c r="B4249" s="54">
        <f t="shared" si="191"/>
        <v>14</v>
      </c>
      <c r="C4249" s="54">
        <f t="shared" si="192"/>
        <v>4240</v>
      </c>
      <c r="D4249" s="60">
        <v>64519.201287939213</v>
      </c>
      <c r="G4249" s="63"/>
      <c r="I4249" s="64"/>
      <c r="J4249" s="64"/>
      <c r="K4249" s="65"/>
      <c r="M4249" s="64"/>
      <c r="N4249" s="66"/>
      <c r="O4249" s="66"/>
      <c r="Q4249" s="67"/>
      <c r="R4249" s="68"/>
      <c r="S4249" s="63"/>
      <c r="AC4249" s="63">
        <v>62592.143276260234</v>
      </c>
      <c r="AD4249" s="63"/>
      <c r="AE4249" s="54" t="s">
        <v>177</v>
      </c>
      <c r="AG4249" s="63"/>
      <c r="AK4249" s="64"/>
      <c r="AL4249" s="64"/>
      <c r="AM4249" s="65"/>
      <c r="AO4249" s="64"/>
      <c r="AP4249" s="66"/>
      <c r="AQ4249" s="66"/>
      <c r="AS4249" s="67"/>
      <c r="AT4249" s="68"/>
    </row>
    <row r="4250" spans="1:46" x14ac:dyDescent="0.25">
      <c r="A4250" s="60">
        <v>64534.71610633377</v>
      </c>
      <c r="B4250" s="54">
        <f t="shared" si="191"/>
        <v>15</v>
      </c>
      <c r="C4250" s="54">
        <f t="shared" si="192"/>
        <v>4241</v>
      </c>
      <c r="D4250" s="60">
        <v>64534.71610633377</v>
      </c>
      <c r="G4250" s="63"/>
      <c r="I4250" s="64"/>
      <c r="J4250" s="64"/>
      <c r="K4250" s="65"/>
      <c r="M4250" s="64"/>
      <c r="N4250" s="66"/>
      <c r="O4250" s="66"/>
      <c r="Q4250" s="67"/>
      <c r="R4250" s="68"/>
      <c r="S4250" s="63"/>
      <c r="AC4250" s="63">
        <v>62607.471431251615</v>
      </c>
      <c r="AD4250" s="63"/>
      <c r="AE4250" s="54" t="s">
        <v>176</v>
      </c>
      <c r="AG4250" s="63"/>
      <c r="AK4250" s="64"/>
      <c r="AL4250" s="64"/>
      <c r="AM4250" s="65"/>
      <c r="AO4250" s="64"/>
      <c r="AP4250" s="66"/>
      <c r="AQ4250" s="66"/>
      <c r="AS4250" s="67"/>
      <c r="AT4250" s="68"/>
    </row>
    <row r="4251" spans="1:46" x14ac:dyDescent="0.25">
      <c r="A4251" s="60">
        <v>64550.119731364306</v>
      </c>
      <c r="B4251" s="54">
        <f t="shared" si="191"/>
        <v>16</v>
      </c>
      <c r="C4251" s="54">
        <f t="shared" si="192"/>
        <v>4242</v>
      </c>
      <c r="D4251" s="60">
        <v>64550.119731364306</v>
      </c>
      <c r="G4251" s="63"/>
      <c r="I4251" s="64"/>
      <c r="J4251" s="64"/>
      <c r="K4251" s="65"/>
      <c r="M4251" s="64"/>
      <c r="N4251" s="66"/>
      <c r="O4251" s="66"/>
      <c r="Q4251" s="67"/>
      <c r="R4251" s="68"/>
      <c r="S4251" s="63"/>
      <c r="AC4251" s="63">
        <v>62621.734876555391</v>
      </c>
      <c r="AD4251" s="63"/>
      <c r="AE4251" s="54" t="s">
        <v>177</v>
      </c>
      <c r="AG4251" s="63"/>
      <c r="AK4251" s="64"/>
      <c r="AL4251" s="64"/>
      <c r="AM4251" s="65"/>
      <c r="AO4251" s="64"/>
      <c r="AP4251" s="66"/>
      <c r="AQ4251" s="66"/>
      <c r="AS4251" s="67"/>
      <c r="AT4251" s="68"/>
    </row>
    <row r="4252" spans="1:46" x14ac:dyDescent="0.25">
      <c r="A4252" s="60">
        <v>64565.386852095369</v>
      </c>
      <c r="B4252" s="54">
        <f t="shared" si="191"/>
        <v>17</v>
      </c>
      <c r="C4252" s="54">
        <f t="shared" si="192"/>
        <v>4243</v>
      </c>
      <c r="D4252" s="60">
        <v>64565.386852095369</v>
      </c>
      <c r="G4252" s="63"/>
      <c r="I4252" s="64"/>
      <c r="J4252" s="64"/>
      <c r="K4252" s="65"/>
      <c r="M4252" s="64"/>
      <c r="N4252" s="66"/>
      <c r="O4252" s="66"/>
      <c r="Q4252" s="67"/>
      <c r="R4252" s="68"/>
      <c r="S4252" s="63"/>
      <c r="AC4252" s="63">
        <v>62636.765849298332</v>
      </c>
      <c r="AD4252" s="63"/>
      <c r="AE4252" s="54" t="s">
        <v>176</v>
      </c>
      <c r="AG4252" s="63"/>
      <c r="AK4252" s="64"/>
      <c r="AL4252" s="64"/>
      <c r="AM4252" s="65"/>
      <c r="AO4252" s="64"/>
      <c r="AP4252" s="66"/>
      <c r="AQ4252" s="66"/>
      <c r="AS4252" s="67"/>
      <c r="AT4252" s="68"/>
    </row>
    <row r="4253" spans="1:46" x14ac:dyDescent="0.25">
      <c r="A4253" s="60">
        <v>64580.528598434292</v>
      </c>
      <c r="B4253" s="54">
        <f t="shared" si="191"/>
        <v>18</v>
      </c>
      <c r="C4253" s="54">
        <f t="shared" si="192"/>
        <v>4244</v>
      </c>
      <c r="D4253" s="60">
        <v>64580.528598434292</v>
      </c>
      <c r="G4253" s="63"/>
      <c r="I4253" s="64"/>
      <c r="J4253" s="64"/>
      <c r="K4253" s="65"/>
      <c r="M4253" s="64"/>
      <c r="N4253" s="66"/>
      <c r="O4253" s="66"/>
      <c r="Q4253" s="67"/>
      <c r="R4253" s="68"/>
      <c r="S4253" s="63"/>
      <c r="AC4253" s="63">
        <v>62651.352435765322</v>
      </c>
      <c r="AD4253" s="63"/>
      <c r="AE4253" s="54" t="s">
        <v>177</v>
      </c>
      <c r="AG4253" s="63"/>
      <c r="AK4253" s="64"/>
      <c r="AL4253" s="64"/>
      <c r="AM4253" s="65"/>
      <c r="AO4253" s="64"/>
      <c r="AP4253" s="66"/>
      <c r="AQ4253" s="66"/>
      <c r="AS4253" s="67"/>
      <c r="AT4253" s="68"/>
    </row>
    <row r="4254" spans="1:46" x14ac:dyDescent="0.25">
      <c r="A4254" s="60">
        <v>64595.538659336511</v>
      </c>
      <c r="B4254" s="54">
        <f t="shared" si="191"/>
        <v>19</v>
      </c>
      <c r="C4254" s="54">
        <f t="shared" si="192"/>
        <v>4245</v>
      </c>
      <c r="D4254" s="60">
        <v>64595.538659336511</v>
      </c>
      <c r="G4254" s="63"/>
      <c r="I4254" s="64"/>
      <c r="J4254" s="64"/>
      <c r="K4254" s="65"/>
      <c r="M4254" s="64"/>
      <c r="N4254" s="66"/>
      <c r="O4254" s="66"/>
      <c r="Q4254" s="67"/>
      <c r="R4254" s="68"/>
      <c r="S4254" s="63"/>
      <c r="AC4254" s="63">
        <v>62666.040558808949</v>
      </c>
      <c r="AD4254" s="63"/>
      <c r="AE4254" s="54" t="s">
        <v>176</v>
      </c>
      <c r="AG4254" s="63"/>
      <c r="AK4254" s="64"/>
      <c r="AL4254" s="64"/>
      <c r="AM4254" s="65"/>
      <c r="AO4254" s="64"/>
      <c r="AP4254" s="66"/>
      <c r="AQ4254" s="66"/>
      <c r="AS4254" s="67"/>
      <c r="AT4254" s="68"/>
    </row>
    <row r="4255" spans="1:46" x14ac:dyDescent="0.25">
      <c r="A4255" s="60">
        <v>64610.444369758945</v>
      </c>
      <c r="B4255" s="54">
        <f t="shared" si="191"/>
        <v>20</v>
      </c>
      <c r="C4255" s="54">
        <f t="shared" si="192"/>
        <v>4246</v>
      </c>
      <c r="D4255" s="60">
        <v>64610.444369758945</v>
      </c>
      <c r="G4255" s="63"/>
      <c r="I4255" s="64"/>
      <c r="J4255" s="64"/>
      <c r="K4255" s="65"/>
      <c r="M4255" s="64"/>
      <c r="N4255" s="66"/>
      <c r="O4255" s="66"/>
      <c r="Q4255" s="67"/>
      <c r="R4255" s="68"/>
      <c r="S4255" s="63"/>
      <c r="AC4255" s="63">
        <v>62680.987137799617</v>
      </c>
      <c r="AD4255" s="63"/>
      <c r="AE4255" s="54" t="s">
        <v>177</v>
      </c>
      <c r="AG4255" s="63"/>
      <c r="AK4255" s="64"/>
      <c r="AL4255" s="64"/>
      <c r="AM4255" s="65"/>
      <c r="AO4255" s="64"/>
      <c r="AP4255" s="66"/>
      <c r="AQ4255" s="66"/>
      <c r="AS4255" s="67"/>
      <c r="AT4255" s="68"/>
    </row>
    <row r="4256" spans="1:46" x14ac:dyDescent="0.25">
      <c r="A4256" s="60">
        <v>64625.255327309016</v>
      </c>
      <c r="B4256" s="54">
        <f t="shared" si="191"/>
        <v>21</v>
      </c>
      <c r="C4256" s="54">
        <f t="shared" si="192"/>
        <v>4247</v>
      </c>
      <c r="D4256" s="60">
        <v>64625.255327309016</v>
      </c>
      <c r="G4256" s="63"/>
      <c r="I4256" s="64"/>
      <c r="J4256" s="64"/>
      <c r="K4256" s="65"/>
      <c r="M4256" s="64"/>
      <c r="N4256" s="66"/>
      <c r="O4256" s="66"/>
      <c r="Q4256" s="67"/>
      <c r="R4256" s="68"/>
      <c r="S4256" s="63"/>
      <c r="AC4256" s="63">
        <v>62695.346286615357</v>
      </c>
      <c r="AD4256" s="63"/>
      <c r="AE4256" s="54" t="s">
        <v>176</v>
      </c>
      <c r="AG4256" s="63"/>
      <c r="AK4256" s="64"/>
      <c r="AL4256" s="64"/>
      <c r="AM4256" s="65"/>
      <c r="AO4256" s="64"/>
      <c r="AP4256" s="66"/>
      <c r="AQ4256" s="66"/>
      <c r="AS4256" s="67"/>
      <c r="AT4256" s="68"/>
    </row>
    <row r="4257" spans="1:46" x14ac:dyDescent="0.25">
      <c r="A4257" s="60">
        <v>64640.010806201026</v>
      </c>
      <c r="B4257" s="54">
        <f t="shared" si="191"/>
        <v>22</v>
      </c>
      <c r="C4257" s="54">
        <f t="shared" si="192"/>
        <v>4248</v>
      </c>
      <c r="D4257" s="60">
        <v>64640.010806201026</v>
      </c>
      <c r="G4257" s="63"/>
      <c r="I4257" s="64"/>
      <c r="J4257" s="64"/>
      <c r="K4257" s="65"/>
      <c r="M4257" s="64"/>
      <c r="N4257" s="66"/>
      <c r="O4257" s="66"/>
      <c r="Q4257" s="67"/>
      <c r="R4257" s="68"/>
      <c r="S4257" s="63"/>
      <c r="AC4257" s="63">
        <v>62710.620325165335</v>
      </c>
      <c r="AD4257" s="63"/>
      <c r="AE4257" s="54" t="s">
        <v>177</v>
      </c>
      <c r="AG4257" s="63"/>
      <c r="AK4257" s="64"/>
      <c r="AL4257" s="64"/>
      <c r="AM4257" s="65"/>
      <c r="AO4257" s="64"/>
      <c r="AP4257" s="66"/>
      <c r="AQ4257" s="66"/>
      <c r="AS4257" s="67"/>
      <c r="AT4257" s="68"/>
    </row>
    <row r="4258" spans="1:46" x14ac:dyDescent="0.25">
      <c r="A4258" s="60">
        <v>64654.729620514438</v>
      </c>
      <c r="B4258" s="54">
        <f t="shared" si="191"/>
        <v>23</v>
      </c>
      <c r="C4258" s="54">
        <f t="shared" si="192"/>
        <v>4249</v>
      </c>
      <c r="D4258" s="60">
        <v>64654.729620514438</v>
      </c>
      <c r="G4258" s="63"/>
      <c r="I4258" s="64"/>
      <c r="J4258" s="64"/>
      <c r="K4258" s="65"/>
      <c r="M4258" s="64"/>
      <c r="N4258" s="66"/>
      <c r="O4258" s="66"/>
      <c r="Q4258" s="67"/>
      <c r="R4258" s="68"/>
      <c r="S4258" s="63"/>
      <c r="AC4258" s="63">
        <v>62724.724470971618</v>
      </c>
      <c r="AD4258" s="63"/>
      <c r="AE4258" s="54" t="s">
        <v>176</v>
      </c>
      <c r="AG4258" s="63"/>
      <c r="AK4258" s="64"/>
      <c r="AL4258" s="64"/>
      <c r="AM4258" s="65"/>
      <c r="AO4258" s="64"/>
      <c r="AP4258" s="66"/>
      <c r="AQ4258" s="66"/>
      <c r="AS4258" s="67"/>
      <c r="AT4258" s="68"/>
    </row>
    <row r="4259" spans="1:46" x14ac:dyDescent="0.25">
      <c r="A4259" s="60">
        <v>64669.456649364438</v>
      </c>
      <c r="B4259" s="54">
        <f t="shared" si="191"/>
        <v>24</v>
      </c>
      <c r="C4259" s="54">
        <f t="shared" si="192"/>
        <v>4250</v>
      </c>
      <c r="D4259" s="60">
        <v>64669.456649364438</v>
      </c>
      <c r="G4259" s="63"/>
      <c r="I4259" s="64"/>
      <c r="J4259" s="64"/>
      <c r="K4259" s="65"/>
      <c r="M4259" s="64"/>
      <c r="N4259" s="66"/>
      <c r="O4259" s="66"/>
      <c r="Q4259" s="67"/>
      <c r="R4259" s="68"/>
      <c r="S4259" s="63"/>
      <c r="AC4259" s="63">
        <v>62740.226141175255</v>
      </c>
      <c r="AD4259" s="63"/>
      <c r="AE4259" s="54" t="s">
        <v>177</v>
      </c>
      <c r="AG4259" s="63"/>
      <c r="AK4259" s="64"/>
      <c r="AL4259" s="64"/>
      <c r="AM4259" s="65"/>
      <c r="AO4259" s="64"/>
      <c r="AP4259" s="66"/>
      <c r="AQ4259" s="66"/>
      <c r="AS4259" s="67"/>
      <c r="AT4259" s="68"/>
    </row>
    <row r="4260" spans="1:46" x14ac:dyDescent="0.25">
      <c r="A4260" s="60">
        <v>64684.212001182139</v>
      </c>
      <c r="B4260" s="54">
        <f t="shared" si="191"/>
        <v>1</v>
      </c>
      <c r="C4260" s="54">
        <f t="shared" si="192"/>
        <v>4251</v>
      </c>
      <c r="D4260" s="60">
        <v>64684.212001182139</v>
      </c>
      <c r="G4260" s="63"/>
      <c r="I4260" s="64"/>
      <c r="J4260" s="64"/>
      <c r="K4260" s="65"/>
      <c r="M4260" s="64"/>
      <c r="N4260" s="66"/>
      <c r="O4260" s="66"/>
      <c r="Q4260" s="67"/>
      <c r="R4260" s="68"/>
      <c r="S4260" s="63"/>
      <c r="AC4260" s="63">
        <v>62754.202508802526</v>
      </c>
      <c r="AD4260" s="63"/>
      <c r="AE4260" s="54" t="s">
        <v>176</v>
      </c>
      <c r="AG4260" s="63"/>
      <c r="AK4260" s="64"/>
      <c r="AL4260" s="64"/>
      <c r="AM4260" s="65"/>
      <c r="AO4260" s="64"/>
      <c r="AP4260" s="66"/>
      <c r="AQ4260" s="66"/>
      <c r="AS4260" s="67"/>
      <c r="AT4260" s="68"/>
    </row>
    <row r="4261" spans="1:46" x14ac:dyDescent="0.25">
      <c r="A4261" s="60">
        <v>64699.038721467834</v>
      </c>
      <c r="B4261" s="54">
        <f t="shared" si="191"/>
        <v>2</v>
      </c>
      <c r="C4261" s="54">
        <f t="shared" si="192"/>
        <v>4252</v>
      </c>
      <c r="D4261" s="60">
        <v>64699.038721467834</v>
      </c>
      <c r="G4261" s="63"/>
      <c r="I4261" s="64"/>
      <c r="J4261" s="64"/>
      <c r="K4261" s="65"/>
      <c r="M4261" s="64"/>
      <c r="N4261" s="66"/>
      <c r="O4261" s="66"/>
      <c r="Q4261" s="67"/>
      <c r="R4261" s="68"/>
      <c r="S4261" s="63"/>
      <c r="AC4261" s="63">
        <v>62769.784212859813</v>
      </c>
      <c r="AD4261" s="63"/>
      <c r="AE4261" s="54" t="s">
        <v>177</v>
      </c>
      <c r="AG4261" s="63"/>
      <c r="AK4261" s="64"/>
      <c r="AL4261" s="64"/>
      <c r="AM4261" s="65"/>
      <c r="AO4261" s="64"/>
      <c r="AP4261" s="66"/>
      <c r="AQ4261" s="66"/>
      <c r="AS4261" s="67"/>
      <c r="AT4261" s="68"/>
    </row>
    <row r="4262" spans="1:46" x14ac:dyDescent="0.25">
      <c r="A4262" s="60">
        <v>64713.950703936163</v>
      </c>
      <c r="B4262" s="54">
        <f t="shared" si="191"/>
        <v>3</v>
      </c>
      <c r="C4262" s="54">
        <f t="shared" si="192"/>
        <v>4253</v>
      </c>
      <c r="D4262" s="60">
        <v>64713.950703936163</v>
      </c>
      <c r="G4262" s="63"/>
      <c r="I4262" s="64"/>
      <c r="J4262" s="64"/>
      <c r="K4262" s="65"/>
      <c r="M4262" s="64"/>
      <c r="N4262" s="66"/>
      <c r="O4262" s="66"/>
      <c r="Q4262" s="67"/>
      <c r="R4262" s="68"/>
      <c r="S4262" s="63"/>
      <c r="AC4262" s="63">
        <v>62783.792848959565</v>
      </c>
      <c r="AD4262" s="63"/>
      <c r="AE4262" s="54" t="s">
        <v>176</v>
      </c>
      <c r="AG4262" s="63"/>
      <c r="AK4262" s="64"/>
      <c r="AL4262" s="64"/>
      <c r="AM4262" s="65"/>
      <c r="AO4262" s="64"/>
      <c r="AP4262" s="66"/>
      <c r="AQ4262" s="66"/>
      <c r="AS4262" s="67"/>
      <c r="AT4262" s="68"/>
    </row>
    <row r="4263" spans="1:46" x14ac:dyDescent="0.25">
      <c r="A4263" s="60">
        <v>64728.981448316015</v>
      </c>
      <c r="B4263" s="54">
        <f t="shared" si="191"/>
        <v>4</v>
      </c>
      <c r="C4263" s="54">
        <f t="shared" si="192"/>
        <v>4254</v>
      </c>
      <c r="D4263" s="60">
        <v>64728.981448316015</v>
      </c>
      <c r="G4263" s="63"/>
      <c r="I4263" s="64"/>
      <c r="J4263" s="64"/>
      <c r="K4263" s="65"/>
      <c r="M4263" s="64"/>
      <c r="N4263" s="66"/>
      <c r="O4263" s="66"/>
      <c r="Q4263" s="67"/>
      <c r="R4263" s="68"/>
      <c r="S4263" s="63"/>
      <c r="AC4263" s="63">
        <v>62799.291459333152</v>
      </c>
      <c r="AD4263" s="63"/>
      <c r="AE4263" s="54" t="s">
        <v>177</v>
      </c>
      <c r="AG4263" s="63"/>
      <c r="AK4263" s="64"/>
      <c r="AL4263" s="64"/>
      <c r="AM4263" s="65"/>
      <c r="AO4263" s="64"/>
      <c r="AP4263" s="66"/>
      <c r="AQ4263" s="66"/>
      <c r="AS4263" s="67"/>
      <c r="AT4263" s="68"/>
    </row>
    <row r="4264" spans="1:46" x14ac:dyDescent="0.25">
      <c r="A4264" s="60">
        <v>64744.132573028561</v>
      </c>
      <c r="B4264" s="54">
        <f t="shared" si="191"/>
        <v>5</v>
      </c>
      <c r="C4264" s="54">
        <f t="shared" si="192"/>
        <v>4255</v>
      </c>
      <c r="D4264" s="60">
        <v>64744.132573028561</v>
      </c>
      <c r="G4264" s="63"/>
      <c r="I4264" s="64"/>
      <c r="J4264" s="64"/>
      <c r="K4264" s="65"/>
      <c r="M4264" s="64"/>
      <c r="N4264" s="66"/>
      <c r="O4264" s="66"/>
      <c r="Q4264" s="67"/>
      <c r="R4264" s="68"/>
      <c r="S4264" s="63"/>
      <c r="AC4264" s="63">
        <v>62813.492360153235</v>
      </c>
      <c r="AD4264" s="63"/>
      <c r="AE4264" s="54" t="s">
        <v>176</v>
      </c>
      <c r="AG4264" s="63"/>
      <c r="AK4264" s="64"/>
      <c r="AL4264" s="64"/>
      <c r="AM4264" s="65"/>
      <c r="AO4264" s="64"/>
      <c r="AP4264" s="66"/>
      <c r="AQ4264" s="66"/>
      <c r="AS4264" s="67"/>
      <c r="AT4264" s="68"/>
    </row>
    <row r="4265" spans="1:46" x14ac:dyDescent="0.25">
      <c r="A4265" s="60">
        <v>64759.421256427653</v>
      </c>
      <c r="B4265" s="54">
        <f t="shared" si="191"/>
        <v>6</v>
      </c>
      <c r="C4265" s="54">
        <f t="shared" si="192"/>
        <v>4256</v>
      </c>
      <c r="D4265" s="60">
        <v>64759.421256427653</v>
      </c>
      <c r="G4265" s="63"/>
      <c r="I4265" s="64"/>
      <c r="J4265" s="64"/>
      <c r="K4265" s="65"/>
      <c r="M4265" s="64"/>
      <c r="N4265" s="66"/>
      <c r="O4265" s="66"/>
      <c r="Q4265" s="67"/>
      <c r="R4265" s="68"/>
      <c r="S4265" s="63"/>
      <c r="AC4265" s="63">
        <v>62828.760479358025</v>
      </c>
      <c r="AD4265" s="63"/>
      <c r="AE4265" s="54" t="s">
        <v>177</v>
      </c>
      <c r="AG4265" s="63"/>
      <c r="AK4265" s="64"/>
      <c r="AL4265" s="64"/>
      <c r="AM4265" s="65"/>
      <c r="AO4265" s="64"/>
      <c r="AP4265" s="66"/>
      <c r="AQ4265" s="66"/>
      <c r="AS4265" s="67"/>
      <c r="AT4265" s="68"/>
    </row>
    <row r="4266" spans="1:46" x14ac:dyDescent="0.25">
      <c r="A4266" s="60">
        <v>64774.833501535002</v>
      </c>
      <c r="B4266" s="54">
        <f t="shared" si="191"/>
        <v>7</v>
      </c>
      <c r="C4266" s="54">
        <f t="shared" si="192"/>
        <v>4257</v>
      </c>
      <c r="D4266" s="60">
        <v>64774.833501535002</v>
      </c>
      <c r="G4266" s="63"/>
      <c r="I4266" s="64"/>
      <c r="J4266" s="64"/>
      <c r="K4266" s="65"/>
      <c r="M4266" s="64"/>
      <c r="N4266" s="66"/>
      <c r="O4266" s="66"/>
      <c r="Q4266" s="67"/>
      <c r="R4266" s="68"/>
      <c r="S4266" s="63"/>
      <c r="AC4266" s="63">
        <v>62843.27576685138</v>
      </c>
      <c r="AD4266" s="63"/>
      <c r="AE4266" s="54" t="s">
        <v>176</v>
      </c>
      <c r="AG4266" s="63"/>
      <c r="AK4266" s="64"/>
      <c r="AL4266" s="64"/>
      <c r="AM4266" s="65"/>
      <c r="AO4266" s="64"/>
      <c r="AP4266" s="66"/>
      <c r="AQ4266" s="66"/>
      <c r="AS4266" s="67"/>
      <c r="AT4266" s="68"/>
    </row>
    <row r="4267" spans="1:46" x14ac:dyDescent="0.25">
      <c r="A4267" s="60">
        <v>64790.366111063398</v>
      </c>
      <c r="B4267" s="54">
        <f t="shared" si="191"/>
        <v>8</v>
      </c>
      <c r="C4267" s="54">
        <f t="shared" si="192"/>
        <v>4258</v>
      </c>
      <c r="D4267" s="60">
        <v>64790.366111063398</v>
      </c>
      <c r="G4267" s="63"/>
      <c r="I4267" s="64"/>
      <c r="J4267" s="64"/>
      <c r="K4267" s="65"/>
      <c r="M4267" s="64"/>
      <c r="N4267" s="66"/>
      <c r="O4267" s="66"/>
      <c r="Q4267" s="67"/>
      <c r="R4267" s="68"/>
      <c r="S4267" s="63"/>
      <c r="AC4267" s="63">
        <v>62858.206707329489</v>
      </c>
      <c r="AD4267" s="63"/>
      <c r="AE4267" s="54" t="s">
        <v>177</v>
      </c>
      <c r="AG4267" s="63"/>
      <c r="AK4267" s="64"/>
      <c r="AL4267" s="64"/>
      <c r="AM4267" s="65"/>
      <c r="AO4267" s="64"/>
      <c r="AP4267" s="66"/>
      <c r="AQ4267" s="66"/>
      <c r="AS4267" s="67"/>
      <c r="AT4267" s="68"/>
    </row>
    <row r="4268" spans="1:46" x14ac:dyDescent="0.25">
      <c r="A4268" s="60">
        <v>64805.990798071492</v>
      </c>
      <c r="B4268" s="54">
        <f t="shared" si="191"/>
        <v>9</v>
      </c>
      <c r="C4268" s="54">
        <f t="shared" si="192"/>
        <v>4259</v>
      </c>
      <c r="D4268" s="60">
        <v>64805.990798071492</v>
      </c>
      <c r="G4268" s="63"/>
      <c r="I4268" s="64"/>
      <c r="J4268" s="64"/>
      <c r="K4268" s="65"/>
      <c r="M4268" s="64"/>
      <c r="N4268" s="66"/>
      <c r="O4268" s="66"/>
      <c r="Q4268" s="67"/>
      <c r="R4268" s="68"/>
      <c r="S4268" s="63"/>
      <c r="AC4268" s="63">
        <v>62873.087228158489</v>
      </c>
      <c r="AD4268" s="63"/>
      <c r="AE4268" s="54" t="s">
        <v>176</v>
      </c>
      <c r="AG4268" s="63"/>
      <c r="AK4268" s="64"/>
      <c r="AL4268" s="64"/>
      <c r="AM4268" s="65"/>
      <c r="AO4268" s="64"/>
      <c r="AP4268" s="66"/>
      <c r="AQ4268" s="66"/>
      <c r="AS4268" s="67"/>
      <c r="AT4268" s="68"/>
    </row>
    <row r="4269" spans="1:46" x14ac:dyDescent="0.25">
      <c r="A4269" s="60">
        <v>64821.684487424791</v>
      </c>
      <c r="B4269" s="54">
        <f t="shared" si="191"/>
        <v>10</v>
      </c>
      <c r="C4269" s="54">
        <f t="shared" si="192"/>
        <v>4260</v>
      </c>
      <c r="D4269" s="60">
        <v>64821.684487424791</v>
      </c>
      <c r="G4269" s="63"/>
      <c r="I4269" s="64"/>
      <c r="J4269" s="64"/>
      <c r="K4269" s="65"/>
      <c r="M4269" s="64"/>
      <c r="N4269" s="66"/>
      <c r="O4269" s="66"/>
      <c r="Q4269" s="67"/>
      <c r="R4269" s="68"/>
      <c r="S4269" s="63"/>
      <c r="AC4269" s="63">
        <v>62887.638604973909</v>
      </c>
      <c r="AD4269" s="63"/>
      <c r="AE4269" s="54" t="s">
        <v>177</v>
      </c>
      <c r="AG4269" s="63"/>
      <c r="AK4269" s="64"/>
      <c r="AL4269" s="64"/>
      <c r="AM4269" s="65"/>
      <c r="AO4269" s="64"/>
      <c r="AP4269" s="66"/>
      <c r="AQ4269" s="66"/>
      <c r="AS4269" s="67"/>
      <c r="AT4269" s="68"/>
    </row>
    <row r="4270" spans="1:46" x14ac:dyDescent="0.25">
      <c r="A4270" s="60">
        <v>64837.411854972597</v>
      </c>
      <c r="B4270" s="54">
        <f t="shared" si="191"/>
        <v>11</v>
      </c>
      <c r="C4270" s="54">
        <f t="shared" si="192"/>
        <v>4261</v>
      </c>
      <c r="D4270" s="60">
        <v>64837.411854972597</v>
      </c>
      <c r="G4270" s="63"/>
      <c r="I4270" s="64"/>
      <c r="J4270" s="64"/>
      <c r="K4270" s="65"/>
      <c r="M4270" s="64"/>
      <c r="N4270" s="66"/>
      <c r="O4270" s="66"/>
      <c r="Q4270" s="67"/>
      <c r="R4270" s="68"/>
      <c r="S4270" s="63"/>
      <c r="AC4270" s="63">
        <v>62902.849755321629</v>
      </c>
      <c r="AD4270" s="63"/>
      <c r="AE4270" s="54" t="s">
        <v>176</v>
      </c>
      <c r="AG4270" s="63"/>
      <c r="AK4270" s="64"/>
      <c r="AL4270" s="64"/>
      <c r="AM4270" s="65"/>
      <c r="AO4270" s="64"/>
      <c r="AP4270" s="66"/>
      <c r="AQ4270" s="66"/>
      <c r="AS4270" s="67"/>
      <c r="AT4270" s="68"/>
    </row>
    <row r="4271" spans="1:46" x14ac:dyDescent="0.25">
      <c r="A4271" s="60">
        <v>64853.136151866056</v>
      </c>
      <c r="B4271" s="54">
        <f t="shared" si="191"/>
        <v>12</v>
      </c>
      <c r="C4271" s="54">
        <f t="shared" si="192"/>
        <v>4262</v>
      </c>
      <c r="D4271" s="60">
        <v>64853.136151866056</v>
      </c>
      <c r="G4271" s="63"/>
      <c r="I4271" s="64"/>
      <c r="J4271" s="64"/>
      <c r="K4271" s="65"/>
      <c r="M4271" s="64"/>
      <c r="N4271" s="66"/>
      <c r="O4271" s="66"/>
      <c r="Q4271" s="67"/>
      <c r="R4271" s="68"/>
      <c r="S4271" s="63"/>
      <c r="AC4271" s="63">
        <v>62917.060475273523</v>
      </c>
      <c r="AD4271" s="63"/>
      <c r="AE4271" s="54" t="s">
        <v>177</v>
      </c>
      <c r="AG4271" s="63"/>
      <c r="AK4271" s="64"/>
      <c r="AL4271" s="64"/>
      <c r="AM4271" s="65"/>
      <c r="AO4271" s="64"/>
      <c r="AP4271" s="66"/>
      <c r="AQ4271" s="66"/>
      <c r="AS4271" s="67"/>
      <c r="AT4271" s="68"/>
    </row>
    <row r="4272" spans="1:46" x14ac:dyDescent="0.25">
      <c r="A4272" s="60">
        <v>64868.825490103569</v>
      </c>
      <c r="B4272" s="54">
        <f t="shared" si="191"/>
        <v>13</v>
      </c>
      <c r="C4272" s="54">
        <f t="shared" si="192"/>
        <v>4263</v>
      </c>
      <c r="D4272" s="60">
        <v>64868.825490103569</v>
      </c>
      <c r="G4272" s="63"/>
      <c r="I4272" s="64"/>
      <c r="J4272" s="64"/>
      <c r="K4272" s="65"/>
      <c r="M4272" s="64"/>
      <c r="N4272" s="66"/>
      <c r="O4272" s="66"/>
      <c r="Q4272" s="67"/>
      <c r="R4272" s="68"/>
      <c r="S4272" s="63"/>
      <c r="AC4272" s="63">
        <v>62932.499220779166</v>
      </c>
      <c r="AD4272" s="63"/>
      <c r="AE4272" s="54" t="s">
        <v>176</v>
      </c>
      <c r="AG4272" s="63"/>
      <c r="AK4272" s="64"/>
      <c r="AL4272" s="64"/>
      <c r="AM4272" s="65"/>
      <c r="AO4272" s="64"/>
      <c r="AP4272" s="66"/>
      <c r="AQ4272" s="66"/>
      <c r="AS4272" s="67"/>
      <c r="AT4272" s="68"/>
    </row>
    <row r="4273" spans="1:46" x14ac:dyDescent="0.25">
      <c r="A4273" s="60">
        <v>64884.440297607332</v>
      </c>
      <c r="B4273" s="54">
        <f t="shared" si="191"/>
        <v>14</v>
      </c>
      <c r="C4273" s="54">
        <f t="shared" si="192"/>
        <v>4264</v>
      </c>
      <c r="D4273" s="60">
        <v>64884.440297607332</v>
      </c>
      <c r="G4273" s="63"/>
      <c r="I4273" s="64"/>
      <c r="J4273" s="64"/>
      <c r="K4273" s="65"/>
      <c r="M4273" s="64"/>
      <c r="N4273" s="66"/>
      <c r="O4273" s="66"/>
      <c r="Q4273" s="67"/>
      <c r="R4273" s="68"/>
      <c r="S4273" s="63"/>
      <c r="AC4273" s="63">
        <v>62946.483239637222</v>
      </c>
      <c r="AD4273" s="63"/>
      <c r="AE4273" s="54" t="s">
        <v>177</v>
      </c>
      <c r="AG4273" s="63"/>
      <c r="AK4273" s="64"/>
      <c r="AL4273" s="64"/>
      <c r="AM4273" s="65"/>
      <c r="AO4273" s="64"/>
      <c r="AP4273" s="66"/>
      <c r="AQ4273" s="66"/>
      <c r="AS4273" s="67"/>
      <c r="AT4273" s="68"/>
    </row>
    <row r="4274" spans="1:46" x14ac:dyDescent="0.25">
      <c r="A4274" s="60">
        <v>64899.962060001679</v>
      </c>
      <c r="B4274" s="54">
        <f t="shared" si="191"/>
        <v>15</v>
      </c>
      <c r="C4274" s="54">
        <f t="shared" si="192"/>
        <v>4265</v>
      </c>
      <c r="D4274" s="60">
        <v>64899.962060001679</v>
      </c>
      <c r="G4274" s="63"/>
      <c r="I4274" s="64"/>
      <c r="J4274" s="64"/>
      <c r="K4274" s="65"/>
      <c r="M4274" s="64"/>
      <c r="N4274" s="66"/>
      <c r="O4274" s="66"/>
      <c r="Q4274" s="67"/>
      <c r="R4274" s="68"/>
      <c r="S4274" s="63"/>
      <c r="AC4274" s="63">
        <v>62962.014250674285</v>
      </c>
      <c r="AD4274" s="63"/>
      <c r="AE4274" s="54" t="s">
        <v>176</v>
      </c>
      <c r="AG4274" s="63"/>
      <c r="AK4274" s="64"/>
      <c r="AL4274" s="64"/>
      <c r="AM4274" s="65"/>
      <c r="AO4274" s="64"/>
      <c r="AP4274" s="66"/>
      <c r="AQ4274" s="66"/>
      <c r="AS4274" s="67"/>
      <c r="AT4274" s="68"/>
    </row>
    <row r="4275" spans="1:46" x14ac:dyDescent="0.25">
      <c r="A4275" s="60">
        <v>64915.359769620933</v>
      </c>
      <c r="B4275" s="54">
        <f t="shared" si="191"/>
        <v>16</v>
      </c>
      <c r="C4275" s="54">
        <f t="shared" si="192"/>
        <v>4266</v>
      </c>
      <c r="D4275" s="60">
        <v>64915.359769620933</v>
      </c>
      <c r="G4275" s="63"/>
      <c r="I4275" s="64"/>
      <c r="J4275" s="64"/>
      <c r="K4275" s="65"/>
      <c r="M4275" s="64"/>
      <c r="N4275" s="66"/>
      <c r="O4275" s="66"/>
      <c r="Q4275" s="67"/>
      <c r="R4275" s="68"/>
      <c r="S4275" s="63"/>
      <c r="AC4275" s="63">
        <v>62975.930583354551</v>
      </c>
      <c r="AD4275" s="63"/>
      <c r="AE4275" s="54" t="s">
        <v>177</v>
      </c>
      <c r="AG4275" s="63"/>
      <c r="AK4275" s="64"/>
      <c r="AL4275" s="64"/>
      <c r="AM4275" s="65"/>
      <c r="AO4275" s="64"/>
      <c r="AP4275" s="66"/>
      <c r="AQ4275" s="66"/>
      <c r="AS4275" s="67"/>
      <c r="AT4275" s="68"/>
    </row>
    <row r="4276" spans="1:46" x14ac:dyDescent="0.25">
      <c r="A4276" s="60">
        <v>64930.634007367771</v>
      </c>
      <c r="B4276" s="54">
        <f t="shared" si="191"/>
        <v>17</v>
      </c>
      <c r="C4276" s="54">
        <f t="shared" si="192"/>
        <v>4267</v>
      </c>
      <c r="D4276" s="60">
        <v>64930.634007367771</v>
      </c>
      <c r="G4276" s="63"/>
      <c r="I4276" s="64"/>
      <c r="J4276" s="64"/>
      <c r="K4276" s="65"/>
      <c r="M4276" s="64"/>
      <c r="N4276" s="66"/>
      <c r="O4276" s="66"/>
      <c r="Q4276" s="67"/>
      <c r="R4276" s="68"/>
      <c r="S4276" s="63"/>
      <c r="AC4276" s="63">
        <v>62991.416170667391</v>
      </c>
      <c r="AD4276" s="63"/>
      <c r="AE4276" s="54" t="s">
        <v>176</v>
      </c>
      <c r="AG4276" s="63"/>
      <c r="AK4276" s="64"/>
      <c r="AL4276" s="64"/>
      <c r="AM4276" s="65"/>
      <c r="AO4276" s="64"/>
      <c r="AP4276" s="66"/>
      <c r="AQ4276" s="66"/>
      <c r="AS4276" s="67"/>
      <c r="AT4276" s="68"/>
    </row>
    <row r="4277" spans="1:46" x14ac:dyDescent="0.25">
      <c r="A4277" s="60">
        <v>64945.76960267406</v>
      </c>
      <c r="B4277" s="54">
        <f t="shared" si="191"/>
        <v>18</v>
      </c>
      <c r="C4277" s="54">
        <f t="shared" si="192"/>
        <v>4268</v>
      </c>
      <c r="D4277" s="60">
        <v>64945.76960267406</v>
      </c>
      <c r="G4277" s="63"/>
      <c r="I4277" s="64"/>
      <c r="J4277" s="64"/>
      <c r="K4277" s="65"/>
      <c r="M4277" s="64"/>
      <c r="N4277" s="66"/>
      <c r="O4277" s="66"/>
      <c r="Q4277" s="67"/>
      <c r="R4277" s="68"/>
      <c r="S4277" s="63"/>
      <c r="AC4277" s="63">
        <v>63005.433119907044</v>
      </c>
      <c r="AD4277" s="63"/>
      <c r="AE4277" s="54" t="s">
        <v>177</v>
      </c>
      <c r="AG4277" s="63"/>
      <c r="AK4277" s="64"/>
      <c r="AL4277" s="64"/>
      <c r="AM4277" s="65"/>
      <c r="AO4277" s="64"/>
      <c r="AP4277" s="66"/>
      <c r="AQ4277" s="66"/>
      <c r="AS4277" s="67"/>
      <c r="AT4277" s="68"/>
    </row>
    <row r="4278" spans="1:46" x14ac:dyDescent="0.25">
      <c r="A4278" s="60">
        <v>64960.786437686067</v>
      </c>
      <c r="B4278" s="54">
        <f t="shared" si="191"/>
        <v>19</v>
      </c>
      <c r="C4278" s="54">
        <f t="shared" si="192"/>
        <v>4269</v>
      </c>
      <c r="D4278" s="60">
        <v>64960.786437686067</v>
      </c>
      <c r="G4278" s="63"/>
      <c r="I4278" s="64"/>
      <c r="J4278" s="64"/>
      <c r="K4278" s="65"/>
      <c r="M4278" s="64"/>
      <c r="N4278" s="66"/>
      <c r="O4278" s="66"/>
      <c r="Q4278" s="67"/>
      <c r="R4278" s="68"/>
      <c r="S4278" s="63"/>
      <c r="AC4278" s="63">
        <v>63020.748644136358</v>
      </c>
      <c r="AD4278" s="63"/>
      <c r="AE4278" s="54" t="s">
        <v>176</v>
      </c>
      <c r="AG4278" s="63"/>
      <c r="AK4278" s="64"/>
      <c r="AL4278" s="64"/>
      <c r="AM4278" s="65"/>
      <c r="AO4278" s="64"/>
      <c r="AP4278" s="66"/>
      <c r="AQ4278" s="66"/>
      <c r="AS4278" s="67"/>
      <c r="AT4278" s="68"/>
    </row>
    <row r="4279" spans="1:46" x14ac:dyDescent="0.25">
      <c r="A4279" s="60">
        <v>64975.685816849116</v>
      </c>
      <c r="B4279" s="54">
        <f t="shared" si="191"/>
        <v>20</v>
      </c>
      <c r="C4279" s="54">
        <f t="shared" si="192"/>
        <v>4270</v>
      </c>
      <c r="D4279" s="60">
        <v>64975.685816849116</v>
      </c>
      <c r="G4279" s="63"/>
      <c r="I4279" s="64"/>
      <c r="J4279" s="64"/>
      <c r="K4279" s="65"/>
      <c r="M4279" s="64"/>
      <c r="N4279" s="66"/>
      <c r="O4279" s="66"/>
      <c r="Q4279" s="67"/>
      <c r="R4279" s="68"/>
      <c r="S4279" s="63"/>
      <c r="AC4279" s="63">
        <v>63035.013004208449</v>
      </c>
      <c r="AD4279" s="63"/>
      <c r="AE4279" s="54" t="s">
        <v>177</v>
      </c>
      <c r="AG4279" s="63"/>
      <c r="AK4279" s="64"/>
      <c r="AL4279" s="64"/>
      <c r="AM4279" s="65"/>
      <c r="AO4279" s="64"/>
      <c r="AP4279" s="66"/>
      <c r="AQ4279" s="66"/>
      <c r="AS4279" s="67"/>
      <c r="AT4279" s="68"/>
    </row>
    <row r="4280" spans="1:46" x14ac:dyDescent="0.25">
      <c r="A4280" s="60">
        <v>64990.503239978105</v>
      </c>
      <c r="B4280" s="54">
        <f t="shared" si="191"/>
        <v>21</v>
      </c>
      <c r="C4280" s="54">
        <f t="shared" si="192"/>
        <v>4271</v>
      </c>
      <c r="D4280" s="60">
        <v>64990.503239978105</v>
      </c>
      <c r="G4280" s="63"/>
      <c r="I4280" s="64"/>
      <c r="J4280" s="64"/>
      <c r="K4280" s="65"/>
      <c r="M4280" s="64"/>
      <c r="N4280" s="66"/>
      <c r="O4280" s="66"/>
      <c r="Q4280" s="67"/>
      <c r="R4280" s="68"/>
      <c r="S4280" s="63"/>
      <c r="AC4280" s="63">
        <v>63050.057706183288</v>
      </c>
      <c r="AD4280" s="63"/>
      <c r="AE4280" s="54" t="s">
        <v>176</v>
      </c>
      <c r="AG4280" s="63"/>
      <c r="AK4280" s="64"/>
      <c r="AL4280" s="64"/>
      <c r="AM4280" s="65"/>
      <c r="AO4280" s="64"/>
      <c r="AP4280" s="66"/>
      <c r="AQ4280" s="66"/>
      <c r="AS4280" s="67"/>
      <c r="AT4280" s="68"/>
    </row>
    <row r="4281" spans="1:46" x14ac:dyDescent="0.25">
      <c r="A4281" s="60">
        <v>65005.252110533882</v>
      </c>
      <c r="B4281" s="54">
        <f t="shared" si="191"/>
        <v>22</v>
      </c>
      <c r="C4281" s="54">
        <f t="shared" si="192"/>
        <v>4272</v>
      </c>
      <c r="D4281" s="60">
        <v>65005.252110533882</v>
      </c>
      <c r="G4281" s="63"/>
      <c r="I4281" s="64"/>
      <c r="J4281" s="64"/>
      <c r="K4281" s="65"/>
      <c r="M4281" s="64"/>
      <c r="N4281" s="66"/>
      <c r="O4281" s="66"/>
      <c r="Q4281" s="67"/>
      <c r="R4281" s="68"/>
      <c r="S4281" s="63"/>
      <c r="AC4281" s="63">
        <v>63064.66765798768</v>
      </c>
      <c r="AD4281" s="63"/>
      <c r="AE4281" s="54" t="s">
        <v>177</v>
      </c>
      <c r="AG4281" s="63"/>
      <c r="AK4281" s="64"/>
      <c r="AL4281" s="64"/>
      <c r="AM4281" s="65"/>
      <c r="AO4281" s="64"/>
      <c r="AP4281" s="66"/>
      <c r="AQ4281" s="66"/>
      <c r="AS4281" s="67"/>
      <c r="AT4281" s="68"/>
    </row>
    <row r="4282" spans="1:46" x14ac:dyDescent="0.25">
      <c r="A4282" s="60">
        <v>65019.977091823239</v>
      </c>
      <c r="B4282" s="54">
        <f t="shared" si="191"/>
        <v>23</v>
      </c>
      <c r="C4282" s="54">
        <f t="shared" si="192"/>
        <v>4273</v>
      </c>
      <c r="D4282" s="60">
        <v>65019.977091823239</v>
      </c>
      <c r="G4282" s="63"/>
      <c r="I4282" s="64"/>
      <c r="J4282" s="64"/>
      <c r="K4282" s="65"/>
      <c r="M4282" s="64"/>
      <c r="N4282" s="66"/>
      <c r="O4282" s="66"/>
      <c r="Q4282" s="67"/>
      <c r="R4282" s="68"/>
      <c r="S4282" s="63"/>
      <c r="AC4282" s="63">
        <v>63079.381249694154</v>
      </c>
      <c r="AD4282" s="63"/>
      <c r="AE4282" s="54" t="s">
        <v>176</v>
      </c>
      <c r="AG4282" s="63"/>
      <c r="AK4282" s="64"/>
      <c r="AL4282" s="64"/>
      <c r="AM4282" s="65"/>
      <c r="AO4282" s="64"/>
      <c r="AP4282" s="66"/>
      <c r="AQ4282" s="66"/>
      <c r="AS4282" s="67"/>
      <c r="AT4282" s="68"/>
    </row>
    <row r="4283" spans="1:46" x14ac:dyDescent="0.25">
      <c r="A4283" s="60">
        <v>65034.696955756284</v>
      </c>
      <c r="B4283" s="54">
        <f t="shared" si="191"/>
        <v>24</v>
      </c>
      <c r="C4283" s="54">
        <f t="shared" si="192"/>
        <v>4274</v>
      </c>
      <c r="D4283" s="60">
        <v>65034.696955756284</v>
      </c>
      <c r="G4283" s="63"/>
      <c r="I4283" s="64"/>
      <c r="J4283" s="64"/>
      <c r="K4283" s="65"/>
      <c r="M4283" s="64"/>
      <c r="N4283" s="66"/>
      <c r="O4283" s="66"/>
      <c r="Q4283" s="67"/>
      <c r="R4283" s="68"/>
      <c r="S4283" s="63"/>
      <c r="AC4283" s="63">
        <v>63094.364901266526</v>
      </c>
      <c r="AD4283" s="63"/>
      <c r="AE4283" s="54" t="s">
        <v>177</v>
      </c>
      <c r="AG4283" s="63"/>
      <c r="AK4283" s="64"/>
      <c r="AL4283" s="64"/>
      <c r="AM4283" s="65"/>
      <c r="AO4283" s="64"/>
      <c r="AP4283" s="66"/>
      <c r="AQ4283" s="66"/>
      <c r="AS4283" s="67"/>
      <c r="AT4283" s="68"/>
    </row>
    <row r="4284" spans="1:46" x14ac:dyDescent="0.25">
      <c r="A4284" s="60">
        <v>65049.458045757376</v>
      </c>
      <c r="B4284" s="54">
        <f t="shared" si="191"/>
        <v>1</v>
      </c>
      <c r="C4284" s="54">
        <f t="shared" si="192"/>
        <v>4275</v>
      </c>
      <c r="D4284" s="60">
        <v>65049.458045757376</v>
      </c>
      <c r="G4284" s="63"/>
      <c r="I4284" s="64"/>
      <c r="J4284" s="64"/>
      <c r="K4284" s="65"/>
      <c r="M4284" s="64"/>
      <c r="N4284" s="66"/>
      <c r="O4284" s="66"/>
      <c r="Q4284" s="67"/>
      <c r="R4284" s="68"/>
      <c r="S4284" s="63"/>
      <c r="AC4284" s="63">
        <v>63108.748073370196</v>
      </c>
      <c r="AD4284" s="63"/>
      <c r="AE4284" s="54" t="s">
        <v>176</v>
      </c>
      <c r="AG4284" s="63"/>
      <c r="AK4284" s="64"/>
      <c r="AL4284" s="64"/>
      <c r="AM4284" s="65"/>
      <c r="AO4284" s="64"/>
      <c r="AP4284" s="66"/>
      <c r="AQ4284" s="66"/>
      <c r="AS4284" s="67"/>
      <c r="AT4284" s="68"/>
    </row>
    <row r="4285" spans="1:46" x14ac:dyDescent="0.25">
      <c r="A4285" s="60">
        <v>65064.277076603845</v>
      </c>
      <c r="B4285" s="54">
        <f t="shared" si="191"/>
        <v>2</v>
      </c>
      <c r="C4285" s="54">
        <f t="shared" si="192"/>
        <v>4276</v>
      </c>
      <c r="D4285" s="60">
        <v>65064.277076603845</v>
      </c>
      <c r="G4285" s="63"/>
      <c r="I4285" s="64"/>
      <c r="J4285" s="64"/>
      <c r="K4285" s="65"/>
      <c r="M4285" s="64"/>
      <c r="N4285" s="66"/>
      <c r="O4285" s="66"/>
      <c r="Q4285" s="67"/>
      <c r="R4285" s="68"/>
      <c r="S4285" s="63"/>
      <c r="AC4285" s="63">
        <v>63124.057793578133</v>
      </c>
      <c r="AD4285" s="63"/>
      <c r="AE4285" s="54" t="s">
        <v>177</v>
      </c>
      <c r="AG4285" s="63"/>
      <c r="AK4285" s="64"/>
      <c r="AL4285" s="64"/>
      <c r="AM4285" s="65"/>
      <c r="AO4285" s="64"/>
      <c r="AP4285" s="66"/>
      <c r="AQ4285" s="66"/>
      <c r="AS4285" s="67"/>
      <c r="AT4285" s="68"/>
    </row>
    <row r="4286" spans="1:46" x14ac:dyDescent="0.25">
      <c r="A4286" s="60">
        <v>65079.194537585601</v>
      </c>
      <c r="B4286" s="54">
        <f t="shared" si="191"/>
        <v>3</v>
      </c>
      <c r="C4286" s="54">
        <f t="shared" si="192"/>
        <v>4277</v>
      </c>
      <c r="D4286" s="60">
        <v>65079.194537585601</v>
      </c>
      <c r="G4286" s="63"/>
      <c r="I4286" s="64"/>
      <c r="J4286" s="64"/>
      <c r="K4286" s="65"/>
      <c r="M4286" s="64"/>
      <c r="N4286" s="66"/>
      <c r="O4286" s="66"/>
      <c r="Q4286" s="67"/>
      <c r="R4286" s="68"/>
      <c r="S4286" s="63"/>
      <c r="AC4286" s="63">
        <v>63138.182791751809</v>
      </c>
      <c r="AD4286" s="63"/>
      <c r="AE4286" s="54" t="s">
        <v>176</v>
      </c>
      <c r="AG4286" s="63"/>
      <c r="AK4286" s="64"/>
      <c r="AL4286" s="64"/>
      <c r="AM4286" s="65"/>
      <c r="AO4286" s="64"/>
      <c r="AP4286" s="66"/>
      <c r="AQ4286" s="66"/>
      <c r="AS4286" s="67"/>
      <c r="AT4286" s="68"/>
    </row>
    <row r="4287" spans="1:46" x14ac:dyDescent="0.25">
      <c r="A4287" s="60">
        <v>65094.217401826289</v>
      </c>
      <c r="B4287" s="54">
        <f t="shared" si="191"/>
        <v>4</v>
      </c>
      <c r="C4287" s="54">
        <f t="shared" si="192"/>
        <v>4278</v>
      </c>
      <c r="D4287" s="60">
        <v>65094.217401826289</v>
      </c>
      <c r="G4287" s="63"/>
      <c r="I4287" s="64"/>
      <c r="J4287" s="64"/>
      <c r="K4287" s="65"/>
      <c r="M4287" s="64"/>
      <c r="N4287" s="66"/>
      <c r="O4287" s="66"/>
      <c r="Q4287" s="67"/>
      <c r="R4287" s="68"/>
      <c r="S4287" s="63"/>
      <c r="AC4287" s="63">
        <v>63153.709252786357</v>
      </c>
      <c r="AD4287" s="63"/>
      <c r="AE4287" s="54" t="s">
        <v>177</v>
      </c>
      <c r="AG4287" s="63"/>
      <c r="AK4287" s="64"/>
      <c r="AL4287" s="64"/>
      <c r="AM4287" s="65"/>
      <c r="AO4287" s="64"/>
      <c r="AP4287" s="66"/>
      <c r="AQ4287" s="66"/>
      <c r="AS4287" s="67"/>
      <c r="AT4287" s="68"/>
    </row>
    <row r="4288" spans="1:46" x14ac:dyDescent="0.25">
      <c r="A4288" s="60">
        <v>65109.373844475951</v>
      </c>
      <c r="B4288" s="54">
        <f t="shared" si="191"/>
        <v>5</v>
      </c>
      <c r="C4288" s="54">
        <f t="shared" si="192"/>
        <v>4279</v>
      </c>
      <c r="D4288" s="60">
        <v>65109.373844475951</v>
      </c>
      <c r="G4288" s="63"/>
      <c r="I4288" s="64"/>
      <c r="J4288" s="64"/>
      <c r="K4288" s="65"/>
      <c r="M4288" s="64"/>
      <c r="N4288" s="66"/>
      <c r="O4288" s="66"/>
      <c r="Q4288" s="67"/>
      <c r="R4288" s="68"/>
      <c r="S4288" s="63"/>
      <c r="AC4288" s="63">
        <v>63167.709093005862</v>
      </c>
      <c r="AD4288" s="63"/>
      <c r="AE4288" s="54" t="s">
        <v>176</v>
      </c>
      <c r="AG4288" s="63"/>
      <c r="AK4288" s="64"/>
      <c r="AL4288" s="64"/>
      <c r="AM4288" s="65"/>
      <c r="AO4288" s="64"/>
      <c r="AP4288" s="66"/>
      <c r="AQ4288" s="66"/>
      <c r="AS4288" s="67"/>
      <c r="AT4288" s="68"/>
    </row>
    <row r="4289" spans="1:46" x14ac:dyDescent="0.25">
      <c r="A4289" s="60">
        <v>65124.6549428422</v>
      </c>
      <c r="B4289" s="54">
        <f t="shared" si="191"/>
        <v>6</v>
      </c>
      <c r="C4289" s="54">
        <f t="shared" si="192"/>
        <v>4280</v>
      </c>
      <c r="D4289" s="60">
        <v>65124.6549428422</v>
      </c>
      <c r="G4289" s="63"/>
      <c r="I4289" s="64"/>
      <c r="J4289" s="64"/>
      <c r="K4289" s="65"/>
      <c r="M4289" s="64"/>
      <c r="N4289" s="66"/>
      <c r="O4289" s="66"/>
      <c r="Q4289" s="67"/>
      <c r="R4289" s="68"/>
      <c r="S4289" s="63"/>
      <c r="AC4289" s="63">
        <v>63183.30369669199</v>
      </c>
      <c r="AD4289" s="63"/>
      <c r="AE4289" s="54" t="s">
        <v>177</v>
      </c>
      <c r="AG4289" s="63"/>
      <c r="AK4289" s="64"/>
      <c r="AL4289" s="64"/>
      <c r="AM4289" s="65"/>
      <c r="AO4289" s="64"/>
      <c r="AP4289" s="66"/>
      <c r="AQ4289" s="66"/>
      <c r="AS4289" s="67"/>
      <c r="AT4289" s="68"/>
    </row>
    <row r="4290" spans="1:46" x14ac:dyDescent="0.25">
      <c r="A4290" s="60">
        <v>65140.072122407611</v>
      </c>
      <c r="B4290" s="54">
        <f t="shared" si="191"/>
        <v>7</v>
      </c>
      <c r="C4290" s="54">
        <f t="shared" si="192"/>
        <v>4281</v>
      </c>
      <c r="D4290" s="60">
        <v>65140.072122407611</v>
      </c>
      <c r="G4290" s="63"/>
      <c r="I4290" s="64"/>
      <c r="J4290" s="64"/>
      <c r="K4290" s="65"/>
      <c r="M4290" s="64"/>
      <c r="N4290" s="66"/>
      <c r="O4290" s="66"/>
      <c r="Q4290" s="67"/>
      <c r="R4290" s="68"/>
      <c r="S4290" s="63"/>
      <c r="AC4290" s="63">
        <v>63197.342380428221</v>
      </c>
      <c r="AD4290" s="63"/>
      <c r="AE4290" s="54" t="s">
        <v>176</v>
      </c>
      <c r="AG4290" s="63"/>
      <c r="AK4290" s="64"/>
      <c r="AL4290" s="64"/>
      <c r="AM4290" s="65"/>
      <c r="AO4290" s="64"/>
      <c r="AP4290" s="66"/>
      <c r="AQ4290" s="66"/>
      <c r="AS4290" s="67"/>
      <c r="AT4290" s="68"/>
    </row>
    <row r="4291" spans="1:46" x14ac:dyDescent="0.25">
      <c r="A4291" s="60">
        <v>65155.598329860717</v>
      </c>
      <c r="B4291" s="54">
        <f t="shared" si="191"/>
        <v>8</v>
      </c>
      <c r="C4291" s="54">
        <f t="shared" si="192"/>
        <v>4282</v>
      </c>
      <c r="D4291" s="60">
        <v>65155.598329860717</v>
      </c>
      <c r="G4291" s="63"/>
      <c r="I4291" s="64"/>
      <c r="J4291" s="64"/>
      <c r="K4291" s="65"/>
      <c r="M4291" s="64"/>
      <c r="N4291" s="66"/>
      <c r="O4291" s="66"/>
      <c r="Q4291" s="67"/>
      <c r="R4291" s="68"/>
      <c r="S4291" s="63"/>
      <c r="AC4291" s="63">
        <v>63212.838444771711</v>
      </c>
      <c r="AD4291" s="63"/>
      <c r="AE4291" s="54" t="s">
        <v>177</v>
      </c>
      <c r="AG4291" s="63"/>
      <c r="AK4291" s="64"/>
      <c r="AL4291" s="64"/>
      <c r="AM4291" s="65"/>
      <c r="AO4291" s="64"/>
      <c r="AP4291" s="66"/>
      <c r="AQ4291" s="66"/>
      <c r="AS4291" s="67"/>
      <c r="AT4291" s="68"/>
    </row>
    <row r="4292" spans="1:46" x14ac:dyDescent="0.25">
      <c r="A4292" s="60">
        <v>65171.227073910646</v>
      </c>
      <c r="B4292" s="54">
        <f t="shared" si="191"/>
        <v>9</v>
      </c>
      <c r="C4292" s="54">
        <f t="shared" si="192"/>
        <v>4283</v>
      </c>
      <c r="D4292" s="60">
        <v>65171.227073910646</v>
      </c>
      <c r="G4292" s="63"/>
      <c r="I4292" s="64"/>
      <c r="J4292" s="64"/>
      <c r="K4292" s="65"/>
      <c r="M4292" s="64"/>
      <c r="N4292" s="66"/>
      <c r="O4292" s="66"/>
      <c r="Q4292" s="67"/>
      <c r="R4292" s="68"/>
      <c r="S4292" s="63"/>
      <c r="AC4292" s="63">
        <v>63227.071224994492</v>
      </c>
      <c r="AD4292" s="63"/>
      <c r="AE4292" s="54" t="s">
        <v>176</v>
      </c>
      <c r="AG4292" s="63"/>
      <c r="AK4292" s="64"/>
      <c r="AL4292" s="64"/>
      <c r="AM4292" s="65"/>
      <c r="AO4292" s="64"/>
      <c r="AP4292" s="66"/>
      <c r="AQ4292" s="66"/>
      <c r="AS4292" s="67"/>
      <c r="AT4292" s="68"/>
    </row>
    <row r="4293" spans="1:46" x14ac:dyDescent="0.25">
      <c r="A4293" s="60">
        <v>65186.916794098914</v>
      </c>
      <c r="B4293" s="54">
        <f t="shared" si="191"/>
        <v>10</v>
      </c>
      <c r="C4293" s="54">
        <f t="shared" si="192"/>
        <v>4284</v>
      </c>
      <c r="D4293" s="60">
        <v>65186.916794098914</v>
      </c>
      <c r="G4293" s="63"/>
      <c r="I4293" s="64"/>
      <c r="J4293" s="64"/>
      <c r="K4293" s="65"/>
      <c r="M4293" s="64"/>
      <c r="N4293" s="66"/>
      <c r="O4293" s="66"/>
      <c r="Q4293" s="67"/>
      <c r="R4293" s="68"/>
      <c r="S4293" s="63"/>
      <c r="AC4293" s="63">
        <v>63242.31136665307</v>
      </c>
      <c r="AD4293" s="63"/>
      <c r="AE4293" s="54" t="s">
        <v>177</v>
      </c>
      <c r="AG4293" s="63"/>
      <c r="AK4293" s="64"/>
      <c r="AL4293" s="64"/>
      <c r="AM4293" s="65"/>
      <c r="AO4293" s="64"/>
      <c r="AP4293" s="66"/>
      <c r="AQ4293" s="66"/>
      <c r="AS4293" s="67"/>
      <c r="AT4293" s="68"/>
    </row>
    <row r="4294" spans="1:46" x14ac:dyDescent="0.25">
      <c r="A4294" s="60">
        <v>65202.646554369945</v>
      </c>
      <c r="B4294" s="54">
        <f t="shared" si="191"/>
        <v>11</v>
      </c>
      <c r="C4294" s="54">
        <f t="shared" si="192"/>
        <v>4285</v>
      </c>
      <c r="D4294" s="60">
        <v>65202.646554369945</v>
      </c>
      <c r="G4294" s="63"/>
      <c r="I4294" s="64"/>
      <c r="J4294" s="64"/>
      <c r="K4294" s="65"/>
      <c r="M4294" s="64"/>
      <c r="N4294" s="66"/>
      <c r="O4294" s="66"/>
      <c r="Q4294" s="67"/>
      <c r="R4294" s="68"/>
      <c r="S4294" s="63"/>
      <c r="AC4294" s="63">
        <v>63256.845602786634</v>
      </c>
      <c r="AD4294" s="63"/>
      <c r="AE4294" s="54" t="s">
        <v>176</v>
      </c>
      <c r="AG4294" s="63"/>
      <c r="AK4294" s="64"/>
      <c r="AL4294" s="64"/>
      <c r="AM4294" s="65"/>
      <c r="AO4294" s="64"/>
      <c r="AP4294" s="66"/>
      <c r="AQ4294" s="66"/>
      <c r="AS4294" s="67"/>
      <c r="AT4294" s="68"/>
    </row>
    <row r="4295" spans="1:46" x14ac:dyDescent="0.25">
      <c r="A4295" s="60">
        <v>65218.370268047322</v>
      </c>
      <c r="B4295" s="54">
        <f t="shared" si="191"/>
        <v>12</v>
      </c>
      <c r="C4295" s="54">
        <f t="shared" si="192"/>
        <v>4286</v>
      </c>
      <c r="D4295" s="60">
        <v>65218.370268047322</v>
      </c>
      <c r="G4295" s="63"/>
      <c r="I4295" s="64"/>
      <c r="J4295" s="64"/>
      <c r="K4295" s="65"/>
      <c r="M4295" s="64"/>
      <c r="N4295" s="66"/>
      <c r="O4295" s="66"/>
      <c r="Q4295" s="67"/>
      <c r="R4295" s="68"/>
      <c r="S4295" s="63"/>
      <c r="AC4295" s="63">
        <v>63271.721700489055</v>
      </c>
      <c r="AD4295" s="63"/>
      <c r="AE4295" s="54" t="s">
        <v>177</v>
      </c>
      <c r="AG4295" s="63"/>
      <c r="AK4295" s="64"/>
      <c r="AL4295" s="64"/>
      <c r="AM4295" s="65"/>
      <c r="AO4295" s="64"/>
      <c r="AP4295" s="66"/>
      <c r="AQ4295" s="66"/>
      <c r="AS4295" s="67"/>
      <c r="AT4295" s="68"/>
    </row>
    <row r="4296" spans="1:46" x14ac:dyDescent="0.25">
      <c r="A4296" s="60">
        <v>65234.060000444762</v>
      </c>
      <c r="B4296" s="54">
        <f t="shared" si="191"/>
        <v>13</v>
      </c>
      <c r="C4296" s="54">
        <f t="shared" si="192"/>
        <v>4287</v>
      </c>
      <c r="D4296" s="60">
        <v>65234.060000444762</v>
      </c>
      <c r="G4296" s="63"/>
      <c r="I4296" s="64"/>
      <c r="J4296" s="64"/>
      <c r="K4296" s="65"/>
      <c r="M4296" s="64"/>
      <c r="N4296" s="66"/>
      <c r="O4296" s="66"/>
      <c r="Q4296" s="67"/>
      <c r="R4296" s="68"/>
      <c r="S4296" s="63"/>
      <c r="AC4296" s="63">
        <v>63286.594399639871</v>
      </c>
      <c r="AD4296" s="63"/>
      <c r="AE4296" s="54" t="s">
        <v>176</v>
      </c>
      <c r="AG4296" s="63"/>
      <c r="AK4296" s="64"/>
      <c r="AL4296" s="64"/>
      <c r="AM4296" s="65"/>
      <c r="AO4296" s="64"/>
      <c r="AP4296" s="66"/>
      <c r="AQ4296" s="66"/>
      <c r="AS4296" s="67"/>
      <c r="AT4296" s="68"/>
    </row>
    <row r="4297" spans="1:46" x14ac:dyDescent="0.25">
      <c r="A4297" s="60">
        <v>65249.67788233608</v>
      </c>
      <c r="B4297" s="54">
        <f t="shared" si="191"/>
        <v>14</v>
      </c>
      <c r="C4297" s="54">
        <f t="shared" si="192"/>
        <v>4288</v>
      </c>
      <c r="D4297" s="60">
        <v>65249.67788233608</v>
      </c>
      <c r="G4297" s="63"/>
      <c r="I4297" s="64"/>
      <c r="J4297" s="64"/>
      <c r="K4297" s="65"/>
      <c r="M4297" s="64"/>
      <c r="N4297" s="66"/>
      <c r="O4297" s="66"/>
      <c r="Q4297" s="67"/>
      <c r="R4297" s="68"/>
      <c r="S4297" s="63"/>
      <c r="AC4297" s="63">
        <v>63301.081080431119</v>
      </c>
      <c r="AD4297" s="63"/>
      <c r="AE4297" s="54" t="s">
        <v>177</v>
      </c>
      <c r="AG4297" s="63"/>
      <c r="AK4297" s="64"/>
      <c r="AL4297" s="64"/>
      <c r="AM4297" s="65"/>
      <c r="AO4297" s="64"/>
      <c r="AP4297" s="66"/>
      <c r="AQ4297" s="66"/>
      <c r="AS4297" s="67"/>
      <c r="AT4297" s="68"/>
    </row>
    <row r="4298" spans="1:46" x14ac:dyDescent="0.25">
      <c r="A4298" s="60">
        <v>65265.198540055193</v>
      </c>
      <c r="B4298" s="54">
        <f t="shared" si="191"/>
        <v>15</v>
      </c>
      <c r="C4298" s="54">
        <f t="shared" si="192"/>
        <v>4289</v>
      </c>
      <c r="D4298" s="60">
        <v>65265.198540055193</v>
      </c>
      <c r="G4298" s="63"/>
      <c r="I4298" s="64"/>
      <c r="J4298" s="64"/>
      <c r="K4298" s="65"/>
      <c r="M4298" s="64"/>
      <c r="N4298" s="66"/>
      <c r="O4298" s="66"/>
      <c r="Q4298" s="67"/>
      <c r="R4298" s="68"/>
      <c r="S4298" s="63"/>
      <c r="AC4298" s="63">
        <v>63316.261993205175</v>
      </c>
      <c r="AD4298" s="63"/>
      <c r="AE4298" s="54" t="s">
        <v>176</v>
      </c>
      <c r="AG4298" s="63"/>
      <c r="AK4298" s="64"/>
      <c r="AL4298" s="64"/>
      <c r="AM4298" s="65"/>
      <c r="AO4298" s="64"/>
      <c r="AP4298" s="66"/>
      <c r="AQ4298" s="66"/>
      <c r="AS4298" s="67"/>
      <c r="AT4298" s="68"/>
    </row>
    <row r="4299" spans="1:46" x14ac:dyDescent="0.25">
      <c r="A4299" s="60">
        <v>65280.601922718808</v>
      </c>
      <c r="B4299" s="54">
        <f t="shared" si="191"/>
        <v>16</v>
      </c>
      <c r="C4299" s="54">
        <f t="shared" si="192"/>
        <v>4290</v>
      </c>
      <c r="D4299" s="60">
        <v>65280.601922718808</v>
      </c>
      <c r="G4299" s="63"/>
      <c r="I4299" s="64"/>
      <c r="J4299" s="64"/>
      <c r="K4299" s="65"/>
      <c r="M4299" s="64"/>
      <c r="N4299" s="66"/>
      <c r="O4299" s="66"/>
      <c r="Q4299" s="67"/>
      <c r="R4299" s="68"/>
      <c r="S4299" s="63"/>
      <c r="AC4299" s="63">
        <v>63330.419952405617</v>
      </c>
      <c r="AD4299" s="63"/>
      <c r="AE4299" s="54" t="s">
        <v>177</v>
      </c>
      <c r="AG4299" s="63"/>
      <c r="AK4299" s="64"/>
      <c r="AL4299" s="64"/>
      <c r="AM4299" s="65"/>
      <c r="AO4299" s="64"/>
      <c r="AP4299" s="66"/>
      <c r="AQ4299" s="66"/>
      <c r="AS4299" s="67"/>
      <c r="AT4299" s="68"/>
    </row>
    <row r="4300" spans="1:46" x14ac:dyDescent="0.25">
      <c r="A4300" s="60">
        <v>65295.873790701851</v>
      </c>
      <c r="B4300" s="54">
        <f t="shared" ref="B4300:B4363" si="193">IF(B4299=24,1,B4299+1)</f>
        <v>17</v>
      </c>
      <c r="C4300" s="54">
        <f t="shared" ref="C4300:C4363" si="194">C4299+1</f>
        <v>4291</v>
      </c>
      <c r="D4300" s="60">
        <v>65295.873790701851</v>
      </c>
      <c r="G4300" s="63"/>
      <c r="I4300" s="64"/>
      <c r="J4300" s="64"/>
      <c r="K4300" s="65"/>
      <c r="M4300" s="64"/>
      <c r="N4300" s="66"/>
      <c r="O4300" s="66"/>
      <c r="Q4300" s="67"/>
      <c r="R4300" s="68"/>
      <c r="S4300" s="63"/>
      <c r="AC4300" s="63">
        <v>63345.828712776769</v>
      </c>
      <c r="AD4300" s="63"/>
      <c r="AE4300" s="54" t="s">
        <v>176</v>
      </c>
      <c r="AG4300" s="63"/>
      <c r="AK4300" s="64"/>
      <c r="AL4300" s="64"/>
      <c r="AM4300" s="65"/>
      <c r="AO4300" s="64"/>
      <c r="AP4300" s="66"/>
      <c r="AQ4300" s="66"/>
      <c r="AS4300" s="67"/>
      <c r="AT4300" s="68"/>
    </row>
    <row r="4301" spans="1:46" x14ac:dyDescent="0.25">
      <c r="A4301" s="60">
        <v>65311.015797520988</v>
      </c>
      <c r="B4301" s="54">
        <f t="shared" si="193"/>
        <v>18</v>
      </c>
      <c r="C4301" s="54">
        <f t="shared" si="194"/>
        <v>4292</v>
      </c>
      <c r="D4301" s="60">
        <v>65311.015797520988</v>
      </c>
      <c r="G4301" s="63"/>
      <c r="I4301" s="64"/>
      <c r="J4301" s="64"/>
      <c r="K4301" s="65"/>
      <c r="M4301" s="64"/>
      <c r="N4301" s="66"/>
      <c r="O4301" s="66"/>
      <c r="Q4301" s="67"/>
      <c r="R4301" s="68"/>
      <c r="S4301" s="63"/>
      <c r="AC4301" s="63">
        <v>63359.782392847817</v>
      </c>
      <c r="AD4301" s="63"/>
      <c r="AE4301" s="54" t="s">
        <v>177</v>
      </c>
      <c r="AG4301" s="63"/>
      <c r="AK4301" s="64"/>
      <c r="AL4301" s="64"/>
      <c r="AM4301" s="65"/>
      <c r="AO4301" s="64"/>
      <c r="AP4301" s="66"/>
      <c r="AQ4301" s="66"/>
      <c r="AS4301" s="67"/>
      <c r="AT4301" s="68"/>
    </row>
    <row r="4302" spans="1:46" x14ac:dyDescent="0.25">
      <c r="A4302" s="60">
        <v>65326.028918577358</v>
      </c>
      <c r="B4302" s="54">
        <f t="shared" si="193"/>
        <v>19</v>
      </c>
      <c r="C4302" s="54">
        <f t="shared" si="194"/>
        <v>4293</v>
      </c>
      <c r="D4302" s="60">
        <v>65326.028918577358</v>
      </c>
      <c r="G4302" s="63"/>
      <c r="I4302" s="64"/>
      <c r="J4302" s="64"/>
      <c r="K4302" s="65"/>
      <c r="M4302" s="64"/>
      <c r="N4302" s="66"/>
      <c r="O4302" s="66"/>
      <c r="Q4302" s="67"/>
      <c r="R4302" s="68"/>
      <c r="S4302" s="63"/>
      <c r="AC4302" s="63">
        <v>63375.304448051378</v>
      </c>
      <c r="AD4302" s="63"/>
      <c r="AE4302" s="54" t="s">
        <v>176</v>
      </c>
      <c r="AG4302" s="63"/>
      <c r="AK4302" s="64"/>
      <c r="AL4302" s="64"/>
      <c r="AM4302" s="65"/>
      <c r="AO4302" s="64"/>
      <c r="AP4302" s="66"/>
      <c r="AQ4302" s="66"/>
      <c r="AS4302" s="67"/>
      <c r="AT4302" s="68"/>
    </row>
    <row r="4303" spans="1:46" x14ac:dyDescent="0.25">
      <c r="A4303" s="60">
        <v>65340.934113207739</v>
      </c>
      <c r="B4303" s="54">
        <f t="shared" si="193"/>
        <v>20</v>
      </c>
      <c r="C4303" s="54">
        <f t="shared" si="194"/>
        <v>4294</v>
      </c>
      <c r="D4303" s="60">
        <v>65340.934113207739</v>
      </c>
      <c r="G4303" s="63"/>
      <c r="I4303" s="64"/>
      <c r="J4303" s="64"/>
      <c r="K4303" s="65"/>
      <c r="M4303" s="64"/>
      <c r="N4303" s="66"/>
      <c r="O4303" s="66"/>
      <c r="Q4303" s="67"/>
      <c r="R4303" s="68"/>
      <c r="S4303" s="63"/>
      <c r="AC4303" s="63">
        <v>63389.212897023186</v>
      </c>
      <c r="AD4303" s="63"/>
      <c r="AE4303" s="54" t="s">
        <v>177</v>
      </c>
      <c r="AG4303" s="63"/>
      <c r="AK4303" s="64"/>
      <c r="AL4303" s="64"/>
      <c r="AM4303" s="65"/>
      <c r="AO4303" s="64"/>
      <c r="AP4303" s="66"/>
      <c r="AQ4303" s="66"/>
      <c r="AS4303" s="67"/>
      <c r="AT4303" s="68"/>
    </row>
    <row r="4304" spans="1:46" x14ac:dyDescent="0.25">
      <c r="A4304" s="60">
        <v>65355.746543065179</v>
      </c>
      <c r="B4304" s="54">
        <f t="shared" si="193"/>
        <v>21</v>
      </c>
      <c r="C4304" s="54">
        <f t="shared" si="194"/>
        <v>4295</v>
      </c>
      <c r="D4304" s="60">
        <v>65355.746543065179</v>
      </c>
      <c r="G4304" s="63"/>
      <c r="I4304" s="64"/>
      <c r="J4304" s="64"/>
      <c r="K4304" s="65"/>
      <c r="M4304" s="64"/>
      <c r="N4304" s="66"/>
      <c r="O4304" s="66"/>
      <c r="Q4304" s="67"/>
      <c r="R4304" s="68"/>
      <c r="S4304" s="63"/>
      <c r="AC4304" s="63">
        <v>63404.712607411668</v>
      </c>
      <c r="AD4304" s="63"/>
      <c r="AE4304" s="54" t="s">
        <v>176</v>
      </c>
      <c r="AG4304" s="63"/>
      <c r="AK4304" s="64"/>
      <c r="AL4304" s="64"/>
      <c r="AM4304" s="65"/>
      <c r="AO4304" s="64"/>
      <c r="AP4304" s="66"/>
      <c r="AQ4304" s="66"/>
      <c r="AS4304" s="67"/>
      <c r="AT4304" s="68"/>
    </row>
    <row r="4305" spans="1:46" x14ac:dyDescent="0.25">
      <c r="A4305" s="60">
        <v>65370.500149004627</v>
      </c>
      <c r="B4305" s="54">
        <f t="shared" si="193"/>
        <v>22</v>
      </c>
      <c r="C4305" s="54">
        <f t="shared" si="194"/>
        <v>4296</v>
      </c>
      <c r="D4305" s="60">
        <v>65370.500149004627</v>
      </c>
      <c r="G4305" s="63"/>
      <c r="I4305" s="64"/>
      <c r="J4305" s="64"/>
      <c r="K4305" s="65"/>
      <c r="M4305" s="64"/>
      <c r="N4305" s="66"/>
      <c r="O4305" s="66"/>
      <c r="Q4305" s="67"/>
      <c r="R4305" s="68"/>
      <c r="S4305" s="63"/>
      <c r="AC4305" s="63">
        <v>63418.7411812176</v>
      </c>
      <c r="AD4305" s="63"/>
      <c r="AE4305" s="54" t="s">
        <v>177</v>
      </c>
      <c r="AG4305" s="63"/>
      <c r="AK4305" s="64"/>
      <c r="AL4305" s="64"/>
      <c r="AM4305" s="65"/>
      <c r="AO4305" s="64"/>
      <c r="AP4305" s="66"/>
      <c r="AQ4305" s="66"/>
      <c r="AS4305" s="67"/>
      <c r="AT4305" s="68"/>
    </row>
    <row r="4306" spans="1:46" x14ac:dyDescent="0.25">
      <c r="A4306" s="60">
        <v>65385.219274517614</v>
      </c>
      <c r="B4306" s="54">
        <f t="shared" si="193"/>
        <v>23</v>
      </c>
      <c r="C4306" s="54">
        <f t="shared" si="194"/>
        <v>4297</v>
      </c>
      <c r="D4306" s="60">
        <v>65385.219274517614</v>
      </c>
      <c r="G4306" s="63"/>
      <c r="I4306" s="64"/>
      <c r="J4306" s="64"/>
      <c r="K4306" s="65"/>
      <c r="M4306" s="64"/>
      <c r="N4306" s="66"/>
      <c r="O4306" s="66"/>
      <c r="Q4306" s="67"/>
      <c r="R4306" s="68"/>
      <c r="S4306" s="63"/>
      <c r="AC4306" s="63">
        <v>63434.079673295375</v>
      </c>
      <c r="AD4306" s="63"/>
      <c r="AE4306" s="54" t="s">
        <v>176</v>
      </c>
      <c r="AG4306" s="63"/>
      <c r="AK4306" s="64"/>
      <c r="AL4306" s="64"/>
      <c r="AM4306" s="65"/>
      <c r="AO4306" s="64"/>
      <c r="AP4306" s="66"/>
      <c r="AQ4306" s="66"/>
      <c r="AS4306" s="67"/>
      <c r="AT4306" s="68"/>
    </row>
    <row r="4307" spans="1:46" x14ac:dyDescent="0.25">
      <c r="A4307" s="60">
        <v>65399.94317398034</v>
      </c>
      <c r="B4307" s="54">
        <f t="shared" si="193"/>
        <v>24</v>
      </c>
      <c r="C4307" s="54">
        <f t="shared" si="194"/>
        <v>4298</v>
      </c>
      <c r="D4307" s="60">
        <v>65399.94317398034</v>
      </c>
      <c r="G4307" s="63"/>
      <c r="I4307" s="64"/>
      <c r="J4307" s="64"/>
      <c r="K4307" s="65"/>
      <c r="M4307" s="64"/>
      <c r="N4307" s="66"/>
      <c r="O4307" s="66"/>
      <c r="Q4307" s="67"/>
      <c r="R4307" s="68"/>
      <c r="S4307" s="63"/>
      <c r="AC4307" s="63">
        <v>63448.371267220005</v>
      </c>
      <c r="AD4307" s="63"/>
      <c r="AE4307" s="54" t="s">
        <v>177</v>
      </c>
      <c r="AG4307" s="63"/>
      <c r="AK4307" s="64"/>
      <c r="AL4307" s="64"/>
      <c r="AM4307" s="65"/>
      <c r="AO4307" s="64"/>
      <c r="AP4307" s="66"/>
      <c r="AQ4307" s="66"/>
      <c r="AS4307" s="67"/>
      <c r="AT4307" s="68"/>
    </row>
    <row r="4308" spans="1:46" x14ac:dyDescent="0.25">
      <c r="A4308" s="60">
        <v>65414.698228161316</v>
      </c>
      <c r="B4308" s="54">
        <f t="shared" si="193"/>
        <v>1</v>
      </c>
      <c r="C4308" s="54">
        <f t="shared" si="194"/>
        <v>4299</v>
      </c>
      <c r="D4308" s="60">
        <v>65414.698228161316</v>
      </c>
      <c r="G4308" s="63"/>
      <c r="I4308" s="64"/>
      <c r="J4308" s="64"/>
      <c r="K4308" s="65"/>
      <c r="M4308" s="64"/>
      <c r="N4308" s="66"/>
      <c r="O4308" s="66"/>
      <c r="Q4308" s="67"/>
      <c r="R4308" s="68"/>
      <c r="S4308" s="63"/>
      <c r="AC4308" s="63">
        <v>63463.432998520322</v>
      </c>
      <c r="AD4308" s="63"/>
      <c r="AE4308" s="54" t="s">
        <v>176</v>
      </c>
      <c r="AG4308" s="63"/>
      <c r="AK4308" s="64"/>
      <c r="AL4308" s="64"/>
      <c r="AM4308" s="65"/>
      <c r="AO4308" s="64"/>
      <c r="AP4308" s="66"/>
      <c r="AQ4308" s="66"/>
      <c r="AS4308" s="67"/>
      <c r="AT4308" s="68"/>
    </row>
    <row r="4309" spans="1:46" x14ac:dyDescent="0.25">
      <c r="A4309" s="60">
        <v>65429.521283322945</v>
      </c>
      <c r="B4309" s="54">
        <f t="shared" si="193"/>
        <v>2</v>
      </c>
      <c r="C4309" s="54">
        <f t="shared" si="194"/>
        <v>4300</v>
      </c>
      <c r="D4309" s="60">
        <v>65429.521283322945</v>
      </c>
      <c r="G4309" s="63"/>
      <c r="I4309" s="64"/>
      <c r="J4309" s="64"/>
      <c r="K4309" s="65"/>
      <c r="M4309" s="64"/>
      <c r="N4309" s="66"/>
      <c r="O4309" s="66"/>
      <c r="Q4309" s="67"/>
      <c r="R4309" s="68"/>
      <c r="S4309" s="63"/>
      <c r="AC4309" s="63">
        <v>63478.080925994553</v>
      </c>
      <c r="AD4309" s="63"/>
      <c r="AE4309" s="54" t="s">
        <v>177</v>
      </c>
      <c r="AG4309" s="63"/>
      <c r="AK4309" s="64"/>
      <c r="AL4309" s="64"/>
      <c r="AM4309" s="65"/>
      <c r="AO4309" s="64"/>
      <c r="AP4309" s="66"/>
      <c r="AQ4309" s="66"/>
      <c r="AS4309" s="67"/>
      <c r="AT4309" s="68"/>
    </row>
    <row r="4310" spans="1:46" x14ac:dyDescent="0.25">
      <c r="A4310" s="60">
        <v>65444.432804684155</v>
      </c>
      <c r="B4310" s="54">
        <f t="shared" si="193"/>
        <v>3</v>
      </c>
      <c r="C4310" s="54">
        <f t="shared" si="194"/>
        <v>4301</v>
      </c>
      <c r="D4310" s="60">
        <v>65444.432804684155</v>
      </c>
      <c r="G4310" s="63"/>
      <c r="I4310" s="64"/>
      <c r="J4310" s="64"/>
      <c r="K4310" s="65"/>
      <c r="M4310" s="64"/>
      <c r="N4310" s="66"/>
      <c r="O4310" s="66"/>
      <c r="Q4310" s="67"/>
      <c r="R4310" s="68"/>
      <c r="S4310" s="63"/>
      <c r="AC4310" s="63">
        <v>63492.802175131626</v>
      </c>
      <c r="AD4310" s="63"/>
      <c r="AE4310" s="54" t="s">
        <v>176</v>
      </c>
      <c r="AG4310" s="63"/>
      <c r="AK4310" s="64"/>
      <c r="AL4310" s="64"/>
      <c r="AM4310" s="65"/>
      <c r="AO4310" s="64"/>
      <c r="AP4310" s="66"/>
      <c r="AQ4310" s="66"/>
      <c r="AS4310" s="67"/>
      <c r="AT4310" s="68"/>
    </row>
    <row r="4311" spans="1:46" x14ac:dyDescent="0.25">
      <c r="A4311" s="60">
        <v>65459.460376173723</v>
      </c>
      <c r="B4311" s="54">
        <f t="shared" si="193"/>
        <v>4</v>
      </c>
      <c r="C4311" s="54">
        <f t="shared" si="194"/>
        <v>4302</v>
      </c>
      <c r="D4311" s="60">
        <v>65459.460376173723</v>
      </c>
      <c r="G4311" s="63"/>
      <c r="I4311" s="64"/>
      <c r="J4311" s="64"/>
      <c r="K4311" s="65"/>
      <c r="M4311" s="64"/>
      <c r="N4311" s="66"/>
      <c r="O4311" s="66"/>
      <c r="Q4311" s="67"/>
      <c r="R4311" s="68"/>
      <c r="S4311" s="63"/>
      <c r="AC4311" s="63">
        <v>63507.831230591051</v>
      </c>
      <c r="AD4311" s="63"/>
      <c r="AE4311" s="54" t="s">
        <v>177</v>
      </c>
      <c r="AG4311" s="63"/>
      <c r="AK4311" s="64"/>
      <c r="AL4311" s="64"/>
      <c r="AM4311" s="65"/>
      <c r="AO4311" s="64"/>
      <c r="AP4311" s="66"/>
      <c r="AQ4311" s="66"/>
      <c r="AS4311" s="67"/>
      <c r="AT4311" s="68"/>
    </row>
    <row r="4312" spans="1:46" x14ac:dyDescent="0.25">
      <c r="A4312" s="60">
        <v>65474.610876426101</v>
      </c>
      <c r="B4312" s="54">
        <f t="shared" si="193"/>
        <v>5</v>
      </c>
      <c r="C4312" s="54">
        <f t="shared" si="194"/>
        <v>4303</v>
      </c>
      <c r="D4312" s="60">
        <v>65474.610876426101</v>
      </c>
      <c r="G4312" s="63"/>
      <c r="I4312" s="64"/>
      <c r="J4312" s="64"/>
      <c r="K4312" s="65"/>
      <c r="M4312" s="64"/>
      <c r="N4312" s="66"/>
      <c r="O4312" s="66"/>
      <c r="Q4312" s="67"/>
      <c r="R4312" s="68"/>
      <c r="S4312" s="63"/>
      <c r="AC4312" s="63">
        <v>63522.21810596576</v>
      </c>
      <c r="AD4312" s="63"/>
      <c r="AE4312" s="54" t="s">
        <v>176</v>
      </c>
      <c r="AG4312" s="63"/>
      <c r="AK4312" s="64"/>
      <c r="AL4312" s="64"/>
      <c r="AM4312" s="65"/>
      <c r="AO4312" s="64"/>
      <c r="AP4312" s="66"/>
      <c r="AQ4312" s="66"/>
      <c r="AS4312" s="67"/>
      <c r="AT4312" s="68"/>
    </row>
    <row r="4313" spans="1:46" x14ac:dyDescent="0.25">
      <c r="A4313" s="60">
        <v>65489.897808046546</v>
      </c>
      <c r="B4313" s="54">
        <f t="shared" si="193"/>
        <v>6</v>
      </c>
      <c r="C4313" s="54">
        <f t="shared" si="194"/>
        <v>4304</v>
      </c>
      <c r="D4313" s="60">
        <v>65489.897808046546</v>
      </c>
      <c r="G4313" s="63"/>
      <c r="I4313" s="64"/>
      <c r="J4313" s="64"/>
      <c r="K4313" s="65"/>
      <c r="M4313" s="64"/>
      <c r="N4313" s="66"/>
      <c r="O4313" s="66"/>
      <c r="Q4313" s="67"/>
      <c r="R4313" s="68"/>
      <c r="S4313" s="63"/>
      <c r="AC4313" s="63">
        <v>63537.577145630494</v>
      </c>
      <c r="AD4313" s="63"/>
      <c r="AE4313" s="54" t="s">
        <v>177</v>
      </c>
      <c r="AG4313" s="63"/>
      <c r="AK4313" s="64"/>
      <c r="AL4313" s="64"/>
      <c r="AM4313" s="65"/>
      <c r="AO4313" s="64"/>
      <c r="AP4313" s="66"/>
      <c r="AQ4313" s="66"/>
      <c r="AS4313" s="67"/>
      <c r="AT4313" s="68"/>
    </row>
    <row r="4314" spans="1:46" x14ac:dyDescent="0.25">
      <c r="A4314" s="60">
        <v>65505.308723093476</v>
      </c>
      <c r="B4314" s="54">
        <f t="shared" si="193"/>
        <v>7</v>
      </c>
      <c r="C4314" s="54">
        <f t="shared" si="194"/>
        <v>4305</v>
      </c>
      <c r="D4314" s="60">
        <v>65505.308723093476</v>
      </c>
      <c r="G4314" s="63"/>
      <c r="I4314" s="64"/>
      <c r="J4314" s="64"/>
      <c r="K4314" s="65"/>
      <c r="M4314" s="64"/>
      <c r="N4314" s="66"/>
      <c r="O4314" s="66"/>
      <c r="Q4314" s="67"/>
      <c r="R4314" s="68"/>
      <c r="S4314" s="63"/>
      <c r="AC4314" s="63">
        <v>63551.70653471211</v>
      </c>
      <c r="AD4314" s="63"/>
      <c r="AE4314" s="54" t="s">
        <v>176</v>
      </c>
      <c r="AG4314" s="63"/>
      <c r="AK4314" s="64"/>
      <c r="AL4314" s="64"/>
      <c r="AM4314" s="65"/>
      <c r="AO4314" s="64"/>
      <c r="AP4314" s="66"/>
      <c r="AQ4314" s="66"/>
      <c r="AS4314" s="67"/>
      <c r="AT4314" s="68"/>
    </row>
    <row r="4315" spans="1:46" x14ac:dyDescent="0.25">
      <c r="A4315" s="60">
        <v>65520.841766430065</v>
      </c>
      <c r="B4315" s="54">
        <f t="shared" si="193"/>
        <v>8</v>
      </c>
      <c r="C4315" s="54">
        <f t="shared" si="194"/>
        <v>4306</v>
      </c>
      <c r="D4315" s="60">
        <v>65520.841766430065</v>
      </c>
      <c r="G4315" s="63"/>
      <c r="I4315" s="64"/>
      <c r="J4315" s="64"/>
      <c r="K4315" s="65"/>
      <c r="M4315" s="64"/>
      <c r="N4315" s="66"/>
      <c r="O4315" s="66"/>
      <c r="Q4315" s="67"/>
      <c r="R4315" s="68"/>
      <c r="S4315" s="63"/>
      <c r="AC4315" s="63">
        <v>63567.273164512124</v>
      </c>
      <c r="AD4315" s="63"/>
      <c r="AE4315" s="54" t="s">
        <v>177</v>
      </c>
      <c r="AG4315" s="63"/>
      <c r="AK4315" s="64"/>
      <c r="AL4315" s="64"/>
      <c r="AM4315" s="65"/>
      <c r="AO4315" s="64"/>
      <c r="AP4315" s="66"/>
      <c r="AQ4315" s="66"/>
      <c r="AS4315" s="67"/>
      <c r="AT4315" s="68"/>
    </row>
    <row r="4316" spans="1:46" x14ac:dyDescent="0.25">
      <c r="A4316" s="60">
        <v>65536.46402231371</v>
      </c>
      <c r="B4316" s="54">
        <f t="shared" si="193"/>
        <v>9</v>
      </c>
      <c r="C4316" s="54">
        <f t="shared" si="194"/>
        <v>4307</v>
      </c>
      <c r="D4316" s="60">
        <v>65536.46402231371</v>
      </c>
      <c r="G4316" s="63"/>
      <c r="I4316" s="64"/>
      <c r="J4316" s="64"/>
      <c r="K4316" s="65"/>
      <c r="M4316" s="64"/>
      <c r="N4316" s="66"/>
      <c r="O4316" s="66"/>
      <c r="Q4316" s="67"/>
      <c r="R4316" s="68"/>
      <c r="S4316" s="63"/>
      <c r="AC4316" s="63">
        <v>63581.277485902887</v>
      </c>
      <c r="AD4316" s="63"/>
      <c r="AE4316" s="54" t="s">
        <v>176</v>
      </c>
      <c r="AG4316" s="63"/>
      <c r="AK4316" s="64"/>
      <c r="AL4316" s="64"/>
      <c r="AM4316" s="65"/>
      <c r="AO4316" s="64"/>
      <c r="AP4316" s="66"/>
      <c r="AQ4316" s="66"/>
      <c r="AS4316" s="67"/>
      <c r="AT4316" s="68"/>
    </row>
    <row r="4317" spans="1:46" x14ac:dyDescent="0.25">
      <c r="A4317" s="60">
        <v>65552.160830826033</v>
      </c>
      <c r="B4317" s="54">
        <f t="shared" si="193"/>
        <v>10</v>
      </c>
      <c r="C4317" s="54">
        <f t="shared" si="194"/>
        <v>4308</v>
      </c>
      <c r="D4317" s="60">
        <v>65552.160830826033</v>
      </c>
      <c r="G4317" s="63"/>
      <c r="I4317" s="64"/>
      <c r="J4317" s="64"/>
      <c r="K4317" s="65"/>
      <c r="M4317" s="64"/>
      <c r="N4317" s="66"/>
      <c r="O4317" s="66"/>
      <c r="Q4317" s="67"/>
      <c r="R4317" s="68"/>
      <c r="S4317" s="63"/>
      <c r="AC4317" s="63">
        <v>63596.880028357264</v>
      </c>
      <c r="AD4317" s="63"/>
      <c r="AE4317" s="54" t="s">
        <v>177</v>
      </c>
      <c r="AG4317" s="63"/>
      <c r="AK4317" s="64"/>
      <c r="AL4317" s="64"/>
      <c r="AM4317" s="65"/>
      <c r="AO4317" s="64"/>
      <c r="AP4317" s="66"/>
      <c r="AQ4317" s="66"/>
      <c r="AS4317" s="67"/>
      <c r="AT4317" s="68"/>
    </row>
    <row r="4318" spans="1:46" x14ac:dyDescent="0.25">
      <c r="A4318" s="60">
        <v>65567.884725267533</v>
      </c>
      <c r="B4318" s="54">
        <f t="shared" si="193"/>
        <v>11</v>
      </c>
      <c r="C4318" s="54">
        <f t="shared" si="194"/>
        <v>4309</v>
      </c>
      <c r="D4318" s="60">
        <v>65567.884725267533</v>
      </c>
      <c r="G4318" s="63"/>
      <c r="I4318" s="64"/>
      <c r="J4318" s="64"/>
      <c r="K4318" s="65"/>
      <c r="M4318" s="64"/>
      <c r="N4318" s="66"/>
      <c r="O4318" s="66"/>
      <c r="Q4318" s="67"/>
      <c r="R4318" s="68"/>
      <c r="S4318" s="63"/>
      <c r="AC4318" s="63">
        <v>63610.918219005223</v>
      </c>
      <c r="AD4318" s="63"/>
      <c r="AE4318" s="54" t="s">
        <v>176</v>
      </c>
      <c r="AG4318" s="63"/>
      <c r="AK4318" s="64"/>
      <c r="AL4318" s="64"/>
      <c r="AM4318" s="65"/>
      <c r="AO4318" s="64"/>
      <c r="AP4318" s="66"/>
      <c r="AQ4318" s="66"/>
      <c r="AS4318" s="67"/>
      <c r="AT4318" s="68"/>
    </row>
    <row r="4319" spans="1:46" x14ac:dyDescent="0.25">
      <c r="A4319" s="60">
        <v>65583.614466439001</v>
      </c>
      <c r="B4319" s="54">
        <f t="shared" si="193"/>
        <v>12</v>
      </c>
      <c r="C4319" s="54">
        <f t="shared" si="194"/>
        <v>4310</v>
      </c>
      <c r="D4319" s="60">
        <v>65583.614466439001</v>
      </c>
      <c r="G4319" s="63"/>
      <c r="I4319" s="64"/>
      <c r="J4319" s="64"/>
      <c r="K4319" s="65"/>
      <c r="M4319" s="64"/>
      <c r="N4319" s="66"/>
      <c r="O4319" s="66"/>
      <c r="Q4319" s="67"/>
      <c r="R4319" s="68"/>
      <c r="S4319" s="63"/>
      <c r="AC4319" s="63">
        <v>63626.377286296338</v>
      </c>
      <c r="AD4319" s="63"/>
      <c r="AE4319" s="54" t="s">
        <v>177</v>
      </c>
      <c r="AG4319" s="63"/>
      <c r="AK4319" s="64"/>
      <c r="AL4319" s="64"/>
      <c r="AM4319" s="65"/>
      <c r="AO4319" s="64"/>
      <c r="AP4319" s="66"/>
      <c r="AQ4319" s="66"/>
      <c r="AS4319" s="67"/>
      <c r="AT4319" s="68"/>
    </row>
    <row r="4320" spans="1:46" x14ac:dyDescent="0.25">
      <c r="A4320" s="60">
        <v>65599.29974872712</v>
      </c>
      <c r="B4320" s="54">
        <f t="shared" si="193"/>
        <v>13</v>
      </c>
      <c r="C4320" s="54">
        <f t="shared" si="194"/>
        <v>4311</v>
      </c>
      <c r="D4320" s="60">
        <v>65599.29974872712</v>
      </c>
      <c r="G4320" s="63"/>
      <c r="I4320" s="64"/>
      <c r="J4320" s="64"/>
      <c r="K4320" s="65"/>
      <c r="M4320" s="64"/>
      <c r="N4320" s="66"/>
      <c r="O4320" s="66"/>
      <c r="Q4320" s="67"/>
      <c r="R4320" s="68"/>
      <c r="S4320" s="63"/>
      <c r="AC4320" s="63">
        <v>63640.598447735887</v>
      </c>
      <c r="AD4320" s="63"/>
      <c r="AE4320" s="54" t="s">
        <v>176</v>
      </c>
      <c r="AG4320" s="63"/>
      <c r="AK4320" s="64"/>
      <c r="AL4320" s="64"/>
      <c r="AM4320" s="65"/>
      <c r="AO4320" s="64"/>
      <c r="AP4320" s="66"/>
      <c r="AQ4320" s="66"/>
      <c r="AS4320" s="67"/>
      <c r="AT4320" s="68"/>
    </row>
    <row r="4321" spans="1:46" x14ac:dyDescent="0.25">
      <c r="A4321" s="60">
        <v>65614.921286609489</v>
      </c>
      <c r="B4321" s="54">
        <f t="shared" si="193"/>
        <v>14</v>
      </c>
      <c r="C4321" s="54">
        <f t="shared" si="194"/>
        <v>4312</v>
      </c>
      <c r="D4321" s="60">
        <v>65614.921286609489</v>
      </c>
      <c r="G4321" s="63"/>
      <c r="I4321" s="64"/>
      <c r="J4321" s="64"/>
      <c r="K4321" s="65"/>
      <c r="M4321" s="64"/>
      <c r="N4321" s="66"/>
      <c r="O4321" s="66"/>
      <c r="Q4321" s="67"/>
      <c r="R4321" s="68"/>
      <c r="S4321" s="63"/>
      <c r="AC4321" s="63">
        <v>63655.772395884618</v>
      </c>
      <c r="AD4321" s="63"/>
      <c r="AE4321" s="54" t="s">
        <v>177</v>
      </c>
      <c r="AG4321" s="63"/>
      <c r="AK4321" s="64"/>
      <c r="AL4321" s="64"/>
      <c r="AM4321" s="65"/>
      <c r="AO4321" s="64"/>
      <c r="AP4321" s="66"/>
      <c r="AQ4321" s="66"/>
      <c r="AS4321" s="67"/>
      <c r="AT4321" s="68"/>
    </row>
    <row r="4322" spans="1:46" x14ac:dyDescent="0.25">
      <c r="A4322" s="60">
        <v>65630.439286411274</v>
      </c>
      <c r="B4322" s="54">
        <f t="shared" si="193"/>
        <v>15</v>
      </c>
      <c r="C4322" s="54">
        <f t="shared" si="194"/>
        <v>4313</v>
      </c>
      <c r="D4322" s="60">
        <v>65630.439286411274</v>
      </c>
      <c r="G4322" s="63"/>
      <c r="I4322" s="64"/>
      <c r="J4322" s="64"/>
      <c r="K4322" s="65"/>
      <c r="M4322" s="64"/>
      <c r="N4322" s="66"/>
      <c r="O4322" s="66"/>
      <c r="Q4322" s="67"/>
      <c r="R4322" s="68"/>
      <c r="S4322" s="63"/>
      <c r="AC4322" s="63">
        <v>63670.284515996464</v>
      </c>
      <c r="AD4322" s="63"/>
      <c r="AE4322" s="54" t="s">
        <v>176</v>
      </c>
      <c r="AG4322" s="63"/>
      <c r="AK4322" s="64"/>
      <c r="AL4322" s="64"/>
      <c r="AM4322" s="65"/>
      <c r="AO4322" s="64"/>
      <c r="AP4322" s="66"/>
      <c r="AQ4322" s="66"/>
      <c r="AS4322" s="67"/>
      <c r="AT4322" s="68"/>
    </row>
    <row r="4323" spans="1:46" x14ac:dyDescent="0.25">
      <c r="A4323" s="60">
        <v>65645.844065883663</v>
      </c>
      <c r="B4323" s="54">
        <f t="shared" si="193"/>
        <v>16</v>
      </c>
      <c r="C4323" s="54">
        <f t="shared" si="194"/>
        <v>4314</v>
      </c>
      <c r="D4323" s="60">
        <v>65645.844065883663</v>
      </c>
      <c r="G4323" s="63"/>
      <c r="I4323" s="64"/>
      <c r="J4323" s="64"/>
      <c r="K4323" s="65"/>
      <c r="M4323" s="64"/>
      <c r="N4323" s="66"/>
      <c r="O4323" s="66"/>
      <c r="Q4323" s="67"/>
      <c r="R4323" s="68"/>
      <c r="S4323" s="63"/>
      <c r="AC4323" s="63">
        <v>63685.097137804609</v>
      </c>
      <c r="AD4323" s="63"/>
      <c r="AE4323" s="54" t="s">
        <v>177</v>
      </c>
      <c r="AG4323" s="63"/>
      <c r="AK4323" s="64"/>
      <c r="AL4323" s="64"/>
      <c r="AM4323" s="65"/>
      <c r="AO4323" s="64"/>
      <c r="AP4323" s="66"/>
      <c r="AQ4323" s="66"/>
      <c r="AS4323" s="67"/>
      <c r="AT4323" s="68"/>
    </row>
    <row r="4324" spans="1:46" x14ac:dyDescent="0.25">
      <c r="A4324" s="60">
        <v>65661.115082462318</v>
      </c>
      <c r="B4324" s="54">
        <f t="shared" si="193"/>
        <v>17</v>
      </c>
      <c r="C4324" s="54">
        <f t="shared" si="194"/>
        <v>4315</v>
      </c>
      <c r="D4324" s="60">
        <v>65661.115082462318</v>
      </c>
      <c r="G4324" s="63"/>
      <c r="I4324" s="64"/>
      <c r="J4324" s="64"/>
      <c r="K4324" s="65"/>
      <c r="M4324" s="64"/>
      <c r="N4324" s="66"/>
      <c r="O4324" s="66"/>
      <c r="Q4324" s="67"/>
      <c r="R4324" s="68"/>
      <c r="S4324" s="63"/>
      <c r="AC4324" s="63">
        <v>63699.948823445011</v>
      </c>
      <c r="AD4324" s="63"/>
      <c r="AE4324" s="54" t="s">
        <v>176</v>
      </c>
      <c r="AG4324" s="63"/>
      <c r="AK4324" s="64"/>
      <c r="AL4324" s="64"/>
      <c r="AM4324" s="65"/>
      <c r="AO4324" s="64"/>
      <c r="AP4324" s="66"/>
      <c r="AQ4324" s="66"/>
      <c r="AS4324" s="67"/>
      <c r="AT4324" s="68"/>
    </row>
    <row r="4325" spans="1:46" x14ac:dyDescent="0.25">
      <c r="A4325" s="60">
        <v>65676.257120257244</v>
      </c>
      <c r="B4325" s="54">
        <f t="shared" si="193"/>
        <v>18</v>
      </c>
      <c r="C4325" s="54">
        <f t="shared" si="194"/>
        <v>4316</v>
      </c>
      <c r="D4325" s="60">
        <v>65676.257120257244</v>
      </c>
      <c r="G4325" s="63"/>
      <c r="I4325" s="64"/>
      <c r="J4325" s="64"/>
      <c r="K4325" s="65"/>
      <c r="M4325" s="64"/>
      <c r="N4325" s="66"/>
      <c r="O4325" s="66"/>
      <c r="Q4325" s="67"/>
      <c r="R4325" s="68"/>
      <c r="S4325" s="63"/>
      <c r="AC4325" s="63">
        <v>63714.395719702356</v>
      </c>
      <c r="AD4325" s="63"/>
      <c r="AE4325" s="54" t="s">
        <v>177</v>
      </c>
      <c r="AG4325" s="63"/>
      <c r="AK4325" s="64"/>
      <c r="AL4325" s="64"/>
      <c r="AM4325" s="65"/>
      <c r="AO4325" s="64"/>
      <c r="AP4325" s="66"/>
      <c r="AQ4325" s="66"/>
      <c r="AS4325" s="67"/>
      <c r="AT4325" s="68"/>
    </row>
    <row r="4326" spans="1:46" x14ac:dyDescent="0.25">
      <c r="A4326" s="60">
        <v>65691.270417940803</v>
      </c>
      <c r="B4326" s="54">
        <f t="shared" si="193"/>
        <v>19</v>
      </c>
      <c r="C4326" s="54">
        <f t="shared" si="194"/>
        <v>4317</v>
      </c>
      <c r="D4326" s="60">
        <v>65691.270417940803</v>
      </c>
      <c r="G4326" s="63"/>
      <c r="I4326" s="64"/>
      <c r="J4326" s="64"/>
      <c r="K4326" s="65"/>
      <c r="M4326" s="64"/>
      <c r="N4326" s="66"/>
      <c r="O4326" s="66"/>
      <c r="Q4326" s="67"/>
      <c r="R4326" s="68"/>
      <c r="S4326" s="63"/>
      <c r="AC4326" s="63">
        <v>63729.569905376527</v>
      </c>
      <c r="AD4326" s="63"/>
      <c r="AE4326" s="54" t="s">
        <v>176</v>
      </c>
      <c r="AG4326" s="63"/>
      <c r="AK4326" s="64"/>
      <c r="AL4326" s="64"/>
      <c r="AM4326" s="65"/>
      <c r="AO4326" s="64"/>
      <c r="AP4326" s="66"/>
      <c r="AQ4326" s="66"/>
      <c r="AS4326" s="67"/>
      <c r="AT4326" s="68"/>
    </row>
    <row r="4327" spans="1:46" x14ac:dyDescent="0.25">
      <c r="A4327" s="60">
        <v>65706.174967603758</v>
      </c>
      <c r="B4327" s="54">
        <f t="shared" si="193"/>
        <v>20</v>
      </c>
      <c r="C4327" s="54">
        <f t="shared" si="194"/>
        <v>4318</v>
      </c>
      <c r="D4327" s="60">
        <v>65706.174967603758</v>
      </c>
      <c r="G4327" s="63"/>
      <c r="I4327" s="64"/>
      <c r="J4327" s="64"/>
      <c r="K4327" s="65"/>
      <c r="M4327" s="64"/>
      <c r="N4327" s="66"/>
      <c r="O4327" s="66"/>
      <c r="Q4327" s="67"/>
      <c r="R4327" s="68"/>
      <c r="S4327" s="63"/>
      <c r="AC4327" s="63">
        <v>63743.713306565769</v>
      </c>
      <c r="AD4327" s="63"/>
      <c r="AE4327" s="54" t="s">
        <v>177</v>
      </c>
      <c r="AG4327" s="63"/>
      <c r="AK4327" s="64"/>
      <c r="AL4327" s="64"/>
      <c r="AM4327" s="65"/>
      <c r="AO4327" s="64"/>
      <c r="AP4327" s="66"/>
      <c r="AQ4327" s="66"/>
      <c r="AS4327" s="67"/>
      <c r="AT4327" s="68"/>
    </row>
    <row r="4328" spans="1:46" x14ac:dyDescent="0.25">
      <c r="A4328" s="60">
        <v>65720.987731675617</v>
      </c>
      <c r="B4328" s="54">
        <f t="shared" si="193"/>
        <v>21</v>
      </c>
      <c r="C4328" s="54">
        <f t="shared" si="194"/>
        <v>4319</v>
      </c>
      <c r="D4328" s="60">
        <v>65720.987731675617</v>
      </c>
      <c r="G4328" s="63"/>
      <c r="I4328" s="64"/>
      <c r="J4328" s="64"/>
      <c r="K4328" s="65"/>
      <c r="M4328" s="64"/>
      <c r="N4328" s="66"/>
      <c r="O4328" s="66"/>
      <c r="Q4328" s="67"/>
      <c r="R4328" s="68"/>
      <c r="S4328" s="63"/>
      <c r="AC4328" s="63">
        <v>63759.131333260331</v>
      </c>
      <c r="AD4328" s="63"/>
      <c r="AE4328" s="54" t="s">
        <v>176</v>
      </c>
      <c r="AG4328" s="63"/>
      <c r="AK4328" s="64"/>
      <c r="AL4328" s="64"/>
      <c r="AM4328" s="65"/>
      <c r="AO4328" s="64"/>
      <c r="AP4328" s="66"/>
      <c r="AQ4328" s="66"/>
      <c r="AS4328" s="67"/>
      <c r="AT4328" s="68"/>
    </row>
    <row r="4329" spans="1:46" x14ac:dyDescent="0.25">
      <c r="A4329" s="60">
        <v>65735.740493779536</v>
      </c>
      <c r="B4329" s="54">
        <f t="shared" si="193"/>
        <v>22</v>
      </c>
      <c r="C4329" s="54">
        <f t="shared" si="194"/>
        <v>4320</v>
      </c>
      <c r="D4329" s="60">
        <v>65735.740493779536</v>
      </c>
      <c r="G4329" s="63"/>
      <c r="I4329" s="64"/>
      <c r="J4329" s="64"/>
      <c r="K4329" s="65"/>
      <c r="M4329" s="64"/>
      <c r="N4329" s="66"/>
      <c r="O4329" s="66"/>
      <c r="Q4329" s="67"/>
      <c r="R4329" s="68"/>
      <c r="S4329" s="63"/>
      <c r="AC4329" s="63">
        <v>63773.088855590671</v>
      </c>
      <c r="AD4329" s="63"/>
      <c r="AE4329" s="54" t="s">
        <v>177</v>
      </c>
      <c r="AG4329" s="63"/>
      <c r="AK4329" s="64"/>
      <c r="AL4329" s="64"/>
      <c r="AM4329" s="65"/>
      <c r="AO4329" s="64"/>
      <c r="AP4329" s="66"/>
      <c r="AQ4329" s="66"/>
      <c r="AS4329" s="67"/>
      <c r="AT4329" s="68"/>
    </row>
    <row r="4330" spans="1:46" x14ac:dyDescent="0.25">
      <c r="A4330" s="60">
        <v>65750.45965654077</v>
      </c>
      <c r="B4330" s="54">
        <f t="shared" si="193"/>
        <v>23</v>
      </c>
      <c r="C4330" s="54">
        <f t="shared" si="194"/>
        <v>4321</v>
      </c>
      <c r="D4330" s="60">
        <v>65750.45965654077</v>
      </c>
      <c r="G4330" s="63"/>
      <c r="I4330" s="64"/>
      <c r="J4330" s="64"/>
      <c r="K4330" s="65"/>
      <c r="M4330" s="64"/>
      <c r="N4330" s="66"/>
      <c r="O4330" s="66"/>
      <c r="Q4330" s="67"/>
      <c r="R4330" s="68"/>
      <c r="S4330" s="63"/>
      <c r="AC4330" s="63">
        <v>63788.626072804909</v>
      </c>
      <c r="AD4330" s="63"/>
      <c r="AE4330" s="54" t="s">
        <v>176</v>
      </c>
      <c r="AG4330" s="63"/>
      <c r="AK4330" s="64"/>
      <c r="AL4330" s="64"/>
      <c r="AM4330" s="65"/>
      <c r="AO4330" s="64"/>
      <c r="AP4330" s="66"/>
      <c r="AQ4330" s="66"/>
      <c r="AS4330" s="67"/>
      <c r="AT4330" s="68"/>
    </row>
    <row r="4331" spans="1:46" x14ac:dyDescent="0.25">
      <c r="A4331" s="60">
        <v>65765.18282857677</v>
      </c>
      <c r="B4331" s="54">
        <f t="shared" si="193"/>
        <v>24</v>
      </c>
      <c r="C4331" s="54">
        <f t="shared" si="194"/>
        <v>4322</v>
      </c>
      <c r="D4331" s="60">
        <v>65765.18282857677</v>
      </c>
      <c r="G4331" s="63"/>
      <c r="I4331" s="64"/>
      <c r="J4331" s="64"/>
      <c r="K4331" s="65"/>
      <c r="M4331" s="64"/>
      <c r="N4331" s="66"/>
      <c r="O4331" s="66"/>
      <c r="Q4331" s="67"/>
      <c r="R4331" s="68"/>
      <c r="S4331" s="63"/>
      <c r="AC4331" s="63">
        <v>63802.552264936268</v>
      </c>
      <c r="AD4331" s="63"/>
      <c r="AE4331" s="54" t="s">
        <v>177</v>
      </c>
      <c r="AG4331" s="63"/>
      <c r="AK4331" s="64"/>
      <c r="AL4331" s="64"/>
      <c r="AM4331" s="65"/>
      <c r="AO4331" s="64"/>
      <c r="AP4331" s="66"/>
      <c r="AQ4331" s="66"/>
      <c r="AS4331" s="67"/>
      <c r="AT4331" s="68"/>
    </row>
    <row r="4332" spans="1:46" x14ac:dyDescent="0.25">
      <c r="A4332" s="60">
        <v>65779.937682393007</v>
      </c>
      <c r="B4332" s="54">
        <f t="shared" si="193"/>
        <v>1</v>
      </c>
      <c r="C4332" s="54">
        <f t="shared" si="194"/>
        <v>4323</v>
      </c>
      <c r="D4332" s="60">
        <v>65779.937682393007</v>
      </c>
      <c r="G4332" s="63"/>
      <c r="I4332" s="64"/>
      <c r="J4332" s="64"/>
      <c r="K4332" s="65"/>
      <c r="M4332" s="64"/>
      <c r="N4332" s="66"/>
      <c r="O4332" s="66"/>
      <c r="Q4332" s="67"/>
      <c r="R4332" s="68"/>
      <c r="S4332" s="63"/>
      <c r="AC4332" s="63">
        <v>63818.063073505182</v>
      </c>
      <c r="AD4332" s="63"/>
      <c r="AE4332" s="54" t="s">
        <v>176</v>
      </c>
      <c r="AG4332" s="63"/>
      <c r="AK4332" s="64"/>
      <c r="AL4332" s="64"/>
      <c r="AM4332" s="65"/>
      <c r="AO4332" s="64"/>
      <c r="AP4332" s="66"/>
      <c r="AQ4332" s="66"/>
      <c r="AS4332" s="67"/>
      <c r="AT4332" s="68"/>
    </row>
    <row r="4333" spans="1:46" x14ac:dyDescent="0.25">
      <c r="A4333" s="60">
        <v>65794.760213021655</v>
      </c>
      <c r="B4333" s="54">
        <f t="shared" si="193"/>
        <v>2</v>
      </c>
      <c r="C4333" s="54">
        <f t="shared" si="194"/>
        <v>4324</v>
      </c>
      <c r="D4333" s="60">
        <v>65794.760213021655</v>
      </c>
      <c r="G4333" s="63"/>
      <c r="I4333" s="64"/>
      <c r="J4333" s="64"/>
      <c r="K4333" s="65"/>
      <c r="M4333" s="64"/>
      <c r="N4333" s="66"/>
      <c r="O4333" s="66"/>
      <c r="Q4333" s="67"/>
      <c r="R4333" s="68"/>
      <c r="S4333" s="63"/>
      <c r="AC4333" s="63">
        <v>63832.123459682334</v>
      </c>
      <c r="AD4333" s="63"/>
      <c r="AE4333" s="54" t="s">
        <v>177</v>
      </c>
      <c r="AG4333" s="63"/>
      <c r="AK4333" s="64"/>
      <c r="AL4333" s="64"/>
      <c r="AM4333" s="65"/>
      <c r="AO4333" s="64"/>
      <c r="AP4333" s="66"/>
      <c r="AQ4333" s="66"/>
      <c r="AS4333" s="67"/>
      <c r="AT4333" s="68"/>
    </row>
    <row r="4334" spans="1:46" x14ac:dyDescent="0.25">
      <c r="A4334" s="60">
        <v>65809.671848553699</v>
      </c>
      <c r="B4334" s="54">
        <f t="shared" si="193"/>
        <v>3</v>
      </c>
      <c r="C4334" s="54">
        <f t="shared" si="194"/>
        <v>4325</v>
      </c>
      <c r="D4334" s="60">
        <v>65809.671848553699</v>
      </c>
      <c r="G4334" s="63"/>
      <c r="I4334" s="64"/>
      <c r="J4334" s="64"/>
      <c r="K4334" s="65"/>
      <c r="M4334" s="64"/>
      <c r="N4334" s="66"/>
      <c r="O4334" s="66"/>
      <c r="Q4334" s="67"/>
      <c r="R4334" s="68"/>
      <c r="S4334" s="63"/>
      <c r="AC4334" s="63">
        <v>63847.467908842489</v>
      </c>
      <c r="AD4334" s="63"/>
      <c r="AE4334" s="54" t="s">
        <v>176</v>
      </c>
      <c r="AG4334" s="63"/>
      <c r="AK4334" s="64"/>
      <c r="AL4334" s="64"/>
      <c r="AM4334" s="65"/>
      <c r="AO4334" s="64"/>
      <c r="AP4334" s="66"/>
      <c r="AQ4334" s="66"/>
      <c r="AS4334" s="67"/>
      <c r="AT4334" s="68"/>
    </row>
    <row r="4335" spans="1:46" x14ac:dyDescent="0.25">
      <c r="A4335" s="60">
        <v>65824.698907642625</v>
      </c>
      <c r="B4335" s="54">
        <f t="shared" si="193"/>
        <v>4</v>
      </c>
      <c r="C4335" s="54">
        <f t="shared" si="194"/>
        <v>4326</v>
      </c>
      <c r="D4335" s="60">
        <v>65824.698907642625</v>
      </c>
      <c r="G4335" s="63"/>
      <c r="I4335" s="64"/>
      <c r="J4335" s="64"/>
      <c r="K4335" s="65"/>
      <c r="M4335" s="64"/>
      <c r="N4335" s="66"/>
      <c r="O4335" s="66"/>
      <c r="Q4335" s="67"/>
      <c r="R4335" s="68"/>
      <c r="S4335" s="63"/>
      <c r="AC4335" s="63">
        <v>63861.80827214662</v>
      </c>
      <c r="AD4335" s="63"/>
      <c r="AE4335" s="54" t="s">
        <v>177</v>
      </c>
      <c r="AG4335" s="63"/>
      <c r="AK4335" s="64"/>
      <c r="AL4335" s="64"/>
      <c r="AM4335" s="65"/>
      <c r="AO4335" s="64"/>
      <c r="AP4335" s="66"/>
      <c r="AQ4335" s="66"/>
      <c r="AS4335" s="67"/>
      <c r="AT4335" s="68"/>
    </row>
    <row r="4336" spans="1:46" x14ac:dyDescent="0.25">
      <c r="A4336" s="60">
        <v>65839.85070503829</v>
      </c>
      <c r="B4336" s="54">
        <f t="shared" si="193"/>
        <v>5</v>
      </c>
      <c r="C4336" s="54">
        <f t="shared" si="194"/>
        <v>4327</v>
      </c>
      <c r="D4336" s="60">
        <v>65839.85070503829</v>
      </c>
      <c r="G4336" s="63"/>
      <c r="I4336" s="64"/>
      <c r="J4336" s="64"/>
      <c r="K4336" s="65"/>
      <c r="M4336" s="64"/>
      <c r="N4336" s="66"/>
      <c r="O4336" s="66"/>
      <c r="Q4336" s="67"/>
      <c r="R4336" s="68"/>
      <c r="S4336" s="63"/>
      <c r="AC4336" s="63">
        <v>63876.873746127356</v>
      </c>
      <c r="AD4336" s="63"/>
      <c r="AE4336" s="54" t="s">
        <v>176</v>
      </c>
      <c r="AG4336" s="63"/>
      <c r="AK4336" s="64"/>
      <c r="AL4336" s="64"/>
      <c r="AM4336" s="65"/>
      <c r="AO4336" s="64"/>
      <c r="AP4336" s="66"/>
      <c r="AQ4336" s="66"/>
      <c r="AS4336" s="67"/>
      <c r="AT4336" s="68"/>
    </row>
    <row r="4337" spans="1:46" x14ac:dyDescent="0.25">
      <c r="A4337" s="60">
        <v>65855.136561695952</v>
      </c>
      <c r="B4337" s="54">
        <f t="shared" si="193"/>
        <v>6</v>
      </c>
      <c r="C4337" s="54">
        <f t="shared" si="194"/>
        <v>4328</v>
      </c>
      <c r="D4337" s="60">
        <v>65855.136561695952</v>
      </c>
      <c r="G4337" s="63"/>
      <c r="I4337" s="64"/>
      <c r="J4337" s="64"/>
      <c r="K4337" s="65"/>
      <c r="M4337" s="64"/>
      <c r="N4337" s="66"/>
      <c r="O4337" s="66"/>
      <c r="Q4337" s="67"/>
      <c r="R4337" s="68"/>
      <c r="S4337" s="63"/>
      <c r="AC4337" s="63">
        <v>63891.587039088365</v>
      </c>
      <c r="AD4337" s="63"/>
      <c r="AE4337" s="54" t="s">
        <v>177</v>
      </c>
      <c r="AG4337" s="63"/>
      <c r="AK4337" s="64"/>
      <c r="AL4337" s="64"/>
      <c r="AM4337" s="65"/>
      <c r="AO4337" s="64"/>
      <c r="AP4337" s="66"/>
      <c r="AQ4337" s="66"/>
      <c r="AS4337" s="67"/>
      <c r="AT4337" s="68"/>
    </row>
    <row r="4338" spans="1:46" x14ac:dyDescent="0.25">
      <c r="A4338" s="60">
        <v>65870.550672882237</v>
      </c>
      <c r="B4338" s="54">
        <f t="shared" si="193"/>
        <v>7</v>
      </c>
      <c r="C4338" s="54">
        <f t="shared" si="194"/>
        <v>4329</v>
      </c>
      <c r="D4338" s="60">
        <v>65870.550672882237</v>
      </c>
      <c r="G4338" s="63"/>
      <c r="I4338" s="64"/>
      <c r="J4338" s="64"/>
      <c r="K4338" s="65"/>
      <c r="M4338" s="64"/>
      <c r="N4338" s="66"/>
      <c r="O4338" s="66"/>
      <c r="Q4338" s="67"/>
      <c r="R4338" s="68"/>
      <c r="S4338" s="63"/>
      <c r="AC4338" s="63">
        <v>63906.306951542385</v>
      </c>
      <c r="AD4338" s="63"/>
      <c r="AE4338" s="54" t="s">
        <v>176</v>
      </c>
      <c r="AG4338" s="63"/>
      <c r="AK4338" s="64"/>
      <c r="AL4338" s="64"/>
      <c r="AM4338" s="65"/>
      <c r="AO4338" s="64"/>
      <c r="AP4338" s="66"/>
      <c r="AQ4338" s="66"/>
      <c r="AS4338" s="67"/>
      <c r="AT4338" s="68"/>
    </row>
    <row r="4339" spans="1:46" x14ac:dyDescent="0.25">
      <c r="A4339" s="60">
        <v>65886.081070294604</v>
      </c>
      <c r="B4339" s="54">
        <f t="shared" si="193"/>
        <v>8</v>
      </c>
      <c r="C4339" s="54">
        <f t="shared" si="194"/>
        <v>4330</v>
      </c>
      <c r="D4339" s="60">
        <v>65886.081070294604</v>
      </c>
      <c r="G4339" s="63"/>
      <c r="I4339" s="64"/>
      <c r="J4339" s="64"/>
      <c r="K4339" s="65"/>
      <c r="M4339" s="64"/>
      <c r="N4339" s="66"/>
      <c r="O4339" s="66"/>
      <c r="Q4339" s="67"/>
      <c r="R4339" s="68"/>
      <c r="S4339" s="63"/>
      <c r="AC4339" s="63">
        <v>63921.403738672845</v>
      </c>
      <c r="AD4339" s="63"/>
      <c r="AE4339" s="54" t="s">
        <v>177</v>
      </c>
      <c r="AG4339" s="63"/>
      <c r="AK4339" s="64"/>
      <c r="AL4339" s="64"/>
      <c r="AM4339" s="65"/>
      <c r="AO4339" s="64"/>
      <c r="AP4339" s="66"/>
      <c r="AQ4339" s="66"/>
      <c r="AS4339" s="67"/>
      <c r="AT4339" s="68"/>
    </row>
    <row r="4340" spans="1:46" x14ac:dyDescent="0.25">
      <c r="A4340" s="60">
        <v>65901.708401857875</v>
      </c>
      <c r="B4340" s="54">
        <f t="shared" si="193"/>
        <v>9</v>
      </c>
      <c r="C4340" s="54">
        <f t="shared" si="194"/>
        <v>4331</v>
      </c>
      <c r="D4340" s="60">
        <v>65901.708401857875</v>
      </c>
      <c r="G4340" s="63"/>
      <c r="I4340" s="64"/>
      <c r="J4340" s="64"/>
      <c r="K4340" s="65"/>
      <c r="M4340" s="64"/>
      <c r="N4340" s="66"/>
      <c r="O4340" s="66"/>
      <c r="Q4340" s="67"/>
      <c r="R4340" s="68"/>
      <c r="S4340" s="63"/>
      <c r="AC4340" s="63">
        <v>63935.7770737838</v>
      </c>
      <c r="AD4340" s="63"/>
      <c r="AE4340" s="54" t="s">
        <v>176</v>
      </c>
      <c r="AG4340" s="63"/>
      <c r="AK4340" s="64"/>
      <c r="AL4340" s="64"/>
      <c r="AM4340" s="65"/>
      <c r="AO4340" s="64"/>
      <c r="AP4340" s="66"/>
      <c r="AQ4340" s="66"/>
      <c r="AS4340" s="67"/>
      <c r="AT4340" s="68"/>
    </row>
    <row r="4341" spans="1:46" x14ac:dyDescent="0.25">
      <c r="A4341" s="60">
        <v>65917.400287395343</v>
      </c>
      <c r="B4341" s="54">
        <f t="shared" si="193"/>
        <v>10</v>
      </c>
      <c r="C4341" s="54">
        <f t="shared" si="194"/>
        <v>4332</v>
      </c>
      <c r="D4341" s="60">
        <v>65917.400287395343</v>
      </c>
      <c r="G4341" s="63"/>
      <c r="I4341" s="64"/>
      <c r="J4341" s="64"/>
      <c r="K4341" s="65"/>
      <c r="M4341" s="64"/>
      <c r="N4341" s="66"/>
      <c r="O4341" s="66"/>
      <c r="Q4341" s="67"/>
      <c r="R4341" s="68"/>
      <c r="S4341" s="63"/>
      <c r="AC4341" s="63">
        <v>63951.177159356419</v>
      </c>
      <c r="AD4341" s="63"/>
      <c r="AE4341" s="54" t="s">
        <v>177</v>
      </c>
      <c r="AG4341" s="63"/>
      <c r="AK4341" s="64"/>
      <c r="AL4341" s="64"/>
      <c r="AM4341" s="65"/>
      <c r="AO4341" s="64"/>
      <c r="AP4341" s="66"/>
      <c r="AQ4341" s="66"/>
      <c r="AS4341" s="67"/>
      <c r="AT4341" s="68"/>
    </row>
    <row r="4342" spans="1:46" x14ac:dyDescent="0.25">
      <c r="A4342" s="60">
        <v>65933.130531381816</v>
      </c>
      <c r="B4342" s="54">
        <f t="shared" si="193"/>
        <v>11</v>
      </c>
      <c r="C4342" s="54">
        <f t="shared" si="194"/>
        <v>4333</v>
      </c>
      <c r="D4342" s="60">
        <v>65933.130531381816</v>
      </c>
      <c r="G4342" s="63"/>
      <c r="I4342" s="64"/>
      <c r="J4342" s="64"/>
      <c r="K4342" s="65"/>
      <c r="M4342" s="64"/>
      <c r="N4342" s="66"/>
      <c r="O4342" s="66"/>
      <c r="Q4342" s="67"/>
      <c r="R4342" s="68"/>
      <c r="S4342" s="63"/>
      <c r="AC4342" s="63">
        <v>63965.27982040029</v>
      </c>
      <c r="AD4342" s="63"/>
      <c r="AE4342" s="54" t="s">
        <v>176</v>
      </c>
      <c r="AG4342" s="63"/>
      <c r="AK4342" s="64"/>
      <c r="AL4342" s="64"/>
      <c r="AM4342" s="65"/>
      <c r="AO4342" s="64"/>
      <c r="AP4342" s="66"/>
      <c r="AQ4342" s="66"/>
      <c r="AS4342" s="67"/>
      <c r="AT4342" s="68"/>
    </row>
    <row r="4343" spans="1:46" x14ac:dyDescent="0.25">
      <c r="A4343" s="60">
        <v>65948.853603366297</v>
      </c>
      <c r="B4343" s="54">
        <f t="shared" si="193"/>
        <v>12</v>
      </c>
      <c r="C4343" s="54">
        <f t="shared" si="194"/>
        <v>4334</v>
      </c>
      <c r="D4343" s="60">
        <v>65948.853603366297</v>
      </c>
      <c r="G4343" s="63"/>
      <c r="I4343" s="64"/>
      <c r="J4343" s="64"/>
      <c r="K4343" s="65"/>
      <c r="M4343" s="64"/>
      <c r="N4343" s="66"/>
      <c r="O4343" s="66"/>
      <c r="Q4343" s="67"/>
      <c r="R4343" s="68"/>
      <c r="S4343" s="63"/>
      <c r="AC4343" s="63">
        <v>63980.839132519439</v>
      </c>
      <c r="AD4343" s="63"/>
      <c r="AE4343" s="54" t="s">
        <v>177</v>
      </c>
      <c r="AG4343" s="63"/>
      <c r="AK4343" s="64"/>
      <c r="AL4343" s="64"/>
      <c r="AM4343" s="65"/>
      <c r="AO4343" s="64"/>
      <c r="AP4343" s="66"/>
      <c r="AQ4343" s="66"/>
      <c r="AS4343" s="67"/>
      <c r="AT4343" s="68"/>
    </row>
    <row r="4344" spans="1:46" x14ac:dyDescent="0.25">
      <c r="A4344" s="60">
        <v>65964.545452322811</v>
      </c>
      <c r="B4344" s="54">
        <f t="shared" si="193"/>
        <v>13</v>
      </c>
      <c r="C4344" s="54">
        <f t="shared" si="194"/>
        <v>4335</v>
      </c>
      <c r="D4344" s="60">
        <v>65964.545452322811</v>
      </c>
      <c r="G4344" s="63"/>
      <c r="I4344" s="64"/>
      <c r="J4344" s="64"/>
      <c r="K4344" s="65"/>
      <c r="M4344" s="64"/>
      <c r="N4344" s="66"/>
      <c r="O4344" s="66"/>
      <c r="Q4344" s="67"/>
      <c r="R4344" s="68"/>
      <c r="S4344" s="63"/>
      <c r="AC4344" s="63">
        <v>63994.810559425969</v>
      </c>
      <c r="AD4344" s="63"/>
      <c r="AE4344" s="54" t="s">
        <v>176</v>
      </c>
      <c r="AG4344" s="63"/>
      <c r="AK4344" s="64"/>
      <c r="AL4344" s="64"/>
      <c r="AM4344" s="65"/>
      <c r="AO4344" s="64"/>
      <c r="AP4344" s="66"/>
      <c r="AQ4344" s="66"/>
      <c r="AS4344" s="67"/>
      <c r="AT4344" s="68"/>
    </row>
    <row r="4345" spans="1:46" x14ac:dyDescent="0.25">
      <c r="A4345" s="60">
        <v>65980.159930927679</v>
      </c>
      <c r="B4345" s="54">
        <f t="shared" si="193"/>
        <v>14</v>
      </c>
      <c r="C4345" s="54">
        <f t="shared" si="194"/>
        <v>4336</v>
      </c>
      <c r="D4345" s="60">
        <v>65980.159930927679</v>
      </c>
      <c r="G4345" s="63"/>
      <c r="I4345" s="64"/>
      <c r="J4345" s="64"/>
      <c r="K4345" s="65"/>
      <c r="M4345" s="64"/>
      <c r="N4345" s="66"/>
      <c r="O4345" s="66"/>
      <c r="Q4345" s="67"/>
      <c r="R4345" s="68"/>
      <c r="S4345" s="63"/>
      <c r="AC4345" s="63">
        <v>64010.366247463506</v>
      </c>
      <c r="AD4345" s="63"/>
      <c r="AE4345" s="54" t="s">
        <v>177</v>
      </c>
      <c r="AG4345" s="63"/>
      <c r="AK4345" s="64"/>
      <c r="AL4345" s="64"/>
      <c r="AM4345" s="65"/>
      <c r="AO4345" s="64"/>
      <c r="AP4345" s="66"/>
      <c r="AQ4345" s="66"/>
      <c r="AS4345" s="67"/>
      <c r="AT4345" s="68"/>
    </row>
    <row r="4346" spans="1:46" x14ac:dyDescent="0.25">
      <c r="A4346" s="60">
        <v>65995.683880951721</v>
      </c>
      <c r="B4346" s="54">
        <f t="shared" si="193"/>
        <v>15</v>
      </c>
      <c r="C4346" s="54">
        <f t="shared" si="194"/>
        <v>4337</v>
      </c>
      <c r="D4346" s="60">
        <v>65995.683880951721</v>
      </c>
      <c r="G4346" s="63"/>
      <c r="I4346" s="64"/>
      <c r="J4346" s="64"/>
      <c r="K4346" s="65"/>
      <c r="M4346" s="64"/>
      <c r="N4346" s="66"/>
      <c r="O4346" s="66"/>
      <c r="Q4346" s="67"/>
      <c r="R4346" s="68"/>
      <c r="S4346" s="63"/>
      <c r="AC4346" s="63">
        <v>64024.373417884111</v>
      </c>
      <c r="AD4346" s="63"/>
      <c r="AE4346" s="54" t="s">
        <v>176</v>
      </c>
      <c r="AG4346" s="63"/>
      <c r="AK4346" s="64"/>
      <c r="AL4346" s="64"/>
      <c r="AM4346" s="65"/>
      <c r="AO4346" s="64"/>
      <c r="AP4346" s="66"/>
      <c r="AQ4346" s="66"/>
      <c r="AS4346" s="67"/>
      <c r="AT4346" s="68"/>
    </row>
    <row r="4347" spans="1:46" x14ac:dyDescent="0.25">
      <c r="A4347" s="60">
        <v>66011.082467542496</v>
      </c>
      <c r="B4347" s="54">
        <f t="shared" si="193"/>
        <v>16</v>
      </c>
      <c r="C4347" s="54">
        <f t="shared" si="194"/>
        <v>4338</v>
      </c>
      <c r="D4347" s="60">
        <v>66011.082467542496</v>
      </c>
      <c r="G4347" s="63"/>
      <c r="I4347" s="64"/>
      <c r="J4347" s="64"/>
      <c r="K4347" s="65"/>
      <c r="M4347" s="64"/>
      <c r="N4347" s="66"/>
      <c r="O4347" s="66"/>
      <c r="Q4347" s="67"/>
      <c r="R4347" s="68"/>
      <c r="S4347" s="63"/>
      <c r="AC4347" s="63">
        <v>64039.777415684424</v>
      </c>
      <c r="AD4347" s="63"/>
      <c r="AE4347" s="54" t="s">
        <v>177</v>
      </c>
      <c r="AG4347" s="63"/>
      <c r="AK4347" s="64"/>
      <c r="AL4347" s="64"/>
      <c r="AM4347" s="65"/>
      <c r="AO4347" s="64"/>
      <c r="AP4347" s="66"/>
      <c r="AQ4347" s="66"/>
      <c r="AS4347" s="67"/>
      <c r="AT4347" s="68"/>
    </row>
    <row r="4348" spans="1:46" x14ac:dyDescent="0.25">
      <c r="A4348" s="60">
        <v>66026.358807859477</v>
      </c>
      <c r="B4348" s="54">
        <f t="shared" si="193"/>
        <v>17</v>
      </c>
      <c r="C4348" s="54">
        <f t="shared" si="194"/>
        <v>4339</v>
      </c>
      <c r="D4348" s="60">
        <v>66026.358807859477</v>
      </c>
      <c r="G4348" s="63"/>
      <c r="I4348" s="64"/>
      <c r="J4348" s="64"/>
      <c r="K4348" s="65"/>
      <c r="M4348" s="64"/>
      <c r="N4348" s="66"/>
      <c r="O4348" s="66"/>
      <c r="Q4348" s="67"/>
      <c r="R4348" s="68"/>
      <c r="S4348" s="63"/>
      <c r="AC4348" s="63">
        <v>64053.975404515862</v>
      </c>
      <c r="AD4348" s="63"/>
      <c r="AE4348" s="54" t="s">
        <v>176</v>
      </c>
      <c r="AG4348" s="63"/>
      <c r="AK4348" s="64"/>
      <c r="AL4348" s="64"/>
      <c r="AM4348" s="65"/>
      <c r="AO4348" s="64"/>
      <c r="AP4348" s="66"/>
      <c r="AQ4348" s="66"/>
      <c r="AS4348" s="67"/>
      <c r="AT4348" s="68"/>
    </row>
    <row r="4349" spans="1:46" x14ac:dyDescent="0.25">
      <c r="A4349" s="60">
        <v>66041.496073604096</v>
      </c>
      <c r="B4349" s="54">
        <f t="shared" si="193"/>
        <v>18</v>
      </c>
      <c r="C4349" s="54">
        <f t="shared" si="194"/>
        <v>4340</v>
      </c>
      <c r="D4349" s="60">
        <v>66041.496073604096</v>
      </c>
      <c r="G4349" s="63"/>
      <c r="I4349" s="64"/>
      <c r="J4349" s="64"/>
      <c r="K4349" s="65"/>
      <c r="M4349" s="64"/>
      <c r="N4349" s="66"/>
      <c r="O4349" s="66"/>
      <c r="Q4349" s="67"/>
      <c r="R4349" s="68"/>
      <c r="S4349" s="63"/>
      <c r="AC4349" s="63">
        <v>64069.111429631244</v>
      </c>
      <c r="AD4349" s="63"/>
      <c r="AE4349" s="54" t="s">
        <v>177</v>
      </c>
      <c r="AG4349" s="63"/>
      <c r="AK4349" s="64"/>
      <c r="AL4349" s="64"/>
      <c r="AM4349" s="65"/>
      <c r="AO4349" s="64"/>
      <c r="AP4349" s="66"/>
      <c r="AQ4349" s="66"/>
      <c r="AS4349" s="67"/>
      <c r="AT4349" s="68"/>
    </row>
    <row r="4350" spans="1:46" x14ac:dyDescent="0.25">
      <c r="A4350" s="60">
        <v>66056.51457148185</v>
      </c>
      <c r="B4350" s="54">
        <f t="shared" si="193"/>
        <v>19</v>
      </c>
      <c r="C4350" s="54">
        <f t="shared" si="194"/>
        <v>4341</v>
      </c>
      <c r="D4350" s="60">
        <v>66056.51457148185</v>
      </c>
      <c r="G4350" s="63"/>
      <c r="I4350" s="64"/>
      <c r="J4350" s="64"/>
      <c r="K4350" s="65"/>
      <c r="M4350" s="64"/>
      <c r="N4350" s="66"/>
      <c r="O4350" s="66"/>
      <c r="Q4350" s="67"/>
      <c r="R4350" s="68"/>
      <c r="S4350" s="63"/>
      <c r="AC4350" s="63">
        <v>64083.611953128129</v>
      </c>
      <c r="AD4350" s="63"/>
      <c r="AE4350" s="54" t="s">
        <v>176</v>
      </c>
      <c r="AG4350" s="63"/>
      <c r="AK4350" s="64"/>
      <c r="AL4350" s="64"/>
      <c r="AM4350" s="65"/>
      <c r="AO4350" s="64"/>
      <c r="AP4350" s="66"/>
      <c r="AQ4350" s="66"/>
      <c r="AS4350" s="67"/>
      <c r="AT4350" s="68"/>
    </row>
    <row r="4351" spans="1:46" x14ac:dyDescent="0.25">
      <c r="A4351" s="60">
        <v>66071.415404477622</v>
      </c>
      <c r="B4351" s="54">
        <f t="shared" si="193"/>
        <v>20</v>
      </c>
      <c r="C4351" s="54">
        <f t="shared" si="194"/>
        <v>4342</v>
      </c>
      <c r="D4351" s="60">
        <v>66071.415404477622</v>
      </c>
      <c r="G4351" s="63"/>
      <c r="I4351" s="64"/>
      <c r="J4351" s="64"/>
      <c r="K4351" s="65"/>
      <c r="M4351" s="64"/>
      <c r="N4351" s="66"/>
      <c r="O4351" s="66"/>
      <c r="Q4351" s="67"/>
      <c r="R4351" s="68"/>
      <c r="S4351" s="63"/>
      <c r="AC4351" s="63">
        <v>64098.408782018814</v>
      </c>
      <c r="AD4351" s="63"/>
      <c r="AE4351" s="54" t="s">
        <v>177</v>
      </c>
      <c r="AG4351" s="63"/>
      <c r="AK4351" s="64"/>
      <c r="AL4351" s="64"/>
      <c r="AM4351" s="65"/>
      <c r="AO4351" s="64"/>
      <c r="AP4351" s="66"/>
      <c r="AQ4351" s="66"/>
      <c r="AS4351" s="67"/>
      <c r="AT4351" s="68"/>
    </row>
    <row r="4352" spans="1:46" x14ac:dyDescent="0.25">
      <c r="A4352" s="60">
        <v>66086.233467660844</v>
      </c>
      <c r="B4352" s="54">
        <f t="shared" si="193"/>
        <v>21</v>
      </c>
      <c r="C4352" s="54">
        <f t="shared" si="194"/>
        <v>4343</v>
      </c>
      <c r="D4352" s="60">
        <v>66086.233467660844</v>
      </c>
      <c r="G4352" s="63"/>
      <c r="I4352" s="64"/>
      <c r="J4352" s="64"/>
      <c r="K4352" s="65"/>
      <c r="M4352" s="64"/>
      <c r="N4352" s="66"/>
      <c r="O4352" s="66"/>
      <c r="Q4352" s="67"/>
      <c r="R4352" s="68"/>
      <c r="S4352" s="63"/>
      <c r="AC4352" s="63">
        <v>64113.259390550666</v>
      </c>
      <c r="AD4352" s="63"/>
      <c r="AE4352" s="54" t="s">
        <v>176</v>
      </c>
      <c r="AG4352" s="63"/>
      <c r="AK4352" s="64"/>
      <c r="AL4352" s="64"/>
      <c r="AM4352" s="65"/>
      <c r="AO4352" s="64"/>
      <c r="AP4352" s="66"/>
      <c r="AQ4352" s="66"/>
      <c r="AS4352" s="67"/>
      <c r="AT4352" s="68"/>
    </row>
    <row r="4353" spans="1:46" x14ac:dyDescent="0.25">
      <c r="A4353" s="60">
        <v>66100.982746409718</v>
      </c>
      <c r="B4353" s="54">
        <f t="shared" si="193"/>
        <v>22</v>
      </c>
      <c r="C4353" s="54">
        <f t="shared" si="194"/>
        <v>4344</v>
      </c>
      <c r="D4353" s="60">
        <v>66100.982746409718</v>
      </c>
      <c r="G4353" s="63"/>
      <c r="I4353" s="64"/>
      <c r="J4353" s="64"/>
      <c r="K4353" s="65"/>
      <c r="M4353" s="64"/>
      <c r="N4353" s="66"/>
      <c r="O4353" s="66"/>
      <c r="Q4353" s="67"/>
      <c r="R4353" s="68"/>
      <c r="S4353" s="63"/>
      <c r="AC4353" s="63">
        <v>64127.705703749787</v>
      </c>
      <c r="AD4353" s="63"/>
      <c r="AE4353" s="54" t="s">
        <v>177</v>
      </c>
      <c r="AG4353" s="63"/>
      <c r="AK4353" s="64"/>
      <c r="AL4353" s="64"/>
      <c r="AM4353" s="65"/>
      <c r="AO4353" s="64"/>
      <c r="AP4353" s="66"/>
      <c r="AQ4353" s="66"/>
      <c r="AS4353" s="67"/>
      <c r="AT4353" s="68"/>
    </row>
    <row r="4354" spans="1:46" x14ac:dyDescent="0.25">
      <c r="A4354" s="60">
        <v>66115.70719773462</v>
      </c>
      <c r="B4354" s="54">
        <f t="shared" si="193"/>
        <v>23</v>
      </c>
      <c r="C4354" s="54">
        <f t="shared" si="194"/>
        <v>4345</v>
      </c>
      <c r="D4354" s="60">
        <v>66115.70719773462</v>
      </c>
      <c r="G4354" s="63"/>
      <c r="I4354" s="64"/>
      <c r="J4354" s="64"/>
      <c r="K4354" s="65"/>
      <c r="M4354" s="64"/>
      <c r="N4354" s="66"/>
      <c r="O4354" s="66"/>
      <c r="Q4354" s="67"/>
      <c r="R4354" s="68"/>
      <c r="S4354" s="63"/>
      <c r="AC4354" s="63">
        <v>64142.883993221913</v>
      </c>
      <c r="AD4354" s="63"/>
      <c r="AE4354" s="54" t="s">
        <v>176</v>
      </c>
      <c r="AG4354" s="63"/>
      <c r="AK4354" s="64"/>
      <c r="AL4354" s="64"/>
      <c r="AM4354" s="65"/>
      <c r="AO4354" s="64"/>
      <c r="AP4354" s="66"/>
      <c r="AQ4354" s="66"/>
      <c r="AS4354" s="67"/>
      <c r="AT4354" s="68"/>
    </row>
    <row r="4355" spans="1:46" x14ac:dyDescent="0.25">
      <c r="A4355" s="60">
        <v>66130.426464850083</v>
      </c>
      <c r="B4355" s="54">
        <f t="shared" si="193"/>
        <v>24</v>
      </c>
      <c r="C4355" s="54">
        <f t="shared" si="194"/>
        <v>4346</v>
      </c>
      <c r="D4355" s="60">
        <v>66130.426464850083</v>
      </c>
      <c r="G4355" s="63"/>
      <c r="I4355" s="64"/>
      <c r="J4355" s="64"/>
      <c r="K4355" s="65"/>
      <c r="M4355" s="64"/>
      <c r="N4355" s="66"/>
      <c r="O4355" s="66"/>
      <c r="Q4355" s="67"/>
      <c r="R4355" s="68"/>
      <c r="S4355" s="63"/>
      <c r="AC4355" s="63">
        <v>64157.036848004907</v>
      </c>
      <c r="AD4355" s="63"/>
      <c r="AE4355" s="54" t="s">
        <v>177</v>
      </c>
      <c r="AG4355" s="63"/>
      <c r="AK4355" s="64"/>
      <c r="AL4355" s="64"/>
      <c r="AM4355" s="65"/>
      <c r="AO4355" s="64"/>
      <c r="AP4355" s="66"/>
      <c r="AQ4355" s="66"/>
      <c r="AS4355" s="67"/>
      <c r="AT4355" s="68"/>
    </row>
    <row r="4356" spans="1:46" x14ac:dyDescent="0.25">
      <c r="A4356" s="60">
        <v>66145.186299910769</v>
      </c>
      <c r="B4356" s="54">
        <f t="shared" si="193"/>
        <v>1</v>
      </c>
      <c r="C4356" s="54">
        <f t="shared" si="194"/>
        <v>4347</v>
      </c>
      <c r="D4356" s="60">
        <v>66145.186299910769</v>
      </c>
      <c r="G4356" s="63"/>
      <c r="I4356" s="64"/>
      <c r="J4356" s="64"/>
      <c r="K4356" s="65"/>
      <c r="M4356" s="64"/>
      <c r="N4356" s="66"/>
      <c r="O4356" s="66"/>
      <c r="Q4356" s="67"/>
      <c r="R4356" s="68"/>
      <c r="S4356" s="63"/>
      <c r="AC4356" s="63">
        <v>64172.46148633305</v>
      </c>
      <c r="AD4356" s="63"/>
      <c r="AE4356" s="54" t="s">
        <v>176</v>
      </c>
      <c r="AG4356" s="63"/>
      <c r="AK4356" s="64"/>
      <c r="AL4356" s="64"/>
      <c r="AM4356" s="65"/>
      <c r="AO4356" s="64"/>
      <c r="AP4356" s="66"/>
      <c r="AQ4356" s="66"/>
      <c r="AS4356" s="67"/>
      <c r="AT4356" s="68"/>
    </row>
    <row r="4357" spans="1:46" x14ac:dyDescent="0.25">
      <c r="A4357" s="60">
        <v>66160.0042574564</v>
      </c>
      <c r="B4357" s="54">
        <f t="shared" si="193"/>
        <v>2</v>
      </c>
      <c r="C4357" s="54">
        <f t="shared" si="194"/>
        <v>4348</v>
      </c>
      <c r="D4357" s="60">
        <v>66160.0042574564</v>
      </c>
      <c r="G4357" s="63"/>
      <c r="I4357" s="64"/>
      <c r="J4357" s="64"/>
      <c r="K4357" s="65"/>
      <c r="M4357" s="64"/>
      <c r="N4357" s="66"/>
      <c r="O4357" s="66"/>
      <c r="Q4357" s="67"/>
      <c r="R4357" s="68"/>
      <c r="S4357" s="63"/>
      <c r="AC4357" s="63">
        <v>64186.439579132013</v>
      </c>
      <c r="AD4357" s="63"/>
      <c r="AE4357" s="54" t="s">
        <v>177</v>
      </c>
      <c r="AG4357" s="63"/>
      <c r="AK4357" s="64"/>
      <c r="AL4357" s="64"/>
      <c r="AM4357" s="65"/>
      <c r="AO4357" s="64"/>
      <c r="AP4357" s="66"/>
      <c r="AQ4357" s="66"/>
      <c r="AS4357" s="67"/>
      <c r="AT4357" s="68"/>
    </row>
    <row r="4358" spans="1:46" x14ac:dyDescent="0.25">
      <c r="A4358" s="60">
        <v>66174.92017970467</v>
      </c>
      <c r="B4358" s="54">
        <f t="shared" si="193"/>
        <v>3</v>
      </c>
      <c r="C4358" s="54">
        <f t="shared" si="194"/>
        <v>4349</v>
      </c>
      <c r="D4358" s="60">
        <v>66174.92017970467</v>
      </c>
      <c r="G4358" s="63"/>
      <c r="I4358" s="64"/>
      <c r="J4358" s="64"/>
      <c r="K4358" s="65"/>
      <c r="M4358" s="64"/>
      <c r="N4358" s="66"/>
      <c r="O4358" s="66"/>
      <c r="Q4358" s="67"/>
      <c r="R4358" s="68"/>
      <c r="S4358" s="63"/>
      <c r="AC4358" s="63">
        <v>64201.989762746729</v>
      </c>
      <c r="AD4358" s="63"/>
      <c r="AE4358" s="54" t="s">
        <v>176</v>
      </c>
      <c r="AG4358" s="63"/>
      <c r="AK4358" s="64"/>
      <c r="AL4358" s="64"/>
      <c r="AM4358" s="65"/>
      <c r="AO4358" s="64"/>
      <c r="AP4358" s="66"/>
      <c r="AQ4358" s="66"/>
      <c r="AS4358" s="67"/>
      <c r="AT4358" s="68"/>
    </row>
    <row r="4359" spans="1:46" x14ac:dyDescent="0.25">
      <c r="A4359" s="60">
        <v>66189.942094594706</v>
      </c>
      <c r="B4359" s="54">
        <f t="shared" si="193"/>
        <v>4</v>
      </c>
      <c r="C4359" s="54">
        <f t="shared" si="194"/>
        <v>4350</v>
      </c>
      <c r="D4359" s="60">
        <v>66189.942094594706</v>
      </c>
      <c r="G4359" s="63"/>
      <c r="I4359" s="64"/>
      <c r="J4359" s="64"/>
      <c r="K4359" s="65"/>
      <c r="M4359" s="64"/>
      <c r="N4359" s="66"/>
      <c r="O4359" s="66"/>
      <c r="Q4359" s="67"/>
      <c r="R4359" s="68"/>
      <c r="S4359" s="63"/>
      <c r="AC4359" s="63">
        <v>64215.952092737891</v>
      </c>
      <c r="AD4359" s="63"/>
      <c r="AE4359" s="54" t="s">
        <v>177</v>
      </c>
      <c r="AG4359" s="63"/>
      <c r="AK4359" s="64"/>
      <c r="AL4359" s="64"/>
      <c r="AM4359" s="65"/>
      <c r="AO4359" s="64"/>
      <c r="AP4359" s="66"/>
      <c r="AQ4359" s="66"/>
      <c r="AS4359" s="67"/>
      <c r="AT4359" s="68"/>
    </row>
    <row r="4360" spans="1:46" x14ac:dyDescent="0.25">
      <c r="A4360" s="60">
        <v>66205.096928978339</v>
      </c>
      <c r="B4360" s="54">
        <f t="shared" si="193"/>
        <v>5</v>
      </c>
      <c r="C4360" s="54">
        <f t="shared" si="194"/>
        <v>4351</v>
      </c>
      <c r="D4360" s="60">
        <v>66205.096928978339</v>
      </c>
      <c r="G4360" s="63"/>
      <c r="I4360" s="64"/>
      <c r="J4360" s="64"/>
      <c r="K4360" s="65"/>
      <c r="M4360" s="64"/>
      <c r="N4360" s="66"/>
      <c r="O4360" s="66"/>
      <c r="Q4360" s="67"/>
      <c r="R4360" s="68"/>
      <c r="S4360" s="63"/>
      <c r="AC4360" s="63">
        <v>64231.484399945941</v>
      </c>
      <c r="AD4360" s="63"/>
      <c r="AE4360" s="54" t="s">
        <v>176</v>
      </c>
      <c r="AG4360" s="63"/>
      <c r="AK4360" s="64"/>
      <c r="AL4360" s="64"/>
      <c r="AM4360" s="65"/>
      <c r="AO4360" s="64"/>
      <c r="AP4360" s="66"/>
      <c r="AQ4360" s="66"/>
      <c r="AS4360" s="67"/>
      <c r="AT4360" s="68"/>
    </row>
    <row r="4361" spans="1:46" x14ac:dyDescent="0.25">
      <c r="A4361" s="60">
        <v>66220.377703322563</v>
      </c>
      <c r="B4361" s="54">
        <f t="shared" si="193"/>
        <v>6</v>
      </c>
      <c r="C4361" s="54">
        <f t="shared" si="194"/>
        <v>4352</v>
      </c>
      <c r="D4361" s="60">
        <v>66220.377703322563</v>
      </c>
      <c r="G4361" s="63"/>
      <c r="I4361" s="64"/>
      <c r="J4361" s="64"/>
      <c r="K4361" s="65"/>
      <c r="M4361" s="64"/>
      <c r="N4361" s="66"/>
      <c r="O4361" s="66"/>
      <c r="Q4361" s="67"/>
      <c r="R4361" s="68"/>
      <c r="S4361" s="63"/>
      <c r="AC4361" s="63">
        <v>64245.599164857995</v>
      </c>
      <c r="AD4361" s="63"/>
      <c r="AE4361" s="54" t="s">
        <v>177</v>
      </c>
      <c r="AG4361" s="63"/>
      <c r="AK4361" s="64"/>
      <c r="AL4361" s="64"/>
      <c r="AM4361" s="65"/>
      <c r="AO4361" s="64"/>
      <c r="AP4361" s="66"/>
      <c r="AQ4361" s="66"/>
      <c r="AS4361" s="67"/>
      <c r="AT4361" s="68"/>
    </row>
    <row r="4362" spans="1:46" x14ac:dyDescent="0.25">
      <c r="A4362" s="60">
        <v>66235.793260199483</v>
      </c>
      <c r="B4362" s="54">
        <f t="shared" si="193"/>
        <v>7</v>
      </c>
      <c r="C4362" s="54">
        <f t="shared" si="194"/>
        <v>4353</v>
      </c>
      <c r="D4362" s="60">
        <v>66235.793260199483</v>
      </c>
      <c r="G4362" s="63"/>
      <c r="I4362" s="64"/>
      <c r="J4362" s="64"/>
      <c r="K4362" s="65"/>
      <c r="M4362" s="64"/>
      <c r="N4362" s="66"/>
      <c r="O4362" s="66"/>
      <c r="Q4362" s="67"/>
      <c r="R4362" s="68"/>
      <c r="S4362" s="63"/>
      <c r="AC4362" s="63">
        <v>64260.962318471633</v>
      </c>
      <c r="AD4362" s="63"/>
      <c r="AE4362" s="54" t="s">
        <v>176</v>
      </c>
      <c r="AG4362" s="63"/>
      <c r="AK4362" s="64"/>
      <c r="AL4362" s="64"/>
      <c r="AM4362" s="65"/>
      <c r="AO4362" s="64"/>
      <c r="AP4362" s="66"/>
      <c r="AQ4362" s="66"/>
      <c r="AS4362" s="67"/>
      <c r="AT4362" s="68"/>
    </row>
    <row r="4363" spans="1:46" x14ac:dyDescent="0.25">
      <c r="A4363" s="60">
        <v>66251.320121635217</v>
      </c>
      <c r="B4363" s="54">
        <f t="shared" si="193"/>
        <v>8</v>
      </c>
      <c r="C4363" s="54">
        <f t="shared" si="194"/>
        <v>4354</v>
      </c>
      <c r="D4363" s="60">
        <v>66251.320121635217</v>
      </c>
      <c r="G4363" s="63"/>
      <c r="I4363" s="64"/>
      <c r="J4363" s="64"/>
      <c r="K4363" s="65"/>
      <c r="M4363" s="64"/>
      <c r="N4363" s="66"/>
      <c r="O4363" s="66"/>
      <c r="Q4363" s="67"/>
      <c r="R4363" s="68"/>
      <c r="S4363" s="63"/>
      <c r="AC4363" s="63">
        <v>64275.368047044147</v>
      </c>
      <c r="AD4363" s="63"/>
      <c r="AE4363" s="54" t="s">
        <v>177</v>
      </c>
      <c r="AG4363" s="63"/>
      <c r="AK4363" s="64"/>
      <c r="AL4363" s="64"/>
      <c r="AM4363" s="65"/>
      <c r="AO4363" s="64"/>
      <c r="AP4363" s="66"/>
      <c r="AQ4363" s="66"/>
      <c r="AS4363" s="67"/>
      <c r="AT4363" s="68"/>
    </row>
    <row r="4364" spans="1:46" x14ac:dyDescent="0.25">
      <c r="A4364" s="60">
        <v>66266.946894475725</v>
      </c>
      <c r="B4364" s="54">
        <f t="shared" ref="B4364:B4427" si="195">IF(B4363=24,1,B4363+1)</f>
        <v>9</v>
      </c>
      <c r="C4364" s="54">
        <f t="shared" ref="C4364:C4427" si="196">C4363+1</f>
        <v>4355</v>
      </c>
      <c r="D4364" s="60">
        <v>66266.946894475725</v>
      </c>
      <c r="G4364" s="63"/>
      <c r="I4364" s="64"/>
      <c r="J4364" s="64"/>
      <c r="K4364" s="65"/>
      <c r="M4364" s="64"/>
      <c r="N4364" s="66"/>
      <c r="O4364" s="66"/>
      <c r="Q4364" s="67"/>
      <c r="R4364" s="68"/>
      <c r="S4364" s="63"/>
      <c r="AC4364" s="63">
        <v>64290.428381900303</v>
      </c>
      <c r="AD4364" s="63"/>
      <c r="AE4364" s="54" t="s">
        <v>176</v>
      </c>
      <c r="AG4364" s="63"/>
      <c r="AK4364" s="64"/>
      <c r="AL4364" s="64"/>
      <c r="AM4364" s="65"/>
      <c r="AO4364" s="64"/>
      <c r="AP4364" s="66"/>
      <c r="AQ4364" s="66"/>
      <c r="AS4364" s="67"/>
      <c r="AT4364" s="68"/>
    </row>
    <row r="4365" spans="1:46" x14ac:dyDescent="0.25">
      <c r="A4365" s="60">
        <v>66282.63802558044</v>
      </c>
      <c r="B4365" s="54">
        <f t="shared" si="195"/>
        <v>10</v>
      </c>
      <c r="C4365" s="54">
        <f t="shared" si="196"/>
        <v>4356</v>
      </c>
      <c r="D4365" s="60">
        <v>66282.63802558044</v>
      </c>
      <c r="G4365" s="63"/>
      <c r="I4365" s="64"/>
      <c r="J4365" s="64"/>
      <c r="K4365" s="65"/>
      <c r="M4365" s="64"/>
      <c r="N4365" s="66"/>
      <c r="O4365" s="66"/>
      <c r="Q4365" s="67"/>
      <c r="R4365" s="68"/>
      <c r="S4365" s="63"/>
      <c r="AC4365" s="63">
        <v>64305.195826179348</v>
      </c>
      <c r="AD4365" s="63"/>
      <c r="AE4365" s="54" t="s">
        <v>177</v>
      </c>
      <c r="AG4365" s="63"/>
      <c r="AK4365" s="64"/>
      <c r="AL4365" s="64"/>
      <c r="AM4365" s="65"/>
      <c r="AO4365" s="64"/>
      <c r="AP4365" s="66"/>
      <c r="AQ4365" s="66"/>
      <c r="AS4365" s="67"/>
      <c r="AT4365" s="68"/>
    </row>
    <row r="4366" spans="1:46" x14ac:dyDescent="0.25">
      <c r="A4366" s="60">
        <v>66298.365201671608</v>
      </c>
      <c r="B4366" s="54">
        <f t="shared" si="195"/>
        <v>11</v>
      </c>
      <c r="C4366" s="54">
        <f t="shared" si="196"/>
        <v>4357</v>
      </c>
      <c r="D4366" s="60">
        <v>66298.365201671608</v>
      </c>
      <c r="G4366" s="63"/>
      <c r="I4366" s="64"/>
      <c r="J4366" s="64"/>
      <c r="K4366" s="65"/>
      <c r="M4366" s="64"/>
      <c r="N4366" s="66"/>
      <c r="O4366" s="66"/>
      <c r="Q4366" s="67"/>
      <c r="R4366" s="68"/>
      <c r="S4366" s="63"/>
      <c r="AC4366" s="63">
        <v>64319.877537632361</v>
      </c>
      <c r="AD4366" s="63"/>
      <c r="AE4366" s="54" t="s">
        <v>176</v>
      </c>
      <c r="AG4366" s="63"/>
      <c r="AK4366" s="64"/>
      <c r="AL4366" s="64"/>
      <c r="AM4366" s="65"/>
      <c r="AO4366" s="64"/>
      <c r="AP4366" s="66"/>
      <c r="AQ4366" s="66"/>
      <c r="AS4366" s="67"/>
      <c r="AT4366" s="68"/>
    </row>
    <row r="4367" spans="1:46" x14ac:dyDescent="0.25">
      <c r="A4367" s="60">
        <v>66314.090645189397</v>
      </c>
      <c r="B4367" s="54">
        <f t="shared" si="195"/>
        <v>12</v>
      </c>
      <c r="C4367" s="54">
        <f t="shared" si="196"/>
        <v>4358</v>
      </c>
      <c r="D4367" s="60">
        <v>66314.090645189397</v>
      </c>
      <c r="G4367" s="63"/>
      <c r="I4367" s="64"/>
      <c r="J4367" s="64"/>
      <c r="K4367" s="65"/>
      <c r="M4367" s="64"/>
      <c r="N4367" s="66"/>
      <c r="O4367" s="66"/>
      <c r="Q4367" s="67"/>
      <c r="R4367" s="68"/>
      <c r="S4367" s="63"/>
      <c r="AC4367" s="63">
        <v>64334.993855429813</v>
      </c>
      <c r="AD4367" s="63"/>
      <c r="AE4367" s="54" t="s">
        <v>177</v>
      </c>
      <c r="AG4367" s="63"/>
      <c r="AK4367" s="64"/>
      <c r="AL4367" s="64"/>
      <c r="AM4367" s="65"/>
      <c r="AO4367" s="64"/>
      <c r="AP4367" s="66"/>
      <c r="AQ4367" s="66"/>
      <c r="AS4367" s="67"/>
      <c r="AT4367" s="68"/>
    </row>
    <row r="4368" spans="1:46" x14ac:dyDescent="0.25">
      <c r="A4368" s="60">
        <v>66329.777370775584</v>
      </c>
      <c r="B4368" s="54">
        <f t="shared" si="195"/>
        <v>13</v>
      </c>
      <c r="C4368" s="54">
        <f t="shared" si="196"/>
        <v>4359</v>
      </c>
      <c r="D4368" s="60">
        <v>66329.777370775584</v>
      </c>
      <c r="G4368" s="63"/>
      <c r="I4368" s="64"/>
      <c r="J4368" s="64"/>
      <c r="K4368" s="65"/>
      <c r="M4368" s="64"/>
      <c r="N4368" s="66"/>
      <c r="O4368" s="66"/>
      <c r="Q4368" s="67"/>
      <c r="R4368" s="68"/>
      <c r="S4368" s="63"/>
      <c r="AC4368" s="63">
        <v>64349.310036590323</v>
      </c>
      <c r="AD4368" s="63"/>
      <c r="AE4368" s="54" t="s">
        <v>176</v>
      </c>
      <c r="AG4368" s="63"/>
      <c r="AK4368" s="64"/>
      <c r="AL4368" s="64"/>
      <c r="AM4368" s="65"/>
      <c r="AO4368" s="64"/>
      <c r="AP4368" s="66"/>
      <c r="AQ4368" s="66"/>
      <c r="AS4368" s="67"/>
      <c r="AT4368" s="68"/>
    </row>
    <row r="4369" spans="1:46" x14ac:dyDescent="0.25">
      <c r="A4369" s="60">
        <v>66345.396837753709</v>
      </c>
      <c r="B4369" s="54">
        <f t="shared" si="195"/>
        <v>14</v>
      </c>
      <c r="C4369" s="54">
        <f t="shared" si="196"/>
        <v>4360</v>
      </c>
      <c r="D4369" s="60">
        <v>66345.396837753709</v>
      </c>
      <c r="G4369" s="63"/>
      <c r="I4369" s="64"/>
      <c r="J4369" s="64"/>
      <c r="K4369" s="65"/>
      <c r="M4369" s="64"/>
      <c r="N4369" s="66"/>
      <c r="O4369" s="66"/>
      <c r="Q4369" s="67"/>
      <c r="R4369" s="68"/>
      <c r="S4369" s="63"/>
      <c r="AC4369" s="63">
        <v>64364.694116873201</v>
      </c>
      <c r="AD4369" s="63"/>
      <c r="AE4369" s="54" t="s">
        <v>177</v>
      </c>
      <c r="AG4369" s="63"/>
      <c r="AK4369" s="64"/>
      <c r="AL4369" s="64"/>
      <c r="AM4369" s="65"/>
      <c r="AO4369" s="64"/>
      <c r="AP4369" s="66"/>
      <c r="AQ4369" s="66"/>
      <c r="AS4369" s="67"/>
      <c r="AT4369" s="68"/>
    </row>
    <row r="4370" spans="1:46" x14ac:dyDescent="0.25">
      <c r="A4370" s="60">
        <v>66360.91457278328</v>
      </c>
      <c r="B4370" s="54">
        <f t="shared" si="195"/>
        <v>15</v>
      </c>
      <c r="C4370" s="54">
        <f t="shared" si="196"/>
        <v>4361</v>
      </c>
      <c r="D4370" s="60">
        <v>66360.91457278328</v>
      </c>
      <c r="G4370" s="63"/>
      <c r="I4370" s="64"/>
      <c r="J4370" s="64"/>
      <c r="K4370" s="65"/>
      <c r="M4370" s="64"/>
      <c r="N4370" s="66"/>
      <c r="O4370" s="66"/>
      <c r="Q4370" s="67"/>
      <c r="R4370" s="68"/>
      <c r="S4370" s="63"/>
      <c r="AC4370" s="63">
        <v>64378.742660649121</v>
      </c>
      <c r="AD4370" s="63"/>
      <c r="AE4370" s="54" t="s">
        <v>176</v>
      </c>
      <c r="AG4370" s="63"/>
      <c r="AK4370" s="64"/>
      <c r="AL4370" s="64"/>
      <c r="AM4370" s="65"/>
      <c r="AO4370" s="64"/>
      <c r="AP4370" s="66"/>
      <c r="AQ4370" s="66"/>
      <c r="AS4370" s="67"/>
      <c r="AT4370" s="68"/>
    </row>
    <row r="4371" spans="1:46" x14ac:dyDescent="0.25">
      <c r="A4371" s="60">
        <v>66376.319573581219</v>
      </c>
      <c r="B4371" s="54">
        <f t="shared" si="195"/>
        <v>16</v>
      </c>
      <c r="C4371" s="54">
        <f t="shared" si="196"/>
        <v>4362</v>
      </c>
      <c r="D4371" s="60">
        <v>66376.319573581219</v>
      </c>
      <c r="G4371" s="63"/>
      <c r="I4371" s="64"/>
      <c r="J4371" s="64"/>
      <c r="K4371" s="65"/>
      <c r="M4371" s="64"/>
      <c r="N4371" s="66"/>
      <c r="O4371" s="66"/>
      <c r="Q4371" s="67"/>
      <c r="R4371" s="68"/>
      <c r="S4371" s="63"/>
      <c r="AC4371" s="63">
        <v>64394.27208897844</v>
      </c>
      <c r="AD4371" s="63"/>
      <c r="AE4371" s="54" t="s">
        <v>177</v>
      </c>
      <c r="AG4371" s="63"/>
      <c r="AK4371" s="64"/>
      <c r="AL4371" s="64"/>
      <c r="AM4371" s="65"/>
      <c r="AO4371" s="64"/>
      <c r="AP4371" s="66"/>
      <c r="AQ4371" s="66"/>
      <c r="AS4371" s="67"/>
      <c r="AT4371" s="68"/>
    </row>
    <row r="4372" spans="1:46" x14ac:dyDescent="0.25">
      <c r="A4372" s="60">
        <v>66391.58951868955</v>
      </c>
      <c r="B4372" s="54">
        <f t="shared" si="195"/>
        <v>17</v>
      </c>
      <c r="C4372" s="54">
        <f t="shared" si="196"/>
        <v>4363</v>
      </c>
      <c r="D4372" s="60">
        <v>66391.58951868955</v>
      </c>
      <c r="G4372" s="63"/>
      <c r="I4372" s="64"/>
      <c r="J4372" s="64"/>
      <c r="K4372" s="65"/>
      <c r="M4372" s="64"/>
      <c r="N4372" s="66"/>
      <c r="O4372" s="66"/>
      <c r="Q4372" s="67"/>
      <c r="R4372" s="68"/>
      <c r="S4372" s="63"/>
      <c r="AC4372" s="63">
        <v>64408.204148420598</v>
      </c>
      <c r="AD4372" s="63"/>
      <c r="AE4372" s="54" t="s">
        <v>176</v>
      </c>
      <c r="AG4372" s="63"/>
      <c r="AK4372" s="64"/>
      <c r="AL4372" s="64"/>
      <c r="AM4372" s="65"/>
      <c r="AO4372" s="64"/>
      <c r="AP4372" s="66"/>
      <c r="AQ4372" s="66"/>
      <c r="AS4372" s="67"/>
      <c r="AT4372" s="68"/>
    </row>
    <row r="4373" spans="1:46" x14ac:dyDescent="0.25">
      <c r="A4373" s="60">
        <v>66406.733963506762</v>
      </c>
      <c r="B4373" s="54">
        <f t="shared" si="195"/>
        <v>18</v>
      </c>
      <c r="C4373" s="54">
        <f t="shared" si="196"/>
        <v>4364</v>
      </c>
      <c r="D4373" s="60">
        <v>66406.733963506762</v>
      </c>
      <c r="G4373" s="63"/>
      <c r="I4373" s="64"/>
      <c r="J4373" s="64"/>
      <c r="K4373" s="65"/>
      <c r="M4373" s="64"/>
      <c r="N4373" s="66"/>
      <c r="O4373" s="66"/>
      <c r="Q4373" s="67"/>
      <c r="R4373" s="68"/>
      <c r="S4373" s="63"/>
      <c r="AC4373" s="63">
        <v>64423.736503899097</v>
      </c>
      <c r="AD4373" s="63"/>
      <c r="AE4373" s="54" t="s">
        <v>177</v>
      </c>
      <c r="AG4373" s="63"/>
      <c r="AK4373" s="64"/>
      <c r="AL4373" s="64"/>
      <c r="AM4373" s="65"/>
      <c r="AO4373" s="64"/>
      <c r="AP4373" s="66"/>
      <c r="AQ4373" s="66"/>
      <c r="AS4373" s="67"/>
      <c r="AT4373" s="68"/>
    </row>
    <row r="4374" spans="1:46" x14ac:dyDescent="0.25">
      <c r="A4374" s="60">
        <v>66421.746624018997</v>
      </c>
      <c r="B4374" s="54">
        <f t="shared" si="195"/>
        <v>19</v>
      </c>
      <c r="C4374" s="54">
        <f t="shared" si="196"/>
        <v>4365</v>
      </c>
      <c r="D4374" s="60">
        <v>66421.746624018997</v>
      </c>
      <c r="G4374" s="63"/>
      <c r="I4374" s="64"/>
      <c r="J4374" s="64"/>
      <c r="K4374" s="65"/>
      <c r="M4374" s="64"/>
      <c r="N4374" s="66"/>
      <c r="O4374" s="66"/>
      <c r="Q4374" s="67"/>
      <c r="R4374" s="68"/>
      <c r="S4374" s="63"/>
      <c r="AC4374" s="63">
        <v>64437.71955919452</v>
      </c>
      <c r="AD4374" s="63"/>
      <c r="AE4374" s="54" t="s">
        <v>176</v>
      </c>
      <c r="AG4374" s="63"/>
      <c r="AK4374" s="64"/>
      <c r="AL4374" s="64"/>
      <c r="AM4374" s="65"/>
      <c r="AO4374" s="64"/>
      <c r="AP4374" s="66"/>
      <c r="AQ4374" s="66"/>
      <c r="AS4374" s="67"/>
      <c r="AT4374" s="68"/>
    </row>
    <row r="4375" spans="1:46" x14ac:dyDescent="0.25">
      <c r="A4375" s="60">
        <v>66436.655272726901</v>
      </c>
      <c r="B4375" s="54">
        <f t="shared" si="195"/>
        <v>20</v>
      </c>
      <c r="C4375" s="54">
        <f t="shared" si="196"/>
        <v>4366</v>
      </c>
      <c r="D4375" s="60">
        <v>66436.655272726901</v>
      </c>
      <c r="G4375" s="63"/>
      <c r="I4375" s="64"/>
      <c r="J4375" s="64"/>
      <c r="K4375" s="65"/>
      <c r="M4375" s="64"/>
      <c r="N4375" s="66"/>
      <c r="O4375" s="66"/>
      <c r="Q4375" s="67"/>
      <c r="R4375" s="68"/>
      <c r="S4375" s="63"/>
      <c r="AC4375" s="63">
        <v>64453.11128164269</v>
      </c>
      <c r="AD4375" s="63"/>
      <c r="AE4375" s="54" t="s">
        <v>177</v>
      </c>
      <c r="AG4375" s="63"/>
      <c r="AK4375" s="64"/>
      <c r="AL4375" s="64"/>
      <c r="AM4375" s="65"/>
      <c r="AO4375" s="64"/>
      <c r="AP4375" s="66"/>
      <c r="AQ4375" s="66"/>
      <c r="AS4375" s="67"/>
      <c r="AT4375" s="68"/>
    </row>
    <row r="4376" spans="1:46" x14ac:dyDescent="0.25">
      <c r="A4376" s="60">
        <v>66451.468170765322</v>
      </c>
      <c r="B4376" s="54">
        <f t="shared" si="195"/>
        <v>21</v>
      </c>
      <c r="C4376" s="54">
        <f t="shared" si="196"/>
        <v>4367</v>
      </c>
      <c r="D4376" s="60">
        <v>66451.468170765322</v>
      </c>
      <c r="G4376" s="63"/>
      <c r="I4376" s="64"/>
      <c r="J4376" s="64"/>
      <c r="K4376" s="65"/>
      <c r="M4376" s="64"/>
      <c r="N4376" s="66"/>
      <c r="O4376" s="66"/>
      <c r="Q4376" s="67"/>
      <c r="R4376" s="68"/>
      <c r="S4376" s="63"/>
      <c r="AC4376" s="63">
        <v>64467.296352384612</v>
      </c>
      <c r="AD4376" s="63"/>
      <c r="AE4376" s="54" t="s">
        <v>176</v>
      </c>
      <c r="AG4376" s="63"/>
      <c r="AK4376" s="64"/>
      <c r="AL4376" s="64"/>
      <c r="AM4376" s="65"/>
      <c r="AO4376" s="64"/>
      <c r="AP4376" s="66"/>
      <c r="AQ4376" s="66"/>
      <c r="AS4376" s="67"/>
      <c r="AT4376" s="68"/>
    </row>
    <row r="4377" spans="1:46" x14ac:dyDescent="0.25">
      <c r="A4377" s="60">
        <v>66466.225624130573</v>
      </c>
      <c r="B4377" s="54">
        <f t="shared" si="195"/>
        <v>22</v>
      </c>
      <c r="C4377" s="54">
        <f t="shared" si="196"/>
        <v>4368</v>
      </c>
      <c r="D4377" s="60">
        <v>66466.225624130573</v>
      </c>
      <c r="G4377" s="63"/>
      <c r="I4377" s="64"/>
      <c r="J4377" s="64"/>
      <c r="K4377" s="65"/>
      <c r="M4377" s="64"/>
      <c r="N4377" s="66"/>
      <c r="O4377" s="66"/>
      <c r="Q4377" s="67"/>
      <c r="R4377" s="68"/>
      <c r="S4377" s="63"/>
      <c r="AC4377" s="63">
        <v>64482.42655867897</v>
      </c>
      <c r="AD4377" s="63"/>
      <c r="AE4377" s="54" t="s">
        <v>177</v>
      </c>
      <c r="AG4377" s="63"/>
      <c r="AK4377" s="64"/>
      <c r="AL4377" s="64"/>
      <c r="AM4377" s="65"/>
      <c r="AO4377" s="64"/>
      <c r="AP4377" s="66"/>
      <c r="AQ4377" s="66"/>
      <c r="AS4377" s="67"/>
      <c r="AT4377" s="68"/>
    </row>
    <row r="4378" spans="1:46" x14ac:dyDescent="0.25">
      <c r="A4378" s="60">
        <v>66480.945129325148</v>
      </c>
      <c r="B4378" s="54">
        <f t="shared" si="195"/>
        <v>23</v>
      </c>
      <c r="C4378" s="54">
        <f t="shared" si="196"/>
        <v>4369</v>
      </c>
      <c r="D4378" s="60">
        <v>66480.945129325148</v>
      </c>
      <c r="G4378" s="63"/>
      <c r="I4378" s="64"/>
      <c r="J4378" s="64"/>
      <c r="K4378" s="65"/>
      <c r="M4378" s="64"/>
      <c r="N4378" s="66"/>
      <c r="O4378" s="66"/>
      <c r="Q4378" s="67"/>
      <c r="R4378" s="68"/>
      <c r="S4378" s="63"/>
      <c r="AC4378" s="63">
        <v>64496.922004390042</v>
      </c>
      <c r="AD4378" s="63"/>
      <c r="AE4378" s="54" t="s">
        <v>176</v>
      </c>
      <c r="AG4378" s="63"/>
      <c r="AK4378" s="64"/>
      <c r="AL4378" s="64"/>
      <c r="AM4378" s="65"/>
      <c r="AO4378" s="64"/>
      <c r="AP4378" s="66"/>
      <c r="AQ4378" s="66"/>
      <c r="AS4378" s="67"/>
      <c r="AT4378" s="68"/>
    </row>
    <row r="4379" spans="1:46" x14ac:dyDescent="0.25">
      <c r="A4379" s="60">
        <v>66495.672348664608</v>
      </c>
      <c r="B4379" s="54">
        <f t="shared" si="195"/>
        <v>24</v>
      </c>
      <c r="C4379" s="54">
        <f t="shared" si="196"/>
        <v>4370</v>
      </c>
      <c r="D4379" s="60">
        <v>66495.672348664608</v>
      </c>
      <c r="G4379" s="63"/>
      <c r="I4379" s="64"/>
      <c r="J4379" s="64"/>
      <c r="K4379" s="65"/>
      <c r="M4379" s="64"/>
      <c r="N4379" s="66"/>
      <c r="O4379" s="66"/>
      <c r="Q4379" s="67"/>
      <c r="R4379" s="68"/>
      <c r="S4379" s="63"/>
      <c r="AC4379" s="63">
        <v>64511.718086621258</v>
      </c>
      <c r="AD4379" s="63"/>
      <c r="AE4379" s="54" t="s">
        <v>177</v>
      </c>
      <c r="AG4379" s="63"/>
      <c r="AK4379" s="64"/>
      <c r="AL4379" s="64"/>
      <c r="AM4379" s="65"/>
      <c r="AO4379" s="64"/>
      <c r="AP4379" s="66"/>
      <c r="AQ4379" s="66"/>
      <c r="AS4379" s="67"/>
      <c r="AT4379" s="68"/>
    </row>
    <row r="4380" spans="1:46" x14ac:dyDescent="0.25">
      <c r="A4380" s="60">
        <v>66510.426803502254</v>
      </c>
      <c r="B4380" s="54">
        <f t="shared" si="195"/>
        <v>1</v>
      </c>
      <c r="C4380" s="54">
        <f t="shared" si="196"/>
        <v>4371</v>
      </c>
      <c r="D4380" s="60">
        <v>66510.426803502254</v>
      </c>
      <c r="G4380" s="63"/>
      <c r="I4380" s="64"/>
      <c r="J4380" s="64"/>
      <c r="K4380" s="65"/>
      <c r="M4380" s="64"/>
      <c r="N4380" s="66"/>
      <c r="O4380" s="66"/>
      <c r="Q4380" s="67"/>
      <c r="R4380" s="68"/>
      <c r="S4380" s="63"/>
      <c r="AC4380" s="63">
        <v>64526.573492008727</v>
      </c>
      <c r="AD4380" s="63"/>
      <c r="AE4380" s="54" t="s">
        <v>176</v>
      </c>
      <c r="AG4380" s="63"/>
      <c r="AK4380" s="64"/>
      <c r="AL4380" s="64"/>
      <c r="AM4380" s="65"/>
      <c r="AO4380" s="64"/>
      <c r="AP4380" s="66"/>
      <c r="AQ4380" s="66"/>
      <c r="AS4380" s="67"/>
      <c r="AT4380" s="68"/>
    </row>
    <row r="4381" spans="1:46" x14ac:dyDescent="0.25">
      <c r="A4381" s="60">
        <v>66525.251908478793</v>
      </c>
      <c r="B4381" s="54">
        <f t="shared" si="195"/>
        <v>2</v>
      </c>
      <c r="C4381" s="54">
        <f t="shared" si="196"/>
        <v>4372</v>
      </c>
      <c r="D4381" s="60">
        <v>66525.251908478793</v>
      </c>
      <c r="G4381" s="63"/>
      <c r="I4381" s="64"/>
      <c r="J4381" s="64"/>
      <c r="K4381" s="65"/>
      <c r="M4381" s="64"/>
      <c r="N4381" s="66"/>
      <c r="O4381" s="66"/>
      <c r="Q4381" s="67"/>
      <c r="R4381" s="68"/>
      <c r="S4381" s="63"/>
      <c r="AC4381" s="63">
        <v>64541.028158364352</v>
      </c>
      <c r="AD4381" s="63"/>
      <c r="AE4381" s="54" t="s">
        <v>177</v>
      </c>
      <c r="AG4381" s="63"/>
      <c r="AK4381" s="64"/>
      <c r="AL4381" s="64"/>
      <c r="AM4381" s="65"/>
      <c r="AO4381" s="64"/>
      <c r="AP4381" s="66"/>
      <c r="AQ4381" s="66"/>
      <c r="AS4381" s="67"/>
      <c r="AT4381" s="68"/>
    </row>
    <row r="4382" spans="1:46" x14ac:dyDescent="0.25">
      <c r="A4382" s="60">
        <v>66540.161491521634</v>
      </c>
      <c r="B4382" s="54">
        <f t="shared" si="195"/>
        <v>3</v>
      </c>
      <c r="C4382" s="54">
        <f t="shared" si="196"/>
        <v>4373</v>
      </c>
      <c r="D4382" s="60">
        <v>66540.161491521634</v>
      </c>
      <c r="G4382" s="63"/>
      <c r="I4382" s="64"/>
      <c r="J4382" s="64"/>
      <c r="K4382" s="65"/>
      <c r="M4382" s="64"/>
      <c r="N4382" s="66"/>
      <c r="O4382" s="66"/>
      <c r="Q4382" s="67"/>
      <c r="R4382" s="68"/>
      <c r="S4382" s="63"/>
      <c r="AC4382" s="63">
        <v>64556.228733416181</v>
      </c>
      <c r="AD4382" s="63"/>
      <c r="AE4382" s="54" t="s">
        <v>176</v>
      </c>
      <c r="AG4382" s="63"/>
      <c r="AK4382" s="64"/>
      <c r="AL4382" s="64"/>
      <c r="AM4382" s="65"/>
      <c r="AO4382" s="64"/>
      <c r="AP4382" s="66"/>
      <c r="AQ4382" s="66"/>
      <c r="AS4382" s="67"/>
      <c r="AT4382" s="68"/>
    </row>
    <row r="4383" spans="1:46" x14ac:dyDescent="0.25">
      <c r="A4383" s="60">
        <v>66555.189586013556</v>
      </c>
      <c r="B4383" s="54">
        <f t="shared" si="195"/>
        <v>4</v>
      </c>
      <c r="C4383" s="54">
        <f t="shared" si="196"/>
        <v>4374</v>
      </c>
      <c r="D4383" s="60">
        <v>66555.189586013556</v>
      </c>
      <c r="G4383" s="63"/>
      <c r="I4383" s="64"/>
      <c r="J4383" s="64"/>
      <c r="K4383" s="65"/>
      <c r="M4383" s="64"/>
      <c r="N4383" s="66"/>
      <c r="O4383" s="66"/>
      <c r="Q4383" s="67"/>
      <c r="R4383" s="68"/>
      <c r="S4383" s="63"/>
      <c r="AC4383" s="63">
        <v>64570.40270324517</v>
      </c>
      <c r="AD4383" s="63"/>
      <c r="AE4383" s="54" t="s">
        <v>177</v>
      </c>
      <c r="AG4383" s="63"/>
      <c r="AK4383" s="64"/>
      <c r="AL4383" s="64"/>
      <c r="AM4383" s="65"/>
      <c r="AO4383" s="64"/>
      <c r="AP4383" s="66"/>
      <c r="AQ4383" s="66"/>
      <c r="AS4383" s="67"/>
      <c r="AT4383" s="68"/>
    </row>
    <row r="4384" spans="1:46" x14ac:dyDescent="0.25">
      <c r="A4384" s="60">
        <v>66570.337179167196</v>
      </c>
      <c r="B4384" s="54">
        <f t="shared" si="195"/>
        <v>5</v>
      </c>
      <c r="C4384" s="54">
        <f t="shared" si="196"/>
        <v>4375</v>
      </c>
      <c r="D4384" s="60">
        <v>66570.337179167196</v>
      </c>
      <c r="G4384" s="63"/>
      <c r="I4384" s="64"/>
      <c r="J4384" s="64"/>
      <c r="K4384" s="65"/>
      <c r="M4384" s="64"/>
      <c r="N4384" s="66"/>
      <c r="O4384" s="66"/>
      <c r="Q4384" s="67"/>
      <c r="R4384" s="68"/>
      <c r="S4384" s="63"/>
      <c r="AC4384" s="63">
        <v>64585.869961390272</v>
      </c>
      <c r="AD4384" s="63"/>
      <c r="AE4384" s="54" t="s">
        <v>176</v>
      </c>
      <c r="AG4384" s="63"/>
      <c r="AK4384" s="64"/>
      <c r="AL4384" s="64"/>
      <c r="AM4384" s="65"/>
      <c r="AO4384" s="64"/>
      <c r="AP4384" s="66"/>
      <c r="AQ4384" s="66"/>
      <c r="AS4384" s="67"/>
      <c r="AT4384" s="68"/>
    </row>
    <row r="4385" spans="1:46" x14ac:dyDescent="0.25">
      <c r="A4385" s="60">
        <v>66585.623452101834</v>
      </c>
      <c r="B4385" s="54">
        <f t="shared" si="195"/>
        <v>6</v>
      </c>
      <c r="C4385" s="54">
        <f t="shared" si="196"/>
        <v>4376</v>
      </c>
      <c r="D4385" s="60">
        <v>66585.623452101834</v>
      </c>
      <c r="G4385" s="63"/>
      <c r="I4385" s="64"/>
      <c r="J4385" s="64"/>
      <c r="K4385" s="65"/>
      <c r="M4385" s="64"/>
      <c r="N4385" s="66"/>
      <c r="O4385" s="66"/>
      <c r="Q4385" s="67"/>
      <c r="R4385" s="68"/>
      <c r="S4385" s="63"/>
      <c r="AC4385" s="63">
        <v>64599.881790000014</v>
      </c>
      <c r="AD4385" s="63"/>
      <c r="AE4385" s="54" t="s">
        <v>177</v>
      </c>
      <c r="AG4385" s="63"/>
      <c r="AK4385" s="64"/>
      <c r="AL4385" s="64"/>
      <c r="AM4385" s="65"/>
      <c r="AO4385" s="64"/>
      <c r="AP4385" s="66"/>
      <c r="AQ4385" s="66"/>
      <c r="AS4385" s="67"/>
      <c r="AT4385" s="68"/>
    </row>
    <row r="4386" spans="1:46" x14ac:dyDescent="0.25">
      <c r="A4386" s="60">
        <v>66601.031498582568</v>
      </c>
      <c r="B4386" s="54">
        <f t="shared" si="195"/>
        <v>7</v>
      </c>
      <c r="C4386" s="54">
        <f t="shared" si="196"/>
        <v>4377</v>
      </c>
      <c r="D4386" s="60">
        <v>66601.031498582568</v>
      </c>
      <c r="G4386" s="63"/>
      <c r="I4386" s="64"/>
      <c r="J4386" s="64"/>
      <c r="K4386" s="65"/>
      <c r="M4386" s="64"/>
      <c r="N4386" s="66"/>
      <c r="O4386" s="66"/>
      <c r="Q4386" s="67"/>
      <c r="R4386" s="68"/>
      <c r="S4386" s="63"/>
      <c r="AC4386" s="63">
        <v>64615.479616706725</v>
      </c>
      <c r="AD4386" s="63"/>
      <c r="AE4386" s="54" t="s">
        <v>176</v>
      </c>
      <c r="AG4386" s="63"/>
      <c r="AK4386" s="64"/>
      <c r="AL4386" s="64"/>
      <c r="AM4386" s="65"/>
      <c r="AO4386" s="64"/>
      <c r="AP4386" s="66"/>
      <c r="AQ4386" s="66"/>
      <c r="AS4386" s="67"/>
      <c r="AT4386" s="68"/>
    </row>
    <row r="4387" spans="1:46" x14ac:dyDescent="0.25">
      <c r="A4387" s="60">
        <v>66616.563307362609</v>
      </c>
      <c r="B4387" s="54">
        <f t="shared" si="195"/>
        <v>8</v>
      </c>
      <c r="C4387" s="54">
        <f t="shared" si="196"/>
        <v>4378</v>
      </c>
      <c r="D4387" s="60">
        <v>66616.563307362609</v>
      </c>
      <c r="G4387" s="63"/>
      <c r="I4387" s="64"/>
      <c r="J4387" s="64"/>
      <c r="K4387" s="65"/>
      <c r="M4387" s="64"/>
      <c r="N4387" s="66"/>
      <c r="O4387" s="66"/>
      <c r="Q4387" s="67"/>
      <c r="R4387" s="68"/>
      <c r="S4387" s="63"/>
      <c r="AC4387" s="63">
        <v>64629.484194325283</v>
      </c>
      <c r="AD4387" s="63"/>
      <c r="AE4387" s="54" t="s">
        <v>177</v>
      </c>
      <c r="AG4387" s="63"/>
      <c r="AK4387" s="64"/>
      <c r="AL4387" s="64"/>
      <c r="AM4387" s="65"/>
      <c r="AO4387" s="64"/>
      <c r="AP4387" s="66"/>
      <c r="AQ4387" s="66"/>
      <c r="AS4387" s="67"/>
      <c r="AT4387" s="68"/>
    </row>
    <row r="4388" spans="1:46" x14ac:dyDescent="0.25">
      <c r="A4388" s="60">
        <v>66632.183723285329</v>
      </c>
      <c r="B4388" s="54">
        <f t="shared" si="195"/>
        <v>9</v>
      </c>
      <c r="C4388" s="54">
        <f t="shared" si="196"/>
        <v>4379</v>
      </c>
      <c r="D4388" s="60">
        <v>66632.183723285329</v>
      </c>
      <c r="G4388" s="63"/>
      <c r="I4388" s="64"/>
      <c r="J4388" s="64"/>
      <c r="K4388" s="65"/>
      <c r="M4388" s="64"/>
      <c r="N4388" s="66"/>
      <c r="O4388" s="66"/>
      <c r="Q4388" s="67"/>
      <c r="R4388" s="68"/>
      <c r="S4388" s="63"/>
      <c r="AC4388" s="63">
        <v>64645.038556853309</v>
      </c>
      <c r="AD4388" s="63"/>
      <c r="AE4388" s="54" t="s">
        <v>176</v>
      </c>
      <c r="AG4388" s="63"/>
      <c r="AK4388" s="64"/>
      <c r="AL4388" s="64"/>
      <c r="AM4388" s="65"/>
      <c r="AO4388" s="64"/>
      <c r="AP4388" s="66"/>
      <c r="AQ4388" s="66"/>
      <c r="AS4388" s="67"/>
      <c r="AT4388" s="68"/>
    </row>
    <row r="4389" spans="1:46" x14ac:dyDescent="0.25">
      <c r="A4389" s="60">
        <v>66647.878948689438</v>
      </c>
      <c r="B4389" s="54">
        <f t="shared" si="195"/>
        <v>10</v>
      </c>
      <c r="C4389" s="54">
        <f t="shared" si="196"/>
        <v>4380</v>
      </c>
      <c r="D4389" s="60">
        <v>66647.878948689438</v>
      </c>
      <c r="G4389" s="63"/>
      <c r="I4389" s="64"/>
      <c r="J4389" s="64"/>
      <c r="K4389" s="65"/>
      <c r="M4389" s="64"/>
      <c r="N4389" s="66"/>
      <c r="O4389" s="66"/>
      <c r="Q4389" s="67"/>
      <c r="R4389" s="68"/>
      <c r="S4389" s="63"/>
      <c r="AC4389" s="63">
        <v>64659.19442599453</v>
      </c>
      <c r="AD4389" s="63"/>
      <c r="AE4389" s="54" t="s">
        <v>177</v>
      </c>
      <c r="AG4389" s="63"/>
      <c r="AK4389" s="64"/>
      <c r="AL4389" s="64"/>
      <c r="AM4389" s="65"/>
      <c r="AO4389" s="64"/>
      <c r="AP4389" s="66"/>
      <c r="AQ4389" s="66"/>
      <c r="AS4389" s="67"/>
      <c r="AT4389" s="68"/>
    </row>
    <row r="4390" spans="1:46" x14ac:dyDescent="0.25">
      <c r="A4390" s="60">
        <v>66663.602433396969</v>
      </c>
      <c r="B4390" s="54">
        <f t="shared" si="195"/>
        <v>11</v>
      </c>
      <c r="C4390" s="54">
        <f t="shared" si="196"/>
        <v>4381</v>
      </c>
      <c r="D4390" s="60">
        <v>66663.602433396969</v>
      </c>
      <c r="G4390" s="63"/>
      <c r="I4390" s="64"/>
      <c r="J4390" s="64"/>
      <c r="K4390" s="65"/>
      <c r="M4390" s="64"/>
      <c r="N4390" s="66"/>
      <c r="O4390" s="66"/>
      <c r="Q4390" s="67"/>
      <c r="R4390" s="68"/>
      <c r="S4390" s="63"/>
      <c r="AC4390" s="63">
        <v>64674.533092912287</v>
      </c>
      <c r="AD4390" s="63"/>
      <c r="AE4390" s="54" t="s">
        <v>176</v>
      </c>
      <c r="AG4390" s="63"/>
      <c r="AK4390" s="64"/>
      <c r="AL4390" s="64"/>
      <c r="AM4390" s="65"/>
      <c r="AO4390" s="64"/>
      <c r="AP4390" s="66"/>
      <c r="AQ4390" s="66"/>
      <c r="AS4390" s="67"/>
      <c r="AT4390" s="68"/>
    </row>
    <row r="4391" spans="1:46" x14ac:dyDescent="0.25">
      <c r="A4391" s="60">
        <v>66679.330179151613</v>
      </c>
      <c r="B4391" s="54">
        <f t="shared" si="195"/>
        <v>12</v>
      </c>
      <c r="C4391" s="54">
        <f t="shared" si="196"/>
        <v>4382</v>
      </c>
      <c r="D4391" s="60">
        <v>66679.330179151613</v>
      </c>
      <c r="G4391" s="63"/>
      <c r="I4391" s="64"/>
      <c r="J4391" s="64"/>
      <c r="K4391" s="65"/>
      <c r="M4391" s="64"/>
      <c r="N4391" s="66"/>
      <c r="O4391" s="66"/>
      <c r="Q4391" s="67"/>
      <c r="R4391" s="68"/>
      <c r="S4391" s="63"/>
      <c r="AC4391" s="63">
        <v>64688.965762658976</v>
      </c>
      <c r="AD4391" s="63"/>
      <c r="AE4391" s="54" t="s">
        <v>177</v>
      </c>
      <c r="AG4391" s="63"/>
      <c r="AK4391" s="64"/>
      <c r="AL4391" s="64"/>
      <c r="AM4391" s="65"/>
      <c r="AO4391" s="64"/>
      <c r="AP4391" s="66"/>
      <c r="AQ4391" s="66"/>
      <c r="AS4391" s="67"/>
      <c r="AT4391" s="68"/>
    </row>
    <row r="4392" spans="1:46" x14ac:dyDescent="0.25">
      <c r="A4392" s="60">
        <v>66695.016491450369</v>
      </c>
      <c r="B4392" s="54">
        <f t="shared" si="195"/>
        <v>13</v>
      </c>
      <c r="C4392" s="54">
        <f t="shared" si="196"/>
        <v>4383</v>
      </c>
      <c r="D4392" s="60">
        <v>66695.016491450369</v>
      </c>
      <c r="G4392" s="63"/>
      <c r="I4392" s="64"/>
      <c r="J4392" s="64"/>
      <c r="K4392" s="65"/>
      <c r="M4392" s="64"/>
      <c r="N4392" s="66"/>
      <c r="O4392" s="66"/>
      <c r="Q4392" s="67"/>
      <c r="R4392" s="68"/>
      <c r="S4392" s="63"/>
      <c r="AC4392" s="63">
        <v>64703.9646741217</v>
      </c>
      <c r="AD4392" s="63"/>
      <c r="AE4392" s="54" t="s">
        <v>176</v>
      </c>
      <c r="AG4392" s="63"/>
      <c r="AK4392" s="64"/>
      <c r="AL4392" s="64"/>
      <c r="AM4392" s="65"/>
      <c r="AO4392" s="64"/>
      <c r="AP4392" s="66"/>
      <c r="AQ4392" s="66"/>
      <c r="AS4392" s="67"/>
      <c r="AT4392" s="68"/>
    </row>
    <row r="4393" spans="1:46" x14ac:dyDescent="0.25">
      <c r="A4393" s="60">
        <v>66710.636020835489</v>
      </c>
      <c r="B4393" s="54">
        <f t="shared" si="195"/>
        <v>14</v>
      </c>
      <c r="C4393" s="54">
        <f t="shared" si="196"/>
        <v>4384</v>
      </c>
      <c r="D4393" s="60">
        <v>66710.636020835489</v>
      </c>
      <c r="G4393" s="63"/>
      <c r="I4393" s="64"/>
      <c r="J4393" s="64"/>
      <c r="K4393" s="65"/>
      <c r="M4393" s="64"/>
      <c r="N4393" s="66"/>
      <c r="O4393" s="66"/>
      <c r="Q4393" s="67"/>
      <c r="R4393" s="68"/>
      <c r="S4393" s="63"/>
      <c r="AC4393" s="63">
        <v>64718.739625460003</v>
      </c>
      <c r="AD4393" s="63"/>
      <c r="AE4393" s="54" t="s">
        <v>177</v>
      </c>
      <c r="AG4393" s="63"/>
      <c r="AK4393" s="64"/>
      <c r="AL4393" s="64"/>
      <c r="AM4393" s="65"/>
      <c r="AO4393" s="64"/>
      <c r="AP4393" s="66"/>
      <c r="AQ4393" s="66"/>
      <c r="AS4393" s="67"/>
      <c r="AT4393" s="68"/>
    </row>
    <row r="4394" spans="1:46" x14ac:dyDescent="0.25">
      <c r="A4394" s="60">
        <v>66726.156246166676</v>
      </c>
      <c r="B4394" s="54">
        <f t="shared" si="195"/>
        <v>15</v>
      </c>
      <c r="C4394" s="54">
        <f t="shared" si="196"/>
        <v>4385</v>
      </c>
      <c r="D4394" s="60">
        <v>66726.156246166676</v>
      </c>
      <c r="G4394" s="63"/>
      <c r="I4394" s="64"/>
      <c r="J4394" s="64"/>
      <c r="K4394" s="65"/>
      <c r="M4394" s="64"/>
      <c r="N4394" s="66"/>
      <c r="O4394" s="66"/>
      <c r="Q4394" s="67"/>
      <c r="R4394" s="68"/>
      <c r="S4394" s="63"/>
      <c r="AC4394" s="63">
        <v>64733.351908949669</v>
      </c>
      <c r="AD4394" s="63"/>
      <c r="AE4394" s="54" t="s">
        <v>176</v>
      </c>
      <c r="AG4394" s="63"/>
      <c r="AK4394" s="64"/>
      <c r="AL4394" s="64"/>
      <c r="AM4394" s="65"/>
      <c r="AO4394" s="64"/>
      <c r="AP4394" s="66"/>
      <c r="AQ4394" s="66"/>
      <c r="AS4394" s="67"/>
      <c r="AT4394" s="68"/>
    </row>
    <row r="4395" spans="1:46" x14ac:dyDescent="0.25">
      <c r="A4395" s="60">
        <v>66741.559289525729</v>
      </c>
      <c r="B4395" s="54">
        <f t="shared" si="195"/>
        <v>16</v>
      </c>
      <c r="C4395" s="54">
        <f t="shared" si="196"/>
        <v>4386</v>
      </c>
      <c r="D4395" s="60">
        <v>66741.559289525729</v>
      </c>
      <c r="G4395" s="63"/>
      <c r="I4395" s="64"/>
      <c r="J4395" s="64"/>
      <c r="K4395" s="65"/>
      <c r="M4395" s="64"/>
      <c r="N4395" s="66"/>
      <c r="O4395" s="66"/>
      <c r="Q4395" s="67"/>
      <c r="R4395" s="68"/>
      <c r="S4395" s="63"/>
      <c r="AC4395" s="63">
        <v>64748.463934185449</v>
      </c>
      <c r="AD4395" s="63"/>
      <c r="AE4395" s="54" t="s">
        <v>177</v>
      </c>
      <c r="AG4395" s="63"/>
      <c r="AK4395" s="64"/>
      <c r="AL4395" s="64"/>
      <c r="AM4395" s="65"/>
      <c r="AO4395" s="64"/>
      <c r="AP4395" s="66"/>
      <c r="AQ4395" s="66"/>
      <c r="AS4395" s="67"/>
      <c r="AT4395" s="68"/>
    </row>
    <row r="4396" spans="1:46" x14ac:dyDescent="0.25">
      <c r="A4396" s="60">
        <v>66756.833273225464</v>
      </c>
      <c r="B4396" s="54">
        <f t="shared" si="195"/>
        <v>17</v>
      </c>
      <c r="C4396" s="54">
        <f t="shared" si="196"/>
        <v>4387</v>
      </c>
      <c r="D4396" s="60">
        <v>66756.833273225464</v>
      </c>
      <c r="G4396" s="63"/>
      <c r="I4396" s="64"/>
      <c r="J4396" s="64"/>
      <c r="K4396" s="65"/>
      <c r="M4396" s="64"/>
      <c r="N4396" s="66"/>
      <c r="O4396" s="66"/>
      <c r="Q4396" s="67"/>
      <c r="R4396" s="68"/>
      <c r="S4396" s="63"/>
      <c r="AC4396" s="63">
        <v>64762.723897246644</v>
      </c>
      <c r="AD4396" s="63"/>
      <c r="AE4396" s="54" t="s">
        <v>176</v>
      </c>
      <c r="AG4396" s="63"/>
      <c r="AK4396" s="64"/>
      <c r="AL4396" s="64"/>
      <c r="AM4396" s="65"/>
      <c r="AO4396" s="64"/>
      <c r="AP4396" s="66"/>
      <c r="AQ4396" s="66"/>
      <c r="AS4396" s="67"/>
      <c r="AT4396" s="68"/>
    </row>
    <row r="4397" spans="1:46" x14ac:dyDescent="0.25">
      <c r="A4397" s="60">
        <v>66771.973943911958</v>
      </c>
      <c r="B4397" s="54">
        <f t="shared" si="195"/>
        <v>18</v>
      </c>
      <c r="C4397" s="54">
        <f t="shared" si="196"/>
        <v>4388</v>
      </c>
      <c r="D4397" s="60">
        <v>66771.973943911958</v>
      </c>
      <c r="G4397" s="63"/>
      <c r="I4397" s="64"/>
      <c r="J4397" s="64"/>
      <c r="K4397" s="65"/>
      <c r="M4397" s="64"/>
      <c r="N4397" s="66"/>
      <c r="O4397" s="66"/>
      <c r="Q4397" s="67"/>
      <c r="R4397" s="68"/>
      <c r="S4397" s="63"/>
      <c r="AC4397" s="63">
        <v>64778.100948081352</v>
      </c>
      <c r="AD4397" s="63"/>
      <c r="AE4397" s="54" t="s">
        <v>177</v>
      </c>
      <c r="AG4397" s="63"/>
      <c r="AK4397" s="64"/>
      <c r="AL4397" s="64"/>
      <c r="AM4397" s="65"/>
      <c r="AO4397" s="64"/>
      <c r="AP4397" s="66"/>
      <c r="AQ4397" s="66"/>
      <c r="AS4397" s="67"/>
      <c r="AT4397" s="68"/>
    </row>
    <row r="4398" spans="1:46" x14ac:dyDescent="0.25">
      <c r="A4398" s="60">
        <v>66786.990740581881</v>
      </c>
      <c r="B4398" s="54">
        <f t="shared" si="195"/>
        <v>19</v>
      </c>
      <c r="C4398" s="54">
        <f t="shared" si="196"/>
        <v>4389</v>
      </c>
      <c r="D4398" s="60">
        <v>66786.990740581881</v>
      </c>
      <c r="G4398" s="63"/>
      <c r="I4398" s="64"/>
      <c r="J4398" s="64"/>
      <c r="K4398" s="65"/>
      <c r="M4398" s="64"/>
      <c r="N4398" s="66"/>
      <c r="O4398" s="66"/>
      <c r="Q4398" s="67"/>
      <c r="R4398" s="68"/>
      <c r="S4398" s="63"/>
      <c r="AC4398" s="63">
        <v>64792.111145152245</v>
      </c>
      <c r="AD4398" s="63"/>
      <c r="AE4398" s="54" t="s">
        <v>176</v>
      </c>
      <c r="AG4398" s="63"/>
      <c r="AK4398" s="64"/>
      <c r="AL4398" s="64"/>
      <c r="AM4398" s="65"/>
      <c r="AO4398" s="64"/>
      <c r="AP4398" s="66"/>
      <c r="AQ4398" s="66"/>
      <c r="AS4398" s="67"/>
      <c r="AT4398" s="68"/>
    </row>
    <row r="4399" spans="1:46" x14ac:dyDescent="0.25">
      <c r="A4399" s="60">
        <v>66801.894349549897</v>
      </c>
      <c r="B4399" s="54">
        <f t="shared" si="195"/>
        <v>20</v>
      </c>
      <c r="C4399" s="54">
        <f t="shared" si="196"/>
        <v>4390</v>
      </c>
      <c r="D4399" s="60">
        <v>66801.894349549897</v>
      </c>
      <c r="G4399" s="63"/>
      <c r="I4399" s="64"/>
      <c r="J4399" s="64"/>
      <c r="K4399" s="65"/>
      <c r="M4399" s="64"/>
      <c r="N4399" s="66"/>
      <c r="O4399" s="66"/>
      <c r="Q4399" s="67"/>
      <c r="R4399" s="68"/>
      <c r="S4399" s="63"/>
      <c r="AC4399" s="63">
        <v>64807.631291566417</v>
      </c>
      <c r="AD4399" s="63"/>
      <c r="AE4399" s="54" t="s">
        <v>177</v>
      </c>
      <c r="AG4399" s="63"/>
      <c r="AK4399" s="64"/>
      <c r="AL4399" s="64"/>
      <c r="AM4399" s="65"/>
      <c r="AO4399" s="64"/>
      <c r="AP4399" s="66"/>
      <c r="AQ4399" s="66"/>
      <c r="AS4399" s="67"/>
      <c r="AT4399" s="68"/>
    </row>
    <row r="4400" spans="1:46" x14ac:dyDescent="0.25">
      <c r="A4400" s="60">
        <v>66816.711097913794</v>
      </c>
      <c r="B4400" s="54">
        <f t="shared" si="195"/>
        <v>21</v>
      </c>
      <c r="C4400" s="54">
        <f t="shared" si="196"/>
        <v>4391</v>
      </c>
      <c r="D4400" s="60">
        <v>66816.711097913794</v>
      </c>
      <c r="G4400" s="63"/>
      <c r="I4400" s="64"/>
      <c r="J4400" s="64"/>
      <c r="K4400" s="65"/>
      <c r="M4400" s="64"/>
      <c r="N4400" s="66"/>
      <c r="O4400" s="66"/>
      <c r="Q4400" s="67"/>
      <c r="R4400" s="68"/>
      <c r="S4400" s="63"/>
      <c r="AC4400" s="63">
        <v>64821.539696510416</v>
      </c>
      <c r="AD4400" s="63"/>
      <c r="AE4400" s="54" t="s">
        <v>176</v>
      </c>
      <c r="AG4400" s="63"/>
      <c r="AK4400" s="64"/>
      <c r="AL4400" s="64"/>
      <c r="AM4400" s="65"/>
      <c r="AO4400" s="64"/>
      <c r="AP4400" s="66"/>
      <c r="AQ4400" s="66"/>
      <c r="AS4400" s="67"/>
      <c r="AT4400" s="68"/>
    </row>
    <row r="4401" spans="1:46" x14ac:dyDescent="0.25">
      <c r="A4401" s="60">
        <v>66831.463258844335</v>
      </c>
      <c r="B4401" s="54">
        <f t="shared" si="195"/>
        <v>22</v>
      </c>
      <c r="C4401" s="54">
        <f t="shared" si="196"/>
        <v>4392</v>
      </c>
      <c r="D4401" s="60">
        <v>66831.463258844335</v>
      </c>
      <c r="G4401" s="63"/>
      <c r="I4401" s="64"/>
      <c r="J4401" s="64"/>
      <c r="K4401" s="65"/>
      <c r="M4401" s="64"/>
      <c r="N4401" s="66"/>
      <c r="O4401" s="66"/>
      <c r="Q4401" s="67"/>
      <c r="R4401" s="68"/>
      <c r="S4401" s="63"/>
      <c r="AC4401" s="63">
        <v>64837.058392899577</v>
      </c>
      <c r="AD4401" s="63"/>
      <c r="AE4401" s="54" t="s">
        <v>177</v>
      </c>
      <c r="AG4401" s="63"/>
      <c r="AK4401" s="64"/>
      <c r="AL4401" s="64"/>
      <c r="AM4401" s="65"/>
      <c r="AO4401" s="64"/>
      <c r="AP4401" s="66"/>
      <c r="AQ4401" s="66"/>
      <c r="AS4401" s="67"/>
      <c r="AT4401" s="68"/>
    </row>
    <row r="4402" spans="1:46" x14ac:dyDescent="0.25">
      <c r="A4402" s="60">
        <v>66846.186519872863</v>
      </c>
      <c r="B4402" s="54">
        <f t="shared" si="195"/>
        <v>23</v>
      </c>
      <c r="C4402" s="54">
        <f t="shared" si="196"/>
        <v>4393</v>
      </c>
      <c r="D4402" s="60">
        <v>66846.186519872863</v>
      </c>
      <c r="G4402" s="63"/>
      <c r="I4402" s="64"/>
      <c r="J4402" s="64"/>
      <c r="K4402" s="65"/>
      <c r="M4402" s="64"/>
      <c r="N4402" s="66"/>
      <c r="O4402" s="66"/>
      <c r="Q4402" s="67"/>
      <c r="R4402" s="68"/>
      <c r="S4402" s="63"/>
      <c r="AC4402" s="63">
        <v>64851.029988172464</v>
      </c>
      <c r="AD4402" s="63"/>
      <c r="AE4402" s="54" t="s">
        <v>176</v>
      </c>
      <c r="AG4402" s="63"/>
      <c r="AK4402" s="64"/>
      <c r="AL4402" s="64"/>
      <c r="AM4402" s="65"/>
      <c r="AO4402" s="64"/>
      <c r="AP4402" s="66"/>
      <c r="AQ4402" s="66"/>
      <c r="AS4402" s="67"/>
      <c r="AT4402" s="68"/>
    </row>
    <row r="4403" spans="1:46" x14ac:dyDescent="0.25">
      <c r="A4403" s="60">
        <v>66860.908867187332</v>
      </c>
      <c r="B4403" s="54">
        <f t="shared" si="195"/>
        <v>24</v>
      </c>
      <c r="C4403" s="54">
        <f t="shared" si="196"/>
        <v>4394</v>
      </c>
      <c r="D4403" s="60">
        <v>66860.908867187332</v>
      </c>
      <c r="G4403" s="63"/>
      <c r="I4403" s="64"/>
      <c r="J4403" s="64"/>
      <c r="K4403" s="65"/>
      <c r="M4403" s="64"/>
      <c r="N4403" s="66"/>
      <c r="O4403" s="66"/>
      <c r="Q4403" s="67"/>
      <c r="R4403" s="68"/>
      <c r="S4403" s="63"/>
      <c r="AC4403" s="63">
        <v>64866.40892273467</v>
      </c>
      <c r="AD4403" s="63"/>
      <c r="AE4403" s="54" t="s">
        <v>177</v>
      </c>
      <c r="AG4403" s="63"/>
      <c r="AK4403" s="64"/>
      <c r="AL4403" s="64"/>
      <c r="AM4403" s="65"/>
      <c r="AO4403" s="64"/>
      <c r="AP4403" s="66"/>
      <c r="AQ4403" s="66"/>
      <c r="AS4403" s="67"/>
      <c r="AT4403" s="68"/>
    </row>
    <row r="4404" spans="1:46" x14ac:dyDescent="0.25">
      <c r="A4404" s="60">
        <v>66875.667217237875</v>
      </c>
      <c r="B4404" s="54">
        <f t="shared" si="195"/>
        <v>1</v>
      </c>
      <c r="C4404" s="54">
        <f t="shared" si="196"/>
        <v>4395</v>
      </c>
      <c r="D4404" s="60">
        <v>66875.667217237875</v>
      </c>
      <c r="G4404" s="63"/>
      <c r="I4404" s="64"/>
      <c r="J4404" s="64"/>
      <c r="K4404" s="65"/>
      <c r="M4404" s="64"/>
      <c r="N4404" s="66"/>
      <c r="O4404" s="66"/>
      <c r="Q4404" s="67"/>
      <c r="R4404" s="68"/>
      <c r="S4404" s="63"/>
      <c r="AC4404" s="63">
        <v>64880.59708750993</v>
      </c>
      <c r="AD4404" s="63"/>
      <c r="AE4404" s="54" t="s">
        <v>176</v>
      </c>
      <c r="AG4404" s="63"/>
      <c r="AK4404" s="64"/>
      <c r="AL4404" s="64"/>
      <c r="AM4404" s="65"/>
      <c r="AO4404" s="64"/>
      <c r="AP4404" s="66"/>
      <c r="AQ4404" s="66"/>
      <c r="AS4404" s="67"/>
      <c r="AT4404" s="68"/>
    </row>
    <row r="4405" spans="1:46" x14ac:dyDescent="0.25">
      <c r="A4405" s="60">
        <v>66890.487955834251</v>
      </c>
      <c r="B4405" s="54">
        <f t="shared" si="195"/>
        <v>2</v>
      </c>
      <c r="C4405" s="54">
        <f t="shared" si="196"/>
        <v>4396</v>
      </c>
      <c r="D4405" s="60">
        <v>66890.487955834251</v>
      </c>
      <c r="G4405" s="63"/>
      <c r="I4405" s="64"/>
      <c r="J4405" s="64"/>
      <c r="K4405" s="65"/>
      <c r="M4405" s="64"/>
      <c r="N4405" s="66"/>
      <c r="O4405" s="66"/>
      <c r="Q4405" s="67"/>
      <c r="R4405" s="68"/>
      <c r="S4405" s="63"/>
      <c r="AC4405" s="63">
        <v>64895.726024248637</v>
      </c>
      <c r="AD4405" s="63"/>
      <c r="AE4405" s="54" t="s">
        <v>177</v>
      </c>
      <c r="AG4405" s="63"/>
      <c r="AK4405" s="64"/>
      <c r="AL4405" s="64"/>
      <c r="AM4405" s="65"/>
      <c r="AO4405" s="64"/>
      <c r="AP4405" s="66"/>
      <c r="AQ4405" s="66"/>
      <c r="AS4405" s="67"/>
      <c r="AT4405" s="68"/>
    </row>
    <row r="4406" spans="1:46" x14ac:dyDescent="0.25">
      <c r="A4406" s="60">
        <v>66905.401840175968</v>
      </c>
      <c r="B4406" s="54">
        <f t="shared" si="195"/>
        <v>3</v>
      </c>
      <c r="C4406" s="54">
        <f t="shared" si="196"/>
        <v>4397</v>
      </c>
      <c r="D4406" s="60">
        <v>66905.401840175968</v>
      </c>
      <c r="G4406" s="63"/>
      <c r="I4406" s="64"/>
      <c r="J4406" s="64"/>
      <c r="K4406" s="65"/>
      <c r="M4406" s="64"/>
      <c r="N4406" s="66"/>
      <c r="O4406" s="66"/>
      <c r="Q4406" s="67"/>
      <c r="R4406" s="68"/>
      <c r="S4406" s="63"/>
      <c r="AC4406" s="63">
        <v>64910.246651828755</v>
      </c>
      <c r="AD4406" s="63"/>
      <c r="AE4406" s="54" t="s">
        <v>176</v>
      </c>
      <c r="AG4406" s="63"/>
      <c r="AK4406" s="64"/>
      <c r="AL4406" s="64"/>
      <c r="AM4406" s="65"/>
      <c r="AO4406" s="64"/>
      <c r="AP4406" s="66"/>
      <c r="AQ4406" s="66"/>
      <c r="AS4406" s="67"/>
      <c r="AT4406" s="68"/>
    </row>
    <row r="4407" spans="1:46" x14ac:dyDescent="0.25">
      <c r="A4407" s="60">
        <v>66920.425657632295</v>
      </c>
      <c r="B4407" s="54">
        <f t="shared" si="195"/>
        <v>4</v>
      </c>
      <c r="C4407" s="54">
        <f t="shared" si="196"/>
        <v>4398</v>
      </c>
      <c r="D4407" s="60">
        <v>66920.425657632295</v>
      </c>
      <c r="G4407" s="63"/>
      <c r="I4407" s="64"/>
      <c r="J4407" s="64"/>
      <c r="K4407" s="65"/>
      <c r="M4407" s="64"/>
      <c r="N4407" s="66"/>
      <c r="O4407" s="66"/>
      <c r="Q4407" s="67"/>
      <c r="R4407" s="68"/>
      <c r="S4407" s="63"/>
      <c r="AC4407" s="63">
        <v>64925.057587352116</v>
      </c>
      <c r="AD4407" s="63"/>
      <c r="AE4407" s="54" t="s">
        <v>177</v>
      </c>
      <c r="AG4407" s="63"/>
      <c r="AK4407" s="64"/>
      <c r="AL4407" s="64"/>
      <c r="AM4407" s="65"/>
      <c r="AO4407" s="64"/>
      <c r="AP4407" s="66"/>
      <c r="AQ4407" s="66"/>
      <c r="AS4407" s="67"/>
      <c r="AT4407" s="68"/>
    </row>
    <row r="4408" spans="1:46" x14ac:dyDescent="0.25">
      <c r="A4408" s="60">
        <v>66935.578270822763</v>
      </c>
      <c r="B4408" s="54">
        <f t="shared" si="195"/>
        <v>5</v>
      </c>
      <c r="C4408" s="54">
        <f t="shared" si="196"/>
        <v>4399</v>
      </c>
      <c r="D4408" s="60">
        <v>66935.578270822763</v>
      </c>
      <c r="G4408" s="63"/>
      <c r="I4408" s="64"/>
      <c r="J4408" s="64"/>
      <c r="K4408" s="65"/>
      <c r="M4408" s="64"/>
      <c r="N4408" s="66"/>
      <c r="O4408" s="66"/>
      <c r="Q4408" s="67"/>
      <c r="R4408" s="68"/>
      <c r="S4408" s="63"/>
      <c r="AC4408" s="63">
        <v>64939.964784034993</v>
      </c>
      <c r="AD4408" s="63"/>
      <c r="AE4408" s="54" t="s">
        <v>176</v>
      </c>
      <c r="AG4408" s="63"/>
      <c r="AK4408" s="64"/>
      <c r="AL4408" s="64"/>
      <c r="AM4408" s="65"/>
      <c r="AO4408" s="64"/>
      <c r="AP4408" s="66"/>
      <c r="AQ4408" s="66"/>
      <c r="AS4408" s="67"/>
      <c r="AT4408" s="68"/>
    </row>
    <row r="4409" spans="1:46" x14ac:dyDescent="0.25">
      <c r="A4409" s="60">
        <v>66950.859647686593</v>
      </c>
      <c r="B4409" s="54">
        <f t="shared" si="195"/>
        <v>6</v>
      </c>
      <c r="C4409" s="54">
        <f t="shared" si="196"/>
        <v>4400</v>
      </c>
      <c r="D4409" s="60">
        <v>66950.859647686593</v>
      </c>
      <c r="G4409" s="63"/>
      <c r="I4409" s="64"/>
      <c r="J4409" s="64"/>
      <c r="K4409" s="65"/>
      <c r="M4409" s="64"/>
      <c r="N4409" s="66"/>
      <c r="O4409" s="66"/>
      <c r="Q4409" s="67"/>
      <c r="R4409" s="68"/>
      <c r="S4409" s="63"/>
      <c r="AC4409" s="63">
        <v>64954.443534120917</v>
      </c>
      <c r="AD4409" s="63"/>
      <c r="AE4409" s="54" t="s">
        <v>177</v>
      </c>
      <c r="AG4409" s="63"/>
      <c r="AK4409" s="64"/>
      <c r="AL4409" s="64"/>
      <c r="AM4409" s="65"/>
      <c r="AO4409" s="64"/>
      <c r="AP4409" s="66"/>
      <c r="AQ4409" s="66"/>
      <c r="AS4409" s="67"/>
      <c r="AT4409" s="68"/>
    </row>
    <row r="4410" spans="1:46" x14ac:dyDescent="0.25">
      <c r="A4410" s="60">
        <v>66966.27362481365</v>
      </c>
      <c r="B4410" s="54">
        <f t="shared" si="195"/>
        <v>7</v>
      </c>
      <c r="C4410" s="54">
        <f t="shared" si="196"/>
        <v>4401</v>
      </c>
      <c r="D4410" s="60">
        <v>66966.27362481365</v>
      </c>
      <c r="G4410" s="63"/>
      <c r="I4410" s="64"/>
      <c r="J4410" s="64"/>
      <c r="K4410" s="65"/>
      <c r="M4410" s="64"/>
      <c r="N4410" s="66"/>
      <c r="O4410" s="66"/>
      <c r="Q4410" s="67"/>
      <c r="R4410" s="68"/>
      <c r="S4410" s="63"/>
      <c r="AC4410" s="63">
        <v>64969.70999744907</v>
      </c>
      <c r="AD4410" s="63"/>
      <c r="AE4410" s="54" t="s">
        <v>176</v>
      </c>
      <c r="AG4410" s="63"/>
      <c r="AK4410" s="64"/>
      <c r="AL4410" s="64"/>
      <c r="AM4410" s="65"/>
      <c r="AO4410" s="64"/>
      <c r="AP4410" s="66"/>
      <c r="AQ4410" s="66"/>
      <c r="AS4410" s="67"/>
      <c r="AT4410" s="68"/>
    </row>
    <row r="4411" spans="1:46" x14ac:dyDescent="0.25">
      <c r="A4411" s="60">
        <v>66981.799496162217</v>
      </c>
      <c r="B4411" s="54">
        <f t="shared" si="195"/>
        <v>8</v>
      </c>
      <c r="C4411" s="54">
        <f t="shared" si="196"/>
        <v>4402</v>
      </c>
      <c r="D4411" s="60">
        <v>66981.799496162217</v>
      </c>
      <c r="G4411" s="63"/>
      <c r="I4411" s="64"/>
      <c r="J4411" s="64"/>
      <c r="K4411" s="65"/>
      <c r="M4411" s="64"/>
      <c r="N4411" s="66"/>
      <c r="O4411" s="66"/>
      <c r="Q4411" s="67"/>
      <c r="R4411" s="68"/>
      <c r="S4411" s="63"/>
      <c r="AC4411" s="63">
        <v>64983.906322379131</v>
      </c>
      <c r="AD4411" s="63"/>
      <c r="AE4411" s="54" t="s">
        <v>177</v>
      </c>
      <c r="AG4411" s="63"/>
      <c r="AK4411" s="64"/>
      <c r="AL4411" s="64"/>
      <c r="AM4411" s="65"/>
      <c r="AO4411" s="64"/>
      <c r="AP4411" s="66"/>
      <c r="AQ4411" s="66"/>
      <c r="AS4411" s="67"/>
      <c r="AT4411" s="68"/>
    </row>
    <row r="4412" spans="1:46" x14ac:dyDescent="0.25">
      <c r="A4412" s="60">
        <v>66997.42666868493</v>
      </c>
      <c r="B4412" s="54">
        <f t="shared" si="195"/>
        <v>9</v>
      </c>
      <c r="C4412" s="54">
        <f t="shared" si="196"/>
        <v>4403</v>
      </c>
      <c r="D4412" s="60">
        <v>66997.42666868493</v>
      </c>
      <c r="G4412" s="63"/>
      <c r="I4412" s="64"/>
      <c r="J4412" s="64"/>
      <c r="K4412" s="65"/>
      <c r="M4412" s="64"/>
      <c r="N4412" s="66"/>
      <c r="O4412" s="66"/>
      <c r="Q4412" s="67"/>
      <c r="R4412" s="68"/>
      <c r="S4412" s="63"/>
      <c r="AC4412" s="63">
        <v>64999.422627852298</v>
      </c>
      <c r="AD4412" s="63"/>
      <c r="AE4412" s="54" t="s">
        <v>176</v>
      </c>
      <c r="AG4412" s="63"/>
      <c r="AK4412" s="64"/>
      <c r="AL4412" s="64"/>
      <c r="AM4412" s="65"/>
      <c r="AO4412" s="64"/>
      <c r="AP4412" s="66"/>
      <c r="AQ4412" s="66"/>
      <c r="AS4412" s="67"/>
      <c r="AT4412" s="68"/>
    </row>
    <row r="4413" spans="1:46" x14ac:dyDescent="0.25">
      <c r="A4413" s="60">
        <v>67013.115509138908</v>
      </c>
      <c r="B4413" s="54">
        <f t="shared" si="195"/>
        <v>10</v>
      </c>
      <c r="C4413" s="54">
        <f t="shared" si="196"/>
        <v>4404</v>
      </c>
      <c r="D4413" s="60">
        <v>67013.115509138908</v>
      </c>
      <c r="G4413" s="63"/>
      <c r="I4413" s="64"/>
      <c r="J4413" s="64"/>
      <c r="K4413" s="65"/>
      <c r="M4413" s="64"/>
      <c r="N4413" s="66"/>
      <c r="O4413" s="66"/>
      <c r="Q4413" s="67"/>
      <c r="R4413" s="68"/>
      <c r="S4413" s="63"/>
      <c r="AC4413" s="63">
        <v>65013.449756768066</v>
      </c>
      <c r="AD4413" s="63"/>
      <c r="AE4413" s="54" t="s">
        <v>177</v>
      </c>
      <c r="AG4413" s="63"/>
      <c r="AK4413" s="64"/>
      <c r="AL4413" s="64"/>
      <c r="AM4413" s="65"/>
      <c r="AO4413" s="64"/>
      <c r="AP4413" s="66"/>
      <c r="AQ4413" s="66"/>
      <c r="AS4413" s="67"/>
      <c r="AT4413" s="68"/>
    </row>
    <row r="4414" spans="1:46" x14ac:dyDescent="0.25">
      <c r="A4414" s="60">
        <v>67028.846020204015</v>
      </c>
      <c r="B4414" s="54">
        <f t="shared" si="195"/>
        <v>11</v>
      </c>
      <c r="C4414" s="54">
        <f t="shared" si="196"/>
        <v>4405</v>
      </c>
      <c r="D4414" s="60">
        <v>67028.846020204015</v>
      </c>
      <c r="G4414" s="63"/>
      <c r="I4414" s="64"/>
      <c r="J4414" s="64"/>
      <c r="K4414" s="65"/>
      <c r="M4414" s="64"/>
      <c r="N4414" s="66"/>
      <c r="O4414" s="66"/>
      <c r="Q4414" s="67"/>
      <c r="R4414" s="68"/>
      <c r="S4414" s="63"/>
      <c r="AC4414" s="63">
        <v>65029.053103794344</v>
      </c>
      <c r="AD4414" s="63"/>
      <c r="AE4414" s="54" t="s">
        <v>176</v>
      </c>
      <c r="AG4414" s="63"/>
      <c r="AK4414" s="64"/>
      <c r="AL4414" s="64"/>
      <c r="AM4414" s="65"/>
      <c r="AO4414" s="64"/>
      <c r="AP4414" s="66"/>
      <c r="AQ4414" s="66"/>
      <c r="AS4414" s="67"/>
      <c r="AT4414" s="68"/>
    </row>
    <row r="4415" spans="1:46" x14ac:dyDescent="0.25">
      <c r="A4415" s="60">
        <v>67044.568192317616</v>
      </c>
      <c r="B4415" s="54">
        <f t="shared" si="195"/>
        <v>12</v>
      </c>
      <c r="C4415" s="54">
        <f t="shared" si="196"/>
        <v>4406</v>
      </c>
      <c r="D4415" s="60">
        <v>67044.568192317616</v>
      </c>
      <c r="G4415" s="63"/>
      <c r="I4415" s="64"/>
      <c r="J4415" s="64"/>
      <c r="K4415" s="65"/>
      <c r="M4415" s="64"/>
      <c r="N4415" s="66"/>
      <c r="O4415" s="66"/>
      <c r="Q4415" s="67"/>
      <c r="R4415" s="68"/>
      <c r="S4415" s="63"/>
      <c r="AC4415" s="63">
        <v>65043.066625275649</v>
      </c>
      <c r="AD4415" s="63"/>
      <c r="AE4415" s="54" t="s">
        <v>177</v>
      </c>
      <c r="AG4415" s="63"/>
      <c r="AK4415" s="64"/>
      <c r="AL4415" s="64"/>
      <c r="AM4415" s="65"/>
      <c r="AO4415" s="64"/>
      <c r="AP4415" s="66"/>
      <c r="AQ4415" s="66"/>
      <c r="AS4415" s="67"/>
      <c r="AT4415" s="68"/>
    </row>
    <row r="4416" spans="1:46" x14ac:dyDescent="0.25">
      <c r="A4416" s="60">
        <v>67060.260614725761</v>
      </c>
      <c r="B4416" s="54">
        <f t="shared" si="195"/>
        <v>13</v>
      </c>
      <c r="C4416" s="54">
        <f t="shared" si="196"/>
        <v>4407</v>
      </c>
      <c r="D4416" s="60">
        <v>67060.260614725761</v>
      </c>
      <c r="G4416" s="63"/>
      <c r="I4416" s="64"/>
      <c r="J4416" s="64"/>
      <c r="K4416" s="65"/>
      <c r="M4416" s="64"/>
      <c r="N4416" s="66"/>
      <c r="O4416" s="66"/>
      <c r="Q4416" s="67"/>
      <c r="R4416" s="68"/>
      <c r="S4416" s="63"/>
      <c r="AC4416" s="63">
        <v>65058.584180502221</v>
      </c>
      <c r="AD4416" s="63"/>
      <c r="AE4416" s="54" t="s">
        <v>176</v>
      </c>
      <c r="AG4416" s="63"/>
      <c r="AK4416" s="64"/>
      <c r="AL4416" s="64"/>
      <c r="AM4416" s="65"/>
      <c r="AO4416" s="64"/>
      <c r="AP4416" s="66"/>
      <c r="AQ4416" s="66"/>
      <c r="AS4416" s="67"/>
      <c r="AT4416" s="68"/>
    </row>
    <row r="4417" spans="1:46" x14ac:dyDescent="0.25">
      <c r="A4417" s="60">
        <v>67075.876180981286</v>
      </c>
      <c r="B4417" s="54">
        <f t="shared" si="195"/>
        <v>14</v>
      </c>
      <c r="C4417" s="54">
        <f t="shared" si="196"/>
        <v>4408</v>
      </c>
      <c r="D4417" s="60">
        <v>67075.876180981286</v>
      </c>
      <c r="G4417" s="63"/>
      <c r="I4417" s="64"/>
      <c r="J4417" s="64"/>
      <c r="K4417" s="65"/>
      <c r="M4417" s="64"/>
      <c r="N4417" s="66"/>
      <c r="O4417" s="66"/>
      <c r="Q4417" s="67"/>
      <c r="R4417" s="68"/>
      <c r="S4417" s="63"/>
      <c r="AC4417" s="63">
        <v>65072.744933247566</v>
      </c>
      <c r="AD4417" s="63"/>
      <c r="AE4417" s="54" t="s">
        <v>177</v>
      </c>
      <c r="AG4417" s="63"/>
      <c r="AK4417" s="64"/>
      <c r="AL4417" s="64"/>
      <c r="AM4417" s="65"/>
      <c r="AO4417" s="64"/>
      <c r="AP4417" s="66"/>
      <c r="AQ4417" s="66"/>
      <c r="AS4417" s="67"/>
      <c r="AT4417" s="68"/>
    </row>
    <row r="4418" spans="1:46" x14ac:dyDescent="0.25">
      <c r="A4418" s="60">
        <v>67091.400661139283</v>
      </c>
      <c r="B4418" s="54">
        <f t="shared" si="195"/>
        <v>15</v>
      </c>
      <c r="C4418" s="54">
        <f t="shared" si="196"/>
        <v>4409</v>
      </c>
      <c r="D4418" s="60">
        <v>67091.400661139283</v>
      </c>
      <c r="G4418" s="63"/>
      <c r="I4418" s="64"/>
      <c r="J4418" s="64"/>
      <c r="K4418" s="65"/>
      <c r="M4418" s="64"/>
      <c r="N4418" s="66"/>
      <c r="O4418" s="66"/>
      <c r="Q4418" s="67"/>
      <c r="R4418" s="68"/>
      <c r="S4418" s="63"/>
      <c r="AC4418" s="63">
        <v>65088.027743128594</v>
      </c>
      <c r="AD4418" s="63"/>
      <c r="AE4418" s="54" t="s">
        <v>176</v>
      </c>
      <c r="AG4418" s="63"/>
      <c r="AK4418" s="64"/>
      <c r="AL4418" s="64"/>
      <c r="AM4418" s="65"/>
      <c r="AO4418" s="64"/>
      <c r="AP4418" s="66"/>
      <c r="AQ4418" s="66"/>
      <c r="AS4418" s="67"/>
      <c r="AT4418" s="68"/>
    </row>
    <row r="4419" spans="1:46" x14ac:dyDescent="0.25">
      <c r="A4419" s="60">
        <v>67106.801449091174</v>
      </c>
      <c r="B4419" s="54">
        <f t="shared" si="195"/>
        <v>16</v>
      </c>
      <c r="C4419" s="54">
        <f t="shared" si="196"/>
        <v>4410</v>
      </c>
      <c r="D4419" s="60">
        <v>67106.801449091174</v>
      </c>
      <c r="G4419" s="63"/>
      <c r="I4419" s="64"/>
      <c r="J4419" s="64"/>
      <c r="K4419" s="65"/>
      <c r="M4419" s="64"/>
      <c r="N4419" s="66"/>
      <c r="O4419" s="66"/>
      <c r="Q4419" s="67"/>
      <c r="R4419" s="68"/>
      <c r="S4419" s="63"/>
      <c r="AC4419" s="63">
        <v>65102.462992625777</v>
      </c>
      <c r="AD4419" s="63"/>
      <c r="AE4419" s="54" t="s">
        <v>177</v>
      </c>
      <c r="AG4419" s="63"/>
      <c r="AK4419" s="64"/>
      <c r="AL4419" s="64"/>
      <c r="AM4419" s="65"/>
      <c r="AO4419" s="64"/>
      <c r="AP4419" s="66"/>
      <c r="AQ4419" s="66"/>
      <c r="AS4419" s="67"/>
      <c r="AT4419" s="68"/>
    </row>
    <row r="4420" spans="1:46" x14ac:dyDescent="0.25">
      <c r="A4420" s="60">
        <v>67122.077724569011</v>
      </c>
      <c r="B4420" s="54">
        <f t="shared" si="195"/>
        <v>17</v>
      </c>
      <c r="C4420" s="54">
        <f t="shared" si="196"/>
        <v>4411</v>
      </c>
      <c r="D4420" s="60">
        <v>67122.077724569011</v>
      </c>
      <c r="G4420" s="63"/>
      <c r="I4420" s="64"/>
      <c r="J4420" s="64"/>
      <c r="K4420" s="65"/>
      <c r="M4420" s="64"/>
      <c r="N4420" s="66"/>
      <c r="O4420" s="66"/>
      <c r="Q4420" s="67"/>
      <c r="R4420" s="68"/>
      <c r="S4420" s="63"/>
      <c r="AC4420" s="63">
        <v>65117.407790579833</v>
      </c>
      <c r="AD4420" s="63"/>
      <c r="AE4420" s="54" t="s">
        <v>176</v>
      </c>
      <c r="AG4420" s="63"/>
      <c r="AK4420" s="64"/>
      <c r="AL4420" s="64"/>
      <c r="AM4420" s="65"/>
      <c r="AO4420" s="64"/>
      <c r="AP4420" s="66"/>
      <c r="AQ4420" s="66"/>
      <c r="AS4420" s="67"/>
      <c r="AT4420" s="68"/>
    </row>
    <row r="4421" spans="1:46" x14ac:dyDescent="0.25">
      <c r="A4421" s="60">
        <v>67137.217217357364</v>
      </c>
      <c r="B4421" s="54">
        <f t="shared" si="195"/>
        <v>18</v>
      </c>
      <c r="C4421" s="54">
        <f t="shared" si="196"/>
        <v>4412</v>
      </c>
      <c r="D4421" s="60">
        <v>67137.217217357364</v>
      </c>
      <c r="G4421" s="63"/>
      <c r="I4421" s="64"/>
      <c r="J4421" s="64"/>
      <c r="K4421" s="65"/>
      <c r="M4421" s="64"/>
      <c r="N4421" s="66"/>
      <c r="O4421" s="66"/>
      <c r="Q4421" s="67"/>
      <c r="R4421" s="68"/>
      <c r="S4421" s="63"/>
      <c r="AC4421" s="63">
        <v>65132.181547307409</v>
      </c>
      <c r="AD4421" s="63"/>
      <c r="AE4421" s="54" t="s">
        <v>177</v>
      </c>
      <c r="AG4421" s="63"/>
      <c r="AK4421" s="64"/>
      <c r="AL4421" s="64"/>
      <c r="AM4421" s="65"/>
      <c r="AO4421" s="64"/>
      <c r="AP4421" s="66"/>
      <c r="AQ4421" s="66"/>
      <c r="AS4421" s="67"/>
      <c r="AT4421" s="68"/>
    </row>
    <row r="4422" spans="1:46" x14ac:dyDescent="0.25">
      <c r="A4422" s="60">
        <v>67152.234833571594</v>
      </c>
      <c r="B4422" s="54">
        <f t="shared" si="195"/>
        <v>19</v>
      </c>
      <c r="C4422" s="54">
        <f t="shared" si="196"/>
        <v>4413</v>
      </c>
      <c r="D4422" s="60">
        <v>67152.234833571594</v>
      </c>
      <c r="G4422" s="63"/>
      <c r="I4422" s="64"/>
      <c r="J4422" s="64"/>
      <c r="K4422" s="65"/>
      <c r="M4422" s="64"/>
      <c r="N4422" s="66"/>
      <c r="O4422" s="66"/>
      <c r="Q4422" s="67"/>
      <c r="R4422" s="68"/>
      <c r="S4422" s="63"/>
      <c r="AC4422" s="63">
        <v>65146.749158763327</v>
      </c>
      <c r="AD4422" s="63"/>
      <c r="AE4422" s="54" t="s">
        <v>176</v>
      </c>
      <c r="AG4422" s="63"/>
      <c r="AK4422" s="64"/>
      <c r="AL4422" s="64"/>
      <c r="AM4422" s="65"/>
      <c r="AO4422" s="64"/>
      <c r="AP4422" s="66"/>
      <c r="AQ4422" s="66"/>
      <c r="AS4422" s="67"/>
      <c r="AT4422" s="68"/>
    </row>
    <row r="4423" spans="1:46" x14ac:dyDescent="0.25">
      <c r="A4423" s="60">
        <v>67167.13755136542</v>
      </c>
      <c r="B4423" s="54">
        <f t="shared" si="195"/>
        <v>20</v>
      </c>
      <c r="C4423" s="54">
        <f t="shared" si="196"/>
        <v>4414</v>
      </c>
      <c r="D4423" s="60">
        <v>67167.13755136542</v>
      </c>
      <c r="G4423" s="63"/>
      <c r="I4423" s="64"/>
      <c r="J4423" s="64"/>
      <c r="K4423" s="65"/>
      <c r="M4423" s="64"/>
      <c r="N4423" s="66"/>
      <c r="O4423" s="66"/>
      <c r="Q4423" s="67"/>
      <c r="R4423" s="68"/>
      <c r="S4423" s="63"/>
      <c r="AC4423" s="63">
        <v>65161.850842260756</v>
      </c>
      <c r="AD4423" s="63"/>
      <c r="AE4423" s="54" t="s">
        <v>177</v>
      </c>
      <c r="AG4423" s="63"/>
      <c r="AK4423" s="64"/>
      <c r="AL4423" s="64"/>
      <c r="AM4423" s="65"/>
      <c r="AO4423" s="64"/>
      <c r="AP4423" s="66"/>
      <c r="AQ4423" s="66"/>
      <c r="AS4423" s="67"/>
      <c r="AT4423" s="68"/>
    </row>
    <row r="4424" spans="1:46" x14ac:dyDescent="0.25">
      <c r="A4424" s="60">
        <v>67181.954356107861</v>
      </c>
      <c r="B4424" s="54">
        <f t="shared" si="195"/>
        <v>21</v>
      </c>
      <c r="C4424" s="54">
        <f t="shared" si="196"/>
        <v>4415</v>
      </c>
      <c r="D4424" s="60">
        <v>67181.954356107861</v>
      </c>
      <c r="G4424" s="63"/>
      <c r="I4424" s="64"/>
      <c r="J4424" s="64"/>
      <c r="K4424" s="65"/>
      <c r="M4424" s="64"/>
      <c r="N4424" s="66"/>
      <c r="O4424" s="66"/>
      <c r="Q4424" s="67"/>
      <c r="R4424" s="68"/>
      <c r="S4424" s="63"/>
      <c r="AC4424" s="63">
        <v>65176.077475354075</v>
      </c>
      <c r="AD4424" s="63"/>
      <c r="AE4424" s="54" t="s">
        <v>176</v>
      </c>
      <c r="AG4424" s="63"/>
      <c r="AK4424" s="64"/>
      <c r="AL4424" s="64"/>
      <c r="AM4424" s="65"/>
      <c r="AO4424" s="64"/>
      <c r="AP4424" s="66"/>
      <c r="AQ4424" s="66"/>
      <c r="AS4424" s="67"/>
      <c r="AT4424" s="68"/>
    </row>
    <row r="4425" spans="1:46" x14ac:dyDescent="0.25">
      <c r="A4425" s="60">
        <v>67196.705437361728</v>
      </c>
      <c r="B4425" s="54">
        <f t="shared" si="195"/>
        <v>22</v>
      </c>
      <c r="C4425" s="54">
        <f t="shared" si="196"/>
        <v>4416</v>
      </c>
      <c r="D4425" s="60">
        <v>67196.705437361728</v>
      </c>
      <c r="G4425" s="63"/>
      <c r="I4425" s="64"/>
      <c r="J4425" s="64"/>
      <c r="K4425" s="65"/>
      <c r="M4425" s="64"/>
      <c r="N4425" s="66"/>
      <c r="O4425" s="66"/>
      <c r="Q4425" s="67"/>
      <c r="R4425" s="68"/>
      <c r="S4425" s="63"/>
      <c r="AC4425" s="63">
        <v>65191.433531297836</v>
      </c>
      <c r="AD4425" s="63"/>
      <c r="AE4425" s="54" t="s">
        <v>177</v>
      </c>
      <c r="AG4425" s="63"/>
      <c r="AK4425" s="64"/>
      <c r="AL4425" s="64"/>
      <c r="AM4425" s="65"/>
      <c r="AO4425" s="64"/>
      <c r="AP4425" s="66"/>
      <c r="AQ4425" s="66"/>
      <c r="AS4425" s="67"/>
      <c r="AT4425" s="68"/>
    </row>
    <row r="4426" spans="1:46" x14ac:dyDescent="0.25">
      <c r="A4426" s="60">
        <v>67211.428819083143</v>
      </c>
      <c r="B4426" s="54">
        <f t="shared" si="195"/>
        <v>23</v>
      </c>
      <c r="C4426" s="54">
        <f t="shared" si="196"/>
        <v>4417</v>
      </c>
      <c r="D4426" s="60">
        <v>67211.428819083143</v>
      </c>
      <c r="G4426" s="63"/>
      <c r="I4426" s="64"/>
      <c r="J4426" s="64"/>
      <c r="K4426" s="65"/>
      <c r="M4426" s="64"/>
      <c r="N4426" s="66"/>
      <c r="O4426" s="66"/>
      <c r="Q4426" s="67"/>
      <c r="R4426" s="68"/>
      <c r="S4426" s="63"/>
      <c r="AC4426" s="63">
        <v>65205.424351967871</v>
      </c>
      <c r="AD4426" s="63"/>
      <c r="AE4426" s="54" t="s">
        <v>176</v>
      </c>
      <c r="AG4426" s="63"/>
      <c r="AK4426" s="64"/>
      <c r="AL4426" s="64"/>
      <c r="AM4426" s="65"/>
      <c r="AO4426" s="64"/>
      <c r="AP4426" s="66"/>
      <c r="AQ4426" s="66"/>
      <c r="AS4426" s="67"/>
      <c r="AT4426" s="68"/>
    </row>
    <row r="4427" spans="1:46" x14ac:dyDescent="0.25">
      <c r="A4427" s="60">
        <v>67226.150043277536</v>
      </c>
      <c r="B4427" s="54">
        <f t="shared" si="195"/>
        <v>24</v>
      </c>
      <c r="C4427" s="54">
        <f t="shared" si="196"/>
        <v>4418</v>
      </c>
      <c r="D4427" s="60">
        <v>67226.150043277536</v>
      </c>
      <c r="G4427" s="63"/>
      <c r="I4427" s="64"/>
      <c r="J4427" s="64"/>
      <c r="K4427" s="65"/>
      <c r="M4427" s="64"/>
      <c r="N4427" s="66"/>
      <c r="O4427" s="66"/>
      <c r="Q4427" s="67"/>
      <c r="R4427" s="68"/>
      <c r="S4427" s="63"/>
      <c r="AC4427" s="63">
        <v>65220.923111883923</v>
      </c>
      <c r="AD4427" s="63"/>
      <c r="AE4427" s="54" t="s">
        <v>177</v>
      </c>
      <c r="AG4427" s="63"/>
      <c r="AK4427" s="64"/>
      <c r="AL4427" s="64"/>
      <c r="AM4427" s="65"/>
      <c r="AO4427" s="64"/>
      <c r="AP4427" s="66"/>
      <c r="AQ4427" s="66"/>
      <c r="AS4427" s="67"/>
      <c r="AT4427" s="68"/>
    </row>
    <row r="4428" spans="1:46" x14ac:dyDescent="0.25">
      <c r="A4428" s="60">
        <v>67240.909099384211</v>
      </c>
      <c r="B4428" s="54">
        <f t="shared" ref="B4428:B4491" si="197">IF(B4427=24,1,B4427+1)</f>
        <v>1</v>
      </c>
      <c r="C4428" s="54">
        <f t="shared" ref="C4428:C4491" si="198">C4427+1</f>
        <v>4419</v>
      </c>
      <c r="D4428" s="60">
        <v>67240.909099384211</v>
      </c>
      <c r="G4428" s="63"/>
      <c r="I4428" s="64"/>
      <c r="J4428" s="64"/>
      <c r="K4428" s="65"/>
      <c r="M4428" s="64"/>
      <c r="N4428" s="66"/>
      <c r="O4428" s="66"/>
      <c r="Q4428" s="67"/>
      <c r="R4428" s="68"/>
      <c r="S4428" s="63"/>
      <c r="AC4428" s="63">
        <v>65234.829509915318</v>
      </c>
      <c r="AD4428" s="63"/>
      <c r="AE4428" s="54" t="s">
        <v>176</v>
      </c>
      <c r="AG4428" s="63"/>
      <c r="AK4428" s="64"/>
      <c r="AL4428" s="64"/>
      <c r="AM4428" s="65"/>
      <c r="AO4428" s="64"/>
      <c r="AP4428" s="66"/>
      <c r="AQ4428" s="66"/>
      <c r="AS4428" s="67"/>
      <c r="AT4428" s="68"/>
    </row>
    <row r="4429" spans="1:46" x14ac:dyDescent="0.25">
      <c r="A4429" s="60">
        <v>67255.729079768062</v>
      </c>
      <c r="B4429" s="54">
        <f t="shared" si="197"/>
        <v>2</v>
      </c>
      <c r="C4429" s="54">
        <f t="shared" si="198"/>
        <v>4420</v>
      </c>
      <c r="D4429" s="60">
        <v>67255.729079768062</v>
      </c>
      <c r="G4429" s="63"/>
      <c r="I4429" s="64"/>
      <c r="J4429" s="64"/>
      <c r="K4429" s="65"/>
      <c r="M4429" s="64"/>
      <c r="N4429" s="66"/>
      <c r="O4429" s="66"/>
      <c r="Q4429" s="67"/>
      <c r="R4429" s="68"/>
      <c r="S4429" s="63"/>
      <c r="AC4429" s="63">
        <v>65250.343052572105</v>
      </c>
      <c r="AD4429" s="63"/>
      <c r="AE4429" s="54" t="s">
        <v>177</v>
      </c>
      <c r="AG4429" s="63"/>
      <c r="AK4429" s="64"/>
      <c r="AL4429" s="64"/>
      <c r="AM4429" s="65"/>
      <c r="AO4429" s="64"/>
      <c r="AP4429" s="66"/>
      <c r="AQ4429" s="66"/>
      <c r="AS4429" s="67"/>
      <c r="AT4429" s="68"/>
    </row>
    <row r="4430" spans="1:46" x14ac:dyDescent="0.25">
      <c r="A4430" s="60">
        <v>67270.644116645213</v>
      </c>
      <c r="B4430" s="54">
        <f t="shared" si="197"/>
        <v>3</v>
      </c>
      <c r="C4430" s="54">
        <f t="shared" si="198"/>
        <v>4421</v>
      </c>
      <c r="D4430" s="60">
        <v>67270.644116645213</v>
      </c>
      <c r="G4430" s="63"/>
      <c r="I4430" s="64"/>
      <c r="J4430" s="64"/>
      <c r="K4430" s="65"/>
      <c r="M4430" s="64"/>
      <c r="N4430" s="66"/>
      <c r="O4430" s="66"/>
      <c r="Q4430" s="67"/>
      <c r="R4430" s="68"/>
      <c r="S4430" s="63"/>
      <c r="AC4430" s="63">
        <v>65264.334171161056</v>
      </c>
      <c r="AD4430" s="63"/>
      <c r="AE4430" s="54" t="s">
        <v>176</v>
      </c>
      <c r="AG4430" s="63"/>
      <c r="AK4430" s="64"/>
      <c r="AL4430" s="64"/>
      <c r="AM4430" s="65"/>
      <c r="AO4430" s="64"/>
      <c r="AP4430" s="66"/>
      <c r="AQ4430" s="66"/>
      <c r="AS4430" s="67"/>
      <c r="AT4430" s="68"/>
    </row>
    <row r="4431" spans="1:46" x14ac:dyDescent="0.25">
      <c r="A4431" s="60">
        <v>67285.668012166396</v>
      </c>
      <c r="B4431" s="54">
        <f t="shared" si="197"/>
        <v>4</v>
      </c>
      <c r="C4431" s="54">
        <f t="shared" si="198"/>
        <v>4422</v>
      </c>
      <c r="D4431" s="60">
        <v>67285.668012166396</v>
      </c>
      <c r="G4431" s="63"/>
      <c r="I4431" s="64"/>
      <c r="J4431" s="64"/>
      <c r="K4431" s="65"/>
      <c r="M4431" s="64"/>
      <c r="N4431" s="66"/>
      <c r="O4431" s="66"/>
      <c r="Q4431" s="67"/>
      <c r="R4431" s="68"/>
      <c r="S4431" s="63"/>
      <c r="AC4431" s="63">
        <v>65279.731401299126</v>
      </c>
      <c r="AD4431" s="63"/>
      <c r="AE4431" s="54" t="s">
        <v>177</v>
      </c>
      <c r="AG4431" s="63"/>
      <c r="AK4431" s="64"/>
      <c r="AL4431" s="64"/>
      <c r="AM4431" s="65"/>
      <c r="AO4431" s="64"/>
      <c r="AP4431" s="66"/>
      <c r="AQ4431" s="66"/>
      <c r="AS4431" s="67"/>
      <c r="AT4431" s="68"/>
    </row>
    <row r="4432" spans="1:46" x14ac:dyDescent="0.25">
      <c r="A4432" s="60">
        <v>67300.821477031801</v>
      </c>
      <c r="B4432" s="54">
        <f t="shared" si="197"/>
        <v>5</v>
      </c>
      <c r="C4432" s="54">
        <f t="shared" si="198"/>
        <v>4423</v>
      </c>
      <c r="D4432" s="60">
        <v>67300.821477031801</v>
      </c>
      <c r="G4432" s="63"/>
      <c r="I4432" s="64"/>
      <c r="J4432" s="64"/>
      <c r="K4432" s="65"/>
      <c r="M4432" s="64"/>
      <c r="N4432" s="66"/>
      <c r="O4432" s="66"/>
      <c r="Q4432" s="67"/>
      <c r="R4432" s="68"/>
      <c r="S4432" s="63"/>
      <c r="AC4432" s="63">
        <v>65293.963987484574</v>
      </c>
      <c r="AD4432" s="63"/>
      <c r="AE4432" s="54" t="s">
        <v>176</v>
      </c>
      <c r="AG4432" s="63"/>
      <c r="AK4432" s="64"/>
      <c r="AL4432" s="64"/>
      <c r="AM4432" s="65"/>
      <c r="AO4432" s="64"/>
      <c r="AP4432" s="66"/>
      <c r="AQ4432" s="66"/>
      <c r="AS4432" s="67"/>
      <c r="AT4432" s="68"/>
    </row>
    <row r="4433" spans="1:46" x14ac:dyDescent="0.25">
      <c r="A4433" s="60">
        <v>67316.104261484928</v>
      </c>
      <c r="B4433" s="54">
        <f t="shared" si="197"/>
        <v>6</v>
      </c>
      <c r="C4433" s="54">
        <f t="shared" si="198"/>
        <v>4424</v>
      </c>
      <c r="D4433" s="60">
        <v>67316.104261484928</v>
      </c>
      <c r="G4433" s="63"/>
      <c r="I4433" s="64"/>
      <c r="J4433" s="64"/>
      <c r="K4433" s="65"/>
      <c r="M4433" s="64"/>
      <c r="N4433" s="66"/>
      <c r="O4433" s="66"/>
      <c r="Q4433" s="67"/>
      <c r="R4433" s="68"/>
      <c r="S4433" s="63"/>
      <c r="AC4433" s="63">
        <v>65309.122934917454</v>
      </c>
      <c r="AD4433" s="63"/>
      <c r="AE4433" s="54" t="s">
        <v>177</v>
      </c>
      <c r="AG4433" s="63"/>
      <c r="AK4433" s="64"/>
      <c r="AL4433" s="64"/>
      <c r="AM4433" s="65"/>
      <c r="AO4433" s="64"/>
      <c r="AP4433" s="66"/>
      <c r="AQ4433" s="66"/>
      <c r="AS4433" s="67"/>
      <c r="AT4433" s="68"/>
    </row>
    <row r="4434" spans="1:46" x14ac:dyDescent="0.25">
      <c r="A4434" s="60">
        <v>67331.517648166511</v>
      </c>
      <c r="B4434" s="54">
        <f t="shared" si="197"/>
        <v>7</v>
      </c>
      <c r="C4434" s="54">
        <f t="shared" si="198"/>
        <v>4425</v>
      </c>
      <c r="D4434" s="60">
        <v>67331.517648166511</v>
      </c>
      <c r="G4434" s="63"/>
      <c r="I4434" s="64"/>
      <c r="J4434" s="64"/>
      <c r="K4434" s="65"/>
      <c r="M4434" s="64"/>
      <c r="N4434" s="66"/>
      <c r="O4434" s="66"/>
      <c r="Q4434" s="67"/>
      <c r="R4434" s="68"/>
      <c r="S4434" s="63"/>
      <c r="AC4434" s="63">
        <v>65323.707287225872</v>
      </c>
      <c r="AD4434" s="63"/>
      <c r="AE4434" s="54" t="s">
        <v>176</v>
      </c>
      <c r="AG4434" s="63"/>
      <c r="AK4434" s="64"/>
      <c r="AL4434" s="64"/>
      <c r="AM4434" s="65"/>
      <c r="AO4434" s="64"/>
      <c r="AP4434" s="66"/>
      <c r="AQ4434" s="66"/>
      <c r="AS4434" s="67"/>
      <c r="AT4434" s="68"/>
    </row>
    <row r="4435" spans="1:46" x14ac:dyDescent="0.25">
      <c r="A4435" s="60">
        <v>67347.046452497598</v>
      </c>
      <c r="B4435" s="54">
        <f t="shared" si="197"/>
        <v>8</v>
      </c>
      <c r="C4435" s="54">
        <f t="shared" si="198"/>
        <v>4426</v>
      </c>
      <c r="D4435" s="60">
        <v>67347.046452497598</v>
      </c>
      <c r="G4435" s="63"/>
      <c r="I4435" s="64"/>
      <c r="J4435" s="64"/>
      <c r="K4435" s="65"/>
      <c r="M4435" s="64"/>
      <c r="N4435" s="66"/>
      <c r="O4435" s="66"/>
      <c r="Q4435" s="67"/>
      <c r="R4435" s="68"/>
      <c r="S4435" s="63"/>
      <c r="AC4435" s="63">
        <v>65338.538034647703</v>
      </c>
      <c r="AD4435" s="63"/>
      <c r="AE4435" s="54" t="s">
        <v>177</v>
      </c>
      <c r="AG4435" s="63"/>
      <c r="AK4435" s="64"/>
      <c r="AL4435" s="64"/>
      <c r="AM4435" s="65"/>
      <c r="AO4435" s="64"/>
      <c r="AP4435" s="66"/>
      <c r="AQ4435" s="66"/>
      <c r="AS4435" s="67"/>
      <c r="AT4435" s="68"/>
    </row>
    <row r="4436" spans="1:46" x14ac:dyDescent="0.25">
      <c r="A4436" s="60">
        <v>67362.670300834812</v>
      </c>
      <c r="B4436" s="54">
        <f t="shared" si="197"/>
        <v>9</v>
      </c>
      <c r="C4436" s="54">
        <f t="shared" si="198"/>
        <v>4427</v>
      </c>
      <c r="D4436" s="60">
        <v>67362.670300834812</v>
      </c>
      <c r="G4436" s="63"/>
      <c r="I4436" s="64"/>
      <c r="J4436" s="64"/>
      <c r="K4436" s="65"/>
      <c r="M4436" s="64"/>
      <c r="N4436" s="66"/>
      <c r="O4436" s="66"/>
      <c r="Q4436" s="67"/>
      <c r="R4436" s="68"/>
      <c r="S4436" s="63"/>
      <c r="AC4436" s="63">
        <v>65353.507364791818</v>
      </c>
      <c r="AD4436" s="63"/>
      <c r="AE4436" s="54" t="s">
        <v>176</v>
      </c>
      <c r="AG4436" s="63"/>
      <c r="AK4436" s="64"/>
      <c r="AL4436" s="64"/>
      <c r="AM4436" s="65"/>
      <c r="AO4436" s="64"/>
      <c r="AP4436" s="66"/>
      <c r="AQ4436" s="66"/>
      <c r="AS4436" s="67"/>
      <c r="AT4436" s="68"/>
    </row>
    <row r="4437" spans="1:46" x14ac:dyDescent="0.25">
      <c r="A4437" s="60">
        <v>67378.363238347229</v>
      </c>
      <c r="B4437" s="54">
        <f t="shared" si="197"/>
        <v>10</v>
      </c>
      <c r="C4437" s="54">
        <f t="shared" si="198"/>
        <v>4428</v>
      </c>
      <c r="D4437" s="60">
        <v>67378.363238347229</v>
      </c>
      <c r="G4437" s="63"/>
      <c r="I4437" s="64"/>
      <c r="J4437" s="64"/>
      <c r="K4437" s="65"/>
      <c r="M4437" s="64"/>
      <c r="N4437" s="66"/>
      <c r="O4437" s="66"/>
      <c r="Q4437" s="67"/>
      <c r="R4437" s="68"/>
      <c r="S4437" s="63"/>
      <c r="AC4437" s="63">
        <v>65367.983707767911</v>
      </c>
      <c r="AD4437" s="63"/>
      <c r="AE4437" s="54" t="s">
        <v>177</v>
      </c>
      <c r="AG4437" s="63"/>
      <c r="AK4437" s="64"/>
      <c r="AL4437" s="64"/>
      <c r="AM4437" s="65"/>
      <c r="AO4437" s="64"/>
      <c r="AP4437" s="66"/>
      <c r="AQ4437" s="66"/>
      <c r="AS4437" s="67"/>
      <c r="AT4437" s="68"/>
    </row>
    <row r="4438" spans="1:46" x14ac:dyDescent="0.25">
      <c r="A4438" s="60">
        <v>67394.087479765993</v>
      </c>
      <c r="B4438" s="54">
        <f t="shared" si="197"/>
        <v>11</v>
      </c>
      <c r="C4438" s="54">
        <f t="shared" si="198"/>
        <v>4429</v>
      </c>
      <c r="D4438" s="60">
        <v>67394.087479765993</v>
      </c>
      <c r="G4438" s="63"/>
      <c r="I4438" s="64"/>
      <c r="J4438" s="64"/>
      <c r="K4438" s="65"/>
      <c r="M4438" s="64"/>
      <c r="N4438" s="66"/>
      <c r="O4438" s="66"/>
      <c r="Q4438" s="67"/>
      <c r="R4438" s="68"/>
      <c r="S4438" s="63"/>
      <c r="AC4438" s="63">
        <v>65383.286434858572</v>
      </c>
      <c r="AD4438" s="63"/>
      <c r="AE4438" s="54" t="s">
        <v>176</v>
      </c>
      <c r="AG4438" s="63"/>
      <c r="AK4438" s="64"/>
      <c r="AL4438" s="64"/>
      <c r="AM4438" s="65"/>
      <c r="AO4438" s="64"/>
      <c r="AP4438" s="66"/>
      <c r="AQ4438" s="66"/>
      <c r="AS4438" s="67"/>
      <c r="AT4438" s="68"/>
    </row>
    <row r="4439" spans="1:46" x14ac:dyDescent="0.25">
      <c r="A4439" s="60">
        <v>67409.81463016523</v>
      </c>
      <c r="B4439" s="54">
        <f t="shared" si="197"/>
        <v>12</v>
      </c>
      <c r="C4439" s="54">
        <f t="shared" si="198"/>
        <v>4430</v>
      </c>
      <c r="D4439" s="60">
        <v>67409.81463016523</v>
      </c>
      <c r="G4439" s="63"/>
      <c r="I4439" s="64"/>
      <c r="J4439" s="64"/>
      <c r="K4439" s="65"/>
      <c r="M4439" s="64"/>
      <c r="N4439" s="66"/>
      <c r="O4439" s="66"/>
      <c r="Q4439" s="67"/>
      <c r="R4439" s="68"/>
      <c r="S4439" s="63"/>
      <c r="AC4439" s="63">
        <v>65397.46456498839</v>
      </c>
      <c r="AD4439" s="63"/>
      <c r="AE4439" s="54" t="s">
        <v>177</v>
      </c>
      <c r="AG4439" s="63"/>
      <c r="AK4439" s="64"/>
      <c r="AL4439" s="64"/>
      <c r="AM4439" s="65"/>
      <c r="AO4439" s="64"/>
      <c r="AP4439" s="66"/>
      <c r="AQ4439" s="66"/>
      <c r="AS4439" s="67"/>
      <c r="AT4439" s="68"/>
    </row>
    <row r="4440" spans="1:46" x14ac:dyDescent="0.25">
      <c r="A4440" s="60">
        <v>67425.499194610864</v>
      </c>
      <c r="B4440" s="54">
        <f t="shared" si="197"/>
        <v>13</v>
      </c>
      <c r="C4440" s="54">
        <f t="shared" si="198"/>
        <v>4431</v>
      </c>
      <c r="D4440" s="60">
        <v>67425.499194610864</v>
      </c>
      <c r="G4440" s="63"/>
      <c r="I4440" s="64"/>
      <c r="J4440" s="64"/>
      <c r="K4440" s="65"/>
      <c r="M4440" s="64"/>
      <c r="N4440" s="66"/>
      <c r="O4440" s="66"/>
      <c r="Q4440" s="67"/>
      <c r="R4440" s="68"/>
      <c r="S4440" s="63"/>
      <c r="AC4440" s="63">
        <v>65412.984676062129</v>
      </c>
      <c r="AD4440" s="63"/>
      <c r="AE4440" s="54" t="s">
        <v>176</v>
      </c>
      <c r="AG4440" s="63"/>
      <c r="AK4440" s="64"/>
      <c r="AL4440" s="64"/>
      <c r="AM4440" s="65"/>
      <c r="AO4440" s="64"/>
      <c r="AP4440" s="66"/>
      <c r="AQ4440" s="66"/>
      <c r="AS4440" s="67"/>
      <c r="AT4440" s="68"/>
    </row>
    <row r="4441" spans="1:46" x14ac:dyDescent="0.25">
      <c r="A4441" s="60">
        <v>67441.120085574687</v>
      </c>
      <c r="B4441" s="54">
        <f t="shared" si="197"/>
        <v>14</v>
      </c>
      <c r="C4441" s="54">
        <f t="shared" si="198"/>
        <v>4432</v>
      </c>
      <c r="D4441" s="60">
        <v>67441.120085574687</v>
      </c>
      <c r="G4441" s="63"/>
      <c r="I4441" s="64"/>
      <c r="J4441" s="64"/>
      <c r="K4441" s="65"/>
      <c r="M4441" s="64"/>
      <c r="N4441" s="66"/>
      <c r="O4441" s="66"/>
      <c r="Q4441" s="67"/>
      <c r="R4441" s="68"/>
      <c r="S4441" s="63"/>
      <c r="AC4441" s="63">
        <v>65426.99129576562</v>
      </c>
      <c r="AD4441" s="63"/>
      <c r="AE4441" s="54" t="s">
        <v>177</v>
      </c>
      <c r="AG4441" s="63"/>
      <c r="AK4441" s="64"/>
      <c r="AL4441" s="64"/>
      <c r="AM4441" s="65"/>
      <c r="AO4441" s="64"/>
      <c r="AP4441" s="66"/>
      <c r="AQ4441" s="66"/>
      <c r="AS4441" s="67"/>
      <c r="AT4441" s="68"/>
    </row>
    <row r="4442" spans="1:46" x14ac:dyDescent="0.25">
      <c r="A4442" s="60">
        <v>67456.636700537521</v>
      </c>
      <c r="B4442" s="54">
        <f t="shared" si="197"/>
        <v>15</v>
      </c>
      <c r="C4442" s="54">
        <f t="shared" si="198"/>
        <v>4433</v>
      </c>
      <c r="D4442" s="60">
        <v>67456.636700537521</v>
      </c>
      <c r="G4442" s="63"/>
      <c r="I4442" s="64"/>
      <c r="J4442" s="64"/>
      <c r="K4442" s="65"/>
      <c r="M4442" s="64"/>
      <c r="N4442" s="66"/>
      <c r="O4442" s="66"/>
      <c r="Q4442" s="67"/>
      <c r="R4442" s="68"/>
      <c r="S4442" s="63"/>
      <c r="AC4442" s="63">
        <v>65442.577198731713</v>
      </c>
      <c r="AD4442" s="63"/>
      <c r="AE4442" s="54" t="s">
        <v>176</v>
      </c>
      <c r="AG4442" s="63"/>
      <c r="AK4442" s="64"/>
      <c r="AL4442" s="64"/>
      <c r="AM4442" s="65"/>
      <c r="AO4442" s="64"/>
      <c r="AP4442" s="66"/>
      <c r="AQ4442" s="66"/>
      <c r="AS4442" s="67"/>
      <c r="AT4442" s="68"/>
    </row>
    <row r="4443" spans="1:46" x14ac:dyDescent="0.25">
      <c r="A4443" s="60">
        <v>67472.042780220509</v>
      </c>
      <c r="B4443" s="54">
        <f t="shared" si="197"/>
        <v>16</v>
      </c>
      <c r="C4443" s="54">
        <f t="shared" si="198"/>
        <v>4434</v>
      </c>
      <c r="D4443" s="60">
        <v>67472.042780220509</v>
      </c>
      <c r="G4443" s="63"/>
      <c r="I4443" s="64"/>
      <c r="J4443" s="64"/>
      <c r="K4443" s="65"/>
      <c r="M4443" s="64"/>
      <c r="N4443" s="66"/>
      <c r="O4443" s="66"/>
      <c r="Q4443" s="67"/>
      <c r="R4443" s="68"/>
      <c r="S4443" s="63"/>
      <c r="AC4443" s="63">
        <v>65456.575041512959</v>
      </c>
      <c r="AD4443" s="63"/>
      <c r="AE4443" s="54" t="s">
        <v>177</v>
      </c>
      <c r="AG4443" s="63"/>
      <c r="AK4443" s="64"/>
      <c r="AL4443" s="64"/>
      <c r="AM4443" s="65"/>
      <c r="AO4443" s="64"/>
      <c r="AP4443" s="66"/>
      <c r="AQ4443" s="66"/>
      <c r="AS4443" s="67"/>
      <c r="AT4443" s="68"/>
    </row>
    <row r="4444" spans="1:46" x14ac:dyDescent="0.25">
      <c r="A4444" s="60">
        <v>67487.312315462157</v>
      </c>
      <c r="B4444" s="54">
        <f t="shared" si="197"/>
        <v>17</v>
      </c>
      <c r="C4444" s="54">
        <f t="shared" si="198"/>
        <v>4435</v>
      </c>
      <c r="D4444" s="60">
        <v>67487.312315462157</v>
      </c>
      <c r="G4444" s="63"/>
      <c r="I4444" s="64"/>
      <c r="J4444" s="64"/>
      <c r="K4444" s="65"/>
      <c r="M4444" s="64"/>
      <c r="N4444" s="66"/>
      <c r="O4444" s="66"/>
      <c r="Q4444" s="67"/>
      <c r="R4444" s="68"/>
      <c r="S4444" s="63"/>
      <c r="AC4444" s="63">
        <v>65472.06415776955</v>
      </c>
      <c r="AD4444" s="63"/>
      <c r="AE4444" s="54" t="s">
        <v>176</v>
      </c>
      <c r="AG4444" s="63"/>
      <c r="AK4444" s="64"/>
      <c r="AL4444" s="64"/>
      <c r="AM4444" s="65"/>
      <c r="AO4444" s="64"/>
      <c r="AP4444" s="66"/>
      <c r="AQ4444" s="66"/>
      <c r="AS4444" s="67"/>
      <c r="AT4444" s="68"/>
    </row>
    <row r="4445" spans="1:46" x14ac:dyDescent="0.25">
      <c r="A4445" s="60">
        <v>67502.457242081873</v>
      </c>
      <c r="B4445" s="54">
        <f t="shared" si="197"/>
        <v>18</v>
      </c>
      <c r="C4445" s="54">
        <f t="shared" si="198"/>
        <v>4436</v>
      </c>
      <c r="D4445" s="60">
        <v>67502.457242081873</v>
      </c>
      <c r="G4445" s="63"/>
      <c r="I4445" s="64"/>
      <c r="J4445" s="64"/>
      <c r="K4445" s="65"/>
      <c r="M4445" s="64"/>
      <c r="N4445" s="66"/>
      <c r="O4445" s="66"/>
      <c r="Q4445" s="67"/>
      <c r="R4445" s="68"/>
      <c r="S4445" s="63"/>
      <c r="AC4445" s="63">
        <v>65486.211902234703</v>
      </c>
      <c r="AD4445" s="63"/>
      <c r="AE4445" s="54" t="s">
        <v>177</v>
      </c>
      <c r="AG4445" s="63"/>
      <c r="AK4445" s="64"/>
      <c r="AL4445" s="64"/>
      <c r="AM4445" s="65"/>
      <c r="AO4445" s="64"/>
      <c r="AP4445" s="66"/>
      <c r="AQ4445" s="66"/>
      <c r="AS4445" s="67"/>
      <c r="AT4445" s="68"/>
    </row>
    <row r="4446" spans="1:46" x14ac:dyDescent="0.25">
      <c r="A4446" s="60">
        <v>67517.46947730938</v>
      </c>
      <c r="B4446" s="54">
        <f t="shared" si="197"/>
        <v>19</v>
      </c>
      <c r="C4446" s="54">
        <f t="shared" si="198"/>
        <v>4437</v>
      </c>
      <c r="D4446" s="60">
        <v>67517.46947730938</v>
      </c>
      <c r="G4446" s="63"/>
      <c r="I4446" s="64"/>
      <c r="J4446" s="64"/>
      <c r="K4446" s="65"/>
      <c r="M4446" s="64"/>
      <c r="N4446" s="66"/>
      <c r="O4446" s="66"/>
      <c r="Q4446" s="67"/>
      <c r="R4446" s="68"/>
      <c r="S4446" s="63"/>
      <c r="AC4446" s="63">
        <v>65501.457879777998</v>
      </c>
      <c r="AD4446" s="63"/>
      <c r="AE4446" s="54" t="s">
        <v>176</v>
      </c>
      <c r="AG4446" s="63"/>
      <c r="AK4446" s="64"/>
      <c r="AL4446" s="64"/>
      <c r="AM4446" s="65"/>
      <c r="AO4446" s="64"/>
      <c r="AP4446" s="66"/>
      <c r="AQ4446" s="66"/>
      <c r="AS4446" s="67"/>
      <c r="AT4446" s="68"/>
    </row>
    <row r="4447" spans="1:46" x14ac:dyDescent="0.25">
      <c r="A4447" s="60">
        <v>67532.377913453616</v>
      </c>
      <c r="B4447" s="54">
        <f t="shared" si="197"/>
        <v>20</v>
      </c>
      <c r="C4447" s="54">
        <f t="shared" si="198"/>
        <v>4438</v>
      </c>
      <c r="D4447" s="60">
        <v>67532.377913453616</v>
      </c>
      <c r="G4447" s="63"/>
      <c r="I4447" s="64"/>
      <c r="J4447" s="64"/>
      <c r="K4447" s="65"/>
      <c r="M4447" s="64"/>
      <c r="N4447" s="66"/>
      <c r="O4447" s="66"/>
      <c r="Q4447" s="67"/>
      <c r="R4447" s="68"/>
      <c r="S4447" s="63"/>
      <c r="AC4447" s="63">
        <v>65515.87550394563</v>
      </c>
      <c r="AD4447" s="63"/>
      <c r="AE4447" s="54" t="s">
        <v>177</v>
      </c>
      <c r="AG4447" s="63"/>
      <c r="AK4447" s="64"/>
      <c r="AL4447" s="64"/>
      <c r="AM4447" s="65"/>
      <c r="AO4447" s="64"/>
      <c r="AP4447" s="66"/>
      <c r="AQ4447" s="66"/>
      <c r="AS4447" s="67"/>
      <c r="AT4447" s="68"/>
    </row>
    <row r="4448" spans="1:46" x14ac:dyDescent="0.25">
      <c r="A4448" s="60">
        <v>67547.190061564092</v>
      </c>
      <c r="B4448" s="54">
        <f t="shared" si="197"/>
        <v>21</v>
      </c>
      <c r="C4448" s="54">
        <f t="shared" si="198"/>
        <v>4439</v>
      </c>
      <c r="D4448" s="60">
        <v>67547.190061564092</v>
      </c>
      <c r="G4448" s="63"/>
      <c r="I4448" s="64"/>
      <c r="J4448" s="64"/>
      <c r="K4448" s="65"/>
      <c r="M4448" s="64"/>
      <c r="N4448" s="66"/>
      <c r="O4448" s="66"/>
      <c r="Q4448" s="67"/>
      <c r="R4448" s="68"/>
      <c r="S4448" s="63"/>
      <c r="AC4448" s="63">
        <v>65530.780192150269</v>
      </c>
      <c r="AD4448" s="63"/>
      <c r="AE4448" s="54" t="s">
        <v>176</v>
      </c>
      <c r="AG4448" s="63"/>
      <c r="AK4448" s="64"/>
      <c r="AL4448" s="64"/>
      <c r="AM4448" s="65"/>
      <c r="AO4448" s="64"/>
      <c r="AP4448" s="66"/>
      <c r="AQ4448" s="66"/>
      <c r="AS4448" s="67"/>
      <c r="AT4448" s="68"/>
    </row>
    <row r="4449" spans="1:46" x14ac:dyDescent="0.25">
      <c r="A4449" s="60">
        <v>67561.947070655413</v>
      </c>
      <c r="B4449" s="54">
        <f t="shared" si="197"/>
        <v>22</v>
      </c>
      <c r="C4449" s="54">
        <f t="shared" si="198"/>
        <v>4440</v>
      </c>
      <c r="D4449" s="60">
        <v>67561.947070655413</v>
      </c>
      <c r="G4449" s="63"/>
      <c r="I4449" s="64"/>
      <c r="J4449" s="64"/>
      <c r="K4449" s="65"/>
      <c r="M4449" s="64"/>
      <c r="N4449" s="66"/>
      <c r="O4449" s="66"/>
      <c r="Q4449" s="67"/>
      <c r="R4449" s="68"/>
      <c r="S4449" s="63"/>
      <c r="AC4449" s="63">
        <v>65545.528627405874</v>
      </c>
      <c r="AD4449" s="63"/>
      <c r="AE4449" s="54" t="s">
        <v>177</v>
      </c>
      <c r="AG4449" s="63"/>
      <c r="AK4449" s="64"/>
      <c r="AL4449" s="64"/>
      <c r="AM4449" s="65"/>
      <c r="AO4449" s="64"/>
      <c r="AP4449" s="66"/>
      <c r="AQ4449" s="66"/>
      <c r="AS4449" s="67"/>
      <c r="AT4449" s="68"/>
    </row>
    <row r="4450" spans="1:46" x14ac:dyDescent="0.25">
      <c r="A4450" s="60">
        <v>67576.66584480647</v>
      </c>
      <c r="B4450" s="54">
        <f t="shared" si="197"/>
        <v>23</v>
      </c>
      <c r="C4450" s="54">
        <f t="shared" si="198"/>
        <v>4441</v>
      </c>
      <c r="D4450" s="60">
        <v>67576.66584480647</v>
      </c>
      <c r="G4450" s="63"/>
      <c r="I4450" s="64"/>
      <c r="J4450" s="64"/>
      <c r="K4450" s="65"/>
      <c r="M4450" s="64"/>
      <c r="N4450" s="66"/>
      <c r="O4450" s="66"/>
      <c r="Q4450" s="67"/>
      <c r="R4450" s="68"/>
      <c r="S4450" s="63"/>
      <c r="AC4450" s="63">
        <v>65560.065003294032</v>
      </c>
      <c r="AD4450" s="63"/>
      <c r="AE4450" s="54" t="s">
        <v>176</v>
      </c>
      <c r="AG4450" s="63"/>
      <c r="AK4450" s="64"/>
      <c r="AL4450" s="64"/>
      <c r="AM4450" s="65"/>
      <c r="AO4450" s="64"/>
      <c r="AP4450" s="66"/>
      <c r="AQ4450" s="66"/>
      <c r="AS4450" s="67"/>
      <c r="AT4450" s="68"/>
    </row>
    <row r="4451" spans="1:46" x14ac:dyDescent="0.25">
      <c r="A4451" s="60">
        <v>67591.39315237524</v>
      </c>
      <c r="B4451" s="54">
        <f t="shared" si="197"/>
        <v>24</v>
      </c>
      <c r="C4451" s="54">
        <f t="shared" si="198"/>
        <v>4442</v>
      </c>
      <c r="D4451" s="60">
        <v>67591.39315237524</v>
      </c>
      <c r="G4451" s="63"/>
      <c r="I4451" s="64"/>
      <c r="J4451" s="64"/>
      <c r="K4451" s="65"/>
      <c r="M4451" s="64"/>
      <c r="N4451" s="66"/>
      <c r="O4451" s="66"/>
      <c r="Q4451" s="67"/>
      <c r="R4451" s="68"/>
      <c r="S4451" s="63"/>
      <c r="AC4451" s="63">
        <v>65575.1431939248</v>
      </c>
      <c r="AD4451" s="63"/>
      <c r="AE4451" s="54" t="s">
        <v>177</v>
      </c>
      <c r="AG4451" s="63"/>
      <c r="AK4451" s="64"/>
      <c r="AL4451" s="64"/>
      <c r="AM4451" s="65"/>
      <c r="AO4451" s="64"/>
      <c r="AP4451" s="66"/>
      <c r="AQ4451" s="66"/>
      <c r="AS4451" s="67"/>
      <c r="AT4451" s="68"/>
    </row>
    <row r="4452" spans="1:46" x14ac:dyDescent="0.25">
      <c r="A4452" s="60">
        <v>67606.147479542531</v>
      </c>
      <c r="B4452" s="54">
        <f t="shared" si="197"/>
        <v>1</v>
      </c>
      <c r="C4452" s="54">
        <f t="shared" si="198"/>
        <v>4443</v>
      </c>
      <c r="D4452" s="60">
        <v>67606.147479542531</v>
      </c>
      <c r="G4452" s="63"/>
      <c r="I4452" s="64"/>
      <c r="J4452" s="64"/>
      <c r="K4452" s="65"/>
      <c r="M4452" s="64"/>
      <c r="N4452" s="66"/>
      <c r="O4452" s="66"/>
      <c r="Q4452" s="67"/>
      <c r="R4452" s="68"/>
      <c r="S4452" s="63"/>
      <c r="AC4452" s="63">
        <v>65589.358176677022</v>
      </c>
      <c r="AD4452" s="63"/>
      <c r="AE4452" s="54" t="s">
        <v>176</v>
      </c>
      <c r="AG4452" s="63"/>
      <c r="AK4452" s="64"/>
      <c r="AL4452" s="64"/>
      <c r="AM4452" s="65"/>
      <c r="AO4452" s="64"/>
      <c r="AP4452" s="66"/>
      <c r="AQ4452" s="66"/>
      <c r="AS4452" s="67"/>
      <c r="AT4452" s="68"/>
    </row>
    <row r="4453" spans="1:46" x14ac:dyDescent="0.25">
      <c r="A4453" s="60">
        <v>67620.973665328696</v>
      </c>
      <c r="B4453" s="54">
        <f t="shared" si="197"/>
        <v>2</v>
      </c>
      <c r="C4453" s="54">
        <f t="shared" si="198"/>
        <v>4444</v>
      </c>
      <c r="D4453" s="60">
        <v>67620.973665328696</v>
      </c>
      <c r="G4453" s="63"/>
      <c r="I4453" s="64"/>
      <c r="J4453" s="64"/>
      <c r="K4453" s="65"/>
      <c r="M4453" s="64"/>
      <c r="N4453" s="66"/>
      <c r="O4453" s="66"/>
      <c r="Q4453" s="67"/>
      <c r="R4453" s="68"/>
      <c r="S4453" s="63"/>
      <c r="AC4453" s="63">
        <v>65604.710151052102</v>
      </c>
      <c r="AD4453" s="63"/>
      <c r="AE4453" s="54" t="s">
        <v>177</v>
      </c>
      <c r="AG4453" s="63"/>
      <c r="AK4453" s="64"/>
      <c r="AL4453" s="64"/>
      <c r="AM4453" s="65"/>
      <c r="AO4453" s="64"/>
      <c r="AP4453" s="66"/>
      <c r="AQ4453" s="66"/>
      <c r="AS4453" s="67"/>
      <c r="AT4453" s="68"/>
    </row>
    <row r="4454" spans="1:46" x14ac:dyDescent="0.25">
      <c r="A4454" s="60">
        <v>67635.884028584231</v>
      </c>
      <c r="B4454" s="54">
        <f t="shared" si="197"/>
        <v>3</v>
      </c>
      <c r="C4454" s="54">
        <f t="shared" si="198"/>
        <v>4445</v>
      </c>
      <c r="D4454" s="60">
        <v>67635.884028584231</v>
      </c>
      <c r="G4454" s="63"/>
      <c r="I4454" s="64"/>
      <c r="J4454" s="64"/>
      <c r="K4454" s="65"/>
      <c r="M4454" s="64"/>
      <c r="N4454" s="66"/>
      <c r="O4454" s="66"/>
      <c r="Q4454" s="67"/>
      <c r="R4454" s="68"/>
      <c r="S4454" s="63"/>
      <c r="AC4454" s="63">
        <v>65618.711767792702</v>
      </c>
      <c r="AD4454" s="63"/>
      <c r="AE4454" s="54" t="s">
        <v>176</v>
      </c>
      <c r="AG4454" s="63"/>
      <c r="AK4454" s="64"/>
      <c r="AL4454" s="64"/>
      <c r="AM4454" s="65"/>
      <c r="AO4454" s="64"/>
      <c r="AP4454" s="66"/>
      <c r="AQ4454" s="66"/>
      <c r="AS4454" s="67"/>
      <c r="AT4454" s="68"/>
    </row>
    <row r="4455" spans="1:46" x14ac:dyDescent="0.25">
      <c r="A4455" s="60">
        <v>67650.913932795171</v>
      </c>
      <c r="B4455" s="54">
        <f t="shared" si="197"/>
        <v>4</v>
      </c>
      <c r="C4455" s="54">
        <f t="shared" si="198"/>
        <v>4446</v>
      </c>
      <c r="D4455" s="60">
        <v>67650.913932795171</v>
      </c>
      <c r="G4455" s="63"/>
      <c r="I4455" s="64"/>
      <c r="J4455" s="64"/>
      <c r="K4455" s="65"/>
      <c r="M4455" s="64"/>
      <c r="N4455" s="66"/>
      <c r="O4455" s="66"/>
      <c r="Q4455" s="67"/>
      <c r="R4455" s="68"/>
      <c r="S4455" s="63"/>
      <c r="AC4455" s="63">
        <v>65634.23478990607</v>
      </c>
      <c r="AD4455" s="63"/>
      <c r="AE4455" s="54" t="s">
        <v>177</v>
      </c>
      <c r="AG4455" s="63"/>
      <c r="AK4455" s="64"/>
      <c r="AL4455" s="64"/>
      <c r="AM4455" s="65"/>
      <c r="AO4455" s="64"/>
      <c r="AP4455" s="66"/>
      <c r="AQ4455" s="66"/>
      <c r="AS4455" s="67"/>
      <c r="AT4455" s="68"/>
    </row>
    <row r="4456" spans="1:46" x14ac:dyDescent="0.25">
      <c r="A4456" s="60">
        <v>67666.063066136558</v>
      </c>
      <c r="B4456" s="54">
        <f t="shared" si="197"/>
        <v>5</v>
      </c>
      <c r="C4456" s="54">
        <f t="shared" si="198"/>
        <v>4447</v>
      </c>
      <c r="D4456" s="60">
        <v>67666.063066136558</v>
      </c>
      <c r="G4456" s="63"/>
      <c r="I4456" s="64"/>
      <c r="J4456" s="64"/>
      <c r="K4456" s="65"/>
      <c r="M4456" s="64"/>
      <c r="N4456" s="66"/>
      <c r="O4456" s="66"/>
      <c r="Q4456" s="67"/>
      <c r="R4456" s="68"/>
      <c r="S4456" s="63"/>
      <c r="AC4456" s="63">
        <v>65648.172406691592</v>
      </c>
      <c r="AD4456" s="63"/>
      <c r="AE4456" s="54" t="s">
        <v>176</v>
      </c>
      <c r="AG4456" s="63"/>
      <c r="AK4456" s="64"/>
      <c r="AL4456" s="64"/>
      <c r="AM4456" s="65"/>
      <c r="AO4456" s="64"/>
      <c r="AP4456" s="66"/>
      <c r="AQ4456" s="66"/>
      <c r="AS4456" s="67"/>
      <c r="AT4456" s="68"/>
    </row>
    <row r="4457" spans="1:46" x14ac:dyDescent="0.25">
      <c r="A4457" s="60">
        <v>67681.35092161037</v>
      </c>
      <c r="B4457" s="54">
        <f t="shared" si="197"/>
        <v>6</v>
      </c>
      <c r="C4457" s="54">
        <f t="shared" si="198"/>
        <v>4448</v>
      </c>
      <c r="D4457" s="60">
        <v>67681.35092161037</v>
      </c>
      <c r="G4457" s="63"/>
      <c r="I4457" s="64"/>
      <c r="J4457" s="64"/>
      <c r="K4457" s="65"/>
      <c r="M4457" s="64"/>
      <c r="N4457" s="66"/>
      <c r="O4457" s="66"/>
      <c r="Q4457" s="67"/>
      <c r="R4457" s="68"/>
      <c r="S4457" s="63"/>
      <c r="AC4457" s="63">
        <v>65663.72635372309</v>
      </c>
      <c r="AD4457" s="63"/>
      <c r="AE4457" s="54" t="s">
        <v>177</v>
      </c>
      <c r="AG4457" s="63"/>
      <c r="AK4457" s="64"/>
      <c r="AL4457" s="64"/>
      <c r="AM4457" s="65"/>
      <c r="AO4457" s="64"/>
      <c r="AP4457" s="66"/>
      <c r="AQ4457" s="66"/>
      <c r="AS4457" s="67"/>
      <c r="AT4457" s="68"/>
    </row>
    <row r="4458" spans="1:46" x14ac:dyDescent="0.25">
      <c r="A4458" s="60">
        <v>67696.760799469426</v>
      </c>
      <c r="B4458" s="54">
        <f t="shared" si="197"/>
        <v>7</v>
      </c>
      <c r="C4458" s="54">
        <f t="shared" si="198"/>
        <v>4449</v>
      </c>
      <c r="D4458" s="60">
        <v>67696.760799469426</v>
      </c>
      <c r="G4458" s="63"/>
      <c r="I4458" s="64"/>
      <c r="J4458" s="64"/>
      <c r="K4458" s="65"/>
      <c r="M4458" s="64"/>
      <c r="N4458" s="66"/>
      <c r="O4458" s="66"/>
      <c r="Q4458" s="67"/>
      <c r="R4458" s="68"/>
      <c r="S4458" s="63"/>
      <c r="AC4458" s="63">
        <v>65677.765222259797</v>
      </c>
      <c r="AD4458" s="63"/>
      <c r="AE4458" s="54" t="s">
        <v>176</v>
      </c>
      <c r="AG4458" s="63"/>
      <c r="AK4458" s="64"/>
      <c r="AL4458" s="64"/>
      <c r="AM4458" s="65"/>
      <c r="AO4458" s="64"/>
      <c r="AP4458" s="66"/>
      <c r="AQ4458" s="66"/>
      <c r="AS4458" s="67"/>
      <c r="AT4458" s="68"/>
    </row>
    <row r="4459" spans="1:46" x14ac:dyDescent="0.25">
      <c r="A4459" s="60">
        <v>67712.29271135712</v>
      </c>
      <c r="B4459" s="54">
        <f t="shared" si="197"/>
        <v>8</v>
      </c>
      <c r="C4459" s="54">
        <f t="shared" si="198"/>
        <v>4450</v>
      </c>
      <c r="D4459" s="60">
        <v>67712.29271135712</v>
      </c>
      <c r="G4459" s="63"/>
      <c r="I4459" s="64"/>
      <c r="J4459" s="64"/>
      <c r="K4459" s="65"/>
      <c r="M4459" s="64"/>
      <c r="N4459" s="66"/>
      <c r="O4459" s="66"/>
      <c r="Q4459" s="67"/>
      <c r="R4459" s="68"/>
      <c r="S4459" s="63"/>
      <c r="AC4459" s="63">
        <v>65693.191943720449</v>
      </c>
      <c r="AD4459" s="63"/>
      <c r="AE4459" s="54" t="s">
        <v>177</v>
      </c>
      <c r="AG4459" s="63"/>
      <c r="AK4459" s="64"/>
      <c r="AL4459" s="64"/>
      <c r="AM4459" s="65"/>
      <c r="AO4459" s="64"/>
      <c r="AP4459" s="66"/>
      <c r="AQ4459" s="66"/>
      <c r="AS4459" s="67"/>
      <c r="AT4459" s="68"/>
    </row>
    <row r="4460" spans="1:46" x14ac:dyDescent="0.25">
      <c r="A4460" s="60">
        <v>67727.914669027552</v>
      </c>
      <c r="B4460" s="54">
        <f t="shared" si="197"/>
        <v>9</v>
      </c>
      <c r="C4460" s="54">
        <f t="shared" si="198"/>
        <v>4451</v>
      </c>
      <c r="D4460" s="60">
        <v>67727.914669027552</v>
      </c>
      <c r="G4460" s="63"/>
      <c r="I4460" s="64"/>
      <c r="J4460" s="64"/>
      <c r="K4460" s="65"/>
      <c r="M4460" s="64"/>
      <c r="N4460" s="66"/>
      <c r="O4460" s="66"/>
      <c r="Q4460" s="67"/>
      <c r="R4460" s="68"/>
      <c r="S4460" s="63"/>
      <c r="AC4460" s="63">
        <v>65707.480356385931</v>
      </c>
      <c r="AD4460" s="63"/>
      <c r="AE4460" s="54" t="s">
        <v>176</v>
      </c>
      <c r="AG4460" s="63"/>
      <c r="AK4460" s="64"/>
      <c r="AL4460" s="64"/>
      <c r="AM4460" s="65"/>
      <c r="AO4460" s="64"/>
      <c r="AP4460" s="66"/>
      <c r="AQ4460" s="66"/>
      <c r="AS4460" s="67"/>
      <c r="AT4460" s="68"/>
    </row>
    <row r="4461" spans="1:46" x14ac:dyDescent="0.25">
      <c r="A4461" s="60">
        <v>67743.607900279574</v>
      </c>
      <c r="B4461" s="54">
        <f t="shared" si="197"/>
        <v>10</v>
      </c>
      <c r="C4461" s="54">
        <f t="shared" si="198"/>
        <v>4452</v>
      </c>
      <c r="D4461" s="60">
        <v>67743.607900279574</v>
      </c>
      <c r="G4461" s="63"/>
      <c r="I4461" s="64"/>
      <c r="J4461" s="64"/>
      <c r="K4461" s="65"/>
      <c r="M4461" s="64"/>
      <c r="N4461" s="66"/>
      <c r="O4461" s="66"/>
      <c r="Q4461" s="67"/>
      <c r="R4461" s="68"/>
      <c r="S4461" s="63"/>
      <c r="AC4461" s="63">
        <v>65722.637922076043</v>
      </c>
      <c r="AD4461" s="63"/>
      <c r="AE4461" s="54" t="s">
        <v>177</v>
      </c>
      <c r="AG4461" s="63"/>
      <c r="AK4461" s="64"/>
      <c r="AL4461" s="64"/>
      <c r="AM4461" s="65"/>
      <c r="AO4461" s="64"/>
      <c r="AP4461" s="66"/>
      <c r="AQ4461" s="66"/>
      <c r="AS4461" s="67"/>
      <c r="AT4461" s="68"/>
    </row>
    <row r="4462" spans="1:46" x14ac:dyDescent="0.25">
      <c r="A4462" s="60">
        <v>67759.332550569437</v>
      </c>
      <c r="B4462" s="54">
        <f t="shared" si="197"/>
        <v>11</v>
      </c>
      <c r="C4462" s="54">
        <f t="shared" si="198"/>
        <v>4453</v>
      </c>
      <c r="D4462" s="60">
        <v>67759.332550569437</v>
      </c>
      <c r="G4462" s="63"/>
      <c r="I4462" s="64"/>
      <c r="J4462" s="64"/>
      <c r="K4462" s="65"/>
      <c r="M4462" s="64"/>
      <c r="N4462" s="66"/>
      <c r="O4462" s="66"/>
      <c r="Q4462" s="67"/>
      <c r="R4462" s="68"/>
      <c r="S4462" s="63"/>
      <c r="AC4462" s="63">
        <v>65737.273488884792</v>
      </c>
      <c r="AD4462" s="63"/>
      <c r="AE4462" s="54" t="s">
        <v>176</v>
      </c>
      <c r="AG4462" s="63"/>
      <c r="AK4462" s="64"/>
      <c r="AL4462" s="64"/>
      <c r="AM4462" s="65"/>
      <c r="AO4462" s="64"/>
      <c r="AP4462" s="66"/>
      <c r="AQ4462" s="66"/>
      <c r="AS4462" s="67"/>
      <c r="AT4462" s="68"/>
    </row>
    <row r="4463" spans="1:46" x14ac:dyDescent="0.25">
      <c r="A4463" s="60">
        <v>67775.056947862729</v>
      </c>
      <c r="B4463" s="54">
        <f t="shared" si="197"/>
        <v>12</v>
      </c>
      <c r="C4463" s="54">
        <f t="shared" si="198"/>
        <v>4454</v>
      </c>
      <c r="D4463" s="60">
        <v>67775.056947862729</v>
      </c>
      <c r="G4463" s="63"/>
      <c r="I4463" s="64"/>
      <c r="J4463" s="64"/>
      <c r="K4463" s="65"/>
      <c r="M4463" s="64"/>
      <c r="N4463" s="66"/>
      <c r="O4463" s="66"/>
      <c r="Q4463" s="67"/>
      <c r="R4463" s="68"/>
      <c r="S4463" s="63"/>
      <c r="AC4463" s="63">
        <v>65752.074452819768</v>
      </c>
      <c r="AD4463" s="63"/>
      <c r="AE4463" s="54" t="s">
        <v>177</v>
      </c>
      <c r="AG4463" s="63"/>
      <c r="AK4463" s="64"/>
      <c r="AL4463" s="64"/>
      <c r="AM4463" s="65"/>
      <c r="AO4463" s="64"/>
      <c r="AP4463" s="66"/>
      <c r="AQ4463" s="66"/>
      <c r="AS4463" s="67"/>
      <c r="AT4463" s="68"/>
    </row>
    <row r="4464" spans="1:46" x14ac:dyDescent="0.25">
      <c r="A4464" s="60">
        <v>67790.744433236774</v>
      </c>
      <c r="B4464" s="54">
        <f t="shared" si="197"/>
        <v>13</v>
      </c>
      <c r="C4464" s="54">
        <f t="shared" si="198"/>
        <v>4455</v>
      </c>
      <c r="D4464" s="60">
        <v>67790.744433236774</v>
      </c>
      <c r="G4464" s="63"/>
      <c r="I4464" s="64"/>
      <c r="J4464" s="64"/>
      <c r="K4464" s="65"/>
      <c r="M4464" s="64"/>
      <c r="N4464" s="66"/>
      <c r="O4464" s="66"/>
      <c r="Q4464" s="67"/>
      <c r="R4464" s="68"/>
      <c r="S4464" s="63"/>
      <c r="AC4464" s="63">
        <v>65767.081920241006</v>
      </c>
      <c r="AD4464" s="63"/>
      <c r="AE4464" s="54" t="s">
        <v>176</v>
      </c>
      <c r="AG4464" s="63"/>
      <c r="AK4464" s="64"/>
      <c r="AL4464" s="64"/>
      <c r="AM4464" s="65"/>
      <c r="AO4464" s="64"/>
      <c r="AP4464" s="66"/>
      <c r="AQ4464" s="66"/>
      <c r="AS4464" s="67"/>
      <c r="AT4464" s="68"/>
    </row>
    <row r="4465" spans="1:46" x14ac:dyDescent="0.25">
      <c r="A4465" s="60">
        <v>67806.360388188157</v>
      </c>
      <c r="B4465" s="54">
        <f t="shared" si="197"/>
        <v>14</v>
      </c>
      <c r="C4465" s="54">
        <f t="shared" si="198"/>
        <v>4456</v>
      </c>
      <c r="D4465" s="60">
        <v>67806.360388188157</v>
      </c>
      <c r="G4465" s="63"/>
      <c r="I4465" s="64"/>
      <c r="J4465" s="64"/>
      <c r="K4465" s="65"/>
      <c r="M4465" s="64"/>
      <c r="N4465" s="66"/>
      <c r="O4465" s="66"/>
      <c r="Q4465" s="67"/>
      <c r="R4465" s="68"/>
      <c r="S4465" s="63"/>
      <c r="AC4465" s="63">
        <v>65781.516678097658</v>
      </c>
      <c r="AD4465" s="63"/>
      <c r="AE4465" s="54" t="s">
        <v>177</v>
      </c>
      <c r="AG4465" s="63"/>
      <c r="AK4465" s="64"/>
      <c r="AL4465" s="64"/>
      <c r="AM4465" s="65"/>
      <c r="AO4465" s="64"/>
      <c r="AP4465" s="66"/>
      <c r="AQ4465" s="66"/>
      <c r="AS4465" s="67"/>
      <c r="AT4465" s="68"/>
    </row>
    <row r="4466" spans="1:46" x14ac:dyDescent="0.25">
      <c r="A4466" s="60">
        <v>67821.881944222841</v>
      </c>
      <c r="B4466" s="54">
        <f t="shared" si="197"/>
        <v>15</v>
      </c>
      <c r="C4466" s="54">
        <f t="shared" si="198"/>
        <v>4457</v>
      </c>
      <c r="D4466" s="60">
        <v>67821.881944222841</v>
      </c>
      <c r="G4466" s="63"/>
      <c r="I4466" s="64"/>
      <c r="J4466" s="64"/>
      <c r="K4466" s="65"/>
      <c r="M4466" s="64"/>
      <c r="N4466" s="66"/>
      <c r="O4466" s="66"/>
      <c r="Q4466" s="67"/>
      <c r="R4466" s="68"/>
      <c r="S4466" s="63"/>
      <c r="AC4466" s="63">
        <v>65796.842872571666</v>
      </c>
      <c r="AD4466" s="63"/>
      <c r="AE4466" s="54" t="s">
        <v>176</v>
      </c>
      <c r="AG4466" s="63"/>
      <c r="AK4466" s="64"/>
      <c r="AL4466" s="64"/>
      <c r="AM4466" s="65"/>
      <c r="AO4466" s="64"/>
      <c r="AP4466" s="66"/>
      <c r="AQ4466" s="66"/>
      <c r="AS4466" s="67"/>
      <c r="AT4466" s="68"/>
    </row>
    <row r="4467" spans="1:46" x14ac:dyDescent="0.25">
      <c r="A4467" s="60">
        <v>67837.28197903838</v>
      </c>
      <c r="B4467" s="54">
        <f t="shared" si="197"/>
        <v>16</v>
      </c>
      <c r="C4467" s="54">
        <f t="shared" si="198"/>
        <v>4458</v>
      </c>
      <c r="D4467" s="60">
        <v>67837.28197903838</v>
      </c>
      <c r="G4467" s="63"/>
      <c r="I4467" s="64"/>
      <c r="J4467" s="64"/>
      <c r="K4467" s="65"/>
      <c r="M4467" s="64"/>
      <c r="N4467" s="66"/>
      <c r="O4467" s="66"/>
      <c r="Q4467" s="67"/>
      <c r="R4467" s="68"/>
      <c r="S4467" s="63"/>
      <c r="AC4467" s="63">
        <v>65810.980564751197</v>
      </c>
      <c r="AD4467" s="63"/>
      <c r="AE4467" s="54" t="s">
        <v>177</v>
      </c>
      <c r="AG4467" s="63"/>
      <c r="AK4467" s="64"/>
      <c r="AL4467" s="64"/>
      <c r="AM4467" s="65"/>
      <c r="AO4467" s="64"/>
      <c r="AP4467" s="66"/>
      <c r="AQ4467" s="66"/>
      <c r="AS4467" s="67"/>
      <c r="AT4467" s="68"/>
    </row>
    <row r="4468" spans="1:46" x14ac:dyDescent="0.25">
      <c r="A4468" s="60">
        <v>67852.557623756584</v>
      </c>
      <c r="B4468" s="54">
        <f t="shared" si="197"/>
        <v>17</v>
      </c>
      <c r="C4468" s="54">
        <f t="shared" si="198"/>
        <v>4459</v>
      </c>
      <c r="D4468" s="60">
        <v>67852.557623756584</v>
      </c>
      <c r="G4468" s="63"/>
      <c r="I4468" s="64"/>
      <c r="J4468" s="64"/>
      <c r="K4468" s="65"/>
      <c r="M4468" s="64"/>
      <c r="N4468" s="66"/>
      <c r="O4468" s="66"/>
      <c r="Q4468" s="67"/>
      <c r="R4468" s="68"/>
      <c r="S4468" s="63"/>
      <c r="AC4468" s="63">
        <v>65826.505875291768</v>
      </c>
      <c r="AD4468" s="63"/>
      <c r="AE4468" s="54" t="s">
        <v>176</v>
      </c>
      <c r="AG4468" s="63"/>
      <c r="AK4468" s="64"/>
      <c r="AL4468" s="64"/>
      <c r="AM4468" s="65"/>
      <c r="AO4468" s="64"/>
      <c r="AP4468" s="66"/>
      <c r="AQ4468" s="66"/>
      <c r="AS4468" s="67"/>
      <c r="AT4468" s="68"/>
    </row>
    <row r="4469" spans="1:46" x14ac:dyDescent="0.25">
      <c r="A4469" s="60">
        <v>67867.696329806</v>
      </c>
      <c r="B4469" s="54">
        <f t="shared" si="197"/>
        <v>18</v>
      </c>
      <c r="C4469" s="54">
        <f t="shared" si="198"/>
        <v>4460</v>
      </c>
      <c r="D4469" s="60">
        <v>67867.696329806</v>
      </c>
      <c r="G4469" s="63"/>
      <c r="I4469" s="64"/>
      <c r="J4469" s="64"/>
      <c r="K4469" s="65"/>
      <c r="M4469" s="64"/>
      <c r="N4469" s="66"/>
      <c r="O4469" s="66"/>
      <c r="Q4469" s="67"/>
      <c r="R4469" s="68"/>
      <c r="S4469" s="63"/>
      <c r="AC4469" s="63">
        <v>65840.476842137054</v>
      </c>
      <c r="AD4469" s="63"/>
      <c r="AE4469" s="54" t="s">
        <v>177</v>
      </c>
      <c r="AG4469" s="63"/>
      <c r="AK4469" s="64"/>
      <c r="AL4469" s="64"/>
      <c r="AM4469" s="65"/>
      <c r="AO4469" s="64"/>
      <c r="AP4469" s="66"/>
      <c r="AQ4469" s="66"/>
      <c r="AS4469" s="67"/>
      <c r="AT4469" s="68"/>
    </row>
    <row r="4470" spans="1:46" x14ac:dyDescent="0.25">
      <c r="A4470" s="60">
        <v>67882.715380188078</v>
      </c>
      <c r="B4470" s="54">
        <f t="shared" si="197"/>
        <v>19</v>
      </c>
      <c r="C4470" s="54">
        <f t="shared" si="198"/>
        <v>4461</v>
      </c>
      <c r="D4470" s="60">
        <v>67882.715380188078</v>
      </c>
      <c r="G4470" s="63"/>
      <c r="I4470" s="64"/>
      <c r="J4470" s="64"/>
      <c r="K4470" s="65"/>
      <c r="M4470" s="64"/>
      <c r="N4470" s="66"/>
      <c r="O4470" s="66"/>
      <c r="Q4470" s="67"/>
      <c r="R4470" s="68"/>
      <c r="S4470" s="63"/>
      <c r="AC4470" s="63">
        <v>65856.043235612568</v>
      </c>
      <c r="AD4470" s="63"/>
      <c r="AE4470" s="54" t="s">
        <v>176</v>
      </c>
      <c r="AG4470" s="63"/>
      <c r="AK4470" s="64"/>
      <c r="AL4470" s="64"/>
      <c r="AM4470" s="65"/>
      <c r="AO4470" s="64"/>
      <c r="AP4470" s="66"/>
      <c r="AQ4470" s="66"/>
      <c r="AS4470" s="67"/>
      <c r="AT4470" s="68"/>
    </row>
    <row r="4471" spans="1:46" x14ac:dyDescent="0.25">
      <c r="A4471" s="60">
        <v>67897.617895055562</v>
      </c>
      <c r="B4471" s="54">
        <f t="shared" si="197"/>
        <v>20</v>
      </c>
      <c r="C4471" s="54">
        <f t="shared" si="198"/>
        <v>4462</v>
      </c>
      <c r="D4471" s="60">
        <v>67897.617895055562</v>
      </c>
      <c r="G4471" s="63"/>
      <c r="I4471" s="64"/>
      <c r="J4471" s="64"/>
      <c r="K4471" s="65"/>
      <c r="M4471" s="64"/>
      <c r="N4471" s="66"/>
      <c r="O4471" s="66"/>
      <c r="Q4471" s="67"/>
      <c r="R4471" s="68"/>
      <c r="S4471" s="63"/>
      <c r="AC4471" s="63">
        <v>65870.008684621658</v>
      </c>
      <c r="AD4471" s="63"/>
      <c r="AE4471" s="54" t="s">
        <v>177</v>
      </c>
      <c r="AG4471" s="63"/>
      <c r="AK4471" s="64"/>
      <c r="AL4471" s="64"/>
      <c r="AM4471" s="65"/>
      <c r="AO4471" s="64"/>
      <c r="AP4471" s="66"/>
      <c r="AQ4471" s="66"/>
      <c r="AS4471" s="67"/>
      <c r="AT4471" s="68"/>
    </row>
    <row r="4472" spans="1:46" x14ac:dyDescent="0.25">
      <c r="A4472" s="60">
        <v>67912.437225495931</v>
      </c>
      <c r="B4472" s="54">
        <f t="shared" si="197"/>
        <v>21</v>
      </c>
      <c r="C4472" s="54">
        <f t="shared" si="198"/>
        <v>4463</v>
      </c>
      <c r="D4472" s="60">
        <v>67912.437225495931</v>
      </c>
      <c r="G4472" s="63"/>
      <c r="I4472" s="64"/>
      <c r="J4472" s="64"/>
      <c r="K4472" s="65"/>
      <c r="M4472" s="64"/>
      <c r="N4472" s="66"/>
      <c r="O4472" s="66"/>
      <c r="Q4472" s="67"/>
      <c r="R4472" s="68"/>
      <c r="S4472" s="63"/>
      <c r="AC4472" s="63">
        <v>65885.457597114611</v>
      </c>
      <c r="AD4472" s="63"/>
      <c r="AE4472" s="54" t="s">
        <v>176</v>
      </c>
      <c r="AG4472" s="63"/>
      <c r="AK4472" s="64"/>
      <c r="AL4472" s="64"/>
      <c r="AM4472" s="65"/>
      <c r="AO4472" s="64"/>
      <c r="AP4472" s="66"/>
      <c r="AQ4472" s="66"/>
      <c r="AS4472" s="67"/>
      <c r="AT4472" s="68"/>
    </row>
    <row r="4473" spans="1:46" x14ac:dyDescent="0.25">
      <c r="A4473" s="60">
        <v>67927.188398240134</v>
      </c>
      <c r="B4473" s="54">
        <f t="shared" si="197"/>
        <v>22</v>
      </c>
      <c r="C4473" s="54">
        <f t="shared" si="198"/>
        <v>4464</v>
      </c>
      <c r="D4473" s="60">
        <v>67927.188398240134</v>
      </c>
      <c r="G4473" s="63"/>
      <c r="I4473" s="64"/>
      <c r="J4473" s="64"/>
      <c r="K4473" s="65"/>
      <c r="M4473" s="64"/>
      <c r="N4473" s="66"/>
      <c r="O4473" s="66"/>
      <c r="Q4473" s="67"/>
      <c r="R4473" s="68"/>
      <c r="S4473" s="63"/>
      <c r="AC4473" s="63">
        <v>65899.575078034308</v>
      </c>
      <c r="AD4473" s="63"/>
      <c r="AE4473" s="54" t="s">
        <v>177</v>
      </c>
      <c r="AG4473" s="63"/>
      <c r="AK4473" s="64"/>
      <c r="AL4473" s="64"/>
      <c r="AM4473" s="65"/>
      <c r="AO4473" s="64"/>
      <c r="AP4473" s="66"/>
      <c r="AQ4473" s="66"/>
      <c r="AS4473" s="67"/>
      <c r="AT4473" s="68"/>
    </row>
    <row r="4474" spans="1:46" x14ac:dyDescent="0.25">
      <c r="A4474" s="60">
        <v>67941.914044674486</v>
      </c>
      <c r="B4474" s="54">
        <f t="shared" si="197"/>
        <v>23</v>
      </c>
      <c r="C4474" s="54">
        <f t="shared" si="198"/>
        <v>4465</v>
      </c>
      <c r="D4474" s="60">
        <v>67941.914044674486</v>
      </c>
      <c r="G4474" s="63"/>
      <c r="I4474" s="64"/>
      <c r="J4474" s="64"/>
      <c r="K4474" s="65"/>
      <c r="M4474" s="64"/>
      <c r="N4474" s="66"/>
      <c r="O4474" s="66"/>
      <c r="Q4474" s="67"/>
      <c r="R4474" s="68"/>
      <c r="S4474" s="63"/>
      <c r="AC4474" s="63">
        <v>65914.779802944046</v>
      </c>
      <c r="AD4474" s="63"/>
      <c r="AE4474" s="54" t="s">
        <v>176</v>
      </c>
      <c r="AG4474" s="63"/>
      <c r="AK4474" s="64"/>
      <c r="AL4474" s="64"/>
      <c r="AM4474" s="65"/>
      <c r="AO4474" s="64"/>
      <c r="AP4474" s="66"/>
      <c r="AQ4474" s="66"/>
      <c r="AS4474" s="67"/>
      <c r="AT4474" s="68"/>
    </row>
    <row r="4475" spans="1:46" x14ac:dyDescent="0.25">
      <c r="A4475" s="60">
        <v>67956.634843131527</v>
      </c>
      <c r="B4475" s="54">
        <f t="shared" si="197"/>
        <v>24</v>
      </c>
      <c r="C4475" s="54">
        <f t="shared" si="198"/>
        <v>4466</v>
      </c>
      <c r="D4475" s="60">
        <v>67956.634843131527</v>
      </c>
      <c r="G4475" s="63"/>
      <c r="I4475" s="64"/>
      <c r="J4475" s="64"/>
      <c r="K4475" s="65"/>
      <c r="M4475" s="64"/>
      <c r="N4475" s="66"/>
      <c r="O4475" s="66"/>
      <c r="Q4475" s="67"/>
      <c r="R4475" s="68"/>
      <c r="S4475" s="63"/>
      <c r="AC4475" s="63">
        <v>65929.174508723896</v>
      </c>
      <c r="AD4475" s="63"/>
      <c r="AE4475" s="54" t="s">
        <v>177</v>
      </c>
      <c r="AG4475" s="63"/>
      <c r="AK4475" s="64"/>
      <c r="AL4475" s="64"/>
      <c r="AM4475" s="65"/>
      <c r="AO4475" s="64"/>
      <c r="AP4475" s="66"/>
      <c r="AQ4475" s="66"/>
      <c r="AS4475" s="67"/>
      <c r="AT4475" s="68"/>
    </row>
    <row r="4476" spans="1:46" x14ac:dyDescent="0.25">
      <c r="A4476" s="60">
        <v>67971.395120820962</v>
      </c>
      <c r="B4476" s="54">
        <f t="shared" si="197"/>
        <v>1</v>
      </c>
      <c r="C4476" s="54">
        <f t="shared" si="198"/>
        <v>4467</v>
      </c>
      <c r="D4476" s="60">
        <v>67971.395120820962</v>
      </c>
      <c r="G4476" s="63"/>
      <c r="I4476" s="64"/>
      <c r="J4476" s="64"/>
      <c r="K4476" s="65"/>
      <c r="M4476" s="64"/>
      <c r="N4476" s="66"/>
      <c r="O4476" s="66"/>
      <c r="Q4476" s="67"/>
      <c r="R4476" s="68"/>
      <c r="S4476" s="63"/>
      <c r="AC4476" s="63">
        <v>65944.057911013719</v>
      </c>
      <c r="AD4476" s="63"/>
      <c r="AE4476" s="54" t="s">
        <v>176</v>
      </c>
      <c r="AG4476" s="63"/>
      <c r="AK4476" s="64"/>
      <c r="AL4476" s="64"/>
      <c r="AM4476" s="65"/>
      <c r="AO4476" s="64"/>
      <c r="AP4476" s="66"/>
      <c r="AQ4476" s="66"/>
      <c r="AS4476" s="67"/>
      <c r="AT4476" s="68"/>
    </row>
    <row r="4477" spans="1:46" x14ac:dyDescent="0.25">
      <c r="A4477" s="60">
        <v>67986.213830058463</v>
      </c>
      <c r="B4477" s="54">
        <f t="shared" si="197"/>
        <v>2</v>
      </c>
      <c r="C4477" s="54">
        <f t="shared" si="198"/>
        <v>4468</v>
      </c>
      <c r="D4477" s="60">
        <v>67986.213830058463</v>
      </c>
      <c r="G4477" s="63"/>
      <c r="I4477" s="64"/>
      <c r="J4477" s="64"/>
      <c r="K4477" s="65"/>
      <c r="M4477" s="64"/>
      <c r="N4477" s="66"/>
      <c r="O4477" s="66"/>
      <c r="Q4477" s="67"/>
      <c r="R4477" s="68"/>
      <c r="S4477" s="63"/>
      <c r="AC4477" s="63">
        <v>65958.802826789673</v>
      </c>
      <c r="AD4477" s="63"/>
      <c r="AE4477" s="54" t="s">
        <v>177</v>
      </c>
      <c r="AG4477" s="63"/>
      <c r="AK4477" s="64"/>
      <c r="AL4477" s="64"/>
      <c r="AM4477" s="65"/>
      <c r="AO4477" s="64"/>
      <c r="AP4477" s="66"/>
      <c r="AQ4477" s="66"/>
      <c r="AS4477" s="67"/>
      <c r="AT4477" s="68"/>
    </row>
    <row r="4478" spans="1:46" x14ac:dyDescent="0.25">
      <c r="A4478" s="60">
        <v>68001.129469623789</v>
      </c>
      <c r="B4478" s="54">
        <f t="shared" si="197"/>
        <v>3</v>
      </c>
      <c r="C4478" s="54">
        <f t="shared" si="198"/>
        <v>4469</v>
      </c>
      <c r="D4478" s="60">
        <v>68001.129469623789</v>
      </c>
      <c r="G4478" s="63"/>
      <c r="I4478" s="64"/>
      <c r="J4478" s="64"/>
      <c r="K4478" s="65"/>
      <c r="M4478" s="64"/>
      <c r="N4478" s="66"/>
      <c r="O4478" s="66"/>
      <c r="Q4478" s="67"/>
      <c r="R4478" s="68"/>
      <c r="S4478" s="63"/>
      <c r="AC4478" s="63">
        <v>65973.344362887088</v>
      </c>
      <c r="AD4478" s="63"/>
      <c r="AE4478" s="54" t="s">
        <v>176</v>
      </c>
      <c r="AG4478" s="63"/>
      <c r="AK4478" s="64"/>
      <c r="AL4478" s="64"/>
      <c r="AM4478" s="65"/>
      <c r="AO4478" s="64"/>
      <c r="AP4478" s="66"/>
      <c r="AQ4478" s="66"/>
      <c r="AS4478" s="67"/>
      <c r="AT4478" s="68"/>
    </row>
    <row r="4479" spans="1:46" x14ac:dyDescent="0.25">
      <c r="A4479" s="60">
        <v>68016.151285219938</v>
      </c>
      <c r="B4479" s="54">
        <f t="shared" si="197"/>
        <v>4</v>
      </c>
      <c r="C4479" s="54">
        <f t="shared" si="198"/>
        <v>4470</v>
      </c>
      <c r="D4479" s="60">
        <v>68016.151285219938</v>
      </c>
      <c r="G4479" s="63"/>
      <c r="I4479" s="64"/>
      <c r="J4479" s="64"/>
      <c r="K4479" s="65"/>
      <c r="M4479" s="64"/>
      <c r="N4479" s="66"/>
      <c r="O4479" s="66"/>
      <c r="Q4479" s="67"/>
      <c r="R4479" s="68"/>
      <c r="S4479" s="63"/>
      <c r="AC4479" s="63">
        <v>65988.44665221544</v>
      </c>
      <c r="AD4479" s="63"/>
      <c r="AE4479" s="54" t="s">
        <v>177</v>
      </c>
      <c r="AG4479" s="63"/>
      <c r="AK4479" s="64"/>
      <c r="AL4479" s="64"/>
      <c r="AM4479" s="65"/>
      <c r="AO4479" s="64"/>
      <c r="AP4479" s="66"/>
      <c r="AQ4479" s="66"/>
      <c r="AS4479" s="67"/>
      <c r="AT4479" s="68"/>
    </row>
    <row r="4480" spans="1:46" x14ac:dyDescent="0.25">
      <c r="A4480" s="60">
        <v>68031.305679983459</v>
      </c>
      <c r="B4480" s="54">
        <f t="shared" si="197"/>
        <v>5</v>
      </c>
      <c r="C4480" s="54">
        <f t="shared" si="198"/>
        <v>4471</v>
      </c>
      <c r="D4480" s="60">
        <v>68031.305679983459</v>
      </c>
      <c r="G4480" s="63"/>
      <c r="I4480" s="64"/>
      <c r="J4480" s="64"/>
      <c r="K4480" s="65"/>
      <c r="M4480" s="64"/>
      <c r="N4480" s="66"/>
      <c r="O4480" s="66"/>
      <c r="Q4480" s="67"/>
      <c r="R4480" s="68"/>
      <c r="S4480" s="63"/>
      <c r="AC4480" s="63">
        <v>66002.685650465544</v>
      </c>
      <c r="AD4480" s="63"/>
      <c r="AE4480" s="54" t="s">
        <v>176</v>
      </c>
      <c r="AG4480" s="63"/>
      <c r="AK4480" s="64"/>
      <c r="AL4480" s="64"/>
      <c r="AM4480" s="65"/>
      <c r="AO4480" s="64"/>
      <c r="AP4480" s="66"/>
      <c r="AQ4480" s="66"/>
      <c r="AS4480" s="67"/>
      <c r="AT4480" s="68"/>
    </row>
    <row r="4481" spans="1:46" x14ac:dyDescent="0.25">
      <c r="A4481" s="60">
        <v>68046.585481657647</v>
      </c>
      <c r="B4481" s="54">
        <f t="shared" si="197"/>
        <v>6</v>
      </c>
      <c r="C4481" s="54">
        <f t="shared" si="198"/>
        <v>4472</v>
      </c>
      <c r="D4481" s="60">
        <v>68046.585481657647</v>
      </c>
      <c r="G4481" s="63"/>
      <c r="I4481" s="64"/>
      <c r="J4481" s="64"/>
      <c r="K4481" s="65"/>
      <c r="M4481" s="64"/>
      <c r="N4481" s="66"/>
      <c r="O4481" s="66"/>
      <c r="Q4481" s="67"/>
      <c r="R4481" s="68"/>
      <c r="S4481" s="63"/>
      <c r="AC4481" s="63">
        <v>66018.080820939969</v>
      </c>
      <c r="AD4481" s="63"/>
      <c r="AE4481" s="54" t="s">
        <v>177</v>
      </c>
      <c r="AG4481" s="63"/>
      <c r="AK4481" s="64"/>
      <c r="AL4481" s="64"/>
      <c r="AM4481" s="65"/>
      <c r="AO4481" s="64"/>
      <c r="AP4481" s="66"/>
      <c r="AQ4481" s="66"/>
      <c r="AS4481" s="67"/>
      <c r="AT4481" s="68"/>
    </row>
    <row r="4482" spans="1:46" x14ac:dyDescent="0.25">
      <c r="A4482" s="60">
        <v>68062.001026168</v>
      </c>
      <c r="B4482" s="54">
        <f t="shared" si="197"/>
        <v>7</v>
      </c>
      <c r="C4482" s="54">
        <f t="shared" si="198"/>
        <v>4473</v>
      </c>
      <c r="D4482" s="60">
        <v>68062.001026168</v>
      </c>
      <c r="G4482" s="63"/>
      <c r="I4482" s="64"/>
      <c r="J4482" s="64"/>
      <c r="K4482" s="65"/>
      <c r="M4482" s="64"/>
      <c r="N4482" s="66"/>
      <c r="O4482" s="66"/>
      <c r="Q4482" s="67"/>
      <c r="R4482" s="68"/>
      <c r="S4482" s="63"/>
      <c r="AC4482" s="63">
        <v>66032.115519993007</v>
      </c>
      <c r="AD4482" s="63"/>
      <c r="AE4482" s="54" t="s">
        <v>176</v>
      </c>
      <c r="AG4482" s="63"/>
      <c r="AK4482" s="64"/>
      <c r="AL4482" s="64"/>
      <c r="AM4482" s="65"/>
      <c r="AO4482" s="64"/>
      <c r="AP4482" s="66"/>
      <c r="AQ4482" s="66"/>
      <c r="AS4482" s="67"/>
      <c r="AT4482" s="68"/>
    </row>
    <row r="4483" spans="1:46" x14ac:dyDescent="0.25">
      <c r="A4483" s="60">
        <v>68077.52584809484</v>
      </c>
      <c r="B4483" s="54">
        <f t="shared" si="197"/>
        <v>8</v>
      </c>
      <c r="C4483" s="54">
        <f t="shared" si="198"/>
        <v>4474</v>
      </c>
      <c r="D4483" s="60">
        <v>68077.52584809484</v>
      </c>
      <c r="G4483" s="63"/>
      <c r="I4483" s="64"/>
      <c r="J4483" s="64"/>
      <c r="K4483" s="65"/>
      <c r="M4483" s="64"/>
      <c r="N4483" s="66"/>
      <c r="O4483" s="66"/>
      <c r="Q4483" s="67"/>
      <c r="R4483" s="68"/>
      <c r="S4483" s="63"/>
      <c r="AC4483" s="63">
        <v>66047.677126492374</v>
      </c>
      <c r="AD4483" s="63"/>
      <c r="AE4483" s="54" t="s">
        <v>177</v>
      </c>
      <c r="AG4483" s="63"/>
      <c r="AK4483" s="64"/>
      <c r="AL4483" s="64"/>
      <c r="AM4483" s="65"/>
      <c r="AO4483" s="64"/>
      <c r="AP4483" s="66"/>
      <c r="AQ4483" s="66"/>
      <c r="AS4483" s="67"/>
      <c r="AT4483" s="68"/>
    </row>
    <row r="4484" spans="1:46" x14ac:dyDescent="0.25">
      <c r="A4484" s="60">
        <v>68093.153633781709</v>
      </c>
      <c r="B4484" s="54">
        <f t="shared" si="197"/>
        <v>9</v>
      </c>
      <c r="C4484" s="54">
        <f t="shared" si="198"/>
        <v>4475</v>
      </c>
      <c r="D4484" s="60">
        <v>68093.153633781709</v>
      </c>
      <c r="G4484" s="63"/>
      <c r="I4484" s="64"/>
      <c r="J4484" s="64"/>
      <c r="K4484" s="65"/>
      <c r="M4484" s="64"/>
      <c r="N4484" s="66"/>
      <c r="O4484" s="66"/>
      <c r="Q4484" s="67"/>
      <c r="R4484" s="68"/>
      <c r="S4484" s="63"/>
      <c r="AC4484" s="63">
        <v>66061.652425713371</v>
      </c>
      <c r="AD4484" s="63"/>
      <c r="AE4484" s="54" t="s">
        <v>176</v>
      </c>
      <c r="AG4484" s="63"/>
      <c r="AK4484" s="64"/>
      <c r="AL4484" s="64"/>
      <c r="AM4484" s="65"/>
      <c r="AO4484" s="64"/>
      <c r="AP4484" s="66"/>
      <c r="AQ4484" s="66"/>
      <c r="AS4484" s="67"/>
      <c r="AT4484" s="68"/>
    </row>
    <row r="4485" spans="1:46" x14ac:dyDescent="0.25">
      <c r="A4485" s="60">
        <v>68108.841800625902</v>
      </c>
      <c r="B4485" s="54">
        <f t="shared" si="197"/>
        <v>10</v>
      </c>
      <c r="C4485" s="54">
        <f t="shared" si="198"/>
        <v>4476</v>
      </c>
      <c r="D4485" s="60">
        <v>68108.841800625902</v>
      </c>
      <c r="G4485" s="63"/>
      <c r="I4485" s="64"/>
      <c r="J4485" s="64"/>
      <c r="K4485" s="65"/>
      <c r="M4485" s="64"/>
      <c r="N4485" s="66"/>
      <c r="O4485" s="66"/>
      <c r="Q4485" s="67"/>
      <c r="R4485" s="68"/>
      <c r="S4485" s="63"/>
      <c r="AC4485" s="63">
        <v>66077.21974005457</v>
      </c>
      <c r="AD4485" s="63"/>
      <c r="AE4485" s="54" t="s">
        <v>177</v>
      </c>
      <c r="AG4485" s="63"/>
      <c r="AK4485" s="64"/>
      <c r="AL4485" s="64"/>
      <c r="AM4485" s="65"/>
      <c r="AO4485" s="64"/>
      <c r="AP4485" s="66"/>
      <c r="AQ4485" s="66"/>
      <c r="AS4485" s="67"/>
      <c r="AT4485" s="68"/>
    </row>
    <row r="4486" spans="1:46" x14ac:dyDescent="0.25">
      <c r="A4486" s="60">
        <v>68124.571287246421</v>
      </c>
      <c r="B4486" s="54">
        <f t="shared" si="197"/>
        <v>11</v>
      </c>
      <c r="C4486" s="54">
        <f t="shared" si="198"/>
        <v>4477</v>
      </c>
      <c r="D4486" s="60">
        <v>68124.571287246421</v>
      </c>
      <c r="G4486" s="63"/>
      <c r="I4486" s="64"/>
      <c r="J4486" s="64"/>
      <c r="K4486" s="65"/>
      <c r="M4486" s="64"/>
      <c r="N4486" s="66"/>
      <c r="O4486" s="66"/>
      <c r="Q4486" s="67"/>
      <c r="R4486" s="68"/>
      <c r="S4486" s="63"/>
      <c r="AC4486" s="63">
        <v>66091.30004454311</v>
      </c>
      <c r="AD4486" s="63"/>
      <c r="AE4486" s="54" t="s">
        <v>176</v>
      </c>
      <c r="AG4486" s="63"/>
      <c r="AK4486" s="64"/>
      <c r="AL4486" s="64"/>
      <c r="AM4486" s="65"/>
      <c r="AO4486" s="64"/>
      <c r="AP4486" s="66"/>
      <c r="AQ4486" s="66"/>
      <c r="AS4486" s="67"/>
      <c r="AT4486" s="68"/>
    </row>
    <row r="4487" spans="1:46" x14ac:dyDescent="0.25">
      <c r="A4487" s="60">
        <v>68140.293236149475</v>
      </c>
      <c r="B4487" s="54">
        <f t="shared" si="197"/>
        <v>12</v>
      </c>
      <c r="C4487" s="54">
        <f t="shared" si="198"/>
        <v>4478</v>
      </c>
      <c r="D4487" s="60">
        <v>68140.293236149475</v>
      </c>
      <c r="G4487" s="63"/>
      <c r="I4487" s="64"/>
      <c r="J4487" s="64"/>
      <c r="K4487" s="65"/>
      <c r="M4487" s="64"/>
      <c r="N4487" s="66"/>
      <c r="O4487" s="66"/>
      <c r="Q4487" s="67"/>
      <c r="R4487" s="68"/>
      <c r="S4487" s="63"/>
      <c r="AC4487" s="63">
        <v>66106.712281715591</v>
      </c>
      <c r="AD4487" s="63"/>
      <c r="AE4487" s="54" t="s">
        <v>177</v>
      </c>
      <c r="AG4487" s="63"/>
      <c r="AK4487" s="64"/>
      <c r="AL4487" s="64"/>
      <c r="AM4487" s="65"/>
      <c r="AO4487" s="64"/>
      <c r="AP4487" s="66"/>
      <c r="AQ4487" s="66"/>
      <c r="AS4487" s="67"/>
      <c r="AT4487" s="68"/>
    </row>
    <row r="4488" spans="1:46" x14ac:dyDescent="0.25">
      <c r="A4488" s="60">
        <v>68155.98335690191</v>
      </c>
      <c r="B4488" s="54">
        <f t="shared" si="197"/>
        <v>13</v>
      </c>
      <c r="C4488" s="54">
        <f t="shared" si="198"/>
        <v>4479</v>
      </c>
      <c r="D4488" s="60">
        <v>68155.98335690191</v>
      </c>
      <c r="G4488" s="63"/>
      <c r="I4488" s="64"/>
      <c r="J4488" s="64"/>
      <c r="K4488" s="65"/>
      <c r="M4488" s="64"/>
      <c r="N4488" s="66"/>
      <c r="O4488" s="66"/>
      <c r="Q4488" s="67"/>
      <c r="R4488" s="68"/>
      <c r="S4488" s="63"/>
      <c r="AC4488" s="63">
        <v>66121.044779951684</v>
      </c>
      <c r="AD4488" s="63"/>
      <c r="AE4488" s="54" t="s">
        <v>176</v>
      </c>
      <c r="AG4488" s="63"/>
      <c r="AK4488" s="64"/>
      <c r="AL4488" s="64"/>
      <c r="AM4488" s="65"/>
      <c r="AO4488" s="64"/>
      <c r="AP4488" s="66"/>
      <c r="AQ4488" s="66"/>
      <c r="AS4488" s="67"/>
      <c r="AT4488" s="68"/>
    </row>
    <row r="4489" spans="1:46" x14ac:dyDescent="0.25">
      <c r="A4489" s="60">
        <v>68171.599640277214</v>
      </c>
      <c r="B4489" s="54">
        <f t="shared" si="197"/>
        <v>14</v>
      </c>
      <c r="C4489" s="54">
        <f t="shared" si="198"/>
        <v>4480</v>
      </c>
      <c r="D4489" s="60">
        <v>68171.599640277214</v>
      </c>
      <c r="G4489" s="63"/>
      <c r="I4489" s="64"/>
      <c r="J4489" s="64"/>
      <c r="K4489" s="65"/>
      <c r="M4489" s="64"/>
      <c r="N4489" s="66"/>
      <c r="O4489" s="66"/>
      <c r="Q4489" s="67"/>
      <c r="R4489" s="68"/>
      <c r="S4489" s="63"/>
      <c r="AC4489" s="63">
        <v>66136.169497490395</v>
      </c>
      <c r="AD4489" s="63"/>
      <c r="AE4489" s="54" t="s">
        <v>177</v>
      </c>
      <c r="AG4489" s="63"/>
      <c r="AK4489" s="64"/>
      <c r="AL4489" s="64"/>
      <c r="AM4489" s="65"/>
      <c r="AO4489" s="64"/>
      <c r="AP4489" s="66"/>
      <c r="AQ4489" s="66"/>
      <c r="AS4489" s="67"/>
      <c r="AT4489" s="68"/>
    </row>
    <row r="4490" spans="1:46" x14ac:dyDescent="0.25">
      <c r="A4490" s="60">
        <v>68187.121542054694</v>
      </c>
      <c r="B4490" s="54">
        <f t="shared" si="197"/>
        <v>15</v>
      </c>
      <c r="C4490" s="54">
        <f t="shared" si="198"/>
        <v>4481</v>
      </c>
      <c r="D4490" s="60">
        <v>68187.121542054694</v>
      </c>
      <c r="G4490" s="63"/>
      <c r="I4490" s="64"/>
      <c r="J4490" s="64"/>
      <c r="K4490" s="65"/>
      <c r="M4490" s="64"/>
      <c r="N4490" s="66"/>
      <c r="O4490" s="66"/>
      <c r="Q4490" s="67"/>
      <c r="R4490" s="68"/>
      <c r="S4490" s="63"/>
      <c r="AC4490" s="63">
        <v>66150.846886270214</v>
      </c>
      <c r="AD4490" s="63"/>
      <c r="AE4490" s="54" t="s">
        <v>176</v>
      </c>
      <c r="AG4490" s="63"/>
      <c r="AK4490" s="64"/>
      <c r="AL4490" s="64"/>
      <c r="AM4490" s="65"/>
      <c r="AO4490" s="64"/>
      <c r="AP4490" s="66"/>
      <c r="AQ4490" s="66"/>
      <c r="AS4490" s="67"/>
      <c r="AT4490" s="68"/>
    </row>
    <row r="4491" spans="1:46" x14ac:dyDescent="0.25">
      <c r="A4491" s="60">
        <v>68202.52417838946</v>
      </c>
      <c r="B4491" s="54">
        <f t="shared" si="197"/>
        <v>16</v>
      </c>
      <c r="C4491" s="54">
        <f t="shared" si="198"/>
        <v>4482</v>
      </c>
      <c r="D4491" s="60">
        <v>68202.52417838946</v>
      </c>
      <c r="G4491" s="63"/>
      <c r="I4491" s="64"/>
      <c r="J4491" s="64"/>
      <c r="K4491" s="65"/>
      <c r="M4491" s="64"/>
      <c r="N4491" s="66"/>
      <c r="O4491" s="66"/>
      <c r="Q4491" s="67"/>
      <c r="R4491" s="68"/>
      <c r="S4491" s="63"/>
      <c r="AC4491" s="63">
        <v>66165.60395777598</v>
      </c>
      <c r="AD4491" s="63"/>
      <c r="AE4491" s="54" t="s">
        <v>177</v>
      </c>
      <c r="AG4491" s="63"/>
      <c r="AK4491" s="64"/>
      <c r="AL4491" s="64"/>
      <c r="AM4491" s="65"/>
      <c r="AO4491" s="64"/>
      <c r="AP4491" s="66"/>
      <c r="AQ4491" s="66"/>
      <c r="AS4491" s="67"/>
      <c r="AT4491" s="68"/>
    </row>
    <row r="4492" spans="1:46" x14ac:dyDescent="0.25">
      <c r="A4492" s="60">
        <v>68217.798376859166</v>
      </c>
      <c r="B4492" s="54">
        <f t="shared" ref="B4492:B4555" si="199">IF(B4491=24,1,B4491+1)</f>
        <v>17</v>
      </c>
      <c r="C4492" s="54">
        <f t="shared" ref="C4492:C4555" si="200">C4491+1</f>
        <v>4483</v>
      </c>
      <c r="D4492" s="60">
        <v>68217.798376859166</v>
      </c>
      <c r="G4492" s="63"/>
      <c r="I4492" s="64"/>
      <c r="J4492" s="64"/>
      <c r="K4492" s="65"/>
      <c r="M4492" s="64"/>
      <c r="N4492" s="66"/>
      <c r="O4492" s="66"/>
      <c r="Q4492" s="67"/>
      <c r="R4492" s="68"/>
      <c r="S4492" s="63"/>
      <c r="AC4492" s="63">
        <v>66180.638293014374</v>
      </c>
      <c r="AD4492" s="63"/>
      <c r="AE4492" s="54" t="s">
        <v>176</v>
      </c>
      <c r="AG4492" s="63"/>
      <c r="AK4492" s="64"/>
      <c r="AL4492" s="64"/>
      <c r="AM4492" s="65"/>
      <c r="AO4492" s="64"/>
      <c r="AP4492" s="66"/>
      <c r="AQ4492" s="66"/>
      <c r="AS4492" s="67"/>
      <c r="AT4492" s="68"/>
    </row>
    <row r="4493" spans="1:46" x14ac:dyDescent="0.25">
      <c r="A4493" s="60">
        <v>68232.940794797614</v>
      </c>
      <c r="B4493" s="54">
        <f t="shared" si="199"/>
        <v>18</v>
      </c>
      <c r="C4493" s="54">
        <f t="shared" si="200"/>
        <v>4484</v>
      </c>
      <c r="D4493" s="60">
        <v>68232.940794797614</v>
      </c>
      <c r="G4493" s="63"/>
      <c r="I4493" s="64"/>
      <c r="J4493" s="64"/>
      <c r="K4493" s="65"/>
      <c r="M4493" s="64"/>
      <c r="N4493" s="66"/>
      <c r="O4493" s="66"/>
      <c r="Q4493" s="67"/>
      <c r="R4493" s="68"/>
      <c r="S4493" s="63"/>
      <c r="AC4493" s="63">
        <v>66195.022122442257</v>
      </c>
      <c r="AD4493" s="63"/>
      <c r="AE4493" s="54" t="s">
        <v>177</v>
      </c>
      <c r="AG4493" s="63"/>
      <c r="AK4493" s="64"/>
      <c r="AL4493" s="64"/>
      <c r="AM4493" s="65"/>
      <c r="AO4493" s="64"/>
      <c r="AP4493" s="66"/>
      <c r="AQ4493" s="66"/>
      <c r="AS4493" s="67"/>
      <c r="AT4493" s="68"/>
    </row>
    <row r="4494" spans="1:46" x14ac:dyDescent="0.25">
      <c r="A4494" s="60">
        <v>68247.957149180584</v>
      </c>
      <c r="B4494" s="54">
        <f t="shared" si="199"/>
        <v>19</v>
      </c>
      <c r="C4494" s="54">
        <f t="shared" si="200"/>
        <v>4485</v>
      </c>
      <c r="D4494" s="60">
        <v>68247.957149180584</v>
      </c>
      <c r="G4494" s="63"/>
      <c r="I4494" s="64"/>
      <c r="J4494" s="64"/>
      <c r="K4494" s="65"/>
      <c r="M4494" s="64"/>
      <c r="N4494" s="66"/>
      <c r="O4494" s="66"/>
      <c r="Q4494" s="67"/>
      <c r="R4494" s="68"/>
      <c r="S4494" s="63"/>
      <c r="AC4494" s="63">
        <v>66210.345320063177</v>
      </c>
      <c r="AD4494" s="63"/>
      <c r="AE4494" s="54" t="s">
        <v>176</v>
      </c>
      <c r="AG4494" s="63"/>
      <c r="AK4494" s="64"/>
      <c r="AL4494" s="64"/>
      <c r="AM4494" s="65"/>
      <c r="AO4494" s="64"/>
      <c r="AP4494" s="66"/>
      <c r="AQ4494" s="66"/>
      <c r="AS4494" s="67"/>
      <c r="AT4494" s="68"/>
    </row>
    <row r="4495" spans="1:46" x14ac:dyDescent="0.25">
      <c r="A4495" s="60">
        <v>68262.86352912616</v>
      </c>
      <c r="B4495" s="54">
        <f t="shared" si="199"/>
        <v>20</v>
      </c>
      <c r="C4495" s="54">
        <f t="shared" si="200"/>
        <v>4486</v>
      </c>
      <c r="D4495" s="60">
        <v>68262.86352912616</v>
      </c>
      <c r="G4495" s="63"/>
      <c r="I4495" s="64"/>
      <c r="J4495" s="64"/>
      <c r="K4495" s="65"/>
      <c r="M4495" s="64"/>
      <c r="N4495" s="66"/>
      <c r="O4495" s="66"/>
      <c r="Q4495" s="67"/>
      <c r="R4495" s="68"/>
      <c r="S4495" s="63"/>
      <c r="AC4495" s="63">
        <v>66224.432136266492</v>
      </c>
      <c r="AD4495" s="63"/>
      <c r="AE4495" s="54" t="s">
        <v>177</v>
      </c>
      <c r="AG4495" s="63"/>
      <c r="AK4495" s="64"/>
      <c r="AL4495" s="64"/>
      <c r="AM4495" s="65"/>
      <c r="AO4495" s="64"/>
      <c r="AP4495" s="66"/>
      <c r="AQ4495" s="66"/>
      <c r="AS4495" s="67"/>
      <c r="AT4495" s="68"/>
    </row>
    <row r="4496" spans="1:46" x14ac:dyDescent="0.25">
      <c r="A4496" s="60">
        <v>68277.679498209152</v>
      </c>
      <c r="B4496" s="54">
        <f t="shared" si="199"/>
        <v>21</v>
      </c>
      <c r="C4496" s="54">
        <f t="shared" si="200"/>
        <v>4487</v>
      </c>
      <c r="D4496" s="60">
        <v>68277.679498209152</v>
      </c>
      <c r="G4496" s="63"/>
      <c r="I4496" s="64"/>
      <c r="J4496" s="64"/>
      <c r="K4496" s="65"/>
      <c r="M4496" s="64"/>
      <c r="N4496" s="66"/>
      <c r="O4496" s="66"/>
      <c r="Q4496" s="67"/>
      <c r="R4496" s="68"/>
      <c r="S4496" s="63"/>
      <c r="AC4496" s="63">
        <v>66239.92444004491</v>
      </c>
      <c r="AD4496" s="63"/>
      <c r="AE4496" s="54" t="s">
        <v>176</v>
      </c>
      <c r="AG4496" s="63"/>
      <c r="AK4496" s="64"/>
      <c r="AL4496" s="64"/>
      <c r="AM4496" s="65"/>
      <c r="AO4496" s="64"/>
      <c r="AP4496" s="66"/>
      <c r="AQ4496" s="66"/>
      <c r="AS4496" s="67"/>
      <c r="AT4496" s="68"/>
    </row>
    <row r="4497" spans="1:46" x14ac:dyDescent="0.25">
      <c r="A4497" s="60">
        <v>68292.434215875808</v>
      </c>
      <c r="B4497" s="54">
        <f t="shared" si="199"/>
        <v>22</v>
      </c>
      <c r="C4497" s="54">
        <f t="shared" si="200"/>
        <v>4488</v>
      </c>
      <c r="D4497" s="60">
        <v>68292.434215875808</v>
      </c>
      <c r="G4497" s="63"/>
      <c r="I4497" s="64"/>
      <c r="J4497" s="64"/>
      <c r="K4497" s="65"/>
      <c r="M4497" s="64"/>
      <c r="N4497" s="66"/>
      <c r="O4497" s="66"/>
      <c r="Q4497" s="67"/>
      <c r="R4497" s="68"/>
      <c r="S4497" s="63"/>
      <c r="AC4497" s="63">
        <v>66253.853226533625</v>
      </c>
      <c r="AD4497" s="63"/>
      <c r="AE4497" s="54" t="s">
        <v>177</v>
      </c>
      <c r="AG4497" s="63"/>
      <c r="AK4497" s="64"/>
      <c r="AL4497" s="64"/>
      <c r="AM4497" s="65"/>
      <c r="AO4497" s="64"/>
      <c r="AP4497" s="66"/>
      <c r="AQ4497" s="66"/>
      <c r="AS4497" s="67"/>
      <c r="AT4497" s="68"/>
    </row>
    <row r="4498" spans="1:46" x14ac:dyDescent="0.25">
      <c r="A4498" s="60">
        <v>68307.15637120977</v>
      </c>
      <c r="B4498" s="54">
        <f t="shared" si="199"/>
        <v>23</v>
      </c>
      <c r="C4498" s="54">
        <f t="shared" si="200"/>
        <v>4489</v>
      </c>
      <c r="D4498" s="60">
        <v>68307.15637120977</v>
      </c>
      <c r="G4498" s="63"/>
      <c r="I4498" s="64"/>
      <c r="J4498" s="64"/>
      <c r="K4498" s="65"/>
      <c r="M4498" s="64"/>
      <c r="N4498" s="66"/>
      <c r="O4498" s="66"/>
      <c r="Q4498" s="67"/>
      <c r="R4498" s="68"/>
      <c r="S4498" s="63"/>
      <c r="AC4498" s="63">
        <v>66269.377818481531</v>
      </c>
      <c r="AD4498" s="63"/>
      <c r="AE4498" s="54" t="s">
        <v>176</v>
      </c>
      <c r="AG4498" s="63"/>
      <c r="AK4498" s="64"/>
      <c r="AL4498" s="64"/>
      <c r="AM4498" s="65"/>
      <c r="AO4498" s="64"/>
      <c r="AP4498" s="66"/>
      <c r="AQ4498" s="66"/>
      <c r="AS4498" s="67"/>
      <c r="AT4498" s="68"/>
    </row>
    <row r="4499" spans="1:46" x14ac:dyDescent="0.25">
      <c r="A4499" s="60">
        <v>68321.880451839883</v>
      </c>
      <c r="B4499" s="54">
        <f t="shared" si="199"/>
        <v>24</v>
      </c>
      <c r="C4499" s="54">
        <f t="shared" si="200"/>
        <v>4490</v>
      </c>
      <c r="D4499" s="60">
        <v>68321.880451839883</v>
      </c>
      <c r="G4499" s="63"/>
      <c r="I4499" s="64"/>
      <c r="J4499" s="64"/>
      <c r="K4499" s="65"/>
      <c r="M4499" s="64"/>
      <c r="N4499" s="66"/>
      <c r="O4499" s="66"/>
      <c r="Q4499" s="67"/>
      <c r="R4499" s="68"/>
      <c r="S4499" s="63"/>
      <c r="AC4499" s="63">
        <v>66283.31589914998</v>
      </c>
      <c r="AD4499" s="63"/>
      <c r="AE4499" s="54" t="s">
        <v>177</v>
      </c>
      <c r="AG4499" s="63"/>
      <c r="AK4499" s="64"/>
      <c r="AL4499" s="64"/>
      <c r="AM4499" s="65"/>
      <c r="AO4499" s="64"/>
      <c r="AP4499" s="66"/>
      <c r="AQ4499" s="66"/>
      <c r="AS4499" s="67"/>
      <c r="AT4499" s="68"/>
    </row>
    <row r="4500" spans="1:46" x14ac:dyDescent="0.25">
      <c r="A4500" s="60">
        <v>68336.637348356657</v>
      </c>
      <c r="B4500" s="54">
        <f t="shared" si="199"/>
        <v>1</v>
      </c>
      <c r="C4500" s="54">
        <f t="shared" si="200"/>
        <v>4491</v>
      </c>
      <c r="D4500" s="60">
        <v>68336.637348356657</v>
      </c>
      <c r="G4500" s="63"/>
      <c r="I4500" s="64"/>
      <c r="J4500" s="64"/>
      <c r="K4500" s="65"/>
      <c r="M4500" s="64"/>
      <c r="N4500" s="66"/>
      <c r="O4500" s="66"/>
      <c r="Q4500" s="67"/>
      <c r="R4500" s="68"/>
      <c r="S4500" s="63"/>
      <c r="AC4500" s="63">
        <v>66298.740786585491</v>
      </c>
      <c r="AD4500" s="63"/>
      <c r="AE4500" s="54" t="s">
        <v>176</v>
      </c>
      <c r="AG4500" s="63"/>
      <c r="AK4500" s="64"/>
      <c r="AL4500" s="64"/>
      <c r="AM4500" s="65"/>
      <c r="AO4500" s="64"/>
      <c r="AP4500" s="66"/>
      <c r="AQ4500" s="66"/>
      <c r="AS4500" s="67"/>
      <c r="AT4500" s="68"/>
    </row>
    <row r="4501" spans="1:46" x14ac:dyDescent="0.25">
      <c r="A4501" s="60">
        <v>68351.459213516209</v>
      </c>
      <c r="B4501" s="54">
        <f t="shared" si="199"/>
        <v>2</v>
      </c>
      <c r="C4501" s="54">
        <f t="shared" si="200"/>
        <v>4492</v>
      </c>
      <c r="D4501" s="60">
        <v>68351.459213516209</v>
      </c>
      <c r="G4501" s="63"/>
      <c r="I4501" s="64"/>
      <c r="J4501" s="64"/>
      <c r="K4501" s="65"/>
      <c r="M4501" s="64"/>
      <c r="N4501" s="66"/>
      <c r="O4501" s="66"/>
      <c r="Q4501" s="67"/>
      <c r="R4501" s="68"/>
      <c r="S4501" s="63"/>
      <c r="AC4501" s="63">
        <v>66312.850668603554</v>
      </c>
      <c r="AD4501" s="63"/>
      <c r="AE4501" s="54" t="s">
        <v>177</v>
      </c>
      <c r="AG4501" s="63"/>
      <c r="AK4501" s="64"/>
      <c r="AL4501" s="64"/>
      <c r="AM4501" s="65"/>
      <c r="AO4501" s="64"/>
      <c r="AP4501" s="66"/>
      <c r="AQ4501" s="66"/>
      <c r="AS4501" s="67"/>
      <c r="AT4501" s="68"/>
    </row>
    <row r="4502" spans="1:46" x14ac:dyDescent="0.25">
      <c r="A4502" s="60">
        <v>68366.371235743165</v>
      </c>
      <c r="B4502" s="54">
        <f t="shared" si="199"/>
        <v>3</v>
      </c>
      <c r="C4502" s="54">
        <f t="shared" si="200"/>
        <v>4493</v>
      </c>
      <c r="D4502" s="60">
        <v>68366.371235743165</v>
      </c>
      <c r="G4502" s="63"/>
      <c r="I4502" s="64"/>
      <c r="J4502" s="64"/>
      <c r="K4502" s="65"/>
      <c r="M4502" s="64"/>
      <c r="N4502" s="66"/>
      <c r="O4502" s="66"/>
      <c r="Q4502" s="67"/>
      <c r="R4502" s="68"/>
      <c r="S4502" s="63"/>
      <c r="AC4502" s="63">
        <v>66328.060031772126</v>
      </c>
      <c r="AD4502" s="63"/>
      <c r="AE4502" s="54" t="s">
        <v>176</v>
      </c>
      <c r="AG4502" s="63"/>
      <c r="AK4502" s="64"/>
      <c r="AL4502" s="64"/>
      <c r="AM4502" s="65"/>
      <c r="AO4502" s="64"/>
      <c r="AP4502" s="66"/>
      <c r="AQ4502" s="66"/>
      <c r="AS4502" s="67"/>
      <c r="AT4502" s="68"/>
    </row>
    <row r="4503" spans="1:46" x14ac:dyDescent="0.25">
      <c r="A4503" s="60">
        <v>68381.396485777106</v>
      </c>
      <c r="B4503" s="54">
        <f t="shared" si="199"/>
        <v>4</v>
      </c>
      <c r="C4503" s="54">
        <f t="shared" si="200"/>
        <v>4494</v>
      </c>
      <c r="D4503" s="60">
        <v>68381.396485777106</v>
      </c>
      <c r="G4503" s="63"/>
      <c r="I4503" s="64"/>
      <c r="J4503" s="64"/>
      <c r="K4503" s="65"/>
      <c r="M4503" s="64"/>
      <c r="N4503" s="66"/>
      <c r="O4503" s="66"/>
      <c r="Q4503" s="67"/>
      <c r="R4503" s="68"/>
      <c r="S4503" s="63"/>
      <c r="AC4503" s="63">
        <v>66342.470647045411</v>
      </c>
      <c r="AD4503" s="63"/>
      <c r="AE4503" s="54" t="s">
        <v>177</v>
      </c>
      <c r="AG4503" s="63"/>
      <c r="AK4503" s="64"/>
      <c r="AL4503" s="64"/>
      <c r="AM4503" s="65"/>
      <c r="AO4503" s="64"/>
      <c r="AP4503" s="66"/>
      <c r="AQ4503" s="66"/>
      <c r="AS4503" s="67"/>
      <c r="AT4503" s="68"/>
    </row>
    <row r="4504" spans="1:46" x14ac:dyDescent="0.25">
      <c r="A4504" s="60">
        <v>68396.546606454998</v>
      </c>
      <c r="B4504" s="54">
        <f t="shared" si="199"/>
        <v>5</v>
      </c>
      <c r="C4504" s="54">
        <f t="shared" si="200"/>
        <v>4495</v>
      </c>
      <c r="D4504" s="60">
        <v>68396.546606454998</v>
      </c>
      <c r="G4504" s="63"/>
      <c r="I4504" s="64"/>
      <c r="J4504" s="64"/>
      <c r="K4504" s="65"/>
      <c r="M4504" s="64"/>
      <c r="N4504" s="66"/>
      <c r="O4504" s="66"/>
      <c r="Q4504" s="67"/>
      <c r="R4504" s="68"/>
      <c r="S4504" s="63"/>
      <c r="AC4504" s="63">
        <v>66357.377832574304</v>
      </c>
      <c r="AD4504" s="63"/>
      <c r="AE4504" s="54" t="s">
        <v>176</v>
      </c>
      <c r="AG4504" s="63"/>
      <c r="AK4504" s="64"/>
      <c r="AL4504" s="64"/>
      <c r="AM4504" s="65"/>
      <c r="AO4504" s="64"/>
      <c r="AP4504" s="66"/>
      <c r="AQ4504" s="66"/>
      <c r="AS4504" s="67"/>
      <c r="AT4504" s="68"/>
    </row>
    <row r="4505" spans="1:46" x14ac:dyDescent="0.25">
      <c r="A4505" s="60">
        <v>68411.830842616037</v>
      </c>
      <c r="B4505" s="54">
        <f t="shared" si="199"/>
        <v>6</v>
      </c>
      <c r="C4505" s="54">
        <f t="shared" si="200"/>
        <v>4496</v>
      </c>
      <c r="D4505" s="60">
        <v>68411.830842616037</v>
      </c>
      <c r="G4505" s="63"/>
      <c r="I4505" s="64"/>
      <c r="J4505" s="64"/>
      <c r="K4505" s="65"/>
      <c r="M4505" s="64"/>
      <c r="N4505" s="66"/>
      <c r="O4505" s="66"/>
      <c r="Q4505" s="67"/>
      <c r="R4505" s="68"/>
      <c r="S4505" s="63"/>
      <c r="AC4505" s="63">
        <v>66372.15839637816</v>
      </c>
      <c r="AD4505" s="63"/>
      <c r="AE4505" s="54" t="s">
        <v>177</v>
      </c>
      <c r="AG4505" s="63"/>
      <c r="AK4505" s="64"/>
      <c r="AL4505" s="64"/>
      <c r="AM4505" s="65"/>
      <c r="AO4505" s="64"/>
      <c r="AP4505" s="66"/>
      <c r="AQ4505" s="66"/>
      <c r="AS4505" s="67"/>
      <c r="AT4505" s="68"/>
    </row>
    <row r="4506" spans="1:46" x14ac:dyDescent="0.25">
      <c r="A4506" s="60">
        <v>68427.241194064263</v>
      </c>
      <c r="B4506" s="54">
        <f t="shared" si="199"/>
        <v>7</v>
      </c>
      <c r="C4506" s="54">
        <f t="shared" si="200"/>
        <v>4497</v>
      </c>
      <c r="D4506" s="60">
        <v>68427.241194064263</v>
      </c>
      <c r="G4506" s="63"/>
      <c r="I4506" s="64"/>
      <c r="J4506" s="64"/>
      <c r="K4506" s="65"/>
      <c r="M4506" s="64"/>
      <c r="N4506" s="66"/>
      <c r="O4506" s="66"/>
      <c r="Q4506" s="67"/>
      <c r="R4506" s="68"/>
      <c r="S4506" s="63"/>
      <c r="AC4506" s="63">
        <v>66386.726216075476</v>
      </c>
      <c r="AD4506" s="63"/>
      <c r="AE4506" s="54" t="s">
        <v>176</v>
      </c>
      <c r="AG4506" s="63"/>
      <c r="AK4506" s="64"/>
      <c r="AL4506" s="64"/>
      <c r="AM4506" s="65"/>
      <c r="AO4506" s="64"/>
      <c r="AP4506" s="66"/>
      <c r="AQ4506" s="66"/>
      <c r="AS4506" s="67"/>
      <c r="AT4506" s="68"/>
    </row>
    <row r="4507" spans="1:46" x14ac:dyDescent="0.25">
      <c r="A4507" s="60">
        <v>68442.77196765691</v>
      </c>
      <c r="B4507" s="54">
        <f t="shared" si="199"/>
        <v>8</v>
      </c>
      <c r="C4507" s="54">
        <f t="shared" si="200"/>
        <v>4498</v>
      </c>
      <c r="D4507" s="60">
        <v>68442.77196765691</v>
      </c>
      <c r="G4507" s="63"/>
      <c r="I4507" s="64"/>
      <c r="J4507" s="64"/>
      <c r="K4507" s="65"/>
      <c r="M4507" s="64"/>
      <c r="N4507" s="66"/>
      <c r="O4507" s="66"/>
      <c r="Q4507" s="67"/>
      <c r="R4507" s="68"/>
      <c r="S4507" s="63"/>
      <c r="AC4507" s="63">
        <v>66401.869806954637</v>
      </c>
      <c r="AD4507" s="63"/>
      <c r="AE4507" s="54" t="s">
        <v>177</v>
      </c>
      <c r="AG4507" s="63"/>
      <c r="AK4507" s="64"/>
      <c r="AL4507" s="64"/>
      <c r="AM4507" s="65"/>
      <c r="AO4507" s="64"/>
      <c r="AP4507" s="66"/>
      <c r="AQ4507" s="66"/>
      <c r="AS4507" s="67"/>
      <c r="AT4507" s="68"/>
    </row>
    <row r="4508" spans="1:46" x14ac:dyDescent="0.25">
      <c r="A4508" s="60">
        <v>68458.393835630734</v>
      </c>
      <c r="B4508" s="54">
        <f t="shared" si="199"/>
        <v>9</v>
      </c>
      <c r="C4508" s="54">
        <f t="shared" si="200"/>
        <v>4499</v>
      </c>
      <c r="D4508" s="60">
        <v>68458.393835630734</v>
      </c>
      <c r="G4508" s="63"/>
      <c r="I4508" s="64"/>
      <c r="J4508" s="64"/>
      <c r="K4508" s="65"/>
      <c r="M4508" s="64"/>
      <c r="N4508" s="66"/>
      <c r="O4508" s="66"/>
      <c r="Q4508" s="67"/>
      <c r="R4508" s="68"/>
      <c r="S4508" s="63"/>
      <c r="AC4508" s="63">
        <v>66416.129541029688</v>
      </c>
      <c r="AD4508" s="63"/>
      <c r="AE4508" s="54" t="s">
        <v>176</v>
      </c>
      <c r="AG4508" s="63"/>
      <c r="AK4508" s="64"/>
      <c r="AL4508" s="64"/>
      <c r="AM4508" s="65"/>
      <c r="AO4508" s="64"/>
      <c r="AP4508" s="66"/>
      <c r="AQ4508" s="66"/>
      <c r="AS4508" s="67"/>
      <c r="AT4508" s="68"/>
    </row>
    <row r="4509" spans="1:46" x14ac:dyDescent="0.25">
      <c r="A4509" s="60">
        <v>68474.089317402337</v>
      </c>
      <c r="B4509" s="54">
        <f t="shared" si="199"/>
        <v>10</v>
      </c>
      <c r="C4509" s="54">
        <f t="shared" si="200"/>
        <v>4500</v>
      </c>
      <c r="D4509" s="60">
        <v>68474.089317402337</v>
      </c>
      <c r="G4509" s="63"/>
      <c r="I4509" s="64"/>
      <c r="J4509" s="64"/>
      <c r="K4509" s="65"/>
      <c r="M4509" s="64"/>
      <c r="N4509" s="66"/>
      <c r="O4509" s="66"/>
      <c r="Q4509" s="67"/>
      <c r="R4509" s="68"/>
      <c r="S4509" s="63"/>
      <c r="AC4509" s="63">
        <v>66431.556851267349</v>
      </c>
      <c r="AD4509" s="63"/>
      <c r="AE4509" s="54" t="s">
        <v>177</v>
      </c>
      <c r="AG4509" s="63"/>
      <c r="AK4509" s="64"/>
      <c r="AL4509" s="64"/>
      <c r="AM4509" s="65"/>
      <c r="AO4509" s="64"/>
      <c r="AP4509" s="66"/>
      <c r="AQ4509" s="66"/>
      <c r="AS4509" s="67"/>
      <c r="AT4509" s="68"/>
    </row>
    <row r="4510" spans="1:46" x14ac:dyDescent="0.25">
      <c r="A4510" s="60">
        <v>68489.812926494051</v>
      </c>
      <c r="B4510" s="54">
        <f t="shared" si="199"/>
        <v>11</v>
      </c>
      <c r="C4510" s="54">
        <f t="shared" si="200"/>
        <v>4501</v>
      </c>
      <c r="D4510" s="60">
        <v>68489.812926494051</v>
      </c>
      <c r="G4510" s="63"/>
      <c r="I4510" s="64"/>
      <c r="J4510" s="64"/>
      <c r="K4510" s="65"/>
      <c r="M4510" s="64"/>
      <c r="N4510" s="66"/>
      <c r="O4510" s="66"/>
      <c r="Q4510" s="67"/>
      <c r="R4510" s="68"/>
      <c r="S4510" s="63"/>
      <c r="AC4510" s="63">
        <v>66445.610179276206</v>
      </c>
      <c r="AD4510" s="63"/>
      <c r="AE4510" s="54" t="s">
        <v>176</v>
      </c>
      <c r="AG4510" s="63"/>
      <c r="AK4510" s="64"/>
      <c r="AL4510" s="64"/>
      <c r="AM4510" s="65"/>
      <c r="AO4510" s="64"/>
      <c r="AP4510" s="66"/>
      <c r="AQ4510" s="66"/>
      <c r="AS4510" s="67"/>
      <c r="AT4510" s="68"/>
    </row>
    <row r="4511" spans="1:46" x14ac:dyDescent="0.25">
      <c r="A4511" s="60">
        <v>68505.542286728974</v>
      </c>
      <c r="B4511" s="54">
        <f t="shared" si="199"/>
        <v>12</v>
      </c>
      <c r="C4511" s="54">
        <f t="shared" si="200"/>
        <v>4502</v>
      </c>
      <c r="D4511" s="60">
        <v>68505.542286728974</v>
      </c>
      <c r="G4511" s="63"/>
      <c r="I4511" s="64"/>
      <c r="J4511" s="64"/>
      <c r="K4511" s="65"/>
      <c r="M4511" s="64"/>
      <c r="N4511" s="66"/>
      <c r="O4511" s="66"/>
      <c r="Q4511" s="67"/>
      <c r="R4511" s="68"/>
      <c r="S4511" s="63"/>
      <c r="AC4511" s="63">
        <v>66461.189842538442</v>
      </c>
      <c r="AD4511" s="63"/>
      <c r="AE4511" s="54" t="s">
        <v>177</v>
      </c>
      <c r="AG4511" s="63"/>
      <c r="AK4511" s="64"/>
      <c r="AL4511" s="64"/>
      <c r="AM4511" s="65"/>
      <c r="AO4511" s="64"/>
      <c r="AP4511" s="66"/>
      <c r="AQ4511" s="66"/>
      <c r="AS4511" s="67"/>
      <c r="AT4511" s="68"/>
    </row>
    <row r="4512" spans="1:46" x14ac:dyDescent="0.25">
      <c r="A4512" s="60">
        <v>68521.227052586619</v>
      </c>
      <c r="B4512" s="54">
        <f t="shared" si="199"/>
        <v>13</v>
      </c>
      <c r="C4512" s="54">
        <f t="shared" si="200"/>
        <v>4503</v>
      </c>
      <c r="D4512" s="60">
        <v>68521.227052586619</v>
      </c>
      <c r="G4512" s="63"/>
      <c r="I4512" s="64"/>
      <c r="J4512" s="64"/>
      <c r="K4512" s="65"/>
      <c r="M4512" s="64"/>
      <c r="N4512" s="66"/>
      <c r="O4512" s="66"/>
      <c r="Q4512" s="67"/>
      <c r="R4512" s="68"/>
      <c r="S4512" s="63"/>
      <c r="AC4512" s="63">
        <v>66475.188060190063</v>
      </c>
      <c r="AD4512" s="63"/>
      <c r="AE4512" s="54" t="s">
        <v>176</v>
      </c>
      <c r="AG4512" s="63"/>
      <c r="AK4512" s="64"/>
      <c r="AL4512" s="64"/>
      <c r="AM4512" s="65"/>
      <c r="AO4512" s="64"/>
      <c r="AP4512" s="66"/>
      <c r="AQ4512" s="66"/>
      <c r="AS4512" s="67"/>
      <c r="AT4512" s="68"/>
    </row>
    <row r="4513" spans="1:46" x14ac:dyDescent="0.25">
      <c r="A4513" s="60">
        <v>68536.848827758338</v>
      </c>
      <c r="B4513" s="54">
        <f t="shared" si="199"/>
        <v>14</v>
      </c>
      <c r="C4513" s="54">
        <f t="shared" si="200"/>
        <v>4504</v>
      </c>
      <c r="D4513" s="60">
        <v>68536.848827758338</v>
      </c>
      <c r="G4513" s="63"/>
      <c r="I4513" s="64"/>
      <c r="J4513" s="64"/>
      <c r="K4513" s="65"/>
      <c r="M4513" s="64"/>
      <c r="N4513" s="66"/>
      <c r="O4513" s="66"/>
      <c r="Q4513" s="67"/>
      <c r="R4513" s="68"/>
      <c r="S4513" s="63"/>
      <c r="AC4513" s="63">
        <v>66490.759325837251</v>
      </c>
      <c r="AD4513" s="63"/>
      <c r="AE4513" s="54" t="s">
        <v>177</v>
      </c>
      <c r="AG4513" s="63"/>
      <c r="AK4513" s="64"/>
      <c r="AL4513" s="64"/>
      <c r="AM4513" s="65"/>
      <c r="AO4513" s="64"/>
      <c r="AP4513" s="66"/>
      <c r="AQ4513" s="66"/>
      <c r="AS4513" s="67"/>
      <c r="AT4513" s="68"/>
    </row>
    <row r="4514" spans="1:46" x14ac:dyDescent="0.25">
      <c r="A4514" s="60">
        <v>68552.36595816398</v>
      </c>
      <c r="B4514" s="54">
        <f t="shared" si="199"/>
        <v>15</v>
      </c>
      <c r="C4514" s="54">
        <f t="shared" si="200"/>
        <v>4505</v>
      </c>
      <c r="D4514" s="60">
        <v>68552.36595816398</v>
      </c>
      <c r="G4514" s="63"/>
      <c r="I4514" s="64"/>
      <c r="J4514" s="64"/>
      <c r="K4514" s="65"/>
      <c r="M4514" s="64"/>
      <c r="N4514" s="66"/>
      <c r="O4514" s="66"/>
      <c r="Q4514" s="67"/>
      <c r="R4514" s="68"/>
      <c r="S4514" s="63"/>
      <c r="AC4514" s="63">
        <v>66504.867404119577</v>
      </c>
      <c r="AD4514" s="63"/>
      <c r="AE4514" s="54" t="s">
        <v>176</v>
      </c>
      <c r="AG4514" s="63"/>
      <c r="AK4514" s="64"/>
      <c r="AL4514" s="64"/>
      <c r="AM4514" s="65"/>
      <c r="AO4514" s="64"/>
      <c r="AP4514" s="66"/>
      <c r="AQ4514" s="66"/>
      <c r="AS4514" s="67"/>
      <c r="AT4514" s="68"/>
    </row>
    <row r="4515" spans="1:46" x14ac:dyDescent="0.25">
      <c r="A4515" s="60">
        <v>68567.771506674588</v>
      </c>
      <c r="B4515" s="54">
        <f t="shared" si="199"/>
        <v>16</v>
      </c>
      <c r="C4515" s="54">
        <f t="shared" si="200"/>
        <v>4506</v>
      </c>
      <c r="D4515" s="60">
        <v>68567.771506674588</v>
      </c>
      <c r="G4515" s="63"/>
      <c r="I4515" s="64"/>
      <c r="J4515" s="64"/>
      <c r="K4515" s="65"/>
      <c r="M4515" s="64"/>
      <c r="N4515" s="66"/>
      <c r="O4515" s="66"/>
      <c r="Q4515" s="67"/>
      <c r="R4515" s="68"/>
      <c r="S4515" s="63"/>
      <c r="AC4515" s="63">
        <v>66520.263204731513</v>
      </c>
      <c r="AD4515" s="63"/>
      <c r="AE4515" s="54" t="s">
        <v>177</v>
      </c>
      <c r="AG4515" s="63"/>
      <c r="AK4515" s="64"/>
      <c r="AL4515" s="64"/>
      <c r="AM4515" s="65"/>
      <c r="AO4515" s="64"/>
      <c r="AP4515" s="66"/>
      <c r="AQ4515" s="66"/>
      <c r="AS4515" s="67"/>
      <c r="AT4515" s="68"/>
    </row>
    <row r="4516" spans="1:46" x14ac:dyDescent="0.25">
      <c r="A4516" s="60">
        <v>68583.041768673342</v>
      </c>
      <c r="B4516" s="54">
        <f t="shared" si="199"/>
        <v>17</v>
      </c>
      <c r="C4516" s="54">
        <f t="shared" si="200"/>
        <v>4507</v>
      </c>
      <c r="D4516" s="60">
        <v>68583.041768673342</v>
      </c>
      <c r="G4516" s="63"/>
      <c r="I4516" s="64"/>
      <c r="J4516" s="64"/>
      <c r="K4516" s="65"/>
      <c r="M4516" s="64"/>
      <c r="N4516" s="66"/>
      <c r="O4516" s="66"/>
      <c r="Q4516" s="67"/>
      <c r="R4516" s="68"/>
      <c r="S4516" s="63"/>
      <c r="AC4516" s="63">
        <v>66534.618757447693</v>
      </c>
      <c r="AD4516" s="63"/>
      <c r="AE4516" s="54" t="s">
        <v>176</v>
      </c>
      <c r="AG4516" s="63"/>
      <c r="AK4516" s="64"/>
      <c r="AL4516" s="64"/>
      <c r="AM4516" s="65"/>
      <c r="AO4516" s="64"/>
      <c r="AP4516" s="66"/>
      <c r="AQ4516" s="66"/>
      <c r="AS4516" s="67"/>
      <c r="AT4516" s="68"/>
    </row>
    <row r="4517" spans="1:46" x14ac:dyDescent="0.25">
      <c r="A4517" s="60">
        <v>68598.185329144821</v>
      </c>
      <c r="B4517" s="54">
        <f t="shared" si="199"/>
        <v>18</v>
      </c>
      <c r="C4517" s="54">
        <f t="shared" si="200"/>
        <v>4508</v>
      </c>
      <c r="D4517" s="60">
        <v>68598.185329144821</v>
      </c>
      <c r="G4517" s="63"/>
      <c r="I4517" s="64"/>
      <c r="J4517" s="64"/>
      <c r="K4517" s="65"/>
      <c r="M4517" s="64"/>
      <c r="N4517" s="66"/>
      <c r="O4517" s="66"/>
      <c r="Q4517" s="67"/>
      <c r="R4517" s="68"/>
      <c r="S4517" s="63"/>
      <c r="AC4517" s="63">
        <v>66549.699828851502</v>
      </c>
      <c r="AD4517" s="63"/>
      <c r="AE4517" s="54" t="s">
        <v>177</v>
      </c>
      <c r="AG4517" s="63"/>
      <c r="AK4517" s="64"/>
      <c r="AL4517" s="64"/>
      <c r="AM4517" s="65"/>
      <c r="AO4517" s="64"/>
      <c r="AP4517" s="66"/>
      <c r="AQ4517" s="66"/>
      <c r="AS4517" s="67"/>
      <c r="AT4517" s="68"/>
    </row>
    <row r="4518" spans="1:46" x14ac:dyDescent="0.25">
      <c r="A4518" s="60">
        <v>68613.198492964264</v>
      </c>
      <c r="B4518" s="54">
        <f t="shared" si="199"/>
        <v>19</v>
      </c>
      <c r="C4518" s="54">
        <f t="shared" si="200"/>
        <v>4509</v>
      </c>
      <c r="D4518" s="60">
        <v>68613.198492964264</v>
      </c>
      <c r="G4518" s="63"/>
      <c r="I4518" s="64"/>
      <c r="J4518" s="64"/>
      <c r="K4518" s="65"/>
      <c r="M4518" s="64"/>
      <c r="N4518" s="66"/>
      <c r="O4518" s="66"/>
      <c r="Q4518" s="67"/>
      <c r="R4518" s="68"/>
      <c r="S4518" s="63"/>
      <c r="AC4518" s="63">
        <v>66564.380114649888</v>
      </c>
      <c r="AD4518" s="63"/>
      <c r="AE4518" s="54" t="s">
        <v>176</v>
      </c>
      <c r="AG4518" s="63"/>
      <c r="AK4518" s="64"/>
      <c r="AL4518" s="64"/>
      <c r="AM4518" s="65"/>
      <c r="AO4518" s="64"/>
      <c r="AP4518" s="66"/>
      <c r="AQ4518" s="66"/>
      <c r="AS4518" s="67"/>
      <c r="AT4518" s="68"/>
    </row>
    <row r="4519" spans="1:46" x14ac:dyDescent="0.25">
      <c r="A4519" s="60">
        <v>68628.105425232556</v>
      </c>
      <c r="B4519" s="54">
        <f t="shared" si="199"/>
        <v>20</v>
      </c>
      <c r="C4519" s="54">
        <f t="shared" si="200"/>
        <v>4510</v>
      </c>
      <c r="D4519" s="60">
        <v>68628.105425232556</v>
      </c>
      <c r="G4519" s="63"/>
      <c r="I4519" s="64"/>
      <c r="J4519" s="64"/>
      <c r="K4519" s="65"/>
      <c r="M4519" s="64"/>
      <c r="N4519" s="66"/>
      <c r="O4519" s="66"/>
      <c r="Q4519" s="67"/>
      <c r="R4519" s="68"/>
      <c r="S4519" s="63"/>
      <c r="AC4519" s="63">
        <v>66579.074920745101</v>
      </c>
      <c r="AD4519" s="63"/>
      <c r="AE4519" s="54" t="s">
        <v>177</v>
      </c>
      <c r="AG4519" s="63"/>
      <c r="AK4519" s="64"/>
      <c r="AL4519" s="64"/>
      <c r="AM4519" s="65"/>
      <c r="AO4519" s="64"/>
      <c r="AP4519" s="66"/>
      <c r="AQ4519" s="66"/>
      <c r="AS4519" s="67"/>
      <c r="AT4519" s="68"/>
    </row>
    <row r="4520" spans="1:46" x14ac:dyDescent="0.25">
      <c r="A4520" s="60">
        <v>68642.918732163496</v>
      </c>
      <c r="B4520" s="54">
        <f t="shared" si="199"/>
        <v>21</v>
      </c>
      <c r="C4520" s="54">
        <f t="shared" si="200"/>
        <v>4511</v>
      </c>
      <c r="D4520" s="60">
        <v>68642.918732163496</v>
      </c>
      <c r="G4520" s="63"/>
      <c r="I4520" s="64"/>
      <c r="J4520" s="64"/>
      <c r="K4520" s="65"/>
      <c r="M4520" s="64"/>
      <c r="N4520" s="66"/>
      <c r="O4520" s="66"/>
      <c r="Q4520" s="67"/>
      <c r="R4520" s="68"/>
      <c r="S4520" s="63"/>
      <c r="AC4520" s="63">
        <v>66594.086525395513</v>
      </c>
      <c r="AD4520" s="63"/>
      <c r="AE4520" s="54" t="s">
        <v>176</v>
      </c>
      <c r="AG4520" s="63"/>
      <c r="AK4520" s="64"/>
      <c r="AL4520" s="64"/>
      <c r="AM4520" s="65"/>
      <c r="AO4520" s="64"/>
      <c r="AP4520" s="66"/>
      <c r="AQ4520" s="66"/>
      <c r="AS4520" s="67"/>
      <c r="AT4520" s="68"/>
    </row>
    <row r="4521" spans="1:46" x14ac:dyDescent="0.25">
      <c r="A4521" s="60">
        <v>68657.674412998371</v>
      </c>
      <c r="B4521" s="54">
        <f t="shared" si="199"/>
        <v>22</v>
      </c>
      <c r="C4521" s="54">
        <f t="shared" si="200"/>
        <v>4512</v>
      </c>
      <c r="D4521" s="60">
        <v>68657.674412998371</v>
      </c>
      <c r="G4521" s="63"/>
      <c r="I4521" s="64"/>
      <c r="J4521" s="64"/>
      <c r="K4521" s="65"/>
      <c r="M4521" s="64"/>
      <c r="N4521" s="66"/>
      <c r="O4521" s="66"/>
      <c r="Q4521" s="67"/>
      <c r="R4521" s="68"/>
      <c r="S4521" s="63"/>
      <c r="AC4521" s="63">
        <v>66608.411143842153</v>
      </c>
      <c r="AD4521" s="63"/>
      <c r="AE4521" s="54" t="s">
        <v>177</v>
      </c>
      <c r="AG4521" s="63"/>
      <c r="AK4521" s="64"/>
      <c r="AL4521" s="64"/>
      <c r="AM4521" s="65"/>
      <c r="AO4521" s="64"/>
      <c r="AP4521" s="66"/>
      <c r="AQ4521" s="66"/>
      <c r="AS4521" s="67"/>
      <c r="AT4521" s="68"/>
    </row>
    <row r="4522" spans="1:46" x14ac:dyDescent="0.25">
      <c r="A4522" s="60">
        <v>68672.394375676755</v>
      </c>
      <c r="B4522" s="54">
        <f t="shared" si="199"/>
        <v>23</v>
      </c>
      <c r="C4522" s="54">
        <f t="shared" si="200"/>
        <v>4513</v>
      </c>
      <c r="D4522" s="60">
        <v>68672.394375676755</v>
      </c>
      <c r="G4522" s="63"/>
      <c r="I4522" s="64"/>
      <c r="J4522" s="64"/>
      <c r="K4522" s="65"/>
      <c r="M4522" s="64"/>
      <c r="N4522" s="66"/>
      <c r="O4522" s="66"/>
      <c r="Q4522" s="67"/>
      <c r="R4522" s="68"/>
      <c r="S4522" s="63"/>
      <c r="AC4522" s="63">
        <v>66623.701150953304</v>
      </c>
      <c r="AD4522" s="63"/>
      <c r="AE4522" s="54" t="s">
        <v>176</v>
      </c>
      <c r="AG4522" s="63"/>
      <c r="AK4522" s="64"/>
      <c r="AL4522" s="64"/>
      <c r="AM4522" s="65"/>
      <c r="AO4522" s="64"/>
      <c r="AP4522" s="66"/>
      <c r="AQ4522" s="66"/>
      <c r="AS4522" s="67"/>
      <c r="AT4522" s="68"/>
    </row>
    <row r="4523" spans="1:46" x14ac:dyDescent="0.25">
      <c r="A4523" s="60">
        <v>68687.120333266445</v>
      </c>
      <c r="B4523" s="54">
        <f t="shared" si="199"/>
        <v>24</v>
      </c>
      <c r="C4523" s="54">
        <f t="shared" si="200"/>
        <v>4514</v>
      </c>
      <c r="D4523" s="60">
        <v>68687.120333266445</v>
      </c>
      <c r="G4523" s="63"/>
      <c r="I4523" s="64"/>
      <c r="J4523" s="64"/>
      <c r="K4523" s="65"/>
      <c r="M4523" s="64"/>
      <c r="N4523" s="66"/>
      <c r="O4523" s="66"/>
      <c r="Q4523" s="67"/>
      <c r="R4523" s="68"/>
      <c r="S4523" s="63"/>
      <c r="AC4523" s="63">
        <v>66637.748360306956</v>
      </c>
      <c r="AD4523" s="63"/>
      <c r="AE4523" s="54" t="s">
        <v>177</v>
      </c>
      <c r="AG4523" s="63"/>
      <c r="AK4523" s="64"/>
      <c r="AL4523" s="64"/>
      <c r="AM4523" s="65"/>
      <c r="AO4523" s="64"/>
      <c r="AP4523" s="66"/>
      <c r="AQ4523" s="66"/>
      <c r="AS4523" s="67"/>
      <c r="AT4523" s="68"/>
    </row>
    <row r="4524" spans="1:46" x14ac:dyDescent="0.25">
      <c r="A4524" s="60">
        <v>68701.875531018246</v>
      </c>
      <c r="B4524" s="54">
        <f t="shared" si="199"/>
        <v>1</v>
      </c>
      <c r="C4524" s="54">
        <f t="shared" si="200"/>
        <v>4515</v>
      </c>
      <c r="D4524" s="60">
        <v>68701.875531018246</v>
      </c>
      <c r="G4524" s="63"/>
      <c r="I4524" s="64"/>
      <c r="J4524" s="64"/>
      <c r="K4524" s="65"/>
      <c r="M4524" s="64"/>
      <c r="N4524" s="66"/>
      <c r="O4524" s="66"/>
      <c r="Q4524" s="67"/>
      <c r="R4524" s="68"/>
      <c r="S4524" s="63"/>
      <c r="AC4524" s="63">
        <v>66653.22115331376</v>
      </c>
      <c r="AD4524" s="63"/>
      <c r="AE4524" s="54" t="s">
        <v>176</v>
      </c>
      <c r="AG4524" s="63"/>
      <c r="AK4524" s="64"/>
      <c r="AL4524" s="64"/>
      <c r="AM4524" s="65"/>
      <c r="AO4524" s="64"/>
      <c r="AP4524" s="66"/>
      <c r="AQ4524" s="66"/>
      <c r="AS4524" s="67"/>
      <c r="AT4524" s="68"/>
    </row>
    <row r="4525" spans="1:46" x14ac:dyDescent="0.25">
      <c r="A4525" s="60">
        <v>68716.700003360864</v>
      </c>
      <c r="B4525" s="54">
        <f t="shared" si="199"/>
        <v>2</v>
      </c>
      <c r="C4525" s="54">
        <f t="shared" si="200"/>
        <v>4516</v>
      </c>
      <c r="D4525" s="60">
        <v>68716.700003360864</v>
      </c>
      <c r="G4525" s="63"/>
      <c r="I4525" s="64"/>
      <c r="J4525" s="64"/>
      <c r="K4525" s="65"/>
      <c r="M4525" s="64"/>
      <c r="N4525" s="66"/>
      <c r="O4525" s="66"/>
      <c r="Q4525" s="67"/>
      <c r="R4525" s="68"/>
      <c r="S4525" s="63"/>
      <c r="AC4525" s="63">
        <v>66667.133893502411</v>
      </c>
      <c r="AD4525" s="63"/>
      <c r="AE4525" s="54" t="s">
        <v>177</v>
      </c>
      <c r="AG4525" s="63"/>
      <c r="AK4525" s="64"/>
      <c r="AL4525" s="64"/>
      <c r="AM4525" s="65"/>
      <c r="AO4525" s="64"/>
      <c r="AP4525" s="66"/>
      <c r="AQ4525" s="66"/>
      <c r="AS4525" s="67"/>
      <c r="AT4525" s="68"/>
    </row>
    <row r="4526" spans="1:46" x14ac:dyDescent="0.25">
      <c r="A4526" s="60">
        <v>68731.610884299036</v>
      </c>
      <c r="B4526" s="54">
        <f t="shared" si="199"/>
        <v>3</v>
      </c>
      <c r="C4526" s="54">
        <f t="shared" si="200"/>
        <v>4517</v>
      </c>
      <c r="D4526" s="60">
        <v>68731.610884299036</v>
      </c>
      <c r="G4526" s="63"/>
      <c r="I4526" s="64"/>
      <c r="J4526" s="64"/>
      <c r="K4526" s="65"/>
      <c r="M4526" s="64"/>
      <c r="N4526" s="66"/>
      <c r="O4526" s="66"/>
      <c r="Q4526" s="67"/>
      <c r="R4526" s="68"/>
      <c r="S4526" s="63"/>
      <c r="AC4526" s="63">
        <v>66682.664476571605</v>
      </c>
      <c r="AD4526" s="63"/>
      <c r="AE4526" s="54" t="s">
        <v>176</v>
      </c>
      <c r="AG4526" s="63"/>
      <c r="AK4526" s="64"/>
      <c r="AL4526" s="64"/>
      <c r="AM4526" s="65"/>
      <c r="AO4526" s="64"/>
      <c r="AP4526" s="66"/>
      <c r="AQ4526" s="66"/>
      <c r="AS4526" s="67"/>
      <c r="AT4526" s="68"/>
    </row>
    <row r="4527" spans="1:46" x14ac:dyDescent="0.25">
      <c r="A4527" s="60">
        <v>68746.638688869309</v>
      </c>
      <c r="B4527" s="54">
        <f t="shared" si="199"/>
        <v>4</v>
      </c>
      <c r="C4527" s="54">
        <f t="shared" si="200"/>
        <v>4518</v>
      </c>
      <c r="D4527" s="60">
        <v>68746.638688869309</v>
      </c>
      <c r="G4527" s="63"/>
      <c r="I4527" s="64"/>
      <c r="J4527" s="64"/>
      <c r="K4527" s="65"/>
      <c r="M4527" s="64"/>
      <c r="N4527" s="66"/>
      <c r="O4527" s="66"/>
      <c r="Q4527" s="67"/>
      <c r="R4527" s="68"/>
      <c r="S4527" s="63"/>
      <c r="AC4527" s="63">
        <v>66696.607874793932</v>
      </c>
      <c r="AD4527" s="63"/>
      <c r="AE4527" s="54" t="s">
        <v>177</v>
      </c>
      <c r="AG4527" s="63"/>
      <c r="AK4527" s="64"/>
      <c r="AL4527" s="64"/>
      <c r="AM4527" s="65"/>
      <c r="AO4527" s="64"/>
      <c r="AP4527" s="66"/>
      <c r="AQ4527" s="66"/>
      <c r="AS4527" s="67"/>
      <c r="AT4527" s="68"/>
    </row>
    <row r="4528" spans="1:46" x14ac:dyDescent="0.25">
      <c r="A4528" s="60">
        <v>68761.788496714551</v>
      </c>
      <c r="B4528" s="54">
        <f t="shared" si="199"/>
        <v>5</v>
      </c>
      <c r="C4528" s="54">
        <f t="shared" si="200"/>
        <v>4519</v>
      </c>
      <c r="D4528" s="60">
        <v>68761.788496714551</v>
      </c>
      <c r="G4528" s="63"/>
      <c r="I4528" s="64"/>
      <c r="J4528" s="64"/>
      <c r="K4528" s="65"/>
      <c r="M4528" s="64"/>
      <c r="N4528" s="66"/>
      <c r="O4528" s="66"/>
      <c r="Q4528" s="67"/>
      <c r="R4528" s="68"/>
      <c r="S4528" s="63"/>
      <c r="AC4528" s="63">
        <v>66712.055912363809</v>
      </c>
      <c r="AD4528" s="63"/>
      <c r="AE4528" s="54" t="s">
        <v>176</v>
      </c>
      <c r="AG4528" s="63"/>
      <c r="AK4528" s="64"/>
      <c r="AL4528" s="64"/>
      <c r="AM4528" s="65"/>
      <c r="AO4528" s="64"/>
      <c r="AP4528" s="66"/>
      <c r="AQ4528" s="66"/>
      <c r="AS4528" s="67"/>
      <c r="AT4528" s="68"/>
    </row>
    <row r="4529" spans="1:46" x14ac:dyDescent="0.25">
      <c r="A4529" s="60">
        <v>68777.074224453419</v>
      </c>
      <c r="B4529" s="54">
        <f t="shared" si="199"/>
        <v>6</v>
      </c>
      <c r="C4529" s="54">
        <f t="shared" si="200"/>
        <v>4520</v>
      </c>
      <c r="D4529" s="60">
        <v>68777.074224453419</v>
      </c>
      <c r="G4529" s="63"/>
      <c r="I4529" s="64"/>
      <c r="J4529" s="64"/>
      <c r="K4529" s="65"/>
      <c r="M4529" s="64"/>
      <c r="N4529" s="66"/>
      <c r="O4529" s="66"/>
      <c r="Q4529" s="67"/>
      <c r="R4529" s="68"/>
      <c r="S4529" s="63"/>
      <c r="AC4529" s="63">
        <v>66726.189136793371</v>
      </c>
      <c r="AD4529" s="63"/>
      <c r="AE4529" s="54" t="s">
        <v>177</v>
      </c>
      <c r="AG4529" s="63"/>
      <c r="AK4529" s="64"/>
      <c r="AL4529" s="64"/>
      <c r="AM4529" s="65"/>
      <c r="AO4529" s="64"/>
      <c r="AP4529" s="66"/>
      <c r="AQ4529" s="66"/>
      <c r="AS4529" s="67"/>
      <c r="AT4529" s="68"/>
    </row>
    <row r="4530" spans="1:46" x14ac:dyDescent="0.25">
      <c r="A4530" s="60">
        <v>68792.485680028331</v>
      </c>
      <c r="B4530" s="54">
        <f t="shared" si="199"/>
        <v>7</v>
      </c>
      <c r="C4530" s="54">
        <f t="shared" si="200"/>
        <v>4521</v>
      </c>
      <c r="D4530" s="60">
        <v>68792.485680028331</v>
      </c>
      <c r="G4530" s="63"/>
      <c r="I4530" s="64"/>
      <c r="J4530" s="64"/>
      <c r="K4530" s="65"/>
      <c r="M4530" s="64"/>
      <c r="N4530" s="66"/>
      <c r="O4530" s="66"/>
      <c r="Q4530" s="67"/>
      <c r="R4530" s="68"/>
      <c r="S4530" s="63"/>
      <c r="AC4530" s="63">
        <v>66741.421091206837</v>
      </c>
      <c r="AD4530" s="63"/>
      <c r="AE4530" s="54" t="s">
        <v>176</v>
      </c>
      <c r="AG4530" s="63"/>
      <c r="AK4530" s="64"/>
      <c r="AL4530" s="64"/>
      <c r="AM4530" s="65"/>
      <c r="AO4530" s="64"/>
      <c r="AP4530" s="66"/>
      <c r="AQ4530" s="66"/>
      <c r="AS4530" s="67"/>
      <c r="AT4530" s="68"/>
    </row>
    <row r="4531" spans="1:46" x14ac:dyDescent="0.25">
      <c r="A4531" s="60">
        <v>68808.015871257521</v>
      </c>
      <c r="B4531" s="54">
        <f t="shared" si="199"/>
        <v>8</v>
      </c>
      <c r="C4531" s="54">
        <f t="shared" si="200"/>
        <v>4522</v>
      </c>
      <c r="D4531" s="60">
        <v>68808.015871257521</v>
      </c>
      <c r="G4531" s="63"/>
      <c r="I4531" s="64"/>
      <c r="J4531" s="64"/>
      <c r="K4531" s="65"/>
      <c r="M4531" s="64"/>
      <c r="N4531" s="66"/>
      <c r="O4531" s="66"/>
      <c r="Q4531" s="67"/>
      <c r="R4531" s="68"/>
      <c r="S4531" s="63"/>
      <c r="AC4531" s="63">
        <v>66755.868173803668</v>
      </c>
      <c r="AD4531" s="63"/>
      <c r="AE4531" s="54" t="s">
        <v>177</v>
      </c>
      <c r="AG4531" s="63"/>
      <c r="AK4531" s="64"/>
      <c r="AL4531" s="64"/>
      <c r="AM4531" s="65"/>
      <c r="AO4531" s="64"/>
      <c r="AP4531" s="66"/>
      <c r="AQ4531" s="66"/>
      <c r="AS4531" s="67"/>
      <c r="AT4531" s="68"/>
    </row>
    <row r="4532" spans="1:46" x14ac:dyDescent="0.25">
      <c r="A4532" s="60">
        <v>68823.64074619906</v>
      </c>
      <c r="B4532" s="54">
        <f t="shared" si="199"/>
        <v>9</v>
      </c>
      <c r="C4532" s="54">
        <f t="shared" si="200"/>
        <v>4523</v>
      </c>
      <c r="D4532" s="60">
        <v>68823.64074619906</v>
      </c>
      <c r="G4532" s="63"/>
      <c r="I4532" s="64"/>
      <c r="J4532" s="64"/>
      <c r="K4532" s="65"/>
      <c r="M4532" s="64"/>
      <c r="N4532" s="66"/>
      <c r="O4532" s="66"/>
      <c r="Q4532" s="67"/>
      <c r="R4532" s="68"/>
      <c r="S4532" s="63"/>
      <c r="AC4532" s="63">
        <v>66770.786816813983</v>
      </c>
      <c r="AD4532" s="63"/>
      <c r="AE4532" s="54" t="s">
        <v>176</v>
      </c>
      <c r="AG4532" s="63"/>
      <c r="AK4532" s="64"/>
      <c r="AL4532" s="64"/>
      <c r="AM4532" s="65"/>
      <c r="AO4532" s="64"/>
      <c r="AP4532" s="66"/>
      <c r="AQ4532" s="66"/>
      <c r="AS4532" s="67"/>
      <c r="AT4532" s="68"/>
    </row>
    <row r="4533" spans="1:46" x14ac:dyDescent="0.25">
      <c r="A4533" s="60">
        <v>68839.332914344501</v>
      </c>
      <c r="B4533" s="54">
        <f t="shared" si="199"/>
        <v>10</v>
      </c>
      <c r="C4533" s="54">
        <f t="shared" si="200"/>
        <v>4524</v>
      </c>
      <c r="D4533" s="60">
        <v>68839.332914344501</v>
      </c>
      <c r="G4533" s="63"/>
      <c r="I4533" s="64"/>
      <c r="J4533" s="64"/>
      <c r="K4533" s="65"/>
      <c r="M4533" s="64"/>
      <c r="N4533" s="66"/>
      <c r="O4533" s="66"/>
      <c r="Q4533" s="67"/>
      <c r="R4533" s="68"/>
      <c r="S4533" s="63"/>
      <c r="AC4533" s="63">
        <v>66785.611742875073</v>
      </c>
      <c r="AD4533" s="63"/>
      <c r="AE4533" s="54" t="s">
        <v>177</v>
      </c>
      <c r="AG4533" s="63"/>
      <c r="AK4533" s="64"/>
      <c r="AL4533" s="64"/>
      <c r="AM4533" s="65"/>
      <c r="AO4533" s="64"/>
      <c r="AP4533" s="66"/>
      <c r="AQ4533" s="66"/>
      <c r="AS4533" s="67"/>
      <c r="AT4533" s="68"/>
    </row>
    <row r="4534" spans="1:46" x14ac:dyDescent="0.25">
      <c r="A4534" s="60">
        <v>68855.061533212662</v>
      </c>
      <c r="B4534" s="54">
        <f t="shared" si="199"/>
        <v>11</v>
      </c>
      <c r="C4534" s="54">
        <f t="shared" si="200"/>
        <v>4525</v>
      </c>
      <c r="D4534" s="60">
        <v>68855.061533212662</v>
      </c>
      <c r="G4534" s="63"/>
      <c r="I4534" s="64"/>
      <c r="J4534" s="64"/>
      <c r="K4534" s="65"/>
      <c r="M4534" s="64"/>
      <c r="N4534" s="66"/>
      <c r="O4534" s="66"/>
      <c r="Q4534" s="67"/>
      <c r="R4534" s="68"/>
      <c r="S4534" s="63"/>
      <c r="AC4534" s="63">
        <v>66800.18197634723</v>
      </c>
      <c r="AD4534" s="63"/>
      <c r="AE4534" s="54" t="s">
        <v>176</v>
      </c>
      <c r="AG4534" s="63"/>
      <c r="AK4534" s="64"/>
      <c r="AL4534" s="64"/>
      <c r="AM4534" s="65"/>
      <c r="AO4534" s="64"/>
      <c r="AP4534" s="66"/>
      <c r="AQ4534" s="66"/>
      <c r="AS4534" s="67"/>
      <c r="AT4534" s="68"/>
    </row>
    <row r="4535" spans="1:46" x14ac:dyDescent="0.25">
      <c r="A4535" s="60">
        <v>68870.785339017864</v>
      </c>
      <c r="B4535" s="54">
        <f t="shared" si="199"/>
        <v>12</v>
      </c>
      <c r="C4535" s="54">
        <f t="shared" si="200"/>
        <v>4526</v>
      </c>
      <c r="D4535" s="60">
        <v>68870.785339017864</v>
      </c>
      <c r="G4535" s="63"/>
      <c r="I4535" s="64"/>
      <c r="J4535" s="64"/>
      <c r="K4535" s="65"/>
      <c r="M4535" s="64"/>
      <c r="N4535" s="66"/>
      <c r="O4535" s="66"/>
      <c r="Q4535" s="67"/>
      <c r="R4535" s="68"/>
      <c r="S4535" s="63"/>
      <c r="AC4535" s="63">
        <v>66815.374437254854</v>
      </c>
      <c r="AD4535" s="63"/>
      <c r="AE4535" s="54" t="s">
        <v>177</v>
      </c>
      <c r="AG4535" s="63"/>
      <c r="AK4535" s="64"/>
      <c r="AL4535" s="64"/>
      <c r="AM4535" s="65"/>
      <c r="AO4535" s="64"/>
      <c r="AP4535" s="66"/>
      <c r="AQ4535" s="66"/>
      <c r="AS4535" s="67"/>
      <c r="AT4535" s="68"/>
    </row>
    <row r="4536" spans="1:46" x14ac:dyDescent="0.25">
      <c r="A4536" s="60">
        <v>68886.476570247672</v>
      </c>
      <c r="B4536" s="54">
        <f t="shared" si="199"/>
        <v>13</v>
      </c>
      <c r="C4536" s="54">
        <f t="shared" si="200"/>
        <v>4527</v>
      </c>
      <c r="D4536" s="60">
        <v>68886.476570247672</v>
      </c>
      <c r="G4536" s="63"/>
      <c r="I4536" s="64"/>
      <c r="J4536" s="64"/>
      <c r="K4536" s="65"/>
      <c r="M4536" s="64"/>
      <c r="N4536" s="66"/>
      <c r="O4536" s="66"/>
      <c r="Q4536" s="67"/>
      <c r="R4536" s="68"/>
      <c r="S4536" s="63"/>
      <c r="AC4536" s="63">
        <v>66829.634222208057</v>
      </c>
      <c r="AD4536" s="63"/>
      <c r="AE4536" s="54" t="s">
        <v>176</v>
      </c>
      <c r="AG4536" s="63"/>
      <c r="AK4536" s="64"/>
      <c r="AL4536" s="64"/>
      <c r="AM4536" s="65"/>
      <c r="AO4536" s="64"/>
      <c r="AP4536" s="66"/>
      <c r="AQ4536" s="66"/>
      <c r="AS4536" s="67"/>
      <c r="AT4536" s="68"/>
    </row>
    <row r="4537" spans="1:46" x14ac:dyDescent="0.25">
      <c r="A4537" s="60">
        <v>68902.091810832731</v>
      </c>
      <c r="B4537" s="54">
        <f t="shared" si="199"/>
        <v>14</v>
      </c>
      <c r="C4537" s="54">
        <f t="shared" si="200"/>
        <v>4528</v>
      </c>
      <c r="D4537" s="60">
        <v>68902.091810832731</v>
      </c>
      <c r="G4537" s="63"/>
      <c r="I4537" s="64"/>
      <c r="J4537" s="64"/>
      <c r="K4537" s="65"/>
      <c r="M4537" s="64"/>
      <c r="N4537" s="66"/>
      <c r="O4537" s="66"/>
      <c r="Q4537" s="67"/>
      <c r="R4537" s="68"/>
      <c r="S4537" s="63"/>
      <c r="AC4537" s="63">
        <v>66845.107674676459</v>
      </c>
      <c r="AD4537" s="63"/>
      <c r="AE4537" s="54" t="s">
        <v>177</v>
      </c>
      <c r="AG4537" s="63"/>
      <c r="AK4537" s="64"/>
      <c r="AL4537" s="64"/>
      <c r="AM4537" s="65"/>
      <c r="AO4537" s="64"/>
      <c r="AP4537" s="66"/>
      <c r="AQ4537" s="66"/>
      <c r="AS4537" s="67"/>
      <c r="AT4537" s="68"/>
    </row>
    <row r="4538" spans="1:46" x14ac:dyDescent="0.25">
      <c r="A4538" s="60">
        <v>68917.615703240037</v>
      </c>
      <c r="B4538" s="54">
        <f t="shared" si="199"/>
        <v>15</v>
      </c>
      <c r="C4538" s="54">
        <f t="shared" si="200"/>
        <v>4529</v>
      </c>
      <c r="D4538" s="60">
        <v>68917.615703240037</v>
      </c>
      <c r="G4538" s="63"/>
      <c r="I4538" s="64"/>
      <c r="J4538" s="64"/>
      <c r="K4538" s="65"/>
      <c r="M4538" s="64"/>
      <c r="N4538" s="66"/>
      <c r="O4538" s="66"/>
      <c r="Q4538" s="67"/>
      <c r="R4538" s="68"/>
      <c r="S4538" s="63"/>
      <c r="AC4538" s="63">
        <v>66859.161430703942</v>
      </c>
      <c r="AD4538" s="63"/>
      <c r="AE4538" s="54" t="s">
        <v>176</v>
      </c>
      <c r="AG4538" s="63"/>
      <c r="AK4538" s="64"/>
      <c r="AL4538" s="64"/>
      <c r="AM4538" s="65"/>
      <c r="AO4538" s="64"/>
      <c r="AP4538" s="66"/>
      <c r="AQ4538" s="66"/>
      <c r="AS4538" s="67"/>
      <c r="AT4538" s="68"/>
    </row>
    <row r="4539" spans="1:46" x14ac:dyDescent="0.25">
      <c r="A4539" s="60">
        <v>68933.014569595922</v>
      </c>
      <c r="B4539" s="54">
        <f t="shared" si="199"/>
        <v>16</v>
      </c>
      <c r="C4539" s="54">
        <f t="shared" si="200"/>
        <v>4530</v>
      </c>
      <c r="D4539" s="60">
        <v>68933.014569595922</v>
      </c>
      <c r="G4539" s="63"/>
      <c r="I4539" s="64"/>
      <c r="J4539" s="64"/>
      <c r="K4539" s="65"/>
      <c r="M4539" s="64"/>
      <c r="N4539" s="66"/>
      <c r="O4539" s="66"/>
      <c r="Q4539" s="67"/>
      <c r="R4539" s="68"/>
      <c r="S4539" s="63"/>
      <c r="AC4539" s="63">
        <v>66874.765922768973</v>
      </c>
      <c r="AD4539" s="63"/>
      <c r="AE4539" s="54" t="s">
        <v>177</v>
      </c>
      <c r="AG4539" s="63"/>
      <c r="AK4539" s="64"/>
      <c r="AL4539" s="64"/>
      <c r="AM4539" s="65"/>
      <c r="AO4539" s="64"/>
      <c r="AP4539" s="66"/>
      <c r="AQ4539" s="66"/>
      <c r="AS4539" s="67"/>
      <c r="AT4539" s="68"/>
    </row>
    <row r="4540" spans="1:46" x14ac:dyDescent="0.25">
      <c r="A4540" s="60">
        <v>68948.290971123148</v>
      </c>
      <c r="B4540" s="54">
        <f t="shared" si="199"/>
        <v>17</v>
      </c>
      <c r="C4540" s="54">
        <f t="shared" si="200"/>
        <v>4531</v>
      </c>
      <c r="D4540" s="60">
        <v>68948.290971123148</v>
      </c>
      <c r="G4540" s="63"/>
      <c r="I4540" s="64"/>
      <c r="J4540" s="64"/>
      <c r="K4540" s="65"/>
      <c r="M4540" s="64"/>
      <c r="N4540" s="66"/>
      <c r="O4540" s="66"/>
      <c r="Q4540" s="67"/>
      <c r="R4540" s="68"/>
      <c r="S4540" s="63"/>
      <c r="AC4540" s="63">
        <v>66888.762447009329</v>
      </c>
      <c r="AD4540" s="63"/>
      <c r="AE4540" s="54" t="s">
        <v>176</v>
      </c>
      <c r="AG4540" s="63"/>
      <c r="AK4540" s="64"/>
      <c r="AL4540" s="64"/>
      <c r="AM4540" s="65"/>
      <c r="AO4540" s="64"/>
      <c r="AP4540" s="66"/>
      <c r="AQ4540" s="66"/>
      <c r="AS4540" s="67"/>
      <c r="AT4540" s="68"/>
    </row>
    <row r="4541" spans="1:46" x14ac:dyDescent="0.25">
      <c r="A4541" s="60">
        <v>68963.428065496497</v>
      </c>
      <c r="B4541" s="54">
        <f t="shared" si="199"/>
        <v>18</v>
      </c>
      <c r="C4541" s="54">
        <f t="shared" si="200"/>
        <v>4532</v>
      </c>
      <c r="D4541" s="60">
        <v>68963.428065496497</v>
      </c>
      <c r="G4541" s="63"/>
      <c r="I4541" s="64"/>
      <c r="J4541" s="64"/>
      <c r="K4541" s="65"/>
      <c r="M4541" s="64"/>
      <c r="N4541" s="66"/>
      <c r="O4541" s="66"/>
      <c r="Q4541" s="67"/>
      <c r="R4541" s="68"/>
      <c r="S4541" s="63"/>
      <c r="AC4541" s="63">
        <v>66904.317431861535</v>
      </c>
      <c r="AD4541" s="63"/>
      <c r="AE4541" s="54" t="s">
        <v>177</v>
      </c>
      <c r="AG4541" s="63"/>
      <c r="AK4541" s="64"/>
      <c r="AL4541" s="64"/>
      <c r="AM4541" s="65"/>
      <c r="AO4541" s="64"/>
      <c r="AP4541" s="66"/>
      <c r="AQ4541" s="66"/>
      <c r="AS4541" s="67"/>
      <c r="AT4541" s="68"/>
    </row>
    <row r="4542" spans="1:46" x14ac:dyDescent="0.25">
      <c r="A4542" s="60">
        <v>68978.446782492567</v>
      </c>
      <c r="B4542" s="54">
        <f t="shared" si="199"/>
        <v>19</v>
      </c>
      <c r="C4542" s="54">
        <f t="shared" si="200"/>
        <v>4533</v>
      </c>
      <c r="D4542" s="60">
        <v>68978.446782492567</v>
      </c>
      <c r="G4542" s="63"/>
      <c r="I4542" s="64"/>
      <c r="J4542" s="64"/>
      <c r="K4542" s="65"/>
      <c r="M4542" s="64"/>
      <c r="N4542" s="66"/>
      <c r="O4542" s="66"/>
      <c r="Q4542" s="67"/>
      <c r="R4542" s="68"/>
      <c r="S4542" s="63"/>
      <c r="AC4542" s="63">
        <v>66918.416076097172</v>
      </c>
      <c r="AD4542" s="63"/>
      <c r="AE4542" s="54" t="s">
        <v>176</v>
      </c>
      <c r="AG4542" s="63"/>
      <c r="AK4542" s="64"/>
      <c r="AL4542" s="64"/>
      <c r="AM4542" s="65"/>
      <c r="AO4542" s="64"/>
      <c r="AP4542" s="66"/>
      <c r="AQ4542" s="66"/>
      <c r="AS4542" s="67"/>
      <c r="AT4542" s="68"/>
    </row>
    <row r="4543" spans="1:46" x14ac:dyDescent="0.25">
      <c r="A4543" s="60">
        <v>68993.347506873775</v>
      </c>
      <c r="B4543" s="54">
        <f t="shared" si="199"/>
        <v>20</v>
      </c>
      <c r="C4543" s="54">
        <f t="shared" si="200"/>
        <v>4534</v>
      </c>
      <c r="D4543" s="60">
        <v>68993.347506873775</v>
      </c>
      <c r="G4543" s="63"/>
      <c r="I4543" s="64"/>
      <c r="J4543" s="64"/>
      <c r="K4543" s="65"/>
      <c r="M4543" s="64"/>
      <c r="N4543" s="66"/>
      <c r="O4543" s="66"/>
      <c r="Q4543" s="67"/>
      <c r="R4543" s="68"/>
      <c r="S4543" s="63"/>
      <c r="AC4543" s="63">
        <v>66933.756527766585</v>
      </c>
      <c r="AD4543" s="63"/>
      <c r="AE4543" s="54" t="s">
        <v>177</v>
      </c>
      <c r="AG4543" s="63"/>
      <c r="AK4543" s="64"/>
      <c r="AL4543" s="64"/>
      <c r="AM4543" s="65"/>
      <c r="AO4543" s="64"/>
      <c r="AP4543" s="66"/>
      <c r="AQ4543" s="66"/>
      <c r="AS4543" s="67"/>
      <c r="AT4543" s="68"/>
    </row>
    <row r="4544" spans="1:46" x14ac:dyDescent="0.25">
      <c r="A4544" s="60">
        <v>69008.166237069294</v>
      </c>
      <c r="B4544" s="54">
        <f t="shared" si="199"/>
        <v>21</v>
      </c>
      <c r="C4544" s="54">
        <f t="shared" si="200"/>
        <v>4535</v>
      </c>
      <c r="D4544" s="60">
        <v>69008.166237069294</v>
      </c>
      <c r="G4544" s="63"/>
      <c r="I4544" s="64"/>
      <c r="J4544" s="64"/>
      <c r="K4544" s="65"/>
      <c r="M4544" s="64"/>
      <c r="N4544" s="66"/>
      <c r="O4544" s="66"/>
      <c r="Q4544" s="67"/>
      <c r="R4544" s="68"/>
      <c r="S4544" s="63"/>
      <c r="AC4544" s="63">
        <v>66948.09169228049</v>
      </c>
      <c r="AD4544" s="63"/>
      <c r="AE4544" s="54" t="s">
        <v>176</v>
      </c>
      <c r="AG4544" s="63"/>
      <c r="AK4544" s="64"/>
      <c r="AL4544" s="64"/>
      <c r="AM4544" s="65"/>
      <c r="AO4544" s="64"/>
      <c r="AP4544" s="66"/>
      <c r="AQ4544" s="66"/>
      <c r="AS4544" s="67"/>
      <c r="AT4544" s="68"/>
    </row>
    <row r="4545" spans="1:46" x14ac:dyDescent="0.25">
      <c r="A4545" s="60">
        <v>69022.91590220714</v>
      </c>
      <c r="B4545" s="54">
        <f t="shared" si="199"/>
        <v>22</v>
      </c>
      <c r="C4545" s="54">
        <f t="shared" si="200"/>
        <v>4536</v>
      </c>
      <c r="D4545" s="60">
        <v>69022.91590220714</v>
      </c>
      <c r="G4545" s="63"/>
      <c r="I4545" s="64"/>
      <c r="J4545" s="64"/>
      <c r="K4545" s="65"/>
      <c r="M4545" s="64"/>
      <c r="N4545" s="66"/>
      <c r="O4545" s="66"/>
      <c r="Q4545" s="67"/>
      <c r="R4545" s="68"/>
      <c r="S4545" s="63"/>
      <c r="AC4545" s="63">
        <v>66963.105702855624</v>
      </c>
      <c r="AD4545" s="63"/>
      <c r="AE4545" s="54" t="s">
        <v>177</v>
      </c>
      <c r="AG4545" s="63"/>
      <c r="AK4545" s="64"/>
      <c r="AL4545" s="64"/>
      <c r="AM4545" s="65"/>
      <c r="AO4545" s="64"/>
      <c r="AP4545" s="66"/>
      <c r="AQ4545" s="66"/>
      <c r="AS4545" s="67"/>
      <c r="AT4545" s="68"/>
    </row>
    <row r="4546" spans="1:46" x14ac:dyDescent="0.25">
      <c r="A4546" s="60">
        <v>69037.641586421989</v>
      </c>
      <c r="B4546" s="54">
        <f t="shared" si="199"/>
        <v>23</v>
      </c>
      <c r="C4546" s="54">
        <f t="shared" si="200"/>
        <v>4537</v>
      </c>
      <c r="D4546" s="60">
        <v>69037.641586421989</v>
      </c>
      <c r="G4546" s="63"/>
      <c r="I4546" s="64"/>
      <c r="J4546" s="64"/>
      <c r="K4546" s="65"/>
      <c r="M4546" s="64"/>
      <c r="N4546" s="66"/>
      <c r="O4546" s="66"/>
      <c r="Q4546" s="67"/>
      <c r="R4546" s="68"/>
      <c r="S4546" s="63"/>
      <c r="AC4546" s="63">
        <v>66977.761316712946</v>
      </c>
      <c r="AD4546" s="63"/>
      <c r="AE4546" s="54" t="s">
        <v>176</v>
      </c>
      <c r="AG4546" s="63"/>
      <c r="AK4546" s="64"/>
      <c r="AL4546" s="64"/>
      <c r="AM4546" s="65"/>
      <c r="AO4546" s="64"/>
      <c r="AP4546" s="66"/>
      <c r="AQ4546" s="66"/>
      <c r="AS4546" s="67"/>
      <c r="AT4546" s="68"/>
    </row>
    <row r="4547" spans="1:46" x14ac:dyDescent="0.25">
      <c r="A4547" s="60">
        <v>69052.361742363777</v>
      </c>
      <c r="B4547" s="54">
        <f t="shared" si="199"/>
        <v>24</v>
      </c>
      <c r="C4547" s="54">
        <f t="shared" si="200"/>
        <v>4538</v>
      </c>
      <c r="D4547" s="60">
        <v>69052.361742363777</v>
      </c>
      <c r="G4547" s="63"/>
      <c r="I4547" s="64"/>
      <c r="J4547" s="64"/>
      <c r="K4547" s="65"/>
      <c r="M4547" s="64"/>
      <c r="N4547" s="66"/>
      <c r="O4547" s="66"/>
      <c r="Q4547" s="67"/>
      <c r="R4547" s="68"/>
      <c r="S4547" s="63"/>
      <c r="AC4547" s="63">
        <v>66992.405991587788</v>
      </c>
      <c r="AD4547" s="63"/>
      <c r="AE4547" s="54" t="s">
        <v>177</v>
      </c>
      <c r="AG4547" s="63"/>
      <c r="AK4547" s="64"/>
      <c r="AL4547" s="64"/>
      <c r="AM4547" s="65"/>
      <c r="AO4547" s="64"/>
      <c r="AP4547" s="66"/>
      <c r="AQ4547" s="66"/>
      <c r="AS4547" s="67"/>
      <c r="AT4547" s="68"/>
    </row>
    <row r="4548" spans="1:46" x14ac:dyDescent="0.25">
      <c r="A4548" s="60">
        <v>69067.123123374302</v>
      </c>
      <c r="B4548" s="54">
        <f t="shared" si="199"/>
        <v>1</v>
      </c>
      <c r="C4548" s="54">
        <f t="shared" si="200"/>
        <v>4539</v>
      </c>
      <c r="D4548" s="60">
        <v>69067.123123374302</v>
      </c>
      <c r="G4548" s="63"/>
      <c r="I4548" s="64"/>
      <c r="J4548" s="64"/>
      <c r="K4548" s="65"/>
      <c r="M4548" s="64"/>
      <c r="N4548" s="66"/>
      <c r="O4548" s="66"/>
      <c r="Q4548" s="67"/>
      <c r="R4548" s="68"/>
      <c r="S4548" s="63"/>
      <c r="AC4548" s="63">
        <v>67007.402878706343</v>
      </c>
      <c r="AD4548" s="63"/>
      <c r="AE4548" s="54" t="s">
        <v>176</v>
      </c>
      <c r="AG4548" s="63"/>
      <c r="AK4548" s="64"/>
      <c r="AL4548" s="64"/>
      <c r="AM4548" s="65"/>
      <c r="AO4548" s="64"/>
      <c r="AP4548" s="66"/>
      <c r="AQ4548" s="66"/>
      <c r="AS4548" s="67"/>
      <c r="AT4548" s="68"/>
    </row>
    <row r="4549" spans="1:46" x14ac:dyDescent="0.25">
      <c r="A4549" s="60">
        <v>69081.942029044032</v>
      </c>
      <c r="B4549" s="54">
        <f t="shared" si="199"/>
        <v>2</v>
      </c>
      <c r="C4549" s="54">
        <f t="shared" si="200"/>
        <v>4540</v>
      </c>
      <c r="D4549" s="60">
        <v>69081.942029044032</v>
      </c>
      <c r="G4549" s="63"/>
      <c r="I4549" s="64"/>
      <c r="J4549" s="64"/>
      <c r="K4549" s="65"/>
      <c r="M4549" s="64"/>
      <c r="N4549" s="66"/>
      <c r="O4549" s="66"/>
      <c r="Q4549" s="67"/>
      <c r="R4549" s="68"/>
      <c r="S4549" s="63"/>
      <c r="AC4549" s="63">
        <v>67021.70429166127</v>
      </c>
      <c r="AD4549" s="63"/>
      <c r="AE4549" s="54" t="s">
        <v>177</v>
      </c>
      <c r="AG4549" s="63"/>
      <c r="AK4549" s="64"/>
      <c r="AL4549" s="64"/>
      <c r="AM4549" s="65"/>
      <c r="AO4549" s="64"/>
      <c r="AP4549" s="66"/>
      <c r="AQ4549" s="66"/>
      <c r="AS4549" s="67"/>
      <c r="AT4549" s="68"/>
    </row>
    <row r="4550" spans="1:46" x14ac:dyDescent="0.25">
      <c r="A4550" s="60">
        <v>69096.859248908702</v>
      </c>
      <c r="B4550" s="54">
        <f t="shared" si="199"/>
        <v>3</v>
      </c>
      <c r="C4550" s="54">
        <f t="shared" si="200"/>
        <v>4541</v>
      </c>
      <c r="D4550" s="60">
        <v>69096.859248908702</v>
      </c>
      <c r="G4550" s="63"/>
      <c r="I4550" s="64"/>
      <c r="J4550" s="64"/>
      <c r="K4550" s="65"/>
      <c r="M4550" s="64"/>
      <c r="N4550" s="66"/>
      <c r="O4550" s="66"/>
      <c r="Q4550" s="67"/>
      <c r="R4550" s="68"/>
      <c r="S4550" s="63"/>
      <c r="AC4550" s="63">
        <v>67036.997959233355</v>
      </c>
      <c r="AD4550" s="63"/>
      <c r="AE4550" s="54" t="s">
        <v>176</v>
      </c>
      <c r="AG4550" s="63"/>
      <c r="AK4550" s="64"/>
      <c r="AL4550" s="64"/>
      <c r="AM4550" s="65"/>
      <c r="AO4550" s="64"/>
      <c r="AP4550" s="66"/>
      <c r="AQ4550" s="66"/>
      <c r="AS4550" s="67"/>
      <c r="AT4550" s="68"/>
    </row>
    <row r="4551" spans="1:46" x14ac:dyDescent="0.25">
      <c r="A4551" s="60">
        <v>69111.881471768487</v>
      </c>
      <c r="B4551" s="54">
        <f t="shared" si="199"/>
        <v>4</v>
      </c>
      <c r="C4551" s="54">
        <f t="shared" si="200"/>
        <v>4542</v>
      </c>
      <c r="D4551" s="60">
        <v>69111.881471768487</v>
      </c>
      <c r="G4551" s="63"/>
      <c r="I4551" s="64"/>
      <c r="J4551" s="64"/>
      <c r="K4551" s="65"/>
      <c r="M4551" s="64"/>
      <c r="N4551" s="66"/>
      <c r="O4551" s="66"/>
      <c r="Q4551" s="67"/>
      <c r="R4551" s="68"/>
      <c r="S4551" s="63"/>
      <c r="AC4551" s="63">
        <v>67051.043961165007</v>
      </c>
      <c r="AD4551" s="63"/>
      <c r="AE4551" s="54" t="s">
        <v>177</v>
      </c>
      <c r="AG4551" s="63"/>
      <c r="AK4551" s="64"/>
      <c r="AL4551" s="64"/>
      <c r="AM4551" s="65"/>
      <c r="AO4551" s="64"/>
      <c r="AP4551" s="66"/>
      <c r="AQ4551" s="66"/>
      <c r="AS4551" s="67"/>
      <c r="AT4551" s="68"/>
    </row>
    <row r="4552" spans="1:46" x14ac:dyDescent="0.25">
      <c r="A4552" s="60">
        <v>69127.036860047374</v>
      </c>
      <c r="B4552" s="54">
        <f t="shared" si="199"/>
        <v>5</v>
      </c>
      <c r="C4552" s="54">
        <f t="shared" si="200"/>
        <v>4543</v>
      </c>
      <c r="D4552" s="60">
        <v>69127.036860047374</v>
      </c>
      <c r="G4552" s="63"/>
      <c r="I4552" s="64"/>
      <c r="J4552" s="64"/>
      <c r="K4552" s="65"/>
      <c r="M4552" s="64"/>
      <c r="N4552" s="66"/>
      <c r="O4552" s="66"/>
      <c r="Q4552" s="67"/>
      <c r="R4552" s="68"/>
      <c r="S4552" s="63"/>
      <c r="AC4552" s="63">
        <v>67066.533136423677</v>
      </c>
      <c r="AD4552" s="63"/>
      <c r="AE4552" s="54" t="s">
        <v>176</v>
      </c>
      <c r="AG4552" s="63"/>
      <c r="AK4552" s="64"/>
      <c r="AL4552" s="64"/>
      <c r="AM4552" s="65"/>
      <c r="AO4552" s="64"/>
      <c r="AP4552" s="66"/>
      <c r="AQ4552" s="66"/>
      <c r="AS4552" s="67"/>
      <c r="AT4552" s="68"/>
    </row>
    <row r="4553" spans="1:46" x14ac:dyDescent="0.25">
      <c r="A4553" s="60">
        <v>69142.316828376614</v>
      </c>
      <c r="B4553" s="54">
        <f t="shared" si="199"/>
        <v>6</v>
      </c>
      <c r="C4553" s="54">
        <f t="shared" si="200"/>
        <v>4544</v>
      </c>
      <c r="D4553" s="60">
        <v>69142.316828376614</v>
      </c>
      <c r="G4553" s="63"/>
      <c r="I4553" s="64"/>
      <c r="J4553" s="64"/>
      <c r="K4553" s="65"/>
      <c r="M4553" s="64"/>
      <c r="N4553" s="66"/>
      <c r="O4553" s="66"/>
      <c r="Q4553" s="67"/>
      <c r="R4553" s="68"/>
      <c r="S4553" s="63"/>
      <c r="AC4553" s="63">
        <v>67080.459976167884</v>
      </c>
      <c r="AD4553" s="63"/>
      <c r="AE4553" s="54" t="s">
        <v>177</v>
      </c>
      <c r="AG4553" s="63"/>
      <c r="AK4553" s="64"/>
      <c r="AL4553" s="64"/>
      <c r="AM4553" s="65"/>
      <c r="AO4553" s="64"/>
      <c r="AP4553" s="66"/>
      <c r="AQ4553" s="66"/>
      <c r="AS4553" s="67"/>
      <c r="AT4553" s="68"/>
    </row>
    <row r="4554" spans="1:46" x14ac:dyDescent="0.25">
      <c r="A4554" s="60">
        <v>69157.732293838635</v>
      </c>
      <c r="B4554" s="54">
        <f t="shared" si="199"/>
        <v>7</v>
      </c>
      <c r="C4554" s="54">
        <f t="shared" si="200"/>
        <v>4545</v>
      </c>
      <c r="D4554" s="60">
        <v>69157.732293838635</v>
      </c>
      <c r="G4554" s="63"/>
      <c r="I4554" s="64"/>
      <c r="J4554" s="64"/>
      <c r="K4554" s="65"/>
      <c r="M4554" s="64"/>
      <c r="N4554" s="66"/>
      <c r="O4554" s="66"/>
      <c r="Q4554" s="67"/>
      <c r="R4554" s="68"/>
      <c r="S4554" s="63"/>
      <c r="AC4554" s="63">
        <v>67096.006836073939</v>
      </c>
      <c r="AD4554" s="63"/>
      <c r="AE4554" s="54" t="s">
        <v>176</v>
      </c>
      <c r="AG4554" s="63"/>
      <c r="AK4554" s="64"/>
      <c r="AL4554" s="64"/>
      <c r="AM4554" s="65"/>
      <c r="AO4554" s="64"/>
      <c r="AP4554" s="66"/>
      <c r="AQ4554" s="66"/>
      <c r="AS4554" s="67"/>
      <c r="AT4554" s="68"/>
    </row>
    <row r="4555" spans="1:46" x14ac:dyDescent="0.25">
      <c r="A4555" s="60">
        <v>69173.25743135903</v>
      </c>
      <c r="B4555" s="54">
        <f t="shared" si="199"/>
        <v>8</v>
      </c>
      <c r="C4555" s="54">
        <f t="shared" si="200"/>
        <v>4546</v>
      </c>
      <c r="D4555" s="60">
        <v>69173.25743135903</v>
      </c>
      <c r="G4555" s="63"/>
      <c r="I4555" s="64"/>
      <c r="J4555" s="64"/>
      <c r="K4555" s="65"/>
      <c r="M4555" s="64"/>
      <c r="N4555" s="66"/>
      <c r="O4555" s="66"/>
      <c r="Q4555" s="67"/>
      <c r="R4555" s="68"/>
      <c r="S4555" s="63"/>
      <c r="AC4555" s="63">
        <v>67109.977468139958</v>
      </c>
      <c r="AD4555" s="63"/>
      <c r="AE4555" s="54" t="s">
        <v>177</v>
      </c>
      <c r="AG4555" s="63"/>
      <c r="AK4555" s="64"/>
      <c r="AL4555" s="64"/>
      <c r="AM4555" s="65"/>
      <c r="AO4555" s="64"/>
      <c r="AP4555" s="66"/>
      <c r="AQ4555" s="66"/>
      <c r="AS4555" s="67"/>
      <c r="AT4555" s="68"/>
    </row>
    <row r="4556" spans="1:46" x14ac:dyDescent="0.25">
      <c r="A4556" s="60">
        <v>69188.884167428128</v>
      </c>
      <c r="B4556" s="54">
        <f t="shared" ref="B4556:B4619" si="201">IF(B4555=24,1,B4555+1)</f>
        <v>9</v>
      </c>
      <c r="C4556" s="54">
        <f t="shared" ref="C4556:C4619" si="202">C4555+1</f>
        <v>4547</v>
      </c>
      <c r="D4556" s="60">
        <v>69188.884167428128</v>
      </c>
      <c r="G4556" s="63"/>
      <c r="I4556" s="64"/>
      <c r="J4556" s="64"/>
      <c r="K4556" s="65"/>
      <c r="M4556" s="64"/>
      <c r="N4556" s="66"/>
      <c r="O4556" s="66"/>
      <c r="Q4556" s="67"/>
      <c r="R4556" s="68"/>
      <c r="S4556" s="63"/>
      <c r="AC4556" s="63">
        <v>67125.434625592083</v>
      </c>
      <c r="AD4556" s="63"/>
      <c r="AE4556" s="54" t="s">
        <v>176</v>
      </c>
      <c r="AG4556" s="63"/>
      <c r="AK4556" s="64"/>
      <c r="AL4556" s="64"/>
      <c r="AM4556" s="65"/>
      <c r="AO4556" s="64"/>
      <c r="AP4556" s="66"/>
      <c r="AQ4556" s="66"/>
      <c r="AS4556" s="67"/>
      <c r="AT4556" s="68"/>
    </row>
    <row r="4557" spans="1:46" x14ac:dyDescent="0.25">
      <c r="A4557" s="60">
        <v>69204.57341044955</v>
      </c>
      <c r="B4557" s="54">
        <f t="shared" si="201"/>
        <v>10</v>
      </c>
      <c r="C4557" s="54">
        <f t="shared" si="202"/>
        <v>4548</v>
      </c>
      <c r="D4557" s="60">
        <v>69204.57341044955</v>
      </c>
      <c r="G4557" s="63"/>
      <c r="I4557" s="64"/>
      <c r="J4557" s="64"/>
      <c r="K4557" s="65"/>
      <c r="M4557" s="64"/>
      <c r="N4557" s="66"/>
      <c r="O4557" s="66"/>
      <c r="Q4557" s="67"/>
      <c r="R4557" s="68"/>
      <c r="S4557" s="63"/>
      <c r="AC4557" s="63">
        <v>67139.609887968749</v>
      </c>
      <c r="AD4557" s="63"/>
      <c r="AE4557" s="54" t="s">
        <v>177</v>
      </c>
      <c r="AG4557" s="63"/>
      <c r="AK4557" s="64"/>
      <c r="AL4557" s="64"/>
      <c r="AM4557" s="65"/>
      <c r="AO4557" s="64"/>
      <c r="AP4557" s="66"/>
      <c r="AQ4557" s="66"/>
      <c r="AS4557" s="67"/>
      <c r="AT4557" s="68"/>
    </row>
    <row r="4558" spans="1:46" x14ac:dyDescent="0.25">
      <c r="A4558" s="60">
        <v>69220.301254461519</v>
      </c>
      <c r="B4558" s="54">
        <f t="shared" si="201"/>
        <v>11</v>
      </c>
      <c r="C4558" s="54">
        <f t="shared" si="202"/>
        <v>4549</v>
      </c>
      <c r="D4558" s="60">
        <v>69220.301254461519</v>
      </c>
      <c r="G4558" s="63"/>
      <c r="I4558" s="64"/>
      <c r="J4558" s="64"/>
      <c r="K4558" s="65"/>
      <c r="M4558" s="64"/>
      <c r="N4558" s="66"/>
      <c r="O4558" s="66"/>
      <c r="Q4558" s="67"/>
      <c r="R4558" s="68"/>
      <c r="S4558" s="63"/>
      <c r="AC4558" s="63">
        <v>67154.845451649744</v>
      </c>
      <c r="AD4558" s="63"/>
      <c r="AE4558" s="54" t="s">
        <v>176</v>
      </c>
      <c r="AG4558" s="63"/>
      <c r="AK4558" s="64"/>
      <c r="AL4558" s="64"/>
      <c r="AM4558" s="65"/>
      <c r="AO4558" s="64"/>
      <c r="AP4558" s="66"/>
      <c r="AQ4558" s="66"/>
      <c r="AS4558" s="67"/>
      <c r="AT4558" s="68"/>
    </row>
    <row r="4559" spans="1:46" x14ac:dyDescent="0.25">
      <c r="A4559" s="60">
        <v>69236.025274461135</v>
      </c>
      <c r="B4559" s="54">
        <f t="shared" si="201"/>
        <v>12</v>
      </c>
      <c r="C4559" s="54">
        <f t="shared" si="202"/>
        <v>4550</v>
      </c>
      <c r="D4559" s="60">
        <v>69236.025274461135</v>
      </c>
      <c r="G4559" s="63"/>
      <c r="I4559" s="64"/>
      <c r="J4559" s="64"/>
      <c r="K4559" s="65"/>
      <c r="M4559" s="64"/>
      <c r="N4559" s="66"/>
      <c r="O4559" s="66"/>
      <c r="Q4559" s="67"/>
      <c r="R4559" s="68"/>
      <c r="S4559" s="63"/>
      <c r="AC4559" s="63">
        <v>67169.351182685699</v>
      </c>
      <c r="AD4559" s="63"/>
      <c r="AE4559" s="54" t="s">
        <v>177</v>
      </c>
      <c r="AG4559" s="63"/>
      <c r="AK4559" s="64"/>
      <c r="AL4559" s="64"/>
      <c r="AM4559" s="65"/>
      <c r="AO4559" s="64"/>
      <c r="AP4559" s="66"/>
      <c r="AQ4559" s="66"/>
      <c r="AS4559" s="67"/>
      <c r="AT4559" s="68"/>
    </row>
    <row r="4560" spans="1:46" x14ac:dyDescent="0.25">
      <c r="A4560" s="60">
        <v>69251.713443148881</v>
      </c>
      <c r="B4560" s="54">
        <f t="shared" si="201"/>
        <v>13</v>
      </c>
      <c r="C4560" s="54">
        <f t="shared" si="202"/>
        <v>4551</v>
      </c>
      <c r="D4560" s="60">
        <v>69251.713443148881</v>
      </c>
      <c r="G4560" s="63"/>
      <c r="I4560" s="64"/>
      <c r="J4560" s="64"/>
      <c r="K4560" s="65"/>
      <c r="M4560" s="64"/>
      <c r="N4560" s="66"/>
      <c r="O4560" s="66"/>
      <c r="Q4560" s="67"/>
      <c r="R4560" s="68"/>
      <c r="S4560" s="63"/>
      <c r="AC4560" s="63">
        <v>67184.268952983432</v>
      </c>
      <c r="AD4560" s="63"/>
      <c r="AE4560" s="54" t="s">
        <v>176</v>
      </c>
      <c r="AG4560" s="63"/>
      <c r="AK4560" s="64"/>
      <c r="AL4560" s="64"/>
      <c r="AM4560" s="65"/>
      <c r="AO4560" s="64"/>
      <c r="AP4560" s="66"/>
      <c r="AQ4560" s="66"/>
      <c r="AS4560" s="67"/>
      <c r="AT4560" s="68"/>
    </row>
    <row r="4561" spans="1:46" x14ac:dyDescent="0.25">
      <c r="A4561" s="60">
        <v>69267.332286254503</v>
      </c>
      <c r="B4561" s="54">
        <f t="shared" si="201"/>
        <v>14</v>
      </c>
      <c r="C4561" s="54">
        <f t="shared" si="202"/>
        <v>4552</v>
      </c>
      <c r="D4561" s="60">
        <v>69267.332286254503</v>
      </c>
      <c r="G4561" s="63"/>
      <c r="I4561" s="64"/>
      <c r="J4561" s="64"/>
      <c r="K4561" s="65"/>
      <c r="M4561" s="64"/>
      <c r="N4561" s="66"/>
      <c r="O4561" s="66"/>
      <c r="Q4561" s="67"/>
      <c r="R4561" s="68"/>
      <c r="S4561" s="63"/>
      <c r="AC4561" s="63">
        <v>67199.162546118721</v>
      </c>
      <c r="AD4561" s="63"/>
      <c r="AE4561" s="54" t="s">
        <v>177</v>
      </c>
      <c r="AG4561" s="63"/>
      <c r="AK4561" s="64"/>
      <c r="AL4561" s="64"/>
      <c r="AM4561" s="65"/>
      <c r="AO4561" s="64"/>
      <c r="AP4561" s="66"/>
      <c r="AQ4561" s="66"/>
      <c r="AS4561" s="67"/>
      <c r="AT4561" s="68"/>
    </row>
    <row r="4562" spans="1:46" x14ac:dyDescent="0.25">
      <c r="A4562" s="60">
        <v>69282.851876138244</v>
      </c>
      <c r="B4562" s="54">
        <f t="shared" si="201"/>
        <v>15</v>
      </c>
      <c r="C4562" s="54">
        <f t="shared" si="202"/>
        <v>4553</v>
      </c>
      <c r="D4562" s="60">
        <v>69282.851876138244</v>
      </c>
      <c r="G4562" s="63"/>
      <c r="I4562" s="64"/>
      <c r="J4562" s="64"/>
      <c r="K4562" s="65"/>
      <c r="M4562" s="64"/>
      <c r="N4562" s="66"/>
      <c r="O4562" s="66"/>
      <c r="Q4562" s="67"/>
      <c r="R4562" s="68"/>
      <c r="S4562" s="63"/>
      <c r="AC4562" s="63">
        <v>67213.721985926386</v>
      </c>
      <c r="AD4562" s="63"/>
      <c r="AE4562" s="54" t="s">
        <v>176</v>
      </c>
      <c r="AG4562" s="63"/>
      <c r="AK4562" s="64"/>
      <c r="AL4562" s="64"/>
      <c r="AM4562" s="65"/>
      <c r="AO4562" s="64"/>
      <c r="AP4562" s="66"/>
      <c r="AQ4562" s="66"/>
      <c r="AS4562" s="67"/>
      <c r="AT4562" s="68"/>
    </row>
    <row r="4563" spans="1:46" x14ac:dyDescent="0.25">
      <c r="A4563" s="60">
        <v>69298.256717144977</v>
      </c>
      <c r="B4563" s="54">
        <f t="shared" si="201"/>
        <v>16</v>
      </c>
      <c r="C4563" s="54">
        <f t="shared" si="202"/>
        <v>4554</v>
      </c>
      <c r="D4563" s="60">
        <v>69298.256717144977</v>
      </c>
      <c r="G4563" s="63"/>
      <c r="I4563" s="64"/>
      <c r="J4563" s="64"/>
      <c r="K4563" s="65"/>
      <c r="M4563" s="64"/>
      <c r="N4563" s="66"/>
      <c r="O4563" s="66"/>
      <c r="Q4563" s="67"/>
      <c r="R4563" s="68"/>
      <c r="S4563" s="63"/>
      <c r="AC4563" s="63">
        <v>67228.970333328471</v>
      </c>
      <c r="AD4563" s="63"/>
      <c r="AE4563" s="54" t="s">
        <v>177</v>
      </c>
      <c r="AG4563" s="63"/>
      <c r="AK4563" s="64"/>
      <c r="AL4563" s="64"/>
      <c r="AM4563" s="65"/>
      <c r="AO4563" s="64"/>
      <c r="AP4563" s="66"/>
      <c r="AQ4563" s="66"/>
      <c r="AS4563" s="67"/>
      <c r="AT4563" s="68"/>
    </row>
    <row r="4564" spans="1:46" x14ac:dyDescent="0.25">
      <c r="A4564" s="60">
        <v>69313.528244350571</v>
      </c>
      <c r="B4564" s="54">
        <f t="shared" si="201"/>
        <v>17</v>
      </c>
      <c r="C4564" s="54">
        <f t="shared" si="202"/>
        <v>4555</v>
      </c>
      <c r="D4564" s="60">
        <v>69313.528244350571</v>
      </c>
      <c r="G4564" s="63"/>
      <c r="I4564" s="64"/>
      <c r="J4564" s="64"/>
      <c r="K4564" s="65"/>
      <c r="M4564" s="64"/>
      <c r="N4564" s="66"/>
      <c r="O4564" s="66"/>
      <c r="Q4564" s="67"/>
      <c r="R4564" s="68"/>
      <c r="S4564" s="63"/>
      <c r="AC4564" s="63">
        <v>67243.205104814842</v>
      </c>
      <c r="AD4564" s="63"/>
      <c r="AE4564" s="54" t="s">
        <v>176</v>
      </c>
      <c r="AG4564" s="63"/>
      <c r="AK4564" s="64"/>
      <c r="AL4564" s="64"/>
      <c r="AM4564" s="65"/>
      <c r="AO4564" s="64"/>
      <c r="AP4564" s="66"/>
      <c r="AQ4564" s="66"/>
      <c r="AS4564" s="67"/>
      <c r="AT4564" s="68"/>
    </row>
    <row r="4565" spans="1:46" x14ac:dyDescent="0.25">
      <c r="A4565" s="60">
        <v>69328.672281386796</v>
      </c>
      <c r="B4565" s="54">
        <f t="shared" si="201"/>
        <v>18</v>
      </c>
      <c r="C4565" s="54">
        <f t="shared" si="202"/>
        <v>4556</v>
      </c>
      <c r="D4565" s="60">
        <v>69328.672281386796</v>
      </c>
      <c r="G4565" s="63"/>
      <c r="I4565" s="64"/>
      <c r="J4565" s="64"/>
      <c r="K4565" s="65"/>
      <c r="M4565" s="64"/>
      <c r="N4565" s="66"/>
      <c r="O4565" s="66"/>
      <c r="Q4565" s="67"/>
      <c r="R4565" s="68"/>
      <c r="S4565" s="63"/>
      <c r="AC4565" s="63">
        <v>67258.693706051912</v>
      </c>
      <c r="AD4565" s="63"/>
      <c r="AE4565" s="54" t="s">
        <v>177</v>
      </c>
      <c r="AG4565" s="63"/>
      <c r="AK4565" s="64"/>
      <c r="AL4565" s="64"/>
      <c r="AM4565" s="65"/>
      <c r="AO4565" s="64"/>
      <c r="AP4565" s="66"/>
      <c r="AQ4565" s="66"/>
      <c r="AS4565" s="67"/>
      <c r="AT4565" s="68"/>
    </row>
    <row r="4566" spans="1:46" x14ac:dyDescent="0.25">
      <c r="A4566" s="60">
        <v>69343.685769011267</v>
      </c>
      <c r="B4566" s="54">
        <f t="shared" si="201"/>
        <v>19</v>
      </c>
      <c r="C4566" s="54">
        <f t="shared" si="202"/>
        <v>4557</v>
      </c>
      <c r="D4566" s="60">
        <v>69343.685769011267</v>
      </c>
      <c r="G4566" s="63"/>
      <c r="I4566" s="64"/>
      <c r="J4566" s="64"/>
      <c r="K4566" s="65"/>
      <c r="M4566" s="64"/>
      <c r="N4566" s="66"/>
      <c r="O4566" s="66"/>
      <c r="Q4566" s="67"/>
      <c r="R4566" s="68"/>
      <c r="S4566" s="63"/>
      <c r="AC4566" s="63">
        <v>67272.712726000696</v>
      </c>
      <c r="AD4566" s="63"/>
      <c r="AE4566" s="54" t="s">
        <v>176</v>
      </c>
      <c r="AG4566" s="63"/>
      <c r="AK4566" s="64"/>
      <c r="AL4566" s="64"/>
      <c r="AM4566" s="65"/>
      <c r="AO4566" s="64"/>
      <c r="AP4566" s="66"/>
      <c r="AQ4566" s="66"/>
      <c r="AS4566" s="67"/>
      <c r="AT4566" s="68"/>
    </row>
    <row r="4567" spans="1:46" x14ac:dyDescent="0.25">
      <c r="A4567" s="60">
        <v>69358.593512802385</v>
      </c>
      <c r="B4567" s="54">
        <f t="shared" si="201"/>
        <v>20</v>
      </c>
      <c r="C4567" s="54">
        <f t="shared" si="202"/>
        <v>4558</v>
      </c>
      <c r="D4567" s="60">
        <v>69358.593512802385</v>
      </c>
      <c r="G4567" s="63"/>
      <c r="I4567" s="64"/>
      <c r="J4567" s="64"/>
      <c r="K4567" s="65"/>
      <c r="M4567" s="64"/>
      <c r="N4567" s="66"/>
      <c r="O4567" s="66"/>
      <c r="Q4567" s="67"/>
      <c r="R4567" s="68"/>
      <c r="S4567" s="63"/>
      <c r="AC4567" s="63">
        <v>67288.285431826022</v>
      </c>
      <c r="AD4567" s="63"/>
      <c r="AE4567" s="54" t="s">
        <v>177</v>
      </c>
      <c r="AG4567" s="63"/>
      <c r="AK4567" s="64"/>
      <c r="AL4567" s="64"/>
      <c r="AM4567" s="65"/>
      <c r="AO4567" s="64"/>
      <c r="AP4567" s="66"/>
      <c r="AQ4567" s="66"/>
      <c r="AS4567" s="67"/>
      <c r="AT4567" s="68"/>
    </row>
    <row r="4568" spans="1:46" x14ac:dyDescent="0.25">
      <c r="A4568" s="60">
        <v>69373.406706484035</v>
      </c>
      <c r="B4568" s="54">
        <f t="shared" si="201"/>
        <v>21</v>
      </c>
      <c r="C4568" s="54">
        <f t="shared" si="202"/>
        <v>4559</v>
      </c>
      <c r="D4568" s="60">
        <v>69373.406706484035</v>
      </c>
      <c r="G4568" s="63"/>
      <c r="I4568" s="64"/>
      <c r="J4568" s="64"/>
      <c r="K4568" s="65"/>
      <c r="M4568" s="64"/>
      <c r="N4568" s="66"/>
      <c r="O4568" s="66"/>
      <c r="Q4568" s="67"/>
      <c r="R4568" s="68"/>
      <c r="S4568" s="63"/>
      <c r="AC4568" s="63">
        <v>67302.246388194151</v>
      </c>
      <c r="AD4568" s="63"/>
      <c r="AE4568" s="54" t="s">
        <v>176</v>
      </c>
      <c r="AG4568" s="63"/>
      <c r="AK4568" s="64"/>
      <c r="AL4568" s="64"/>
      <c r="AM4568" s="65"/>
      <c r="AO4568" s="64"/>
      <c r="AP4568" s="66"/>
      <c r="AQ4568" s="66"/>
      <c r="AS4568" s="67"/>
      <c r="AT4568" s="68"/>
    </row>
    <row r="4569" spans="1:46" x14ac:dyDescent="0.25">
      <c r="A4569" s="60">
        <v>69388.163056282327</v>
      </c>
      <c r="B4569" s="54">
        <f t="shared" si="201"/>
        <v>22</v>
      </c>
      <c r="C4569" s="54">
        <f t="shared" si="202"/>
        <v>4560</v>
      </c>
      <c r="D4569" s="60">
        <v>69388.163056282327</v>
      </c>
      <c r="G4569" s="63"/>
      <c r="I4569" s="64"/>
      <c r="J4569" s="64"/>
      <c r="K4569" s="65"/>
      <c r="M4569" s="64"/>
      <c r="N4569" s="66"/>
      <c r="O4569" s="66"/>
      <c r="Q4569" s="67"/>
      <c r="R4569" s="68"/>
      <c r="S4569" s="63"/>
      <c r="AC4569" s="63">
        <v>67317.746657310519</v>
      </c>
      <c r="AD4569" s="63"/>
      <c r="AE4569" s="54" t="s">
        <v>177</v>
      </c>
      <c r="AG4569" s="63"/>
      <c r="AK4569" s="64"/>
      <c r="AL4569" s="64"/>
      <c r="AM4569" s="65"/>
      <c r="AO4569" s="64"/>
      <c r="AP4569" s="66"/>
      <c r="AQ4569" s="66"/>
      <c r="AS4569" s="67"/>
      <c r="AT4569" s="68"/>
    </row>
    <row r="4570" spans="1:46" x14ac:dyDescent="0.25">
      <c r="A4570" s="60">
        <v>69402.882910963148</v>
      </c>
      <c r="B4570" s="54">
        <f t="shared" si="201"/>
        <v>23</v>
      </c>
      <c r="C4570" s="54">
        <f t="shared" si="202"/>
        <v>4561</v>
      </c>
      <c r="D4570" s="60">
        <v>69402.882910963148</v>
      </c>
      <c r="G4570" s="63"/>
      <c r="I4570" s="64"/>
      <c r="J4570" s="64"/>
      <c r="K4570" s="65"/>
      <c r="M4570" s="64"/>
      <c r="N4570" s="66"/>
      <c r="O4570" s="66"/>
      <c r="Q4570" s="67"/>
      <c r="R4570" s="68"/>
      <c r="S4570" s="63"/>
      <c r="AC4570" s="63">
        <v>67331.816044280771</v>
      </c>
      <c r="AD4570" s="63"/>
      <c r="AE4570" s="54" t="s">
        <v>176</v>
      </c>
      <c r="AG4570" s="63"/>
      <c r="AK4570" s="64"/>
      <c r="AL4570" s="64"/>
      <c r="AM4570" s="65"/>
      <c r="AO4570" s="64"/>
      <c r="AP4570" s="66"/>
      <c r="AQ4570" s="66"/>
      <c r="AS4570" s="67"/>
      <c r="AT4570" s="68"/>
    </row>
    <row r="4571" spans="1:46" x14ac:dyDescent="0.25">
      <c r="A4571" s="60">
        <v>69417.609288348351</v>
      </c>
      <c r="B4571" s="54">
        <f t="shared" si="201"/>
        <v>24</v>
      </c>
      <c r="C4571" s="54">
        <f t="shared" si="202"/>
        <v>4562</v>
      </c>
      <c r="D4571" s="60">
        <v>69417.609288348351</v>
      </c>
      <c r="G4571" s="63"/>
      <c r="I4571" s="64"/>
      <c r="J4571" s="64"/>
      <c r="K4571" s="65"/>
      <c r="M4571" s="64"/>
      <c r="N4571" s="66"/>
      <c r="O4571" s="66"/>
      <c r="Q4571" s="67"/>
      <c r="R4571" s="68"/>
      <c r="S4571" s="63"/>
      <c r="AC4571" s="63">
        <v>67347.110413668677</v>
      </c>
      <c r="AD4571" s="63"/>
      <c r="AE4571" s="54" t="s">
        <v>177</v>
      </c>
      <c r="AG4571" s="63"/>
      <c r="AK4571" s="64"/>
      <c r="AL4571" s="64"/>
      <c r="AM4571" s="65"/>
      <c r="AO4571" s="64"/>
      <c r="AP4571" s="66"/>
      <c r="AQ4571" s="66"/>
      <c r="AS4571" s="67"/>
      <c r="AT4571" s="68"/>
    </row>
    <row r="4572" spans="1:46" x14ac:dyDescent="0.25">
      <c r="A4572" s="60">
        <v>69432.364560739137</v>
      </c>
      <c r="B4572" s="54">
        <f t="shared" si="201"/>
        <v>1</v>
      </c>
      <c r="C4572" s="54">
        <f t="shared" si="202"/>
        <v>4563</v>
      </c>
      <c r="D4572" s="60">
        <v>69432.364560739137</v>
      </c>
      <c r="G4572" s="63"/>
      <c r="I4572" s="64"/>
      <c r="J4572" s="64"/>
      <c r="K4572" s="65"/>
      <c r="M4572" s="64"/>
      <c r="N4572" s="66"/>
      <c r="O4572" s="66"/>
      <c r="Q4572" s="67"/>
      <c r="R4572" s="68"/>
      <c r="S4572" s="63"/>
      <c r="AC4572" s="63">
        <v>67361.427713664249</v>
      </c>
      <c r="AD4572" s="63"/>
      <c r="AE4572" s="54" t="s">
        <v>176</v>
      </c>
      <c r="AG4572" s="63"/>
      <c r="AK4572" s="64"/>
      <c r="AL4572" s="64"/>
      <c r="AM4572" s="65"/>
      <c r="AO4572" s="64"/>
      <c r="AP4572" s="66"/>
      <c r="AQ4572" s="66"/>
      <c r="AS4572" s="67"/>
      <c r="AT4572" s="68"/>
    </row>
    <row r="4573" spans="1:46" x14ac:dyDescent="0.25">
      <c r="A4573" s="60">
        <v>69447.189320644829</v>
      </c>
      <c r="B4573" s="54">
        <f t="shared" si="201"/>
        <v>2</v>
      </c>
      <c r="C4573" s="54">
        <f t="shared" si="202"/>
        <v>4564</v>
      </c>
      <c r="D4573" s="60">
        <v>69447.189320644829</v>
      </c>
      <c r="G4573" s="63"/>
      <c r="I4573" s="64"/>
      <c r="J4573" s="64"/>
      <c r="K4573" s="65"/>
      <c r="M4573" s="64"/>
      <c r="N4573" s="66"/>
      <c r="O4573" s="66"/>
      <c r="Q4573" s="67"/>
      <c r="R4573" s="68"/>
      <c r="S4573" s="63"/>
      <c r="AC4573" s="63">
        <v>67376.418917038012</v>
      </c>
      <c r="AD4573" s="63"/>
      <c r="AE4573" s="54" t="s">
        <v>177</v>
      </c>
      <c r="AG4573" s="63"/>
      <c r="AK4573" s="64"/>
      <c r="AL4573" s="64"/>
      <c r="AM4573" s="65"/>
      <c r="AO4573" s="64"/>
      <c r="AP4573" s="66"/>
      <c r="AQ4573" s="66"/>
      <c r="AS4573" s="67"/>
      <c r="AT4573" s="68"/>
    </row>
    <row r="4574" spans="1:46" x14ac:dyDescent="0.25">
      <c r="A4574" s="60">
        <v>69462.100142720621</v>
      </c>
      <c r="B4574" s="54">
        <f t="shared" si="201"/>
        <v>3</v>
      </c>
      <c r="C4574" s="54">
        <f t="shared" si="202"/>
        <v>4565</v>
      </c>
      <c r="D4574" s="60">
        <v>69462.100142720621</v>
      </c>
      <c r="G4574" s="63"/>
      <c r="I4574" s="64"/>
      <c r="J4574" s="64"/>
      <c r="K4574" s="65"/>
      <c r="M4574" s="64"/>
      <c r="N4574" s="66"/>
      <c r="O4574" s="66"/>
      <c r="Q4574" s="67"/>
      <c r="R4574" s="68"/>
      <c r="S4574" s="63"/>
      <c r="AC4574" s="63">
        <v>67391.069941377267</v>
      </c>
      <c r="AD4574" s="63"/>
      <c r="AE4574" s="54" t="s">
        <v>176</v>
      </c>
      <c r="AG4574" s="63"/>
      <c r="AK4574" s="64"/>
      <c r="AL4574" s="64"/>
      <c r="AM4574" s="65"/>
      <c r="AO4574" s="64"/>
      <c r="AP4574" s="66"/>
      <c r="AQ4574" s="66"/>
      <c r="AS4574" s="67"/>
      <c r="AT4574" s="68"/>
    </row>
    <row r="4575" spans="1:46" x14ac:dyDescent="0.25">
      <c r="A4575" s="60">
        <v>69477.128255766816</v>
      </c>
      <c r="B4575" s="54">
        <f t="shared" si="201"/>
        <v>4</v>
      </c>
      <c r="C4575" s="54">
        <f t="shared" si="202"/>
        <v>4566</v>
      </c>
      <c r="D4575" s="60">
        <v>69477.128255766816</v>
      </c>
      <c r="G4575" s="63"/>
      <c r="I4575" s="64"/>
      <c r="J4575" s="64"/>
      <c r="K4575" s="65"/>
      <c r="M4575" s="64"/>
      <c r="N4575" s="66"/>
      <c r="O4575" s="66"/>
      <c r="Q4575" s="67"/>
      <c r="R4575" s="68"/>
      <c r="S4575" s="63"/>
      <c r="AC4575" s="63">
        <v>67405.711270763539</v>
      </c>
      <c r="AD4575" s="63"/>
      <c r="AE4575" s="54" t="s">
        <v>177</v>
      </c>
      <c r="AG4575" s="63"/>
      <c r="AK4575" s="64"/>
      <c r="AL4575" s="64"/>
      <c r="AM4575" s="65"/>
      <c r="AO4575" s="64"/>
      <c r="AP4575" s="66"/>
      <c r="AQ4575" s="66"/>
      <c r="AS4575" s="67"/>
      <c r="AT4575" s="68"/>
    </row>
    <row r="4576" spans="1:46" x14ac:dyDescent="0.25">
      <c r="A4576" s="60">
        <v>69492.277022606693</v>
      </c>
      <c r="B4576" s="54">
        <f t="shared" si="201"/>
        <v>5</v>
      </c>
      <c r="C4576" s="54">
        <f t="shared" si="202"/>
        <v>4567</v>
      </c>
      <c r="D4576" s="60">
        <v>69492.277022606693</v>
      </c>
      <c r="G4576" s="63"/>
      <c r="I4576" s="64"/>
      <c r="J4576" s="64"/>
      <c r="K4576" s="65"/>
      <c r="M4576" s="64"/>
      <c r="N4576" s="66"/>
      <c r="O4576" s="66"/>
      <c r="Q4576" s="67"/>
      <c r="R4576" s="68"/>
      <c r="S4576" s="63"/>
      <c r="AC4576" s="63">
        <v>67420.71306137694</v>
      </c>
      <c r="AD4576" s="63"/>
      <c r="AE4576" s="54" t="s">
        <v>176</v>
      </c>
      <c r="AG4576" s="63"/>
      <c r="AK4576" s="64"/>
      <c r="AL4576" s="64"/>
      <c r="AM4576" s="65"/>
      <c r="AO4576" s="64"/>
      <c r="AP4576" s="66"/>
      <c r="AQ4576" s="66"/>
      <c r="AS4576" s="67"/>
      <c r="AT4576" s="68"/>
    </row>
    <row r="4577" spans="1:46" x14ac:dyDescent="0.25">
      <c r="A4577" s="60">
        <v>69507.563274886925</v>
      </c>
      <c r="B4577" s="54">
        <f t="shared" si="201"/>
        <v>6</v>
      </c>
      <c r="C4577" s="54">
        <f t="shared" si="202"/>
        <v>4568</v>
      </c>
      <c r="D4577" s="60">
        <v>69507.563274886925</v>
      </c>
      <c r="G4577" s="63"/>
      <c r="I4577" s="64"/>
      <c r="J4577" s="64"/>
      <c r="K4577" s="65"/>
      <c r="M4577" s="64"/>
      <c r="N4577" s="66"/>
      <c r="O4577" s="66"/>
      <c r="Q4577" s="67"/>
      <c r="R4577" s="68"/>
      <c r="S4577" s="63"/>
      <c r="AC4577" s="63">
        <v>67435.022376705892</v>
      </c>
      <c r="AD4577" s="63"/>
      <c r="AE4577" s="54" t="s">
        <v>177</v>
      </c>
      <c r="AG4577" s="63"/>
      <c r="AK4577" s="64"/>
      <c r="AL4577" s="64"/>
      <c r="AM4577" s="65"/>
      <c r="AO4577" s="64"/>
      <c r="AP4577" s="66"/>
      <c r="AQ4577" s="66"/>
      <c r="AS4577" s="67"/>
      <c r="AT4577" s="68"/>
    </row>
    <row r="4578" spans="1:46" x14ac:dyDescent="0.25">
      <c r="A4578" s="60">
        <v>69522.971828350332</v>
      </c>
      <c r="B4578" s="54">
        <f t="shared" si="201"/>
        <v>7</v>
      </c>
      <c r="C4578" s="54">
        <f t="shared" si="202"/>
        <v>4569</v>
      </c>
      <c r="D4578" s="60">
        <v>69522.971828350332</v>
      </c>
      <c r="G4578" s="63"/>
      <c r="I4578" s="64"/>
      <c r="J4578" s="64"/>
      <c r="K4578" s="65"/>
      <c r="M4578" s="64"/>
      <c r="N4578" s="66"/>
      <c r="O4578" s="66"/>
      <c r="Q4578" s="67"/>
      <c r="R4578" s="68"/>
      <c r="S4578" s="63"/>
      <c r="AC4578" s="63">
        <v>67450.324624477886</v>
      </c>
      <c r="AD4578" s="63"/>
      <c r="AE4578" s="54" t="s">
        <v>176</v>
      </c>
      <c r="AG4578" s="63"/>
      <c r="AK4578" s="64"/>
      <c r="AL4578" s="64"/>
      <c r="AM4578" s="65"/>
      <c r="AO4578" s="64"/>
      <c r="AP4578" s="66"/>
      <c r="AQ4578" s="66"/>
      <c r="AS4578" s="67"/>
      <c r="AT4578" s="68"/>
    </row>
    <row r="4579" spans="1:46" x14ac:dyDescent="0.25">
      <c r="A4579" s="60">
        <v>69538.503366657067</v>
      </c>
      <c r="B4579" s="54">
        <f t="shared" si="201"/>
        <v>8</v>
      </c>
      <c r="C4579" s="54">
        <f t="shared" si="202"/>
        <v>4570</v>
      </c>
      <c r="D4579" s="60">
        <v>69538.503366657067</v>
      </c>
      <c r="G4579" s="63"/>
      <c r="I4579" s="64"/>
      <c r="J4579" s="64"/>
      <c r="K4579" s="65"/>
      <c r="M4579" s="64"/>
      <c r="N4579" s="66"/>
      <c r="O4579" s="66"/>
      <c r="Q4579" s="67"/>
      <c r="R4579" s="68"/>
      <c r="S4579" s="63"/>
      <c r="AC4579" s="63">
        <v>67464.387374791317</v>
      </c>
      <c r="AD4579" s="63"/>
      <c r="AE4579" s="54" t="s">
        <v>177</v>
      </c>
      <c r="AG4579" s="63"/>
      <c r="AK4579" s="64"/>
      <c r="AL4579" s="64"/>
      <c r="AM4579" s="65"/>
      <c r="AO4579" s="64"/>
      <c r="AP4579" s="66"/>
      <c r="AQ4579" s="66"/>
      <c r="AS4579" s="67"/>
      <c r="AT4579" s="68"/>
    </row>
    <row r="4580" spans="1:46" x14ac:dyDescent="0.25">
      <c r="A4580" s="60">
        <v>69554.123391405214</v>
      </c>
      <c r="B4580" s="54">
        <f t="shared" si="201"/>
        <v>9</v>
      </c>
      <c r="C4580" s="54">
        <f t="shared" si="202"/>
        <v>4571</v>
      </c>
      <c r="D4580" s="60">
        <v>69554.123391405214</v>
      </c>
      <c r="G4580" s="63"/>
      <c r="I4580" s="64"/>
      <c r="J4580" s="64"/>
      <c r="K4580" s="65"/>
      <c r="M4580" s="64"/>
      <c r="N4580" s="66"/>
      <c r="O4580" s="66"/>
      <c r="Q4580" s="67"/>
      <c r="R4580" s="68"/>
      <c r="S4580" s="63"/>
      <c r="AC4580" s="63">
        <v>67479.888284008019</v>
      </c>
      <c r="AD4580" s="63"/>
      <c r="AE4580" s="54" t="s">
        <v>176</v>
      </c>
      <c r="AG4580" s="63"/>
      <c r="AK4580" s="64"/>
      <c r="AL4580" s="64"/>
      <c r="AM4580" s="65"/>
      <c r="AO4580" s="64"/>
      <c r="AP4580" s="66"/>
      <c r="AQ4580" s="66"/>
      <c r="AS4580" s="67"/>
      <c r="AT4580" s="68"/>
    </row>
    <row r="4581" spans="1:46" x14ac:dyDescent="0.25">
      <c r="A4581" s="60">
        <v>69569.818538886029</v>
      </c>
      <c r="B4581" s="54">
        <f t="shared" si="201"/>
        <v>10</v>
      </c>
      <c r="C4581" s="54">
        <f t="shared" si="202"/>
        <v>4572</v>
      </c>
      <c r="D4581" s="60">
        <v>69569.818538886029</v>
      </c>
      <c r="G4581" s="63"/>
      <c r="I4581" s="64"/>
      <c r="J4581" s="64"/>
      <c r="K4581" s="65"/>
      <c r="M4581" s="64"/>
      <c r="N4581" s="66"/>
      <c r="O4581" s="66"/>
      <c r="Q4581" s="67"/>
      <c r="R4581" s="68"/>
      <c r="S4581" s="63"/>
      <c r="AC4581" s="63">
        <v>67493.844042569865</v>
      </c>
      <c r="AD4581" s="63"/>
      <c r="AE4581" s="54" t="s">
        <v>177</v>
      </c>
      <c r="AG4581" s="63"/>
      <c r="AK4581" s="64"/>
      <c r="AL4581" s="64"/>
      <c r="AM4581" s="65"/>
      <c r="AO4581" s="64"/>
      <c r="AP4581" s="66"/>
      <c r="AQ4581" s="66"/>
      <c r="AS4581" s="67"/>
      <c r="AT4581" s="68"/>
    </row>
    <row r="4582" spans="1:46" x14ac:dyDescent="0.25">
      <c r="A4582" s="60">
        <v>69585.541186662391</v>
      </c>
      <c r="B4582" s="54">
        <f t="shared" si="201"/>
        <v>11</v>
      </c>
      <c r="C4582" s="54">
        <f t="shared" si="202"/>
        <v>4573</v>
      </c>
      <c r="D4582" s="60">
        <v>69585.541186662391</v>
      </c>
      <c r="G4582" s="63"/>
      <c r="I4582" s="64"/>
      <c r="J4582" s="64"/>
      <c r="K4582" s="65"/>
      <c r="M4582" s="64"/>
      <c r="N4582" s="66"/>
      <c r="O4582" s="66"/>
      <c r="Q4582" s="67"/>
      <c r="R4582" s="68"/>
      <c r="S4582" s="63"/>
      <c r="AC4582" s="63">
        <v>67509.409435173031</v>
      </c>
      <c r="AD4582" s="63"/>
      <c r="AE4582" s="54" t="s">
        <v>176</v>
      </c>
      <c r="AG4582" s="63"/>
      <c r="AK4582" s="64"/>
      <c r="AL4582" s="64"/>
      <c r="AM4582" s="65"/>
      <c r="AO4582" s="64"/>
      <c r="AP4582" s="66"/>
      <c r="AQ4582" s="66"/>
      <c r="AS4582" s="67"/>
      <c r="AT4582" s="68"/>
    </row>
    <row r="4583" spans="1:46" x14ac:dyDescent="0.25">
      <c r="A4583" s="60">
        <v>69601.269625575747</v>
      </c>
      <c r="B4583" s="54">
        <f t="shared" si="201"/>
        <v>12</v>
      </c>
      <c r="C4583" s="54">
        <f t="shared" si="202"/>
        <v>4574</v>
      </c>
      <c r="D4583" s="60">
        <v>69601.269625575747</v>
      </c>
      <c r="G4583" s="63"/>
      <c r="I4583" s="64"/>
      <c r="J4583" s="64"/>
      <c r="K4583" s="65"/>
      <c r="M4583" s="64"/>
      <c r="N4583" s="66"/>
      <c r="O4583" s="66"/>
      <c r="Q4583" s="67"/>
      <c r="R4583" s="68"/>
      <c r="S4583" s="63"/>
      <c r="AC4583" s="63">
        <v>67523.425480172969</v>
      </c>
      <c r="AD4583" s="63"/>
      <c r="AE4583" s="54" t="s">
        <v>177</v>
      </c>
      <c r="AG4583" s="63"/>
      <c r="AK4583" s="64"/>
      <c r="AL4583" s="64"/>
      <c r="AM4583" s="65"/>
      <c r="AO4583" s="64"/>
      <c r="AP4583" s="66"/>
      <c r="AQ4583" s="66"/>
      <c r="AS4583" s="67"/>
      <c r="AT4583" s="68"/>
    </row>
    <row r="4584" spans="1:46" x14ac:dyDescent="0.25">
      <c r="A4584" s="60">
        <v>69616.955218389165</v>
      </c>
      <c r="B4584" s="54">
        <f t="shared" si="201"/>
        <v>13</v>
      </c>
      <c r="C4584" s="54">
        <f t="shared" si="202"/>
        <v>4575</v>
      </c>
      <c r="D4584" s="60">
        <v>69616.955218389165</v>
      </c>
      <c r="G4584" s="63"/>
      <c r="I4584" s="64"/>
      <c r="J4584" s="64"/>
      <c r="K4584" s="65"/>
      <c r="M4584" s="64"/>
      <c r="N4584" s="66"/>
      <c r="O4584" s="66"/>
      <c r="Q4584" s="67"/>
      <c r="R4584" s="68"/>
      <c r="S4584" s="63"/>
      <c r="AC4584" s="63">
        <v>67538.903986405581</v>
      </c>
      <c r="AD4584" s="63"/>
      <c r="AE4584" s="54" t="s">
        <v>176</v>
      </c>
      <c r="AG4584" s="63"/>
      <c r="AK4584" s="64"/>
      <c r="AL4584" s="64"/>
      <c r="AM4584" s="65"/>
      <c r="AO4584" s="64"/>
      <c r="AP4584" s="66"/>
      <c r="AQ4584" s="66"/>
      <c r="AS4584" s="67"/>
      <c r="AT4584" s="68"/>
    </row>
    <row r="4585" spans="1:46" x14ac:dyDescent="0.25">
      <c r="A4585" s="60">
        <v>69632.576361782383</v>
      </c>
      <c r="B4585" s="54">
        <f t="shared" si="201"/>
        <v>14</v>
      </c>
      <c r="C4585" s="54">
        <f t="shared" si="202"/>
        <v>4576</v>
      </c>
      <c r="D4585" s="60">
        <v>69632.576361782383</v>
      </c>
      <c r="G4585" s="63"/>
      <c r="I4585" s="64"/>
      <c r="J4585" s="64"/>
      <c r="K4585" s="65"/>
      <c r="M4585" s="64"/>
      <c r="N4585" s="66"/>
      <c r="O4585" s="66"/>
      <c r="Q4585" s="67"/>
      <c r="R4585" s="68"/>
      <c r="S4585" s="63"/>
      <c r="AC4585" s="63">
        <v>67553.139740041457</v>
      </c>
      <c r="AD4585" s="63"/>
      <c r="AE4585" s="54" t="s">
        <v>177</v>
      </c>
      <c r="AG4585" s="63"/>
      <c r="AK4585" s="64"/>
      <c r="AL4585" s="64"/>
      <c r="AM4585" s="65"/>
      <c r="AO4585" s="64"/>
      <c r="AP4585" s="66"/>
      <c r="AQ4585" s="66"/>
      <c r="AS4585" s="67"/>
      <c r="AT4585" s="68"/>
    </row>
    <row r="4586" spans="1:46" x14ac:dyDescent="0.25">
      <c r="A4586" s="60">
        <v>69648.096230309922</v>
      </c>
      <c r="B4586" s="54">
        <f t="shared" si="201"/>
        <v>15</v>
      </c>
      <c r="C4586" s="54">
        <f t="shared" si="202"/>
        <v>4577</v>
      </c>
      <c r="D4586" s="60">
        <v>69648.096230309922</v>
      </c>
      <c r="G4586" s="63"/>
      <c r="I4586" s="64"/>
      <c r="J4586" s="64"/>
      <c r="K4586" s="65"/>
      <c r="M4586" s="64"/>
      <c r="N4586" s="66"/>
      <c r="O4586" s="66"/>
      <c r="Q4586" s="67"/>
      <c r="R4586" s="68"/>
      <c r="S4586" s="63"/>
      <c r="AC4586" s="63">
        <v>67568.381658081431</v>
      </c>
      <c r="AD4586" s="63"/>
      <c r="AE4586" s="54" t="s">
        <v>176</v>
      </c>
      <c r="AG4586" s="63"/>
      <c r="AK4586" s="64"/>
      <c r="AL4586" s="64"/>
      <c r="AM4586" s="65"/>
      <c r="AO4586" s="64"/>
      <c r="AP4586" s="66"/>
      <c r="AQ4586" s="66"/>
      <c r="AS4586" s="67"/>
      <c r="AT4586" s="68"/>
    </row>
    <row r="4587" spans="1:46" x14ac:dyDescent="0.25">
      <c r="A4587" s="60">
        <v>69663.501500270329</v>
      </c>
      <c r="B4587" s="54">
        <f t="shared" si="201"/>
        <v>16</v>
      </c>
      <c r="C4587" s="54">
        <f t="shared" si="202"/>
        <v>4578</v>
      </c>
      <c r="D4587" s="60">
        <v>69663.501500270329</v>
      </c>
      <c r="G4587" s="63"/>
      <c r="I4587" s="64"/>
      <c r="J4587" s="64"/>
      <c r="K4587" s="65"/>
      <c r="M4587" s="64"/>
      <c r="N4587" s="66"/>
      <c r="O4587" s="66"/>
      <c r="Q4587" s="67"/>
      <c r="R4587" s="68"/>
      <c r="S4587" s="63"/>
      <c r="AC4587" s="63">
        <v>67582.947859986685</v>
      </c>
      <c r="AD4587" s="63"/>
      <c r="AE4587" s="54" t="s">
        <v>177</v>
      </c>
      <c r="AG4587" s="63"/>
      <c r="AK4587" s="64"/>
      <c r="AL4587" s="64"/>
      <c r="AM4587" s="65"/>
      <c r="AO4587" s="64"/>
      <c r="AP4587" s="66"/>
      <c r="AQ4587" s="66"/>
      <c r="AS4587" s="67"/>
      <c r="AT4587" s="68"/>
    </row>
    <row r="4588" spans="1:46" x14ac:dyDescent="0.25">
      <c r="A4588" s="60">
        <v>69678.77532924246</v>
      </c>
      <c r="B4588" s="54">
        <f t="shared" si="201"/>
        <v>17</v>
      </c>
      <c r="C4588" s="54">
        <f t="shared" si="202"/>
        <v>4579</v>
      </c>
      <c r="D4588" s="60">
        <v>69678.77532924246</v>
      </c>
      <c r="G4588" s="63"/>
      <c r="I4588" s="64"/>
      <c r="J4588" s="64"/>
      <c r="K4588" s="65"/>
      <c r="M4588" s="64"/>
      <c r="N4588" s="66"/>
      <c r="O4588" s="66"/>
      <c r="Q4588" s="67"/>
      <c r="R4588" s="68"/>
      <c r="S4588" s="63"/>
      <c r="AC4588" s="63">
        <v>67597.83984297514</v>
      </c>
      <c r="AD4588" s="63"/>
      <c r="AE4588" s="54" t="s">
        <v>176</v>
      </c>
      <c r="AG4588" s="63"/>
      <c r="AK4588" s="64"/>
      <c r="AL4588" s="64"/>
      <c r="AM4588" s="65"/>
      <c r="AO4588" s="64"/>
      <c r="AP4588" s="66"/>
      <c r="AQ4588" s="66"/>
      <c r="AS4588" s="67"/>
      <c r="AT4588" s="68"/>
    </row>
    <row r="4589" spans="1:46" x14ac:dyDescent="0.25">
      <c r="A4589" s="60">
        <v>69693.918145211414</v>
      </c>
      <c r="B4589" s="54">
        <f t="shared" si="201"/>
        <v>18</v>
      </c>
      <c r="C4589" s="54">
        <f t="shared" si="202"/>
        <v>4580</v>
      </c>
      <c r="D4589" s="60">
        <v>69693.918145211414</v>
      </c>
      <c r="G4589" s="63"/>
      <c r="I4589" s="64"/>
      <c r="J4589" s="64"/>
      <c r="K4589" s="65"/>
      <c r="M4589" s="64"/>
      <c r="N4589" s="66"/>
      <c r="O4589" s="66"/>
      <c r="Q4589" s="67"/>
      <c r="R4589" s="68"/>
      <c r="S4589" s="63"/>
      <c r="AC4589" s="63">
        <v>67612.768666443881</v>
      </c>
      <c r="AD4589" s="63"/>
      <c r="AE4589" s="54" t="s">
        <v>177</v>
      </c>
      <c r="AG4589" s="63"/>
      <c r="AK4589" s="64"/>
      <c r="AL4589" s="64"/>
      <c r="AM4589" s="65"/>
      <c r="AO4589" s="64"/>
      <c r="AP4589" s="66"/>
      <c r="AQ4589" s="66"/>
      <c r="AS4589" s="67"/>
      <c r="AT4589" s="68"/>
    </row>
    <row r="4590" spans="1:46" x14ac:dyDescent="0.25">
      <c r="A4590" s="60">
        <v>69708.934321049601</v>
      </c>
      <c r="B4590" s="54">
        <f t="shared" si="201"/>
        <v>19</v>
      </c>
      <c r="C4590" s="54">
        <f t="shared" si="202"/>
        <v>4581</v>
      </c>
      <c r="D4590" s="60">
        <v>69708.934321049601</v>
      </c>
      <c r="G4590" s="63"/>
      <c r="I4590" s="64"/>
      <c r="J4590" s="64"/>
      <c r="K4590" s="65"/>
      <c r="M4590" s="64"/>
      <c r="N4590" s="66"/>
      <c r="O4590" s="66"/>
      <c r="Q4590" s="67"/>
      <c r="R4590" s="68"/>
      <c r="S4590" s="63"/>
      <c r="AC4590" s="63">
        <v>67627.27425667597</v>
      </c>
      <c r="AD4590" s="63"/>
      <c r="AE4590" s="54" t="s">
        <v>176</v>
      </c>
      <c r="AG4590" s="63"/>
      <c r="AK4590" s="64"/>
      <c r="AL4590" s="64"/>
      <c r="AM4590" s="65"/>
      <c r="AO4590" s="64"/>
      <c r="AP4590" s="66"/>
      <c r="AQ4590" s="66"/>
      <c r="AS4590" s="67"/>
      <c r="AT4590" s="68"/>
    </row>
    <row r="4591" spans="1:46" x14ac:dyDescent="0.25">
      <c r="A4591" s="60">
        <v>69723.83933555847</v>
      </c>
      <c r="B4591" s="54">
        <f t="shared" si="201"/>
        <v>20</v>
      </c>
      <c r="C4591" s="54">
        <f t="shared" si="202"/>
        <v>4582</v>
      </c>
      <c r="D4591" s="60">
        <v>69723.83933555847</v>
      </c>
      <c r="G4591" s="63"/>
      <c r="I4591" s="64"/>
      <c r="J4591" s="64"/>
      <c r="K4591" s="65"/>
      <c r="M4591" s="64"/>
      <c r="N4591" s="66"/>
      <c r="O4591" s="66"/>
      <c r="Q4591" s="67"/>
      <c r="R4591" s="68"/>
      <c r="S4591" s="63"/>
      <c r="AC4591" s="63">
        <v>67642.519585093483</v>
      </c>
      <c r="AD4591" s="63"/>
      <c r="AE4591" s="54" t="s">
        <v>177</v>
      </c>
      <c r="AG4591" s="63"/>
      <c r="AK4591" s="64"/>
      <c r="AL4591" s="64"/>
      <c r="AM4591" s="65"/>
      <c r="AO4591" s="64"/>
      <c r="AP4591" s="66"/>
      <c r="AQ4591" s="66"/>
      <c r="AS4591" s="67"/>
      <c r="AT4591" s="68"/>
    </row>
    <row r="4592" spans="1:46" x14ac:dyDescent="0.25">
      <c r="A4592" s="60">
        <v>69738.654560026247</v>
      </c>
      <c r="B4592" s="54">
        <f t="shared" si="201"/>
        <v>21</v>
      </c>
      <c r="C4592" s="54">
        <f t="shared" si="202"/>
        <v>4583</v>
      </c>
      <c r="D4592" s="60">
        <v>69738.654560026247</v>
      </c>
      <c r="G4592" s="63"/>
      <c r="I4592" s="64"/>
      <c r="J4592" s="64"/>
      <c r="K4592" s="65"/>
      <c r="M4592" s="64"/>
      <c r="N4592" s="66"/>
      <c r="O4592" s="66"/>
      <c r="Q4592" s="67"/>
      <c r="R4592" s="68"/>
      <c r="S4592" s="63"/>
      <c r="AC4592" s="63">
        <v>67656.694302296266</v>
      </c>
      <c r="AD4592" s="63"/>
      <c r="AE4592" s="54" t="s">
        <v>176</v>
      </c>
      <c r="AG4592" s="63"/>
      <c r="AK4592" s="64"/>
      <c r="AL4592" s="64"/>
      <c r="AM4592" s="65"/>
      <c r="AO4592" s="64"/>
      <c r="AP4592" s="66"/>
      <c r="AQ4592" s="66"/>
      <c r="AS4592" s="67"/>
      <c r="AT4592" s="68"/>
    </row>
    <row r="4593" spans="1:46" x14ac:dyDescent="0.25">
      <c r="A4593" s="60">
        <v>69753.407219754532</v>
      </c>
      <c r="B4593" s="54">
        <f t="shared" si="201"/>
        <v>22</v>
      </c>
      <c r="C4593" s="54">
        <f t="shared" si="202"/>
        <v>4584</v>
      </c>
      <c r="D4593" s="60">
        <v>69753.407219754532</v>
      </c>
      <c r="G4593" s="63"/>
      <c r="I4593" s="64"/>
      <c r="J4593" s="64"/>
      <c r="K4593" s="65"/>
      <c r="M4593" s="64"/>
      <c r="N4593" s="66"/>
      <c r="O4593" s="66"/>
      <c r="Q4593" s="67"/>
      <c r="R4593" s="68"/>
      <c r="S4593" s="63"/>
      <c r="AC4593" s="63">
        <v>67672.155266453978</v>
      </c>
      <c r="AD4593" s="63"/>
      <c r="AE4593" s="54" t="s">
        <v>177</v>
      </c>
      <c r="AG4593" s="63"/>
      <c r="AK4593" s="64"/>
      <c r="AL4593" s="64"/>
      <c r="AM4593" s="65"/>
      <c r="AO4593" s="64"/>
      <c r="AP4593" s="66"/>
      <c r="AQ4593" s="66"/>
      <c r="AS4593" s="67"/>
      <c r="AT4593" s="68"/>
    </row>
    <row r="4594" spans="1:46" x14ac:dyDescent="0.25">
      <c r="A4594" s="60">
        <v>69768.128246767446</v>
      </c>
      <c r="B4594" s="54">
        <f t="shared" si="201"/>
        <v>23</v>
      </c>
      <c r="C4594" s="54">
        <f t="shared" si="202"/>
        <v>4585</v>
      </c>
      <c r="D4594" s="60">
        <v>69768.128246767446</v>
      </c>
      <c r="G4594" s="63"/>
      <c r="I4594" s="64"/>
      <c r="J4594" s="64"/>
      <c r="K4594" s="65"/>
      <c r="M4594" s="64"/>
      <c r="N4594" s="66"/>
      <c r="O4594" s="66"/>
      <c r="Q4594" s="67"/>
      <c r="R4594" s="68"/>
      <c r="S4594" s="63"/>
      <c r="AC4594" s="63">
        <v>67686.126206912566</v>
      </c>
      <c r="AD4594" s="63"/>
      <c r="AE4594" s="54" t="s">
        <v>176</v>
      </c>
      <c r="AG4594" s="63"/>
      <c r="AK4594" s="64"/>
      <c r="AL4594" s="64"/>
      <c r="AM4594" s="65"/>
      <c r="AO4594" s="64"/>
      <c r="AP4594" s="66"/>
      <c r="AQ4594" s="66"/>
      <c r="AS4594" s="67"/>
      <c r="AT4594" s="68"/>
    </row>
    <row r="4595" spans="1:46" x14ac:dyDescent="0.25">
      <c r="A4595" s="60">
        <v>69782.850622122642</v>
      </c>
      <c r="B4595" s="54">
        <f t="shared" si="201"/>
        <v>24</v>
      </c>
      <c r="C4595" s="54">
        <f t="shared" si="202"/>
        <v>4586</v>
      </c>
      <c r="D4595" s="60">
        <v>69782.850622122642</v>
      </c>
      <c r="G4595" s="63"/>
      <c r="I4595" s="64"/>
      <c r="J4595" s="64"/>
      <c r="K4595" s="65"/>
      <c r="M4595" s="64"/>
      <c r="N4595" s="66"/>
      <c r="O4595" s="66"/>
      <c r="Q4595" s="67"/>
      <c r="R4595" s="68"/>
      <c r="S4595" s="63"/>
      <c r="AC4595" s="63">
        <v>67701.671280559152</v>
      </c>
      <c r="AD4595" s="63"/>
      <c r="AE4595" s="54" t="s">
        <v>177</v>
      </c>
      <c r="AG4595" s="63"/>
      <c r="AK4595" s="64"/>
      <c r="AL4595" s="64"/>
      <c r="AM4595" s="65"/>
      <c r="AO4595" s="64"/>
      <c r="AP4595" s="66"/>
      <c r="AQ4595" s="66"/>
      <c r="AS4595" s="67"/>
      <c r="AT4595" s="68"/>
    </row>
    <row r="4596" spans="1:46" x14ac:dyDescent="0.25">
      <c r="A4596" s="60">
        <v>69797.606628107838</v>
      </c>
      <c r="B4596" s="54">
        <f t="shared" si="201"/>
        <v>1</v>
      </c>
      <c r="C4596" s="54">
        <f t="shared" si="202"/>
        <v>4587</v>
      </c>
      <c r="D4596" s="60">
        <v>69797.606628107838</v>
      </c>
      <c r="G4596" s="63"/>
      <c r="I4596" s="64"/>
      <c r="J4596" s="64"/>
      <c r="K4596" s="65"/>
      <c r="M4596" s="64"/>
      <c r="N4596" s="66"/>
      <c r="O4596" s="66"/>
      <c r="Q4596" s="67"/>
      <c r="R4596" s="68"/>
      <c r="S4596" s="63"/>
      <c r="AC4596" s="63">
        <v>67715.601265023462</v>
      </c>
      <c r="AD4596" s="63"/>
      <c r="AE4596" s="54" t="s">
        <v>176</v>
      </c>
      <c r="AG4596" s="63"/>
      <c r="AK4596" s="64"/>
      <c r="AL4596" s="64"/>
      <c r="AM4596" s="65"/>
      <c r="AO4596" s="64"/>
      <c r="AP4596" s="66"/>
      <c r="AQ4596" s="66"/>
      <c r="AS4596" s="67"/>
      <c r="AT4596" s="68"/>
    </row>
    <row r="4597" spans="1:46" x14ac:dyDescent="0.25">
      <c r="A4597" s="60">
        <v>69812.427605416626</v>
      </c>
      <c r="B4597" s="54">
        <f t="shared" si="201"/>
        <v>2</v>
      </c>
      <c r="C4597" s="54">
        <f t="shared" si="202"/>
        <v>4588</v>
      </c>
      <c r="D4597" s="60">
        <v>69812.427605416626</v>
      </c>
      <c r="G4597" s="63"/>
      <c r="I4597" s="64"/>
      <c r="J4597" s="64"/>
      <c r="K4597" s="65"/>
      <c r="M4597" s="64"/>
      <c r="N4597" s="66"/>
      <c r="O4597" s="66"/>
      <c r="Q4597" s="67"/>
      <c r="R4597" s="68"/>
      <c r="S4597" s="63"/>
      <c r="AC4597" s="63">
        <v>67731.08648592094</v>
      </c>
      <c r="AD4597" s="63"/>
      <c r="AE4597" s="54" t="s">
        <v>177</v>
      </c>
      <c r="AG4597" s="63"/>
      <c r="AK4597" s="64"/>
      <c r="AL4597" s="64"/>
      <c r="AM4597" s="65"/>
      <c r="AO4597" s="64"/>
      <c r="AP4597" s="66"/>
      <c r="AQ4597" s="66"/>
      <c r="AS4597" s="67"/>
      <c r="AT4597" s="68"/>
    </row>
    <row r="4598" spans="1:46" x14ac:dyDescent="0.25">
      <c r="A4598" s="60">
        <v>69827.339624141809</v>
      </c>
      <c r="B4598" s="54">
        <f t="shared" si="201"/>
        <v>3</v>
      </c>
      <c r="C4598" s="54">
        <f t="shared" si="202"/>
        <v>4589</v>
      </c>
      <c r="D4598" s="60">
        <v>69827.339624141809</v>
      </c>
      <c r="G4598" s="63"/>
      <c r="I4598" s="64"/>
      <c r="J4598" s="64"/>
      <c r="K4598" s="65"/>
      <c r="M4598" s="64"/>
      <c r="N4598" s="66"/>
      <c r="O4598" s="66"/>
      <c r="Q4598" s="67"/>
      <c r="R4598" s="68"/>
      <c r="S4598" s="63"/>
      <c r="AC4598" s="63">
        <v>67745.139403054491</v>
      </c>
      <c r="AD4598" s="63"/>
      <c r="AE4598" s="54" t="s">
        <v>176</v>
      </c>
      <c r="AG4598" s="63"/>
      <c r="AK4598" s="64"/>
      <c r="AL4598" s="64"/>
      <c r="AM4598" s="65"/>
      <c r="AO4598" s="64"/>
      <c r="AP4598" s="66"/>
      <c r="AQ4598" s="66"/>
      <c r="AS4598" s="67"/>
      <c r="AT4598" s="68"/>
    </row>
    <row r="4599" spans="1:46" x14ac:dyDescent="0.25">
      <c r="A4599" s="60">
        <v>69842.36437957827</v>
      </c>
      <c r="B4599" s="54">
        <f t="shared" si="201"/>
        <v>4</v>
      </c>
      <c r="C4599" s="54">
        <f t="shared" si="202"/>
        <v>4590</v>
      </c>
      <c r="D4599" s="60">
        <v>69842.36437957827</v>
      </c>
      <c r="G4599" s="63"/>
      <c r="I4599" s="64"/>
      <c r="J4599" s="64"/>
      <c r="K4599" s="65"/>
      <c r="M4599" s="64"/>
      <c r="N4599" s="66"/>
      <c r="O4599" s="66"/>
      <c r="Q4599" s="67"/>
      <c r="R4599" s="68"/>
      <c r="S4599" s="63"/>
      <c r="AC4599" s="63">
        <v>67760.428682889324</v>
      </c>
      <c r="AD4599" s="63"/>
      <c r="AE4599" s="54" t="s">
        <v>177</v>
      </c>
      <c r="AG4599" s="63"/>
      <c r="AK4599" s="64"/>
      <c r="AL4599" s="64"/>
      <c r="AM4599" s="65"/>
      <c r="AO4599" s="64"/>
      <c r="AP4599" s="66"/>
      <c r="AQ4599" s="66"/>
      <c r="AS4599" s="67"/>
      <c r="AT4599" s="68"/>
    </row>
    <row r="4600" spans="1:46" x14ac:dyDescent="0.25">
      <c r="A4600" s="60">
        <v>69857.515889816917</v>
      </c>
      <c r="B4600" s="54">
        <f t="shared" si="201"/>
        <v>5</v>
      </c>
      <c r="C4600" s="54">
        <f t="shared" si="202"/>
        <v>4591</v>
      </c>
      <c r="D4600" s="60">
        <v>69857.515889816917</v>
      </c>
      <c r="G4600" s="63"/>
      <c r="I4600" s="64"/>
      <c r="J4600" s="64"/>
      <c r="K4600" s="65"/>
      <c r="M4600" s="64"/>
      <c r="N4600" s="66"/>
      <c r="O4600" s="66"/>
      <c r="Q4600" s="67"/>
      <c r="R4600" s="68"/>
      <c r="S4600" s="63"/>
      <c r="AC4600" s="63">
        <v>67774.739787109196</v>
      </c>
      <c r="AD4600" s="63"/>
      <c r="AE4600" s="54" t="s">
        <v>176</v>
      </c>
      <c r="AG4600" s="63"/>
      <c r="AK4600" s="64"/>
      <c r="AL4600" s="64"/>
      <c r="AM4600" s="65"/>
      <c r="AO4600" s="64"/>
      <c r="AP4600" s="66"/>
      <c r="AQ4600" s="66"/>
      <c r="AS4600" s="67"/>
      <c r="AT4600" s="68"/>
    </row>
    <row r="4601" spans="1:46" x14ac:dyDescent="0.25">
      <c r="A4601" s="60">
        <v>69872.798877364956</v>
      </c>
      <c r="B4601" s="54">
        <f t="shared" si="201"/>
        <v>6</v>
      </c>
      <c r="C4601" s="54">
        <f t="shared" si="202"/>
        <v>4592</v>
      </c>
      <c r="D4601" s="60">
        <v>69872.798877364956</v>
      </c>
      <c r="G4601" s="63"/>
      <c r="I4601" s="64"/>
      <c r="J4601" s="64"/>
      <c r="K4601" s="65"/>
      <c r="M4601" s="64"/>
      <c r="N4601" s="66"/>
      <c r="O4601" s="66"/>
      <c r="Q4601" s="67"/>
      <c r="R4601" s="68"/>
      <c r="S4601" s="63"/>
      <c r="AC4601" s="63">
        <v>67789.73051108513</v>
      </c>
      <c r="AD4601" s="63"/>
      <c r="AE4601" s="54" t="s">
        <v>177</v>
      </c>
      <c r="AG4601" s="63"/>
      <c r="AK4601" s="64"/>
      <c r="AL4601" s="64"/>
      <c r="AM4601" s="65"/>
      <c r="AO4601" s="64"/>
      <c r="AP4601" s="66"/>
      <c r="AQ4601" s="66"/>
      <c r="AS4601" s="67"/>
      <c r="AT4601" s="68"/>
    </row>
    <row r="4602" spans="1:46" x14ac:dyDescent="0.25">
      <c r="A4602" s="60">
        <v>69888.212377257645</v>
      </c>
      <c r="B4602" s="54">
        <f t="shared" si="201"/>
        <v>7</v>
      </c>
      <c r="C4602" s="54">
        <f t="shared" si="202"/>
        <v>4593</v>
      </c>
      <c r="D4602" s="60">
        <v>69888.212377257645</v>
      </c>
      <c r="G4602" s="63"/>
      <c r="I4602" s="64"/>
      <c r="J4602" s="64"/>
      <c r="K4602" s="65"/>
      <c r="M4602" s="64"/>
      <c r="N4602" s="66"/>
      <c r="O4602" s="66"/>
      <c r="Q4602" s="67"/>
      <c r="R4602" s="68"/>
      <c r="S4602" s="63"/>
      <c r="AC4602" s="63">
        <v>67804.384143634234</v>
      </c>
      <c r="AD4602" s="63"/>
      <c r="AE4602" s="54" t="s">
        <v>176</v>
      </c>
      <c r="AG4602" s="63"/>
      <c r="AK4602" s="64"/>
      <c r="AL4602" s="64"/>
      <c r="AM4602" s="65"/>
      <c r="AO4602" s="64"/>
      <c r="AP4602" s="66"/>
      <c r="AQ4602" s="66"/>
      <c r="AS4602" s="67"/>
      <c r="AT4602" s="68"/>
    </row>
    <row r="4603" spans="1:46" x14ac:dyDescent="0.25">
      <c r="A4603" s="60">
        <v>69903.739926825278</v>
      </c>
      <c r="B4603" s="54">
        <f t="shared" si="201"/>
        <v>8</v>
      </c>
      <c r="C4603" s="54">
        <f t="shared" si="202"/>
        <v>4594</v>
      </c>
      <c r="D4603" s="60">
        <v>69903.739926825278</v>
      </c>
      <c r="G4603" s="63"/>
      <c r="I4603" s="64"/>
      <c r="J4603" s="64"/>
      <c r="K4603" s="65"/>
      <c r="M4603" s="64"/>
      <c r="N4603" s="66"/>
      <c r="O4603" s="66"/>
      <c r="Q4603" s="67"/>
      <c r="R4603" s="68"/>
      <c r="S4603" s="63"/>
      <c r="AC4603" s="63">
        <v>67819.030442676973</v>
      </c>
      <c r="AD4603" s="63"/>
      <c r="AE4603" s="54" t="s">
        <v>177</v>
      </c>
      <c r="AG4603" s="63"/>
      <c r="AK4603" s="64"/>
      <c r="AL4603" s="64"/>
      <c r="AM4603" s="65"/>
      <c r="AO4603" s="64"/>
      <c r="AP4603" s="66"/>
      <c r="AQ4603" s="66"/>
      <c r="AS4603" s="67"/>
      <c r="AT4603" s="68"/>
    </row>
    <row r="4604" spans="1:46" x14ac:dyDescent="0.25">
      <c r="A4604" s="60">
        <v>69919.366828062572</v>
      </c>
      <c r="B4604" s="54">
        <f t="shared" si="201"/>
        <v>9</v>
      </c>
      <c r="C4604" s="54">
        <f t="shared" si="202"/>
        <v>4595</v>
      </c>
      <c r="D4604" s="60">
        <v>69919.366828062572</v>
      </c>
      <c r="G4604" s="63"/>
      <c r="I4604" s="64"/>
      <c r="J4604" s="64"/>
      <c r="K4604" s="65"/>
      <c r="M4604" s="64"/>
      <c r="N4604" s="66"/>
      <c r="O4604" s="66"/>
      <c r="Q4604" s="67"/>
      <c r="R4604" s="68"/>
      <c r="S4604" s="63"/>
      <c r="AC4604" s="63">
        <v>67834.048192353453</v>
      </c>
      <c r="AD4604" s="63"/>
      <c r="AE4604" s="54" t="s">
        <v>176</v>
      </c>
      <c r="AG4604" s="63"/>
      <c r="AK4604" s="64"/>
      <c r="AL4604" s="64"/>
      <c r="AM4604" s="65"/>
      <c r="AO4604" s="64"/>
      <c r="AP4604" s="66"/>
      <c r="AQ4604" s="66"/>
      <c r="AS4604" s="67"/>
      <c r="AT4604" s="68"/>
    </row>
    <row r="4605" spans="1:46" x14ac:dyDescent="0.25">
      <c r="A4605" s="60">
        <v>69935.056799083017</v>
      </c>
      <c r="B4605" s="54">
        <f t="shared" si="201"/>
        <v>10</v>
      </c>
      <c r="C4605" s="54">
        <f t="shared" si="202"/>
        <v>4596</v>
      </c>
      <c r="D4605" s="60">
        <v>69935.056799083017</v>
      </c>
      <c r="G4605" s="63"/>
      <c r="I4605" s="64"/>
      <c r="J4605" s="64"/>
      <c r="K4605" s="65"/>
      <c r="M4605" s="64"/>
      <c r="N4605" s="66"/>
      <c r="O4605" s="66"/>
      <c r="Q4605" s="67"/>
      <c r="R4605" s="68"/>
      <c r="S4605" s="63"/>
      <c r="AC4605" s="63">
        <v>67848.372339828406</v>
      </c>
      <c r="AD4605" s="63"/>
      <c r="AE4605" s="54" t="s">
        <v>177</v>
      </c>
      <c r="AG4605" s="63"/>
      <c r="AK4605" s="64"/>
      <c r="AL4605" s="64"/>
      <c r="AM4605" s="65"/>
      <c r="AO4605" s="64"/>
      <c r="AP4605" s="66"/>
      <c r="AQ4605" s="66"/>
      <c r="AS4605" s="67"/>
      <c r="AT4605" s="68"/>
    </row>
    <row r="4606" spans="1:46" x14ac:dyDescent="0.25">
      <c r="A4606" s="60">
        <v>69950.787249588873</v>
      </c>
      <c r="B4606" s="54">
        <f t="shared" si="201"/>
        <v>11</v>
      </c>
      <c r="C4606" s="54">
        <f t="shared" si="202"/>
        <v>4597</v>
      </c>
      <c r="D4606" s="60">
        <v>69950.787249588873</v>
      </c>
      <c r="G4606" s="63"/>
      <c r="I4606" s="64"/>
      <c r="J4606" s="64"/>
      <c r="K4606" s="65"/>
      <c r="M4606" s="64"/>
      <c r="N4606" s="66"/>
      <c r="O4606" s="66"/>
      <c r="Q4606" s="67"/>
      <c r="R4606" s="68"/>
      <c r="S4606" s="63"/>
      <c r="AC4606" s="63">
        <v>67863.710013114382</v>
      </c>
      <c r="AD4606" s="63"/>
      <c r="AE4606" s="54" t="s">
        <v>176</v>
      </c>
      <c r="AG4606" s="63"/>
      <c r="AK4606" s="64"/>
      <c r="AL4606" s="64"/>
      <c r="AM4606" s="65"/>
      <c r="AO4606" s="64"/>
      <c r="AP4606" s="66"/>
      <c r="AQ4606" s="66"/>
      <c r="AS4606" s="67"/>
      <c r="AT4606" s="68"/>
    </row>
    <row r="4607" spans="1:46" x14ac:dyDescent="0.25">
      <c r="A4607" s="60">
        <v>69966.509967305232</v>
      </c>
      <c r="B4607" s="54">
        <f t="shared" si="201"/>
        <v>12</v>
      </c>
      <c r="C4607" s="54">
        <f t="shared" si="202"/>
        <v>4598</v>
      </c>
      <c r="D4607" s="60">
        <v>69966.509967305232</v>
      </c>
      <c r="G4607" s="63"/>
      <c r="I4607" s="64"/>
      <c r="J4607" s="64"/>
      <c r="K4607" s="65"/>
      <c r="M4607" s="64"/>
      <c r="N4607" s="66"/>
      <c r="O4607" s="66"/>
      <c r="Q4607" s="67"/>
      <c r="R4607" s="68"/>
      <c r="S4607" s="63"/>
      <c r="AC4607" s="63">
        <v>67877.799515102524</v>
      </c>
      <c r="AD4607" s="63"/>
      <c r="AE4607" s="54" t="s">
        <v>177</v>
      </c>
      <c r="AG4607" s="63"/>
      <c r="AK4607" s="64"/>
      <c r="AL4607" s="64"/>
      <c r="AM4607" s="65"/>
      <c r="AO4607" s="64"/>
      <c r="AP4607" s="66"/>
      <c r="AQ4607" s="66"/>
      <c r="AS4607" s="67"/>
      <c r="AT4607" s="68"/>
    </row>
    <row r="4608" spans="1:46" x14ac:dyDescent="0.25">
      <c r="A4608" s="60">
        <v>69982.202948401682</v>
      </c>
      <c r="B4608" s="54">
        <f t="shared" si="201"/>
        <v>13</v>
      </c>
      <c r="C4608" s="54">
        <f t="shared" si="202"/>
        <v>4599</v>
      </c>
      <c r="D4608" s="60">
        <v>69982.202948401682</v>
      </c>
      <c r="G4608" s="63"/>
      <c r="I4608" s="64"/>
      <c r="J4608" s="64"/>
      <c r="K4608" s="65"/>
      <c r="M4608" s="64"/>
      <c r="N4608" s="66"/>
      <c r="O4608" s="66"/>
      <c r="Q4608" s="67"/>
      <c r="R4608" s="68"/>
      <c r="S4608" s="63"/>
      <c r="AC4608" s="63">
        <v>67893.349518480245</v>
      </c>
      <c r="AD4608" s="63"/>
      <c r="AE4608" s="54" t="s">
        <v>176</v>
      </c>
      <c r="AG4608" s="63"/>
      <c r="AK4608" s="64"/>
      <c r="AL4608" s="64"/>
      <c r="AM4608" s="65"/>
      <c r="AO4608" s="64"/>
      <c r="AP4608" s="66"/>
      <c r="AQ4608" s="66"/>
      <c r="AS4608" s="67"/>
      <c r="AT4608" s="68"/>
    </row>
    <row r="4609" spans="1:46" x14ac:dyDescent="0.25">
      <c r="A4609" s="60">
        <v>69997.818826825358</v>
      </c>
      <c r="B4609" s="54">
        <f t="shared" si="201"/>
        <v>14</v>
      </c>
      <c r="C4609" s="54">
        <f t="shared" si="202"/>
        <v>4600</v>
      </c>
      <c r="D4609" s="60">
        <v>69997.818826825358</v>
      </c>
      <c r="G4609" s="63"/>
      <c r="I4609" s="64"/>
      <c r="J4609" s="64"/>
      <c r="K4609" s="65"/>
      <c r="M4609" s="64"/>
      <c r="N4609" s="66"/>
      <c r="O4609" s="66"/>
      <c r="Q4609" s="67"/>
      <c r="R4609" s="68"/>
      <c r="S4609" s="63"/>
      <c r="AC4609" s="63">
        <v>67907.341967928223</v>
      </c>
      <c r="AD4609" s="63"/>
      <c r="AE4609" s="54" t="s">
        <v>177</v>
      </c>
      <c r="AG4609" s="63"/>
      <c r="AK4609" s="64"/>
      <c r="AL4609" s="64"/>
      <c r="AM4609" s="65"/>
      <c r="AO4609" s="64"/>
      <c r="AP4609" s="66"/>
      <c r="AQ4609" s="66"/>
      <c r="AS4609" s="67"/>
      <c r="AT4609" s="68"/>
    </row>
    <row r="4610" spans="1:46" x14ac:dyDescent="0.25">
      <c r="A4610" s="60">
        <v>70013.344582149293</v>
      </c>
      <c r="B4610" s="54">
        <f t="shared" si="201"/>
        <v>15</v>
      </c>
      <c r="C4610" s="54">
        <f t="shared" si="202"/>
        <v>4601</v>
      </c>
      <c r="D4610" s="60">
        <v>70013.344582149293</v>
      </c>
      <c r="G4610" s="63"/>
      <c r="I4610" s="64"/>
      <c r="J4610" s="64"/>
      <c r="K4610" s="65"/>
      <c r="M4610" s="64"/>
      <c r="N4610" s="66"/>
      <c r="O4610" s="66"/>
      <c r="Q4610" s="67"/>
      <c r="R4610" s="68"/>
      <c r="S4610" s="63"/>
      <c r="AC4610" s="63">
        <v>67922.945003478322</v>
      </c>
      <c r="AD4610" s="63"/>
      <c r="AE4610" s="54" t="s">
        <v>176</v>
      </c>
      <c r="AG4610" s="63"/>
      <c r="AK4610" s="64"/>
      <c r="AL4610" s="64"/>
      <c r="AM4610" s="65"/>
      <c r="AO4610" s="64"/>
      <c r="AP4610" s="66"/>
      <c r="AQ4610" s="66"/>
      <c r="AS4610" s="67"/>
      <c r="AT4610" s="68"/>
    </row>
    <row r="4611" spans="1:46" x14ac:dyDescent="0.25">
      <c r="A4611" s="60">
        <v>70028.745635205414</v>
      </c>
      <c r="B4611" s="54">
        <f t="shared" si="201"/>
        <v>16</v>
      </c>
      <c r="C4611" s="54">
        <f t="shared" si="202"/>
        <v>4602</v>
      </c>
      <c r="D4611" s="60">
        <v>70028.745635205414</v>
      </c>
      <c r="G4611" s="63"/>
      <c r="I4611" s="64"/>
      <c r="J4611" s="64"/>
      <c r="K4611" s="65"/>
      <c r="M4611" s="64"/>
      <c r="N4611" s="66"/>
      <c r="O4611" s="66"/>
      <c r="Q4611" s="67"/>
      <c r="R4611" s="68"/>
      <c r="S4611" s="63"/>
      <c r="AC4611" s="63">
        <v>67937.001040417701</v>
      </c>
      <c r="AD4611" s="63"/>
      <c r="AE4611" s="54" t="s">
        <v>177</v>
      </c>
      <c r="AG4611" s="63"/>
      <c r="AK4611" s="64"/>
      <c r="AL4611" s="64"/>
      <c r="AM4611" s="65"/>
      <c r="AO4611" s="64"/>
      <c r="AP4611" s="66"/>
      <c r="AQ4611" s="66"/>
      <c r="AS4611" s="67"/>
      <c r="AT4611" s="68"/>
    </row>
    <row r="4612" spans="1:46" x14ac:dyDescent="0.25">
      <c r="A4612" s="60">
        <v>70044.023741626181</v>
      </c>
      <c r="B4612" s="54">
        <f t="shared" si="201"/>
        <v>17</v>
      </c>
      <c r="C4612" s="54">
        <f t="shared" si="202"/>
        <v>4603</v>
      </c>
      <c r="D4612" s="60">
        <v>70044.023741626181</v>
      </c>
      <c r="G4612" s="63"/>
      <c r="I4612" s="64"/>
      <c r="J4612" s="64"/>
      <c r="K4612" s="65"/>
      <c r="M4612" s="64"/>
      <c r="N4612" s="66"/>
      <c r="O4612" s="66"/>
      <c r="Q4612" s="67"/>
      <c r="R4612" s="68"/>
      <c r="S4612" s="63"/>
      <c r="AC4612" s="63">
        <v>67952.47671548184</v>
      </c>
      <c r="AD4612" s="63"/>
      <c r="AE4612" s="54" t="s">
        <v>176</v>
      </c>
      <c r="AG4612" s="63"/>
      <c r="AK4612" s="64"/>
      <c r="AL4612" s="64"/>
      <c r="AM4612" s="65"/>
      <c r="AO4612" s="64"/>
      <c r="AP4612" s="66"/>
      <c r="AQ4612" s="66"/>
      <c r="AS4612" s="67"/>
      <c r="AT4612" s="68"/>
    </row>
    <row r="4613" spans="1:46" x14ac:dyDescent="0.25">
      <c r="A4613" s="60">
        <v>70059.163444126956</v>
      </c>
      <c r="B4613" s="54">
        <f t="shared" si="201"/>
        <v>18</v>
      </c>
      <c r="C4613" s="54">
        <f t="shared" si="202"/>
        <v>4604</v>
      </c>
      <c r="D4613" s="60">
        <v>70059.163444126956</v>
      </c>
      <c r="G4613" s="63"/>
      <c r="I4613" s="64"/>
      <c r="J4613" s="64"/>
      <c r="K4613" s="65"/>
      <c r="M4613" s="64"/>
      <c r="N4613" s="66"/>
      <c r="O4613" s="66"/>
      <c r="Q4613" s="67"/>
      <c r="R4613" s="68"/>
      <c r="S4613" s="63"/>
      <c r="AC4613" s="63">
        <v>67966.743882528506</v>
      </c>
      <c r="AD4613" s="63"/>
      <c r="AE4613" s="54" t="s">
        <v>177</v>
      </c>
      <c r="AG4613" s="63"/>
      <c r="AK4613" s="64"/>
      <c r="AL4613" s="64"/>
      <c r="AM4613" s="65"/>
      <c r="AO4613" s="64"/>
      <c r="AP4613" s="66"/>
      <c r="AQ4613" s="66"/>
      <c r="AS4613" s="67"/>
      <c r="AT4613" s="68"/>
    </row>
    <row r="4614" spans="1:46" x14ac:dyDescent="0.25">
      <c r="A4614" s="60">
        <v>70074.182973431423</v>
      </c>
      <c r="B4614" s="54">
        <f t="shared" si="201"/>
        <v>19</v>
      </c>
      <c r="C4614" s="54">
        <f t="shared" si="202"/>
        <v>4605</v>
      </c>
      <c r="D4614" s="60">
        <v>70074.182973431423</v>
      </c>
      <c r="G4614" s="63"/>
      <c r="I4614" s="64"/>
      <c r="J4614" s="64"/>
      <c r="K4614" s="65"/>
      <c r="M4614" s="64"/>
      <c r="N4614" s="66"/>
      <c r="O4614" s="66"/>
      <c r="Q4614" s="67"/>
      <c r="R4614" s="68"/>
      <c r="S4614" s="63"/>
      <c r="AC4614" s="63">
        <v>67981.937241845764</v>
      </c>
      <c r="AD4614" s="63"/>
      <c r="AE4614" s="54" t="s">
        <v>176</v>
      </c>
      <c r="AG4614" s="63"/>
      <c r="AK4614" s="64"/>
      <c r="AL4614" s="64"/>
      <c r="AM4614" s="65"/>
      <c r="AO4614" s="64"/>
      <c r="AP4614" s="66"/>
      <c r="AQ4614" s="66"/>
      <c r="AS4614" s="67"/>
      <c r="AT4614" s="68"/>
    </row>
    <row r="4615" spans="1:46" x14ac:dyDescent="0.25">
      <c r="A4615" s="60">
        <v>70089.085529090371</v>
      </c>
      <c r="B4615" s="54">
        <f t="shared" si="201"/>
        <v>20</v>
      </c>
      <c r="C4615" s="54">
        <f t="shared" si="202"/>
        <v>4606</v>
      </c>
      <c r="D4615" s="60">
        <v>70089.085529090371</v>
      </c>
      <c r="G4615" s="63"/>
      <c r="I4615" s="64"/>
      <c r="J4615" s="64"/>
      <c r="K4615" s="65"/>
      <c r="M4615" s="64"/>
      <c r="N4615" s="66"/>
      <c r="O4615" s="66"/>
      <c r="Q4615" s="67"/>
      <c r="R4615" s="68"/>
      <c r="S4615" s="63"/>
      <c r="AC4615" s="63">
        <v>67996.516403350048</v>
      </c>
      <c r="AD4615" s="63"/>
      <c r="AE4615" s="54" t="s">
        <v>177</v>
      </c>
      <c r="AG4615" s="63"/>
      <c r="AK4615" s="64"/>
      <c r="AL4615" s="64"/>
      <c r="AM4615" s="65"/>
      <c r="AO4615" s="64"/>
      <c r="AP4615" s="66"/>
      <c r="AQ4615" s="66"/>
      <c r="AS4615" s="67"/>
      <c r="AT4615" s="68"/>
    </row>
    <row r="4616" spans="1:46" x14ac:dyDescent="0.25">
      <c r="A4616" s="60">
        <v>70103.903671906795</v>
      </c>
      <c r="B4616" s="54">
        <f t="shared" si="201"/>
        <v>21</v>
      </c>
      <c r="C4616" s="54">
        <f t="shared" si="202"/>
        <v>4607</v>
      </c>
      <c r="D4616" s="60">
        <v>70103.903671906795</v>
      </c>
      <c r="G4616" s="63"/>
      <c r="I4616" s="64"/>
      <c r="J4616" s="64"/>
      <c r="K4616" s="65"/>
      <c r="M4616" s="64"/>
      <c r="N4616" s="66"/>
      <c r="O4616" s="66"/>
      <c r="Q4616" s="67"/>
      <c r="R4616" s="68"/>
      <c r="S4616" s="63"/>
      <c r="AC4616" s="63">
        <v>68011.337943191174</v>
      </c>
      <c r="AD4616" s="63"/>
      <c r="AE4616" s="54" t="s">
        <v>176</v>
      </c>
      <c r="AG4616" s="63"/>
      <c r="AK4616" s="64"/>
      <c r="AL4616" s="64"/>
      <c r="AM4616" s="65"/>
      <c r="AO4616" s="64"/>
      <c r="AP4616" s="66"/>
      <c r="AQ4616" s="66"/>
      <c r="AS4616" s="67"/>
      <c r="AT4616" s="68"/>
    </row>
    <row r="4617" spans="1:46" x14ac:dyDescent="0.25">
      <c r="A4617" s="60">
        <v>70118.653757150285</v>
      </c>
      <c r="B4617" s="54">
        <f t="shared" si="201"/>
        <v>22</v>
      </c>
      <c r="C4617" s="54">
        <f t="shared" si="202"/>
        <v>4608</v>
      </c>
      <c r="D4617" s="60">
        <v>70118.653757150285</v>
      </c>
      <c r="G4617" s="63"/>
      <c r="I4617" s="64"/>
      <c r="J4617" s="64"/>
      <c r="K4617" s="65"/>
      <c r="M4617" s="64"/>
      <c r="N4617" s="66"/>
      <c r="O4617" s="66"/>
      <c r="Q4617" s="67"/>
      <c r="R4617" s="68"/>
      <c r="S4617" s="63"/>
      <c r="AC4617" s="63">
        <v>68026.263897188008</v>
      </c>
      <c r="AD4617" s="63"/>
      <c r="AE4617" s="54" t="s">
        <v>177</v>
      </c>
      <c r="AG4617" s="63"/>
      <c r="AK4617" s="64"/>
      <c r="AL4617" s="64"/>
      <c r="AM4617" s="65"/>
      <c r="AO4617" s="64"/>
      <c r="AP4617" s="66"/>
      <c r="AQ4617" s="66"/>
      <c r="AS4617" s="67"/>
      <c r="AT4617" s="68"/>
    </row>
    <row r="4618" spans="1:46" x14ac:dyDescent="0.25">
      <c r="A4618" s="60">
        <v>70133.377473809756</v>
      </c>
      <c r="B4618" s="54">
        <f t="shared" si="201"/>
        <v>23</v>
      </c>
      <c r="C4618" s="54">
        <f t="shared" si="202"/>
        <v>4609</v>
      </c>
      <c r="D4618" s="60">
        <v>70133.377473809756</v>
      </c>
      <c r="G4618" s="63"/>
      <c r="I4618" s="64"/>
      <c r="J4618" s="64"/>
      <c r="K4618" s="65"/>
      <c r="M4618" s="64"/>
      <c r="N4618" s="66"/>
      <c r="O4618" s="66"/>
      <c r="Q4618" s="67"/>
      <c r="R4618" s="68"/>
      <c r="S4618" s="63"/>
      <c r="AC4618" s="63">
        <v>68040.705399860628</v>
      </c>
      <c r="AD4618" s="63"/>
      <c r="AE4618" s="54" t="s">
        <v>176</v>
      </c>
      <c r="AG4618" s="63"/>
      <c r="AK4618" s="64"/>
      <c r="AL4618" s="64"/>
      <c r="AM4618" s="65"/>
      <c r="AO4618" s="64"/>
      <c r="AP4618" s="66"/>
      <c r="AQ4618" s="66"/>
      <c r="AS4618" s="67"/>
      <c r="AT4618" s="68"/>
    </row>
    <row r="4619" spans="1:46" x14ac:dyDescent="0.25">
      <c r="A4619" s="60">
        <v>70148.096743828617</v>
      </c>
      <c r="B4619" s="54">
        <f t="shared" si="201"/>
        <v>24</v>
      </c>
      <c r="C4619" s="54">
        <f t="shared" si="202"/>
        <v>4610</v>
      </c>
      <c r="D4619" s="60">
        <v>70148.096743828617</v>
      </c>
      <c r="G4619" s="63"/>
      <c r="I4619" s="64"/>
      <c r="J4619" s="64"/>
      <c r="K4619" s="65"/>
      <c r="M4619" s="64"/>
      <c r="N4619" s="66"/>
      <c r="O4619" s="66"/>
      <c r="Q4619" s="67"/>
      <c r="R4619" s="68"/>
      <c r="S4619" s="63"/>
      <c r="AC4619" s="63">
        <v>68055.94305091491</v>
      </c>
      <c r="AD4619" s="63"/>
      <c r="AE4619" s="54" t="s">
        <v>177</v>
      </c>
      <c r="AG4619" s="63"/>
      <c r="AK4619" s="64"/>
      <c r="AL4619" s="64"/>
      <c r="AM4619" s="65"/>
      <c r="AO4619" s="64"/>
      <c r="AP4619" s="66"/>
      <c r="AQ4619" s="66"/>
      <c r="AS4619" s="67"/>
      <c r="AT4619" s="68"/>
    </row>
    <row r="4620" spans="1:46" x14ac:dyDescent="0.25">
      <c r="A4620" s="60">
        <v>70162.8552775071</v>
      </c>
      <c r="B4620" s="54">
        <f t="shared" ref="B4620:B4683" si="203">IF(B4619=24,1,B4619+1)</f>
        <v>1</v>
      </c>
      <c r="C4620" s="54">
        <f t="shared" ref="C4620:C4683" si="204">C4619+1</f>
        <v>4611</v>
      </c>
      <c r="D4620" s="60">
        <v>70162.8552775071</v>
      </c>
      <c r="G4620" s="63"/>
      <c r="I4620" s="64"/>
      <c r="J4620" s="64"/>
      <c r="K4620" s="65"/>
      <c r="M4620" s="64"/>
      <c r="N4620" s="66"/>
      <c r="O4620" s="66"/>
      <c r="Q4620" s="67"/>
      <c r="R4620" s="68"/>
      <c r="S4620" s="63"/>
      <c r="AC4620" s="63">
        <v>68070.07218834525</v>
      </c>
      <c r="AD4620" s="63"/>
      <c r="AE4620" s="54" t="s">
        <v>176</v>
      </c>
      <c r="AG4620" s="63"/>
      <c r="AK4620" s="64"/>
      <c r="AL4620" s="64"/>
      <c r="AM4620" s="65"/>
      <c r="AO4620" s="64"/>
      <c r="AP4620" s="66"/>
      <c r="AQ4620" s="66"/>
      <c r="AS4620" s="67"/>
      <c r="AT4620" s="68"/>
    </row>
    <row r="4621" spans="1:46" x14ac:dyDescent="0.25">
      <c r="A4621" s="60">
        <v>70177.672765749972</v>
      </c>
      <c r="B4621" s="54">
        <f t="shared" si="203"/>
        <v>2</v>
      </c>
      <c r="C4621" s="54">
        <f t="shared" si="204"/>
        <v>4612</v>
      </c>
      <c r="D4621" s="60">
        <v>70177.672765749972</v>
      </c>
      <c r="G4621" s="63"/>
      <c r="I4621" s="64"/>
      <c r="J4621" s="64"/>
      <c r="K4621" s="65"/>
      <c r="M4621" s="64"/>
      <c r="N4621" s="66"/>
      <c r="O4621" s="66"/>
      <c r="Q4621" s="67"/>
      <c r="R4621" s="68"/>
      <c r="S4621" s="63"/>
      <c r="AC4621" s="63">
        <v>68085.526025155559</v>
      </c>
      <c r="AD4621" s="63"/>
      <c r="AE4621" s="54" t="s">
        <v>177</v>
      </c>
      <c r="AG4621" s="63"/>
      <c r="AK4621" s="64"/>
      <c r="AL4621" s="64"/>
      <c r="AM4621" s="65"/>
      <c r="AO4621" s="64"/>
      <c r="AP4621" s="66"/>
      <c r="AQ4621" s="66"/>
      <c r="AS4621" s="67"/>
      <c r="AT4621" s="68"/>
    </row>
    <row r="4622" spans="1:46" x14ac:dyDescent="0.25">
      <c r="A4622" s="60">
        <v>70192.587092255708</v>
      </c>
      <c r="B4622" s="54">
        <f t="shared" si="203"/>
        <v>3</v>
      </c>
      <c r="C4622" s="54">
        <f t="shared" si="204"/>
        <v>4613</v>
      </c>
      <c r="D4622" s="60">
        <v>70192.587092255708</v>
      </c>
      <c r="G4622" s="63"/>
      <c r="I4622" s="64"/>
      <c r="J4622" s="64"/>
      <c r="K4622" s="65"/>
      <c r="M4622" s="64"/>
      <c r="N4622" s="66"/>
      <c r="O4622" s="66"/>
      <c r="Q4622" s="67"/>
      <c r="R4622" s="68"/>
      <c r="S4622" s="63"/>
      <c r="AC4622" s="63">
        <v>68099.468754087575</v>
      </c>
      <c r="AD4622" s="63"/>
      <c r="AE4622" s="54" t="s">
        <v>176</v>
      </c>
      <c r="AG4622" s="63"/>
      <c r="AK4622" s="64"/>
      <c r="AL4622" s="64"/>
      <c r="AM4622" s="65"/>
      <c r="AO4622" s="64"/>
      <c r="AP4622" s="66"/>
      <c r="AQ4622" s="66"/>
      <c r="AS4622" s="67"/>
      <c r="AT4622" s="68"/>
    </row>
    <row r="4623" spans="1:46" x14ac:dyDescent="0.25">
      <c r="A4623" s="60">
        <v>70207.60864571901</v>
      </c>
      <c r="B4623" s="54">
        <f t="shared" si="203"/>
        <v>4</v>
      </c>
      <c r="C4623" s="54">
        <f t="shared" si="204"/>
        <v>4614</v>
      </c>
      <c r="D4623" s="60">
        <v>70207.60864571901</v>
      </c>
      <c r="G4623" s="63"/>
      <c r="I4623" s="64"/>
      <c r="J4623" s="64"/>
      <c r="K4623" s="65"/>
      <c r="M4623" s="64"/>
      <c r="N4623" s="66"/>
      <c r="O4623" s="66"/>
      <c r="Q4623" s="67"/>
      <c r="R4623" s="68"/>
      <c r="S4623" s="63"/>
      <c r="AC4623" s="63">
        <v>68115.004579546861</v>
      </c>
      <c r="AD4623" s="63"/>
      <c r="AE4623" s="54" t="s">
        <v>177</v>
      </c>
      <c r="AG4623" s="63"/>
      <c r="AK4623" s="64"/>
      <c r="AL4623" s="64"/>
      <c r="AM4623" s="65"/>
      <c r="AO4623" s="64"/>
      <c r="AP4623" s="66"/>
      <c r="AQ4623" s="66"/>
      <c r="AS4623" s="67"/>
      <c r="AT4623" s="68"/>
    </row>
    <row r="4624" spans="1:46" x14ac:dyDescent="0.25">
      <c r="A4624" s="60">
        <v>70222.762052050792</v>
      </c>
      <c r="B4624" s="54">
        <f t="shared" si="203"/>
        <v>5</v>
      </c>
      <c r="C4624" s="54">
        <f t="shared" si="204"/>
        <v>4615</v>
      </c>
      <c r="D4624" s="60">
        <v>70222.762052050792</v>
      </c>
      <c r="G4624" s="63"/>
      <c r="I4624" s="64"/>
      <c r="J4624" s="64"/>
      <c r="K4624" s="65"/>
      <c r="M4624" s="64"/>
      <c r="N4624" s="66"/>
      <c r="O4624" s="66"/>
      <c r="Q4624" s="67"/>
      <c r="R4624" s="68"/>
      <c r="S4624" s="63"/>
      <c r="AC4624" s="63">
        <v>68128.919898467604</v>
      </c>
      <c r="AD4624" s="63"/>
      <c r="AE4624" s="54" t="s">
        <v>176</v>
      </c>
      <c r="AG4624" s="63"/>
      <c r="AK4624" s="64"/>
      <c r="AL4624" s="64"/>
      <c r="AM4624" s="65"/>
      <c r="AO4624" s="64"/>
      <c r="AP4624" s="66"/>
      <c r="AQ4624" s="66"/>
      <c r="AS4624" s="67"/>
      <c r="AT4624" s="68"/>
    </row>
    <row r="4625" spans="1:46" x14ac:dyDescent="0.25">
      <c r="A4625" s="60">
        <v>70238.043181585148</v>
      </c>
      <c r="B4625" s="54">
        <f t="shared" si="203"/>
        <v>6</v>
      </c>
      <c r="C4625" s="54">
        <f t="shared" si="204"/>
        <v>4616</v>
      </c>
      <c r="D4625" s="60">
        <v>70238.043181585148</v>
      </c>
      <c r="G4625" s="63"/>
      <c r="I4625" s="64"/>
      <c r="J4625" s="64"/>
      <c r="K4625" s="65"/>
      <c r="M4625" s="64"/>
      <c r="N4625" s="66"/>
      <c r="O4625" s="66"/>
      <c r="Q4625" s="67"/>
      <c r="R4625" s="68"/>
      <c r="S4625" s="63"/>
      <c r="AC4625" s="63">
        <v>68144.393482742831</v>
      </c>
      <c r="AD4625" s="63"/>
      <c r="AE4625" s="54" t="s">
        <v>177</v>
      </c>
      <c r="AG4625" s="63"/>
      <c r="AK4625" s="64"/>
      <c r="AL4625" s="64"/>
      <c r="AM4625" s="65"/>
      <c r="AO4625" s="64"/>
      <c r="AP4625" s="66"/>
      <c r="AQ4625" s="66"/>
      <c r="AS4625" s="67"/>
      <c r="AT4625" s="68"/>
    </row>
    <row r="4626" spans="1:46" x14ac:dyDescent="0.25">
      <c r="A4626" s="60">
        <v>70253.45768093178</v>
      </c>
      <c r="B4626" s="54">
        <f t="shared" si="203"/>
        <v>7</v>
      </c>
      <c r="C4626" s="54">
        <f t="shared" si="204"/>
        <v>4617</v>
      </c>
      <c r="D4626" s="60">
        <v>70253.45768093178</v>
      </c>
      <c r="G4626" s="63"/>
      <c r="I4626" s="64"/>
      <c r="J4626" s="64"/>
      <c r="K4626" s="65"/>
      <c r="M4626" s="64"/>
      <c r="N4626" s="66"/>
      <c r="O4626" s="66"/>
      <c r="Q4626" s="67"/>
      <c r="R4626" s="68"/>
      <c r="S4626" s="63"/>
      <c r="AC4626" s="63">
        <v>68158.444799221586</v>
      </c>
      <c r="AD4626" s="63"/>
      <c r="AE4626" s="54" t="s">
        <v>176</v>
      </c>
      <c r="AG4626" s="63"/>
      <c r="AK4626" s="64"/>
      <c r="AL4626" s="64"/>
      <c r="AM4626" s="65"/>
      <c r="AO4626" s="64"/>
      <c r="AP4626" s="66"/>
      <c r="AQ4626" s="66"/>
      <c r="AS4626" s="67"/>
      <c r="AT4626" s="68"/>
    </row>
    <row r="4627" spans="1:46" x14ac:dyDescent="0.25">
      <c r="A4627" s="60">
        <v>70268.985651713796</v>
      </c>
      <c r="B4627" s="54">
        <f t="shared" si="203"/>
        <v>8</v>
      </c>
      <c r="C4627" s="54">
        <f t="shared" si="204"/>
        <v>4618</v>
      </c>
      <c r="D4627" s="60">
        <v>70268.985651713796</v>
      </c>
      <c r="G4627" s="63"/>
      <c r="I4627" s="64"/>
      <c r="J4627" s="64"/>
      <c r="K4627" s="65"/>
      <c r="M4627" s="64"/>
      <c r="N4627" s="66"/>
      <c r="O4627" s="66"/>
      <c r="Q4627" s="67"/>
      <c r="R4627" s="68"/>
      <c r="S4627" s="63"/>
      <c r="AC4627" s="63">
        <v>68173.727889962494</v>
      </c>
      <c r="AD4627" s="63"/>
      <c r="AE4627" s="54" t="s">
        <v>177</v>
      </c>
      <c r="AG4627" s="63"/>
      <c r="AK4627" s="64"/>
      <c r="AL4627" s="64"/>
      <c r="AM4627" s="65"/>
      <c r="AO4627" s="64"/>
      <c r="AP4627" s="66"/>
      <c r="AQ4627" s="66"/>
      <c r="AS4627" s="67"/>
      <c r="AT4627" s="68"/>
    </row>
    <row r="4628" spans="1:46" x14ac:dyDescent="0.25">
      <c r="A4628" s="60">
        <v>70284.611478640698</v>
      </c>
      <c r="B4628" s="54">
        <f t="shared" si="203"/>
        <v>9</v>
      </c>
      <c r="C4628" s="54">
        <f t="shared" si="204"/>
        <v>4619</v>
      </c>
      <c r="D4628" s="60">
        <v>70284.611478640698</v>
      </c>
      <c r="G4628" s="63"/>
      <c r="I4628" s="64"/>
      <c r="J4628" s="64"/>
      <c r="K4628" s="65"/>
      <c r="M4628" s="64"/>
      <c r="N4628" s="66"/>
      <c r="O4628" s="66"/>
      <c r="Q4628" s="67"/>
      <c r="R4628" s="68"/>
      <c r="S4628" s="63"/>
      <c r="AC4628" s="63">
        <v>68188.055527380668</v>
      </c>
      <c r="AD4628" s="63"/>
      <c r="AE4628" s="54" t="s">
        <v>176</v>
      </c>
      <c r="AG4628" s="63"/>
      <c r="AK4628" s="64"/>
      <c r="AL4628" s="64"/>
      <c r="AM4628" s="65"/>
      <c r="AO4628" s="64"/>
      <c r="AP4628" s="66"/>
      <c r="AQ4628" s="66"/>
      <c r="AS4628" s="67"/>
      <c r="AT4628" s="68"/>
    </row>
    <row r="4629" spans="1:46" x14ac:dyDescent="0.25">
      <c r="A4629" s="60">
        <v>70300.304072386585</v>
      </c>
      <c r="B4629" s="54">
        <f t="shared" si="203"/>
        <v>10</v>
      </c>
      <c r="C4629" s="54">
        <f t="shared" si="204"/>
        <v>4620</v>
      </c>
      <c r="D4629" s="60">
        <v>70300.304072386585</v>
      </c>
      <c r="G4629" s="63"/>
      <c r="I4629" s="64"/>
      <c r="J4629" s="64"/>
      <c r="K4629" s="65"/>
      <c r="M4629" s="64"/>
      <c r="N4629" s="66"/>
      <c r="O4629" s="66"/>
      <c r="Q4629" s="67"/>
      <c r="R4629" s="68"/>
      <c r="S4629" s="63"/>
      <c r="AC4629" s="63">
        <v>68203.05389511073</v>
      </c>
      <c r="AD4629" s="63"/>
      <c r="AE4629" s="54" t="s">
        <v>177</v>
      </c>
      <c r="AG4629" s="63"/>
      <c r="AK4629" s="64"/>
      <c r="AL4629" s="64"/>
      <c r="AM4629" s="65"/>
      <c r="AO4629" s="64"/>
      <c r="AP4629" s="66"/>
      <c r="AQ4629" s="66"/>
      <c r="AS4629" s="67"/>
      <c r="AT4629" s="68"/>
    </row>
    <row r="4630" spans="1:46" x14ac:dyDescent="0.25">
      <c r="A4630" s="60">
        <v>70316.030371684581</v>
      </c>
      <c r="B4630" s="54">
        <f t="shared" si="203"/>
        <v>11</v>
      </c>
      <c r="C4630" s="54">
        <f t="shared" si="204"/>
        <v>4621</v>
      </c>
      <c r="D4630" s="60">
        <v>70316.030371684581</v>
      </c>
      <c r="G4630" s="63"/>
      <c r="I4630" s="64"/>
      <c r="J4630" s="64"/>
      <c r="K4630" s="65"/>
      <c r="M4630" s="64"/>
      <c r="N4630" s="66"/>
      <c r="O4630" s="66"/>
      <c r="Q4630" s="67"/>
      <c r="R4630" s="68"/>
      <c r="S4630" s="63"/>
      <c r="AC4630" s="63">
        <v>68217.749326127581</v>
      </c>
      <c r="AD4630" s="63"/>
      <c r="AE4630" s="54" t="s">
        <v>176</v>
      </c>
      <c r="AG4630" s="63"/>
      <c r="AK4630" s="64"/>
      <c r="AL4630" s="64"/>
      <c r="AM4630" s="65"/>
      <c r="AO4630" s="64"/>
      <c r="AP4630" s="66"/>
      <c r="AQ4630" s="66"/>
      <c r="AS4630" s="67"/>
      <c r="AT4630" s="68"/>
    </row>
    <row r="4631" spans="1:46" x14ac:dyDescent="0.25">
      <c r="A4631" s="60">
        <v>70331.757354456931</v>
      </c>
      <c r="B4631" s="54">
        <f t="shared" si="203"/>
        <v>12</v>
      </c>
      <c r="C4631" s="54">
        <f t="shared" si="204"/>
        <v>4622</v>
      </c>
      <c r="D4631" s="60">
        <v>70331.757354456931</v>
      </c>
      <c r="G4631" s="63"/>
      <c r="I4631" s="64"/>
      <c r="J4631" s="64"/>
      <c r="K4631" s="65"/>
      <c r="M4631" s="64"/>
      <c r="N4631" s="66"/>
      <c r="O4631" s="66"/>
      <c r="Q4631" s="67"/>
      <c r="R4631" s="68"/>
      <c r="S4631" s="63"/>
      <c r="AC4631" s="63">
        <v>68232.415676349774</v>
      </c>
      <c r="AD4631" s="63"/>
      <c r="AE4631" s="54" t="s">
        <v>177</v>
      </c>
      <c r="AG4631" s="63"/>
      <c r="AK4631" s="64"/>
      <c r="AL4631" s="64"/>
      <c r="AM4631" s="65"/>
      <c r="AO4631" s="64"/>
      <c r="AP4631" s="66"/>
      <c r="AQ4631" s="66"/>
      <c r="AS4631" s="67"/>
      <c r="AT4631" s="68"/>
    </row>
    <row r="4632" spans="1:46" x14ac:dyDescent="0.25">
      <c r="A4632" s="60">
        <v>70347.44361567637</v>
      </c>
      <c r="B4632" s="54">
        <f t="shared" si="203"/>
        <v>13</v>
      </c>
      <c r="C4632" s="54">
        <f t="shared" si="204"/>
        <v>4623</v>
      </c>
      <c r="D4632" s="60">
        <v>70347.44361567637</v>
      </c>
      <c r="G4632" s="63"/>
      <c r="I4632" s="64"/>
      <c r="J4632" s="64"/>
      <c r="K4632" s="65"/>
      <c r="M4632" s="64"/>
      <c r="N4632" s="66"/>
      <c r="O4632" s="66"/>
      <c r="Q4632" s="67"/>
      <c r="R4632" s="68"/>
      <c r="S4632" s="63"/>
      <c r="AC4632" s="63">
        <v>68247.497301821597</v>
      </c>
      <c r="AD4632" s="63"/>
      <c r="AE4632" s="54" t="s">
        <v>176</v>
      </c>
      <c r="AG4632" s="63"/>
      <c r="AK4632" s="64"/>
      <c r="AL4632" s="64"/>
      <c r="AM4632" s="65"/>
      <c r="AO4632" s="64"/>
      <c r="AP4632" s="66"/>
      <c r="AQ4632" s="66"/>
      <c r="AS4632" s="67"/>
      <c r="AT4632" s="68"/>
    </row>
    <row r="4633" spans="1:46" x14ac:dyDescent="0.25">
      <c r="A4633" s="60">
        <v>70363.064703263808</v>
      </c>
      <c r="B4633" s="54">
        <f t="shared" si="203"/>
        <v>14</v>
      </c>
      <c r="C4633" s="54">
        <f t="shared" si="204"/>
        <v>4624</v>
      </c>
      <c r="D4633" s="60">
        <v>70363.064703263808</v>
      </c>
      <c r="G4633" s="63"/>
      <c r="I4633" s="64"/>
      <c r="J4633" s="64"/>
      <c r="K4633" s="65"/>
      <c r="M4633" s="64"/>
      <c r="N4633" s="66"/>
      <c r="O4633" s="66"/>
      <c r="Q4633" s="67"/>
      <c r="R4633" s="68"/>
      <c r="S4633" s="63"/>
      <c r="AC4633" s="63">
        <v>68261.843557220418</v>
      </c>
      <c r="AD4633" s="63"/>
      <c r="AE4633" s="54" t="s">
        <v>177</v>
      </c>
      <c r="AG4633" s="63"/>
      <c r="AK4633" s="64"/>
      <c r="AL4633" s="64"/>
      <c r="AM4633" s="65"/>
      <c r="AO4633" s="64"/>
      <c r="AP4633" s="66"/>
      <c r="AQ4633" s="66"/>
      <c r="AS4633" s="67"/>
      <c r="AT4633" s="68"/>
    </row>
    <row r="4634" spans="1:46" x14ac:dyDescent="0.25">
      <c r="A4634" s="60">
        <v>70378.582646548748</v>
      </c>
      <c r="B4634" s="54">
        <f t="shared" si="203"/>
        <v>15</v>
      </c>
      <c r="C4634" s="54">
        <f t="shared" si="204"/>
        <v>4625</v>
      </c>
      <c r="D4634" s="60">
        <v>70378.582646548748</v>
      </c>
      <c r="G4634" s="63"/>
      <c r="I4634" s="64"/>
      <c r="J4634" s="64"/>
      <c r="K4634" s="65"/>
      <c r="M4634" s="64"/>
      <c r="N4634" s="66"/>
      <c r="O4634" s="66"/>
      <c r="Q4634" s="67"/>
      <c r="R4634" s="68"/>
      <c r="S4634" s="63"/>
      <c r="AC4634" s="63">
        <v>68277.243409549817</v>
      </c>
      <c r="AD4634" s="63"/>
      <c r="AE4634" s="54" t="s">
        <v>176</v>
      </c>
      <c r="AG4634" s="63"/>
      <c r="AK4634" s="64"/>
      <c r="AL4634" s="64"/>
      <c r="AM4634" s="65"/>
      <c r="AO4634" s="64"/>
      <c r="AP4634" s="66"/>
      <c r="AQ4634" s="66"/>
      <c r="AS4634" s="67"/>
      <c r="AT4634" s="68"/>
    </row>
    <row r="4635" spans="1:46" x14ac:dyDescent="0.25">
      <c r="A4635" s="60">
        <v>70393.98937864136</v>
      </c>
      <c r="B4635" s="54">
        <f t="shared" si="203"/>
        <v>16</v>
      </c>
      <c r="C4635" s="54">
        <f t="shared" si="204"/>
        <v>4626</v>
      </c>
      <c r="D4635" s="60">
        <v>70393.98937864136</v>
      </c>
      <c r="G4635" s="63"/>
      <c r="I4635" s="64"/>
      <c r="J4635" s="64"/>
      <c r="K4635" s="65"/>
      <c r="M4635" s="64"/>
      <c r="N4635" s="66"/>
      <c r="O4635" s="66"/>
      <c r="Q4635" s="67"/>
      <c r="R4635" s="68"/>
      <c r="S4635" s="63"/>
      <c r="AC4635" s="63">
        <v>68291.348347176798</v>
      </c>
      <c r="AD4635" s="63"/>
      <c r="AE4635" s="54" t="s">
        <v>177</v>
      </c>
      <c r="AG4635" s="63"/>
      <c r="AK4635" s="64"/>
      <c r="AL4635" s="64"/>
      <c r="AM4635" s="65"/>
      <c r="AO4635" s="64"/>
      <c r="AP4635" s="66"/>
      <c r="AQ4635" s="66"/>
      <c r="AS4635" s="67"/>
      <c r="AT4635" s="68"/>
    </row>
    <row r="4636" spans="1:46" x14ac:dyDescent="0.25">
      <c r="A4636" s="60">
        <v>70409.260048152413</v>
      </c>
      <c r="B4636" s="54">
        <f t="shared" si="203"/>
        <v>17</v>
      </c>
      <c r="C4636" s="54">
        <f t="shared" si="204"/>
        <v>4627</v>
      </c>
      <c r="D4636" s="60">
        <v>70409.260048152413</v>
      </c>
      <c r="G4636" s="63"/>
      <c r="I4636" s="64"/>
      <c r="J4636" s="64"/>
      <c r="K4636" s="65"/>
      <c r="M4636" s="64"/>
      <c r="N4636" s="66"/>
      <c r="O4636" s="66"/>
      <c r="Q4636" s="67"/>
      <c r="R4636" s="68"/>
      <c r="S4636" s="63"/>
      <c r="AC4636" s="63">
        <v>68306.926136640366</v>
      </c>
      <c r="AD4636" s="63"/>
      <c r="AE4636" s="54" t="s">
        <v>176</v>
      </c>
      <c r="AG4636" s="63"/>
      <c r="AK4636" s="64"/>
      <c r="AL4636" s="64"/>
      <c r="AM4636" s="65"/>
      <c r="AO4636" s="64"/>
      <c r="AP4636" s="66"/>
      <c r="AQ4636" s="66"/>
      <c r="AS4636" s="67"/>
      <c r="AT4636" s="68"/>
    </row>
    <row r="4637" spans="1:46" x14ac:dyDescent="0.25">
      <c r="A4637" s="60">
        <v>70424.405995966401</v>
      </c>
      <c r="B4637" s="54">
        <f t="shared" si="203"/>
        <v>18</v>
      </c>
      <c r="C4637" s="54">
        <f t="shared" si="204"/>
        <v>4628</v>
      </c>
      <c r="D4637" s="60">
        <v>70424.405995966401</v>
      </c>
      <c r="G4637" s="63"/>
      <c r="I4637" s="64"/>
      <c r="J4637" s="64"/>
      <c r="K4637" s="65"/>
      <c r="M4637" s="64"/>
      <c r="N4637" s="66"/>
      <c r="O4637" s="66"/>
      <c r="Q4637" s="67"/>
      <c r="R4637" s="68"/>
      <c r="S4637" s="63"/>
      <c r="AC4637" s="63">
        <v>68320.926017876249</v>
      </c>
      <c r="AD4637" s="63"/>
      <c r="AE4637" s="54" t="s">
        <v>177</v>
      </c>
      <c r="AG4637" s="63"/>
      <c r="AK4637" s="64"/>
      <c r="AL4637" s="64"/>
      <c r="AM4637" s="65"/>
      <c r="AO4637" s="64"/>
      <c r="AP4637" s="66"/>
      <c r="AQ4637" s="66"/>
      <c r="AS4637" s="67"/>
      <c r="AT4637" s="68"/>
    </row>
    <row r="4638" spans="1:46" x14ac:dyDescent="0.25">
      <c r="A4638" s="60">
        <v>70439.419226035941</v>
      </c>
      <c r="B4638" s="54">
        <f t="shared" si="203"/>
        <v>19</v>
      </c>
      <c r="C4638" s="54">
        <f t="shared" si="204"/>
        <v>4629</v>
      </c>
      <c r="D4638" s="60">
        <v>70439.419226035941</v>
      </c>
      <c r="G4638" s="63"/>
      <c r="I4638" s="64"/>
      <c r="J4638" s="64"/>
      <c r="K4638" s="65"/>
      <c r="M4638" s="64"/>
      <c r="N4638" s="66"/>
      <c r="O4638" s="66"/>
      <c r="Q4638" s="67"/>
      <c r="R4638" s="68"/>
      <c r="S4638" s="63"/>
      <c r="AC4638" s="63">
        <v>68336.509139588568</v>
      </c>
      <c r="AD4638" s="63"/>
      <c r="AE4638" s="54" t="s">
        <v>176</v>
      </c>
      <c r="AG4638" s="63"/>
      <c r="AK4638" s="64"/>
      <c r="AL4638" s="64"/>
      <c r="AM4638" s="65"/>
      <c r="AO4638" s="64"/>
      <c r="AP4638" s="66"/>
      <c r="AQ4638" s="66"/>
      <c r="AS4638" s="67"/>
      <c r="AT4638" s="68"/>
    </row>
    <row r="4639" spans="1:46" x14ac:dyDescent="0.25">
      <c r="A4639" s="60">
        <v>70454.328747505788</v>
      </c>
      <c r="B4639" s="54">
        <f t="shared" si="203"/>
        <v>20</v>
      </c>
      <c r="C4639" s="54">
        <f t="shared" si="204"/>
        <v>4630</v>
      </c>
      <c r="D4639" s="60">
        <v>70454.328747505788</v>
      </c>
      <c r="G4639" s="63"/>
      <c r="I4639" s="64"/>
      <c r="J4639" s="64"/>
      <c r="K4639" s="65"/>
      <c r="M4639" s="64"/>
      <c r="N4639" s="66"/>
      <c r="O4639" s="66"/>
      <c r="Q4639" s="67"/>
      <c r="R4639" s="68"/>
      <c r="S4639" s="63"/>
      <c r="AC4639" s="63">
        <v>68350.567182139959</v>
      </c>
      <c r="AD4639" s="63"/>
      <c r="AE4639" s="54" t="s">
        <v>177</v>
      </c>
      <c r="AG4639" s="63"/>
      <c r="AK4639" s="64"/>
      <c r="AL4639" s="64"/>
      <c r="AM4639" s="65"/>
      <c r="AO4639" s="64"/>
      <c r="AP4639" s="66"/>
      <c r="AQ4639" s="66"/>
      <c r="AS4639" s="67"/>
      <c r="AT4639" s="68"/>
    </row>
    <row r="4640" spans="1:46" x14ac:dyDescent="0.25">
      <c r="A4640" s="60">
        <v>70469.141580405179</v>
      </c>
      <c r="B4640" s="54">
        <f t="shared" si="203"/>
        <v>21</v>
      </c>
      <c r="C4640" s="54">
        <f t="shared" si="204"/>
        <v>4631</v>
      </c>
      <c r="D4640" s="60">
        <v>70469.141580405179</v>
      </c>
      <c r="G4640" s="63"/>
      <c r="I4640" s="64"/>
      <c r="J4640" s="64"/>
      <c r="K4640" s="65"/>
      <c r="M4640" s="64"/>
      <c r="N4640" s="66"/>
      <c r="O4640" s="66"/>
      <c r="Q4640" s="67"/>
      <c r="R4640" s="68"/>
      <c r="S4640" s="63"/>
      <c r="AC4640" s="63">
        <v>68365.991608410142</v>
      </c>
      <c r="AD4640" s="63"/>
      <c r="AE4640" s="54" t="s">
        <v>176</v>
      </c>
      <c r="AG4640" s="63"/>
      <c r="AK4640" s="64"/>
      <c r="AL4640" s="64"/>
      <c r="AM4640" s="65"/>
      <c r="AO4640" s="64"/>
      <c r="AP4640" s="66"/>
      <c r="AQ4640" s="66"/>
      <c r="AS4640" s="67"/>
      <c r="AT4640" s="68"/>
    </row>
    <row r="4641" spans="1:46" x14ac:dyDescent="0.25">
      <c r="A4641" s="60">
        <v>70483.899179044645</v>
      </c>
      <c r="B4641" s="54">
        <f t="shared" si="203"/>
        <v>22</v>
      </c>
      <c r="C4641" s="54">
        <f t="shared" si="204"/>
        <v>4632</v>
      </c>
      <c r="D4641" s="60">
        <v>70483.899179044645</v>
      </c>
      <c r="G4641" s="63"/>
      <c r="I4641" s="64"/>
      <c r="J4641" s="64"/>
      <c r="K4641" s="65"/>
      <c r="M4641" s="64"/>
      <c r="N4641" s="66"/>
      <c r="O4641" s="66"/>
      <c r="Q4641" s="67"/>
      <c r="R4641" s="68"/>
      <c r="S4641" s="63"/>
      <c r="AC4641" s="63">
        <v>68380.258182504214</v>
      </c>
      <c r="AD4641" s="63"/>
      <c r="AE4641" s="54" t="s">
        <v>177</v>
      </c>
      <c r="AG4641" s="63"/>
      <c r="AK4641" s="64"/>
      <c r="AL4641" s="64"/>
      <c r="AM4641" s="65"/>
      <c r="AO4641" s="64"/>
      <c r="AP4641" s="66"/>
      <c r="AQ4641" s="66"/>
      <c r="AS4641" s="67"/>
      <c r="AT4641" s="68"/>
    </row>
    <row r="4642" spans="1:46" x14ac:dyDescent="0.25">
      <c r="A4642" s="60">
        <v>70498.617955272552</v>
      </c>
      <c r="B4642" s="54">
        <f t="shared" si="203"/>
        <v>23</v>
      </c>
      <c r="C4642" s="54">
        <f t="shared" si="204"/>
        <v>4633</v>
      </c>
      <c r="D4642" s="60">
        <v>70498.617955272552</v>
      </c>
      <c r="G4642" s="63"/>
      <c r="I4642" s="64"/>
      <c r="J4642" s="64"/>
      <c r="K4642" s="65"/>
      <c r="M4642" s="64"/>
      <c r="N4642" s="66"/>
      <c r="O4642" s="66"/>
      <c r="Q4642" s="67"/>
      <c r="R4642" s="68"/>
      <c r="S4642" s="63"/>
      <c r="AC4642" s="63">
        <v>68395.394825526979</v>
      </c>
      <c r="AD4642" s="63"/>
      <c r="AE4642" s="54" t="s">
        <v>176</v>
      </c>
      <c r="AG4642" s="63"/>
      <c r="AK4642" s="64"/>
      <c r="AL4642" s="64"/>
      <c r="AM4642" s="65"/>
      <c r="AO4642" s="64"/>
      <c r="AP4642" s="66"/>
      <c r="AQ4642" s="66"/>
      <c r="AS4642" s="67"/>
      <c r="AT4642" s="68"/>
    </row>
    <row r="4643" spans="1:46" x14ac:dyDescent="0.25">
      <c r="A4643" s="60">
        <v>70513.344847207889</v>
      </c>
      <c r="B4643" s="54">
        <f t="shared" si="203"/>
        <v>24</v>
      </c>
      <c r="C4643" s="54">
        <f t="shared" si="204"/>
        <v>4634</v>
      </c>
      <c r="D4643" s="60">
        <v>70513.344847207889</v>
      </c>
      <c r="G4643" s="63"/>
      <c r="I4643" s="64"/>
      <c r="J4643" s="64"/>
      <c r="K4643" s="65"/>
      <c r="M4643" s="64"/>
      <c r="N4643" s="66"/>
      <c r="O4643" s="66"/>
      <c r="Q4643" s="67"/>
      <c r="R4643" s="68"/>
      <c r="S4643" s="63"/>
      <c r="AC4643" s="63">
        <v>68409.972001828719</v>
      </c>
      <c r="AD4643" s="63"/>
      <c r="AE4643" s="54" t="s">
        <v>177</v>
      </c>
      <c r="AG4643" s="63"/>
      <c r="AK4643" s="64"/>
      <c r="AL4643" s="64"/>
      <c r="AM4643" s="65"/>
      <c r="AO4643" s="64"/>
      <c r="AP4643" s="66"/>
      <c r="AQ4643" s="66"/>
      <c r="AS4643" s="67"/>
      <c r="AT4643" s="68"/>
    </row>
    <row r="4644" spans="1:46" x14ac:dyDescent="0.25">
      <c r="A4644" s="60">
        <v>70528.098195861559</v>
      </c>
      <c r="B4644" s="54">
        <f t="shared" si="203"/>
        <v>1</v>
      </c>
      <c r="C4644" s="54">
        <f t="shared" si="204"/>
        <v>4635</v>
      </c>
      <c r="D4644" s="60">
        <v>70528.098195861559</v>
      </c>
      <c r="G4644" s="63"/>
      <c r="I4644" s="64"/>
      <c r="J4644" s="64"/>
      <c r="K4644" s="65"/>
      <c r="M4644" s="64"/>
      <c r="N4644" s="66"/>
      <c r="O4644" s="66"/>
      <c r="Q4644" s="67"/>
      <c r="R4644" s="68"/>
      <c r="S4644" s="63"/>
      <c r="AC4644" s="63">
        <v>68424.74560153624</v>
      </c>
      <c r="AD4644" s="63"/>
      <c r="AE4644" s="54" t="s">
        <v>176</v>
      </c>
      <c r="AG4644" s="63"/>
      <c r="AK4644" s="64"/>
      <c r="AL4644" s="64"/>
      <c r="AM4644" s="65"/>
      <c r="AO4644" s="64"/>
      <c r="AP4644" s="66"/>
      <c r="AQ4644" s="66"/>
      <c r="AS4644" s="67"/>
      <c r="AT4644" s="68"/>
    </row>
    <row r="4645" spans="1:46" x14ac:dyDescent="0.25">
      <c r="A4645" s="60">
        <v>70542.922898657154</v>
      </c>
      <c r="B4645" s="54">
        <f t="shared" si="203"/>
        <v>2</v>
      </c>
      <c r="C4645" s="54">
        <f t="shared" si="204"/>
        <v>4636</v>
      </c>
      <c r="D4645" s="60">
        <v>70542.922898657154</v>
      </c>
      <c r="G4645" s="63"/>
      <c r="I4645" s="64"/>
      <c r="J4645" s="64"/>
      <c r="K4645" s="65"/>
      <c r="M4645" s="64"/>
      <c r="N4645" s="66"/>
      <c r="O4645" s="66"/>
      <c r="Q4645" s="67"/>
      <c r="R4645" s="68"/>
      <c r="S4645" s="63"/>
      <c r="AC4645" s="63">
        <v>68439.665087603033</v>
      </c>
      <c r="AD4645" s="63"/>
      <c r="AE4645" s="54" t="s">
        <v>177</v>
      </c>
      <c r="AG4645" s="63"/>
      <c r="AK4645" s="64"/>
      <c r="AL4645" s="64"/>
      <c r="AM4645" s="65"/>
      <c r="AO4645" s="64"/>
      <c r="AP4645" s="66"/>
      <c r="AQ4645" s="66"/>
      <c r="AS4645" s="67"/>
      <c r="AT4645" s="68"/>
    </row>
    <row r="4646" spans="1:46" x14ac:dyDescent="0.25">
      <c r="A4646" s="60">
        <v>70557.831405575853</v>
      </c>
      <c r="B4646" s="54">
        <f t="shared" si="203"/>
        <v>3</v>
      </c>
      <c r="C4646" s="54">
        <f t="shared" si="204"/>
        <v>4637</v>
      </c>
      <c r="D4646" s="60">
        <v>70557.831405575853</v>
      </c>
      <c r="G4646" s="63"/>
      <c r="I4646" s="64"/>
      <c r="J4646" s="64"/>
      <c r="K4646" s="65"/>
      <c r="M4646" s="64"/>
      <c r="N4646" s="66"/>
      <c r="O4646" s="66"/>
      <c r="Q4646" s="67"/>
      <c r="R4646" s="68"/>
      <c r="S4646" s="63"/>
      <c r="AC4646" s="63">
        <v>68454.070336461533</v>
      </c>
      <c r="AD4646" s="63"/>
      <c r="AE4646" s="54" t="s">
        <v>176</v>
      </c>
      <c r="AG4646" s="63"/>
      <c r="AK4646" s="64"/>
      <c r="AL4646" s="64"/>
      <c r="AM4646" s="65"/>
      <c r="AO4646" s="64"/>
      <c r="AP4646" s="66"/>
      <c r="AQ4646" s="66"/>
      <c r="AS4646" s="67"/>
      <c r="AT4646" s="68"/>
    </row>
    <row r="4647" spans="1:46" x14ac:dyDescent="0.25">
      <c r="A4647" s="60">
        <v>70572.859337314032</v>
      </c>
      <c r="B4647" s="54">
        <f t="shared" si="203"/>
        <v>4</v>
      </c>
      <c r="C4647" s="54">
        <f t="shared" si="204"/>
        <v>4638</v>
      </c>
      <c r="D4647" s="60">
        <v>70572.859337314032</v>
      </c>
      <c r="G4647" s="63"/>
      <c r="I4647" s="64"/>
      <c r="J4647" s="64"/>
      <c r="K4647" s="65"/>
      <c r="M4647" s="64"/>
      <c r="N4647" s="66"/>
      <c r="O4647" s="66"/>
      <c r="Q4647" s="67"/>
      <c r="R4647" s="68"/>
      <c r="S4647" s="63"/>
      <c r="AC4647" s="63">
        <v>68469.292560342699</v>
      </c>
      <c r="AD4647" s="63"/>
      <c r="AE4647" s="54" t="s">
        <v>177</v>
      </c>
      <c r="AG4647" s="63"/>
      <c r="AK4647" s="64"/>
      <c r="AL4647" s="64"/>
      <c r="AM4647" s="65"/>
      <c r="AO4647" s="64"/>
      <c r="AP4647" s="66"/>
      <c r="AQ4647" s="66"/>
      <c r="AS4647" s="67"/>
      <c r="AT4647" s="68"/>
    </row>
    <row r="4648" spans="1:46" x14ac:dyDescent="0.25">
      <c r="A4648" s="60">
        <v>70588.006294379011</v>
      </c>
      <c r="B4648" s="54">
        <f t="shared" si="203"/>
        <v>5</v>
      </c>
      <c r="C4648" s="54">
        <f t="shared" si="204"/>
        <v>4639</v>
      </c>
      <c r="D4648" s="60">
        <v>70588.006294379011</v>
      </c>
      <c r="G4648" s="63"/>
      <c r="I4648" s="64"/>
      <c r="J4648" s="64"/>
      <c r="K4648" s="65"/>
      <c r="M4648" s="64"/>
      <c r="N4648" s="66"/>
      <c r="O4648" s="66"/>
      <c r="Q4648" s="67"/>
      <c r="R4648" s="68"/>
      <c r="S4648" s="63"/>
      <c r="AC4648" s="63">
        <v>68483.398264784366</v>
      </c>
      <c r="AD4648" s="63"/>
      <c r="AE4648" s="54" t="s">
        <v>176</v>
      </c>
      <c r="AG4648" s="63"/>
      <c r="AK4648" s="64"/>
      <c r="AL4648" s="64"/>
      <c r="AM4648" s="65"/>
      <c r="AO4648" s="64"/>
      <c r="AP4648" s="66"/>
      <c r="AQ4648" s="66"/>
      <c r="AS4648" s="67"/>
      <c r="AT4648" s="68"/>
    </row>
    <row r="4649" spans="1:46" x14ac:dyDescent="0.25">
      <c r="A4649" s="60">
        <v>70603.292646976653</v>
      </c>
      <c r="B4649" s="54">
        <f t="shared" si="203"/>
        <v>6</v>
      </c>
      <c r="C4649" s="54">
        <f t="shared" si="204"/>
        <v>4640</v>
      </c>
      <c r="D4649" s="60">
        <v>70603.292646976653</v>
      </c>
      <c r="G4649" s="63"/>
      <c r="I4649" s="64"/>
      <c r="J4649" s="64"/>
      <c r="K4649" s="65"/>
      <c r="M4649" s="64"/>
      <c r="N4649" s="66"/>
      <c r="O4649" s="66"/>
      <c r="Q4649" s="67"/>
      <c r="R4649" s="68"/>
      <c r="S4649" s="63"/>
      <c r="AC4649" s="63">
        <v>68498.831159687601</v>
      </c>
      <c r="AD4649" s="63"/>
      <c r="AE4649" s="54" t="s">
        <v>177</v>
      </c>
      <c r="AG4649" s="63"/>
      <c r="AK4649" s="64"/>
      <c r="AL4649" s="64"/>
      <c r="AM4649" s="65"/>
      <c r="AO4649" s="64"/>
      <c r="AP4649" s="66"/>
      <c r="AQ4649" s="66"/>
      <c r="AS4649" s="67"/>
      <c r="AT4649" s="68"/>
    </row>
    <row r="4650" spans="1:46" x14ac:dyDescent="0.25">
      <c r="A4650" s="60">
        <v>70618.700789640192</v>
      </c>
      <c r="B4650" s="54">
        <f t="shared" si="203"/>
        <v>7</v>
      </c>
      <c r="C4650" s="54">
        <f t="shared" si="204"/>
        <v>4641</v>
      </c>
      <c r="D4650" s="60">
        <v>70618.700789640192</v>
      </c>
      <c r="G4650" s="63"/>
      <c r="I4650" s="64"/>
      <c r="J4650" s="64"/>
      <c r="K4650" s="65"/>
      <c r="M4650" s="64"/>
      <c r="N4650" s="66"/>
      <c r="O4650" s="66"/>
      <c r="Q4650" s="67"/>
      <c r="R4650" s="68"/>
      <c r="S4650" s="63"/>
      <c r="AC4650" s="63">
        <v>68512.765965535305</v>
      </c>
      <c r="AD4650" s="63"/>
      <c r="AE4650" s="54" t="s">
        <v>176</v>
      </c>
      <c r="AG4650" s="63"/>
      <c r="AK4650" s="64"/>
      <c r="AL4650" s="64"/>
      <c r="AM4650" s="65"/>
      <c r="AO4650" s="64"/>
      <c r="AP4650" s="66"/>
      <c r="AQ4650" s="66"/>
      <c r="AS4650" s="67"/>
      <c r="AT4650" s="68"/>
    </row>
    <row r="4651" spans="1:46" x14ac:dyDescent="0.25">
      <c r="A4651" s="60">
        <v>70634.232609203085</v>
      </c>
      <c r="B4651" s="54">
        <f t="shared" si="203"/>
        <v>8</v>
      </c>
      <c r="C4651" s="54">
        <f t="shared" si="204"/>
        <v>4642</v>
      </c>
      <c r="D4651" s="60">
        <v>70634.232609203085</v>
      </c>
      <c r="G4651" s="63"/>
      <c r="I4651" s="64"/>
      <c r="J4651" s="64"/>
      <c r="K4651" s="65"/>
      <c r="M4651" s="64"/>
      <c r="N4651" s="66"/>
      <c r="O4651" s="66"/>
      <c r="Q4651" s="67"/>
      <c r="R4651" s="68"/>
      <c r="S4651" s="63"/>
      <c r="AC4651" s="63">
        <v>68528.289250795729</v>
      </c>
      <c r="AD4651" s="63"/>
      <c r="AE4651" s="54" t="s">
        <v>177</v>
      </c>
      <c r="AG4651" s="63"/>
      <c r="AK4651" s="64"/>
      <c r="AL4651" s="64"/>
      <c r="AM4651" s="65"/>
      <c r="AO4651" s="64"/>
      <c r="AP4651" s="66"/>
      <c r="AQ4651" s="66"/>
      <c r="AS4651" s="67"/>
      <c r="AT4651" s="68"/>
    </row>
    <row r="4652" spans="1:46" x14ac:dyDescent="0.25">
      <c r="A4652" s="60">
        <v>70649.853761670645</v>
      </c>
      <c r="B4652" s="54">
        <f t="shared" si="203"/>
        <v>9</v>
      </c>
      <c r="C4652" s="54">
        <f t="shared" si="204"/>
        <v>4643</v>
      </c>
      <c r="D4652" s="60">
        <v>70649.853761670645</v>
      </c>
      <c r="G4652" s="63"/>
      <c r="I4652" s="64"/>
      <c r="J4652" s="64"/>
      <c r="K4652" s="65"/>
      <c r="M4652" s="64"/>
      <c r="N4652" s="66"/>
      <c r="O4652" s="66"/>
      <c r="Q4652" s="67"/>
      <c r="R4652" s="68"/>
      <c r="S4652" s="63"/>
      <c r="AC4652" s="63">
        <v>68542.215837149881</v>
      </c>
      <c r="AD4652" s="63"/>
      <c r="AE4652" s="54" t="s">
        <v>176</v>
      </c>
      <c r="AG4652" s="63"/>
      <c r="AK4652" s="64"/>
      <c r="AL4652" s="64"/>
      <c r="AM4652" s="65"/>
      <c r="AO4652" s="64"/>
      <c r="AP4652" s="66"/>
      <c r="AQ4652" s="66"/>
      <c r="AS4652" s="67"/>
      <c r="AT4652" s="68"/>
    </row>
    <row r="4653" spans="1:46" x14ac:dyDescent="0.25">
      <c r="A4653" s="60">
        <v>70665.548609757796</v>
      </c>
      <c r="B4653" s="54">
        <f t="shared" si="203"/>
        <v>10</v>
      </c>
      <c r="C4653" s="54">
        <f t="shared" si="204"/>
        <v>4644</v>
      </c>
      <c r="D4653" s="60">
        <v>70665.548609757796</v>
      </c>
      <c r="G4653" s="63"/>
      <c r="I4653" s="64"/>
      <c r="J4653" s="64"/>
      <c r="K4653" s="65"/>
      <c r="M4653" s="64"/>
      <c r="N4653" s="66"/>
      <c r="O4653" s="66"/>
      <c r="Q4653" s="67"/>
      <c r="R4653" s="68"/>
      <c r="S4653" s="63"/>
      <c r="AC4653" s="63">
        <v>68557.698229123838</v>
      </c>
      <c r="AD4653" s="63"/>
      <c r="AE4653" s="54" t="s">
        <v>177</v>
      </c>
      <c r="AG4653" s="63"/>
      <c r="AK4653" s="64"/>
      <c r="AL4653" s="64"/>
      <c r="AM4653" s="65"/>
      <c r="AO4653" s="64"/>
      <c r="AP4653" s="66"/>
      <c r="AQ4653" s="66"/>
      <c r="AS4653" s="67"/>
      <c r="AT4653" s="68"/>
    </row>
    <row r="4654" spans="1:46" x14ac:dyDescent="0.25">
      <c r="A4654" s="60">
        <v>70681.273249181453</v>
      </c>
      <c r="B4654" s="54">
        <f t="shared" si="203"/>
        <v>11</v>
      </c>
      <c r="C4654" s="54">
        <f t="shared" si="204"/>
        <v>4645</v>
      </c>
      <c r="D4654" s="60">
        <v>70681.273249181453</v>
      </c>
      <c r="G4654" s="63"/>
      <c r="I4654" s="64"/>
      <c r="J4654" s="64"/>
      <c r="K4654" s="65"/>
      <c r="M4654" s="64"/>
      <c r="N4654" s="66"/>
      <c r="O4654" s="66"/>
      <c r="Q4654" s="67"/>
      <c r="R4654" s="68"/>
      <c r="S4654" s="63"/>
      <c r="AC4654" s="63">
        <v>68571.784295903984</v>
      </c>
      <c r="AD4654" s="63"/>
      <c r="AE4654" s="54" t="s">
        <v>176</v>
      </c>
      <c r="AG4654" s="63"/>
      <c r="AK4654" s="64"/>
      <c r="AL4654" s="64"/>
      <c r="AM4654" s="65"/>
      <c r="AO4654" s="64"/>
      <c r="AP4654" s="66"/>
      <c r="AQ4654" s="66"/>
      <c r="AS4654" s="67"/>
      <c r="AT4654" s="68"/>
    </row>
    <row r="4655" spans="1:46" x14ac:dyDescent="0.25">
      <c r="A4655" s="60">
        <v>70697.000200941227</v>
      </c>
      <c r="B4655" s="54">
        <f t="shared" si="203"/>
        <v>12</v>
      </c>
      <c r="C4655" s="54">
        <f t="shared" si="204"/>
        <v>4646</v>
      </c>
      <c r="D4655" s="60">
        <v>70697.000200941227</v>
      </c>
      <c r="G4655" s="63"/>
      <c r="I4655" s="64"/>
      <c r="J4655" s="64"/>
      <c r="K4655" s="65"/>
      <c r="M4655" s="64"/>
      <c r="N4655" s="66"/>
      <c r="O4655" s="66"/>
      <c r="Q4655" s="67"/>
      <c r="R4655" s="68"/>
      <c r="S4655" s="63"/>
      <c r="AC4655" s="63">
        <v>68587.094788114075</v>
      </c>
      <c r="AD4655" s="63"/>
      <c r="AE4655" s="54" t="s">
        <v>177</v>
      </c>
      <c r="AG4655" s="63"/>
      <c r="AK4655" s="64"/>
      <c r="AL4655" s="64"/>
      <c r="AM4655" s="65"/>
      <c r="AO4655" s="64"/>
      <c r="AP4655" s="66"/>
      <c r="AQ4655" s="66"/>
      <c r="AS4655" s="67"/>
      <c r="AT4655" s="68"/>
    </row>
    <row r="4656" spans="1:46" x14ac:dyDescent="0.25">
      <c r="A4656" s="60">
        <v>70712.687888224144</v>
      </c>
      <c r="B4656" s="54">
        <f t="shared" si="203"/>
        <v>13</v>
      </c>
      <c r="C4656" s="54">
        <f t="shared" si="204"/>
        <v>4647</v>
      </c>
      <c r="D4656" s="60">
        <v>70712.687888224144</v>
      </c>
      <c r="G4656" s="63"/>
      <c r="I4656" s="64"/>
      <c r="J4656" s="64"/>
      <c r="K4656" s="65"/>
      <c r="M4656" s="64"/>
      <c r="N4656" s="66"/>
      <c r="O4656" s="66"/>
      <c r="Q4656" s="67"/>
      <c r="R4656" s="68"/>
      <c r="S4656" s="63"/>
      <c r="AC4656" s="63">
        <v>68601.480547011364</v>
      </c>
      <c r="AD4656" s="63"/>
      <c r="AE4656" s="54" t="s">
        <v>176</v>
      </c>
      <c r="AG4656" s="63"/>
      <c r="AK4656" s="64"/>
      <c r="AL4656" s="64"/>
      <c r="AM4656" s="65"/>
      <c r="AO4656" s="64"/>
      <c r="AP4656" s="66"/>
      <c r="AQ4656" s="66"/>
      <c r="AS4656" s="67"/>
      <c r="AT4656" s="68"/>
    </row>
    <row r="4657" spans="1:46" x14ac:dyDescent="0.25">
      <c r="A4657" s="60">
        <v>70728.306484961417</v>
      </c>
      <c r="B4657" s="54">
        <f t="shared" si="203"/>
        <v>14</v>
      </c>
      <c r="C4657" s="54">
        <f t="shared" si="204"/>
        <v>4648</v>
      </c>
      <c r="D4657" s="60">
        <v>70728.306484961417</v>
      </c>
      <c r="G4657" s="63"/>
      <c r="I4657" s="64"/>
      <c r="J4657" s="64"/>
      <c r="K4657" s="65"/>
      <c r="M4657" s="64"/>
      <c r="N4657" s="66"/>
      <c r="O4657" s="66"/>
      <c r="Q4657" s="67"/>
      <c r="R4657" s="68"/>
      <c r="S4657" s="63"/>
      <c r="AC4657" s="63">
        <v>68616.505310681649</v>
      </c>
      <c r="AD4657" s="63"/>
      <c r="AE4657" s="54" t="s">
        <v>177</v>
      </c>
      <c r="AG4657" s="63"/>
      <c r="AK4657" s="64"/>
      <c r="AL4657" s="64"/>
      <c r="AM4657" s="65"/>
      <c r="AO4657" s="64"/>
      <c r="AP4657" s="66"/>
      <c r="AQ4657" s="66"/>
      <c r="AS4657" s="67"/>
      <c r="AT4657" s="68"/>
    </row>
    <row r="4658" spans="1:46" x14ac:dyDescent="0.25">
      <c r="A4658" s="60">
        <v>70743.828165999614</v>
      </c>
      <c r="B4658" s="54">
        <f t="shared" si="203"/>
        <v>15</v>
      </c>
      <c r="C4658" s="54">
        <f t="shared" si="204"/>
        <v>4649</v>
      </c>
      <c r="D4658" s="60">
        <v>70743.828165999614</v>
      </c>
      <c r="G4658" s="63"/>
      <c r="I4658" s="64"/>
      <c r="J4658" s="64"/>
      <c r="K4658" s="65"/>
      <c r="M4658" s="64"/>
      <c r="N4658" s="66"/>
      <c r="O4658" s="66"/>
      <c r="Q4658" s="67"/>
      <c r="R4658" s="68"/>
      <c r="S4658" s="63"/>
      <c r="AC4658" s="63">
        <v>68631.268252182286</v>
      </c>
      <c r="AD4658" s="63"/>
      <c r="AE4658" s="54" t="s">
        <v>176</v>
      </c>
      <c r="AG4658" s="63"/>
      <c r="AK4658" s="64"/>
      <c r="AL4658" s="64"/>
      <c r="AM4658" s="65"/>
      <c r="AO4658" s="64"/>
      <c r="AP4658" s="66"/>
      <c r="AQ4658" s="66"/>
      <c r="AS4658" s="67"/>
      <c r="AT4658" s="68"/>
    </row>
    <row r="4659" spans="1:46" x14ac:dyDescent="0.25">
      <c r="A4659" s="60">
        <v>70759.230449975468</v>
      </c>
      <c r="B4659" s="54">
        <f t="shared" si="203"/>
        <v>16</v>
      </c>
      <c r="C4659" s="54">
        <f t="shared" si="204"/>
        <v>4650</v>
      </c>
      <c r="D4659" s="60">
        <v>70759.230449975468</v>
      </c>
      <c r="G4659" s="63"/>
      <c r="I4659" s="64"/>
      <c r="J4659" s="64"/>
      <c r="K4659" s="65"/>
      <c r="M4659" s="64"/>
      <c r="N4659" s="66"/>
      <c r="O4659" s="66"/>
      <c r="Q4659" s="67"/>
      <c r="R4659" s="68"/>
      <c r="S4659" s="63"/>
      <c r="AC4659" s="63">
        <v>68645.940494005103</v>
      </c>
      <c r="AD4659" s="63"/>
      <c r="AE4659" s="54" t="s">
        <v>177</v>
      </c>
      <c r="AG4659" s="63"/>
      <c r="AK4659" s="64"/>
      <c r="AL4659" s="64"/>
      <c r="AM4659" s="65"/>
      <c r="AO4659" s="64"/>
      <c r="AP4659" s="66"/>
      <c r="AQ4659" s="66"/>
      <c r="AS4659" s="67"/>
      <c r="AT4659" s="68"/>
    </row>
    <row r="4660" spans="1:46" x14ac:dyDescent="0.25">
      <c r="A4660" s="60">
        <v>70774.506152157206</v>
      </c>
      <c r="B4660" s="54">
        <f t="shared" si="203"/>
        <v>17</v>
      </c>
      <c r="C4660" s="54">
        <f t="shared" si="204"/>
        <v>4651</v>
      </c>
      <c r="D4660" s="60">
        <v>70774.506152157206</v>
      </c>
      <c r="G4660" s="63"/>
      <c r="I4660" s="64"/>
      <c r="J4660" s="64"/>
      <c r="K4660" s="65"/>
      <c r="M4660" s="64"/>
      <c r="N4660" s="66"/>
      <c r="O4660" s="66"/>
      <c r="Q4660" s="67"/>
      <c r="R4660" s="68"/>
      <c r="S4660" s="63"/>
      <c r="AC4660" s="63">
        <v>68661.07312117843</v>
      </c>
      <c r="AD4660" s="63"/>
      <c r="AE4660" s="54" t="s">
        <v>176</v>
      </c>
      <c r="AG4660" s="63"/>
      <c r="AK4660" s="64"/>
      <c r="AL4660" s="64"/>
      <c r="AM4660" s="65"/>
      <c r="AO4660" s="64"/>
      <c r="AP4660" s="66"/>
      <c r="AQ4660" s="66"/>
      <c r="AS4660" s="67"/>
      <c r="AT4660" s="68"/>
    </row>
    <row r="4661" spans="1:46" x14ac:dyDescent="0.25">
      <c r="A4661" s="60">
        <v>70789.646669105161</v>
      </c>
      <c r="B4661" s="54">
        <f t="shared" si="203"/>
        <v>18</v>
      </c>
      <c r="C4661" s="54">
        <f t="shared" si="204"/>
        <v>4652</v>
      </c>
      <c r="D4661" s="60">
        <v>70789.646669105161</v>
      </c>
      <c r="G4661" s="63"/>
      <c r="I4661" s="64"/>
      <c r="J4661" s="64"/>
      <c r="K4661" s="65"/>
      <c r="M4661" s="64"/>
      <c r="N4661" s="66"/>
      <c r="O4661" s="66"/>
      <c r="Q4661" s="67"/>
      <c r="R4661" s="68"/>
      <c r="S4661" s="63"/>
      <c r="AC4661" s="63">
        <v>68675.402952649165</v>
      </c>
      <c r="AD4661" s="63"/>
      <c r="AE4661" s="54" t="s">
        <v>177</v>
      </c>
      <c r="AG4661" s="63"/>
      <c r="AK4661" s="64"/>
      <c r="AL4661" s="64"/>
      <c r="AM4661" s="65"/>
      <c r="AO4661" s="64"/>
      <c r="AP4661" s="66"/>
      <c r="AQ4661" s="66"/>
      <c r="AS4661" s="67"/>
      <c r="AT4661" s="68"/>
    </row>
    <row r="4662" spans="1:46" x14ac:dyDescent="0.25">
      <c r="A4662" s="60">
        <v>70804.665716146119</v>
      </c>
      <c r="B4662" s="54">
        <f t="shared" si="203"/>
        <v>19</v>
      </c>
      <c r="C4662" s="54">
        <f t="shared" si="204"/>
        <v>4653</v>
      </c>
      <c r="D4662" s="60">
        <v>70804.665716146119</v>
      </c>
      <c r="G4662" s="63"/>
      <c r="I4662" s="64"/>
      <c r="J4662" s="64"/>
      <c r="K4662" s="65"/>
      <c r="M4662" s="64"/>
      <c r="N4662" s="66"/>
      <c r="O4662" s="66"/>
      <c r="Q4662" s="67"/>
      <c r="R4662" s="68"/>
      <c r="S4662" s="63"/>
      <c r="AC4662" s="63">
        <v>68690.8202297315</v>
      </c>
      <c r="AD4662" s="63"/>
      <c r="AE4662" s="54" t="s">
        <v>176</v>
      </c>
      <c r="AG4662" s="63"/>
      <c r="AK4662" s="64"/>
      <c r="AL4662" s="64"/>
      <c r="AM4662" s="65"/>
      <c r="AO4662" s="64"/>
      <c r="AP4662" s="66"/>
      <c r="AQ4662" s="66"/>
      <c r="AS4662" s="67"/>
      <c r="AT4662" s="68"/>
    </row>
    <row r="4663" spans="1:46" x14ac:dyDescent="0.25">
      <c r="A4663" s="60">
        <v>70819.569792140275</v>
      </c>
      <c r="B4663" s="54">
        <f t="shared" si="203"/>
        <v>20</v>
      </c>
      <c r="C4663" s="54">
        <f t="shared" si="204"/>
        <v>4654</v>
      </c>
      <c r="D4663" s="60">
        <v>70819.569792140275</v>
      </c>
      <c r="G4663" s="63"/>
      <c r="I4663" s="64"/>
      <c r="J4663" s="64"/>
      <c r="K4663" s="65"/>
      <c r="M4663" s="64"/>
      <c r="N4663" s="66"/>
      <c r="O4663" s="66"/>
      <c r="Q4663" s="67"/>
      <c r="R4663" s="68"/>
      <c r="S4663" s="63"/>
      <c r="AC4663" s="63">
        <v>68704.899553101044</v>
      </c>
      <c r="AD4663" s="63"/>
      <c r="AE4663" s="54" t="s">
        <v>177</v>
      </c>
      <c r="AG4663" s="63"/>
      <c r="AK4663" s="64"/>
      <c r="AL4663" s="64"/>
      <c r="AM4663" s="65"/>
      <c r="AO4663" s="64"/>
      <c r="AP4663" s="66"/>
      <c r="AQ4663" s="66"/>
      <c r="AS4663" s="67"/>
      <c r="AT4663" s="68"/>
    </row>
    <row r="4664" spans="1:46" x14ac:dyDescent="0.25">
      <c r="A4664" s="60">
        <v>70834.388988332357</v>
      </c>
      <c r="B4664" s="54">
        <f t="shared" si="203"/>
        <v>21</v>
      </c>
      <c r="C4664" s="54">
        <f t="shared" si="204"/>
        <v>4655</v>
      </c>
      <c r="D4664" s="60">
        <v>70834.388988332357</v>
      </c>
      <c r="G4664" s="63"/>
      <c r="I4664" s="64"/>
      <c r="J4664" s="64"/>
      <c r="K4664" s="65"/>
      <c r="M4664" s="64"/>
      <c r="N4664" s="66"/>
      <c r="O4664" s="66"/>
      <c r="Q4664" s="67"/>
      <c r="R4664" s="68"/>
      <c r="S4664" s="63"/>
      <c r="AC4664" s="63">
        <v>68720.46651630383</v>
      </c>
      <c r="AD4664" s="63"/>
      <c r="AE4664" s="54" t="s">
        <v>176</v>
      </c>
      <c r="AG4664" s="63"/>
      <c r="AK4664" s="64"/>
      <c r="AL4664" s="64"/>
      <c r="AM4664" s="65"/>
      <c r="AO4664" s="64"/>
      <c r="AP4664" s="66"/>
      <c r="AQ4664" s="66"/>
      <c r="AS4664" s="67"/>
      <c r="AT4664" s="68"/>
    </row>
    <row r="4665" spans="1:46" x14ac:dyDescent="0.25">
      <c r="A4665" s="60">
        <v>70849.141451626085</v>
      </c>
      <c r="B4665" s="54">
        <f t="shared" si="203"/>
        <v>22</v>
      </c>
      <c r="C4665" s="54">
        <f t="shared" si="204"/>
        <v>4656</v>
      </c>
      <c r="D4665" s="60">
        <v>70849.141451626085</v>
      </c>
      <c r="G4665" s="63"/>
      <c r="I4665" s="64"/>
      <c r="J4665" s="64"/>
      <c r="K4665" s="65"/>
      <c r="M4665" s="64"/>
      <c r="N4665" s="66"/>
      <c r="O4665" s="66"/>
      <c r="Q4665" s="67"/>
      <c r="R4665" s="68"/>
      <c r="S4665" s="63"/>
      <c r="AC4665" s="63">
        <v>68734.443740250543</v>
      </c>
      <c r="AD4665" s="63"/>
      <c r="AE4665" s="54" t="s">
        <v>177</v>
      </c>
      <c r="AG4665" s="63"/>
      <c r="AK4665" s="64"/>
      <c r="AL4665" s="64"/>
      <c r="AM4665" s="65"/>
      <c r="AO4665" s="64"/>
      <c r="AP4665" s="66"/>
      <c r="AQ4665" s="66"/>
      <c r="AS4665" s="67"/>
      <c r="AT4665" s="68"/>
    </row>
    <row r="4666" spans="1:46" x14ac:dyDescent="0.25">
      <c r="A4666" s="60">
        <v>70863.866563243791</v>
      </c>
      <c r="B4666" s="54">
        <f t="shared" si="203"/>
        <v>23</v>
      </c>
      <c r="C4666" s="54">
        <f t="shared" si="204"/>
        <v>4657</v>
      </c>
      <c r="D4666" s="60">
        <v>70863.866563243791</v>
      </c>
      <c r="G4666" s="63"/>
      <c r="I4666" s="64"/>
      <c r="J4666" s="64"/>
      <c r="K4666" s="65"/>
      <c r="M4666" s="64"/>
      <c r="N4666" s="66"/>
      <c r="O4666" s="66"/>
      <c r="Q4666" s="67"/>
      <c r="R4666" s="68"/>
      <c r="S4666" s="63"/>
      <c r="AC4666" s="63">
        <v>68750.002166766673</v>
      </c>
      <c r="AD4666" s="63"/>
      <c r="AE4666" s="54" t="s">
        <v>176</v>
      </c>
      <c r="AG4666" s="63"/>
      <c r="AK4666" s="64"/>
      <c r="AL4666" s="64"/>
      <c r="AM4666" s="65"/>
      <c r="AO4666" s="64"/>
      <c r="AP4666" s="66"/>
      <c r="AQ4666" s="66"/>
      <c r="AS4666" s="67"/>
      <c r="AT4666" s="68"/>
    </row>
    <row r="4667" spans="1:46" x14ac:dyDescent="0.25">
      <c r="A4667" s="60">
        <v>70878.588148184586</v>
      </c>
      <c r="B4667" s="54">
        <f t="shared" si="203"/>
        <v>24</v>
      </c>
      <c r="C4667" s="54">
        <f t="shared" si="204"/>
        <v>4658</v>
      </c>
      <c r="D4667" s="60">
        <v>70878.588148184586</v>
      </c>
      <c r="G4667" s="63"/>
      <c r="I4667" s="64"/>
      <c r="J4667" s="64"/>
      <c r="K4667" s="65"/>
      <c r="M4667" s="64"/>
      <c r="N4667" s="66"/>
      <c r="O4667" s="66"/>
      <c r="Q4667" s="67"/>
      <c r="R4667" s="68"/>
      <c r="S4667" s="63"/>
      <c r="AC4667" s="63">
        <v>68764.043243238237</v>
      </c>
      <c r="AD4667" s="63"/>
      <c r="AE4667" s="54" t="s">
        <v>177</v>
      </c>
      <c r="AG4667" s="63"/>
      <c r="AK4667" s="64"/>
      <c r="AL4667" s="64"/>
      <c r="AM4667" s="65"/>
      <c r="AO4667" s="64"/>
      <c r="AP4667" s="66"/>
      <c r="AQ4667" s="66"/>
      <c r="AS4667" s="67"/>
      <c r="AT4667" s="68"/>
    </row>
    <row r="4668" spans="1:46" x14ac:dyDescent="0.25">
      <c r="A4668" s="60">
        <v>70893.347164663952</v>
      </c>
      <c r="B4668" s="54">
        <f t="shared" si="203"/>
        <v>1</v>
      </c>
      <c r="C4668" s="54">
        <f t="shared" si="204"/>
        <v>4659</v>
      </c>
      <c r="D4668" s="60">
        <v>70893.347164663952</v>
      </c>
      <c r="G4668" s="63"/>
      <c r="I4668" s="64"/>
      <c r="J4668" s="64"/>
      <c r="K4668" s="65"/>
      <c r="M4668" s="64"/>
      <c r="N4668" s="66"/>
      <c r="O4668" s="66"/>
      <c r="Q4668" s="67"/>
      <c r="R4668" s="68"/>
      <c r="S4668" s="63"/>
      <c r="AC4668" s="63">
        <v>68779.435781078413</v>
      </c>
      <c r="AD4668" s="63"/>
      <c r="AE4668" s="54" t="s">
        <v>176</v>
      </c>
      <c r="AG4668" s="63"/>
      <c r="AK4668" s="64"/>
      <c r="AL4668" s="64"/>
      <c r="AM4668" s="65"/>
      <c r="AO4668" s="64"/>
      <c r="AP4668" s="66"/>
      <c r="AQ4668" s="66"/>
      <c r="AS4668" s="67"/>
      <c r="AT4668" s="68"/>
    </row>
    <row r="4669" spans="1:46" x14ac:dyDescent="0.25">
      <c r="A4669" s="60">
        <v>70908.16589324316</v>
      </c>
      <c r="B4669" s="54">
        <f t="shared" si="203"/>
        <v>2</v>
      </c>
      <c r="C4669" s="54">
        <f t="shared" si="204"/>
        <v>4660</v>
      </c>
      <c r="D4669" s="60">
        <v>70908.16589324316</v>
      </c>
      <c r="G4669" s="63"/>
      <c r="I4669" s="64"/>
      <c r="J4669" s="64"/>
      <c r="K4669" s="65"/>
      <c r="M4669" s="64"/>
      <c r="N4669" s="66"/>
      <c r="O4669" s="66"/>
      <c r="Q4669" s="67"/>
      <c r="R4669" s="68"/>
      <c r="S4669" s="63"/>
      <c r="AC4669" s="63">
        <v>68793.685971694533</v>
      </c>
      <c r="AD4669" s="63"/>
      <c r="AE4669" s="54" t="s">
        <v>177</v>
      </c>
      <c r="AG4669" s="63"/>
      <c r="AK4669" s="64"/>
      <c r="AL4669" s="64"/>
      <c r="AM4669" s="65"/>
      <c r="AO4669" s="64"/>
      <c r="AP4669" s="66"/>
      <c r="AQ4669" s="66"/>
      <c r="AS4669" s="67"/>
      <c r="AT4669" s="68"/>
    </row>
    <row r="4670" spans="1:46" x14ac:dyDescent="0.25">
      <c r="A4670" s="60">
        <v>70923.07937601395</v>
      </c>
      <c r="B4670" s="54">
        <f t="shared" si="203"/>
        <v>3</v>
      </c>
      <c r="C4670" s="54">
        <f t="shared" si="204"/>
        <v>4661</v>
      </c>
      <c r="D4670" s="60">
        <v>70923.07937601395</v>
      </c>
      <c r="G4670" s="63"/>
      <c r="I4670" s="64"/>
      <c r="J4670" s="64"/>
      <c r="K4670" s="65"/>
      <c r="M4670" s="64"/>
      <c r="N4670" s="66"/>
      <c r="O4670" s="66"/>
      <c r="Q4670" s="67"/>
      <c r="R4670" s="68"/>
      <c r="S4670" s="63"/>
      <c r="AC4670" s="63">
        <v>68808.785764337983</v>
      </c>
      <c r="AD4670" s="63"/>
      <c r="AE4670" s="54" t="s">
        <v>176</v>
      </c>
      <c r="AG4670" s="63"/>
      <c r="AK4670" s="64"/>
      <c r="AL4670" s="64"/>
      <c r="AM4670" s="65"/>
      <c r="AO4670" s="64"/>
      <c r="AP4670" s="66"/>
      <c r="AQ4670" s="66"/>
      <c r="AS4670" s="67"/>
      <c r="AT4670" s="68"/>
    </row>
    <row r="4671" spans="1:46" x14ac:dyDescent="0.25">
      <c r="A4671" s="60">
        <v>70938.100358313881</v>
      </c>
      <c r="B4671" s="54">
        <f t="shared" si="203"/>
        <v>4</v>
      </c>
      <c r="C4671" s="54">
        <f t="shared" si="204"/>
        <v>4662</v>
      </c>
      <c r="D4671" s="60">
        <v>70938.100358313881</v>
      </c>
      <c r="G4671" s="63"/>
      <c r="I4671" s="64"/>
      <c r="J4671" s="64"/>
      <c r="K4671" s="65"/>
      <c r="M4671" s="64"/>
      <c r="N4671" s="66"/>
      <c r="O4671" s="66"/>
      <c r="Q4671" s="67"/>
      <c r="R4671" s="68"/>
      <c r="S4671" s="63"/>
      <c r="AC4671" s="63">
        <v>68823.341038044076</v>
      </c>
      <c r="AD4671" s="63"/>
      <c r="AE4671" s="54" t="s">
        <v>177</v>
      </c>
      <c r="AG4671" s="63"/>
      <c r="AK4671" s="64"/>
      <c r="AL4671" s="64"/>
      <c r="AM4671" s="65"/>
      <c r="AO4671" s="64"/>
      <c r="AP4671" s="66"/>
      <c r="AQ4671" s="66"/>
      <c r="AS4671" s="67"/>
      <c r="AT4671" s="68"/>
    </row>
    <row r="4672" spans="1:46" x14ac:dyDescent="0.25">
      <c r="A4672" s="60">
        <v>70953.25200141035</v>
      </c>
      <c r="B4672" s="54">
        <f t="shared" si="203"/>
        <v>5</v>
      </c>
      <c r="C4672" s="54">
        <f t="shared" si="204"/>
        <v>4663</v>
      </c>
      <c r="D4672" s="60">
        <v>70953.25200141035</v>
      </c>
      <c r="G4672" s="63"/>
      <c r="I4672" s="64"/>
      <c r="J4672" s="64"/>
      <c r="K4672" s="65"/>
      <c r="M4672" s="64"/>
      <c r="N4672" s="66"/>
      <c r="O4672" s="66"/>
      <c r="Q4672" s="67"/>
      <c r="R4672" s="68"/>
      <c r="S4672" s="63"/>
      <c r="AC4672" s="63">
        <v>68838.080889413599</v>
      </c>
      <c r="AD4672" s="63"/>
      <c r="AE4672" s="54" t="s">
        <v>176</v>
      </c>
      <c r="AG4672" s="63"/>
      <c r="AK4672" s="64"/>
      <c r="AL4672" s="64"/>
      <c r="AM4672" s="65"/>
      <c r="AO4672" s="64"/>
      <c r="AP4672" s="66"/>
      <c r="AQ4672" s="66"/>
      <c r="AS4672" s="67"/>
      <c r="AT4672" s="68"/>
    </row>
    <row r="4673" spans="1:46" x14ac:dyDescent="0.25">
      <c r="A4673" s="60">
        <v>70968.530423140619</v>
      </c>
      <c r="B4673" s="54">
        <f t="shared" si="203"/>
        <v>6</v>
      </c>
      <c r="C4673" s="54">
        <f t="shared" si="204"/>
        <v>4664</v>
      </c>
      <c r="D4673" s="60">
        <v>70968.530423140619</v>
      </c>
      <c r="G4673" s="63"/>
      <c r="I4673" s="64"/>
      <c r="J4673" s="64"/>
      <c r="K4673" s="65"/>
      <c r="M4673" s="64"/>
      <c r="N4673" s="66"/>
      <c r="O4673" s="66"/>
      <c r="Q4673" s="67"/>
      <c r="R4673" s="68"/>
      <c r="S4673" s="63"/>
      <c r="AC4673" s="63">
        <v>68852.975617988966</v>
      </c>
      <c r="AD4673" s="63"/>
      <c r="AE4673" s="54" t="s">
        <v>177</v>
      </c>
      <c r="AG4673" s="63"/>
      <c r="AK4673" s="64"/>
      <c r="AL4673" s="64"/>
      <c r="AM4673" s="65"/>
      <c r="AO4673" s="64"/>
      <c r="AP4673" s="66"/>
      <c r="AQ4673" s="66"/>
      <c r="AS4673" s="67"/>
      <c r="AT4673" s="68"/>
    </row>
    <row r="4674" spans="1:46" x14ac:dyDescent="0.25">
      <c r="A4674" s="60">
        <v>70983.943469433114</v>
      </c>
      <c r="B4674" s="54">
        <f t="shared" si="203"/>
        <v>7</v>
      </c>
      <c r="C4674" s="54">
        <f t="shared" si="204"/>
        <v>4665</v>
      </c>
      <c r="D4674" s="60">
        <v>70983.943469433114</v>
      </c>
      <c r="G4674" s="63"/>
      <c r="I4674" s="64"/>
      <c r="J4674" s="64"/>
      <c r="K4674" s="65"/>
      <c r="M4674" s="64"/>
      <c r="N4674" s="66"/>
      <c r="O4674" s="66"/>
      <c r="Q4674" s="67"/>
      <c r="R4674" s="68"/>
      <c r="S4674" s="63"/>
      <c r="AC4674" s="63">
        <v>68867.361996416468</v>
      </c>
      <c r="AD4674" s="63"/>
      <c r="AE4674" s="54" t="s">
        <v>176</v>
      </c>
      <c r="AG4674" s="63"/>
      <c r="AK4674" s="64"/>
      <c r="AL4674" s="64"/>
      <c r="AM4674" s="65"/>
      <c r="AO4674" s="64"/>
      <c r="AP4674" s="66"/>
      <c r="AQ4674" s="66"/>
      <c r="AS4674" s="67"/>
      <c r="AT4674" s="68"/>
    </row>
    <row r="4675" spans="1:46" x14ac:dyDescent="0.25">
      <c r="A4675" s="60">
        <v>70999.467042264994</v>
      </c>
      <c r="B4675" s="54">
        <f t="shared" si="203"/>
        <v>8</v>
      </c>
      <c r="C4675" s="54">
        <f t="shared" si="204"/>
        <v>4666</v>
      </c>
      <c r="D4675" s="60">
        <v>70999.467042264994</v>
      </c>
      <c r="G4675" s="63"/>
      <c r="I4675" s="64"/>
      <c r="J4675" s="64"/>
      <c r="K4675" s="65"/>
      <c r="M4675" s="64"/>
      <c r="N4675" s="66"/>
      <c r="O4675" s="66"/>
      <c r="Q4675" s="67"/>
      <c r="R4675" s="68"/>
      <c r="S4675" s="63"/>
      <c r="AC4675" s="63">
        <v>68882.571030498482</v>
      </c>
      <c r="AD4675" s="63"/>
      <c r="AE4675" s="54" t="s">
        <v>177</v>
      </c>
      <c r="AG4675" s="63"/>
      <c r="AK4675" s="64"/>
      <c r="AL4675" s="64"/>
      <c r="AM4675" s="65"/>
      <c r="AO4675" s="64"/>
      <c r="AP4675" s="66"/>
      <c r="AQ4675" s="66"/>
      <c r="AS4675" s="67"/>
      <c r="AT4675" s="68"/>
    </row>
    <row r="4676" spans="1:46" x14ac:dyDescent="0.25">
      <c r="A4676" s="60">
        <v>71015.09363544127</v>
      </c>
      <c r="B4676" s="54">
        <f t="shared" si="203"/>
        <v>9</v>
      </c>
      <c r="C4676" s="54">
        <f t="shared" si="204"/>
        <v>4667</v>
      </c>
      <c r="D4676" s="60">
        <v>71015.09363544127</v>
      </c>
      <c r="G4676" s="63"/>
      <c r="I4676" s="64"/>
      <c r="J4676" s="64"/>
      <c r="K4676" s="65"/>
      <c r="M4676" s="64"/>
      <c r="N4676" s="66"/>
      <c r="O4676" s="66"/>
      <c r="Q4676" s="67"/>
      <c r="R4676" s="68"/>
      <c r="S4676" s="63"/>
      <c r="AC4676" s="63">
        <v>68896.679254859686</v>
      </c>
      <c r="AD4676" s="63"/>
      <c r="AE4676" s="54" t="s">
        <v>176</v>
      </c>
      <c r="AG4676" s="63"/>
      <c r="AK4676" s="64"/>
      <c r="AL4676" s="64"/>
      <c r="AM4676" s="65"/>
      <c r="AO4676" s="64"/>
      <c r="AP4676" s="66"/>
      <c r="AQ4676" s="66"/>
      <c r="AS4676" s="67"/>
      <c r="AT4676" s="68"/>
    </row>
    <row r="4677" spans="1:46" x14ac:dyDescent="0.25">
      <c r="A4677" s="60">
        <v>71030.781437157188</v>
      </c>
      <c r="B4677" s="54">
        <f t="shared" si="203"/>
        <v>10</v>
      </c>
      <c r="C4677" s="54">
        <f t="shared" si="204"/>
        <v>4668</v>
      </c>
      <c r="D4677" s="60">
        <v>71030.781437157188</v>
      </c>
      <c r="G4677" s="63"/>
      <c r="I4677" s="64"/>
      <c r="J4677" s="64"/>
      <c r="K4677" s="65"/>
      <c r="M4677" s="64"/>
      <c r="N4677" s="66"/>
      <c r="O4677" s="66"/>
      <c r="Q4677" s="67"/>
      <c r="R4677" s="68"/>
      <c r="S4677" s="63"/>
      <c r="AC4677" s="63">
        <v>68912.125187696889</v>
      </c>
      <c r="AD4677" s="63"/>
      <c r="AE4677" s="54" t="s">
        <v>177</v>
      </c>
      <c r="AG4677" s="63"/>
      <c r="AK4677" s="64"/>
      <c r="AL4677" s="64"/>
      <c r="AM4677" s="65"/>
      <c r="AO4677" s="64"/>
      <c r="AP4677" s="66"/>
      <c r="AQ4677" s="66"/>
      <c r="AS4677" s="67"/>
      <c r="AT4677" s="68"/>
    </row>
    <row r="4678" spans="1:46" x14ac:dyDescent="0.25">
      <c r="A4678" s="60">
        <v>71046.51172712585</v>
      </c>
      <c r="B4678" s="54">
        <f t="shared" si="203"/>
        <v>11</v>
      </c>
      <c r="C4678" s="54">
        <f t="shared" si="204"/>
        <v>4669</v>
      </c>
      <c r="D4678" s="60">
        <v>71046.51172712585</v>
      </c>
      <c r="G4678" s="63"/>
      <c r="I4678" s="64"/>
      <c r="J4678" s="64"/>
      <c r="K4678" s="65"/>
      <c r="M4678" s="64"/>
      <c r="N4678" s="66"/>
      <c r="O4678" s="66"/>
      <c r="Q4678" s="67"/>
      <c r="R4678" s="68"/>
      <c r="S4678" s="63"/>
      <c r="AC4678" s="63">
        <v>68926.083618015517</v>
      </c>
      <c r="AD4678" s="63"/>
      <c r="AE4678" s="54" t="s">
        <v>176</v>
      </c>
      <c r="AG4678" s="63"/>
      <c r="AK4678" s="64"/>
      <c r="AL4678" s="64"/>
      <c r="AM4678" s="65"/>
      <c r="AO4678" s="64"/>
      <c r="AP4678" s="66"/>
      <c r="AQ4678" s="66"/>
      <c r="AS4678" s="67"/>
      <c r="AT4678" s="68"/>
    </row>
    <row r="4679" spans="1:46" x14ac:dyDescent="0.25">
      <c r="A4679" s="60">
        <v>71062.234246034175</v>
      </c>
      <c r="B4679" s="54">
        <f t="shared" si="203"/>
        <v>12</v>
      </c>
      <c r="C4679" s="54">
        <f t="shared" si="204"/>
        <v>4670</v>
      </c>
      <c r="D4679" s="60">
        <v>71062.234246034175</v>
      </c>
      <c r="G4679" s="63"/>
      <c r="I4679" s="64"/>
      <c r="J4679" s="64"/>
      <c r="K4679" s="65"/>
      <c r="M4679" s="64"/>
      <c r="N4679" s="66"/>
      <c r="O4679" s="66"/>
      <c r="Q4679" s="67"/>
      <c r="R4679" s="68"/>
      <c r="S4679" s="63"/>
      <c r="AC4679" s="63">
        <v>68941.644254607148</v>
      </c>
      <c r="AD4679" s="63"/>
      <c r="AE4679" s="54" t="s">
        <v>177</v>
      </c>
      <c r="AG4679" s="63"/>
      <c r="AK4679" s="64"/>
      <c r="AL4679" s="64"/>
      <c r="AM4679" s="65"/>
      <c r="AO4679" s="64"/>
      <c r="AP4679" s="66"/>
      <c r="AQ4679" s="66"/>
      <c r="AS4679" s="67"/>
      <c r="AT4679" s="68"/>
    </row>
    <row r="4680" spans="1:46" x14ac:dyDescent="0.25">
      <c r="A4680" s="60">
        <v>71077.926748486701</v>
      </c>
      <c r="B4680" s="54">
        <f t="shared" si="203"/>
        <v>13</v>
      </c>
      <c r="C4680" s="54">
        <f t="shared" si="204"/>
        <v>4671</v>
      </c>
      <c r="D4680" s="60">
        <v>71077.926748486701</v>
      </c>
      <c r="G4680" s="63"/>
      <c r="I4680" s="64"/>
      <c r="J4680" s="64"/>
      <c r="K4680" s="65"/>
      <c r="M4680" s="64"/>
      <c r="N4680" s="66"/>
      <c r="O4680" s="66"/>
      <c r="Q4680" s="67"/>
      <c r="R4680" s="68"/>
      <c r="S4680" s="63"/>
      <c r="AC4680" s="63">
        <v>68955.612564916722</v>
      </c>
      <c r="AD4680" s="63"/>
      <c r="AE4680" s="54" t="s">
        <v>176</v>
      </c>
      <c r="AG4680" s="63"/>
      <c r="AK4680" s="64"/>
      <c r="AL4680" s="64"/>
      <c r="AM4680" s="65"/>
      <c r="AO4680" s="64"/>
      <c r="AP4680" s="66"/>
      <c r="AQ4680" s="66"/>
      <c r="AS4680" s="67"/>
      <c r="AT4680" s="68"/>
    </row>
    <row r="4681" spans="1:46" x14ac:dyDescent="0.25">
      <c r="A4681" s="60">
        <v>71093.543905163184</v>
      </c>
      <c r="B4681" s="54">
        <f t="shared" si="203"/>
        <v>14</v>
      </c>
      <c r="C4681" s="54">
        <f t="shared" si="204"/>
        <v>4672</v>
      </c>
      <c r="D4681" s="60">
        <v>71093.543905163184</v>
      </c>
      <c r="G4681" s="63"/>
      <c r="I4681" s="64"/>
      <c r="J4681" s="64"/>
      <c r="K4681" s="65"/>
      <c r="M4681" s="64"/>
      <c r="N4681" s="66"/>
      <c r="O4681" s="66"/>
      <c r="Q4681" s="67"/>
      <c r="R4681" s="68"/>
      <c r="S4681" s="63"/>
      <c r="AC4681" s="63">
        <v>68971.133949255105</v>
      </c>
      <c r="AD4681" s="63"/>
      <c r="AE4681" s="54" t="s">
        <v>177</v>
      </c>
      <c r="AG4681" s="63"/>
      <c r="AK4681" s="64"/>
      <c r="AL4681" s="64"/>
      <c r="AM4681" s="65"/>
      <c r="AO4681" s="64"/>
      <c r="AP4681" s="66"/>
      <c r="AQ4681" s="66"/>
      <c r="AS4681" s="67"/>
      <c r="AT4681" s="68"/>
    </row>
    <row r="4682" spans="1:46" x14ac:dyDescent="0.25">
      <c r="A4682" s="60">
        <v>71109.068724992685</v>
      </c>
      <c r="B4682" s="54">
        <f t="shared" si="203"/>
        <v>15</v>
      </c>
      <c r="C4682" s="54">
        <f t="shared" si="204"/>
        <v>4673</v>
      </c>
      <c r="D4682" s="60">
        <v>71109.068724992685</v>
      </c>
      <c r="G4682" s="63"/>
      <c r="I4682" s="64"/>
      <c r="J4682" s="64"/>
      <c r="K4682" s="65"/>
      <c r="M4682" s="64"/>
      <c r="N4682" s="66"/>
      <c r="O4682" s="66"/>
      <c r="Q4682" s="67"/>
      <c r="R4682" s="68"/>
      <c r="S4682" s="63"/>
      <c r="AC4682" s="63">
        <v>68985.273830540478</v>
      </c>
      <c r="AD4682" s="63"/>
      <c r="AE4682" s="54" t="s">
        <v>176</v>
      </c>
      <c r="AG4682" s="63"/>
      <c r="AK4682" s="64"/>
      <c r="AL4682" s="64"/>
      <c r="AM4682" s="65"/>
      <c r="AO4682" s="64"/>
      <c r="AP4682" s="66"/>
      <c r="AQ4682" s="66"/>
      <c r="AS4682" s="67"/>
      <c r="AT4682" s="68"/>
    </row>
    <row r="4683" spans="1:46" x14ac:dyDescent="0.25">
      <c r="A4683" s="60">
        <v>71124.471890411805</v>
      </c>
      <c r="B4683" s="54">
        <f t="shared" si="203"/>
        <v>16</v>
      </c>
      <c r="C4683" s="54">
        <f t="shared" si="204"/>
        <v>4674</v>
      </c>
      <c r="D4683" s="60">
        <v>71124.471890411805</v>
      </c>
      <c r="G4683" s="63"/>
      <c r="I4683" s="64"/>
      <c r="J4683" s="64"/>
      <c r="K4683" s="65"/>
      <c r="M4683" s="64"/>
      <c r="N4683" s="66"/>
      <c r="O4683" s="66"/>
      <c r="Q4683" s="67"/>
      <c r="R4683" s="68"/>
      <c r="S4683" s="63"/>
      <c r="AC4683" s="63">
        <v>69000.597806566861</v>
      </c>
      <c r="AD4683" s="63"/>
      <c r="AE4683" s="54" t="s">
        <v>177</v>
      </c>
      <c r="AG4683" s="63"/>
      <c r="AK4683" s="64"/>
      <c r="AL4683" s="64"/>
      <c r="AM4683" s="65"/>
      <c r="AO4683" s="64"/>
      <c r="AP4683" s="66"/>
      <c r="AQ4683" s="66"/>
      <c r="AS4683" s="67"/>
      <c r="AT4683" s="68"/>
    </row>
    <row r="4684" spans="1:46" x14ac:dyDescent="0.25">
      <c r="A4684" s="60">
        <v>71139.748753979802</v>
      </c>
      <c r="B4684" s="54">
        <f t="shared" ref="B4684:B4747" si="205">IF(B4683=24,1,B4683+1)</f>
        <v>17</v>
      </c>
      <c r="C4684" s="54">
        <f t="shared" ref="C4684:C4747" si="206">C4683+1</f>
        <v>4675</v>
      </c>
      <c r="D4684" s="60">
        <v>71139.748753979802</v>
      </c>
      <c r="G4684" s="63"/>
      <c r="I4684" s="64"/>
      <c r="J4684" s="64"/>
      <c r="K4684" s="65"/>
      <c r="M4684" s="64"/>
      <c r="N4684" s="66"/>
      <c r="O4684" s="66"/>
      <c r="Q4684" s="67"/>
      <c r="R4684" s="68"/>
      <c r="S4684" s="63"/>
      <c r="AC4684" s="63">
        <v>69015.037814375479</v>
      </c>
      <c r="AD4684" s="63"/>
      <c r="AE4684" s="54" t="s">
        <v>176</v>
      </c>
      <c r="AG4684" s="63"/>
      <c r="AK4684" s="64"/>
      <c r="AL4684" s="64"/>
      <c r="AM4684" s="65"/>
      <c r="AO4684" s="64"/>
      <c r="AP4684" s="66"/>
      <c r="AQ4684" s="66"/>
      <c r="AS4684" s="67"/>
      <c r="AT4684" s="68"/>
    </row>
    <row r="4685" spans="1:46" x14ac:dyDescent="0.25">
      <c r="A4685" s="60">
        <v>71154.891073829494</v>
      </c>
      <c r="B4685" s="54">
        <f t="shared" si="205"/>
        <v>18</v>
      </c>
      <c r="C4685" s="54">
        <f t="shared" si="206"/>
        <v>4676</v>
      </c>
      <c r="D4685" s="60">
        <v>71154.891073829494</v>
      </c>
      <c r="G4685" s="63"/>
      <c r="I4685" s="64"/>
      <c r="J4685" s="64"/>
      <c r="K4685" s="65"/>
      <c r="M4685" s="64"/>
      <c r="N4685" s="66"/>
      <c r="O4685" s="66"/>
      <c r="Q4685" s="67"/>
      <c r="R4685" s="68"/>
      <c r="S4685" s="63"/>
      <c r="AC4685" s="63">
        <v>69030.041651569307</v>
      </c>
      <c r="AD4685" s="63"/>
      <c r="AE4685" s="54" t="s">
        <v>177</v>
      </c>
      <c r="AG4685" s="63"/>
      <c r="AK4685" s="64"/>
      <c r="AL4685" s="64"/>
      <c r="AM4685" s="65"/>
      <c r="AO4685" s="64"/>
      <c r="AP4685" s="66"/>
      <c r="AQ4685" s="66"/>
      <c r="AS4685" s="67"/>
      <c r="AT4685" s="68"/>
    </row>
    <row r="4686" spans="1:46" x14ac:dyDescent="0.25">
      <c r="A4686" s="60">
        <v>71169.909451499116</v>
      </c>
      <c r="B4686" s="54">
        <f t="shared" si="205"/>
        <v>19</v>
      </c>
      <c r="C4686" s="54">
        <f t="shared" si="206"/>
        <v>4677</v>
      </c>
      <c r="D4686" s="60">
        <v>71169.909451499116</v>
      </c>
      <c r="G4686" s="63"/>
      <c r="I4686" s="64"/>
      <c r="J4686" s="64"/>
      <c r="K4686" s="65"/>
      <c r="M4686" s="64"/>
      <c r="N4686" s="66"/>
      <c r="O4686" s="66"/>
      <c r="Q4686" s="67"/>
      <c r="R4686" s="68"/>
      <c r="S4686" s="63"/>
      <c r="AC4686" s="63">
        <v>69044.847458266653</v>
      </c>
      <c r="AD4686" s="63"/>
      <c r="AE4686" s="54" t="s">
        <v>176</v>
      </c>
      <c r="AG4686" s="63"/>
      <c r="AK4686" s="64"/>
      <c r="AL4686" s="64"/>
      <c r="AM4686" s="65"/>
      <c r="AO4686" s="64"/>
      <c r="AP4686" s="66"/>
      <c r="AQ4686" s="66"/>
      <c r="AS4686" s="67"/>
      <c r="AT4686" s="68"/>
    </row>
    <row r="4687" spans="1:46" x14ac:dyDescent="0.25">
      <c r="A4687" s="60">
        <v>71184.81516379863</v>
      </c>
      <c r="B4687" s="54">
        <f t="shared" si="205"/>
        <v>20</v>
      </c>
      <c r="C4687" s="54">
        <f t="shared" si="206"/>
        <v>4678</v>
      </c>
      <c r="D4687" s="60">
        <v>71184.81516379863</v>
      </c>
      <c r="G4687" s="63"/>
      <c r="I4687" s="64"/>
      <c r="J4687" s="64"/>
      <c r="K4687" s="65"/>
      <c r="M4687" s="64"/>
      <c r="N4687" s="66"/>
      <c r="O4687" s="66"/>
      <c r="Q4687" s="67"/>
      <c r="R4687" s="68"/>
      <c r="S4687" s="63"/>
      <c r="AC4687" s="63">
        <v>69059.477511862759</v>
      </c>
      <c r="AD4687" s="63"/>
      <c r="AE4687" s="54" t="s">
        <v>177</v>
      </c>
      <c r="AG4687" s="63"/>
      <c r="AK4687" s="64"/>
      <c r="AL4687" s="64"/>
      <c r="AM4687" s="65"/>
      <c r="AO4687" s="64"/>
      <c r="AP4687" s="66"/>
      <c r="AQ4687" s="66"/>
      <c r="AS4687" s="67"/>
      <c r="AT4687" s="68"/>
    </row>
    <row r="4688" spans="1:46" x14ac:dyDescent="0.25">
      <c r="A4688" s="60">
        <v>71199.632636502851</v>
      </c>
      <c r="B4688" s="54">
        <f t="shared" si="205"/>
        <v>21</v>
      </c>
      <c r="C4688" s="54">
        <f t="shared" si="206"/>
        <v>4679</v>
      </c>
      <c r="D4688" s="60">
        <v>71199.632636502851</v>
      </c>
      <c r="G4688" s="63"/>
      <c r="I4688" s="64"/>
      <c r="J4688" s="64"/>
      <c r="K4688" s="65"/>
      <c r="M4688" s="64"/>
      <c r="N4688" s="66"/>
      <c r="O4688" s="66"/>
      <c r="Q4688" s="67"/>
      <c r="R4688" s="68"/>
      <c r="S4688" s="63"/>
      <c r="AC4688" s="63">
        <v>69074.637907603756</v>
      </c>
      <c r="AD4688" s="63"/>
      <c r="AE4688" s="54" t="s">
        <v>176</v>
      </c>
      <c r="AG4688" s="63"/>
      <c r="AK4688" s="64"/>
      <c r="AL4688" s="64"/>
      <c r="AM4688" s="65"/>
      <c r="AO4688" s="64"/>
      <c r="AP4688" s="66"/>
      <c r="AQ4688" s="66"/>
      <c r="AS4688" s="67"/>
      <c r="AT4688" s="68"/>
    </row>
    <row r="4689" spans="1:46" x14ac:dyDescent="0.25">
      <c r="A4689" s="60">
        <v>71214.386314577889</v>
      </c>
      <c r="B4689" s="54">
        <f t="shared" si="205"/>
        <v>22</v>
      </c>
      <c r="C4689" s="54">
        <f t="shared" si="206"/>
        <v>4680</v>
      </c>
      <c r="D4689" s="60">
        <v>71214.386314577889</v>
      </c>
      <c r="G4689" s="63"/>
      <c r="I4689" s="64"/>
      <c r="J4689" s="64"/>
      <c r="K4689" s="65"/>
      <c r="M4689" s="64"/>
      <c r="N4689" s="66"/>
      <c r="O4689" s="66"/>
      <c r="Q4689" s="67"/>
      <c r="R4689" s="68"/>
      <c r="S4689" s="63"/>
      <c r="AC4689" s="63">
        <v>69088.922053379472</v>
      </c>
      <c r="AD4689" s="63"/>
      <c r="AE4689" s="54" t="s">
        <v>177</v>
      </c>
      <c r="AG4689" s="63"/>
      <c r="AK4689" s="64"/>
      <c r="AL4689" s="64"/>
      <c r="AM4689" s="65"/>
      <c r="AO4689" s="64"/>
      <c r="AP4689" s="66"/>
      <c r="AQ4689" s="66"/>
      <c r="AS4689" s="67"/>
      <c r="AT4689" s="68"/>
    </row>
    <row r="4690" spans="1:46" x14ac:dyDescent="0.25">
      <c r="A4690" s="60">
        <v>71229.109689469915</v>
      </c>
      <c r="B4690" s="54">
        <f t="shared" si="205"/>
        <v>23</v>
      </c>
      <c r="C4690" s="54">
        <f t="shared" si="206"/>
        <v>4681</v>
      </c>
      <c r="D4690" s="60">
        <v>71229.109689469915</v>
      </c>
      <c r="G4690" s="63"/>
      <c r="I4690" s="64"/>
      <c r="J4690" s="64"/>
      <c r="K4690" s="65"/>
      <c r="M4690" s="64"/>
      <c r="N4690" s="66"/>
      <c r="O4690" s="66"/>
      <c r="Q4690" s="67"/>
      <c r="R4690" s="68"/>
      <c r="S4690" s="63"/>
      <c r="AC4690" s="63">
        <v>69104.351894520689</v>
      </c>
      <c r="AD4690" s="63"/>
      <c r="AE4690" s="54" t="s">
        <v>176</v>
      </c>
      <c r="AG4690" s="63"/>
      <c r="AK4690" s="64"/>
      <c r="AL4690" s="64"/>
      <c r="AM4690" s="65"/>
      <c r="AO4690" s="64"/>
      <c r="AP4690" s="66"/>
      <c r="AQ4690" s="66"/>
      <c r="AS4690" s="67"/>
      <c r="AT4690" s="68"/>
    </row>
    <row r="4691" spans="1:46" x14ac:dyDescent="0.25">
      <c r="A4691" s="60">
        <v>71243.832438548096</v>
      </c>
      <c r="B4691" s="54">
        <f t="shared" si="205"/>
        <v>24</v>
      </c>
      <c r="C4691" s="54">
        <f t="shared" si="206"/>
        <v>4682</v>
      </c>
      <c r="D4691" s="60">
        <v>71243.832438548096</v>
      </c>
      <c r="G4691" s="63"/>
      <c r="I4691" s="64"/>
      <c r="J4691" s="64"/>
      <c r="K4691" s="65"/>
      <c r="M4691" s="64"/>
      <c r="N4691" s="66"/>
      <c r="O4691" s="66"/>
      <c r="Q4691" s="67"/>
      <c r="R4691" s="68"/>
      <c r="S4691" s="63"/>
      <c r="AC4691" s="63">
        <v>69118.390703449491</v>
      </c>
      <c r="AD4691" s="63"/>
      <c r="AE4691" s="54" t="s">
        <v>177</v>
      </c>
      <c r="AG4691" s="63"/>
      <c r="AK4691" s="64"/>
      <c r="AL4691" s="64"/>
      <c r="AM4691" s="65"/>
      <c r="AO4691" s="64"/>
      <c r="AP4691" s="66"/>
      <c r="AQ4691" s="66"/>
      <c r="AS4691" s="67"/>
      <c r="AT4691" s="68"/>
    </row>
    <row r="4692" spans="1:46" x14ac:dyDescent="0.25">
      <c r="A4692" s="60">
        <v>71258.590268334374</v>
      </c>
      <c r="B4692" s="54">
        <f t="shared" si="205"/>
        <v>1</v>
      </c>
      <c r="C4692" s="54">
        <f t="shared" si="206"/>
        <v>4683</v>
      </c>
      <c r="D4692" s="60">
        <v>71258.590268334374</v>
      </c>
      <c r="G4692" s="63"/>
      <c r="I4692" s="64"/>
      <c r="J4692" s="64"/>
      <c r="K4692" s="65"/>
      <c r="M4692" s="64"/>
      <c r="N4692" s="66"/>
      <c r="O4692" s="66"/>
      <c r="Q4692" s="67"/>
      <c r="R4692" s="68"/>
      <c r="S4692" s="63"/>
      <c r="AC4692" s="63">
        <v>69133.950246409979</v>
      </c>
      <c r="AD4692" s="63"/>
      <c r="AE4692" s="54" t="s">
        <v>176</v>
      </c>
      <c r="AG4692" s="63"/>
      <c r="AK4692" s="64"/>
      <c r="AL4692" s="64"/>
      <c r="AM4692" s="65"/>
      <c r="AO4692" s="64"/>
      <c r="AP4692" s="66"/>
      <c r="AQ4692" s="66"/>
      <c r="AS4692" s="67"/>
      <c r="AT4692" s="68"/>
    </row>
    <row r="4693" spans="1:46" x14ac:dyDescent="0.25">
      <c r="A4693" s="60">
        <v>71273.410403155256</v>
      </c>
      <c r="B4693" s="54">
        <f t="shared" si="205"/>
        <v>2</v>
      </c>
      <c r="C4693" s="54">
        <f t="shared" si="206"/>
        <v>4684</v>
      </c>
      <c r="D4693" s="60">
        <v>71273.410403155256</v>
      </c>
      <c r="G4693" s="63"/>
      <c r="I4693" s="64"/>
      <c r="J4693" s="64"/>
      <c r="K4693" s="65"/>
      <c r="M4693" s="64"/>
      <c r="N4693" s="66"/>
      <c r="O4693" s="66"/>
      <c r="Q4693" s="67"/>
      <c r="R4693" s="68"/>
      <c r="S4693" s="63"/>
      <c r="AC4693" s="63">
        <v>69147.892605252564</v>
      </c>
      <c r="AD4693" s="63"/>
      <c r="AE4693" s="54" t="s">
        <v>177</v>
      </c>
      <c r="AG4693" s="63"/>
      <c r="AK4693" s="64"/>
      <c r="AL4693" s="64"/>
      <c r="AM4693" s="65"/>
      <c r="AO4693" s="64"/>
      <c r="AP4693" s="66"/>
      <c r="AQ4693" s="66"/>
      <c r="AS4693" s="67"/>
      <c r="AT4693" s="68"/>
    </row>
    <row r="4694" spans="1:46" x14ac:dyDescent="0.25">
      <c r="A4694" s="60">
        <v>71288.322860606015</v>
      </c>
      <c r="B4694" s="54">
        <f t="shared" si="205"/>
        <v>3</v>
      </c>
      <c r="C4694" s="54">
        <f t="shared" si="206"/>
        <v>4685</v>
      </c>
      <c r="D4694" s="60">
        <v>71288.322860606015</v>
      </c>
      <c r="G4694" s="63"/>
      <c r="I4694" s="64"/>
      <c r="J4694" s="64"/>
      <c r="K4694" s="65"/>
      <c r="M4694" s="64"/>
      <c r="N4694" s="66"/>
      <c r="O4694" s="66"/>
      <c r="Q4694" s="67"/>
      <c r="R4694" s="68"/>
      <c r="S4694" s="63"/>
      <c r="AC4694" s="63">
        <v>69163.421083659399</v>
      </c>
      <c r="AD4694" s="63"/>
      <c r="AE4694" s="54" t="s">
        <v>176</v>
      </c>
      <c r="AG4694" s="63"/>
      <c r="AK4694" s="64"/>
      <c r="AL4694" s="64"/>
      <c r="AM4694" s="65"/>
      <c r="AO4694" s="64"/>
      <c r="AP4694" s="66"/>
      <c r="AQ4694" s="66"/>
      <c r="AS4694" s="67"/>
      <c r="AT4694" s="68"/>
    </row>
    <row r="4695" spans="1:46" x14ac:dyDescent="0.25">
      <c r="A4695" s="60">
        <v>71303.34578541154</v>
      </c>
      <c r="B4695" s="54">
        <f t="shared" si="205"/>
        <v>4</v>
      </c>
      <c r="C4695" s="54">
        <f t="shared" si="206"/>
        <v>4686</v>
      </c>
      <c r="D4695" s="60">
        <v>71303.34578541154</v>
      </c>
      <c r="G4695" s="63"/>
      <c r="I4695" s="64"/>
      <c r="J4695" s="64"/>
      <c r="K4695" s="65"/>
      <c r="M4695" s="64"/>
      <c r="N4695" s="66"/>
      <c r="O4695" s="66"/>
      <c r="Q4695" s="67"/>
      <c r="R4695" s="68"/>
      <c r="S4695" s="63"/>
      <c r="AC4695" s="63">
        <v>69177.430923256557</v>
      </c>
      <c r="AD4695" s="63"/>
      <c r="AE4695" s="54" t="s">
        <v>177</v>
      </c>
      <c r="AG4695" s="63"/>
      <c r="AK4695" s="64"/>
      <c r="AL4695" s="64"/>
      <c r="AM4695" s="65"/>
      <c r="AO4695" s="64"/>
      <c r="AP4695" s="66"/>
      <c r="AQ4695" s="66"/>
      <c r="AS4695" s="67"/>
      <c r="AT4695" s="68"/>
    </row>
    <row r="4696" spans="1:46" x14ac:dyDescent="0.25">
      <c r="A4696" s="60">
        <v>71318.495696386322</v>
      </c>
      <c r="B4696" s="54">
        <f t="shared" si="205"/>
        <v>5</v>
      </c>
      <c r="C4696" s="54">
        <f t="shared" si="206"/>
        <v>4687</v>
      </c>
      <c r="D4696" s="60">
        <v>71318.495696386322</v>
      </c>
      <c r="G4696" s="63"/>
      <c r="I4696" s="64"/>
      <c r="J4696" s="64"/>
      <c r="K4696" s="65"/>
      <c r="M4696" s="64"/>
      <c r="N4696" s="66"/>
      <c r="O4696" s="66"/>
      <c r="Q4696" s="67"/>
      <c r="R4696" s="68"/>
      <c r="S4696" s="63"/>
      <c r="AC4696" s="63">
        <v>69192.78276447393</v>
      </c>
      <c r="AD4696" s="63"/>
      <c r="AE4696" s="54" t="s">
        <v>176</v>
      </c>
      <c r="AG4696" s="63"/>
      <c r="AK4696" s="64"/>
      <c r="AL4696" s="64"/>
      <c r="AM4696" s="65"/>
      <c r="AO4696" s="64"/>
      <c r="AP4696" s="66"/>
      <c r="AQ4696" s="66"/>
      <c r="AS4696" s="67"/>
      <c r="AT4696" s="68"/>
    </row>
    <row r="4697" spans="1:46" x14ac:dyDescent="0.25">
      <c r="A4697" s="60">
        <v>71333.777014939114</v>
      </c>
      <c r="B4697" s="54">
        <f t="shared" si="205"/>
        <v>6</v>
      </c>
      <c r="C4697" s="54">
        <f t="shared" si="206"/>
        <v>4688</v>
      </c>
      <c r="D4697" s="60">
        <v>71333.777014939114</v>
      </c>
      <c r="G4697" s="63"/>
      <c r="I4697" s="64"/>
      <c r="J4697" s="64"/>
      <c r="K4697" s="65"/>
      <c r="M4697" s="64"/>
      <c r="N4697" s="66"/>
      <c r="O4697" s="66"/>
      <c r="Q4697" s="67"/>
      <c r="R4697" s="68"/>
      <c r="S4697" s="63"/>
      <c r="AC4697" s="63">
        <v>69207.006739442237</v>
      </c>
      <c r="AD4697" s="63"/>
      <c r="AE4697" s="54" t="s">
        <v>177</v>
      </c>
      <c r="AG4697" s="63"/>
      <c r="AK4697" s="64"/>
      <c r="AL4697" s="64"/>
      <c r="AM4697" s="65"/>
      <c r="AO4697" s="64"/>
      <c r="AP4697" s="66"/>
      <c r="AQ4697" s="66"/>
      <c r="AS4697" s="67"/>
      <c r="AT4697" s="68"/>
    </row>
    <row r="4698" spans="1:46" x14ac:dyDescent="0.25">
      <c r="A4698" s="60">
        <v>71349.186680788174</v>
      </c>
      <c r="B4698" s="54">
        <f t="shared" si="205"/>
        <v>7</v>
      </c>
      <c r="C4698" s="54">
        <f t="shared" si="206"/>
        <v>4689</v>
      </c>
      <c r="D4698" s="60">
        <v>71349.186680788174</v>
      </c>
      <c r="G4698" s="63"/>
      <c r="I4698" s="64"/>
      <c r="J4698" s="64"/>
      <c r="K4698" s="65"/>
      <c r="M4698" s="64"/>
      <c r="N4698" s="66"/>
      <c r="O4698" s="66"/>
      <c r="Q4698" s="67"/>
      <c r="R4698" s="68"/>
      <c r="S4698" s="63"/>
      <c r="AC4698" s="63">
        <v>69222.076677708421</v>
      </c>
      <c r="AD4698" s="63"/>
      <c r="AE4698" s="54" t="s">
        <v>176</v>
      </c>
      <c r="AG4698" s="63"/>
      <c r="AK4698" s="64"/>
      <c r="AL4698" s="64"/>
      <c r="AM4698" s="65"/>
      <c r="AO4698" s="64"/>
      <c r="AP4698" s="66"/>
      <c r="AQ4698" s="66"/>
      <c r="AS4698" s="67"/>
      <c r="AT4698" s="68"/>
    </row>
    <row r="4699" spans="1:46" x14ac:dyDescent="0.25">
      <c r="A4699" s="60">
        <v>71364.714457094204</v>
      </c>
      <c r="B4699" s="54">
        <f t="shared" si="205"/>
        <v>8</v>
      </c>
      <c r="C4699" s="54">
        <f t="shared" si="206"/>
        <v>4690</v>
      </c>
      <c r="D4699" s="60">
        <v>71364.714457094204</v>
      </c>
      <c r="G4699" s="63"/>
      <c r="I4699" s="64"/>
      <c r="J4699" s="64"/>
      <c r="K4699" s="65"/>
      <c r="M4699" s="64"/>
      <c r="N4699" s="66"/>
      <c r="O4699" s="66"/>
      <c r="Q4699" s="67"/>
      <c r="R4699" s="68"/>
      <c r="S4699" s="63"/>
      <c r="AC4699" s="63">
        <v>69236.619756606873</v>
      </c>
      <c r="AD4699" s="63"/>
      <c r="AE4699" s="54" t="s">
        <v>177</v>
      </c>
      <c r="AG4699" s="63"/>
      <c r="AK4699" s="64"/>
      <c r="AL4699" s="64"/>
      <c r="AM4699" s="65"/>
      <c r="AO4699" s="64"/>
      <c r="AP4699" s="66"/>
      <c r="AQ4699" s="66"/>
      <c r="AS4699" s="67"/>
      <c r="AT4699" s="68"/>
    </row>
    <row r="4700" spans="1:46" x14ac:dyDescent="0.25">
      <c r="A4700" s="60">
        <v>71380.335638040211</v>
      </c>
      <c r="B4700" s="54">
        <f t="shared" si="205"/>
        <v>9</v>
      </c>
      <c r="C4700" s="54">
        <f t="shared" si="206"/>
        <v>4691</v>
      </c>
      <c r="D4700" s="60">
        <v>71380.335638040211</v>
      </c>
      <c r="G4700" s="63"/>
      <c r="I4700" s="64"/>
      <c r="J4700" s="64"/>
      <c r="K4700" s="65"/>
      <c r="M4700" s="64"/>
      <c r="N4700" s="66"/>
      <c r="O4700" s="66"/>
      <c r="Q4700" s="67"/>
      <c r="R4700" s="68"/>
      <c r="S4700" s="63"/>
      <c r="AC4700" s="63">
        <v>69251.354653046001</v>
      </c>
      <c r="AD4700" s="63"/>
      <c r="AE4700" s="54" t="s">
        <v>176</v>
      </c>
      <c r="AG4700" s="63"/>
      <c r="AK4700" s="64"/>
      <c r="AL4700" s="64"/>
      <c r="AM4700" s="65"/>
      <c r="AO4700" s="64"/>
      <c r="AP4700" s="66"/>
      <c r="AQ4700" s="66"/>
      <c r="AS4700" s="67"/>
      <c r="AT4700" s="68"/>
    </row>
    <row r="4701" spans="1:46" x14ac:dyDescent="0.25">
      <c r="A4701" s="60">
        <v>71396.029054068029</v>
      </c>
      <c r="B4701" s="54">
        <f t="shared" si="205"/>
        <v>10</v>
      </c>
      <c r="C4701" s="54">
        <f t="shared" si="206"/>
        <v>4692</v>
      </c>
      <c r="D4701" s="60">
        <v>71396.029054068029</v>
      </c>
      <c r="G4701" s="63"/>
      <c r="I4701" s="64"/>
      <c r="J4701" s="64"/>
      <c r="K4701" s="65"/>
      <c r="M4701" s="64"/>
      <c r="N4701" s="66"/>
      <c r="O4701" s="66"/>
      <c r="Q4701" s="67"/>
      <c r="R4701" s="68"/>
      <c r="S4701" s="63"/>
      <c r="AC4701" s="63">
        <v>69266.262778830715</v>
      </c>
      <c r="AD4701" s="63"/>
      <c r="AE4701" s="54" t="s">
        <v>177</v>
      </c>
      <c r="AG4701" s="63"/>
      <c r="AK4701" s="64"/>
      <c r="AL4701" s="64"/>
      <c r="AM4701" s="65"/>
      <c r="AO4701" s="64"/>
      <c r="AP4701" s="66"/>
      <c r="AQ4701" s="66"/>
      <c r="AS4701" s="67"/>
      <c r="AT4701" s="68"/>
    </row>
    <row r="4702" spans="1:46" x14ac:dyDescent="0.25">
      <c r="A4702" s="60">
        <v>71411.7527323463</v>
      </c>
      <c r="B4702" s="54">
        <f t="shared" si="205"/>
        <v>11</v>
      </c>
      <c r="C4702" s="54">
        <f t="shared" si="206"/>
        <v>4693</v>
      </c>
      <c r="D4702" s="60">
        <v>71411.7527323463</v>
      </c>
      <c r="G4702" s="63"/>
      <c r="I4702" s="64"/>
      <c r="J4702" s="64"/>
      <c r="K4702" s="65"/>
      <c r="M4702" s="64"/>
      <c r="N4702" s="66"/>
      <c r="O4702" s="66"/>
      <c r="Q4702" s="67"/>
      <c r="R4702" s="68"/>
      <c r="S4702" s="63"/>
      <c r="AC4702" s="63">
        <v>69280.667063133791</v>
      </c>
      <c r="AD4702" s="63"/>
      <c r="AE4702" s="54" t="s">
        <v>176</v>
      </c>
      <c r="AG4702" s="63"/>
      <c r="AK4702" s="64"/>
      <c r="AL4702" s="64"/>
      <c r="AM4702" s="65"/>
      <c r="AO4702" s="64"/>
      <c r="AP4702" s="66"/>
      <c r="AQ4702" s="66"/>
      <c r="AS4702" s="67"/>
      <c r="AT4702" s="68"/>
    </row>
    <row r="4703" spans="1:46" x14ac:dyDescent="0.25">
      <c r="A4703" s="60">
        <v>71427.48188347742</v>
      </c>
      <c r="B4703" s="54">
        <f t="shared" si="205"/>
        <v>12</v>
      </c>
      <c r="C4703" s="54">
        <f t="shared" si="206"/>
        <v>4694</v>
      </c>
      <c r="D4703" s="60">
        <v>71427.48188347742</v>
      </c>
      <c r="G4703" s="63"/>
      <c r="I4703" s="64"/>
      <c r="J4703" s="64"/>
      <c r="K4703" s="65"/>
      <c r="M4703" s="64"/>
      <c r="N4703" s="66"/>
      <c r="O4703" s="66"/>
      <c r="Q4703" s="67"/>
      <c r="R4703" s="68"/>
      <c r="S4703" s="63"/>
      <c r="AC4703" s="63">
        <v>69295.915375015233</v>
      </c>
      <c r="AD4703" s="63"/>
      <c r="AE4703" s="54" t="s">
        <v>177</v>
      </c>
      <c r="AG4703" s="63"/>
      <c r="AK4703" s="64"/>
      <c r="AL4703" s="64"/>
      <c r="AM4703" s="65"/>
      <c r="AO4703" s="64"/>
      <c r="AP4703" s="66"/>
      <c r="AQ4703" s="66"/>
      <c r="AS4703" s="67"/>
      <c r="AT4703" s="68"/>
    </row>
    <row r="4704" spans="1:46" x14ac:dyDescent="0.25">
      <c r="A4704" s="60">
        <v>71443.167777347378</v>
      </c>
      <c r="B4704" s="54">
        <f t="shared" si="205"/>
        <v>13</v>
      </c>
      <c r="C4704" s="54">
        <f t="shared" si="206"/>
        <v>4695</v>
      </c>
      <c r="D4704" s="60">
        <v>71443.167777347378</v>
      </c>
      <c r="G4704" s="63"/>
      <c r="I4704" s="64"/>
      <c r="J4704" s="64"/>
      <c r="K4704" s="65"/>
      <c r="M4704" s="64"/>
      <c r="N4704" s="66"/>
      <c r="O4704" s="66"/>
      <c r="Q4704" s="67"/>
      <c r="R4704" s="68"/>
      <c r="S4704" s="63"/>
      <c r="AC4704" s="63">
        <v>69310.053939512931</v>
      </c>
      <c r="AD4704" s="63"/>
      <c r="AE4704" s="54" t="s">
        <v>176</v>
      </c>
      <c r="AG4704" s="63"/>
      <c r="AK4704" s="64"/>
      <c r="AL4704" s="64"/>
      <c r="AM4704" s="65"/>
      <c r="AO4704" s="64"/>
      <c r="AP4704" s="66"/>
      <c r="AQ4704" s="66"/>
      <c r="AS4704" s="67"/>
      <c r="AT4704" s="68"/>
    </row>
    <row r="4705" spans="1:46" x14ac:dyDescent="0.25">
      <c r="A4705" s="60">
        <v>71458.791192004923</v>
      </c>
      <c r="B4705" s="54">
        <f t="shared" si="205"/>
        <v>14</v>
      </c>
      <c r="C4705" s="54">
        <f t="shared" si="206"/>
        <v>4696</v>
      </c>
      <c r="D4705" s="60">
        <v>71458.791192004923</v>
      </c>
      <c r="G4705" s="63"/>
      <c r="I4705" s="64"/>
      <c r="J4705" s="64"/>
      <c r="K4705" s="65"/>
      <c r="M4705" s="64"/>
      <c r="N4705" s="66"/>
      <c r="O4705" s="66"/>
      <c r="Q4705" s="67"/>
      <c r="R4705" s="68"/>
      <c r="S4705" s="63"/>
      <c r="AC4705" s="63">
        <v>69325.546436113771</v>
      </c>
      <c r="AD4705" s="63"/>
      <c r="AE4705" s="54" t="s">
        <v>177</v>
      </c>
      <c r="AG4705" s="63"/>
      <c r="AK4705" s="64"/>
      <c r="AL4705" s="64"/>
      <c r="AM4705" s="65"/>
      <c r="AO4705" s="64"/>
      <c r="AP4705" s="66"/>
      <c r="AQ4705" s="66"/>
      <c r="AS4705" s="67"/>
      <c r="AT4705" s="68"/>
    </row>
    <row r="4706" spans="1:46" x14ac:dyDescent="0.25">
      <c r="A4706" s="60">
        <v>71474.310004560743</v>
      </c>
      <c r="B4706" s="54">
        <f t="shared" si="205"/>
        <v>15</v>
      </c>
      <c r="C4706" s="54">
        <f t="shared" si="206"/>
        <v>4697</v>
      </c>
      <c r="D4706" s="60">
        <v>71474.310004560743</v>
      </c>
      <c r="G4706" s="63"/>
      <c r="I4706" s="64"/>
      <c r="J4706" s="64"/>
      <c r="K4706" s="65"/>
      <c r="M4706" s="64"/>
      <c r="N4706" s="66"/>
      <c r="O4706" s="66"/>
      <c r="Q4706" s="67"/>
      <c r="R4706" s="68"/>
      <c r="S4706" s="63"/>
      <c r="AC4706" s="63">
        <v>69339.540096732788</v>
      </c>
      <c r="AD4706" s="63"/>
      <c r="AE4706" s="54" t="s">
        <v>176</v>
      </c>
      <c r="AG4706" s="63"/>
      <c r="AK4706" s="64"/>
      <c r="AL4706" s="64"/>
      <c r="AM4706" s="65"/>
      <c r="AO4706" s="64"/>
      <c r="AP4706" s="66"/>
      <c r="AQ4706" s="66"/>
      <c r="AS4706" s="67"/>
      <c r="AT4706" s="68"/>
    </row>
    <row r="4707" spans="1:46" x14ac:dyDescent="0.25">
      <c r="A4707" s="60">
        <v>71489.718132136855</v>
      </c>
      <c r="B4707" s="54">
        <f t="shared" si="205"/>
        <v>16</v>
      </c>
      <c r="C4707" s="54">
        <f t="shared" si="206"/>
        <v>4698</v>
      </c>
      <c r="D4707" s="60">
        <v>71489.718132136855</v>
      </c>
      <c r="G4707" s="63"/>
      <c r="I4707" s="64"/>
      <c r="J4707" s="64"/>
      <c r="K4707" s="65"/>
      <c r="M4707" s="64"/>
      <c r="N4707" s="66"/>
      <c r="O4707" s="66"/>
      <c r="Q4707" s="67"/>
      <c r="R4707" s="68"/>
      <c r="S4707" s="63"/>
      <c r="AC4707" s="63">
        <v>69355.128632817883</v>
      </c>
      <c r="AD4707" s="63"/>
      <c r="AE4707" s="54" t="s">
        <v>177</v>
      </c>
      <c r="AG4707" s="63"/>
      <c r="AK4707" s="64"/>
      <c r="AL4707" s="64"/>
      <c r="AM4707" s="65"/>
      <c r="AO4707" s="64"/>
      <c r="AP4707" s="66"/>
      <c r="AQ4707" s="66"/>
      <c r="AS4707" s="67"/>
      <c r="AT4707" s="68"/>
    </row>
    <row r="4708" spans="1:46" x14ac:dyDescent="0.25">
      <c r="A4708" s="60">
        <v>71504.989875941072</v>
      </c>
      <c r="B4708" s="54">
        <f t="shared" si="205"/>
        <v>17</v>
      </c>
      <c r="C4708" s="54">
        <f t="shared" si="206"/>
        <v>4699</v>
      </c>
      <c r="D4708" s="60">
        <v>71504.989875941072</v>
      </c>
      <c r="G4708" s="63"/>
      <c r="I4708" s="64"/>
      <c r="J4708" s="64"/>
      <c r="K4708" s="65"/>
      <c r="M4708" s="64"/>
      <c r="N4708" s="66"/>
      <c r="O4708" s="66"/>
      <c r="Q4708" s="67"/>
      <c r="R4708" s="68"/>
      <c r="S4708" s="63"/>
      <c r="AC4708" s="63">
        <v>69369.134911571164</v>
      </c>
      <c r="AD4708" s="63"/>
      <c r="AE4708" s="54" t="s">
        <v>176</v>
      </c>
      <c r="AG4708" s="63"/>
      <c r="AK4708" s="64"/>
      <c r="AL4708" s="64"/>
      <c r="AM4708" s="65"/>
      <c r="AO4708" s="64"/>
      <c r="AP4708" s="66"/>
      <c r="AQ4708" s="66"/>
      <c r="AS4708" s="67"/>
      <c r="AT4708" s="68"/>
    </row>
    <row r="4709" spans="1:46" x14ac:dyDescent="0.25">
      <c r="A4709" s="60">
        <v>71520.135923875496</v>
      </c>
      <c r="B4709" s="54">
        <f t="shared" si="205"/>
        <v>18</v>
      </c>
      <c r="C4709" s="54">
        <f t="shared" si="206"/>
        <v>4700</v>
      </c>
      <c r="D4709" s="60">
        <v>71520.135923875496</v>
      </c>
      <c r="G4709" s="63"/>
      <c r="I4709" s="64"/>
      <c r="J4709" s="64"/>
      <c r="K4709" s="65"/>
      <c r="M4709" s="64"/>
      <c r="N4709" s="66"/>
      <c r="O4709" s="66"/>
      <c r="Q4709" s="67"/>
      <c r="R4709" s="68"/>
      <c r="S4709" s="63"/>
      <c r="AC4709" s="63">
        <v>69384.652988785412</v>
      </c>
      <c r="AD4709" s="63"/>
      <c r="AE4709" s="54" t="s">
        <v>177</v>
      </c>
      <c r="AG4709" s="63"/>
      <c r="AK4709" s="64"/>
      <c r="AL4709" s="64"/>
      <c r="AM4709" s="65"/>
      <c r="AO4709" s="64"/>
      <c r="AP4709" s="66"/>
      <c r="AQ4709" s="66"/>
      <c r="AS4709" s="67"/>
      <c r="AT4709" s="68"/>
    </row>
    <row r="4710" spans="1:46" x14ac:dyDescent="0.25">
      <c r="A4710" s="60">
        <v>71535.149707657751</v>
      </c>
      <c r="B4710" s="54">
        <f t="shared" si="205"/>
        <v>19</v>
      </c>
      <c r="C4710" s="54">
        <f t="shared" si="206"/>
        <v>4701</v>
      </c>
      <c r="D4710" s="60">
        <v>71535.149707657751</v>
      </c>
      <c r="G4710" s="63"/>
      <c r="I4710" s="64"/>
      <c r="J4710" s="64"/>
      <c r="K4710" s="65"/>
      <c r="M4710" s="64"/>
      <c r="N4710" s="66"/>
      <c r="O4710" s="66"/>
      <c r="Q4710" s="67"/>
      <c r="R4710" s="68"/>
      <c r="S4710" s="63"/>
      <c r="AC4710" s="63">
        <v>69398.833036884665</v>
      </c>
      <c r="AD4710" s="63"/>
      <c r="AE4710" s="54" t="s">
        <v>176</v>
      </c>
      <c r="AG4710" s="63"/>
      <c r="AK4710" s="64"/>
      <c r="AL4710" s="64"/>
      <c r="AM4710" s="65"/>
      <c r="AO4710" s="64"/>
      <c r="AP4710" s="66"/>
      <c r="AQ4710" s="66"/>
      <c r="AS4710" s="67"/>
      <c r="AT4710" s="68"/>
    </row>
    <row r="4711" spans="1:46" x14ac:dyDescent="0.25">
      <c r="A4711" s="60">
        <v>71550.058325045276</v>
      </c>
      <c r="B4711" s="54">
        <f t="shared" si="205"/>
        <v>20</v>
      </c>
      <c r="C4711" s="54">
        <f t="shared" si="206"/>
        <v>4702</v>
      </c>
      <c r="D4711" s="60">
        <v>71550.058325045276</v>
      </c>
      <c r="G4711" s="63"/>
      <c r="I4711" s="64"/>
      <c r="J4711" s="64"/>
      <c r="K4711" s="65"/>
      <c r="M4711" s="64"/>
      <c r="N4711" s="66"/>
      <c r="O4711" s="66"/>
      <c r="Q4711" s="67"/>
      <c r="R4711" s="68"/>
      <c r="S4711" s="63"/>
      <c r="AC4711" s="63">
        <v>69414.128803548869</v>
      </c>
      <c r="AD4711" s="63"/>
      <c r="AE4711" s="54" t="s">
        <v>177</v>
      </c>
      <c r="AG4711" s="63"/>
      <c r="AK4711" s="64"/>
      <c r="AL4711" s="64"/>
      <c r="AM4711" s="65"/>
      <c r="AO4711" s="64"/>
      <c r="AP4711" s="66"/>
      <c r="AQ4711" s="66"/>
      <c r="AS4711" s="67"/>
      <c r="AT4711" s="68"/>
    </row>
    <row r="4712" spans="1:46" x14ac:dyDescent="0.25">
      <c r="A4712" s="60">
        <v>71564.871207912918</v>
      </c>
      <c r="B4712" s="54">
        <f t="shared" si="205"/>
        <v>21</v>
      </c>
      <c r="C4712" s="54">
        <f t="shared" si="206"/>
        <v>4703</v>
      </c>
      <c r="D4712" s="60">
        <v>71564.871207912918</v>
      </c>
      <c r="G4712" s="63"/>
      <c r="I4712" s="64"/>
      <c r="J4712" s="64"/>
      <c r="K4712" s="65"/>
      <c r="M4712" s="64"/>
      <c r="N4712" s="66"/>
      <c r="O4712" s="66"/>
      <c r="Q4712" s="67"/>
      <c r="R4712" s="68"/>
      <c r="S4712" s="63"/>
      <c r="AC4712" s="63">
        <v>69428.608986944426</v>
      </c>
      <c r="AD4712" s="63"/>
      <c r="AE4712" s="54" t="s">
        <v>176</v>
      </c>
      <c r="AG4712" s="63"/>
      <c r="AK4712" s="64"/>
      <c r="AL4712" s="64"/>
      <c r="AM4712" s="65"/>
      <c r="AO4712" s="64"/>
      <c r="AP4712" s="66"/>
      <c r="AQ4712" s="66"/>
      <c r="AS4712" s="67"/>
      <c r="AT4712" s="68"/>
    </row>
    <row r="4713" spans="1:46" x14ac:dyDescent="0.25">
      <c r="A4713" s="60">
        <v>71579.62765259156</v>
      </c>
      <c r="B4713" s="54">
        <f t="shared" si="205"/>
        <v>22</v>
      </c>
      <c r="C4713" s="54">
        <f t="shared" si="206"/>
        <v>4704</v>
      </c>
      <c r="D4713" s="60">
        <v>71579.62765259156</v>
      </c>
      <c r="G4713" s="63"/>
      <c r="I4713" s="64"/>
      <c r="J4713" s="64"/>
      <c r="K4713" s="65"/>
      <c r="M4713" s="64"/>
      <c r="N4713" s="66"/>
      <c r="O4713" s="66"/>
      <c r="Q4713" s="67"/>
      <c r="R4713" s="68"/>
      <c r="S4713" s="63"/>
      <c r="AC4713" s="63">
        <v>69443.570873579476</v>
      </c>
      <c r="AD4713" s="63"/>
      <c r="AE4713" s="54" t="s">
        <v>177</v>
      </c>
      <c r="AG4713" s="63"/>
      <c r="AK4713" s="64"/>
      <c r="AL4713" s="64"/>
      <c r="AM4713" s="65"/>
      <c r="AO4713" s="64"/>
      <c r="AP4713" s="66"/>
      <c r="AQ4713" s="66"/>
      <c r="AS4713" s="67"/>
      <c r="AT4713" s="68"/>
    </row>
    <row r="4714" spans="1:46" x14ac:dyDescent="0.25">
      <c r="A4714" s="60">
        <v>71594.346449498553</v>
      </c>
      <c r="B4714" s="54">
        <f t="shared" si="205"/>
        <v>23</v>
      </c>
      <c r="C4714" s="54">
        <f t="shared" si="206"/>
        <v>4705</v>
      </c>
      <c r="D4714" s="60">
        <v>71594.346449498553</v>
      </c>
      <c r="G4714" s="63"/>
      <c r="I4714" s="64"/>
      <c r="J4714" s="64"/>
      <c r="K4714" s="65"/>
      <c r="M4714" s="64"/>
      <c r="N4714" s="66"/>
      <c r="O4714" s="66"/>
      <c r="Q4714" s="67"/>
      <c r="R4714" s="68"/>
      <c r="S4714" s="63"/>
      <c r="AC4714" s="63">
        <v>69458.409123689868</v>
      </c>
      <c r="AD4714" s="63"/>
      <c r="AE4714" s="54" t="s">
        <v>176</v>
      </c>
      <c r="AG4714" s="63"/>
      <c r="AK4714" s="64"/>
      <c r="AL4714" s="64"/>
      <c r="AM4714" s="65"/>
      <c r="AO4714" s="64"/>
      <c r="AP4714" s="66"/>
      <c r="AQ4714" s="66"/>
      <c r="AS4714" s="67"/>
      <c r="AT4714" s="68"/>
    </row>
    <row r="4715" spans="1:46" x14ac:dyDescent="0.25">
      <c r="A4715" s="60">
        <v>71609.072580592707</v>
      </c>
      <c r="B4715" s="54">
        <f t="shared" si="205"/>
        <v>24</v>
      </c>
      <c r="C4715" s="54">
        <f t="shared" si="206"/>
        <v>4706</v>
      </c>
      <c r="D4715" s="60">
        <v>71609.072580592707</v>
      </c>
      <c r="G4715" s="63"/>
      <c r="I4715" s="64"/>
      <c r="J4715" s="64"/>
      <c r="K4715" s="65"/>
      <c r="M4715" s="64"/>
      <c r="N4715" s="66"/>
      <c r="O4715" s="66"/>
      <c r="Q4715" s="67"/>
      <c r="R4715" s="68"/>
      <c r="S4715" s="63"/>
      <c r="AC4715" s="63">
        <v>69472.989403905347</v>
      </c>
      <c r="AD4715" s="63"/>
      <c r="AE4715" s="54" t="s">
        <v>177</v>
      </c>
      <c r="AG4715" s="63"/>
      <c r="AK4715" s="64"/>
      <c r="AL4715" s="64"/>
      <c r="AM4715" s="65"/>
      <c r="AO4715" s="64"/>
      <c r="AP4715" s="66"/>
      <c r="AQ4715" s="66"/>
      <c r="AS4715" s="67"/>
      <c r="AT4715" s="68"/>
    </row>
    <row r="4716" spans="1:46" x14ac:dyDescent="0.25">
      <c r="A4716" s="60">
        <v>71623.82626139326</v>
      </c>
      <c r="B4716" s="54">
        <f t="shared" si="205"/>
        <v>1</v>
      </c>
      <c r="C4716" s="54">
        <f t="shared" si="206"/>
        <v>4707</v>
      </c>
      <c r="D4716" s="60">
        <v>71623.82626139326</v>
      </c>
      <c r="G4716" s="63"/>
      <c r="I4716" s="64"/>
      <c r="J4716" s="64"/>
      <c r="K4716" s="65"/>
      <c r="M4716" s="64"/>
      <c r="N4716" s="66"/>
      <c r="O4716" s="66"/>
      <c r="Q4716" s="67"/>
      <c r="R4716" s="68"/>
      <c r="S4716" s="63"/>
      <c r="AC4716" s="63">
        <v>69488.160328352824</v>
      </c>
      <c r="AD4716" s="63"/>
      <c r="AE4716" s="54" t="s">
        <v>176</v>
      </c>
      <c r="AG4716" s="63"/>
      <c r="AK4716" s="64"/>
      <c r="AL4716" s="64"/>
      <c r="AM4716" s="65"/>
      <c r="AO4716" s="64"/>
      <c r="AP4716" s="66"/>
      <c r="AQ4716" s="66"/>
      <c r="AS4716" s="67"/>
      <c r="AT4716" s="68"/>
    </row>
    <row r="4717" spans="1:46" x14ac:dyDescent="0.25">
      <c r="A4717" s="60">
        <v>71638.65066606272</v>
      </c>
      <c r="B4717" s="54">
        <f t="shared" si="205"/>
        <v>2</v>
      </c>
      <c r="C4717" s="54">
        <f t="shared" si="206"/>
        <v>4708</v>
      </c>
      <c r="D4717" s="60">
        <v>71638.65066606272</v>
      </c>
      <c r="G4717" s="63"/>
      <c r="I4717" s="64"/>
      <c r="J4717" s="64"/>
      <c r="K4717" s="65"/>
      <c r="M4717" s="64"/>
      <c r="N4717" s="66"/>
      <c r="O4717" s="66"/>
      <c r="Q4717" s="67"/>
      <c r="R4717" s="68"/>
      <c r="S4717" s="63"/>
      <c r="AC4717" s="63">
        <v>69502.392184354365</v>
      </c>
      <c r="AD4717" s="63"/>
      <c r="AE4717" s="54" t="s">
        <v>177</v>
      </c>
      <c r="AG4717" s="63"/>
      <c r="AK4717" s="64"/>
      <c r="AL4717" s="64"/>
      <c r="AM4717" s="65"/>
      <c r="AO4717" s="64"/>
      <c r="AP4717" s="66"/>
      <c r="AQ4717" s="66"/>
      <c r="AS4717" s="67"/>
      <c r="AT4717" s="68"/>
    </row>
    <row r="4718" spans="1:46" x14ac:dyDescent="0.25">
      <c r="A4718" s="60">
        <v>71653.559814165346</v>
      </c>
      <c r="B4718" s="54">
        <f t="shared" si="205"/>
        <v>3</v>
      </c>
      <c r="C4718" s="54">
        <f t="shared" si="206"/>
        <v>4709</v>
      </c>
      <c r="D4718" s="60">
        <v>71653.559814165346</v>
      </c>
      <c r="G4718" s="63"/>
      <c r="I4718" s="64"/>
      <c r="J4718" s="64"/>
      <c r="K4718" s="65"/>
      <c r="M4718" s="64"/>
      <c r="N4718" s="66"/>
      <c r="O4718" s="66"/>
      <c r="Q4718" s="67"/>
      <c r="R4718" s="68"/>
      <c r="S4718" s="63"/>
      <c r="AC4718" s="63">
        <v>69517.801947244909</v>
      </c>
      <c r="AD4718" s="63"/>
      <c r="AE4718" s="54" t="s">
        <v>176</v>
      </c>
      <c r="AG4718" s="63"/>
      <c r="AK4718" s="64"/>
      <c r="AL4718" s="64"/>
      <c r="AM4718" s="65"/>
      <c r="AO4718" s="64"/>
      <c r="AP4718" s="66"/>
      <c r="AQ4718" s="66"/>
      <c r="AS4718" s="67"/>
      <c r="AT4718" s="68"/>
    </row>
    <row r="4719" spans="1:46" x14ac:dyDescent="0.25">
      <c r="A4719" s="60">
        <v>71668.587445100769</v>
      </c>
      <c r="B4719" s="54">
        <f t="shared" si="205"/>
        <v>4</v>
      </c>
      <c r="C4719" s="54">
        <f t="shared" si="206"/>
        <v>4710</v>
      </c>
      <c r="D4719" s="60">
        <v>71668.587445100769</v>
      </c>
      <c r="G4719" s="63"/>
      <c r="I4719" s="64"/>
      <c r="J4719" s="64"/>
      <c r="K4719" s="65"/>
      <c r="M4719" s="64"/>
      <c r="N4719" s="66"/>
      <c r="O4719" s="66"/>
      <c r="Q4719" s="67"/>
      <c r="R4719" s="68"/>
      <c r="S4719" s="63"/>
      <c r="AC4719" s="63">
        <v>69531.794165276457</v>
      </c>
      <c r="AD4719" s="63"/>
      <c r="AE4719" s="54" t="s">
        <v>177</v>
      </c>
      <c r="AG4719" s="63"/>
      <c r="AK4719" s="64"/>
      <c r="AL4719" s="64"/>
      <c r="AM4719" s="65"/>
      <c r="AO4719" s="64"/>
      <c r="AP4719" s="66"/>
      <c r="AQ4719" s="66"/>
      <c r="AS4719" s="67"/>
      <c r="AT4719" s="68"/>
    </row>
    <row r="4720" spans="1:46" x14ac:dyDescent="0.25">
      <c r="A4720" s="60">
        <v>71683.735199952964</v>
      </c>
      <c r="B4720" s="54">
        <f t="shared" si="205"/>
        <v>5</v>
      </c>
      <c r="C4720" s="54">
        <f t="shared" si="206"/>
        <v>4711</v>
      </c>
      <c r="D4720" s="60">
        <v>71683.735199952964</v>
      </c>
      <c r="G4720" s="63"/>
      <c r="I4720" s="64"/>
      <c r="J4720" s="64"/>
      <c r="K4720" s="65"/>
      <c r="M4720" s="64"/>
      <c r="N4720" s="66"/>
      <c r="O4720" s="66"/>
      <c r="Q4720" s="67"/>
      <c r="R4720" s="68"/>
      <c r="S4720" s="63"/>
      <c r="AC4720" s="63">
        <v>69547.314092028886</v>
      </c>
      <c r="AD4720" s="63"/>
      <c r="AE4720" s="54" t="s">
        <v>176</v>
      </c>
      <c r="AG4720" s="63"/>
      <c r="AK4720" s="64"/>
      <c r="AL4720" s="64"/>
      <c r="AM4720" s="65"/>
      <c r="AO4720" s="64"/>
      <c r="AP4720" s="66"/>
      <c r="AQ4720" s="66"/>
      <c r="AS4720" s="67"/>
      <c r="AT4720" s="68"/>
    </row>
    <row r="4721" spans="1:46" x14ac:dyDescent="0.25">
      <c r="A4721" s="60">
        <v>71699.02060530195</v>
      </c>
      <c r="B4721" s="54">
        <f t="shared" si="205"/>
        <v>6</v>
      </c>
      <c r="C4721" s="54">
        <f t="shared" si="206"/>
        <v>4712</v>
      </c>
      <c r="D4721" s="60">
        <v>71699.02060530195</v>
      </c>
      <c r="G4721" s="63"/>
      <c r="I4721" s="64"/>
      <c r="J4721" s="64"/>
      <c r="K4721" s="65"/>
      <c r="M4721" s="64"/>
      <c r="N4721" s="66"/>
      <c r="O4721" s="66"/>
      <c r="Q4721" s="67"/>
      <c r="R4721" s="68"/>
      <c r="S4721" s="63"/>
      <c r="AC4721" s="63">
        <v>69561.222746415064</v>
      </c>
      <c r="AD4721" s="63"/>
      <c r="AE4721" s="54" t="s">
        <v>177</v>
      </c>
      <c r="AG4721" s="63"/>
      <c r="AK4721" s="64"/>
      <c r="AL4721" s="64"/>
      <c r="AM4721" s="65"/>
      <c r="AO4721" s="64"/>
      <c r="AP4721" s="66"/>
      <c r="AQ4721" s="66"/>
      <c r="AS4721" s="67"/>
      <c r="AT4721" s="68"/>
    </row>
    <row r="4722" spans="1:46" x14ac:dyDescent="0.25">
      <c r="A4722" s="60">
        <v>71714.429593536071</v>
      </c>
      <c r="B4722" s="54">
        <f t="shared" si="205"/>
        <v>7</v>
      </c>
      <c r="C4722" s="54">
        <f t="shared" si="206"/>
        <v>4713</v>
      </c>
      <c r="D4722" s="60">
        <v>71714.429593536071</v>
      </c>
      <c r="G4722" s="63"/>
      <c r="I4722" s="64"/>
      <c r="J4722" s="64"/>
      <c r="K4722" s="65"/>
      <c r="M4722" s="64"/>
      <c r="N4722" s="66"/>
      <c r="O4722" s="66"/>
      <c r="Q4722" s="67"/>
      <c r="R4722" s="68"/>
      <c r="S4722" s="63"/>
      <c r="AC4722" s="63">
        <v>69576.718005185947</v>
      </c>
      <c r="AD4722" s="63"/>
      <c r="AE4722" s="54" t="s">
        <v>176</v>
      </c>
      <c r="AG4722" s="63"/>
      <c r="AK4722" s="64"/>
      <c r="AL4722" s="64"/>
      <c r="AM4722" s="65"/>
      <c r="AO4722" s="64"/>
      <c r="AP4722" s="66"/>
      <c r="AQ4722" s="66"/>
      <c r="AS4722" s="67"/>
      <c r="AT4722" s="68"/>
    </row>
    <row r="4723" spans="1:46" x14ac:dyDescent="0.25">
      <c r="A4723" s="60">
        <v>71729.959390188102</v>
      </c>
      <c r="B4723" s="54">
        <f t="shared" si="205"/>
        <v>8</v>
      </c>
      <c r="C4723" s="54">
        <f t="shared" si="206"/>
        <v>4714</v>
      </c>
      <c r="D4723" s="60">
        <v>71729.959390188102</v>
      </c>
      <c r="G4723" s="63"/>
      <c r="I4723" s="64"/>
      <c r="J4723" s="64"/>
      <c r="K4723" s="65"/>
      <c r="M4723" s="64"/>
      <c r="N4723" s="66"/>
      <c r="O4723" s="66"/>
      <c r="Q4723" s="67"/>
      <c r="R4723" s="68"/>
      <c r="S4723" s="63"/>
      <c r="AC4723" s="63">
        <v>69590.712050927803</v>
      </c>
      <c r="AD4723" s="63"/>
      <c r="AE4723" s="54" t="s">
        <v>177</v>
      </c>
      <c r="AG4723" s="63"/>
      <c r="AK4723" s="64"/>
      <c r="AL4723" s="64"/>
      <c r="AM4723" s="65"/>
      <c r="AO4723" s="64"/>
      <c r="AP4723" s="66"/>
      <c r="AQ4723" s="66"/>
      <c r="AS4723" s="67"/>
      <c r="AT4723" s="68"/>
    </row>
    <row r="4724" spans="1:46" x14ac:dyDescent="0.25">
      <c r="A4724" s="60">
        <v>71745.581510371063</v>
      </c>
      <c r="B4724" s="54">
        <f t="shared" si="205"/>
        <v>9</v>
      </c>
      <c r="C4724" s="54">
        <f t="shared" si="206"/>
        <v>4715</v>
      </c>
      <c r="D4724" s="60">
        <v>71745.581510371063</v>
      </c>
      <c r="G4724" s="63"/>
      <c r="I4724" s="64"/>
      <c r="J4724" s="64"/>
      <c r="K4724" s="65"/>
      <c r="M4724" s="64"/>
      <c r="N4724" s="66"/>
      <c r="O4724" s="66"/>
      <c r="Q4724" s="67"/>
      <c r="R4724" s="68"/>
      <c r="S4724" s="63"/>
      <c r="AC4724" s="63">
        <v>69606.05686240131</v>
      </c>
      <c r="AD4724" s="63"/>
      <c r="AE4724" s="54" t="s">
        <v>176</v>
      </c>
      <c r="AG4724" s="63"/>
      <c r="AK4724" s="64"/>
      <c r="AL4724" s="64"/>
      <c r="AM4724" s="65"/>
      <c r="AO4724" s="64"/>
      <c r="AP4724" s="66"/>
      <c r="AQ4724" s="66"/>
      <c r="AS4724" s="67"/>
      <c r="AT4724" s="68"/>
    </row>
    <row r="4725" spans="1:46" x14ac:dyDescent="0.25">
      <c r="A4725" s="60">
        <v>71761.273474059533</v>
      </c>
      <c r="B4725" s="54">
        <f t="shared" si="205"/>
        <v>10</v>
      </c>
      <c r="C4725" s="54">
        <f t="shared" si="206"/>
        <v>4716</v>
      </c>
      <c r="D4725" s="60">
        <v>71761.273474059533</v>
      </c>
      <c r="G4725" s="63"/>
      <c r="I4725" s="64"/>
      <c r="J4725" s="64"/>
      <c r="K4725" s="65"/>
      <c r="M4725" s="64"/>
      <c r="N4725" s="66"/>
      <c r="O4725" s="66"/>
      <c r="Q4725" s="67"/>
      <c r="R4725" s="68"/>
      <c r="S4725" s="63"/>
      <c r="AC4725" s="63">
        <v>69620.287726579234</v>
      </c>
      <c r="AD4725" s="63"/>
      <c r="AE4725" s="54" t="s">
        <v>177</v>
      </c>
      <c r="AG4725" s="63"/>
      <c r="AK4725" s="64"/>
      <c r="AL4725" s="64"/>
      <c r="AM4725" s="65"/>
      <c r="AO4725" s="64"/>
      <c r="AP4725" s="66"/>
      <c r="AQ4725" s="66"/>
      <c r="AS4725" s="67"/>
      <c r="AT4725" s="68"/>
    </row>
    <row r="4726" spans="1:46" x14ac:dyDescent="0.25">
      <c r="A4726" s="60">
        <v>71776.999701723456</v>
      </c>
      <c r="B4726" s="54">
        <f t="shared" si="205"/>
        <v>11</v>
      </c>
      <c r="C4726" s="54">
        <f t="shared" si="206"/>
        <v>4717</v>
      </c>
      <c r="D4726" s="60">
        <v>71776.999701723456</v>
      </c>
      <c r="G4726" s="63"/>
      <c r="I4726" s="64"/>
      <c r="J4726" s="64"/>
      <c r="K4726" s="65"/>
      <c r="M4726" s="64"/>
      <c r="N4726" s="66"/>
      <c r="O4726" s="66"/>
      <c r="Q4726" s="67"/>
      <c r="R4726" s="68"/>
      <c r="S4726" s="63"/>
      <c r="AC4726" s="63">
        <v>69635.376107865479</v>
      </c>
      <c r="AD4726" s="63"/>
      <c r="AE4726" s="54" t="s">
        <v>176</v>
      </c>
      <c r="AG4726" s="63"/>
      <c r="AK4726" s="64"/>
      <c r="AL4726" s="64"/>
      <c r="AM4726" s="65"/>
      <c r="AO4726" s="64"/>
      <c r="AP4726" s="66"/>
      <c r="AQ4726" s="66"/>
      <c r="AS4726" s="67"/>
      <c r="AT4726" s="68"/>
    </row>
    <row r="4727" spans="1:46" x14ac:dyDescent="0.25">
      <c r="A4727" s="60">
        <v>71792.723947619088</v>
      </c>
      <c r="B4727" s="54">
        <f t="shared" si="205"/>
        <v>12</v>
      </c>
      <c r="C4727" s="54">
        <f t="shared" si="206"/>
        <v>4718</v>
      </c>
      <c r="D4727" s="60">
        <v>71792.723947619088</v>
      </c>
      <c r="G4727" s="63"/>
      <c r="I4727" s="64"/>
      <c r="J4727" s="64"/>
      <c r="K4727" s="65"/>
      <c r="M4727" s="64"/>
      <c r="N4727" s="66"/>
      <c r="O4727" s="66"/>
      <c r="Q4727" s="67"/>
      <c r="R4727" s="68"/>
      <c r="S4727" s="63"/>
      <c r="AC4727" s="63">
        <v>69649.949571014382</v>
      </c>
      <c r="AD4727" s="63"/>
      <c r="AE4727" s="54" t="s">
        <v>177</v>
      </c>
      <c r="AG4727" s="63"/>
      <c r="AK4727" s="64"/>
      <c r="AL4727" s="64"/>
      <c r="AM4727" s="65"/>
      <c r="AO4727" s="64"/>
      <c r="AP4727" s="66"/>
      <c r="AQ4727" s="66"/>
      <c r="AS4727" s="67"/>
      <c r="AT4727" s="68"/>
    </row>
    <row r="4728" spans="1:46" x14ac:dyDescent="0.25">
      <c r="A4728" s="60">
        <v>71808.414153502788</v>
      </c>
      <c r="B4728" s="54">
        <f t="shared" si="205"/>
        <v>13</v>
      </c>
      <c r="C4728" s="54">
        <f t="shared" si="206"/>
        <v>4719</v>
      </c>
      <c r="D4728" s="60">
        <v>71808.414153502788</v>
      </c>
      <c r="G4728" s="63"/>
      <c r="I4728" s="64"/>
      <c r="J4728" s="64"/>
      <c r="K4728" s="65"/>
      <c r="M4728" s="64"/>
      <c r="N4728" s="66"/>
      <c r="O4728" s="66"/>
      <c r="Q4728" s="67"/>
      <c r="R4728" s="68"/>
      <c r="S4728" s="63"/>
      <c r="AC4728" s="63">
        <v>69664.712349867448</v>
      </c>
      <c r="AD4728" s="63"/>
      <c r="AE4728" s="54" t="s">
        <v>176</v>
      </c>
      <c r="AG4728" s="63"/>
      <c r="AK4728" s="64"/>
      <c r="AL4728" s="64"/>
      <c r="AM4728" s="65"/>
      <c r="AO4728" s="64"/>
      <c r="AP4728" s="66"/>
      <c r="AQ4728" s="66"/>
      <c r="AS4728" s="67"/>
      <c r="AT4728" s="68"/>
    </row>
    <row r="4729" spans="1:46" x14ac:dyDescent="0.25">
      <c r="A4729" s="60">
        <v>71824.030949084554</v>
      </c>
      <c r="B4729" s="54">
        <f t="shared" si="205"/>
        <v>14</v>
      </c>
      <c r="C4729" s="54">
        <f t="shared" si="206"/>
        <v>4720</v>
      </c>
      <c r="D4729" s="60">
        <v>71824.030949084554</v>
      </c>
      <c r="G4729" s="63"/>
      <c r="I4729" s="64"/>
      <c r="J4729" s="64"/>
      <c r="K4729" s="65"/>
      <c r="M4729" s="64"/>
      <c r="N4729" s="66"/>
      <c r="O4729" s="66"/>
      <c r="Q4729" s="67"/>
      <c r="R4729" s="68"/>
      <c r="S4729" s="63"/>
      <c r="AC4729" s="63">
        <v>69679.66446874477</v>
      </c>
      <c r="AD4729" s="63"/>
      <c r="AE4729" s="54" t="s">
        <v>177</v>
      </c>
      <c r="AG4729" s="63"/>
      <c r="AK4729" s="64"/>
      <c r="AL4729" s="64"/>
      <c r="AM4729" s="65"/>
      <c r="AO4729" s="64"/>
      <c r="AP4729" s="66"/>
      <c r="AQ4729" s="66"/>
      <c r="AS4729" s="67"/>
      <c r="AT4729" s="68"/>
    </row>
    <row r="4730" spans="1:46" x14ac:dyDescent="0.25">
      <c r="A4730" s="60">
        <v>71839.555532930419</v>
      </c>
      <c r="B4730" s="54">
        <f t="shared" si="205"/>
        <v>15</v>
      </c>
      <c r="C4730" s="54">
        <f t="shared" si="206"/>
        <v>4721</v>
      </c>
      <c r="D4730" s="60">
        <v>71839.555532930419</v>
      </c>
      <c r="G4730" s="63"/>
      <c r="I4730" s="64"/>
      <c r="J4730" s="64"/>
      <c r="K4730" s="65"/>
      <c r="M4730" s="64"/>
      <c r="N4730" s="66"/>
      <c r="O4730" s="66"/>
      <c r="Q4730" s="67"/>
      <c r="R4730" s="68"/>
      <c r="S4730" s="63"/>
      <c r="AC4730" s="63">
        <v>69694.091837977525</v>
      </c>
      <c r="AD4730" s="63"/>
      <c r="AE4730" s="54" t="s">
        <v>176</v>
      </c>
      <c r="AG4730" s="63"/>
      <c r="AK4730" s="64"/>
      <c r="AL4730" s="64"/>
      <c r="AM4730" s="65"/>
      <c r="AO4730" s="64"/>
      <c r="AP4730" s="66"/>
      <c r="AQ4730" s="66"/>
      <c r="AS4730" s="67"/>
      <c r="AT4730" s="68"/>
    </row>
    <row r="4731" spans="1:46" x14ac:dyDescent="0.25">
      <c r="A4731" s="60">
        <v>71854.956768474542</v>
      </c>
      <c r="B4731" s="54">
        <f t="shared" si="205"/>
        <v>16</v>
      </c>
      <c r="C4731" s="54">
        <f t="shared" si="206"/>
        <v>4722</v>
      </c>
      <c r="D4731" s="60">
        <v>71854.956768474542</v>
      </c>
      <c r="G4731" s="63"/>
      <c r="I4731" s="64"/>
      <c r="J4731" s="64"/>
      <c r="K4731" s="65"/>
      <c r="M4731" s="64"/>
      <c r="N4731" s="66"/>
      <c r="O4731" s="66"/>
      <c r="Q4731" s="67"/>
      <c r="R4731" s="68"/>
      <c r="S4731" s="63"/>
      <c r="AC4731" s="63">
        <v>69709.38044916885</v>
      </c>
      <c r="AD4731" s="63"/>
      <c r="AE4731" s="54" t="s">
        <v>177</v>
      </c>
      <c r="AG4731" s="63"/>
      <c r="AK4731" s="64"/>
      <c r="AL4731" s="64"/>
      <c r="AM4731" s="65"/>
      <c r="AO4731" s="64"/>
      <c r="AP4731" s="66"/>
      <c r="AQ4731" s="66"/>
      <c r="AS4731" s="67"/>
      <c r="AT4731" s="68"/>
    </row>
    <row r="4732" spans="1:46" x14ac:dyDescent="0.25">
      <c r="A4732" s="60">
        <v>71870.234953423031</v>
      </c>
      <c r="B4732" s="54">
        <f t="shared" si="205"/>
        <v>17</v>
      </c>
      <c r="C4732" s="54">
        <f t="shared" si="206"/>
        <v>4723</v>
      </c>
      <c r="D4732" s="60">
        <v>71870.234953423031</v>
      </c>
      <c r="G4732" s="63"/>
      <c r="I4732" s="64"/>
      <c r="J4732" s="64"/>
      <c r="K4732" s="65"/>
      <c r="M4732" s="64"/>
      <c r="N4732" s="66"/>
      <c r="O4732" s="66"/>
      <c r="Q4732" s="67"/>
      <c r="R4732" s="68"/>
      <c r="S4732" s="63"/>
      <c r="AC4732" s="63">
        <v>69723.53561679041</v>
      </c>
      <c r="AD4732" s="63"/>
      <c r="AE4732" s="54" t="s">
        <v>176</v>
      </c>
      <c r="AG4732" s="63"/>
      <c r="AK4732" s="64"/>
      <c r="AL4732" s="64"/>
      <c r="AM4732" s="65"/>
      <c r="AO4732" s="64"/>
      <c r="AP4732" s="66"/>
      <c r="AQ4732" s="66"/>
      <c r="AS4732" s="67"/>
      <c r="AT4732" s="68"/>
    </row>
    <row r="4733" spans="1:46" x14ac:dyDescent="0.25">
      <c r="A4733" s="60">
        <v>71885.37451090198</v>
      </c>
      <c r="B4733" s="54">
        <f t="shared" si="205"/>
        <v>18</v>
      </c>
      <c r="C4733" s="54">
        <f t="shared" si="206"/>
        <v>4724</v>
      </c>
      <c r="D4733" s="60">
        <v>71885.37451090198</v>
      </c>
      <c r="G4733" s="63"/>
      <c r="I4733" s="64"/>
      <c r="J4733" s="64"/>
      <c r="K4733" s="65"/>
      <c r="M4733" s="64"/>
      <c r="N4733" s="66"/>
      <c r="O4733" s="66"/>
      <c r="Q4733" s="67"/>
      <c r="R4733" s="68"/>
      <c r="S4733" s="63"/>
      <c r="AC4733" s="63">
        <v>69739.053454335779</v>
      </c>
      <c r="AD4733" s="63"/>
      <c r="AE4733" s="54" t="s">
        <v>177</v>
      </c>
      <c r="AG4733" s="63"/>
      <c r="AK4733" s="64"/>
      <c r="AL4733" s="64"/>
      <c r="AM4733" s="65"/>
      <c r="AO4733" s="64"/>
      <c r="AP4733" s="66"/>
      <c r="AQ4733" s="66"/>
      <c r="AS4733" s="67"/>
      <c r="AT4733" s="68"/>
    </row>
    <row r="4734" spans="1:46" x14ac:dyDescent="0.25">
      <c r="A4734" s="60">
        <v>71900.395035732072</v>
      </c>
      <c r="B4734" s="54">
        <f t="shared" si="205"/>
        <v>19</v>
      </c>
      <c r="C4734" s="54">
        <f t="shared" si="206"/>
        <v>4725</v>
      </c>
      <c r="D4734" s="60">
        <v>71900.395035732072</v>
      </c>
      <c r="G4734" s="63"/>
      <c r="I4734" s="64"/>
      <c r="J4734" s="64"/>
      <c r="K4734" s="65"/>
      <c r="M4734" s="64"/>
      <c r="N4734" s="66"/>
      <c r="O4734" s="66"/>
      <c r="Q4734" s="67"/>
      <c r="R4734" s="68"/>
      <c r="S4734" s="63"/>
      <c r="AC4734" s="63">
        <v>69753.063889701385</v>
      </c>
      <c r="AD4734" s="63"/>
      <c r="AE4734" s="54" t="s">
        <v>176</v>
      </c>
      <c r="AG4734" s="63"/>
      <c r="AK4734" s="64"/>
      <c r="AL4734" s="64"/>
      <c r="AM4734" s="65"/>
      <c r="AO4734" s="64"/>
      <c r="AP4734" s="66"/>
      <c r="AQ4734" s="66"/>
      <c r="AS4734" s="67"/>
      <c r="AT4734" s="68"/>
    </row>
    <row r="4735" spans="1:46" x14ac:dyDescent="0.25">
      <c r="A4735" s="60">
        <v>71915.297551889438</v>
      </c>
      <c r="B4735" s="54">
        <f t="shared" si="205"/>
        <v>20</v>
      </c>
      <c r="C4735" s="54">
        <f t="shared" si="206"/>
        <v>4726</v>
      </c>
      <c r="D4735" s="60">
        <v>71915.297551889438</v>
      </c>
      <c r="G4735" s="63"/>
      <c r="I4735" s="64"/>
      <c r="J4735" s="64"/>
      <c r="K4735" s="65"/>
      <c r="M4735" s="64"/>
      <c r="N4735" s="66"/>
      <c r="O4735" s="66"/>
      <c r="Q4735" s="67"/>
      <c r="R4735" s="68"/>
      <c r="S4735" s="63"/>
      <c r="AC4735" s="63">
        <v>69768.66210603388</v>
      </c>
      <c r="AD4735" s="63"/>
      <c r="AE4735" s="54" t="s">
        <v>177</v>
      </c>
      <c r="AG4735" s="63"/>
      <c r="AK4735" s="64"/>
      <c r="AL4735" s="64"/>
      <c r="AM4735" s="65"/>
      <c r="AO4735" s="64"/>
      <c r="AP4735" s="66"/>
      <c r="AQ4735" s="66"/>
      <c r="AS4735" s="67"/>
      <c r="AT4735" s="68"/>
    </row>
    <row r="4736" spans="1:46" x14ac:dyDescent="0.25">
      <c r="A4736" s="60">
        <v>71930.11723124329</v>
      </c>
      <c r="B4736" s="54">
        <f t="shared" si="205"/>
        <v>21</v>
      </c>
      <c r="C4736" s="54">
        <f t="shared" si="206"/>
        <v>4727</v>
      </c>
      <c r="D4736" s="60">
        <v>71930.11723124329</v>
      </c>
      <c r="G4736" s="63"/>
      <c r="I4736" s="64"/>
      <c r="J4736" s="64"/>
      <c r="K4736" s="65"/>
      <c r="M4736" s="64"/>
      <c r="N4736" s="66"/>
      <c r="O4736" s="66"/>
      <c r="Q4736" s="67"/>
      <c r="R4736" s="68"/>
      <c r="S4736" s="63"/>
      <c r="AC4736" s="63">
        <v>69782.690066039562</v>
      </c>
      <c r="AD4736" s="63"/>
      <c r="AE4736" s="54" t="s">
        <v>176</v>
      </c>
      <c r="AG4736" s="63"/>
      <c r="AK4736" s="64"/>
      <c r="AL4736" s="64"/>
      <c r="AM4736" s="65"/>
      <c r="AO4736" s="64"/>
      <c r="AP4736" s="66"/>
      <c r="AQ4736" s="66"/>
      <c r="AS4736" s="67"/>
      <c r="AT4736" s="68"/>
    </row>
    <row r="4737" spans="1:46" x14ac:dyDescent="0.25">
      <c r="A4737" s="60">
        <v>71944.867520012427</v>
      </c>
      <c r="B4737" s="54">
        <f t="shared" si="205"/>
        <v>22</v>
      </c>
      <c r="C4737" s="54">
        <f t="shared" si="206"/>
        <v>4728</v>
      </c>
      <c r="D4737" s="60">
        <v>71944.867520012427</v>
      </c>
      <c r="G4737" s="63"/>
      <c r="I4737" s="64"/>
      <c r="J4737" s="64"/>
      <c r="K4737" s="65"/>
      <c r="M4737" s="64"/>
      <c r="N4737" s="66"/>
      <c r="O4737" s="66"/>
      <c r="Q4737" s="67"/>
      <c r="R4737" s="68"/>
      <c r="S4737" s="63"/>
      <c r="AC4737" s="63">
        <v>69798.200820697006</v>
      </c>
      <c r="AD4737" s="63"/>
      <c r="AE4737" s="54" t="s">
        <v>177</v>
      </c>
      <c r="AG4737" s="63"/>
      <c r="AK4737" s="64"/>
      <c r="AL4737" s="64"/>
      <c r="AM4737" s="65"/>
      <c r="AO4737" s="64"/>
      <c r="AP4737" s="66"/>
      <c r="AQ4737" s="66"/>
      <c r="AS4737" s="67"/>
      <c r="AT4737" s="68"/>
    </row>
    <row r="4738" spans="1:46" x14ac:dyDescent="0.25">
      <c r="A4738" s="60">
        <v>71959.592967628501</v>
      </c>
      <c r="B4738" s="54">
        <f t="shared" si="205"/>
        <v>23</v>
      </c>
      <c r="C4738" s="54">
        <f t="shared" si="206"/>
        <v>4729</v>
      </c>
      <c r="D4738" s="60">
        <v>71959.592967628501</v>
      </c>
      <c r="G4738" s="63"/>
      <c r="I4738" s="64"/>
      <c r="J4738" s="64"/>
      <c r="K4738" s="65"/>
      <c r="M4738" s="64"/>
      <c r="N4738" s="66"/>
      <c r="O4738" s="66"/>
      <c r="Q4738" s="67"/>
      <c r="R4738" s="68"/>
      <c r="S4738" s="63"/>
      <c r="AC4738" s="63">
        <v>69812.403581087478</v>
      </c>
      <c r="AD4738" s="63"/>
      <c r="AE4738" s="54" t="s">
        <v>176</v>
      </c>
      <c r="AG4738" s="63"/>
      <c r="AK4738" s="64"/>
      <c r="AL4738" s="64"/>
      <c r="AM4738" s="65"/>
      <c r="AO4738" s="64"/>
      <c r="AP4738" s="66"/>
      <c r="AQ4738" s="66"/>
      <c r="AS4738" s="67"/>
      <c r="AT4738" s="68"/>
    </row>
    <row r="4739" spans="1:46" x14ac:dyDescent="0.25">
      <c r="A4739" s="60">
        <v>71974.312658467796</v>
      </c>
      <c r="B4739" s="54">
        <f t="shared" si="205"/>
        <v>24</v>
      </c>
      <c r="C4739" s="54">
        <f t="shared" si="206"/>
        <v>4730</v>
      </c>
      <c r="D4739" s="60">
        <v>71974.312658467796</v>
      </c>
      <c r="G4739" s="63"/>
      <c r="I4739" s="64"/>
      <c r="J4739" s="64"/>
      <c r="K4739" s="65"/>
      <c r="M4739" s="64"/>
      <c r="N4739" s="66"/>
      <c r="O4739" s="66"/>
      <c r="Q4739" s="67"/>
      <c r="R4739" s="68"/>
      <c r="S4739" s="63"/>
      <c r="AC4739" s="63">
        <v>69827.667835895903</v>
      </c>
      <c r="AD4739" s="63"/>
      <c r="AE4739" s="54" t="s">
        <v>177</v>
      </c>
      <c r="AG4739" s="63"/>
      <c r="AK4739" s="64"/>
      <c r="AL4739" s="64"/>
      <c r="AM4739" s="65"/>
      <c r="AO4739" s="64"/>
      <c r="AP4739" s="66"/>
      <c r="AQ4739" s="66"/>
      <c r="AS4739" s="67"/>
      <c r="AT4739" s="68"/>
    </row>
    <row r="4740" spans="1:46" x14ac:dyDescent="0.25">
      <c r="A4740" s="60">
        <v>71989.072903070599</v>
      </c>
      <c r="B4740" s="54">
        <f t="shared" si="205"/>
        <v>1</v>
      </c>
      <c r="C4740" s="54">
        <f t="shared" si="206"/>
        <v>4731</v>
      </c>
      <c r="D4740" s="60">
        <v>71989.072903070599</v>
      </c>
      <c r="G4740" s="63"/>
      <c r="I4740" s="64"/>
      <c r="J4740" s="64"/>
      <c r="K4740" s="65"/>
      <c r="M4740" s="64"/>
      <c r="N4740" s="66"/>
      <c r="O4740" s="66"/>
      <c r="Q4740" s="67"/>
      <c r="R4740" s="68"/>
      <c r="S4740" s="63"/>
      <c r="AC4740" s="63">
        <v>69842.158767970279</v>
      </c>
      <c r="AD4740" s="63"/>
      <c r="AE4740" s="54" t="s">
        <v>176</v>
      </c>
      <c r="AG4740" s="63"/>
      <c r="AK4740" s="64"/>
      <c r="AL4740" s="64"/>
      <c r="AM4740" s="65"/>
      <c r="AO4740" s="64"/>
      <c r="AP4740" s="66"/>
      <c r="AQ4740" s="66"/>
      <c r="AS4740" s="67"/>
      <c r="AT4740" s="68"/>
    </row>
    <row r="4741" spans="1:46" x14ac:dyDescent="0.25">
      <c r="A4741" s="60">
        <v>72003.890722564887</v>
      </c>
      <c r="B4741" s="54">
        <f t="shared" si="205"/>
        <v>2</v>
      </c>
      <c r="C4741" s="54">
        <f t="shared" si="206"/>
        <v>4732</v>
      </c>
      <c r="D4741" s="60">
        <v>72003.890722564887</v>
      </c>
      <c r="G4741" s="63"/>
      <c r="I4741" s="64"/>
      <c r="J4741" s="64"/>
      <c r="K4741" s="65"/>
      <c r="M4741" s="64"/>
      <c r="N4741" s="66"/>
      <c r="O4741" s="66"/>
      <c r="Q4741" s="67"/>
      <c r="R4741" s="68"/>
      <c r="S4741" s="63"/>
      <c r="AC4741" s="63">
        <v>69857.065351823345</v>
      </c>
      <c r="AD4741" s="63"/>
      <c r="AE4741" s="54" t="s">
        <v>177</v>
      </c>
      <c r="AG4741" s="63"/>
      <c r="AK4741" s="64"/>
      <c r="AL4741" s="64"/>
      <c r="AM4741" s="65"/>
      <c r="AO4741" s="64"/>
      <c r="AP4741" s="66"/>
      <c r="AQ4741" s="66"/>
      <c r="AS4741" s="67"/>
      <c r="AT4741" s="68"/>
    </row>
    <row r="4742" spans="1:46" x14ac:dyDescent="0.25">
      <c r="A4742" s="60">
        <v>72018.806462635752</v>
      </c>
      <c r="B4742" s="54">
        <f t="shared" si="205"/>
        <v>3</v>
      </c>
      <c r="C4742" s="54">
        <f t="shared" si="206"/>
        <v>4733</v>
      </c>
      <c r="D4742" s="60">
        <v>72018.806462635752</v>
      </c>
      <c r="G4742" s="63"/>
      <c r="I4742" s="64"/>
      <c r="J4742" s="64"/>
      <c r="K4742" s="65"/>
      <c r="M4742" s="64"/>
      <c r="N4742" s="66"/>
      <c r="O4742" s="66"/>
      <c r="Q4742" s="67"/>
      <c r="R4742" s="68"/>
      <c r="S4742" s="63"/>
      <c r="AC4742" s="63">
        <v>69871.890665790997</v>
      </c>
      <c r="AD4742" s="63"/>
      <c r="AE4742" s="54" t="s">
        <v>176</v>
      </c>
      <c r="AG4742" s="63"/>
      <c r="AK4742" s="64"/>
      <c r="AL4742" s="64"/>
      <c r="AM4742" s="65"/>
      <c r="AO4742" s="64"/>
      <c r="AP4742" s="66"/>
      <c r="AQ4742" s="66"/>
      <c r="AS4742" s="67"/>
      <c r="AT4742" s="68"/>
    </row>
    <row r="4743" spans="1:46" x14ac:dyDescent="0.25">
      <c r="A4743" s="60">
        <v>72033.827374367975</v>
      </c>
      <c r="B4743" s="54">
        <f t="shared" si="205"/>
        <v>4</v>
      </c>
      <c r="C4743" s="54">
        <f t="shared" si="206"/>
        <v>4734</v>
      </c>
      <c r="D4743" s="60">
        <v>72033.827374367975</v>
      </c>
      <c r="G4743" s="63"/>
      <c r="I4743" s="64"/>
      <c r="J4743" s="64"/>
      <c r="K4743" s="65"/>
      <c r="M4743" s="64"/>
      <c r="N4743" s="66"/>
      <c r="O4743" s="66"/>
      <c r="Q4743" s="67"/>
      <c r="R4743" s="68"/>
      <c r="S4743" s="63"/>
      <c r="AC4743" s="63">
        <v>69886.408828678541</v>
      </c>
      <c r="AD4743" s="63"/>
      <c r="AE4743" s="54" t="s">
        <v>177</v>
      </c>
      <c r="AG4743" s="63"/>
      <c r="AK4743" s="64"/>
      <c r="AL4743" s="64"/>
      <c r="AM4743" s="65"/>
      <c r="AO4743" s="64"/>
      <c r="AP4743" s="66"/>
      <c r="AQ4743" s="66"/>
      <c r="AS4743" s="67"/>
      <c r="AT4743" s="68"/>
    </row>
    <row r="4744" spans="1:46" x14ac:dyDescent="0.25">
      <c r="A4744" s="60">
        <v>72048.981402411126</v>
      </c>
      <c r="B4744" s="54">
        <f t="shared" si="205"/>
        <v>5</v>
      </c>
      <c r="C4744" s="54">
        <f t="shared" si="206"/>
        <v>4735</v>
      </c>
      <c r="D4744" s="60">
        <v>72048.981402411126</v>
      </c>
      <c r="G4744" s="63"/>
      <c r="I4744" s="64"/>
      <c r="J4744" s="64"/>
      <c r="K4744" s="65"/>
      <c r="M4744" s="64"/>
      <c r="N4744" s="66"/>
      <c r="O4744" s="66"/>
      <c r="Q4744" s="67"/>
      <c r="R4744" s="68"/>
      <c r="S4744" s="63"/>
      <c r="AC4744" s="63">
        <v>69901.548334401567</v>
      </c>
      <c r="AD4744" s="63"/>
      <c r="AE4744" s="54" t="s">
        <v>176</v>
      </c>
      <c r="AG4744" s="63"/>
      <c r="AK4744" s="64"/>
      <c r="AL4744" s="64"/>
      <c r="AM4744" s="65"/>
      <c r="AO4744" s="64"/>
      <c r="AP4744" s="66"/>
      <c r="AQ4744" s="66"/>
      <c r="AS4744" s="67"/>
      <c r="AT4744" s="68"/>
    </row>
    <row r="4745" spans="1:46" x14ac:dyDescent="0.25">
      <c r="A4745" s="60">
        <v>72064.259952291381</v>
      </c>
      <c r="B4745" s="54">
        <f t="shared" si="205"/>
        <v>6</v>
      </c>
      <c r="C4745" s="54">
        <f t="shared" si="206"/>
        <v>4736</v>
      </c>
      <c r="D4745" s="60">
        <v>72064.259952291381</v>
      </c>
      <c r="G4745" s="63"/>
      <c r="I4745" s="64"/>
      <c r="J4745" s="64"/>
      <c r="K4745" s="65"/>
      <c r="M4745" s="64"/>
      <c r="N4745" s="66"/>
      <c r="O4745" s="66"/>
      <c r="Q4745" s="67"/>
      <c r="R4745" s="68"/>
      <c r="S4745" s="63"/>
      <c r="AC4745" s="63">
        <v>69915.731890502851</v>
      </c>
      <c r="AD4745" s="63"/>
      <c r="AE4745" s="54" t="s">
        <v>177</v>
      </c>
      <c r="AG4745" s="63"/>
      <c r="AK4745" s="64"/>
      <c r="AL4745" s="64"/>
      <c r="AM4745" s="65"/>
      <c r="AO4745" s="64"/>
      <c r="AP4745" s="66"/>
      <c r="AQ4745" s="66"/>
      <c r="AS4745" s="67"/>
      <c r="AT4745" s="68"/>
    </row>
    <row r="4746" spans="1:46" x14ac:dyDescent="0.25">
      <c r="A4746" s="60">
        <v>72079.674436879344</v>
      </c>
      <c r="B4746" s="54">
        <f t="shared" si="205"/>
        <v>7</v>
      </c>
      <c r="C4746" s="54">
        <f t="shared" si="206"/>
        <v>4737</v>
      </c>
      <c r="D4746" s="60">
        <v>72079.674436879344</v>
      </c>
      <c r="G4746" s="63"/>
      <c r="I4746" s="64"/>
      <c r="J4746" s="64"/>
      <c r="K4746" s="65"/>
      <c r="M4746" s="64"/>
      <c r="N4746" s="66"/>
      <c r="O4746" s="66"/>
      <c r="Q4746" s="67"/>
      <c r="R4746" s="68"/>
      <c r="S4746" s="63"/>
      <c r="AC4746" s="63">
        <v>69931.113733494189</v>
      </c>
      <c r="AD4746" s="63"/>
      <c r="AE4746" s="54" t="s">
        <v>176</v>
      </c>
      <c r="AG4746" s="63"/>
      <c r="AK4746" s="64"/>
      <c r="AL4746" s="64"/>
      <c r="AM4746" s="65"/>
      <c r="AO4746" s="64"/>
      <c r="AP4746" s="66"/>
      <c r="AQ4746" s="66"/>
      <c r="AS4746" s="67"/>
      <c r="AT4746" s="68"/>
    </row>
    <row r="4747" spans="1:46" x14ac:dyDescent="0.25">
      <c r="A4747" s="60">
        <v>72095.197934883181</v>
      </c>
      <c r="B4747" s="54">
        <f t="shared" si="205"/>
        <v>8</v>
      </c>
      <c r="C4747" s="54">
        <f t="shared" si="206"/>
        <v>4738</v>
      </c>
      <c r="D4747" s="60">
        <v>72095.197934883181</v>
      </c>
      <c r="G4747" s="63"/>
      <c r="I4747" s="64"/>
      <c r="J4747" s="64"/>
      <c r="K4747" s="65"/>
      <c r="M4747" s="64"/>
      <c r="N4747" s="66"/>
      <c r="O4747" s="66"/>
      <c r="Q4747" s="67"/>
      <c r="R4747" s="68"/>
      <c r="S4747" s="63"/>
      <c r="AC4747" s="63">
        <v>69945.080976815429</v>
      </c>
      <c r="AD4747" s="63"/>
      <c r="AE4747" s="54" t="s">
        <v>177</v>
      </c>
      <c r="AG4747" s="63"/>
      <c r="AK4747" s="64"/>
      <c r="AL4747" s="64"/>
      <c r="AM4747" s="65"/>
      <c r="AO4747" s="64"/>
      <c r="AP4747" s="66"/>
      <c r="AQ4747" s="66"/>
      <c r="AS4747" s="67"/>
      <c r="AT4747" s="68"/>
    </row>
    <row r="4748" spans="1:46" x14ac:dyDescent="0.25">
      <c r="A4748" s="60">
        <v>72110.824116105214</v>
      </c>
      <c r="B4748" s="54">
        <f t="shared" ref="B4748:B4811" si="207">IF(B4747=24,1,B4747+1)</f>
        <v>9</v>
      </c>
      <c r="C4748" s="54">
        <f t="shared" ref="C4748:C4811" si="208">C4747+1</f>
        <v>4739</v>
      </c>
      <c r="D4748" s="60">
        <v>72110.824116105214</v>
      </c>
      <c r="G4748" s="63"/>
      <c r="I4748" s="64"/>
      <c r="J4748" s="64"/>
      <c r="K4748" s="65"/>
      <c r="M4748" s="64"/>
      <c r="N4748" s="66"/>
      <c r="O4748" s="66"/>
      <c r="Q4748" s="67"/>
      <c r="R4748" s="68"/>
      <c r="S4748" s="63"/>
      <c r="AC4748" s="63">
        <v>69960.596112796105</v>
      </c>
      <c r="AD4748" s="63"/>
      <c r="AE4748" s="54" t="s">
        <v>176</v>
      </c>
      <c r="AG4748" s="63"/>
      <c r="AK4748" s="64"/>
      <c r="AL4748" s="64"/>
      <c r="AM4748" s="65"/>
      <c r="AO4748" s="64"/>
      <c r="AP4748" s="66"/>
      <c r="AQ4748" s="66"/>
      <c r="AS4748" s="67"/>
      <c r="AT4748" s="68"/>
    </row>
    <row r="4749" spans="1:46" x14ac:dyDescent="0.25">
      <c r="A4749" s="60">
        <v>72126.51140147401</v>
      </c>
      <c r="B4749" s="54">
        <f t="shared" si="207"/>
        <v>10</v>
      </c>
      <c r="C4749" s="54">
        <f t="shared" si="208"/>
        <v>4740</v>
      </c>
      <c r="D4749" s="60">
        <v>72126.51140147401</v>
      </c>
      <c r="G4749" s="63"/>
      <c r="I4749" s="64"/>
      <c r="J4749" s="64"/>
      <c r="K4749" s="65"/>
      <c r="M4749" s="64"/>
      <c r="N4749" s="66"/>
      <c r="O4749" s="66"/>
      <c r="Q4749" s="67"/>
      <c r="R4749" s="68"/>
      <c r="S4749" s="63"/>
      <c r="AC4749" s="63">
        <v>69974.502787218429</v>
      </c>
      <c r="AD4749" s="63"/>
      <c r="AE4749" s="54" t="s">
        <v>177</v>
      </c>
      <c r="AG4749" s="63"/>
      <c r="AK4749" s="64"/>
      <c r="AL4749" s="64"/>
      <c r="AM4749" s="65"/>
      <c r="AO4749" s="64"/>
      <c r="AP4749" s="66"/>
      <c r="AQ4749" s="66"/>
      <c r="AS4749" s="67"/>
      <c r="AT4749" s="68"/>
    </row>
    <row r="4750" spans="1:46" x14ac:dyDescent="0.25">
      <c r="A4750" s="60">
        <v>72142.239180529956</v>
      </c>
      <c r="B4750" s="54">
        <f t="shared" si="207"/>
        <v>11</v>
      </c>
      <c r="C4750" s="54">
        <f t="shared" si="208"/>
        <v>4741</v>
      </c>
      <c r="D4750" s="60">
        <v>72142.239180529956</v>
      </c>
      <c r="G4750" s="63"/>
      <c r="I4750" s="64"/>
      <c r="J4750" s="64"/>
      <c r="K4750" s="65"/>
      <c r="M4750" s="64"/>
      <c r="N4750" s="66"/>
      <c r="O4750" s="66"/>
      <c r="Q4750" s="67"/>
      <c r="R4750" s="68"/>
      <c r="S4750" s="63"/>
      <c r="AC4750" s="63">
        <v>69990.017151516862</v>
      </c>
      <c r="AD4750" s="63"/>
      <c r="AE4750" s="54" t="s">
        <v>176</v>
      </c>
      <c r="AG4750" s="63"/>
      <c r="AK4750" s="64"/>
      <c r="AL4750" s="64"/>
      <c r="AM4750" s="65"/>
      <c r="AO4750" s="64"/>
      <c r="AP4750" s="66"/>
      <c r="AQ4750" s="66"/>
      <c r="AS4750" s="67"/>
      <c r="AT4750" s="68"/>
    </row>
    <row r="4751" spans="1:46" x14ac:dyDescent="0.25">
      <c r="A4751" s="60">
        <v>72157.961133962963</v>
      </c>
      <c r="B4751" s="54">
        <f t="shared" si="207"/>
        <v>12</v>
      </c>
      <c r="C4751" s="54">
        <f t="shared" si="208"/>
        <v>4742</v>
      </c>
      <c r="D4751" s="60">
        <v>72157.961133962963</v>
      </c>
      <c r="G4751" s="63"/>
      <c r="I4751" s="64"/>
      <c r="J4751" s="64"/>
      <c r="K4751" s="65"/>
      <c r="M4751" s="64"/>
      <c r="N4751" s="66"/>
      <c r="O4751" s="66"/>
      <c r="Q4751" s="67"/>
      <c r="R4751" s="68"/>
      <c r="S4751" s="63"/>
      <c r="AC4751" s="63">
        <v>70004.02929143887</v>
      </c>
      <c r="AD4751" s="63"/>
      <c r="AE4751" s="54" t="s">
        <v>177</v>
      </c>
      <c r="AG4751" s="63"/>
      <c r="AK4751" s="64"/>
      <c r="AL4751" s="64"/>
      <c r="AM4751" s="65"/>
      <c r="AO4751" s="64"/>
      <c r="AP4751" s="66"/>
      <c r="AQ4751" s="66"/>
      <c r="AS4751" s="67"/>
      <c r="AT4751" s="68"/>
    </row>
    <row r="4752" spans="1:46" x14ac:dyDescent="0.25">
      <c r="A4752" s="60">
        <v>72173.649948730599</v>
      </c>
      <c r="B4752" s="54">
        <f t="shared" si="207"/>
        <v>13</v>
      </c>
      <c r="C4752" s="54">
        <f t="shared" si="208"/>
        <v>4743</v>
      </c>
      <c r="D4752" s="60">
        <v>72173.649948730599</v>
      </c>
      <c r="G4752" s="63"/>
      <c r="I4752" s="64"/>
      <c r="J4752" s="64"/>
      <c r="K4752" s="65"/>
      <c r="M4752" s="64"/>
      <c r="N4752" s="66"/>
      <c r="O4752" s="66"/>
      <c r="Q4752" s="67"/>
      <c r="R4752" s="68"/>
      <c r="S4752" s="63"/>
      <c r="AC4752" s="63">
        <v>70019.400962998159</v>
      </c>
      <c r="AD4752" s="63"/>
      <c r="AE4752" s="54" t="s">
        <v>176</v>
      </c>
      <c r="AG4752" s="63"/>
      <c r="AK4752" s="64"/>
      <c r="AL4752" s="64"/>
      <c r="AM4752" s="65"/>
      <c r="AO4752" s="64"/>
      <c r="AP4752" s="66"/>
      <c r="AQ4752" s="66"/>
      <c r="AS4752" s="67"/>
      <c r="AT4752" s="68"/>
    </row>
    <row r="4753" spans="1:46" x14ac:dyDescent="0.25">
      <c r="A4753" s="60">
        <v>72189.267473444343</v>
      </c>
      <c r="B4753" s="54">
        <f t="shared" si="207"/>
        <v>14</v>
      </c>
      <c r="C4753" s="54">
        <f t="shared" si="208"/>
        <v>4744</v>
      </c>
      <c r="D4753" s="60">
        <v>72189.267473444343</v>
      </c>
      <c r="G4753" s="63"/>
      <c r="I4753" s="64"/>
      <c r="J4753" s="64"/>
      <c r="K4753" s="65"/>
      <c r="M4753" s="64"/>
      <c r="N4753" s="66"/>
      <c r="O4753" s="66"/>
      <c r="Q4753" s="67"/>
      <c r="R4753" s="68"/>
      <c r="S4753" s="63"/>
      <c r="AC4753" s="63">
        <v>70033.665862459689</v>
      </c>
      <c r="AD4753" s="63"/>
      <c r="AE4753" s="54" t="s">
        <v>177</v>
      </c>
      <c r="AG4753" s="63"/>
      <c r="AK4753" s="64"/>
      <c r="AL4753" s="64"/>
      <c r="AM4753" s="65"/>
      <c r="AO4753" s="64"/>
      <c r="AP4753" s="66"/>
      <c r="AQ4753" s="66"/>
      <c r="AS4753" s="67"/>
      <c r="AT4753" s="68"/>
    </row>
    <row r="4754" spans="1:46" x14ac:dyDescent="0.25">
      <c r="A4754" s="60">
        <v>72204.788818655536</v>
      </c>
      <c r="B4754" s="54">
        <f t="shared" si="207"/>
        <v>15</v>
      </c>
      <c r="C4754" s="54">
        <f t="shared" si="208"/>
        <v>4745</v>
      </c>
      <c r="D4754" s="60">
        <v>72204.788818655536</v>
      </c>
      <c r="G4754" s="63"/>
      <c r="I4754" s="64"/>
      <c r="J4754" s="64"/>
      <c r="K4754" s="65"/>
      <c r="M4754" s="64"/>
      <c r="N4754" s="66"/>
      <c r="O4754" s="66"/>
      <c r="Q4754" s="67"/>
      <c r="R4754" s="68"/>
      <c r="S4754" s="63"/>
      <c r="AC4754" s="63">
        <v>70048.771942902822</v>
      </c>
      <c r="AD4754" s="63"/>
      <c r="AE4754" s="54" t="s">
        <v>176</v>
      </c>
      <c r="AG4754" s="63"/>
      <c r="AK4754" s="64"/>
      <c r="AL4754" s="64"/>
      <c r="AM4754" s="65"/>
      <c r="AO4754" s="64"/>
      <c r="AP4754" s="66"/>
      <c r="AQ4754" s="66"/>
      <c r="AS4754" s="67"/>
      <c r="AT4754" s="68"/>
    </row>
    <row r="4755" spans="1:46" x14ac:dyDescent="0.25">
      <c r="A4755" s="60">
        <v>72220.193670297042</v>
      </c>
      <c r="B4755" s="54">
        <f t="shared" si="207"/>
        <v>16</v>
      </c>
      <c r="C4755" s="54">
        <f t="shared" si="208"/>
        <v>4746</v>
      </c>
      <c r="D4755" s="60">
        <v>72220.193670297042</v>
      </c>
      <c r="G4755" s="63"/>
      <c r="I4755" s="64"/>
      <c r="J4755" s="64"/>
      <c r="K4755" s="65"/>
      <c r="M4755" s="64"/>
      <c r="N4755" s="66"/>
      <c r="O4755" s="66"/>
      <c r="Q4755" s="67"/>
      <c r="R4755" s="68"/>
      <c r="S4755" s="63"/>
      <c r="AC4755" s="63">
        <v>70063.389276806265</v>
      </c>
      <c r="AD4755" s="63"/>
      <c r="AE4755" s="54" t="s">
        <v>177</v>
      </c>
      <c r="AG4755" s="63"/>
      <c r="AK4755" s="64"/>
      <c r="AL4755" s="64"/>
      <c r="AM4755" s="65"/>
      <c r="AO4755" s="64"/>
      <c r="AP4755" s="66"/>
      <c r="AQ4755" s="66"/>
      <c r="AS4755" s="67"/>
      <c r="AT4755" s="68"/>
    </row>
    <row r="4756" spans="1:46" x14ac:dyDescent="0.25">
      <c r="A4756" s="60">
        <v>72235.468011214398</v>
      </c>
      <c r="B4756" s="54">
        <f t="shared" si="207"/>
        <v>17</v>
      </c>
      <c r="C4756" s="54">
        <f t="shared" si="208"/>
        <v>4747</v>
      </c>
      <c r="D4756" s="60">
        <v>72235.468011214398</v>
      </c>
      <c r="G4756" s="63"/>
      <c r="I4756" s="64"/>
      <c r="J4756" s="64"/>
      <c r="K4756" s="65"/>
      <c r="M4756" s="64"/>
      <c r="N4756" s="66"/>
      <c r="O4756" s="66"/>
      <c r="Q4756" s="67"/>
      <c r="R4756" s="68"/>
      <c r="S4756" s="63"/>
      <c r="AC4756" s="63">
        <v>70078.156247871928</v>
      </c>
      <c r="AD4756" s="63"/>
      <c r="AE4756" s="54" t="s">
        <v>176</v>
      </c>
      <c r="AG4756" s="63"/>
      <c r="AK4756" s="64"/>
      <c r="AL4756" s="64"/>
      <c r="AM4756" s="65"/>
      <c r="AO4756" s="64"/>
      <c r="AP4756" s="66"/>
      <c r="AQ4756" s="66"/>
      <c r="AS4756" s="67"/>
      <c r="AT4756" s="68"/>
    </row>
    <row r="4757" spans="1:46" x14ac:dyDescent="0.25">
      <c r="A4757" s="60">
        <v>72250.613080137409</v>
      </c>
      <c r="B4757" s="54">
        <f t="shared" si="207"/>
        <v>18</v>
      </c>
      <c r="C4757" s="54">
        <f t="shared" si="208"/>
        <v>4748</v>
      </c>
      <c r="D4757" s="60">
        <v>72250.613080137409</v>
      </c>
      <c r="G4757" s="63"/>
      <c r="I4757" s="64"/>
      <c r="J4757" s="64"/>
      <c r="K4757" s="65"/>
      <c r="M4757" s="64"/>
      <c r="N4757" s="66"/>
      <c r="O4757" s="66"/>
      <c r="Q4757" s="67"/>
      <c r="R4757" s="68"/>
      <c r="S4757" s="63"/>
      <c r="AC4757" s="63">
        <v>70093.156856929883</v>
      </c>
      <c r="AD4757" s="63"/>
      <c r="AE4757" s="54" t="s">
        <v>177</v>
      </c>
      <c r="AG4757" s="63"/>
      <c r="AK4757" s="64"/>
      <c r="AL4757" s="64"/>
      <c r="AM4757" s="65"/>
      <c r="AO4757" s="64"/>
      <c r="AP4757" s="66"/>
      <c r="AQ4757" s="66"/>
      <c r="AS4757" s="67"/>
      <c r="AT4757" s="68"/>
    </row>
    <row r="4758" spans="1:46" x14ac:dyDescent="0.25">
      <c r="A4758" s="60">
        <v>72265.629795946181</v>
      </c>
      <c r="B4758" s="54">
        <f t="shared" si="207"/>
        <v>19</v>
      </c>
      <c r="C4758" s="54">
        <f t="shared" si="208"/>
        <v>4749</v>
      </c>
      <c r="D4758" s="60">
        <v>72265.629795946181</v>
      </c>
      <c r="G4758" s="63"/>
      <c r="I4758" s="64"/>
      <c r="J4758" s="64"/>
      <c r="K4758" s="65"/>
      <c r="M4758" s="64"/>
      <c r="N4758" s="66"/>
      <c r="O4758" s="66"/>
      <c r="Q4758" s="67"/>
      <c r="R4758" s="68"/>
      <c r="S4758" s="63"/>
      <c r="AC4758" s="63">
        <v>70107.581142430659</v>
      </c>
      <c r="AD4758" s="63"/>
      <c r="AE4758" s="54" t="s">
        <v>176</v>
      </c>
      <c r="AG4758" s="63"/>
      <c r="AK4758" s="64"/>
      <c r="AL4758" s="64"/>
      <c r="AM4758" s="65"/>
      <c r="AO4758" s="64"/>
      <c r="AP4758" s="66"/>
      <c r="AQ4758" s="66"/>
      <c r="AS4758" s="67"/>
      <c r="AT4758" s="68"/>
    </row>
    <row r="4759" spans="1:46" x14ac:dyDescent="0.25">
      <c r="A4759" s="60">
        <v>72280.538719658274</v>
      </c>
      <c r="B4759" s="54">
        <f t="shared" si="207"/>
        <v>20</v>
      </c>
      <c r="C4759" s="54">
        <f t="shared" si="208"/>
        <v>4750</v>
      </c>
      <c r="D4759" s="60">
        <v>72280.538719658274</v>
      </c>
      <c r="G4759" s="63"/>
      <c r="I4759" s="64"/>
      <c r="J4759" s="64"/>
      <c r="K4759" s="65"/>
      <c r="M4759" s="64"/>
      <c r="N4759" s="66"/>
      <c r="O4759" s="66"/>
      <c r="Q4759" s="67"/>
      <c r="R4759" s="68"/>
      <c r="S4759" s="63"/>
      <c r="AC4759" s="63">
        <v>70122.918271834962</v>
      </c>
      <c r="AD4759" s="63"/>
      <c r="AE4759" s="54" t="s">
        <v>177</v>
      </c>
      <c r="AG4759" s="63"/>
      <c r="AK4759" s="64"/>
      <c r="AL4759" s="64"/>
      <c r="AM4759" s="65"/>
      <c r="AO4759" s="64"/>
      <c r="AP4759" s="66"/>
      <c r="AQ4759" s="66"/>
      <c r="AS4759" s="67"/>
      <c r="AT4759" s="68"/>
    </row>
    <row r="4760" spans="1:46" x14ac:dyDescent="0.25">
      <c r="A4760" s="60">
        <v>72295.354723595548</v>
      </c>
      <c r="B4760" s="54">
        <f t="shared" si="207"/>
        <v>21</v>
      </c>
      <c r="C4760" s="54">
        <f t="shared" si="208"/>
        <v>4751</v>
      </c>
      <c r="D4760" s="60">
        <v>72295.354723595548</v>
      </c>
      <c r="G4760" s="63"/>
      <c r="I4760" s="64"/>
      <c r="J4760" s="64"/>
      <c r="K4760" s="65"/>
      <c r="M4760" s="64"/>
      <c r="N4760" s="66"/>
      <c r="O4760" s="66"/>
      <c r="Q4760" s="67"/>
      <c r="R4760" s="68"/>
      <c r="S4760" s="63"/>
      <c r="AC4760" s="63">
        <v>70137.069165896159</v>
      </c>
      <c r="AD4760" s="63"/>
      <c r="AE4760" s="54" t="s">
        <v>176</v>
      </c>
      <c r="AG4760" s="63"/>
      <c r="AK4760" s="64"/>
      <c r="AL4760" s="64"/>
      <c r="AM4760" s="65"/>
      <c r="AO4760" s="64"/>
      <c r="AP4760" s="66"/>
      <c r="AQ4760" s="66"/>
      <c r="AS4760" s="67"/>
      <c r="AT4760" s="68"/>
    </row>
    <row r="4761" spans="1:46" x14ac:dyDescent="0.25">
      <c r="A4761" s="60">
        <v>72310.111433567479</v>
      </c>
      <c r="B4761" s="54">
        <f t="shared" si="207"/>
        <v>22</v>
      </c>
      <c r="C4761" s="54">
        <f t="shared" si="208"/>
        <v>4752</v>
      </c>
      <c r="D4761" s="60">
        <v>72310.111433567479</v>
      </c>
      <c r="G4761" s="63"/>
      <c r="I4761" s="64"/>
      <c r="J4761" s="64"/>
      <c r="K4761" s="65"/>
      <c r="M4761" s="64"/>
      <c r="N4761" s="66"/>
      <c r="O4761" s="66"/>
      <c r="Q4761" s="67"/>
      <c r="R4761" s="68"/>
      <c r="S4761" s="63"/>
      <c r="AC4761" s="63">
        <v>70152.623314123601</v>
      </c>
      <c r="AD4761" s="63"/>
      <c r="AE4761" s="54" t="s">
        <v>177</v>
      </c>
      <c r="AG4761" s="63"/>
      <c r="AK4761" s="64"/>
      <c r="AL4761" s="64"/>
      <c r="AM4761" s="65"/>
      <c r="AO4761" s="64"/>
      <c r="AP4761" s="66"/>
      <c r="AQ4761" s="66"/>
      <c r="AS4761" s="67"/>
      <c r="AT4761" s="68"/>
    </row>
    <row r="4762" spans="1:46" x14ac:dyDescent="0.25">
      <c r="A4762" s="60">
        <v>72324.832972824574</v>
      </c>
      <c r="B4762" s="54">
        <f t="shared" si="207"/>
        <v>23</v>
      </c>
      <c r="C4762" s="54">
        <f t="shared" si="208"/>
        <v>4753</v>
      </c>
      <c r="D4762" s="60">
        <v>72324.832972824574</v>
      </c>
      <c r="G4762" s="63"/>
      <c r="I4762" s="64"/>
      <c r="J4762" s="64"/>
      <c r="K4762" s="65"/>
      <c r="M4762" s="64"/>
      <c r="N4762" s="66"/>
      <c r="O4762" s="66"/>
      <c r="Q4762" s="67"/>
      <c r="R4762" s="68"/>
      <c r="S4762" s="63"/>
      <c r="AC4762" s="63">
        <v>70166.628890878055</v>
      </c>
      <c r="AD4762" s="63"/>
      <c r="AE4762" s="54" t="s">
        <v>176</v>
      </c>
      <c r="AG4762" s="63"/>
      <c r="AK4762" s="64"/>
      <c r="AL4762" s="64"/>
      <c r="AM4762" s="65"/>
      <c r="AO4762" s="64"/>
      <c r="AP4762" s="66"/>
      <c r="AQ4762" s="66"/>
      <c r="AS4762" s="67"/>
      <c r="AT4762" s="68"/>
    </row>
    <row r="4763" spans="1:46" x14ac:dyDescent="0.25">
      <c r="A4763" s="60">
        <v>72339.558324469719</v>
      </c>
      <c r="B4763" s="54">
        <f t="shared" si="207"/>
        <v>24</v>
      </c>
      <c r="C4763" s="54">
        <f t="shared" si="208"/>
        <v>4754</v>
      </c>
      <c r="D4763" s="60">
        <v>72339.558324469719</v>
      </c>
      <c r="G4763" s="63"/>
      <c r="I4763" s="64"/>
      <c r="J4763" s="64"/>
      <c r="K4763" s="65"/>
      <c r="M4763" s="64"/>
      <c r="N4763" s="66"/>
      <c r="O4763" s="66"/>
      <c r="Q4763" s="67"/>
      <c r="R4763" s="68"/>
      <c r="S4763" s="63"/>
      <c r="AC4763" s="63">
        <v>70182.230692567304</v>
      </c>
      <c r="AD4763" s="63"/>
      <c r="AE4763" s="54" t="s">
        <v>177</v>
      </c>
      <c r="AG4763" s="63"/>
      <c r="AK4763" s="64"/>
      <c r="AL4763" s="64"/>
      <c r="AM4763" s="65"/>
      <c r="AO4763" s="64"/>
      <c r="AP4763" s="66"/>
      <c r="AQ4763" s="66"/>
      <c r="AS4763" s="67"/>
      <c r="AT4763" s="68"/>
    </row>
    <row r="4764" spans="1:46" x14ac:dyDescent="0.25">
      <c r="A4764" s="60">
        <v>72354.313913153484</v>
      </c>
      <c r="B4764" s="54">
        <f t="shared" si="207"/>
        <v>1</v>
      </c>
      <c r="C4764" s="54">
        <f t="shared" si="208"/>
        <v>4755</v>
      </c>
      <c r="D4764" s="60">
        <v>72354.313913153484</v>
      </c>
      <c r="G4764" s="63"/>
      <c r="I4764" s="64"/>
      <c r="J4764" s="64"/>
      <c r="K4764" s="65"/>
      <c r="M4764" s="64"/>
      <c r="N4764" s="66"/>
      <c r="O4764" s="66"/>
      <c r="Q4764" s="67"/>
      <c r="R4764" s="68"/>
      <c r="S4764" s="63"/>
      <c r="AC4764" s="63">
        <v>70196.249399165623</v>
      </c>
      <c r="AD4764" s="63"/>
      <c r="AE4764" s="54" t="s">
        <v>176</v>
      </c>
      <c r="AG4764" s="63"/>
      <c r="AK4764" s="64"/>
      <c r="AL4764" s="64"/>
      <c r="AM4764" s="65"/>
      <c r="AO4764" s="64"/>
      <c r="AP4764" s="66"/>
      <c r="AQ4764" s="66"/>
      <c r="AS4764" s="67"/>
      <c r="AT4764" s="68"/>
    </row>
    <row r="4765" spans="1:46" x14ac:dyDescent="0.25">
      <c r="A4765" s="60">
        <v>72369.136406794656</v>
      </c>
      <c r="B4765" s="54">
        <f t="shared" si="207"/>
        <v>2</v>
      </c>
      <c r="C4765" s="54">
        <f t="shared" si="208"/>
        <v>4756</v>
      </c>
      <c r="D4765" s="60">
        <v>72369.136406794656</v>
      </c>
      <c r="G4765" s="63"/>
      <c r="I4765" s="64"/>
      <c r="J4765" s="64"/>
      <c r="K4765" s="65"/>
      <c r="M4765" s="64"/>
      <c r="N4765" s="66"/>
      <c r="O4765" s="66"/>
      <c r="Q4765" s="67"/>
      <c r="R4765" s="68"/>
      <c r="S4765" s="63"/>
      <c r="AC4765" s="63">
        <v>70211.721213603858</v>
      </c>
      <c r="AD4765" s="63"/>
      <c r="AE4765" s="54" t="s">
        <v>177</v>
      </c>
      <c r="AG4765" s="63"/>
      <c r="AK4765" s="64"/>
      <c r="AL4765" s="64"/>
      <c r="AM4765" s="65"/>
      <c r="AO4765" s="64"/>
      <c r="AP4765" s="66"/>
      <c r="AQ4765" s="66"/>
      <c r="AS4765" s="67"/>
      <c r="AT4765" s="68"/>
    </row>
    <row r="4766" spans="1:46" x14ac:dyDescent="0.25">
      <c r="A4766" s="60">
        <v>72384.046555186622</v>
      </c>
      <c r="B4766" s="54">
        <f t="shared" si="207"/>
        <v>3</v>
      </c>
      <c r="C4766" s="54">
        <f t="shared" si="208"/>
        <v>4757</v>
      </c>
      <c r="D4766" s="60">
        <v>72384.046555186622</v>
      </c>
      <c r="G4766" s="63"/>
      <c r="I4766" s="64"/>
      <c r="J4766" s="64"/>
      <c r="K4766" s="65"/>
      <c r="M4766" s="64"/>
      <c r="N4766" s="66"/>
      <c r="O4766" s="66"/>
      <c r="Q4766" s="67"/>
      <c r="R4766" s="68"/>
      <c r="S4766" s="63"/>
      <c r="AC4766" s="63">
        <v>70225.905632989015</v>
      </c>
      <c r="AD4766" s="63"/>
      <c r="AE4766" s="54" t="s">
        <v>176</v>
      </c>
      <c r="AG4766" s="63"/>
      <c r="AK4766" s="64"/>
      <c r="AL4766" s="64"/>
      <c r="AM4766" s="65"/>
      <c r="AO4766" s="64"/>
      <c r="AP4766" s="66"/>
      <c r="AQ4766" s="66"/>
      <c r="AS4766" s="67"/>
      <c r="AT4766" s="68"/>
    </row>
    <row r="4767" spans="1:46" x14ac:dyDescent="0.25">
      <c r="A4767" s="60">
        <v>72399.071863213088</v>
      </c>
      <c r="B4767" s="54">
        <f t="shared" si="207"/>
        <v>4</v>
      </c>
      <c r="C4767" s="54">
        <f t="shared" si="208"/>
        <v>4758</v>
      </c>
      <c r="D4767" s="60">
        <v>72399.071863213088</v>
      </c>
      <c r="G4767" s="63"/>
      <c r="I4767" s="64"/>
      <c r="J4767" s="64"/>
      <c r="K4767" s="65"/>
      <c r="M4767" s="64"/>
      <c r="N4767" s="66"/>
      <c r="O4767" s="66"/>
      <c r="Q4767" s="67"/>
      <c r="R4767" s="68"/>
      <c r="S4767" s="63"/>
      <c r="AC4767" s="63">
        <v>70241.10550982086</v>
      </c>
      <c r="AD4767" s="63"/>
      <c r="AE4767" s="54" t="s">
        <v>177</v>
      </c>
      <c r="AG4767" s="63"/>
      <c r="AK4767" s="64"/>
      <c r="AL4767" s="64"/>
      <c r="AM4767" s="65"/>
      <c r="AO4767" s="64"/>
      <c r="AP4767" s="66"/>
      <c r="AQ4767" s="66"/>
      <c r="AS4767" s="67"/>
      <c r="AT4767" s="68"/>
    </row>
    <row r="4768" spans="1:46" x14ac:dyDescent="0.25">
      <c r="A4768" s="60">
        <v>72414.219655187801</v>
      </c>
      <c r="B4768" s="54">
        <f t="shared" si="207"/>
        <v>5</v>
      </c>
      <c r="C4768" s="54">
        <f t="shared" si="208"/>
        <v>4759</v>
      </c>
      <c r="D4768" s="60">
        <v>72414.219655187801</v>
      </c>
      <c r="G4768" s="63"/>
      <c r="I4768" s="64"/>
      <c r="J4768" s="64"/>
      <c r="K4768" s="65"/>
      <c r="M4768" s="64"/>
      <c r="N4768" s="66"/>
      <c r="O4768" s="66"/>
      <c r="Q4768" s="67"/>
      <c r="R4768" s="68"/>
      <c r="S4768" s="63"/>
      <c r="AC4768" s="63">
        <v>70255.570613680873</v>
      </c>
      <c r="AD4768" s="63"/>
      <c r="AE4768" s="54" t="s">
        <v>176</v>
      </c>
      <c r="AG4768" s="63"/>
      <c r="AK4768" s="64"/>
      <c r="AL4768" s="64"/>
      <c r="AM4768" s="65"/>
      <c r="AO4768" s="64"/>
      <c r="AP4768" s="66"/>
      <c r="AQ4768" s="66"/>
      <c r="AS4768" s="67"/>
      <c r="AT4768" s="68"/>
    </row>
    <row r="4769" spans="1:46" x14ac:dyDescent="0.25">
      <c r="A4769" s="60">
        <v>72429.503328908235</v>
      </c>
      <c r="B4769" s="54">
        <f t="shared" si="207"/>
        <v>6</v>
      </c>
      <c r="C4769" s="54">
        <f t="shared" si="208"/>
        <v>4760</v>
      </c>
      <c r="D4769" s="60">
        <v>72429.503328908235</v>
      </c>
      <c r="G4769" s="63"/>
      <c r="I4769" s="64"/>
      <c r="J4769" s="64"/>
      <c r="K4769" s="65"/>
      <c r="M4769" s="64"/>
      <c r="N4769" s="66"/>
      <c r="O4769" s="66"/>
      <c r="Q4769" s="67"/>
      <c r="R4769" s="68"/>
      <c r="S4769" s="63"/>
      <c r="AC4769" s="63">
        <v>70270.418655188754</v>
      </c>
      <c r="AD4769" s="63"/>
      <c r="AE4769" s="54" t="s">
        <v>177</v>
      </c>
      <c r="AG4769" s="63"/>
      <c r="AK4769" s="64"/>
      <c r="AL4769" s="64"/>
      <c r="AM4769" s="65"/>
      <c r="AO4769" s="64"/>
      <c r="AP4769" s="66"/>
      <c r="AQ4769" s="66"/>
      <c r="AS4769" s="67"/>
      <c r="AT4769" s="68"/>
    </row>
    <row r="4770" spans="1:46" x14ac:dyDescent="0.25">
      <c r="A4770" s="60">
        <v>72444.911045151297</v>
      </c>
      <c r="B4770" s="54">
        <f t="shared" si="207"/>
        <v>7</v>
      </c>
      <c r="C4770" s="54">
        <f t="shared" si="208"/>
        <v>4761</v>
      </c>
      <c r="D4770" s="60">
        <v>72444.911045151297</v>
      </c>
      <c r="G4770" s="63"/>
      <c r="I4770" s="64"/>
      <c r="J4770" s="64"/>
      <c r="K4770" s="65"/>
      <c r="M4770" s="64"/>
      <c r="N4770" s="66"/>
      <c r="O4770" s="66"/>
      <c r="Q4770" s="67"/>
      <c r="R4770" s="68"/>
      <c r="S4770" s="63"/>
      <c r="AC4770" s="63">
        <v>70285.222417000216</v>
      </c>
      <c r="AD4770" s="63"/>
      <c r="AE4770" s="54" t="s">
        <v>176</v>
      </c>
      <c r="AG4770" s="63"/>
      <c r="AK4770" s="64"/>
      <c r="AL4770" s="64"/>
      <c r="AM4770" s="65"/>
      <c r="AO4770" s="64"/>
      <c r="AP4770" s="66"/>
      <c r="AQ4770" s="66"/>
      <c r="AS4770" s="67"/>
      <c r="AT4770" s="68"/>
    </row>
    <row r="4771" spans="1:46" x14ac:dyDescent="0.25">
      <c r="A4771" s="60">
        <v>72460.440722763538</v>
      </c>
      <c r="B4771" s="54">
        <f t="shared" si="207"/>
        <v>8</v>
      </c>
      <c r="C4771" s="54">
        <f t="shared" si="208"/>
        <v>4762</v>
      </c>
      <c r="D4771" s="60">
        <v>72460.440722763538</v>
      </c>
      <c r="G4771" s="63"/>
      <c r="I4771" s="64"/>
      <c r="J4771" s="64"/>
      <c r="K4771" s="65"/>
      <c r="M4771" s="64"/>
      <c r="N4771" s="66"/>
      <c r="O4771" s="66"/>
      <c r="Q4771" s="67"/>
      <c r="R4771" s="68"/>
      <c r="S4771" s="63"/>
      <c r="AC4771" s="63">
        <v>70299.707415201236</v>
      </c>
      <c r="AD4771" s="63"/>
      <c r="AE4771" s="54" t="s">
        <v>177</v>
      </c>
      <c r="AG4771" s="63"/>
      <c r="AK4771" s="64"/>
      <c r="AL4771" s="64"/>
      <c r="AM4771" s="65"/>
      <c r="AO4771" s="64"/>
      <c r="AP4771" s="66"/>
      <c r="AQ4771" s="66"/>
      <c r="AS4771" s="67"/>
      <c r="AT4771" s="68"/>
    </row>
    <row r="4772" spans="1:46" x14ac:dyDescent="0.25">
      <c r="A4772" s="60">
        <v>72476.060019451194</v>
      </c>
      <c r="B4772" s="54">
        <f t="shared" si="207"/>
        <v>9</v>
      </c>
      <c r="C4772" s="54">
        <f t="shared" si="208"/>
        <v>4763</v>
      </c>
      <c r="D4772" s="60">
        <v>72476.060019451194</v>
      </c>
      <c r="G4772" s="63"/>
      <c r="I4772" s="64"/>
      <c r="J4772" s="64"/>
      <c r="K4772" s="65"/>
      <c r="M4772" s="64"/>
      <c r="N4772" s="66"/>
      <c r="O4772" s="66"/>
      <c r="Q4772" s="67"/>
      <c r="R4772" s="68"/>
      <c r="S4772" s="63"/>
      <c r="AC4772" s="63">
        <v>70314.842674066778</v>
      </c>
      <c r="AD4772" s="63"/>
      <c r="AE4772" s="54" t="s">
        <v>176</v>
      </c>
      <c r="AG4772" s="63"/>
      <c r="AK4772" s="64"/>
      <c r="AL4772" s="64"/>
      <c r="AM4772" s="65"/>
      <c r="AO4772" s="64"/>
      <c r="AP4772" s="66"/>
      <c r="AQ4772" s="66"/>
      <c r="AS4772" s="67"/>
      <c r="AT4772" s="68"/>
    </row>
    <row r="4773" spans="1:46" x14ac:dyDescent="0.25">
      <c r="A4773" s="60">
        <v>72491.754189255182</v>
      </c>
      <c r="B4773" s="54">
        <f t="shared" si="207"/>
        <v>10</v>
      </c>
      <c r="C4773" s="54">
        <f t="shared" si="208"/>
        <v>4764</v>
      </c>
      <c r="D4773" s="60">
        <v>72491.754189255182</v>
      </c>
      <c r="G4773" s="63"/>
      <c r="I4773" s="64"/>
      <c r="J4773" s="64"/>
      <c r="K4773" s="65"/>
      <c r="M4773" s="64"/>
      <c r="N4773" s="66"/>
      <c r="O4773" s="66"/>
      <c r="Q4773" s="67"/>
      <c r="R4773" s="68"/>
      <c r="S4773" s="63"/>
      <c r="AC4773" s="63">
        <v>70329.018701116089</v>
      </c>
      <c r="AD4773" s="63"/>
      <c r="AE4773" s="54" t="s">
        <v>177</v>
      </c>
      <c r="AG4773" s="63"/>
      <c r="AK4773" s="64"/>
      <c r="AL4773" s="64"/>
      <c r="AM4773" s="65"/>
      <c r="AO4773" s="64"/>
      <c r="AP4773" s="66"/>
      <c r="AQ4773" s="66"/>
      <c r="AS4773" s="67"/>
      <c r="AT4773" s="68"/>
    </row>
    <row r="4774" spans="1:46" x14ac:dyDescent="0.25">
      <c r="A4774" s="60">
        <v>72507.475969230291</v>
      </c>
      <c r="B4774" s="54">
        <f t="shared" si="207"/>
        <v>11</v>
      </c>
      <c r="C4774" s="54">
        <f t="shared" si="208"/>
        <v>4765</v>
      </c>
      <c r="D4774" s="60">
        <v>72507.475969230291</v>
      </c>
      <c r="G4774" s="63"/>
      <c r="I4774" s="64"/>
      <c r="J4774" s="64"/>
      <c r="K4774" s="65"/>
      <c r="M4774" s="64"/>
      <c r="N4774" s="66"/>
      <c r="O4774" s="66"/>
      <c r="Q4774" s="67"/>
      <c r="R4774" s="68"/>
      <c r="S4774" s="63"/>
      <c r="AC4774" s="63">
        <v>70344.414728670847</v>
      </c>
      <c r="AD4774" s="63"/>
      <c r="AE4774" s="54" t="s">
        <v>176</v>
      </c>
      <c r="AG4774" s="63"/>
      <c r="AK4774" s="64"/>
      <c r="AL4774" s="64"/>
      <c r="AM4774" s="65"/>
      <c r="AO4774" s="64"/>
      <c r="AP4774" s="66"/>
      <c r="AQ4774" s="66"/>
      <c r="AS4774" s="67"/>
      <c r="AT4774" s="68"/>
    </row>
    <row r="4775" spans="1:46" x14ac:dyDescent="0.25">
      <c r="A4775" s="60">
        <v>72523.204190285411</v>
      </c>
      <c r="B4775" s="54">
        <f t="shared" si="207"/>
        <v>12</v>
      </c>
      <c r="C4775" s="54">
        <f t="shared" si="208"/>
        <v>4766</v>
      </c>
      <c r="D4775" s="60">
        <v>72523.204190285411</v>
      </c>
      <c r="G4775" s="63"/>
      <c r="I4775" s="64"/>
      <c r="J4775" s="64"/>
      <c r="K4775" s="65"/>
      <c r="M4775" s="64"/>
      <c r="N4775" s="66"/>
      <c r="O4775" s="66"/>
      <c r="Q4775" s="67"/>
      <c r="R4775" s="68"/>
      <c r="S4775" s="63"/>
      <c r="AC4775" s="63">
        <v>70358.392439378891</v>
      </c>
      <c r="AD4775" s="63"/>
      <c r="AE4775" s="54" t="s">
        <v>177</v>
      </c>
      <c r="AG4775" s="63"/>
      <c r="AK4775" s="64"/>
      <c r="AL4775" s="64"/>
      <c r="AM4775" s="65"/>
      <c r="AO4775" s="64"/>
      <c r="AP4775" s="66"/>
      <c r="AQ4775" s="66"/>
      <c r="AS4775" s="67"/>
      <c r="AT4775" s="68"/>
    </row>
    <row r="4776" spans="1:46" x14ac:dyDescent="0.25">
      <c r="A4776" s="60">
        <v>72538.888597473968</v>
      </c>
      <c r="B4776" s="54">
        <f t="shared" si="207"/>
        <v>13</v>
      </c>
      <c r="C4776" s="54">
        <f t="shared" si="208"/>
        <v>4767</v>
      </c>
      <c r="D4776" s="60">
        <v>72538.888597473968</v>
      </c>
      <c r="G4776" s="63"/>
      <c r="I4776" s="64"/>
      <c r="J4776" s="64"/>
      <c r="K4776" s="65"/>
      <c r="M4776" s="64"/>
      <c r="N4776" s="66"/>
      <c r="O4776" s="66"/>
      <c r="Q4776" s="67"/>
      <c r="R4776" s="68"/>
      <c r="S4776" s="63"/>
      <c r="AC4776" s="63">
        <v>70373.928326456342</v>
      </c>
      <c r="AD4776" s="63"/>
      <c r="AE4776" s="54" t="s">
        <v>176</v>
      </c>
      <c r="AG4776" s="63"/>
      <c r="AK4776" s="64"/>
      <c r="AL4776" s="64"/>
      <c r="AM4776" s="65"/>
      <c r="AO4776" s="64"/>
      <c r="AP4776" s="66"/>
      <c r="AQ4776" s="66"/>
      <c r="AS4776" s="67"/>
      <c r="AT4776" s="68"/>
    </row>
    <row r="4777" spans="1:46" x14ac:dyDescent="0.25">
      <c r="A4777" s="60">
        <v>72554.510222716257</v>
      </c>
      <c r="B4777" s="54">
        <f t="shared" si="207"/>
        <v>14</v>
      </c>
      <c r="C4777" s="54">
        <f t="shared" si="208"/>
        <v>4768</v>
      </c>
      <c r="D4777" s="60">
        <v>72554.510222716257</v>
      </c>
      <c r="G4777" s="63"/>
      <c r="I4777" s="64"/>
      <c r="J4777" s="64"/>
      <c r="K4777" s="65"/>
      <c r="M4777" s="64"/>
      <c r="N4777" s="66"/>
      <c r="O4777" s="66"/>
      <c r="Q4777" s="67"/>
      <c r="R4777" s="68"/>
      <c r="S4777" s="63"/>
      <c r="AC4777" s="63">
        <v>70387.85864302516</v>
      </c>
      <c r="AD4777" s="63"/>
      <c r="AE4777" s="54" t="s">
        <v>177</v>
      </c>
      <c r="AG4777" s="63"/>
      <c r="AK4777" s="64"/>
      <c r="AL4777" s="64"/>
      <c r="AM4777" s="65"/>
      <c r="AO4777" s="64"/>
      <c r="AP4777" s="66"/>
      <c r="AQ4777" s="66"/>
      <c r="AS4777" s="67"/>
      <c r="AT4777" s="68"/>
    </row>
    <row r="4778" spans="1:46" x14ac:dyDescent="0.25">
      <c r="A4778" s="60">
        <v>72570.028987555765</v>
      </c>
      <c r="B4778" s="54">
        <f t="shared" si="207"/>
        <v>15</v>
      </c>
      <c r="C4778" s="54">
        <f t="shared" si="208"/>
        <v>4769</v>
      </c>
      <c r="D4778" s="60">
        <v>72570.028987555765</v>
      </c>
      <c r="G4778" s="63"/>
      <c r="I4778" s="64"/>
      <c r="J4778" s="64"/>
      <c r="K4778" s="65"/>
      <c r="M4778" s="64"/>
      <c r="N4778" s="66"/>
      <c r="O4778" s="66"/>
      <c r="Q4778" s="67"/>
      <c r="R4778" s="68"/>
      <c r="S4778" s="63"/>
      <c r="AC4778" s="63">
        <v>70403.387655733153</v>
      </c>
      <c r="AD4778" s="63"/>
      <c r="AE4778" s="54" t="s">
        <v>176</v>
      </c>
      <c r="AG4778" s="63"/>
      <c r="AK4778" s="64"/>
      <c r="AL4778" s="64"/>
      <c r="AM4778" s="65"/>
      <c r="AO4778" s="64"/>
      <c r="AP4778" s="66"/>
      <c r="AQ4778" s="66"/>
      <c r="AS4778" s="67"/>
      <c r="AT4778" s="68"/>
    </row>
    <row r="4779" spans="1:46" x14ac:dyDescent="0.25">
      <c r="A4779" s="60">
        <v>72585.435609275009</v>
      </c>
      <c r="B4779" s="54">
        <f t="shared" si="207"/>
        <v>16</v>
      </c>
      <c r="C4779" s="54">
        <f t="shared" si="208"/>
        <v>4770</v>
      </c>
      <c r="D4779" s="60">
        <v>72585.435609275009</v>
      </c>
      <c r="G4779" s="63"/>
      <c r="I4779" s="64"/>
      <c r="J4779" s="64"/>
      <c r="K4779" s="65"/>
      <c r="M4779" s="64"/>
      <c r="N4779" s="66"/>
      <c r="O4779" s="66"/>
      <c r="Q4779" s="67"/>
      <c r="R4779" s="68"/>
      <c r="S4779" s="63"/>
      <c r="AC4779" s="63">
        <v>70417.436479788739</v>
      </c>
      <c r="AD4779" s="63"/>
      <c r="AE4779" s="54" t="s">
        <v>177</v>
      </c>
      <c r="AG4779" s="63"/>
      <c r="AK4779" s="64"/>
      <c r="AL4779" s="64"/>
      <c r="AM4779" s="65"/>
      <c r="AO4779" s="64"/>
      <c r="AP4779" s="66"/>
      <c r="AQ4779" s="66"/>
      <c r="AS4779" s="67"/>
      <c r="AT4779" s="68"/>
    </row>
    <row r="4780" spans="1:46" x14ac:dyDescent="0.25">
      <c r="A4780" s="60">
        <v>72600.709018810187</v>
      </c>
      <c r="B4780" s="54">
        <f t="shared" si="207"/>
        <v>17</v>
      </c>
      <c r="C4780" s="54">
        <f t="shared" si="208"/>
        <v>4771</v>
      </c>
      <c r="D4780" s="60">
        <v>72600.709018810187</v>
      </c>
      <c r="G4780" s="63"/>
      <c r="I4780" s="64"/>
      <c r="J4780" s="64"/>
      <c r="K4780" s="65"/>
      <c r="M4780" s="64"/>
      <c r="N4780" s="66"/>
      <c r="O4780" s="66"/>
      <c r="Q4780" s="67"/>
      <c r="R4780" s="68"/>
      <c r="S4780" s="63"/>
      <c r="AC4780" s="63">
        <v>70432.813611817081</v>
      </c>
      <c r="AD4780" s="63"/>
      <c r="AE4780" s="54" t="s">
        <v>176</v>
      </c>
      <c r="AG4780" s="63"/>
      <c r="AK4780" s="64"/>
      <c r="AL4780" s="64"/>
      <c r="AM4780" s="65"/>
      <c r="AO4780" s="64"/>
      <c r="AP4780" s="66"/>
      <c r="AQ4780" s="66"/>
      <c r="AS4780" s="67"/>
      <c r="AT4780" s="68"/>
    </row>
    <row r="4781" spans="1:46" x14ac:dyDescent="0.25">
      <c r="A4781" s="60">
        <v>72615.854143359698</v>
      </c>
      <c r="B4781" s="54">
        <f t="shared" si="207"/>
        <v>18</v>
      </c>
      <c r="C4781" s="54">
        <f t="shared" si="208"/>
        <v>4772</v>
      </c>
      <c r="D4781" s="60">
        <v>72615.854143359698</v>
      </c>
      <c r="G4781" s="63"/>
      <c r="I4781" s="64"/>
      <c r="J4781" s="64"/>
      <c r="K4781" s="65"/>
      <c r="M4781" s="64"/>
      <c r="N4781" s="66"/>
      <c r="O4781" s="66"/>
      <c r="Q4781" s="67"/>
      <c r="R4781" s="68"/>
      <c r="S4781" s="63"/>
      <c r="AC4781" s="63">
        <v>70447.130209441762</v>
      </c>
      <c r="AD4781" s="63"/>
      <c r="AE4781" s="54" t="s">
        <v>177</v>
      </c>
      <c r="AG4781" s="63"/>
      <c r="AK4781" s="64"/>
      <c r="AL4781" s="64"/>
      <c r="AM4781" s="65"/>
      <c r="AO4781" s="64"/>
      <c r="AP4781" s="66"/>
      <c r="AQ4781" s="66"/>
      <c r="AS4781" s="67"/>
      <c r="AT4781" s="68"/>
    </row>
    <row r="4782" spans="1:46" x14ac:dyDescent="0.25">
      <c r="A4782" s="60">
        <v>72630.870640545618</v>
      </c>
      <c r="B4782" s="54">
        <f t="shared" si="207"/>
        <v>19</v>
      </c>
      <c r="C4782" s="54">
        <f t="shared" si="208"/>
        <v>4773</v>
      </c>
      <c r="D4782" s="60">
        <v>72630.870640545618</v>
      </c>
      <c r="G4782" s="63"/>
      <c r="I4782" s="64"/>
      <c r="J4782" s="64"/>
      <c r="K4782" s="65"/>
      <c r="M4782" s="64"/>
      <c r="N4782" s="66"/>
      <c r="O4782" s="66"/>
      <c r="Q4782" s="67"/>
      <c r="R4782" s="68"/>
      <c r="S4782" s="63"/>
      <c r="AC4782" s="63">
        <v>70462.235360120423</v>
      </c>
      <c r="AD4782" s="63"/>
      <c r="AE4782" s="54" t="s">
        <v>176</v>
      </c>
      <c r="AG4782" s="63"/>
      <c r="AK4782" s="64"/>
      <c r="AL4782" s="64"/>
      <c r="AM4782" s="65"/>
      <c r="AO4782" s="64"/>
      <c r="AP4782" s="66"/>
      <c r="AQ4782" s="66"/>
      <c r="AS4782" s="67"/>
      <c r="AT4782" s="68"/>
    </row>
    <row r="4783" spans="1:46" x14ac:dyDescent="0.25">
      <c r="A4783" s="60">
        <v>72645.778590204194</v>
      </c>
      <c r="B4783" s="54">
        <f t="shared" si="207"/>
        <v>20</v>
      </c>
      <c r="C4783" s="54">
        <f t="shared" si="208"/>
        <v>4774</v>
      </c>
      <c r="D4783" s="60">
        <v>72645.778590204194</v>
      </c>
      <c r="G4783" s="63"/>
      <c r="I4783" s="64"/>
      <c r="J4783" s="64"/>
      <c r="K4783" s="65"/>
      <c r="M4783" s="64"/>
      <c r="N4783" s="66"/>
      <c r="O4783" s="66"/>
      <c r="Q4783" s="67"/>
      <c r="R4783" s="68"/>
      <c r="S4783" s="63"/>
      <c r="AC4783" s="63">
        <v>70476.917805284262</v>
      </c>
      <c r="AD4783" s="63"/>
      <c r="AE4783" s="54" t="s">
        <v>177</v>
      </c>
      <c r="AG4783" s="63"/>
      <c r="AK4783" s="64"/>
      <c r="AL4783" s="64"/>
      <c r="AM4783" s="65"/>
      <c r="AO4783" s="64"/>
      <c r="AP4783" s="66"/>
      <c r="AQ4783" s="66"/>
      <c r="AS4783" s="67"/>
      <c r="AT4783" s="68"/>
    </row>
    <row r="4784" spans="1:46" x14ac:dyDescent="0.25">
      <c r="A4784" s="60">
        <v>72660.59442101093</v>
      </c>
      <c r="B4784" s="54">
        <f t="shared" si="207"/>
        <v>21</v>
      </c>
      <c r="C4784" s="54">
        <f t="shared" si="208"/>
        <v>4775</v>
      </c>
      <c r="D4784" s="60">
        <v>72660.59442101093</v>
      </c>
      <c r="G4784" s="63"/>
      <c r="I4784" s="64"/>
      <c r="J4784" s="64"/>
      <c r="K4784" s="65"/>
      <c r="M4784" s="64"/>
      <c r="N4784" s="66"/>
      <c r="O4784" s="66"/>
      <c r="Q4784" s="67"/>
      <c r="R4784" s="68"/>
      <c r="S4784" s="63"/>
      <c r="AC4784" s="63">
        <v>70491.675868509803</v>
      </c>
      <c r="AD4784" s="63"/>
      <c r="AE4784" s="54" t="s">
        <v>176</v>
      </c>
      <c r="AG4784" s="63"/>
      <c r="AK4784" s="64"/>
      <c r="AL4784" s="64"/>
      <c r="AM4784" s="65"/>
      <c r="AO4784" s="64"/>
      <c r="AP4784" s="66"/>
      <c r="AQ4784" s="66"/>
      <c r="AS4784" s="67"/>
      <c r="AT4784" s="68"/>
    </row>
    <row r="4785" spans="1:46" x14ac:dyDescent="0.25">
      <c r="A4785" s="60">
        <v>72675.349919544999</v>
      </c>
      <c r="B4785" s="54">
        <f t="shared" si="207"/>
        <v>22</v>
      </c>
      <c r="C4785" s="54">
        <f t="shared" si="208"/>
        <v>4776</v>
      </c>
      <c r="D4785" s="60">
        <v>72675.349919544999</v>
      </c>
      <c r="G4785" s="63"/>
      <c r="I4785" s="64"/>
      <c r="J4785" s="64"/>
      <c r="K4785" s="65"/>
      <c r="M4785" s="64"/>
      <c r="N4785" s="66"/>
      <c r="O4785" s="66"/>
      <c r="Q4785" s="67"/>
      <c r="R4785" s="68"/>
      <c r="S4785" s="63"/>
      <c r="AC4785" s="63">
        <v>70506.740445027594</v>
      </c>
      <c r="AD4785" s="63"/>
      <c r="AE4785" s="54" t="s">
        <v>177</v>
      </c>
      <c r="AG4785" s="63"/>
      <c r="AK4785" s="64"/>
      <c r="AL4785" s="64"/>
      <c r="AM4785" s="65"/>
      <c r="AO4785" s="64"/>
      <c r="AP4785" s="66"/>
      <c r="AQ4785" s="66"/>
      <c r="AS4785" s="67"/>
      <c r="AT4785" s="68"/>
    </row>
    <row r="4786" spans="1:46" x14ac:dyDescent="0.25">
      <c r="A4786" s="60">
        <v>72690.071077174041</v>
      </c>
      <c r="B4786" s="54">
        <f t="shared" si="207"/>
        <v>23</v>
      </c>
      <c r="C4786" s="54">
        <f t="shared" si="208"/>
        <v>4777</v>
      </c>
      <c r="D4786" s="60">
        <v>72690.071077174041</v>
      </c>
      <c r="G4786" s="63"/>
      <c r="I4786" s="64"/>
      <c r="J4786" s="64"/>
      <c r="K4786" s="65"/>
      <c r="M4786" s="64"/>
      <c r="N4786" s="66"/>
      <c r="O4786" s="66"/>
      <c r="Q4786" s="67"/>
      <c r="R4786" s="68"/>
      <c r="S4786" s="63"/>
      <c r="AC4786" s="63">
        <v>70521.142438351642</v>
      </c>
      <c r="AD4786" s="63"/>
      <c r="AE4786" s="54" t="s">
        <v>176</v>
      </c>
      <c r="AG4786" s="63"/>
      <c r="AK4786" s="64"/>
      <c r="AL4786" s="64"/>
      <c r="AM4786" s="65"/>
      <c r="AO4786" s="64"/>
      <c r="AP4786" s="66"/>
      <c r="AQ4786" s="66"/>
      <c r="AS4786" s="67"/>
      <c r="AT4786" s="68"/>
    </row>
    <row r="4787" spans="1:46" x14ac:dyDescent="0.25">
      <c r="A4787" s="60">
        <v>72704.79540429404</v>
      </c>
      <c r="B4787" s="54">
        <f t="shared" si="207"/>
        <v>24</v>
      </c>
      <c r="C4787" s="54">
        <f t="shared" si="208"/>
        <v>4778</v>
      </c>
      <c r="D4787" s="60">
        <v>72704.79540429404</v>
      </c>
      <c r="G4787" s="63"/>
      <c r="I4787" s="64"/>
      <c r="J4787" s="64"/>
      <c r="K4787" s="65"/>
      <c r="M4787" s="64"/>
      <c r="N4787" s="66"/>
      <c r="O4787" s="66"/>
      <c r="Q4787" s="67"/>
      <c r="R4787" s="68"/>
      <c r="S4787" s="63"/>
      <c r="AC4787" s="63">
        <v>70536.51492906455</v>
      </c>
      <c r="AD4787" s="63"/>
      <c r="AE4787" s="54" t="s">
        <v>177</v>
      </c>
      <c r="AG4787" s="63"/>
      <c r="AK4787" s="64"/>
      <c r="AL4787" s="64"/>
      <c r="AM4787" s="65"/>
      <c r="AO4787" s="64"/>
      <c r="AP4787" s="66"/>
      <c r="AQ4787" s="66"/>
      <c r="AS4787" s="67"/>
      <c r="AT4787" s="68"/>
    </row>
    <row r="4788" spans="1:46" x14ac:dyDescent="0.25">
      <c r="A4788" s="60">
        <v>72719.550400391221</v>
      </c>
      <c r="B4788" s="54">
        <f t="shared" si="207"/>
        <v>1</v>
      </c>
      <c r="C4788" s="54">
        <f t="shared" si="208"/>
        <v>4779</v>
      </c>
      <c r="D4788" s="60">
        <v>72719.550400391221</v>
      </c>
      <c r="G4788" s="63"/>
      <c r="I4788" s="64"/>
      <c r="J4788" s="64"/>
      <c r="K4788" s="65"/>
      <c r="M4788" s="64"/>
      <c r="N4788" s="66"/>
      <c r="O4788" s="66"/>
      <c r="Q4788" s="67"/>
      <c r="R4788" s="68"/>
      <c r="S4788" s="63"/>
      <c r="AC4788" s="63">
        <v>70550.630910259672</v>
      </c>
      <c r="AD4788" s="63"/>
      <c r="AE4788" s="54" t="s">
        <v>176</v>
      </c>
      <c r="AG4788" s="63"/>
      <c r="AK4788" s="64"/>
      <c r="AL4788" s="64"/>
      <c r="AM4788" s="65"/>
      <c r="AO4788" s="64"/>
      <c r="AP4788" s="66"/>
      <c r="AQ4788" s="66"/>
      <c r="AS4788" s="67"/>
      <c r="AT4788" s="68"/>
    </row>
    <row r="4789" spans="1:46" x14ac:dyDescent="0.25">
      <c r="A4789" s="60">
        <v>72734.372026137076</v>
      </c>
      <c r="B4789" s="54">
        <f t="shared" si="207"/>
        <v>2</v>
      </c>
      <c r="C4789" s="54">
        <f t="shared" si="208"/>
        <v>4780</v>
      </c>
      <c r="D4789" s="60">
        <v>72734.372026137076</v>
      </c>
      <c r="G4789" s="63"/>
      <c r="I4789" s="64"/>
      <c r="J4789" s="64"/>
      <c r="K4789" s="65"/>
      <c r="M4789" s="64"/>
      <c r="N4789" s="66"/>
      <c r="O4789" s="66"/>
      <c r="Q4789" s="67"/>
      <c r="R4789" s="68"/>
      <c r="S4789" s="63"/>
      <c r="AC4789" s="63">
        <v>70566.173157717567</v>
      </c>
      <c r="AD4789" s="63"/>
      <c r="AE4789" s="54" t="s">
        <v>177</v>
      </c>
      <c r="AG4789" s="63"/>
      <c r="AK4789" s="64"/>
      <c r="AL4789" s="64"/>
      <c r="AM4789" s="65"/>
      <c r="AO4789" s="64"/>
      <c r="AP4789" s="66"/>
      <c r="AQ4789" s="66"/>
      <c r="AS4789" s="67"/>
      <c r="AT4789" s="68"/>
    </row>
    <row r="4790" spans="1:46" x14ac:dyDescent="0.25">
      <c r="A4790" s="60">
        <v>72749.281732592266</v>
      </c>
      <c r="B4790" s="54">
        <f t="shared" si="207"/>
        <v>3</v>
      </c>
      <c r="C4790" s="54">
        <f t="shared" si="208"/>
        <v>4781</v>
      </c>
      <c r="D4790" s="60">
        <v>72749.281732592266</v>
      </c>
      <c r="G4790" s="63"/>
      <c r="I4790" s="64"/>
      <c r="J4790" s="64"/>
      <c r="K4790" s="65"/>
      <c r="M4790" s="64"/>
      <c r="N4790" s="66"/>
      <c r="O4790" s="66"/>
      <c r="Q4790" s="67"/>
      <c r="R4790" s="68"/>
      <c r="S4790" s="63"/>
      <c r="AC4790" s="63">
        <v>70580.139565725345</v>
      </c>
      <c r="AD4790" s="63"/>
      <c r="AE4790" s="54" t="s">
        <v>176</v>
      </c>
      <c r="AG4790" s="63"/>
      <c r="AK4790" s="64"/>
      <c r="AL4790" s="64"/>
      <c r="AM4790" s="65"/>
      <c r="AO4790" s="64"/>
      <c r="AP4790" s="66"/>
      <c r="AQ4790" s="66"/>
      <c r="AS4790" s="67"/>
      <c r="AT4790" s="68"/>
    </row>
    <row r="4791" spans="1:46" x14ac:dyDescent="0.25">
      <c r="A4791" s="60">
        <v>72764.306094783824</v>
      </c>
      <c r="B4791" s="54">
        <f t="shared" si="207"/>
        <v>4</v>
      </c>
      <c r="C4791" s="54">
        <f t="shared" si="208"/>
        <v>4782</v>
      </c>
      <c r="D4791" s="60">
        <v>72764.306094783824</v>
      </c>
      <c r="G4791" s="63"/>
      <c r="I4791" s="64"/>
      <c r="J4791" s="64"/>
      <c r="K4791" s="65"/>
      <c r="M4791" s="64"/>
      <c r="N4791" s="66"/>
      <c r="O4791" s="66"/>
      <c r="Q4791" s="67"/>
      <c r="R4791" s="68"/>
      <c r="S4791" s="63"/>
      <c r="AC4791" s="63">
        <v>70595.693476477172</v>
      </c>
      <c r="AD4791" s="63"/>
      <c r="AE4791" s="54" t="s">
        <v>177</v>
      </c>
      <c r="AG4791" s="63"/>
      <c r="AK4791" s="64"/>
      <c r="AL4791" s="64"/>
      <c r="AM4791" s="65"/>
      <c r="AO4791" s="64"/>
      <c r="AP4791" s="66"/>
      <c r="AQ4791" s="66"/>
      <c r="AS4791" s="67"/>
      <c r="AT4791" s="68"/>
    </row>
    <row r="4792" spans="1:46" x14ac:dyDescent="0.25">
      <c r="A4792" s="60">
        <v>72779.454514366109</v>
      </c>
      <c r="B4792" s="54">
        <f t="shared" si="207"/>
        <v>5</v>
      </c>
      <c r="C4792" s="54">
        <f t="shared" si="208"/>
        <v>4783</v>
      </c>
      <c r="D4792" s="60">
        <v>72779.454514366109</v>
      </c>
      <c r="G4792" s="63"/>
      <c r="I4792" s="64"/>
      <c r="J4792" s="64"/>
      <c r="K4792" s="65"/>
      <c r="M4792" s="64"/>
      <c r="N4792" s="66"/>
      <c r="O4792" s="66"/>
      <c r="Q4792" s="67"/>
      <c r="R4792" s="68"/>
      <c r="S4792" s="63"/>
      <c r="AC4792" s="63">
        <v>70609.677355327178</v>
      </c>
      <c r="AD4792" s="63"/>
      <c r="AE4792" s="54" t="s">
        <v>176</v>
      </c>
      <c r="AG4792" s="63"/>
      <c r="AK4792" s="64"/>
      <c r="AL4792" s="64"/>
      <c r="AM4792" s="65"/>
      <c r="AO4792" s="64"/>
      <c r="AP4792" s="66"/>
      <c r="AQ4792" s="66"/>
      <c r="AS4792" s="67"/>
      <c r="AT4792" s="68"/>
    </row>
    <row r="4793" spans="1:46" x14ac:dyDescent="0.25">
      <c r="A4793" s="60">
        <v>72794.73682416603</v>
      </c>
      <c r="B4793" s="54">
        <f t="shared" si="207"/>
        <v>6</v>
      </c>
      <c r="C4793" s="54">
        <f t="shared" si="208"/>
        <v>4784</v>
      </c>
      <c r="D4793" s="60">
        <v>72794.73682416603</v>
      </c>
      <c r="G4793" s="63"/>
      <c r="I4793" s="64"/>
      <c r="J4793" s="64"/>
      <c r="K4793" s="65"/>
      <c r="M4793" s="64"/>
      <c r="N4793" s="66"/>
      <c r="O4793" s="66"/>
      <c r="Q4793" s="67"/>
      <c r="R4793" s="68"/>
      <c r="S4793" s="63"/>
      <c r="AC4793" s="63">
        <v>70625.09712158097</v>
      </c>
      <c r="AD4793" s="63"/>
      <c r="AE4793" s="54" t="s">
        <v>177</v>
      </c>
      <c r="AG4793" s="63"/>
      <c r="AK4793" s="64"/>
      <c r="AL4793" s="64"/>
      <c r="AM4793" s="65"/>
      <c r="AO4793" s="64"/>
      <c r="AP4793" s="66"/>
      <c r="AQ4793" s="66"/>
      <c r="AS4793" s="67"/>
      <c r="AT4793" s="68"/>
    </row>
    <row r="4794" spans="1:46" x14ac:dyDescent="0.25">
      <c r="A4794" s="60">
        <v>72810.147315795999</v>
      </c>
      <c r="B4794" s="54">
        <f t="shared" si="207"/>
        <v>7</v>
      </c>
      <c r="C4794" s="54">
        <f t="shared" si="208"/>
        <v>4785</v>
      </c>
      <c r="D4794" s="60">
        <v>72810.147315795999</v>
      </c>
      <c r="G4794" s="63"/>
      <c r="I4794" s="64"/>
      <c r="J4794" s="64"/>
      <c r="K4794" s="65"/>
      <c r="M4794" s="64"/>
      <c r="N4794" s="66"/>
      <c r="O4794" s="66"/>
      <c r="Q4794" s="67"/>
      <c r="R4794" s="68"/>
      <c r="S4794" s="63"/>
      <c r="AC4794" s="63">
        <v>70639.257088881452</v>
      </c>
      <c r="AD4794" s="63"/>
      <c r="AE4794" s="54" t="s">
        <v>176</v>
      </c>
      <c r="AG4794" s="63"/>
      <c r="AK4794" s="64"/>
      <c r="AL4794" s="64"/>
      <c r="AM4794" s="65"/>
      <c r="AO4794" s="64"/>
      <c r="AP4794" s="66"/>
      <c r="AQ4794" s="66"/>
      <c r="AS4794" s="67"/>
      <c r="AT4794" s="68"/>
    </row>
    <row r="4795" spans="1:46" x14ac:dyDescent="0.25">
      <c r="A4795" s="60">
        <v>72825.674576248042</v>
      </c>
      <c r="B4795" s="54">
        <f t="shared" si="207"/>
        <v>8</v>
      </c>
      <c r="C4795" s="54">
        <f t="shared" si="208"/>
        <v>4786</v>
      </c>
      <c r="D4795" s="60">
        <v>72825.674576248042</v>
      </c>
      <c r="G4795" s="63"/>
      <c r="I4795" s="64"/>
      <c r="J4795" s="64"/>
      <c r="K4795" s="65"/>
      <c r="M4795" s="64"/>
      <c r="N4795" s="66"/>
      <c r="O4795" s="66"/>
      <c r="Q4795" s="67"/>
      <c r="R4795" s="68"/>
      <c r="S4795" s="63"/>
      <c r="AC4795" s="63">
        <v>70654.425153609365</v>
      </c>
      <c r="AD4795" s="63"/>
      <c r="AE4795" s="54" t="s">
        <v>177</v>
      </c>
      <c r="AG4795" s="63"/>
      <c r="AK4795" s="64"/>
      <c r="AL4795" s="64"/>
      <c r="AM4795" s="65"/>
      <c r="AO4795" s="64"/>
      <c r="AP4795" s="66"/>
      <c r="AQ4795" s="66"/>
      <c r="AS4795" s="67"/>
      <c r="AT4795" s="68"/>
    </row>
    <row r="4796" spans="1:46" x14ac:dyDescent="0.25">
      <c r="A4796" s="60">
        <v>72841.299193432089</v>
      </c>
      <c r="B4796" s="54">
        <f t="shared" si="207"/>
        <v>9</v>
      </c>
      <c r="C4796" s="54">
        <f t="shared" si="208"/>
        <v>4787</v>
      </c>
      <c r="D4796" s="60">
        <v>72841.299193432089</v>
      </c>
      <c r="G4796" s="63"/>
      <c r="I4796" s="64"/>
      <c r="J4796" s="64"/>
      <c r="K4796" s="65"/>
      <c r="M4796" s="64"/>
      <c r="N4796" s="66"/>
      <c r="O4796" s="66"/>
      <c r="Q4796" s="67"/>
      <c r="R4796" s="68"/>
      <c r="S4796" s="63"/>
      <c r="AC4796" s="63">
        <v>70668.880121054593</v>
      </c>
      <c r="AD4796" s="63"/>
      <c r="AE4796" s="54" t="s">
        <v>176</v>
      </c>
      <c r="AG4796" s="63"/>
      <c r="AK4796" s="64"/>
      <c r="AL4796" s="64"/>
      <c r="AM4796" s="65"/>
      <c r="AO4796" s="64"/>
      <c r="AP4796" s="66"/>
      <c r="AQ4796" s="66"/>
      <c r="AS4796" s="67"/>
      <c r="AT4796" s="68"/>
    </row>
    <row r="4797" spans="1:46" x14ac:dyDescent="0.25">
      <c r="A4797" s="60">
        <v>72856.989387301262</v>
      </c>
      <c r="B4797" s="54">
        <f t="shared" si="207"/>
        <v>10</v>
      </c>
      <c r="C4797" s="54">
        <f t="shared" si="208"/>
        <v>4788</v>
      </c>
      <c r="D4797" s="60">
        <v>72856.989387301262</v>
      </c>
      <c r="G4797" s="63"/>
      <c r="I4797" s="64"/>
      <c r="J4797" s="64"/>
      <c r="K4797" s="65"/>
      <c r="M4797" s="64"/>
      <c r="N4797" s="66"/>
      <c r="O4797" s="66"/>
      <c r="Q4797" s="67"/>
      <c r="R4797" s="68"/>
      <c r="S4797" s="63"/>
      <c r="AC4797" s="63">
        <v>70683.719876582734</v>
      </c>
      <c r="AD4797" s="63"/>
      <c r="AE4797" s="54" t="s">
        <v>177</v>
      </c>
      <c r="AG4797" s="63"/>
      <c r="AK4797" s="64"/>
      <c r="AL4797" s="64"/>
      <c r="AM4797" s="65"/>
      <c r="AO4797" s="64"/>
      <c r="AP4797" s="66"/>
      <c r="AQ4797" s="66"/>
      <c r="AS4797" s="67"/>
      <c r="AT4797" s="68"/>
    </row>
    <row r="4798" spans="1:46" x14ac:dyDescent="0.25">
      <c r="A4798" s="60">
        <v>72872.718588531017</v>
      </c>
      <c r="B4798" s="54">
        <f t="shared" si="207"/>
        <v>11</v>
      </c>
      <c r="C4798" s="54">
        <f t="shared" si="208"/>
        <v>4789</v>
      </c>
      <c r="D4798" s="60">
        <v>72872.718588531017</v>
      </c>
      <c r="G4798" s="63"/>
      <c r="I4798" s="64"/>
      <c r="J4798" s="64"/>
      <c r="K4798" s="65"/>
      <c r="M4798" s="64"/>
      <c r="N4798" s="66"/>
      <c r="O4798" s="66"/>
      <c r="Q4798" s="67"/>
      <c r="R4798" s="68"/>
      <c r="S4798" s="63"/>
      <c r="AC4798" s="63">
        <v>70698.526980880182</v>
      </c>
      <c r="AD4798" s="63"/>
      <c r="AE4798" s="54" t="s">
        <v>176</v>
      </c>
      <c r="AG4798" s="63"/>
      <c r="AK4798" s="64"/>
      <c r="AL4798" s="64"/>
      <c r="AM4798" s="65"/>
      <c r="AO4798" s="64"/>
      <c r="AP4798" s="66"/>
      <c r="AQ4798" s="66"/>
      <c r="AS4798" s="67"/>
      <c r="AT4798" s="68"/>
    </row>
    <row r="4799" spans="1:46" x14ac:dyDescent="0.25">
      <c r="A4799" s="60">
        <v>72888.441676623188</v>
      </c>
      <c r="B4799" s="54">
        <f t="shared" si="207"/>
        <v>12</v>
      </c>
      <c r="C4799" s="54">
        <f t="shared" si="208"/>
        <v>4790</v>
      </c>
      <c r="D4799" s="60">
        <v>72888.441676623188</v>
      </c>
      <c r="G4799" s="63"/>
      <c r="I4799" s="64"/>
      <c r="J4799" s="64"/>
      <c r="K4799" s="65"/>
      <c r="M4799" s="64"/>
      <c r="N4799" s="66"/>
      <c r="O4799" s="66"/>
      <c r="Q4799" s="67"/>
      <c r="R4799" s="68"/>
      <c r="S4799" s="63"/>
      <c r="AC4799" s="63">
        <v>70713.01834801212</v>
      </c>
      <c r="AD4799" s="63"/>
      <c r="AE4799" s="54" t="s">
        <v>177</v>
      </c>
      <c r="AG4799" s="63"/>
      <c r="AK4799" s="64"/>
      <c r="AL4799" s="64"/>
      <c r="AM4799" s="65"/>
      <c r="AO4799" s="64"/>
      <c r="AP4799" s="66"/>
      <c r="AQ4799" s="66"/>
      <c r="AS4799" s="67"/>
      <c r="AT4799" s="68"/>
    </row>
    <row r="4800" spans="1:46" x14ac:dyDescent="0.25">
      <c r="A4800" s="60">
        <v>72904.134230243508</v>
      </c>
      <c r="B4800" s="54">
        <f t="shared" si="207"/>
        <v>13</v>
      </c>
      <c r="C4800" s="54">
        <f t="shared" si="208"/>
        <v>4791</v>
      </c>
      <c r="D4800" s="60">
        <v>72904.134230243508</v>
      </c>
      <c r="G4800" s="63"/>
      <c r="I4800" s="64"/>
      <c r="J4800" s="64"/>
      <c r="K4800" s="65"/>
      <c r="M4800" s="64"/>
      <c r="N4800" s="66"/>
      <c r="O4800" s="66"/>
      <c r="Q4800" s="67"/>
      <c r="R4800" s="68"/>
      <c r="S4800" s="63"/>
      <c r="AC4800" s="63">
        <v>70728.164191131014</v>
      </c>
      <c r="AD4800" s="63"/>
      <c r="AE4800" s="54" t="s">
        <v>176</v>
      </c>
      <c r="AG4800" s="63"/>
      <c r="AK4800" s="64"/>
      <c r="AL4800" s="64"/>
      <c r="AM4800" s="65"/>
      <c r="AO4800" s="64"/>
      <c r="AP4800" s="66"/>
      <c r="AQ4800" s="66"/>
      <c r="AS4800" s="67"/>
      <c r="AT4800" s="68"/>
    </row>
    <row r="4801" spans="1:46" x14ac:dyDescent="0.25">
      <c r="A4801" s="60">
        <v>72919.750119099859</v>
      </c>
      <c r="B4801" s="54">
        <f t="shared" si="207"/>
        <v>14</v>
      </c>
      <c r="C4801" s="54">
        <f t="shared" si="208"/>
        <v>4792</v>
      </c>
      <c r="D4801" s="60">
        <v>72919.750119099859</v>
      </c>
      <c r="G4801" s="63"/>
      <c r="I4801" s="64"/>
      <c r="J4801" s="64"/>
      <c r="K4801" s="65"/>
      <c r="M4801" s="64"/>
      <c r="N4801" s="66"/>
      <c r="O4801" s="66"/>
      <c r="Q4801" s="67"/>
      <c r="R4801" s="68"/>
      <c r="S4801" s="63"/>
      <c r="AC4801" s="63">
        <v>70742.354696891736</v>
      </c>
      <c r="AD4801" s="63"/>
      <c r="AE4801" s="54" t="s">
        <v>177</v>
      </c>
      <c r="AG4801" s="63"/>
      <c r="AK4801" s="64"/>
      <c r="AL4801" s="64"/>
      <c r="AM4801" s="65"/>
      <c r="AO4801" s="64"/>
      <c r="AP4801" s="66"/>
      <c r="AQ4801" s="66"/>
      <c r="AS4801" s="67"/>
      <c r="AT4801" s="68"/>
    </row>
    <row r="4802" spans="1:46" x14ac:dyDescent="0.25">
      <c r="A4802" s="60">
        <v>72935.275874967687</v>
      </c>
      <c r="B4802" s="54">
        <f t="shared" si="207"/>
        <v>15</v>
      </c>
      <c r="C4802" s="54">
        <f t="shared" si="208"/>
        <v>4793</v>
      </c>
      <c r="D4802" s="60">
        <v>72935.275874967687</v>
      </c>
      <c r="G4802" s="63"/>
      <c r="I4802" s="64"/>
      <c r="J4802" s="64"/>
      <c r="K4802" s="65"/>
      <c r="M4802" s="64"/>
      <c r="N4802" s="66"/>
      <c r="O4802" s="66"/>
      <c r="Q4802" s="67"/>
      <c r="R4802" s="68"/>
      <c r="S4802" s="63"/>
      <c r="AC4802" s="63">
        <v>70757.763499125838</v>
      </c>
      <c r="AD4802" s="63"/>
      <c r="AE4802" s="54" t="s">
        <v>176</v>
      </c>
      <c r="AG4802" s="63"/>
      <c r="AK4802" s="64"/>
      <c r="AL4802" s="64"/>
      <c r="AM4802" s="65"/>
      <c r="AO4802" s="64"/>
      <c r="AP4802" s="66"/>
      <c r="AQ4802" s="66"/>
      <c r="AS4802" s="67"/>
      <c r="AT4802" s="68"/>
    </row>
    <row r="4803" spans="1:46" x14ac:dyDescent="0.25">
      <c r="A4803" s="60">
        <v>72950.676503065508</v>
      </c>
      <c r="B4803" s="54">
        <f t="shared" si="207"/>
        <v>16</v>
      </c>
      <c r="C4803" s="54">
        <f t="shared" si="208"/>
        <v>4794</v>
      </c>
      <c r="D4803" s="60">
        <v>72950.676503065508</v>
      </c>
      <c r="G4803" s="63"/>
      <c r="I4803" s="64"/>
      <c r="J4803" s="64"/>
      <c r="K4803" s="65"/>
      <c r="M4803" s="64"/>
      <c r="N4803" s="66"/>
      <c r="O4803" s="66"/>
      <c r="Q4803" s="67"/>
      <c r="R4803" s="68"/>
      <c r="S4803" s="63"/>
      <c r="AC4803" s="63">
        <v>70771.764589106198</v>
      </c>
      <c r="AD4803" s="63"/>
      <c r="AE4803" s="54" t="s">
        <v>177</v>
      </c>
      <c r="AG4803" s="63"/>
      <c r="AK4803" s="64"/>
      <c r="AL4803" s="64"/>
      <c r="AM4803" s="65"/>
      <c r="AO4803" s="64"/>
      <c r="AP4803" s="66"/>
      <c r="AQ4803" s="66"/>
      <c r="AS4803" s="67"/>
      <c r="AT4803" s="68"/>
    </row>
    <row r="4804" spans="1:46" x14ac:dyDescent="0.25">
      <c r="A4804" s="60">
        <v>72965.955064611044</v>
      </c>
      <c r="B4804" s="54">
        <f t="shared" si="207"/>
        <v>17</v>
      </c>
      <c r="C4804" s="54">
        <f t="shared" si="208"/>
        <v>4795</v>
      </c>
      <c r="D4804" s="60">
        <v>72965.955064611044</v>
      </c>
      <c r="G4804" s="63"/>
      <c r="I4804" s="64"/>
      <c r="J4804" s="64"/>
      <c r="K4804" s="65"/>
      <c r="M4804" s="64"/>
      <c r="N4804" s="66"/>
      <c r="O4804" s="66"/>
      <c r="Q4804" s="67"/>
      <c r="R4804" s="68"/>
      <c r="S4804" s="63"/>
      <c r="AC4804" s="63">
        <v>70787.31676876219</v>
      </c>
      <c r="AD4804" s="63"/>
      <c r="AE4804" s="54" t="s">
        <v>176</v>
      </c>
      <c r="AG4804" s="63"/>
      <c r="AK4804" s="64"/>
      <c r="AL4804" s="64"/>
      <c r="AM4804" s="65"/>
      <c r="AO4804" s="64"/>
      <c r="AP4804" s="66"/>
      <c r="AQ4804" s="66"/>
      <c r="AS4804" s="67"/>
      <c r="AT4804" s="68"/>
    </row>
    <row r="4805" spans="1:46" x14ac:dyDescent="0.25">
      <c r="A4805" s="60">
        <v>72981.094435289968</v>
      </c>
      <c r="B4805" s="54">
        <f t="shared" si="207"/>
        <v>18</v>
      </c>
      <c r="C4805" s="54">
        <f t="shared" si="208"/>
        <v>4796</v>
      </c>
      <c r="D4805" s="60">
        <v>72981.094435289968</v>
      </c>
      <c r="G4805" s="63"/>
      <c r="I4805" s="64"/>
      <c r="J4805" s="64"/>
      <c r="K4805" s="65"/>
      <c r="M4805" s="64"/>
      <c r="N4805" s="66"/>
      <c r="O4805" s="66"/>
      <c r="Q4805" s="67"/>
      <c r="R4805" s="68"/>
      <c r="S4805" s="63"/>
      <c r="AC4805" s="63">
        <v>70801.283954446204</v>
      </c>
      <c r="AD4805" s="63"/>
      <c r="AE4805" s="54" t="s">
        <v>177</v>
      </c>
      <c r="AG4805" s="63"/>
      <c r="AK4805" s="64"/>
      <c r="AL4805" s="64"/>
      <c r="AM4805" s="65"/>
      <c r="AO4805" s="64"/>
      <c r="AP4805" s="66"/>
      <c r="AQ4805" s="66"/>
      <c r="AS4805" s="67"/>
      <c r="AT4805" s="68"/>
    </row>
    <row r="4806" spans="1:46" x14ac:dyDescent="0.25">
      <c r="A4806" s="60">
        <v>72996.115087912884</v>
      </c>
      <c r="B4806" s="54">
        <f t="shared" si="207"/>
        <v>19</v>
      </c>
      <c r="C4806" s="54">
        <f t="shared" si="208"/>
        <v>4797</v>
      </c>
      <c r="D4806" s="60">
        <v>72996.115087912884</v>
      </c>
      <c r="G4806" s="63"/>
      <c r="I4806" s="64"/>
      <c r="J4806" s="64"/>
      <c r="K4806" s="65"/>
      <c r="M4806" s="64"/>
      <c r="N4806" s="66"/>
      <c r="O4806" s="66"/>
      <c r="Q4806" s="67"/>
      <c r="R4806" s="68"/>
      <c r="S4806" s="63"/>
      <c r="AC4806" s="63">
        <v>70816.833766314667</v>
      </c>
      <c r="AD4806" s="63"/>
      <c r="AE4806" s="54" t="s">
        <v>176</v>
      </c>
      <c r="AG4806" s="63"/>
      <c r="AK4806" s="64"/>
      <c r="AL4806" s="64"/>
      <c r="AM4806" s="65"/>
      <c r="AO4806" s="64"/>
      <c r="AP4806" s="66"/>
      <c r="AQ4806" s="66"/>
      <c r="AS4806" s="67"/>
      <c r="AT4806" s="68"/>
    </row>
    <row r="4807" spans="1:46" x14ac:dyDescent="0.25">
      <c r="A4807" s="60">
        <v>73011.017841830384</v>
      </c>
      <c r="B4807" s="54">
        <f t="shared" si="207"/>
        <v>20</v>
      </c>
      <c r="C4807" s="54">
        <f t="shared" si="208"/>
        <v>4798</v>
      </c>
      <c r="D4807" s="60">
        <v>73011.017841830384</v>
      </c>
      <c r="G4807" s="63"/>
      <c r="I4807" s="64"/>
      <c r="J4807" s="64"/>
      <c r="K4807" s="65"/>
      <c r="M4807" s="64"/>
      <c r="N4807" s="66"/>
      <c r="O4807" s="66"/>
      <c r="Q4807" s="67"/>
      <c r="R4807" s="68"/>
      <c r="S4807" s="63"/>
      <c r="AC4807" s="63">
        <v>70830.935318550095</v>
      </c>
      <c r="AD4807" s="63"/>
      <c r="AE4807" s="54" t="s">
        <v>177</v>
      </c>
      <c r="AG4807" s="63"/>
      <c r="AK4807" s="64"/>
      <c r="AL4807" s="64"/>
      <c r="AM4807" s="65"/>
      <c r="AO4807" s="64"/>
      <c r="AP4807" s="66"/>
      <c r="AQ4807" s="66"/>
      <c r="AS4807" s="67"/>
      <c r="AT4807" s="68"/>
    </row>
    <row r="4808" spans="1:46" x14ac:dyDescent="0.25">
      <c r="A4808" s="60">
        <v>73025.837748203427</v>
      </c>
      <c r="B4808" s="54">
        <f t="shared" si="207"/>
        <v>21</v>
      </c>
      <c r="C4808" s="54">
        <f t="shared" si="208"/>
        <v>4799</v>
      </c>
      <c r="D4808" s="60">
        <v>73025.837748203427</v>
      </c>
      <c r="G4808" s="63"/>
      <c r="I4808" s="64"/>
      <c r="J4808" s="64"/>
      <c r="K4808" s="65"/>
      <c r="M4808" s="64"/>
      <c r="N4808" s="66"/>
      <c r="O4808" s="66"/>
      <c r="Q4808" s="67"/>
      <c r="R4808" s="68"/>
      <c r="S4808" s="63"/>
      <c r="AC4808" s="63">
        <v>70846.326736276504</v>
      </c>
      <c r="AD4808" s="63"/>
      <c r="AE4808" s="54" t="s">
        <v>176</v>
      </c>
      <c r="AG4808" s="63"/>
      <c r="AK4808" s="64"/>
      <c r="AL4808" s="64"/>
      <c r="AM4808" s="65"/>
      <c r="AO4808" s="64"/>
      <c r="AP4808" s="66"/>
      <c r="AQ4808" s="66"/>
      <c r="AS4808" s="67"/>
      <c r="AT4808" s="68"/>
    </row>
    <row r="4809" spans="1:46" x14ac:dyDescent="0.25">
      <c r="A4809" s="60">
        <v>73040.588485616259</v>
      </c>
      <c r="B4809" s="54">
        <f t="shared" si="207"/>
        <v>22</v>
      </c>
      <c r="C4809" s="54">
        <f t="shared" si="208"/>
        <v>4800</v>
      </c>
      <c r="D4809" s="60">
        <v>73040.588485616259</v>
      </c>
      <c r="G4809" s="63"/>
      <c r="I4809" s="64"/>
      <c r="J4809" s="64"/>
      <c r="K4809" s="65"/>
      <c r="M4809" s="64"/>
      <c r="N4809" s="66"/>
      <c r="O4809" s="66"/>
      <c r="Q4809" s="67"/>
      <c r="R4809" s="68"/>
      <c r="S4809" s="63"/>
      <c r="AC4809" s="63">
        <v>70860.704224910587</v>
      </c>
      <c r="AD4809" s="63"/>
      <c r="AE4809" s="54" t="s">
        <v>177</v>
      </c>
      <c r="AG4809" s="63"/>
      <c r="AK4809" s="64"/>
      <c r="AL4809" s="64"/>
      <c r="AM4809" s="65"/>
      <c r="AO4809" s="64"/>
      <c r="AP4809" s="66"/>
      <c r="AQ4809" s="66"/>
      <c r="AS4809" s="67"/>
      <c r="AT4809" s="68"/>
    </row>
    <row r="4810" spans="1:46" x14ac:dyDescent="0.25">
      <c r="A4810" s="60">
        <v>73055.314154364634</v>
      </c>
      <c r="B4810" s="54">
        <f t="shared" si="207"/>
        <v>23</v>
      </c>
      <c r="C4810" s="54">
        <f t="shared" si="208"/>
        <v>4801</v>
      </c>
      <c r="D4810" s="60">
        <v>73055.314154364634</v>
      </c>
      <c r="G4810" s="63"/>
      <c r="I4810" s="64"/>
      <c r="J4810" s="64"/>
      <c r="K4810" s="65"/>
      <c r="M4810" s="64"/>
      <c r="N4810" s="66"/>
      <c r="O4810" s="66"/>
      <c r="Q4810" s="67"/>
      <c r="R4810" s="68"/>
      <c r="S4810" s="63"/>
      <c r="AC4810" s="63">
        <v>70875.797522778157</v>
      </c>
      <c r="AD4810" s="63"/>
      <c r="AE4810" s="54" t="s">
        <v>176</v>
      </c>
      <c r="AG4810" s="63"/>
      <c r="AK4810" s="64"/>
      <c r="AL4810" s="64"/>
      <c r="AM4810" s="65"/>
      <c r="AO4810" s="64"/>
      <c r="AP4810" s="66"/>
      <c r="AQ4810" s="66"/>
      <c r="AS4810" s="67"/>
      <c r="AT4810" s="68"/>
    </row>
    <row r="4811" spans="1:46" x14ac:dyDescent="0.25">
      <c r="A4811" s="60">
        <v>73070.034024988301</v>
      </c>
      <c r="B4811" s="54">
        <f t="shared" si="207"/>
        <v>24</v>
      </c>
      <c r="C4811" s="54">
        <f t="shared" si="208"/>
        <v>4802</v>
      </c>
      <c r="D4811" s="60">
        <v>73070.034024988301</v>
      </c>
      <c r="G4811" s="63"/>
      <c r="I4811" s="64"/>
      <c r="J4811" s="64"/>
      <c r="K4811" s="65"/>
      <c r="M4811" s="64"/>
      <c r="N4811" s="66"/>
      <c r="O4811" s="66"/>
      <c r="Q4811" s="67"/>
      <c r="R4811" s="68"/>
      <c r="S4811" s="63"/>
      <c r="AC4811" s="63">
        <v>70890.527449234854</v>
      </c>
      <c r="AD4811" s="63"/>
      <c r="AE4811" s="54" t="s">
        <v>177</v>
      </c>
      <c r="AG4811" s="63"/>
      <c r="AK4811" s="64"/>
      <c r="AL4811" s="64"/>
      <c r="AM4811" s="65"/>
      <c r="AO4811" s="64"/>
      <c r="AP4811" s="66"/>
      <c r="AQ4811" s="66"/>
      <c r="AS4811" s="67"/>
      <c r="AT4811" s="68"/>
    </row>
    <row r="4812" spans="1:46" x14ac:dyDescent="0.25">
      <c r="A4812" s="60">
        <v>73084.794015287887</v>
      </c>
      <c r="B4812" s="54">
        <f t="shared" ref="B4812:B4875" si="209">IF(B4811=24,1,B4811+1)</f>
        <v>1</v>
      </c>
      <c r="C4812" s="54">
        <f t="shared" ref="C4812:C4875" si="210">C4811+1</f>
        <v>4803</v>
      </c>
      <c r="D4812" s="60">
        <v>73084.794015287887</v>
      </c>
      <c r="G4812" s="63"/>
      <c r="I4812" s="64"/>
      <c r="J4812" s="64"/>
      <c r="K4812" s="65"/>
      <c r="M4812" s="64"/>
      <c r="N4812" s="66"/>
      <c r="O4812" s="66"/>
      <c r="Q4812" s="67"/>
      <c r="R4812" s="68"/>
      <c r="S4812" s="63"/>
      <c r="AC4812" s="63">
        <v>70905.240517860744</v>
      </c>
      <c r="AD4812" s="63"/>
      <c r="AE4812" s="54" t="s">
        <v>176</v>
      </c>
      <c r="AG4812" s="63"/>
      <c r="AK4812" s="64"/>
      <c r="AL4812" s="64"/>
      <c r="AM4812" s="65"/>
      <c r="AO4812" s="64"/>
      <c r="AP4812" s="66"/>
      <c r="AQ4812" s="66"/>
      <c r="AS4812" s="67"/>
      <c r="AT4812" s="68"/>
    </row>
    <row r="4813" spans="1:46" x14ac:dyDescent="0.25">
      <c r="A4813" s="60">
        <v>73099.611375682056</v>
      </c>
      <c r="B4813" s="54">
        <f t="shared" si="209"/>
        <v>2</v>
      </c>
      <c r="C4813" s="54">
        <f t="shared" si="210"/>
        <v>4804</v>
      </c>
      <c r="D4813" s="60">
        <v>73099.611375682056</v>
      </c>
      <c r="G4813" s="63"/>
      <c r="I4813" s="64"/>
      <c r="J4813" s="64"/>
      <c r="K4813" s="65"/>
      <c r="M4813" s="64"/>
      <c r="N4813" s="66"/>
      <c r="O4813" s="66"/>
      <c r="Q4813" s="67"/>
      <c r="R4813" s="68"/>
      <c r="S4813" s="63"/>
      <c r="AC4813" s="63">
        <v>70920.317884013522</v>
      </c>
      <c r="AD4813" s="63"/>
      <c r="AE4813" s="54" t="s">
        <v>177</v>
      </c>
      <c r="AG4813" s="63"/>
      <c r="AK4813" s="64"/>
      <c r="AL4813" s="64"/>
      <c r="AM4813" s="65"/>
      <c r="AO4813" s="64"/>
      <c r="AP4813" s="66"/>
      <c r="AQ4813" s="66"/>
      <c r="AS4813" s="67"/>
      <c r="AT4813" s="68"/>
    </row>
    <row r="4814" spans="1:46" x14ac:dyDescent="0.25">
      <c r="A4814" s="60">
        <v>73114.526137842797</v>
      </c>
      <c r="B4814" s="54">
        <f t="shared" si="209"/>
        <v>3</v>
      </c>
      <c r="C4814" s="54">
        <f t="shared" si="210"/>
        <v>4805</v>
      </c>
      <c r="D4814" s="60">
        <v>73114.526137842797</v>
      </c>
      <c r="G4814" s="63"/>
      <c r="I4814" s="64"/>
      <c r="J4814" s="64"/>
      <c r="K4814" s="65"/>
      <c r="M4814" s="64"/>
      <c r="N4814" s="66"/>
      <c r="O4814" s="66"/>
      <c r="Q4814" s="67"/>
      <c r="R4814" s="68"/>
      <c r="S4814" s="63"/>
      <c r="AC4814" s="63">
        <v>70934.657897110097</v>
      </c>
      <c r="AD4814" s="63"/>
      <c r="AE4814" s="54" t="s">
        <v>176</v>
      </c>
      <c r="AG4814" s="63"/>
      <c r="AK4814" s="64"/>
      <c r="AL4814" s="64"/>
      <c r="AM4814" s="65"/>
      <c r="AO4814" s="64"/>
      <c r="AP4814" s="66"/>
      <c r="AQ4814" s="66"/>
      <c r="AS4814" s="67"/>
      <c r="AT4814" s="68"/>
    </row>
    <row r="4815" spans="1:46" x14ac:dyDescent="0.25">
      <c r="A4815" s="60">
        <v>73129.546379142441</v>
      </c>
      <c r="B4815" s="54">
        <f t="shared" si="209"/>
        <v>4</v>
      </c>
      <c r="C4815" s="54">
        <f t="shared" si="210"/>
        <v>4806</v>
      </c>
      <c r="D4815" s="60">
        <v>73129.546379142441</v>
      </c>
      <c r="G4815" s="63"/>
      <c r="I4815" s="64"/>
      <c r="J4815" s="64"/>
      <c r="K4815" s="65"/>
      <c r="M4815" s="64"/>
      <c r="N4815" s="66"/>
      <c r="O4815" s="66"/>
      <c r="Q4815" s="67"/>
      <c r="R4815" s="68"/>
      <c r="S4815" s="63"/>
      <c r="AC4815" s="63">
        <v>70950.010003753938</v>
      </c>
      <c r="AD4815" s="63"/>
      <c r="AE4815" s="54" t="s">
        <v>177</v>
      </c>
      <c r="AG4815" s="63"/>
      <c r="AK4815" s="64"/>
      <c r="AL4815" s="64"/>
      <c r="AM4815" s="65"/>
      <c r="AO4815" s="64"/>
      <c r="AP4815" s="66"/>
      <c r="AQ4815" s="66"/>
      <c r="AS4815" s="67"/>
      <c r="AT4815" s="68"/>
    </row>
    <row r="4816" spans="1:46" x14ac:dyDescent="0.25">
      <c r="A4816" s="60">
        <v>73144.699241813738</v>
      </c>
      <c r="B4816" s="54">
        <f t="shared" si="209"/>
        <v>5</v>
      </c>
      <c r="C4816" s="54">
        <f t="shared" si="210"/>
        <v>4807</v>
      </c>
      <c r="D4816" s="60">
        <v>73144.699241813738</v>
      </c>
      <c r="G4816" s="63"/>
      <c r="I4816" s="64"/>
      <c r="J4816" s="64"/>
      <c r="K4816" s="65"/>
      <c r="M4816" s="64"/>
      <c r="N4816" s="66"/>
      <c r="O4816" s="66"/>
      <c r="Q4816" s="67"/>
      <c r="R4816" s="68"/>
      <c r="S4816" s="63"/>
      <c r="AC4816" s="63">
        <v>70964.069749700837</v>
      </c>
      <c r="AD4816" s="63"/>
      <c r="AE4816" s="54" t="s">
        <v>176</v>
      </c>
      <c r="AG4816" s="63"/>
      <c r="AK4816" s="64"/>
      <c r="AL4816" s="64"/>
      <c r="AM4816" s="65"/>
      <c r="AO4816" s="64"/>
      <c r="AP4816" s="66"/>
      <c r="AQ4816" s="66"/>
      <c r="AS4816" s="67"/>
      <c r="AT4816" s="68"/>
    </row>
    <row r="4817" spans="1:46" x14ac:dyDescent="0.25">
      <c r="A4817" s="60">
        <v>73159.97799546225</v>
      </c>
      <c r="B4817" s="54">
        <f t="shared" si="209"/>
        <v>6</v>
      </c>
      <c r="C4817" s="54">
        <f t="shared" si="210"/>
        <v>4808</v>
      </c>
      <c r="D4817" s="60">
        <v>73159.97799546225</v>
      </c>
      <c r="G4817" s="63"/>
      <c r="I4817" s="64"/>
      <c r="J4817" s="64"/>
      <c r="K4817" s="65"/>
      <c r="M4817" s="64"/>
      <c r="N4817" s="66"/>
      <c r="O4817" s="66"/>
      <c r="Q4817" s="67"/>
      <c r="R4817" s="68"/>
      <c r="S4817" s="63"/>
      <c r="AC4817" s="63">
        <v>70979.581441994756</v>
      </c>
      <c r="AD4817" s="63"/>
      <c r="AE4817" s="54" t="s">
        <v>177</v>
      </c>
      <c r="AG4817" s="63"/>
      <c r="AK4817" s="64"/>
      <c r="AL4817" s="64"/>
      <c r="AM4817" s="65"/>
      <c r="AO4817" s="64"/>
      <c r="AP4817" s="66"/>
      <c r="AQ4817" s="66"/>
      <c r="AS4817" s="67"/>
      <c r="AT4817" s="68"/>
    </row>
    <row r="4818" spans="1:46" x14ac:dyDescent="0.25">
      <c r="A4818" s="60">
        <v>73175.391692706384</v>
      </c>
      <c r="B4818" s="54">
        <f t="shared" si="209"/>
        <v>7</v>
      </c>
      <c r="C4818" s="54">
        <f t="shared" si="210"/>
        <v>4809</v>
      </c>
      <c r="D4818" s="60">
        <v>73175.391692706384</v>
      </c>
      <c r="G4818" s="63"/>
      <c r="I4818" s="64"/>
      <c r="J4818" s="64"/>
      <c r="K4818" s="65"/>
      <c r="M4818" s="64"/>
      <c r="N4818" s="66"/>
      <c r="O4818" s="66"/>
      <c r="Q4818" s="67"/>
      <c r="R4818" s="68"/>
      <c r="S4818" s="63"/>
      <c r="AC4818" s="63">
        <v>70993.508715655189</v>
      </c>
      <c r="AD4818" s="63"/>
      <c r="AE4818" s="54" t="s">
        <v>176</v>
      </c>
      <c r="AG4818" s="63"/>
      <c r="AK4818" s="64"/>
      <c r="AL4818" s="64"/>
      <c r="AM4818" s="65"/>
      <c r="AO4818" s="64"/>
      <c r="AP4818" s="66"/>
      <c r="AQ4818" s="66"/>
      <c r="AS4818" s="67"/>
      <c r="AT4818" s="68"/>
    </row>
    <row r="4819" spans="1:46" x14ac:dyDescent="0.25">
      <c r="A4819" s="60">
        <v>73190.91693462804</v>
      </c>
      <c r="B4819" s="54">
        <f t="shared" si="209"/>
        <v>8</v>
      </c>
      <c r="C4819" s="54">
        <f t="shared" si="210"/>
        <v>4810</v>
      </c>
      <c r="D4819" s="60">
        <v>73190.91693462804</v>
      </c>
      <c r="G4819" s="63"/>
      <c r="I4819" s="64"/>
      <c r="J4819" s="64"/>
      <c r="K4819" s="65"/>
      <c r="M4819" s="64"/>
      <c r="N4819" s="66"/>
      <c r="O4819" s="66"/>
      <c r="Q4819" s="67"/>
      <c r="R4819" s="68"/>
      <c r="S4819" s="63"/>
      <c r="AC4819" s="63">
        <v>71009.042427353095</v>
      </c>
      <c r="AD4819" s="63"/>
      <c r="AE4819" s="54" t="s">
        <v>177</v>
      </c>
      <c r="AG4819" s="63"/>
      <c r="AK4819" s="64"/>
      <c r="AL4819" s="64"/>
      <c r="AM4819" s="65"/>
      <c r="AO4819" s="64"/>
      <c r="AP4819" s="66"/>
      <c r="AQ4819" s="66"/>
      <c r="AS4819" s="67"/>
      <c r="AT4819" s="68"/>
    </row>
    <row r="4820" spans="1:46" x14ac:dyDescent="0.25">
      <c r="A4820" s="60">
        <v>73206.542524367571</v>
      </c>
      <c r="B4820" s="54">
        <f t="shared" si="209"/>
        <v>9</v>
      </c>
      <c r="C4820" s="54">
        <f t="shared" si="210"/>
        <v>4811</v>
      </c>
      <c r="D4820" s="60">
        <v>73206.542524367571</v>
      </c>
      <c r="G4820" s="63"/>
      <c r="I4820" s="64"/>
      <c r="J4820" s="64"/>
      <c r="K4820" s="65"/>
      <c r="M4820" s="64"/>
      <c r="N4820" s="66"/>
      <c r="O4820" s="66"/>
      <c r="Q4820" s="67"/>
      <c r="R4820" s="68"/>
      <c r="S4820" s="63"/>
      <c r="AC4820" s="63">
        <v>71023.004412416369</v>
      </c>
      <c r="AD4820" s="63"/>
      <c r="AE4820" s="54" t="s">
        <v>176</v>
      </c>
      <c r="AG4820" s="63"/>
      <c r="AK4820" s="64"/>
      <c r="AL4820" s="64"/>
      <c r="AM4820" s="65"/>
      <c r="AO4820" s="64"/>
      <c r="AP4820" s="66"/>
      <c r="AQ4820" s="66"/>
      <c r="AS4820" s="67"/>
      <c r="AT4820" s="68"/>
    </row>
    <row r="4821" spans="1:46" x14ac:dyDescent="0.25">
      <c r="A4821" s="60">
        <v>73222.232852768619</v>
      </c>
      <c r="B4821" s="54">
        <f t="shared" si="209"/>
        <v>10</v>
      </c>
      <c r="C4821" s="54">
        <f t="shared" si="210"/>
        <v>4812</v>
      </c>
      <c r="D4821" s="60">
        <v>73222.232852768619</v>
      </c>
      <c r="G4821" s="63"/>
      <c r="I4821" s="64"/>
      <c r="J4821" s="64"/>
      <c r="K4821" s="65"/>
      <c r="M4821" s="64"/>
      <c r="N4821" s="66"/>
      <c r="O4821" s="66"/>
      <c r="Q4821" s="67"/>
      <c r="R4821" s="68"/>
      <c r="S4821" s="63"/>
      <c r="AC4821" s="63">
        <v>71038.417808369268</v>
      </c>
      <c r="AD4821" s="63"/>
      <c r="AE4821" s="54" t="s">
        <v>177</v>
      </c>
      <c r="AG4821" s="63"/>
      <c r="AK4821" s="64"/>
      <c r="AL4821" s="64"/>
      <c r="AM4821" s="65"/>
      <c r="AO4821" s="64"/>
      <c r="AP4821" s="66"/>
      <c r="AQ4821" s="66"/>
      <c r="AS4821" s="67"/>
      <c r="AT4821" s="68"/>
    </row>
    <row r="4822" spans="1:46" x14ac:dyDescent="0.25">
      <c r="A4822" s="60">
        <v>73237.959840782452</v>
      </c>
      <c r="B4822" s="54">
        <f t="shared" si="209"/>
        <v>11</v>
      </c>
      <c r="C4822" s="54">
        <f t="shared" si="210"/>
        <v>4813</v>
      </c>
      <c r="D4822" s="60">
        <v>73237.959840782452</v>
      </c>
      <c r="G4822" s="63"/>
      <c r="I4822" s="64"/>
      <c r="J4822" s="64"/>
      <c r="K4822" s="65"/>
      <c r="M4822" s="64"/>
      <c r="N4822" s="66"/>
      <c r="O4822" s="66"/>
      <c r="Q4822" s="67"/>
      <c r="R4822" s="68"/>
      <c r="S4822" s="63"/>
      <c r="AC4822" s="63">
        <v>71052.569197922945</v>
      </c>
      <c r="AD4822" s="63"/>
      <c r="AE4822" s="54" t="s">
        <v>176</v>
      </c>
      <c r="AG4822" s="63"/>
      <c r="AK4822" s="64"/>
      <c r="AL4822" s="64"/>
      <c r="AM4822" s="65"/>
      <c r="AO4822" s="64"/>
      <c r="AP4822" s="66"/>
      <c r="AQ4822" s="66"/>
      <c r="AS4822" s="67"/>
      <c r="AT4822" s="68"/>
    </row>
    <row r="4823" spans="1:46" x14ac:dyDescent="0.25">
      <c r="A4823" s="60">
        <v>73253.685463446658</v>
      </c>
      <c r="B4823" s="54">
        <f t="shared" si="209"/>
        <v>12</v>
      </c>
      <c r="C4823" s="54">
        <f t="shared" si="210"/>
        <v>4814</v>
      </c>
      <c r="D4823" s="60">
        <v>73253.685463446658</v>
      </c>
      <c r="G4823" s="63"/>
      <c r="I4823" s="64"/>
      <c r="J4823" s="64"/>
      <c r="K4823" s="65"/>
      <c r="M4823" s="64"/>
      <c r="N4823" s="66"/>
      <c r="O4823" s="66"/>
      <c r="Q4823" s="67"/>
      <c r="R4823" s="68"/>
      <c r="S4823" s="63"/>
      <c r="AC4823" s="63">
        <v>71067.737957211211</v>
      </c>
      <c r="AD4823" s="63"/>
      <c r="AE4823" s="54" t="s">
        <v>177</v>
      </c>
      <c r="AG4823" s="63"/>
      <c r="AK4823" s="64"/>
      <c r="AL4823" s="64"/>
      <c r="AM4823" s="65"/>
      <c r="AO4823" s="64"/>
      <c r="AP4823" s="66"/>
      <c r="AQ4823" s="66"/>
      <c r="AS4823" s="67"/>
      <c r="AT4823" s="68"/>
    </row>
    <row r="4824" spans="1:46" x14ac:dyDescent="0.25">
      <c r="A4824" s="60">
        <v>73269.373060875572</v>
      </c>
      <c r="B4824" s="54">
        <f t="shared" si="209"/>
        <v>13</v>
      </c>
      <c r="C4824" s="54">
        <f t="shared" si="210"/>
        <v>4815</v>
      </c>
      <c r="D4824" s="60">
        <v>73269.373060875572</v>
      </c>
      <c r="G4824" s="63"/>
      <c r="I4824" s="64"/>
      <c r="J4824" s="64"/>
      <c r="K4824" s="65"/>
      <c r="M4824" s="64"/>
      <c r="N4824" s="66"/>
      <c r="O4824" s="66"/>
      <c r="Q4824" s="67"/>
      <c r="R4824" s="68"/>
      <c r="S4824" s="63"/>
      <c r="AC4824" s="63">
        <v>71082.194235047791</v>
      </c>
      <c r="AD4824" s="63"/>
      <c r="AE4824" s="54" t="s">
        <v>176</v>
      </c>
      <c r="AG4824" s="63"/>
      <c r="AK4824" s="64"/>
      <c r="AL4824" s="64"/>
      <c r="AM4824" s="65"/>
      <c r="AO4824" s="64"/>
      <c r="AP4824" s="66"/>
      <c r="AQ4824" s="66"/>
      <c r="AS4824" s="67"/>
      <c r="AT4824" s="68"/>
    </row>
    <row r="4825" spans="1:46" x14ac:dyDescent="0.25">
      <c r="A4825" s="60">
        <v>73284.993588578887</v>
      </c>
      <c r="B4825" s="54">
        <f t="shared" si="209"/>
        <v>14</v>
      </c>
      <c r="C4825" s="54">
        <f t="shared" si="210"/>
        <v>4816</v>
      </c>
      <c r="D4825" s="60">
        <v>73284.993588578887</v>
      </c>
      <c r="G4825" s="63"/>
      <c r="I4825" s="64"/>
      <c r="J4825" s="64"/>
      <c r="K4825" s="65"/>
      <c r="M4825" s="64"/>
      <c r="N4825" s="66"/>
      <c r="O4825" s="66"/>
      <c r="Q4825" s="67"/>
      <c r="R4825" s="68"/>
      <c r="S4825" s="63"/>
      <c r="AC4825" s="63">
        <v>71097.037984427996</v>
      </c>
      <c r="AD4825" s="63"/>
      <c r="AE4825" s="54" t="s">
        <v>177</v>
      </c>
      <c r="AG4825" s="63"/>
      <c r="AK4825" s="64"/>
      <c r="AL4825" s="64"/>
      <c r="AM4825" s="65"/>
      <c r="AO4825" s="64"/>
      <c r="AP4825" s="66"/>
      <c r="AQ4825" s="66"/>
      <c r="AS4825" s="67"/>
      <c r="AT4825" s="68"/>
    </row>
    <row r="4826" spans="1:46" x14ac:dyDescent="0.25">
      <c r="A4826" s="60">
        <v>73300.512791978661</v>
      </c>
      <c r="B4826" s="54">
        <f t="shared" si="209"/>
        <v>15</v>
      </c>
      <c r="C4826" s="54">
        <f t="shared" si="210"/>
        <v>4817</v>
      </c>
      <c r="D4826" s="60">
        <v>73300.512791978661</v>
      </c>
      <c r="G4826" s="63"/>
      <c r="I4826" s="64"/>
      <c r="J4826" s="64"/>
      <c r="K4826" s="65"/>
      <c r="M4826" s="64"/>
      <c r="N4826" s="66"/>
      <c r="O4826" s="66"/>
      <c r="Q4826" s="67"/>
      <c r="R4826" s="68"/>
      <c r="S4826" s="63"/>
      <c r="AC4826" s="63">
        <v>71111.857116010506</v>
      </c>
      <c r="AD4826" s="63"/>
      <c r="AE4826" s="54" t="s">
        <v>176</v>
      </c>
      <c r="AG4826" s="63"/>
      <c r="AK4826" s="64"/>
      <c r="AL4826" s="64"/>
      <c r="AM4826" s="65"/>
      <c r="AO4826" s="64"/>
      <c r="AP4826" s="66"/>
      <c r="AQ4826" s="66"/>
      <c r="AS4826" s="67"/>
      <c r="AT4826" s="68"/>
    </row>
    <row r="4827" spans="1:46" x14ac:dyDescent="0.25">
      <c r="A4827" s="60">
        <v>73315.919163597282</v>
      </c>
      <c r="B4827" s="54">
        <f t="shared" si="209"/>
        <v>16</v>
      </c>
      <c r="C4827" s="54">
        <f t="shared" si="210"/>
        <v>4818</v>
      </c>
      <c r="D4827" s="60">
        <v>73315.919163597282</v>
      </c>
      <c r="G4827" s="63"/>
      <c r="I4827" s="64"/>
      <c r="J4827" s="64"/>
      <c r="K4827" s="65"/>
      <c r="M4827" s="64"/>
      <c r="N4827" s="66"/>
      <c r="O4827" s="66"/>
      <c r="Q4827" s="67"/>
      <c r="R4827" s="68"/>
      <c r="S4827" s="63"/>
      <c r="AC4827" s="63">
        <v>71126.358641202562</v>
      </c>
      <c r="AD4827" s="63"/>
      <c r="AE4827" s="54" t="s">
        <v>177</v>
      </c>
      <c r="AG4827" s="63"/>
      <c r="AK4827" s="64"/>
      <c r="AL4827" s="64"/>
      <c r="AM4827" s="65"/>
      <c r="AO4827" s="64"/>
      <c r="AP4827" s="66"/>
      <c r="AQ4827" s="66"/>
      <c r="AS4827" s="67"/>
      <c r="AT4827" s="68"/>
    </row>
    <row r="4828" spans="1:46" x14ac:dyDescent="0.25">
      <c r="A4828" s="60">
        <v>73331.190504404716</v>
      </c>
      <c r="B4828" s="54">
        <f t="shared" si="209"/>
        <v>17</v>
      </c>
      <c r="C4828" s="54">
        <f t="shared" si="210"/>
        <v>4819</v>
      </c>
      <c r="D4828" s="60">
        <v>73331.190504404716</v>
      </c>
      <c r="G4828" s="63"/>
      <c r="I4828" s="64"/>
      <c r="J4828" s="64"/>
      <c r="K4828" s="65"/>
      <c r="M4828" s="64"/>
      <c r="N4828" s="66"/>
      <c r="O4828" s="66"/>
      <c r="Q4828" s="67"/>
      <c r="R4828" s="68"/>
      <c r="S4828" s="63"/>
      <c r="AC4828" s="63">
        <v>71141.532812292688</v>
      </c>
      <c r="AD4828" s="63"/>
      <c r="AE4828" s="54" t="s">
        <v>176</v>
      </c>
      <c r="AG4828" s="63"/>
      <c r="AK4828" s="64"/>
      <c r="AL4828" s="64"/>
      <c r="AM4828" s="65"/>
      <c r="AO4828" s="64"/>
      <c r="AP4828" s="66"/>
      <c r="AQ4828" s="66"/>
      <c r="AS4828" s="67"/>
      <c r="AT4828" s="68"/>
    </row>
    <row r="4829" spans="1:46" x14ac:dyDescent="0.25">
      <c r="A4829" s="60">
        <v>73346.335991257802</v>
      </c>
      <c r="B4829" s="54">
        <f t="shared" si="209"/>
        <v>18</v>
      </c>
      <c r="C4829" s="54">
        <f t="shared" si="210"/>
        <v>4820</v>
      </c>
      <c r="D4829" s="60">
        <v>73346.335991257802</v>
      </c>
      <c r="G4829" s="63"/>
      <c r="I4829" s="64"/>
      <c r="J4829" s="64"/>
      <c r="K4829" s="65"/>
      <c r="M4829" s="64"/>
      <c r="N4829" s="66"/>
      <c r="O4829" s="66"/>
      <c r="Q4829" s="67"/>
      <c r="R4829" s="68"/>
      <c r="S4829" s="63"/>
      <c r="AC4829" s="63">
        <v>71155.743483671919</v>
      </c>
      <c r="AD4829" s="63"/>
      <c r="AE4829" s="54" t="s">
        <v>177</v>
      </c>
      <c r="AG4829" s="63"/>
      <c r="AK4829" s="64"/>
      <c r="AL4829" s="64"/>
      <c r="AM4829" s="65"/>
      <c r="AO4829" s="64"/>
      <c r="AP4829" s="66"/>
      <c r="AQ4829" s="66"/>
      <c r="AS4829" s="67"/>
      <c r="AT4829" s="68"/>
    </row>
    <row r="4830" spans="1:46" x14ac:dyDescent="0.25">
      <c r="A4830" s="60">
        <v>73361.34945512237</v>
      </c>
      <c r="B4830" s="54">
        <f t="shared" si="209"/>
        <v>19</v>
      </c>
      <c r="C4830" s="54">
        <f t="shared" si="210"/>
        <v>4821</v>
      </c>
      <c r="D4830" s="60">
        <v>73361.34945512237</v>
      </c>
      <c r="G4830" s="63"/>
      <c r="I4830" s="64"/>
      <c r="J4830" s="64"/>
      <c r="K4830" s="65"/>
      <c r="M4830" s="64"/>
      <c r="N4830" s="66"/>
      <c r="O4830" s="66"/>
      <c r="Q4830" s="67"/>
      <c r="R4830" s="68"/>
      <c r="S4830" s="63"/>
      <c r="AC4830" s="63">
        <v>71171.198026009835</v>
      </c>
      <c r="AD4830" s="63"/>
      <c r="AE4830" s="54" t="s">
        <v>176</v>
      </c>
      <c r="AG4830" s="63"/>
      <c r="AK4830" s="64"/>
      <c r="AL4830" s="64"/>
      <c r="AM4830" s="65"/>
      <c r="AO4830" s="64"/>
      <c r="AP4830" s="66"/>
      <c r="AQ4830" s="66"/>
      <c r="AS4830" s="67"/>
      <c r="AT4830" s="68"/>
    </row>
    <row r="4831" spans="1:46" x14ac:dyDescent="0.25">
      <c r="A4831" s="60">
        <v>73376.258577523287</v>
      </c>
      <c r="B4831" s="54">
        <f t="shared" si="209"/>
        <v>20</v>
      </c>
      <c r="C4831" s="54">
        <f t="shared" si="210"/>
        <v>4822</v>
      </c>
      <c r="D4831" s="60">
        <v>73376.258577523287</v>
      </c>
      <c r="G4831" s="63"/>
      <c r="I4831" s="64"/>
      <c r="J4831" s="64"/>
      <c r="K4831" s="65"/>
      <c r="M4831" s="64"/>
      <c r="N4831" s="66"/>
      <c r="O4831" s="66"/>
      <c r="Q4831" s="67"/>
      <c r="R4831" s="68"/>
      <c r="S4831" s="63"/>
      <c r="AC4831" s="63">
        <v>71185.229532453232</v>
      </c>
      <c r="AD4831" s="63"/>
      <c r="AE4831" s="54" t="s">
        <v>177</v>
      </c>
      <c r="AG4831" s="63"/>
      <c r="AK4831" s="64"/>
      <c r="AL4831" s="64"/>
      <c r="AM4831" s="65"/>
      <c r="AO4831" s="64"/>
      <c r="AP4831" s="66"/>
      <c r="AQ4831" s="66"/>
      <c r="AS4831" s="67"/>
      <c r="AT4831" s="68"/>
    </row>
    <row r="4832" spans="1:46" x14ac:dyDescent="0.25">
      <c r="A4832" s="60">
        <v>73391.071697971318</v>
      </c>
      <c r="B4832" s="54">
        <f t="shared" si="209"/>
        <v>21</v>
      </c>
      <c r="C4832" s="54">
        <f t="shared" si="210"/>
        <v>4823</v>
      </c>
      <c r="D4832" s="60">
        <v>73391.071697971318</v>
      </c>
      <c r="G4832" s="63"/>
      <c r="I4832" s="64"/>
      <c r="J4832" s="64"/>
      <c r="K4832" s="65"/>
      <c r="M4832" s="64"/>
      <c r="N4832" s="66"/>
      <c r="O4832" s="66"/>
      <c r="Q4832" s="67"/>
      <c r="R4832" s="68"/>
      <c r="S4832" s="63"/>
      <c r="AC4832" s="63">
        <v>71200.828716707882</v>
      </c>
      <c r="AD4832" s="63"/>
      <c r="AE4832" s="54" t="s">
        <v>176</v>
      </c>
      <c r="AG4832" s="63"/>
      <c r="AK4832" s="64"/>
      <c r="AL4832" s="64"/>
      <c r="AM4832" s="65"/>
      <c r="AO4832" s="64"/>
      <c r="AP4832" s="66"/>
      <c r="AQ4832" s="66"/>
      <c r="AS4832" s="67"/>
      <c r="AT4832" s="68"/>
    </row>
    <row r="4833" spans="1:46" x14ac:dyDescent="0.25">
      <c r="A4833" s="60">
        <v>73405.82917365944</v>
      </c>
      <c r="B4833" s="54">
        <f t="shared" si="209"/>
        <v>22</v>
      </c>
      <c r="C4833" s="54">
        <f t="shared" si="210"/>
        <v>4824</v>
      </c>
      <c r="D4833" s="60">
        <v>73405.82917365944</v>
      </c>
      <c r="G4833" s="63"/>
      <c r="I4833" s="64"/>
      <c r="J4833" s="64"/>
      <c r="K4833" s="65"/>
      <c r="M4833" s="64"/>
      <c r="N4833" s="66"/>
      <c r="O4833" s="66"/>
      <c r="Q4833" s="67"/>
      <c r="R4833" s="68"/>
      <c r="S4833" s="63"/>
      <c r="AC4833" s="63">
        <v>71214.832508802414</v>
      </c>
      <c r="AD4833" s="63"/>
      <c r="AE4833" s="54" t="s">
        <v>177</v>
      </c>
      <c r="AG4833" s="63"/>
      <c r="AK4833" s="64"/>
      <c r="AL4833" s="64"/>
      <c r="AM4833" s="65"/>
      <c r="AO4833" s="64"/>
      <c r="AP4833" s="66"/>
      <c r="AQ4833" s="66"/>
      <c r="AS4833" s="67"/>
      <c r="AT4833" s="68"/>
    </row>
    <row r="4834" spans="1:46" x14ac:dyDescent="0.25">
      <c r="A4834" s="60">
        <v>73420.548605265096</v>
      </c>
      <c r="B4834" s="54">
        <f t="shared" si="209"/>
        <v>23</v>
      </c>
      <c r="C4834" s="54">
        <f t="shared" si="210"/>
        <v>4825</v>
      </c>
      <c r="D4834" s="60">
        <v>73420.548605265096</v>
      </c>
      <c r="G4834" s="63"/>
      <c r="I4834" s="64"/>
      <c r="J4834" s="64"/>
      <c r="K4834" s="65"/>
      <c r="M4834" s="64"/>
      <c r="N4834" s="66"/>
      <c r="O4834" s="66"/>
      <c r="Q4834" s="67"/>
      <c r="R4834" s="68"/>
      <c r="S4834" s="63"/>
      <c r="AC4834" s="63">
        <v>71230.400373420678</v>
      </c>
      <c r="AD4834" s="63"/>
      <c r="AE4834" s="54" t="s">
        <v>176</v>
      </c>
      <c r="AG4834" s="63"/>
      <c r="AK4834" s="64"/>
      <c r="AL4834" s="64"/>
      <c r="AM4834" s="65"/>
      <c r="AO4834" s="64"/>
      <c r="AP4834" s="66"/>
      <c r="AQ4834" s="66"/>
      <c r="AS4834" s="67"/>
      <c r="AT4834" s="68"/>
    </row>
    <row r="4835" spans="1:46" x14ac:dyDescent="0.25">
      <c r="A4835" s="60">
        <v>73435.27563954005</v>
      </c>
      <c r="B4835" s="54">
        <f t="shared" si="209"/>
        <v>24</v>
      </c>
      <c r="C4835" s="54">
        <f t="shared" si="210"/>
        <v>4826</v>
      </c>
      <c r="D4835" s="60">
        <v>73435.27563954005</v>
      </c>
      <c r="G4835" s="63"/>
      <c r="I4835" s="64"/>
      <c r="J4835" s="64"/>
      <c r="K4835" s="65"/>
      <c r="M4835" s="64"/>
      <c r="N4835" s="66"/>
      <c r="O4835" s="66"/>
      <c r="Q4835" s="67"/>
      <c r="R4835" s="68"/>
      <c r="S4835" s="63"/>
      <c r="AC4835" s="63">
        <v>71244.535403358284</v>
      </c>
      <c r="AD4835" s="63"/>
      <c r="AE4835" s="54" t="s">
        <v>177</v>
      </c>
      <c r="AG4835" s="63"/>
      <c r="AK4835" s="64"/>
      <c r="AL4835" s="64"/>
      <c r="AM4835" s="65"/>
      <c r="AO4835" s="64"/>
      <c r="AP4835" s="66"/>
      <c r="AQ4835" s="66"/>
      <c r="AS4835" s="67"/>
      <c r="AT4835" s="68"/>
    </row>
    <row r="4836" spans="1:46" x14ac:dyDescent="0.25">
      <c r="A4836" s="60">
        <v>73450.029893808533</v>
      </c>
      <c r="B4836" s="54">
        <f t="shared" si="209"/>
        <v>1</v>
      </c>
      <c r="C4836" s="54">
        <f t="shared" si="210"/>
        <v>4827</v>
      </c>
      <c r="D4836" s="60">
        <v>73450.029893808533</v>
      </c>
      <c r="G4836" s="63"/>
      <c r="I4836" s="64"/>
      <c r="J4836" s="64"/>
      <c r="K4836" s="65"/>
      <c r="M4836" s="64"/>
      <c r="N4836" s="66"/>
      <c r="O4836" s="66"/>
      <c r="Q4836" s="67"/>
      <c r="R4836" s="68"/>
      <c r="S4836" s="63"/>
      <c r="AC4836" s="63">
        <v>71259.896948684007</v>
      </c>
      <c r="AD4836" s="63"/>
      <c r="AE4836" s="54" t="s">
        <v>176</v>
      </c>
      <c r="AG4836" s="63"/>
      <c r="AK4836" s="64"/>
      <c r="AL4836" s="64"/>
      <c r="AM4836" s="65"/>
      <c r="AO4836" s="64"/>
      <c r="AP4836" s="66"/>
      <c r="AQ4836" s="66"/>
      <c r="AS4836" s="67"/>
      <c r="AT4836" s="68"/>
    </row>
    <row r="4837" spans="1:46" x14ac:dyDescent="0.25">
      <c r="A4837" s="60">
        <v>73464.854710448533</v>
      </c>
      <c r="B4837" s="54">
        <f t="shared" si="209"/>
        <v>2</v>
      </c>
      <c r="C4837" s="54">
        <f t="shared" si="210"/>
        <v>4828</v>
      </c>
      <c r="D4837" s="60">
        <v>73464.854710448533</v>
      </c>
      <c r="G4837" s="63"/>
      <c r="I4837" s="64"/>
      <c r="J4837" s="64"/>
      <c r="K4837" s="65"/>
      <c r="M4837" s="64"/>
      <c r="N4837" s="66"/>
      <c r="O4837" s="66"/>
      <c r="Q4837" s="67"/>
      <c r="R4837" s="68"/>
      <c r="S4837" s="63"/>
      <c r="AC4837" s="63">
        <v>71274.293003616855</v>
      </c>
      <c r="AD4837" s="63"/>
      <c r="AE4837" s="54" t="s">
        <v>177</v>
      </c>
      <c r="AG4837" s="63"/>
      <c r="AK4837" s="64"/>
      <c r="AL4837" s="64"/>
      <c r="AM4837" s="65"/>
      <c r="AO4837" s="64"/>
      <c r="AP4837" s="66"/>
      <c r="AQ4837" s="66"/>
      <c r="AS4837" s="67"/>
      <c r="AT4837" s="68"/>
    </row>
    <row r="4838" spans="1:46" x14ac:dyDescent="0.25">
      <c r="A4838" s="60">
        <v>73479.763889109716</v>
      </c>
      <c r="B4838" s="54">
        <f t="shared" si="209"/>
        <v>3</v>
      </c>
      <c r="C4838" s="54">
        <f t="shared" si="210"/>
        <v>4829</v>
      </c>
      <c r="D4838" s="60">
        <v>73479.763889109716</v>
      </c>
      <c r="G4838" s="63"/>
      <c r="I4838" s="64"/>
      <c r="J4838" s="64"/>
      <c r="K4838" s="65"/>
      <c r="M4838" s="64"/>
      <c r="N4838" s="66"/>
      <c r="O4838" s="66"/>
      <c r="Q4838" s="67"/>
      <c r="R4838" s="68"/>
      <c r="S4838" s="63"/>
      <c r="AC4838" s="63">
        <v>71289.320848128293</v>
      </c>
      <c r="AD4838" s="63"/>
      <c r="AE4838" s="54" t="s">
        <v>176</v>
      </c>
      <c r="AG4838" s="63"/>
      <c r="AK4838" s="64"/>
      <c r="AL4838" s="64"/>
      <c r="AM4838" s="65"/>
      <c r="AO4838" s="64"/>
      <c r="AP4838" s="66"/>
      <c r="AQ4838" s="66"/>
      <c r="AS4838" s="67"/>
      <c r="AT4838" s="68"/>
    </row>
    <row r="4839" spans="1:46" x14ac:dyDescent="0.25">
      <c r="A4839" s="60">
        <v>73494.791482527275</v>
      </c>
      <c r="B4839" s="54">
        <f t="shared" si="209"/>
        <v>4</v>
      </c>
      <c r="C4839" s="54">
        <f t="shared" si="210"/>
        <v>4830</v>
      </c>
      <c r="D4839" s="60">
        <v>73494.791482527275</v>
      </c>
      <c r="G4839" s="63"/>
      <c r="I4839" s="64"/>
      <c r="J4839" s="64"/>
      <c r="K4839" s="65"/>
      <c r="M4839" s="64"/>
      <c r="N4839" s="66"/>
      <c r="O4839" s="66"/>
      <c r="Q4839" s="67"/>
      <c r="R4839" s="68"/>
      <c r="S4839" s="63"/>
      <c r="AC4839" s="63">
        <v>71304.050926886965</v>
      </c>
      <c r="AD4839" s="63"/>
      <c r="AE4839" s="54" t="s">
        <v>177</v>
      </c>
      <c r="AG4839" s="63"/>
      <c r="AK4839" s="64"/>
      <c r="AL4839" s="64"/>
      <c r="AM4839" s="65"/>
      <c r="AO4839" s="64"/>
      <c r="AP4839" s="66"/>
      <c r="AQ4839" s="66"/>
      <c r="AS4839" s="67"/>
      <c r="AT4839" s="68"/>
    </row>
    <row r="4840" spans="1:46" x14ac:dyDescent="0.25">
      <c r="A4840" s="60">
        <v>73509.938317988068</v>
      </c>
      <c r="B4840" s="54">
        <f t="shared" si="209"/>
        <v>5</v>
      </c>
      <c r="C4840" s="54">
        <f t="shared" si="210"/>
        <v>4831</v>
      </c>
      <c r="D4840" s="60">
        <v>73509.938317988068</v>
      </c>
      <c r="G4840" s="63"/>
      <c r="I4840" s="64"/>
      <c r="J4840" s="64"/>
      <c r="K4840" s="65"/>
      <c r="M4840" s="64"/>
      <c r="N4840" s="66"/>
      <c r="O4840" s="66"/>
      <c r="Q4840" s="67"/>
      <c r="R4840" s="68"/>
      <c r="S4840" s="63"/>
      <c r="AC4840" s="63">
        <v>71318.693606276531</v>
      </c>
      <c r="AD4840" s="63"/>
      <c r="AE4840" s="54" t="s">
        <v>176</v>
      </c>
      <c r="AG4840" s="63"/>
      <c r="AK4840" s="64"/>
      <c r="AL4840" s="64"/>
      <c r="AM4840" s="65"/>
      <c r="AO4840" s="64"/>
      <c r="AP4840" s="66"/>
      <c r="AQ4840" s="66"/>
      <c r="AS4840" s="67"/>
      <c r="AT4840" s="68"/>
    </row>
    <row r="4841" spans="1:46" x14ac:dyDescent="0.25">
      <c r="A4841" s="60">
        <v>73525.223722327035</v>
      </c>
      <c r="B4841" s="54">
        <f t="shared" si="209"/>
        <v>6</v>
      </c>
      <c r="C4841" s="54">
        <f t="shared" si="210"/>
        <v>4832</v>
      </c>
      <c r="D4841" s="60">
        <v>73525.223722327035</v>
      </c>
      <c r="G4841" s="63"/>
      <c r="I4841" s="64"/>
      <c r="J4841" s="64"/>
      <c r="K4841" s="65"/>
      <c r="M4841" s="64"/>
      <c r="N4841" s="66"/>
      <c r="O4841" s="66"/>
      <c r="Q4841" s="67"/>
      <c r="R4841" s="68"/>
      <c r="S4841" s="63"/>
      <c r="AC4841" s="63">
        <v>71333.761938934214</v>
      </c>
      <c r="AD4841" s="63"/>
      <c r="AE4841" s="54" t="s">
        <v>177</v>
      </c>
      <c r="AG4841" s="63"/>
      <c r="AK4841" s="64"/>
      <c r="AL4841" s="64"/>
      <c r="AM4841" s="65"/>
      <c r="AO4841" s="64"/>
      <c r="AP4841" s="66"/>
      <c r="AQ4841" s="66"/>
      <c r="AS4841" s="67"/>
      <c r="AT4841" s="68"/>
    </row>
    <row r="4842" spans="1:46" x14ac:dyDescent="0.25">
      <c r="A4842" s="60">
        <v>73540.630748064257</v>
      </c>
      <c r="B4842" s="54">
        <f t="shared" si="209"/>
        <v>7</v>
      </c>
      <c r="C4842" s="54">
        <f t="shared" si="210"/>
        <v>4833</v>
      </c>
      <c r="D4842" s="60">
        <v>73540.630748064257</v>
      </c>
      <c r="G4842" s="63"/>
      <c r="I4842" s="64"/>
      <c r="J4842" s="64"/>
      <c r="K4842" s="65"/>
      <c r="M4842" s="64"/>
      <c r="N4842" s="66"/>
      <c r="O4842" s="66"/>
      <c r="Q4842" s="67"/>
      <c r="R4842" s="68"/>
      <c r="S4842" s="63"/>
      <c r="AC4842" s="63">
        <v>71348.047790844925</v>
      </c>
      <c r="AD4842" s="63"/>
      <c r="AE4842" s="54" t="s">
        <v>176</v>
      </c>
      <c r="AG4842" s="63"/>
      <c r="AK4842" s="64"/>
      <c r="AL4842" s="64"/>
      <c r="AM4842" s="65"/>
      <c r="AO4842" s="64"/>
      <c r="AP4842" s="66"/>
      <c r="AQ4842" s="66"/>
      <c r="AS4842" s="67"/>
      <c r="AT4842" s="68"/>
    </row>
    <row r="4843" spans="1:46" x14ac:dyDescent="0.25">
      <c r="A4843" s="60">
        <v>73556.16148561798</v>
      </c>
      <c r="B4843" s="54">
        <f t="shared" si="209"/>
        <v>8</v>
      </c>
      <c r="C4843" s="54">
        <f t="shared" si="210"/>
        <v>4834</v>
      </c>
      <c r="D4843" s="60">
        <v>73556.16148561798</v>
      </c>
      <c r="G4843" s="63"/>
      <c r="I4843" s="64"/>
      <c r="J4843" s="64"/>
      <c r="K4843" s="65"/>
      <c r="M4843" s="64"/>
      <c r="N4843" s="66"/>
      <c r="O4843" s="66"/>
      <c r="Q4843" s="67"/>
      <c r="R4843" s="68"/>
      <c r="S4843" s="63"/>
      <c r="AC4843" s="63">
        <v>71363.391865163576</v>
      </c>
      <c r="AD4843" s="63"/>
      <c r="AE4843" s="54" t="s">
        <v>177</v>
      </c>
      <c r="AG4843" s="63"/>
      <c r="AK4843" s="64"/>
      <c r="AL4843" s="64"/>
      <c r="AM4843" s="65"/>
      <c r="AO4843" s="64"/>
      <c r="AP4843" s="66"/>
      <c r="AQ4843" s="66"/>
      <c r="AS4843" s="67"/>
      <c r="AT4843" s="68"/>
    </row>
    <row r="4844" spans="1:46" x14ac:dyDescent="0.25">
      <c r="A4844" s="60">
        <v>73571.780951822177</v>
      </c>
      <c r="B4844" s="54">
        <f t="shared" si="209"/>
        <v>9</v>
      </c>
      <c r="C4844" s="54">
        <f t="shared" si="210"/>
        <v>4835</v>
      </c>
      <c r="D4844" s="60">
        <v>73571.780951822177</v>
      </c>
      <c r="G4844" s="63"/>
      <c r="I4844" s="64"/>
      <c r="J4844" s="64"/>
      <c r="K4844" s="65"/>
      <c r="M4844" s="64"/>
      <c r="N4844" s="66"/>
      <c r="O4844" s="66"/>
      <c r="Q4844" s="67"/>
      <c r="R4844" s="68"/>
      <c r="S4844" s="63"/>
      <c r="AC4844" s="63">
        <v>71377.417333466932</v>
      </c>
      <c r="AD4844" s="63"/>
      <c r="AE4844" s="54" t="s">
        <v>176</v>
      </c>
      <c r="AG4844" s="63"/>
      <c r="AK4844" s="64"/>
      <c r="AL4844" s="64"/>
      <c r="AM4844" s="65"/>
      <c r="AO4844" s="64"/>
      <c r="AP4844" s="66"/>
      <c r="AQ4844" s="66"/>
      <c r="AS4844" s="67"/>
      <c r="AT4844" s="68"/>
    </row>
    <row r="4845" spans="1:46" x14ac:dyDescent="0.25">
      <c r="A4845" s="60">
        <v>73587.475444802549</v>
      </c>
      <c r="B4845" s="54">
        <f t="shared" si="209"/>
        <v>10</v>
      </c>
      <c r="C4845" s="54">
        <f t="shared" si="210"/>
        <v>4836</v>
      </c>
      <c r="D4845" s="60">
        <v>73587.475444802549</v>
      </c>
      <c r="G4845" s="63"/>
      <c r="I4845" s="64"/>
      <c r="J4845" s="64"/>
      <c r="K4845" s="65"/>
      <c r="M4845" s="64"/>
      <c r="N4845" s="66"/>
      <c r="O4845" s="66"/>
      <c r="Q4845" s="67"/>
      <c r="R4845" s="68"/>
      <c r="S4845" s="63"/>
      <c r="AC4845" s="63">
        <v>71392.922654438298</v>
      </c>
      <c r="AD4845" s="63"/>
      <c r="AE4845" s="54" t="s">
        <v>177</v>
      </c>
      <c r="AG4845" s="63"/>
      <c r="AK4845" s="64"/>
      <c r="AL4845" s="64"/>
      <c r="AM4845" s="65"/>
      <c r="AO4845" s="64"/>
      <c r="AP4845" s="66"/>
      <c r="AQ4845" s="66"/>
      <c r="AS4845" s="67"/>
      <c r="AT4845" s="68"/>
    </row>
    <row r="4846" spans="1:46" x14ac:dyDescent="0.25">
      <c r="A4846" s="60">
        <v>73603.19856174523</v>
      </c>
      <c r="B4846" s="54">
        <f t="shared" si="209"/>
        <v>11</v>
      </c>
      <c r="C4846" s="54">
        <f t="shared" si="210"/>
        <v>4837</v>
      </c>
      <c r="D4846" s="60">
        <v>73603.19856174523</v>
      </c>
      <c r="G4846" s="63"/>
      <c r="I4846" s="64"/>
      <c r="J4846" s="64"/>
      <c r="K4846" s="65"/>
      <c r="M4846" s="64"/>
      <c r="N4846" s="66"/>
      <c r="O4846" s="66"/>
      <c r="Q4846" s="67"/>
      <c r="R4846" s="68"/>
      <c r="S4846" s="63"/>
      <c r="AC4846" s="63">
        <v>71406.831529302523</v>
      </c>
      <c r="AD4846" s="63"/>
      <c r="AE4846" s="54" t="s">
        <v>176</v>
      </c>
      <c r="AG4846" s="63"/>
      <c r="AK4846" s="64"/>
      <c r="AL4846" s="64"/>
      <c r="AM4846" s="65"/>
      <c r="AO4846" s="64"/>
      <c r="AP4846" s="66"/>
      <c r="AQ4846" s="66"/>
      <c r="AS4846" s="67"/>
      <c r="AT4846" s="68"/>
    </row>
    <row r="4847" spans="1:46" x14ac:dyDescent="0.25">
      <c r="A4847" s="60">
        <v>73618.926359003875</v>
      </c>
      <c r="B4847" s="54">
        <f t="shared" si="209"/>
        <v>12</v>
      </c>
      <c r="C4847" s="54">
        <f t="shared" si="210"/>
        <v>4838</v>
      </c>
      <c r="D4847" s="60">
        <v>73618.926359003875</v>
      </c>
      <c r="G4847" s="63"/>
      <c r="I4847" s="64"/>
      <c r="J4847" s="64"/>
      <c r="K4847" s="65"/>
      <c r="M4847" s="64"/>
      <c r="N4847" s="66"/>
      <c r="O4847" s="66"/>
      <c r="Q4847" s="67"/>
      <c r="R4847" s="68"/>
      <c r="S4847" s="63"/>
      <c r="AC4847" s="63">
        <v>71422.356943329796</v>
      </c>
      <c r="AD4847" s="63"/>
      <c r="AE4847" s="54" t="s">
        <v>177</v>
      </c>
      <c r="AG4847" s="63"/>
      <c r="AK4847" s="64"/>
      <c r="AL4847" s="64"/>
      <c r="AM4847" s="65"/>
      <c r="AO4847" s="64"/>
      <c r="AP4847" s="66"/>
      <c r="AQ4847" s="66"/>
      <c r="AS4847" s="67"/>
      <c r="AT4847" s="68"/>
    </row>
    <row r="4848" spans="1:46" x14ac:dyDescent="0.25">
      <c r="A4848" s="60">
        <v>73634.613143076655</v>
      </c>
      <c r="B4848" s="54">
        <f t="shared" si="209"/>
        <v>13</v>
      </c>
      <c r="C4848" s="54">
        <f t="shared" si="210"/>
        <v>4839</v>
      </c>
      <c r="D4848" s="60">
        <v>73634.613143076655</v>
      </c>
      <c r="G4848" s="63"/>
      <c r="I4848" s="64"/>
      <c r="J4848" s="64"/>
      <c r="K4848" s="65"/>
      <c r="M4848" s="64"/>
      <c r="N4848" s="66"/>
      <c r="O4848" s="66"/>
      <c r="Q4848" s="67"/>
      <c r="R4848" s="68"/>
      <c r="S4848" s="63"/>
      <c r="AC4848" s="63">
        <v>71436.313663208392</v>
      </c>
      <c r="AD4848" s="63"/>
      <c r="AE4848" s="54" t="s">
        <v>176</v>
      </c>
      <c r="AG4848" s="63"/>
      <c r="AK4848" s="64"/>
      <c r="AL4848" s="64"/>
      <c r="AM4848" s="65"/>
      <c r="AO4848" s="64"/>
      <c r="AP4848" s="66"/>
      <c r="AQ4848" s="66"/>
      <c r="AS4848" s="67"/>
      <c r="AT4848" s="68"/>
    </row>
    <row r="4849" spans="1:46" x14ac:dyDescent="0.25">
      <c r="A4849" s="60">
        <v>73650.233641173225</v>
      </c>
      <c r="B4849" s="54">
        <f t="shared" si="209"/>
        <v>14</v>
      </c>
      <c r="C4849" s="54">
        <f t="shared" si="210"/>
        <v>4840</v>
      </c>
      <c r="D4849" s="60">
        <v>73650.233641173225</v>
      </c>
      <c r="G4849" s="63"/>
      <c r="I4849" s="64"/>
      <c r="J4849" s="64"/>
      <c r="K4849" s="65"/>
      <c r="M4849" s="64"/>
      <c r="N4849" s="66"/>
      <c r="O4849" s="66"/>
      <c r="Q4849" s="67"/>
      <c r="R4849" s="68"/>
      <c r="S4849" s="63"/>
      <c r="AC4849" s="63">
        <v>71451.719495649915</v>
      </c>
      <c r="AD4849" s="63"/>
      <c r="AE4849" s="54" t="s">
        <v>177</v>
      </c>
      <c r="AG4849" s="63"/>
      <c r="AK4849" s="64"/>
      <c r="AL4849" s="64"/>
      <c r="AM4849" s="65"/>
      <c r="AO4849" s="64"/>
      <c r="AP4849" s="66"/>
      <c r="AQ4849" s="66"/>
      <c r="AS4849" s="67"/>
      <c r="AT4849" s="68"/>
    </row>
    <row r="4850" spans="1:46" x14ac:dyDescent="0.25">
      <c r="A4850" s="60">
        <v>73665.755012188572</v>
      </c>
      <c r="B4850" s="54">
        <f t="shared" si="209"/>
        <v>15</v>
      </c>
      <c r="C4850" s="54">
        <f t="shared" si="210"/>
        <v>4841</v>
      </c>
      <c r="D4850" s="60">
        <v>73665.755012188572</v>
      </c>
      <c r="G4850" s="63"/>
      <c r="I4850" s="64"/>
      <c r="J4850" s="64"/>
      <c r="K4850" s="65"/>
      <c r="M4850" s="64"/>
      <c r="N4850" s="66"/>
      <c r="O4850" s="66"/>
      <c r="Q4850" s="67"/>
      <c r="R4850" s="68"/>
      <c r="S4850" s="63"/>
      <c r="AC4850" s="63">
        <v>71465.880894045345</v>
      </c>
      <c r="AD4850" s="63"/>
      <c r="AE4850" s="54" t="s">
        <v>176</v>
      </c>
      <c r="AG4850" s="63"/>
      <c r="AK4850" s="64"/>
      <c r="AL4850" s="64"/>
      <c r="AM4850" s="65"/>
      <c r="AO4850" s="64"/>
      <c r="AP4850" s="66"/>
      <c r="AQ4850" s="66"/>
      <c r="AS4850" s="67"/>
      <c r="AT4850" s="68"/>
    </row>
    <row r="4851" spans="1:46" x14ac:dyDescent="0.25">
      <c r="A4851" s="60">
        <v>73681.15955887083</v>
      </c>
      <c r="B4851" s="54">
        <f t="shared" si="209"/>
        <v>16</v>
      </c>
      <c r="C4851" s="54">
        <f t="shared" si="210"/>
        <v>4842</v>
      </c>
      <c r="D4851" s="60">
        <v>73681.15955887083</v>
      </c>
      <c r="G4851" s="63"/>
      <c r="I4851" s="64"/>
      <c r="J4851" s="64"/>
      <c r="K4851" s="65"/>
      <c r="M4851" s="64"/>
      <c r="N4851" s="66"/>
      <c r="O4851" s="66"/>
      <c r="Q4851" s="67"/>
      <c r="R4851" s="68"/>
      <c r="S4851" s="63"/>
      <c r="AC4851" s="63">
        <v>71481.051370364614</v>
      </c>
      <c r="AD4851" s="63"/>
      <c r="AE4851" s="54" t="s">
        <v>177</v>
      </c>
      <c r="AG4851" s="63"/>
      <c r="AK4851" s="64"/>
      <c r="AL4851" s="64"/>
      <c r="AM4851" s="65"/>
      <c r="AO4851" s="64"/>
      <c r="AP4851" s="66"/>
      <c r="AQ4851" s="66"/>
      <c r="AS4851" s="67"/>
      <c r="AT4851" s="68"/>
    </row>
    <row r="4852" spans="1:46" x14ac:dyDescent="0.25">
      <c r="A4852" s="60">
        <v>73696.434972418472</v>
      </c>
      <c r="B4852" s="54">
        <f t="shared" si="209"/>
        <v>17</v>
      </c>
      <c r="C4852" s="54">
        <f t="shared" si="210"/>
        <v>4843</v>
      </c>
      <c r="D4852" s="60">
        <v>73696.434972418472</v>
      </c>
      <c r="G4852" s="63"/>
      <c r="I4852" s="64"/>
      <c r="J4852" s="64"/>
      <c r="K4852" s="65"/>
      <c r="M4852" s="64"/>
      <c r="N4852" s="66"/>
      <c r="O4852" s="66"/>
      <c r="Q4852" s="67"/>
      <c r="R4852" s="68"/>
      <c r="S4852" s="63"/>
      <c r="AC4852" s="63">
        <v>71495.539649144746</v>
      </c>
      <c r="AD4852" s="63"/>
      <c r="AE4852" s="54" t="s">
        <v>176</v>
      </c>
      <c r="AG4852" s="63"/>
      <c r="AK4852" s="64"/>
      <c r="AL4852" s="64"/>
      <c r="AM4852" s="65"/>
      <c r="AO4852" s="64"/>
      <c r="AP4852" s="66"/>
      <c r="AQ4852" s="66"/>
      <c r="AS4852" s="67"/>
      <c r="AT4852" s="68"/>
    </row>
    <row r="4853" spans="1:46" x14ac:dyDescent="0.25">
      <c r="A4853" s="60">
        <v>73711.577255832963</v>
      </c>
      <c r="B4853" s="54">
        <f t="shared" si="209"/>
        <v>18</v>
      </c>
      <c r="C4853" s="54">
        <f t="shared" si="210"/>
        <v>4844</v>
      </c>
      <c r="D4853" s="60">
        <v>73711.577255832963</v>
      </c>
      <c r="G4853" s="63"/>
      <c r="I4853" s="64"/>
      <c r="J4853" s="64"/>
      <c r="K4853" s="65"/>
      <c r="M4853" s="64"/>
      <c r="N4853" s="66"/>
      <c r="O4853" s="66"/>
      <c r="Q4853" s="67"/>
      <c r="R4853" s="68"/>
      <c r="S4853" s="63"/>
      <c r="AC4853" s="63">
        <v>71510.398244722281</v>
      </c>
      <c r="AD4853" s="63"/>
      <c r="AE4853" s="54" t="s">
        <v>177</v>
      </c>
      <c r="AG4853" s="63"/>
      <c r="AK4853" s="64"/>
      <c r="AL4853" s="64"/>
      <c r="AM4853" s="65"/>
      <c r="AO4853" s="64"/>
      <c r="AP4853" s="66"/>
      <c r="AQ4853" s="66"/>
      <c r="AS4853" s="67"/>
      <c r="AT4853" s="68"/>
    </row>
    <row r="4854" spans="1:46" x14ac:dyDescent="0.25">
      <c r="A4854" s="60">
        <v>73726.595418776851</v>
      </c>
      <c r="B4854" s="54">
        <f t="shared" si="209"/>
        <v>19</v>
      </c>
      <c r="C4854" s="54">
        <f t="shared" si="210"/>
        <v>4845</v>
      </c>
      <c r="D4854" s="60">
        <v>73726.595418776851</v>
      </c>
      <c r="G4854" s="63"/>
      <c r="I4854" s="64"/>
      <c r="J4854" s="64"/>
      <c r="K4854" s="65"/>
      <c r="M4854" s="64"/>
      <c r="N4854" s="66"/>
      <c r="O4854" s="66"/>
      <c r="Q4854" s="67"/>
      <c r="R4854" s="68"/>
      <c r="S4854" s="63"/>
      <c r="AC4854" s="63">
        <v>71525.274564106949</v>
      </c>
      <c r="AD4854" s="63"/>
      <c r="AE4854" s="54" t="s">
        <v>176</v>
      </c>
      <c r="AG4854" s="63"/>
      <c r="AK4854" s="64"/>
      <c r="AL4854" s="64"/>
      <c r="AM4854" s="65"/>
      <c r="AO4854" s="64"/>
      <c r="AP4854" s="66"/>
      <c r="AQ4854" s="66"/>
      <c r="AS4854" s="67"/>
      <c r="AT4854" s="68"/>
    </row>
    <row r="4855" spans="1:46" x14ac:dyDescent="0.25">
      <c r="A4855" s="60">
        <v>73741.500423620921</v>
      </c>
      <c r="B4855" s="54">
        <f t="shared" si="209"/>
        <v>20</v>
      </c>
      <c r="C4855" s="54">
        <f t="shared" si="210"/>
        <v>4846</v>
      </c>
      <c r="D4855" s="60">
        <v>73741.500423620921</v>
      </c>
      <c r="G4855" s="63"/>
      <c r="I4855" s="64"/>
      <c r="J4855" s="64"/>
      <c r="K4855" s="65"/>
      <c r="M4855" s="64"/>
      <c r="N4855" s="66"/>
      <c r="O4855" s="66"/>
      <c r="Q4855" s="67"/>
      <c r="R4855" s="68"/>
      <c r="S4855" s="63"/>
      <c r="AC4855" s="63">
        <v>71539.797128165141</v>
      </c>
      <c r="AD4855" s="63"/>
      <c r="AE4855" s="54" t="s">
        <v>177</v>
      </c>
      <c r="AG4855" s="63"/>
      <c r="AK4855" s="64"/>
      <c r="AL4855" s="64"/>
      <c r="AM4855" s="65"/>
      <c r="AO4855" s="64"/>
      <c r="AP4855" s="66"/>
      <c r="AQ4855" s="66"/>
      <c r="AS4855" s="67"/>
      <c r="AT4855" s="68"/>
    </row>
    <row r="4856" spans="1:46" x14ac:dyDescent="0.25">
      <c r="A4856" s="60">
        <v>73756.318075548392</v>
      </c>
      <c r="B4856" s="54">
        <f t="shared" si="209"/>
        <v>21</v>
      </c>
      <c r="C4856" s="54">
        <f t="shared" si="210"/>
        <v>4847</v>
      </c>
      <c r="D4856" s="60">
        <v>73756.318075548392</v>
      </c>
      <c r="G4856" s="63"/>
      <c r="I4856" s="64"/>
      <c r="J4856" s="64"/>
      <c r="K4856" s="65"/>
      <c r="M4856" s="64"/>
      <c r="N4856" s="66"/>
      <c r="O4856" s="66"/>
      <c r="Q4856" s="67"/>
      <c r="R4856" s="68"/>
      <c r="S4856" s="63"/>
      <c r="AC4856" s="63">
        <v>71555.039696998429</v>
      </c>
      <c r="AD4856" s="63"/>
      <c r="AE4856" s="54" t="s">
        <v>176</v>
      </c>
      <c r="AG4856" s="63"/>
      <c r="AK4856" s="64"/>
      <c r="AL4856" s="64"/>
      <c r="AM4856" s="65"/>
      <c r="AO4856" s="64"/>
      <c r="AP4856" s="66"/>
      <c r="AQ4856" s="66"/>
      <c r="AS4856" s="67"/>
      <c r="AT4856" s="68"/>
    </row>
    <row r="4857" spans="1:46" x14ac:dyDescent="0.25">
      <c r="A4857" s="60">
        <v>73771.070926221553</v>
      </c>
      <c r="B4857" s="54">
        <f t="shared" si="209"/>
        <v>22</v>
      </c>
      <c r="C4857" s="54">
        <f t="shared" si="210"/>
        <v>4848</v>
      </c>
      <c r="D4857" s="60">
        <v>73771.070926221553</v>
      </c>
      <c r="G4857" s="63"/>
      <c r="I4857" s="64"/>
      <c r="J4857" s="64"/>
      <c r="K4857" s="65"/>
      <c r="M4857" s="64"/>
      <c r="N4857" s="66"/>
      <c r="O4857" s="66"/>
      <c r="Q4857" s="67"/>
      <c r="R4857" s="68"/>
      <c r="S4857" s="63"/>
      <c r="AC4857" s="63">
        <v>71569.266748116352</v>
      </c>
      <c r="AD4857" s="63"/>
      <c r="AE4857" s="54" t="s">
        <v>177</v>
      </c>
      <c r="AG4857" s="63"/>
      <c r="AK4857" s="64"/>
      <c r="AL4857" s="64"/>
      <c r="AM4857" s="65"/>
      <c r="AO4857" s="64"/>
      <c r="AP4857" s="66"/>
      <c r="AQ4857" s="66"/>
      <c r="AS4857" s="67"/>
      <c r="AT4857" s="68"/>
    </row>
    <row r="4858" spans="1:46" x14ac:dyDescent="0.25">
      <c r="A4858" s="60">
        <v>73785.794211102184</v>
      </c>
      <c r="B4858" s="54">
        <f t="shared" si="209"/>
        <v>23</v>
      </c>
      <c r="C4858" s="54">
        <f t="shared" si="210"/>
        <v>4849</v>
      </c>
      <c r="D4858" s="60">
        <v>73785.794211102184</v>
      </c>
      <c r="G4858" s="63"/>
      <c r="I4858" s="64"/>
      <c r="J4858" s="64"/>
      <c r="K4858" s="65"/>
      <c r="M4858" s="64"/>
      <c r="N4858" s="66"/>
      <c r="O4858" s="66"/>
      <c r="Q4858" s="67"/>
      <c r="R4858" s="68"/>
      <c r="S4858" s="63"/>
      <c r="AC4858" s="63">
        <v>71584.769084189553</v>
      </c>
      <c r="AD4858" s="63"/>
      <c r="AE4858" s="54" t="s">
        <v>176</v>
      </c>
      <c r="AG4858" s="63"/>
      <c r="AK4858" s="64"/>
      <c r="AL4858" s="64"/>
      <c r="AM4858" s="65"/>
      <c r="AO4858" s="64"/>
      <c r="AP4858" s="66"/>
      <c r="AQ4858" s="66"/>
      <c r="AS4858" s="67"/>
      <c r="AT4858" s="68"/>
    </row>
    <row r="4859" spans="1:46" x14ac:dyDescent="0.25">
      <c r="A4859" s="60">
        <v>73800.516179300845</v>
      </c>
      <c r="B4859" s="54">
        <f t="shared" si="209"/>
        <v>24</v>
      </c>
      <c r="C4859" s="54">
        <f t="shared" si="210"/>
        <v>4850</v>
      </c>
      <c r="D4859" s="60">
        <v>73800.516179300845</v>
      </c>
      <c r="G4859" s="63"/>
      <c r="I4859" s="64"/>
      <c r="J4859" s="64"/>
      <c r="K4859" s="65"/>
      <c r="M4859" s="64"/>
      <c r="N4859" s="66"/>
      <c r="O4859" s="66"/>
      <c r="Q4859" s="67"/>
      <c r="R4859" s="68"/>
      <c r="S4859" s="63"/>
      <c r="AC4859" s="63">
        <v>71598.807617260609</v>
      </c>
      <c r="AD4859" s="63"/>
      <c r="AE4859" s="54" t="s">
        <v>177</v>
      </c>
      <c r="AG4859" s="63"/>
      <c r="AK4859" s="64"/>
      <c r="AL4859" s="64"/>
      <c r="AM4859" s="65"/>
      <c r="AO4859" s="64"/>
      <c r="AP4859" s="66"/>
      <c r="AQ4859" s="66"/>
      <c r="AS4859" s="67"/>
      <c r="AT4859" s="68"/>
    </row>
    <row r="4860" spans="1:46" x14ac:dyDescent="0.25">
      <c r="A4860" s="60">
        <v>73815.273550991435</v>
      </c>
      <c r="B4860" s="54">
        <f t="shared" si="209"/>
        <v>1</v>
      </c>
      <c r="C4860" s="54">
        <f t="shared" si="210"/>
        <v>4851</v>
      </c>
      <c r="D4860" s="60">
        <v>73815.273550991435</v>
      </c>
      <c r="G4860" s="63"/>
      <c r="I4860" s="64"/>
      <c r="J4860" s="64"/>
      <c r="K4860" s="65"/>
      <c r="M4860" s="64"/>
      <c r="N4860" s="66"/>
      <c r="O4860" s="66"/>
      <c r="Q4860" s="67"/>
      <c r="R4860" s="68"/>
      <c r="S4860" s="63"/>
      <c r="AC4860" s="63">
        <v>71614.40821272647</v>
      </c>
      <c r="AD4860" s="63"/>
      <c r="AE4860" s="54" t="s">
        <v>176</v>
      </c>
      <c r="AG4860" s="63"/>
      <c r="AK4860" s="64"/>
      <c r="AL4860" s="64"/>
      <c r="AM4860" s="65"/>
      <c r="AO4860" s="64"/>
      <c r="AP4860" s="66"/>
      <c r="AQ4860" s="66"/>
      <c r="AS4860" s="67"/>
      <c r="AT4860" s="68"/>
    </row>
    <row r="4861" spans="1:46" x14ac:dyDescent="0.25">
      <c r="A4861" s="60">
        <v>73830.093021128792</v>
      </c>
      <c r="B4861" s="54">
        <f t="shared" si="209"/>
        <v>2</v>
      </c>
      <c r="C4861" s="54">
        <f t="shared" si="210"/>
        <v>4852</v>
      </c>
      <c r="D4861" s="60">
        <v>73830.093021128792</v>
      </c>
      <c r="G4861" s="63"/>
      <c r="I4861" s="64"/>
      <c r="J4861" s="64"/>
      <c r="K4861" s="65"/>
      <c r="M4861" s="64"/>
      <c r="N4861" s="66"/>
      <c r="O4861" s="66"/>
      <c r="Q4861" s="67"/>
      <c r="R4861" s="68"/>
      <c r="S4861" s="63"/>
      <c r="AC4861" s="63">
        <v>71628.411654044408</v>
      </c>
      <c r="AD4861" s="63"/>
      <c r="AE4861" s="54" t="s">
        <v>177</v>
      </c>
      <c r="AG4861" s="63"/>
      <c r="AK4861" s="64"/>
      <c r="AL4861" s="64"/>
      <c r="AM4861" s="65"/>
      <c r="AO4861" s="64"/>
      <c r="AP4861" s="66"/>
      <c r="AQ4861" s="66"/>
      <c r="AS4861" s="67"/>
      <c r="AT4861" s="68"/>
    </row>
    <row r="4862" spans="1:46" x14ac:dyDescent="0.25">
      <c r="A4862" s="60">
        <v>73845.005206797738</v>
      </c>
      <c r="B4862" s="54">
        <f t="shared" si="209"/>
        <v>3</v>
      </c>
      <c r="C4862" s="54">
        <f t="shared" si="210"/>
        <v>4853</v>
      </c>
      <c r="D4862" s="60">
        <v>73845.005206797738</v>
      </c>
      <c r="G4862" s="63"/>
      <c r="I4862" s="64"/>
      <c r="J4862" s="64"/>
      <c r="K4862" s="65"/>
      <c r="M4862" s="64"/>
      <c r="N4862" s="66"/>
      <c r="O4862" s="66"/>
      <c r="Q4862" s="67"/>
      <c r="R4862" s="68"/>
      <c r="S4862" s="63"/>
      <c r="AC4862" s="63">
        <v>71643.938451675698</v>
      </c>
      <c r="AD4862" s="63"/>
      <c r="AE4862" s="54" t="s">
        <v>176</v>
      </c>
      <c r="AG4862" s="63"/>
      <c r="AK4862" s="64"/>
      <c r="AL4862" s="64"/>
      <c r="AM4862" s="65"/>
      <c r="AO4862" s="64"/>
      <c r="AP4862" s="66"/>
      <c r="AQ4862" s="66"/>
      <c r="AS4862" s="67"/>
      <c r="AT4862" s="68"/>
    </row>
    <row r="4863" spans="1:46" x14ac:dyDescent="0.25">
      <c r="A4863" s="60">
        <v>73860.027218789328</v>
      </c>
      <c r="B4863" s="54">
        <f t="shared" si="209"/>
        <v>4</v>
      </c>
      <c r="C4863" s="54">
        <f t="shared" si="210"/>
        <v>4854</v>
      </c>
      <c r="D4863" s="60">
        <v>73860.027218789328</v>
      </c>
      <c r="G4863" s="63"/>
      <c r="I4863" s="64"/>
      <c r="J4863" s="64"/>
      <c r="K4863" s="65"/>
      <c r="M4863" s="64"/>
      <c r="N4863" s="66"/>
      <c r="O4863" s="66"/>
      <c r="Q4863" s="67"/>
      <c r="R4863" s="68"/>
      <c r="S4863" s="63"/>
      <c r="AC4863" s="63">
        <v>71658.069413142279</v>
      </c>
      <c r="AD4863" s="63"/>
      <c r="AE4863" s="54" t="s">
        <v>177</v>
      </c>
      <c r="AG4863" s="63"/>
      <c r="AK4863" s="64"/>
      <c r="AL4863" s="64"/>
      <c r="AM4863" s="65"/>
      <c r="AO4863" s="64"/>
      <c r="AP4863" s="66"/>
      <c r="AQ4863" s="66"/>
      <c r="AS4863" s="67"/>
      <c r="AT4863" s="68"/>
    </row>
    <row r="4864" spans="1:46" x14ac:dyDescent="0.25">
      <c r="A4864" s="60">
        <v>73875.177757569123</v>
      </c>
      <c r="B4864" s="54">
        <f t="shared" si="209"/>
        <v>5</v>
      </c>
      <c r="C4864" s="54">
        <f t="shared" si="210"/>
        <v>4855</v>
      </c>
      <c r="D4864" s="60">
        <v>73875.177757569123</v>
      </c>
      <c r="G4864" s="63"/>
      <c r="I4864" s="64"/>
      <c r="J4864" s="64"/>
      <c r="K4864" s="65"/>
      <c r="M4864" s="64"/>
      <c r="N4864" s="66"/>
      <c r="O4864" s="66"/>
      <c r="Q4864" s="67"/>
      <c r="R4864" s="68"/>
      <c r="S4864" s="63"/>
      <c r="AC4864" s="63">
        <v>71673.373448750935</v>
      </c>
      <c r="AD4864" s="63"/>
      <c r="AE4864" s="54" t="s">
        <v>176</v>
      </c>
      <c r="AG4864" s="63"/>
      <c r="AK4864" s="64"/>
      <c r="AL4864" s="64"/>
      <c r="AM4864" s="65"/>
      <c r="AO4864" s="64"/>
      <c r="AP4864" s="66"/>
      <c r="AQ4864" s="66"/>
      <c r="AS4864" s="67"/>
      <c r="AT4864" s="68"/>
    </row>
    <row r="4865" spans="1:46" x14ac:dyDescent="0.25">
      <c r="A4865" s="60">
        <v>73890.457072989084</v>
      </c>
      <c r="B4865" s="54">
        <f t="shared" si="209"/>
        <v>6</v>
      </c>
      <c r="C4865" s="54">
        <f t="shared" si="210"/>
        <v>4856</v>
      </c>
      <c r="D4865" s="60">
        <v>73890.457072989084</v>
      </c>
      <c r="G4865" s="63"/>
      <c r="I4865" s="64"/>
      <c r="J4865" s="64"/>
      <c r="K4865" s="65"/>
      <c r="M4865" s="64"/>
      <c r="N4865" s="66"/>
      <c r="O4865" s="66"/>
      <c r="Q4865" s="67"/>
      <c r="R4865" s="68"/>
      <c r="S4865" s="63"/>
      <c r="AC4865" s="63">
        <v>71687.764692497905</v>
      </c>
      <c r="AD4865" s="63"/>
      <c r="AE4865" s="54" t="s">
        <v>177</v>
      </c>
      <c r="AG4865" s="63"/>
      <c r="AK4865" s="64"/>
      <c r="AL4865" s="64"/>
      <c r="AM4865" s="65"/>
      <c r="AO4865" s="64"/>
      <c r="AP4865" s="66"/>
      <c r="AQ4865" s="66"/>
      <c r="AS4865" s="67"/>
      <c r="AT4865" s="68"/>
    </row>
    <row r="4866" spans="1:46" x14ac:dyDescent="0.25">
      <c r="A4866" s="60">
        <v>73905.868970504962</v>
      </c>
      <c r="B4866" s="54">
        <f t="shared" si="209"/>
        <v>7</v>
      </c>
      <c r="C4866" s="54">
        <f t="shared" si="210"/>
        <v>4857</v>
      </c>
      <c r="D4866" s="60">
        <v>73905.868970504962</v>
      </c>
      <c r="G4866" s="63"/>
      <c r="I4866" s="64"/>
      <c r="J4866" s="64"/>
      <c r="K4866" s="65"/>
      <c r="M4866" s="64"/>
      <c r="N4866" s="66"/>
      <c r="O4866" s="66"/>
      <c r="Q4866" s="67"/>
      <c r="R4866" s="68"/>
      <c r="S4866" s="63"/>
      <c r="AC4866" s="63">
        <v>71702.74058938399</v>
      </c>
      <c r="AD4866" s="63"/>
      <c r="AE4866" s="54" t="s">
        <v>176</v>
      </c>
      <c r="AG4866" s="63"/>
      <c r="AK4866" s="64"/>
      <c r="AL4866" s="64"/>
      <c r="AM4866" s="65"/>
      <c r="AO4866" s="64"/>
      <c r="AP4866" s="66"/>
      <c r="AQ4866" s="66"/>
      <c r="AS4866" s="67"/>
      <c r="AT4866" s="68"/>
    </row>
    <row r="4867" spans="1:46" x14ac:dyDescent="0.25">
      <c r="A4867" s="60">
        <v>73921.392892200965</v>
      </c>
      <c r="B4867" s="54">
        <f t="shared" si="209"/>
        <v>8</v>
      </c>
      <c r="C4867" s="54">
        <f t="shared" si="210"/>
        <v>4858</v>
      </c>
      <c r="D4867" s="60">
        <v>73921.392892200965</v>
      </c>
      <c r="G4867" s="63"/>
      <c r="I4867" s="64"/>
      <c r="J4867" s="64"/>
      <c r="K4867" s="65"/>
      <c r="M4867" s="64"/>
      <c r="N4867" s="66"/>
      <c r="O4867" s="66"/>
      <c r="Q4867" s="67"/>
      <c r="R4867" s="68"/>
      <c r="S4867" s="63"/>
      <c r="AC4867" s="63">
        <v>71717.46504187258</v>
      </c>
      <c r="AD4867" s="63"/>
      <c r="AE4867" s="54" t="s">
        <v>177</v>
      </c>
      <c r="AG4867" s="63"/>
      <c r="AK4867" s="64"/>
      <c r="AL4867" s="64"/>
      <c r="AM4867" s="65"/>
      <c r="AO4867" s="64"/>
      <c r="AP4867" s="66"/>
      <c r="AQ4867" s="66"/>
      <c r="AS4867" s="67"/>
      <c r="AT4867" s="68"/>
    </row>
    <row r="4868" spans="1:46" x14ac:dyDescent="0.25">
      <c r="A4868" s="60">
        <v>73937.018399542198</v>
      </c>
      <c r="B4868" s="54">
        <f t="shared" si="209"/>
        <v>9</v>
      </c>
      <c r="C4868" s="54">
        <f t="shared" si="210"/>
        <v>4859</v>
      </c>
      <c r="D4868" s="60">
        <v>73937.018399542198</v>
      </c>
      <c r="G4868" s="63"/>
      <c r="I4868" s="64"/>
      <c r="J4868" s="64"/>
      <c r="K4868" s="65"/>
      <c r="M4868" s="64"/>
      <c r="N4868" s="66"/>
      <c r="O4868" s="66"/>
      <c r="Q4868" s="67"/>
      <c r="R4868" s="68"/>
      <c r="S4868" s="63"/>
      <c r="AC4868" s="63">
        <v>71732.06837093411</v>
      </c>
      <c r="AD4868" s="63"/>
      <c r="AE4868" s="54" t="s">
        <v>176</v>
      </c>
      <c r="AG4868" s="63"/>
      <c r="AK4868" s="64"/>
      <c r="AL4868" s="64"/>
      <c r="AM4868" s="65"/>
      <c r="AO4868" s="64"/>
      <c r="AP4868" s="66"/>
      <c r="AQ4868" s="66"/>
      <c r="AS4868" s="67"/>
      <c r="AT4868" s="68"/>
    </row>
    <row r="4869" spans="1:46" x14ac:dyDescent="0.25">
      <c r="A4869" s="60">
        <v>73952.706038787961</v>
      </c>
      <c r="B4869" s="54">
        <f t="shared" si="209"/>
        <v>10</v>
      </c>
      <c r="C4869" s="54">
        <f t="shared" si="210"/>
        <v>4860</v>
      </c>
      <c r="D4869" s="60">
        <v>73952.706038787961</v>
      </c>
      <c r="G4869" s="63"/>
      <c r="I4869" s="64"/>
      <c r="J4869" s="64"/>
      <c r="K4869" s="65"/>
      <c r="M4869" s="64"/>
      <c r="N4869" s="66"/>
      <c r="O4869" s="66"/>
      <c r="Q4869" s="67"/>
      <c r="R4869" s="68"/>
      <c r="S4869" s="63"/>
      <c r="AC4869" s="63">
        <v>71747.126065482851</v>
      </c>
      <c r="AD4869" s="63"/>
      <c r="AE4869" s="54" t="s">
        <v>177</v>
      </c>
      <c r="AG4869" s="63"/>
      <c r="AK4869" s="64"/>
      <c r="AL4869" s="64"/>
      <c r="AM4869" s="65"/>
      <c r="AO4869" s="64"/>
      <c r="AP4869" s="66"/>
      <c r="AQ4869" s="66"/>
      <c r="AS4869" s="67"/>
      <c r="AT4869" s="68"/>
    </row>
    <row r="4870" spans="1:46" x14ac:dyDescent="0.25">
      <c r="A4870" s="60">
        <v>73968.435909809545</v>
      </c>
      <c r="B4870" s="54">
        <f t="shared" si="209"/>
        <v>11</v>
      </c>
      <c r="C4870" s="54">
        <f t="shared" si="210"/>
        <v>4861</v>
      </c>
      <c r="D4870" s="60">
        <v>73968.435909809545</v>
      </c>
      <c r="G4870" s="63"/>
      <c r="I4870" s="64"/>
      <c r="J4870" s="64"/>
      <c r="K4870" s="65"/>
      <c r="M4870" s="64"/>
      <c r="N4870" s="66"/>
      <c r="O4870" s="66"/>
      <c r="Q4870" s="67"/>
      <c r="R4870" s="68"/>
      <c r="S4870" s="63"/>
      <c r="AC4870" s="63">
        <v>71761.385329013225</v>
      </c>
      <c r="AD4870" s="63"/>
      <c r="AE4870" s="54" t="s">
        <v>176</v>
      </c>
      <c r="AG4870" s="63"/>
      <c r="AK4870" s="64"/>
      <c r="AL4870" s="64"/>
      <c r="AM4870" s="65"/>
      <c r="AO4870" s="64"/>
      <c r="AP4870" s="66"/>
      <c r="AQ4870" s="66"/>
      <c r="AS4870" s="67"/>
      <c r="AT4870" s="68"/>
    </row>
    <row r="4871" spans="1:46" x14ac:dyDescent="0.25">
      <c r="A4871" s="60">
        <v>73984.158184016589</v>
      </c>
      <c r="B4871" s="54">
        <f t="shared" si="209"/>
        <v>12</v>
      </c>
      <c r="C4871" s="54">
        <f t="shared" si="210"/>
        <v>4862</v>
      </c>
      <c r="D4871" s="60">
        <v>73984.158184016589</v>
      </c>
      <c r="G4871" s="63"/>
      <c r="I4871" s="64"/>
      <c r="J4871" s="64"/>
      <c r="K4871" s="65"/>
      <c r="M4871" s="64"/>
      <c r="N4871" s="66"/>
      <c r="O4871" s="66"/>
      <c r="Q4871" s="67"/>
      <c r="R4871" s="68"/>
      <c r="S4871" s="63"/>
      <c r="AC4871" s="63">
        <v>71776.711916736793</v>
      </c>
      <c r="AD4871" s="63"/>
      <c r="AE4871" s="54" t="s">
        <v>177</v>
      </c>
      <c r="AG4871" s="63"/>
      <c r="AK4871" s="64"/>
      <c r="AL4871" s="64"/>
      <c r="AM4871" s="65"/>
      <c r="AO4871" s="64"/>
      <c r="AP4871" s="66"/>
      <c r="AQ4871" s="66"/>
      <c r="AS4871" s="67"/>
      <c r="AT4871" s="68"/>
    </row>
    <row r="4872" spans="1:46" x14ac:dyDescent="0.25">
      <c r="A4872" s="60">
        <v>73999.851422759239</v>
      </c>
      <c r="B4872" s="54">
        <f t="shared" si="209"/>
        <v>13</v>
      </c>
      <c r="C4872" s="54">
        <f t="shared" si="210"/>
        <v>4863</v>
      </c>
      <c r="D4872" s="60">
        <v>73999.851422759239</v>
      </c>
      <c r="G4872" s="63"/>
      <c r="I4872" s="64"/>
      <c r="J4872" s="64"/>
      <c r="K4872" s="65"/>
      <c r="M4872" s="64"/>
      <c r="N4872" s="66"/>
      <c r="O4872" s="66"/>
      <c r="Q4872" s="67"/>
      <c r="R4872" s="68"/>
      <c r="S4872" s="63"/>
      <c r="AC4872" s="63">
        <v>71790.72476808168</v>
      </c>
      <c r="AD4872" s="63"/>
      <c r="AE4872" s="54" t="s">
        <v>176</v>
      </c>
      <c r="AG4872" s="63"/>
      <c r="AK4872" s="64"/>
      <c r="AL4872" s="64"/>
      <c r="AM4872" s="65"/>
      <c r="AO4872" s="64"/>
      <c r="AP4872" s="66"/>
      <c r="AQ4872" s="66"/>
      <c r="AS4872" s="67"/>
      <c r="AT4872" s="68"/>
    </row>
    <row r="4873" spans="1:46" x14ac:dyDescent="0.25">
      <c r="A4873" s="60">
        <v>74015.468606375623</v>
      </c>
      <c r="B4873" s="54">
        <f t="shared" si="209"/>
        <v>14</v>
      </c>
      <c r="C4873" s="54">
        <f t="shared" si="210"/>
        <v>4864</v>
      </c>
      <c r="D4873" s="60">
        <v>74015.468606375623</v>
      </c>
      <c r="G4873" s="63"/>
      <c r="I4873" s="64"/>
      <c r="J4873" s="64"/>
      <c r="K4873" s="65"/>
      <c r="M4873" s="64"/>
      <c r="N4873" s="66"/>
      <c r="O4873" s="66"/>
      <c r="Q4873" s="67"/>
      <c r="R4873" s="68"/>
      <c r="S4873" s="63"/>
      <c r="AC4873" s="63">
        <v>71806.213970441371</v>
      </c>
      <c r="AD4873" s="63"/>
      <c r="AE4873" s="54" t="s">
        <v>177</v>
      </c>
      <c r="AG4873" s="63"/>
      <c r="AK4873" s="64"/>
      <c r="AL4873" s="64"/>
      <c r="AM4873" s="65"/>
      <c r="AO4873" s="64"/>
      <c r="AP4873" s="66"/>
      <c r="AQ4873" s="66"/>
      <c r="AS4873" s="67"/>
      <c r="AT4873" s="68"/>
    </row>
    <row r="4874" spans="1:46" x14ac:dyDescent="0.25">
      <c r="A4874" s="60">
        <v>74030.99528218573</v>
      </c>
      <c r="B4874" s="54">
        <f t="shared" si="209"/>
        <v>15</v>
      </c>
      <c r="C4874" s="54">
        <f t="shared" si="210"/>
        <v>4865</v>
      </c>
      <c r="D4874" s="60">
        <v>74030.99528218573</v>
      </c>
      <c r="G4874" s="63"/>
      <c r="I4874" s="64"/>
      <c r="J4874" s="64"/>
      <c r="K4874" s="65"/>
      <c r="M4874" s="64"/>
      <c r="N4874" s="66"/>
      <c r="O4874" s="66"/>
      <c r="Q4874" s="67"/>
      <c r="R4874" s="68"/>
      <c r="S4874" s="63"/>
      <c r="AC4874" s="63">
        <v>71820.127188579179</v>
      </c>
      <c r="AD4874" s="63"/>
      <c r="AE4874" s="54" t="s">
        <v>176</v>
      </c>
      <c r="AG4874" s="63"/>
      <c r="AK4874" s="64"/>
      <c r="AL4874" s="64"/>
      <c r="AM4874" s="65"/>
      <c r="AO4874" s="64"/>
      <c r="AP4874" s="66"/>
      <c r="AQ4874" s="66"/>
      <c r="AS4874" s="67"/>
      <c r="AT4874" s="68"/>
    </row>
    <row r="4875" spans="1:46" x14ac:dyDescent="0.25">
      <c r="A4875" s="60">
        <v>74046.398747649509</v>
      </c>
      <c r="B4875" s="54">
        <f t="shared" si="209"/>
        <v>16</v>
      </c>
      <c r="C4875" s="54">
        <f t="shared" si="210"/>
        <v>4866</v>
      </c>
      <c r="D4875" s="60">
        <v>74046.398747649509</v>
      </c>
      <c r="G4875" s="63"/>
      <c r="I4875" s="64"/>
      <c r="J4875" s="64"/>
      <c r="K4875" s="65"/>
      <c r="M4875" s="64"/>
      <c r="N4875" s="66"/>
      <c r="O4875" s="66"/>
      <c r="Q4875" s="67"/>
      <c r="R4875" s="68"/>
      <c r="S4875" s="63"/>
      <c r="AC4875" s="63">
        <v>71835.652118651662</v>
      </c>
      <c r="AD4875" s="63"/>
      <c r="AE4875" s="54" t="s">
        <v>177</v>
      </c>
      <c r="AG4875" s="63"/>
      <c r="AK4875" s="64"/>
      <c r="AL4875" s="64"/>
      <c r="AM4875" s="65"/>
      <c r="AO4875" s="64"/>
      <c r="AP4875" s="66"/>
      <c r="AQ4875" s="66"/>
      <c r="AS4875" s="67"/>
      <c r="AT4875" s="68"/>
    </row>
    <row r="4876" spans="1:46" x14ac:dyDescent="0.25">
      <c r="A4876" s="60">
        <v>74061.67804783769</v>
      </c>
      <c r="B4876" s="54">
        <f t="shared" ref="B4876:B4939" si="211">IF(B4875=24,1,B4875+1)</f>
        <v>17</v>
      </c>
      <c r="C4876" s="54">
        <f t="shared" ref="C4876:C4939" si="212">C4875+1</f>
        <v>4867</v>
      </c>
      <c r="D4876" s="60">
        <v>74061.67804783769</v>
      </c>
      <c r="G4876" s="63"/>
      <c r="I4876" s="64"/>
      <c r="J4876" s="64"/>
      <c r="K4876" s="65"/>
      <c r="M4876" s="64"/>
      <c r="N4876" s="66"/>
      <c r="O4876" s="66"/>
      <c r="Q4876" s="67"/>
      <c r="R4876" s="68"/>
      <c r="S4876" s="63"/>
      <c r="AC4876" s="63">
        <v>71849.634275617078</v>
      </c>
      <c r="AD4876" s="63"/>
      <c r="AE4876" s="54" t="s">
        <v>176</v>
      </c>
      <c r="AG4876" s="63"/>
      <c r="AK4876" s="64"/>
      <c r="AL4876" s="64"/>
      <c r="AM4876" s="65"/>
      <c r="AO4876" s="64"/>
      <c r="AP4876" s="66"/>
      <c r="AQ4876" s="66"/>
      <c r="AS4876" s="67"/>
      <c r="AT4876" s="68"/>
    </row>
    <row r="4877" spans="1:46" x14ac:dyDescent="0.25">
      <c r="A4877" s="60">
        <v>74076.82052385807</v>
      </c>
      <c r="B4877" s="54">
        <f t="shared" si="211"/>
        <v>18</v>
      </c>
      <c r="C4877" s="54">
        <f t="shared" si="212"/>
        <v>4868</v>
      </c>
      <c r="D4877" s="60">
        <v>74076.82052385807</v>
      </c>
      <c r="G4877" s="63"/>
      <c r="I4877" s="64"/>
      <c r="J4877" s="64"/>
      <c r="K4877" s="65"/>
      <c r="M4877" s="64"/>
      <c r="N4877" s="66"/>
      <c r="O4877" s="66"/>
      <c r="Q4877" s="67"/>
      <c r="R4877" s="68"/>
      <c r="S4877" s="63"/>
      <c r="AC4877" s="63">
        <v>71865.060891100671</v>
      </c>
      <c r="AD4877" s="63"/>
      <c r="AE4877" s="54" t="s">
        <v>177</v>
      </c>
      <c r="AG4877" s="63"/>
      <c r="AK4877" s="64"/>
      <c r="AL4877" s="64"/>
      <c r="AM4877" s="65"/>
      <c r="AO4877" s="64"/>
      <c r="AP4877" s="66"/>
      <c r="AQ4877" s="66"/>
      <c r="AS4877" s="67"/>
      <c r="AT4877" s="68"/>
    </row>
    <row r="4878" spans="1:46" x14ac:dyDescent="0.25">
      <c r="A4878" s="60">
        <v>74091.841026409995</v>
      </c>
      <c r="B4878" s="54">
        <f t="shared" si="211"/>
        <v>19</v>
      </c>
      <c r="C4878" s="54">
        <f t="shared" si="212"/>
        <v>4869</v>
      </c>
      <c r="D4878" s="60">
        <v>74091.841026409995</v>
      </c>
      <c r="G4878" s="63"/>
      <c r="I4878" s="64"/>
      <c r="J4878" s="64"/>
      <c r="K4878" s="65"/>
      <c r="M4878" s="64"/>
      <c r="N4878" s="66"/>
      <c r="O4878" s="66"/>
      <c r="Q4878" s="67"/>
      <c r="R4878" s="68"/>
      <c r="S4878" s="63"/>
      <c r="AC4878" s="63">
        <v>71879.271805842407</v>
      </c>
      <c r="AD4878" s="63"/>
      <c r="AE4878" s="54" t="s">
        <v>176</v>
      </c>
      <c r="AG4878" s="63"/>
      <c r="AK4878" s="64"/>
      <c r="AL4878" s="64"/>
      <c r="AM4878" s="65"/>
      <c r="AO4878" s="64"/>
      <c r="AP4878" s="66"/>
      <c r="AQ4878" s="66"/>
      <c r="AS4878" s="67"/>
      <c r="AT4878" s="68"/>
    </row>
    <row r="4879" spans="1:46" x14ac:dyDescent="0.25">
      <c r="A4879" s="60">
        <v>74106.746109245811</v>
      </c>
      <c r="B4879" s="54">
        <f t="shared" si="211"/>
        <v>20</v>
      </c>
      <c r="C4879" s="54">
        <f t="shared" si="212"/>
        <v>4870</v>
      </c>
      <c r="D4879" s="60">
        <v>74106.746109245811</v>
      </c>
      <c r="G4879" s="63"/>
      <c r="I4879" s="64"/>
      <c r="J4879" s="64"/>
      <c r="K4879" s="65"/>
      <c r="M4879" s="64"/>
      <c r="N4879" s="66"/>
      <c r="O4879" s="66"/>
      <c r="Q4879" s="67"/>
      <c r="R4879" s="68"/>
      <c r="S4879" s="63"/>
      <c r="AC4879" s="63">
        <v>71894.471574748866</v>
      </c>
      <c r="AD4879" s="63"/>
      <c r="AE4879" s="54" t="s">
        <v>177</v>
      </c>
      <c r="AG4879" s="63"/>
      <c r="AK4879" s="64"/>
      <c r="AL4879" s="64"/>
      <c r="AM4879" s="65"/>
      <c r="AO4879" s="64"/>
      <c r="AP4879" s="66"/>
      <c r="AQ4879" s="66"/>
      <c r="AS4879" s="67"/>
      <c r="AT4879" s="68"/>
    </row>
    <row r="4880" spans="1:46" x14ac:dyDescent="0.25">
      <c r="A4880" s="60">
        <v>74121.564712346997</v>
      </c>
      <c r="B4880" s="54">
        <f t="shared" si="211"/>
        <v>21</v>
      </c>
      <c r="C4880" s="54">
        <f t="shared" si="212"/>
        <v>4871</v>
      </c>
      <c r="D4880" s="60">
        <v>74121.564712346997</v>
      </c>
      <c r="G4880" s="63"/>
      <c r="I4880" s="64"/>
      <c r="J4880" s="64"/>
      <c r="K4880" s="65"/>
      <c r="M4880" s="64"/>
      <c r="N4880" s="66"/>
      <c r="O4880" s="66"/>
      <c r="Q4880" s="67"/>
      <c r="R4880" s="68"/>
      <c r="S4880" s="63"/>
      <c r="AC4880" s="63">
        <v>71909.026861300692</v>
      </c>
      <c r="AD4880" s="63"/>
      <c r="AE4880" s="54" t="s">
        <v>176</v>
      </c>
      <c r="AG4880" s="63"/>
      <c r="AK4880" s="64"/>
      <c r="AL4880" s="64"/>
      <c r="AM4880" s="65"/>
      <c r="AO4880" s="64"/>
      <c r="AP4880" s="66"/>
      <c r="AQ4880" s="66"/>
      <c r="AS4880" s="67"/>
      <c r="AT4880" s="68"/>
    </row>
    <row r="4881" spans="1:46" x14ac:dyDescent="0.25">
      <c r="A4881" s="60">
        <v>74136.316676752642</v>
      </c>
      <c r="B4881" s="54">
        <f t="shared" si="211"/>
        <v>22</v>
      </c>
      <c r="C4881" s="54">
        <f t="shared" si="212"/>
        <v>4872</v>
      </c>
      <c r="D4881" s="60">
        <v>74136.316676752642</v>
      </c>
      <c r="G4881" s="63"/>
      <c r="I4881" s="64"/>
      <c r="J4881" s="64"/>
      <c r="K4881" s="65"/>
      <c r="M4881" s="64"/>
      <c r="N4881" s="66"/>
      <c r="O4881" s="66"/>
      <c r="Q4881" s="67"/>
      <c r="R4881" s="68"/>
      <c r="S4881" s="63"/>
      <c r="AC4881" s="63">
        <v>71923.900673424825</v>
      </c>
      <c r="AD4881" s="63"/>
      <c r="AE4881" s="54" t="s">
        <v>177</v>
      </c>
      <c r="AG4881" s="63"/>
      <c r="AK4881" s="64"/>
      <c r="AL4881" s="64"/>
      <c r="AM4881" s="65"/>
      <c r="AO4881" s="64"/>
      <c r="AP4881" s="66"/>
      <c r="AQ4881" s="66"/>
      <c r="AS4881" s="67"/>
      <c r="AT4881" s="68"/>
    </row>
    <row r="4882" spans="1:46" x14ac:dyDescent="0.25">
      <c r="A4882" s="60">
        <v>74151.040158509742</v>
      </c>
      <c r="B4882" s="54">
        <f t="shared" si="211"/>
        <v>23</v>
      </c>
      <c r="C4882" s="54">
        <f t="shared" si="212"/>
        <v>4873</v>
      </c>
      <c r="D4882" s="60">
        <v>74151.040158509742</v>
      </c>
      <c r="G4882" s="63"/>
      <c r="I4882" s="64"/>
      <c r="J4882" s="64"/>
      <c r="K4882" s="65"/>
      <c r="M4882" s="64"/>
      <c r="N4882" s="66"/>
      <c r="O4882" s="66"/>
      <c r="Q4882" s="67"/>
      <c r="R4882" s="68"/>
      <c r="S4882" s="63"/>
      <c r="AC4882" s="63">
        <v>71938.839328185655</v>
      </c>
      <c r="AD4882" s="63"/>
      <c r="AE4882" s="54" t="s">
        <v>176</v>
      </c>
      <c r="AG4882" s="63"/>
      <c r="AK4882" s="64"/>
      <c r="AL4882" s="64"/>
      <c r="AM4882" s="65"/>
      <c r="AO4882" s="64"/>
      <c r="AP4882" s="66"/>
      <c r="AQ4882" s="66"/>
      <c r="AS4882" s="67"/>
      <c r="AT4882" s="68"/>
    </row>
    <row r="4883" spans="1:46" x14ac:dyDescent="0.25">
      <c r="A4883" s="60">
        <v>74165.76041706698</v>
      </c>
      <c r="B4883" s="54">
        <f t="shared" si="211"/>
        <v>24</v>
      </c>
      <c r="C4883" s="54">
        <f t="shared" si="212"/>
        <v>4874</v>
      </c>
      <c r="D4883" s="60">
        <v>74165.76041706698</v>
      </c>
      <c r="G4883" s="63"/>
      <c r="I4883" s="64"/>
      <c r="J4883" s="64"/>
      <c r="K4883" s="65"/>
      <c r="M4883" s="64"/>
      <c r="N4883" s="66"/>
      <c r="O4883" s="66"/>
      <c r="Q4883" s="67"/>
      <c r="R4883" s="68"/>
      <c r="S4883" s="63"/>
      <c r="AC4883" s="63">
        <v>71953.351498532109</v>
      </c>
      <c r="AD4883" s="63"/>
      <c r="AE4883" s="54" t="s">
        <v>177</v>
      </c>
      <c r="AG4883" s="63"/>
      <c r="AK4883" s="64"/>
      <c r="AL4883" s="64"/>
      <c r="AM4883" s="65"/>
      <c r="AO4883" s="64"/>
      <c r="AP4883" s="66"/>
      <c r="AQ4883" s="66"/>
      <c r="AS4883" s="67"/>
      <c r="AT4883" s="68"/>
    </row>
    <row r="4884" spans="1:46" x14ac:dyDescent="0.25">
      <c r="A4884" s="60">
        <v>74180.517863906454</v>
      </c>
      <c r="B4884" s="54">
        <f t="shared" si="211"/>
        <v>1</v>
      </c>
      <c r="C4884" s="54">
        <f t="shared" si="212"/>
        <v>4875</v>
      </c>
      <c r="D4884" s="60">
        <v>74180.517863906454</v>
      </c>
      <c r="G4884" s="63"/>
      <c r="I4884" s="64"/>
      <c r="J4884" s="64"/>
      <c r="K4884" s="65"/>
      <c r="M4884" s="64"/>
      <c r="N4884" s="66"/>
      <c r="O4884" s="66"/>
      <c r="Q4884" s="67"/>
      <c r="R4884" s="68"/>
      <c r="S4884" s="63"/>
      <c r="AC4884" s="63">
        <v>71968.627158445772</v>
      </c>
      <c r="AD4884" s="63"/>
      <c r="AE4884" s="54" t="s">
        <v>176</v>
      </c>
      <c r="AG4884" s="63"/>
      <c r="AK4884" s="64"/>
      <c r="AL4884" s="64"/>
      <c r="AM4884" s="65"/>
      <c r="AO4884" s="64"/>
      <c r="AP4884" s="66"/>
      <c r="AQ4884" s="66"/>
      <c r="AS4884" s="67"/>
      <c r="AT4884" s="68"/>
    </row>
    <row r="4885" spans="1:46" x14ac:dyDescent="0.25">
      <c r="A4885" s="60">
        <v>74195.335358417593</v>
      </c>
      <c r="B4885" s="54">
        <f t="shared" si="211"/>
        <v>2</v>
      </c>
      <c r="C4885" s="54">
        <f t="shared" si="212"/>
        <v>4876</v>
      </c>
      <c r="D4885" s="60">
        <v>74195.335358417593</v>
      </c>
      <c r="G4885" s="63"/>
      <c r="I4885" s="64"/>
      <c r="J4885" s="64"/>
      <c r="K4885" s="65"/>
      <c r="M4885" s="64"/>
      <c r="N4885" s="66"/>
      <c r="O4885" s="66"/>
      <c r="Q4885" s="67"/>
      <c r="R4885" s="68"/>
      <c r="S4885" s="63"/>
      <c r="AC4885" s="63">
        <v>71982.826545361429</v>
      </c>
      <c r="AD4885" s="63"/>
      <c r="AE4885" s="54" t="s">
        <v>177</v>
      </c>
      <c r="AG4885" s="63"/>
      <c r="AK4885" s="64"/>
      <c r="AL4885" s="64"/>
      <c r="AM4885" s="65"/>
      <c r="AO4885" s="64"/>
      <c r="AP4885" s="66"/>
      <c r="AQ4885" s="66"/>
      <c r="AS4885" s="67"/>
      <c r="AT4885" s="68"/>
    </row>
    <row r="4886" spans="1:46" x14ac:dyDescent="0.25">
      <c r="A4886" s="60">
        <v>74210.247624076437</v>
      </c>
      <c r="B4886" s="54">
        <f t="shared" si="211"/>
        <v>3</v>
      </c>
      <c r="C4886" s="54">
        <f t="shared" si="212"/>
        <v>4877</v>
      </c>
      <c r="D4886" s="60">
        <v>74210.247624076437</v>
      </c>
      <c r="G4886" s="63"/>
      <c r="I4886" s="64"/>
      <c r="J4886" s="64"/>
      <c r="K4886" s="65"/>
      <c r="M4886" s="64"/>
      <c r="N4886" s="66"/>
      <c r="O4886" s="66"/>
      <c r="Q4886" s="67"/>
      <c r="R4886" s="68"/>
      <c r="S4886" s="63"/>
      <c r="AC4886" s="63">
        <v>71998.327850735281</v>
      </c>
      <c r="AD4886" s="63"/>
      <c r="AE4886" s="54" t="s">
        <v>176</v>
      </c>
      <c r="AG4886" s="63"/>
      <c r="AK4886" s="64"/>
      <c r="AL4886" s="64"/>
      <c r="AM4886" s="65"/>
      <c r="AO4886" s="64"/>
      <c r="AP4886" s="66"/>
      <c r="AQ4886" s="66"/>
      <c r="AS4886" s="67"/>
      <c r="AT4886" s="68"/>
    </row>
    <row r="4887" spans="1:46" x14ac:dyDescent="0.25">
      <c r="A4887" s="60">
        <v>74225.268305915408</v>
      </c>
      <c r="B4887" s="54">
        <f t="shared" si="211"/>
        <v>4</v>
      </c>
      <c r="C4887" s="54">
        <f t="shared" si="212"/>
        <v>4878</v>
      </c>
      <c r="D4887" s="60">
        <v>74225.268305915408</v>
      </c>
      <c r="G4887" s="63"/>
      <c r="I4887" s="64"/>
      <c r="J4887" s="64"/>
      <c r="K4887" s="65"/>
      <c r="M4887" s="64"/>
      <c r="N4887" s="66"/>
      <c r="O4887" s="66"/>
      <c r="Q4887" s="67"/>
      <c r="R4887" s="68"/>
      <c r="S4887" s="63"/>
      <c r="AC4887" s="63">
        <v>72012.336911824066</v>
      </c>
      <c r="AD4887" s="63"/>
      <c r="AE4887" s="54" t="s">
        <v>177</v>
      </c>
      <c r="AG4887" s="63"/>
      <c r="AK4887" s="64"/>
      <c r="AL4887" s="64"/>
      <c r="AM4887" s="65"/>
      <c r="AO4887" s="64"/>
      <c r="AP4887" s="66"/>
      <c r="AQ4887" s="66"/>
      <c r="AS4887" s="67"/>
      <c r="AT4887" s="68"/>
    </row>
    <row r="4888" spans="1:46" x14ac:dyDescent="0.25">
      <c r="A4888" s="60">
        <v>74240.418672270142</v>
      </c>
      <c r="B4888" s="54">
        <f t="shared" si="211"/>
        <v>5</v>
      </c>
      <c r="C4888" s="54">
        <f t="shared" si="212"/>
        <v>4879</v>
      </c>
      <c r="D4888" s="60">
        <v>74240.418672270142</v>
      </c>
      <c r="G4888" s="63"/>
      <c r="I4888" s="64"/>
      <c r="J4888" s="64"/>
      <c r="K4888" s="65"/>
      <c r="M4888" s="64"/>
      <c r="N4888" s="66"/>
      <c r="O4888" s="66"/>
      <c r="Q4888" s="67"/>
      <c r="R4888" s="68"/>
      <c r="S4888" s="63"/>
      <c r="AC4888" s="63">
        <v>72027.916477668099</v>
      </c>
      <c r="AD4888" s="63"/>
      <c r="AE4888" s="54" t="s">
        <v>176</v>
      </c>
      <c r="AG4888" s="63"/>
      <c r="AK4888" s="64"/>
      <c r="AL4888" s="64"/>
      <c r="AM4888" s="65"/>
      <c r="AO4888" s="64"/>
      <c r="AP4888" s="66"/>
      <c r="AQ4888" s="66"/>
      <c r="AS4888" s="67"/>
      <c r="AT4888" s="68"/>
    </row>
    <row r="4889" spans="1:46" x14ac:dyDescent="0.25">
      <c r="A4889" s="60">
        <v>74255.698347856291</v>
      </c>
      <c r="B4889" s="54">
        <f t="shared" si="211"/>
        <v>6</v>
      </c>
      <c r="C4889" s="54">
        <f t="shared" si="212"/>
        <v>4880</v>
      </c>
      <c r="D4889" s="60">
        <v>74255.698347856291</v>
      </c>
      <c r="G4889" s="63"/>
      <c r="I4889" s="64"/>
      <c r="J4889" s="64"/>
      <c r="K4889" s="65"/>
      <c r="M4889" s="64"/>
      <c r="N4889" s="66"/>
      <c r="O4889" s="66"/>
      <c r="Q4889" s="67"/>
      <c r="R4889" s="68"/>
      <c r="S4889" s="63"/>
      <c r="AC4889" s="63">
        <v>72041.896892176475</v>
      </c>
      <c r="AD4889" s="63"/>
      <c r="AE4889" s="54" t="s">
        <v>177</v>
      </c>
      <c r="AG4889" s="63"/>
      <c r="AK4889" s="64"/>
      <c r="AL4889" s="64"/>
      <c r="AM4889" s="65"/>
      <c r="AO4889" s="64"/>
      <c r="AP4889" s="66"/>
      <c r="AQ4889" s="66"/>
      <c r="AS4889" s="67"/>
      <c r="AT4889" s="68"/>
    </row>
    <row r="4890" spans="1:46" x14ac:dyDescent="0.25">
      <c r="A4890" s="60">
        <v>74271.109135124367</v>
      </c>
      <c r="B4890" s="54">
        <f t="shared" si="211"/>
        <v>7</v>
      </c>
      <c r="C4890" s="54">
        <f t="shared" si="212"/>
        <v>4881</v>
      </c>
      <c r="D4890" s="60">
        <v>74271.109135124367</v>
      </c>
      <c r="G4890" s="63"/>
      <c r="I4890" s="64"/>
      <c r="J4890" s="64"/>
      <c r="K4890" s="65"/>
      <c r="M4890" s="64"/>
      <c r="N4890" s="66"/>
      <c r="O4890" s="66"/>
      <c r="Q4890" s="67"/>
      <c r="R4890" s="68"/>
      <c r="S4890" s="63"/>
      <c r="AC4890" s="63">
        <v>72057.39534806367</v>
      </c>
      <c r="AD4890" s="63"/>
      <c r="AE4890" s="54" t="s">
        <v>176</v>
      </c>
      <c r="AG4890" s="63"/>
      <c r="AK4890" s="64"/>
      <c r="AL4890" s="64"/>
      <c r="AM4890" s="65"/>
      <c r="AO4890" s="64"/>
      <c r="AP4890" s="66"/>
      <c r="AQ4890" s="66"/>
      <c r="AS4890" s="67"/>
      <c r="AT4890" s="68"/>
    </row>
    <row r="4891" spans="1:46" x14ac:dyDescent="0.25">
      <c r="A4891" s="60">
        <v>74286.635716324672</v>
      </c>
      <c r="B4891" s="54">
        <f t="shared" si="211"/>
        <v>8</v>
      </c>
      <c r="C4891" s="54">
        <f t="shared" si="212"/>
        <v>4882</v>
      </c>
      <c r="D4891" s="60">
        <v>74286.635716324672</v>
      </c>
      <c r="G4891" s="63"/>
      <c r="I4891" s="64"/>
      <c r="J4891" s="64"/>
      <c r="K4891" s="65"/>
      <c r="M4891" s="64"/>
      <c r="N4891" s="66"/>
      <c r="O4891" s="66"/>
      <c r="Q4891" s="67"/>
      <c r="R4891" s="68"/>
      <c r="S4891" s="63"/>
      <c r="AC4891" s="63">
        <v>72071.508354983758</v>
      </c>
      <c r="AD4891" s="63"/>
      <c r="AE4891" s="54" t="s">
        <v>177</v>
      </c>
      <c r="AG4891" s="63"/>
      <c r="AK4891" s="64"/>
      <c r="AL4891" s="64"/>
      <c r="AM4891" s="65"/>
      <c r="AO4891" s="64"/>
      <c r="AP4891" s="66"/>
      <c r="AQ4891" s="66"/>
      <c r="AS4891" s="67"/>
      <c r="AT4891" s="68"/>
    </row>
    <row r="4892" spans="1:46" x14ac:dyDescent="0.25">
      <c r="A4892" s="60">
        <v>74302.258244655095</v>
      </c>
      <c r="B4892" s="54">
        <f t="shared" si="211"/>
        <v>9</v>
      </c>
      <c r="C4892" s="54">
        <f t="shared" si="212"/>
        <v>4883</v>
      </c>
      <c r="D4892" s="60">
        <v>74302.258244655095</v>
      </c>
      <c r="G4892" s="63"/>
      <c r="I4892" s="64"/>
      <c r="J4892" s="64"/>
      <c r="K4892" s="65"/>
      <c r="M4892" s="64"/>
      <c r="N4892" s="66"/>
      <c r="O4892" s="66"/>
      <c r="Q4892" s="67"/>
      <c r="R4892" s="68"/>
      <c r="S4892" s="63"/>
      <c r="AC4892" s="63">
        <v>72086.779943541624</v>
      </c>
      <c r="AD4892" s="63"/>
      <c r="AE4892" s="54" t="s">
        <v>176</v>
      </c>
      <c r="AG4892" s="63"/>
      <c r="AK4892" s="64"/>
      <c r="AL4892" s="64"/>
      <c r="AM4892" s="65"/>
      <c r="AO4892" s="64"/>
      <c r="AP4892" s="66"/>
      <c r="AQ4892" s="66"/>
      <c r="AS4892" s="67"/>
      <c r="AT4892" s="68"/>
    </row>
    <row r="4893" spans="1:46" x14ac:dyDescent="0.25">
      <c r="A4893" s="60">
        <v>74317.950718936045</v>
      </c>
      <c r="B4893" s="54">
        <f t="shared" si="211"/>
        <v>10</v>
      </c>
      <c r="C4893" s="54">
        <f t="shared" si="212"/>
        <v>4884</v>
      </c>
      <c r="D4893" s="60">
        <v>74317.950718936045</v>
      </c>
      <c r="G4893" s="63"/>
      <c r="I4893" s="64"/>
      <c r="J4893" s="64"/>
      <c r="K4893" s="65"/>
      <c r="M4893" s="64"/>
      <c r="N4893" s="66"/>
      <c r="O4893" s="66"/>
      <c r="Q4893" s="67"/>
      <c r="R4893" s="68"/>
      <c r="S4893" s="63"/>
      <c r="AC4893" s="63">
        <v>72101.152021483518</v>
      </c>
      <c r="AD4893" s="63"/>
      <c r="AE4893" s="54" t="s">
        <v>177</v>
      </c>
      <c r="AG4893" s="63"/>
      <c r="AK4893" s="64"/>
      <c r="AL4893" s="64"/>
      <c r="AM4893" s="65"/>
      <c r="AO4893" s="64"/>
      <c r="AP4893" s="66"/>
      <c r="AQ4893" s="66"/>
      <c r="AS4893" s="67"/>
      <c r="AT4893" s="68"/>
    </row>
    <row r="4894" spans="1:46" x14ac:dyDescent="0.25">
      <c r="A4894" s="60">
        <v>74333.675565404817</v>
      </c>
      <c r="B4894" s="54">
        <f t="shared" si="211"/>
        <v>11</v>
      </c>
      <c r="C4894" s="54">
        <f t="shared" si="212"/>
        <v>4885</v>
      </c>
      <c r="D4894" s="60">
        <v>74333.675565404817</v>
      </c>
      <c r="G4894" s="63"/>
      <c r="I4894" s="64"/>
      <c r="J4894" s="64"/>
      <c r="K4894" s="65"/>
      <c r="M4894" s="64"/>
      <c r="N4894" s="66"/>
      <c r="O4894" s="66"/>
      <c r="Q4894" s="67"/>
      <c r="R4894" s="68"/>
      <c r="S4894" s="63"/>
      <c r="AC4894" s="63">
        <v>72116.094905607402</v>
      </c>
      <c r="AD4894" s="63"/>
      <c r="AE4894" s="54" t="s">
        <v>176</v>
      </c>
      <c r="AG4894" s="63"/>
      <c r="AK4894" s="64"/>
      <c r="AL4894" s="64"/>
      <c r="AM4894" s="65"/>
      <c r="AO4894" s="64"/>
      <c r="AP4894" s="66"/>
      <c r="AQ4894" s="66"/>
      <c r="AS4894" s="67"/>
      <c r="AT4894" s="68"/>
    </row>
    <row r="4895" spans="1:46" x14ac:dyDescent="0.25">
      <c r="A4895" s="60">
        <v>74349.40421743039</v>
      </c>
      <c r="B4895" s="54">
        <f t="shared" si="211"/>
        <v>12</v>
      </c>
      <c r="C4895" s="54">
        <f t="shared" si="212"/>
        <v>4886</v>
      </c>
      <c r="D4895" s="60">
        <v>74349.40421743039</v>
      </c>
      <c r="G4895" s="63"/>
      <c r="I4895" s="64"/>
      <c r="J4895" s="64"/>
      <c r="K4895" s="65"/>
      <c r="M4895" s="64"/>
      <c r="N4895" s="66"/>
      <c r="O4895" s="66"/>
      <c r="Q4895" s="67"/>
      <c r="R4895" s="68"/>
      <c r="S4895" s="63"/>
      <c r="AC4895" s="63">
        <v>72130.796277623158</v>
      </c>
      <c r="AD4895" s="63"/>
      <c r="AE4895" s="54" t="s">
        <v>177</v>
      </c>
      <c r="AG4895" s="63"/>
      <c r="AK4895" s="64"/>
      <c r="AL4895" s="64"/>
      <c r="AM4895" s="65"/>
      <c r="AO4895" s="64"/>
      <c r="AP4895" s="66"/>
      <c r="AQ4895" s="66"/>
      <c r="AS4895" s="67"/>
      <c r="AT4895" s="68"/>
    </row>
    <row r="4896" spans="1:46" x14ac:dyDescent="0.25">
      <c r="A4896" s="60">
        <v>74365.091135880444</v>
      </c>
      <c r="B4896" s="54">
        <f t="shared" si="211"/>
        <v>13</v>
      </c>
      <c r="C4896" s="54">
        <f t="shared" si="212"/>
        <v>4887</v>
      </c>
      <c r="D4896" s="60">
        <v>74365.091135880444</v>
      </c>
      <c r="G4896" s="63"/>
      <c r="I4896" s="64"/>
      <c r="J4896" s="64"/>
      <c r="K4896" s="65"/>
      <c r="M4896" s="64"/>
      <c r="N4896" s="66"/>
      <c r="O4896" s="66"/>
      <c r="Q4896" s="67"/>
      <c r="R4896" s="68"/>
      <c r="S4896" s="63"/>
      <c r="AC4896" s="63">
        <v>72145.375751046464</v>
      </c>
      <c r="AD4896" s="63"/>
      <c r="AE4896" s="54" t="s">
        <v>176</v>
      </c>
      <c r="AG4896" s="63"/>
      <c r="AK4896" s="64"/>
      <c r="AL4896" s="64"/>
      <c r="AM4896" s="65"/>
      <c r="AO4896" s="64"/>
      <c r="AP4896" s="66"/>
      <c r="AQ4896" s="66"/>
      <c r="AS4896" s="67"/>
      <c r="AT4896" s="68"/>
    </row>
    <row r="4897" spans="1:46" x14ac:dyDescent="0.25">
      <c r="A4897" s="60">
        <v>74380.714915261138</v>
      </c>
      <c r="B4897" s="54">
        <f t="shared" si="211"/>
        <v>14</v>
      </c>
      <c r="C4897" s="54">
        <f t="shared" si="212"/>
        <v>4888</v>
      </c>
      <c r="D4897" s="60">
        <v>74380.714915261138</v>
      </c>
      <c r="G4897" s="63"/>
      <c r="I4897" s="64"/>
      <c r="J4897" s="64"/>
      <c r="K4897" s="65"/>
      <c r="M4897" s="64"/>
      <c r="N4897" s="66"/>
      <c r="O4897" s="66"/>
      <c r="Q4897" s="67"/>
      <c r="R4897" s="68"/>
      <c r="S4897" s="63"/>
      <c r="AC4897" s="63">
        <v>72160.414903615136</v>
      </c>
      <c r="AD4897" s="63"/>
      <c r="AE4897" s="54" t="s">
        <v>177</v>
      </c>
      <c r="AG4897" s="63"/>
      <c r="AK4897" s="64"/>
      <c r="AL4897" s="64"/>
      <c r="AM4897" s="65"/>
      <c r="AO4897" s="64"/>
      <c r="AP4897" s="66"/>
      <c r="AQ4897" s="66"/>
      <c r="AS4897" s="67"/>
      <c r="AT4897" s="68"/>
    </row>
    <row r="4898" spans="1:46" x14ac:dyDescent="0.25">
      <c r="A4898" s="60">
        <v>74396.234819407109</v>
      </c>
      <c r="B4898" s="54">
        <f t="shared" si="211"/>
        <v>15</v>
      </c>
      <c r="C4898" s="54">
        <f t="shared" si="212"/>
        <v>4889</v>
      </c>
      <c r="D4898" s="60">
        <v>74396.234819407109</v>
      </c>
      <c r="G4898" s="63"/>
      <c r="I4898" s="64"/>
      <c r="J4898" s="64"/>
      <c r="K4898" s="65"/>
      <c r="M4898" s="64"/>
      <c r="N4898" s="66"/>
      <c r="O4898" s="66"/>
      <c r="Q4898" s="67"/>
      <c r="R4898" s="68"/>
      <c r="S4898" s="63"/>
      <c r="AC4898" s="63">
        <v>72174.668731394224</v>
      </c>
      <c r="AD4898" s="63"/>
      <c r="AE4898" s="54" t="s">
        <v>176</v>
      </c>
      <c r="AG4898" s="63"/>
      <c r="AK4898" s="64"/>
      <c r="AL4898" s="64"/>
      <c r="AM4898" s="65"/>
      <c r="AO4898" s="64"/>
      <c r="AP4898" s="66"/>
      <c r="AQ4898" s="66"/>
      <c r="AS4898" s="67"/>
      <c r="AT4898" s="68"/>
    </row>
    <row r="4899" spans="1:46" x14ac:dyDescent="0.25">
      <c r="A4899" s="60">
        <v>74411.644262012094</v>
      </c>
      <c r="B4899" s="54">
        <f t="shared" si="211"/>
        <v>16</v>
      </c>
      <c r="C4899" s="54">
        <f t="shared" si="212"/>
        <v>4890</v>
      </c>
      <c r="D4899" s="60">
        <v>74411.644262012094</v>
      </c>
      <c r="G4899" s="63"/>
      <c r="I4899" s="64"/>
      <c r="J4899" s="64"/>
      <c r="K4899" s="65"/>
      <c r="M4899" s="64"/>
      <c r="N4899" s="66"/>
      <c r="O4899" s="66"/>
      <c r="Q4899" s="67"/>
      <c r="R4899" s="68"/>
      <c r="S4899" s="63"/>
      <c r="AC4899" s="63">
        <v>72189.997054314706</v>
      </c>
      <c r="AD4899" s="63"/>
      <c r="AE4899" s="54" t="s">
        <v>177</v>
      </c>
      <c r="AG4899" s="63"/>
      <c r="AK4899" s="64"/>
      <c r="AL4899" s="64"/>
      <c r="AM4899" s="65"/>
      <c r="AO4899" s="64"/>
      <c r="AP4899" s="66"/>
      <c r="AQ4899" s="66"/>
      <c r="AS4899" s="67"/>
      <c r="AT4899" s="68"/>
    </row>
    <row r="4900" spans="1:46" x14ac:dyDescent="0.25">
      <c r="A4900" s="60">
        <v>74426.91719341604</v>
      </c>
      <c r="B4900" s="54">
        <f t="shared" si="211"/>
        <v>17</v>
      </c>
      <c r="C4900" s="54">
        <f t="shared" si="212"/>
        <v>4891</v>
      </c>
      <c r="D4900" s="60">
        <v>74426.91719341604</v>
      </c>
      <c r="G4900" s="63"/>
      <c r="I4900" s="64"/>
      <c r="J4900" s="64"/>
      <c r="K4900" s="65"/>
      <c r="M4900" s="64"/>
      <c r="N4900" s="66"/>
      <c r="O4900" s="66"/>
      <c r="Q4900" s="67"/>
      <c r="R4900" s="68"/>
      <c r="S4900" s="63"/>
      <c r="AC4900" s="63">
        <v>72204.025511558168</v>
      </c>
      <c r="AD4900" s="63"/>
      <c r="AE4900" s="54" t="s">
        <v>176</v>
      </c>
      <c r="AG4900" s="63"/>
      <c r="AK4900" s="64"/>
      <c r="AL4900" s="64"/>
      <c r="AM4900" s="65"/>
      <c r="AO4900" s="64"/>
      <c r="AP4900" s="66"/>
      <c r="AQ4900" s="66"/>
      <c r="AS4900" s="67"/>
      <c r="AT4900" s="68"/>
    </row>
    <row r="4901" spans="1:46" x14ac:dyDescent="0.25">
      <c r="A4901" s="60">
        <v>74442.0650991695</v>
      </c>
      <c r="B4901" s="54">
        <f t="shared" si="211"/>
        <v>18</v>
      </c>
      <c r="C4901" s="54">
        <f t="shared" si="212"/>
        <v>4892</v>
      </c>
      <c r="D4901" s="60">
        <v>74442.0650991695</v>
      </c>
      <c r="G4901" s="63"/>
      <c r="I4901" s="64"/>
      <c r="J4901" s="64"/>
      <c r="K4901" s="65"/>
      <c r="M4901" s="64"/>
      <c r="N4901" s="66"/>
      <c r="O4901" s="66"/>
      <c r="Q4901" s="67"/>
      <c r="R4901" s="68"/>
      <c r="S4901" s="63"/>
      <c r="AC4901" s="63">
        <v>72219.543953063432</v>
      </c>
      <c r="AD4901" s="63"/>
      <c r="AE4901" s="54" t="s">
        <v>177</v>
      </c>
      <c r="AG4901" s="63"/>
      <c r="AK4901" s="64"/>
      <c r="AL4901" s="64"/>
      <c r="AM4901" s="65"/>
      <c r="AO4901" s="64"/>
      <c r="AP4901" s="66"/>
      <c r="AQ4901" s="66"/>
      <c r="AS4901" s="67"/>
      <c r="AT4901" s="68"/>
    </row>
    <row r="4902" spans="1:46" x14ac:dyDescent="0.25">
      <c r="A4902" s="60">
        <v>74457.079897868447</v>
      </c>
      <c r="B4902" s="54">
        <f t="shared" si="211"/>
        <v>19</v>
      </c>
      <c r="C4902" s="54">
        <f t="shared" si="212"/>
        <v>4893</v>
      </c>
      <c r="D4902" s="60">
        <v>74457.079897868447</v>
      </c>
      <c r="G4902" s="63"/>
      <c r="I4902" s="64"/>
      <c r="J4902" s="64"/>
      <c r="K4902" s="65"/>
      <c r="M4902" s="64"/>
      <c r="N4902" s="66"/>
      <c r="O4902" s="66"/>
      <c r="Q4902" s="67"/>
      <c r="R4902" s="68"/>
      <c r="S4902" s="63"/>
      <c r="AC4902" s="63">
        <v>72233.491842344403</v>
      </c>
      <c r="AD4902" s="63"/>
      <c r="AE4902" s="54" t="s">
        <v>176</v>
      </c>
      <c r="AG4902" s="63"/>
      <c r="AK4902" s="64"/>
      <c r="AL4902" s="64"/>
      <c r="AM4902" s="65"/>
      <c r="AO4902" s="64"/>
      <c r="AP4902" s="66"/>
      <c r="AQ4902" s="66"/>
      <c r="AS4902" s="67"/>
      <c r="AT4902" s="68"/>
    </row>
    <row r="4903" spans="1:46" x14ac:dyDescent="0.25">
      <c r="A4903" s="60">
        <v>74471.990201811306</v>
      </c>
      <c r="B4903" s="54">
        <f t="shared" si="211"/>
        <v>20</v>
      </c>
      <c r="C4903" s="54">
        <f t="shared" si="212"/>
        <v>4894</v>
      </c>
      <c r="D4903" s="60">
        <v>74471.990201811306</v>
      </c>
      <c r="G4903" s="63"/>
      <c r="I4903" s="64"/>
      <c r="J4903" s="64"/>
      <c r="K4903" s="65"/>
      <c r="M4903" s="64"/>
      <c r="N4903" s="66"/>
      <c r="O4903" s="66"/>
      <c r="Q4903" s="67"/>
      <c r="R4903" s="68"/>
      <c r="S4903" s="63"/>
      <c r="AC4903" s="63">
        <v>72249.059695709497</v>
      </c>
      <c r="AD4903" s="63"/>
      <c r="AE4903" s="54" t="s">
        <v>177</v>
      </c>
      <c r="AG4903" s="63"/>
      <c r="AK4903" s="64"/>
      <c r="AL4903" s="64"/>
      <c r="AM4903" s="65"/>
      <c r="AO4903" s="64"/>
      <c r="AP4903" s="66"/>
      <c r="AQ4903" s="66"/>
      <c r="AS4903" s="67"/>
      <c r="AT4903" s="68"/>
    </row>
    <row r="4904" spans="1:46" x14ac:dyDescent="0.25">
      <c r="A4904" s="60">
        <v>74486.803426503669</v>
      </c>
      <c r="B4904" s="54">
        <f t="shared" si="211"/>
        <v>21</v>
      </c>
      <c r="C4904" s="54">
        <f t="shared" si="212"/>
        <v>4895</v>
      </c>
      <c r="D4904" s="60">
        <v>74486.803426503669</v>
      </c>
      <c r="G4904" s="63"/>
      <c r="I4904" s="64"/>
      <c r="J4904" s="64"/>
      <c r="K4904" s="65"/>
      <c r="M4904" s="64"/>
      <c r="N4904" s="66"/>
      <c r="O4904" s="66"/>
      <c r="Q4904" s="67"/>
      <c r="R4904" s="68"/>
      <c r="S4904" s="63"/>
      <c r="AC4904" s="63">
        <v>72263.091392219532</v>
      </c>
      <c r="AD4904" s="63"/>
      <c r="AE4904" s="54" t="s">
        <v>176</v>
      </c>
      <c r="AG4904" s="63"/>
      <c r="AK4904" s="64"/>
      <c r="AL4904" s="64"/>
      <c r="AM4904" s="65"/>
      <c r="AO4904" s="64"/>
      <c r="AP4904" s="66"/>
      <c r="AQ4904" s="66"/>
      <c r="AS4904" s="67"/>
      <c r="AT4904" s="68"/>
    </row>
    <row r="4905" spans="1:46" x14ac:dyDescent="0.25">
      <c r="A4905" s="60">
        <v>74501.56063626986</v>
      </c>
      <c r="B4905" s="54">
        <f t="shared" si="211"/>
        <v>22</v>
      </c>
      <c r="C4905" s="54">
        <f t="shared" si="212"/>
        <v>4896</v>
      </c>
      <c r="D4905" s="60">
        <v>74501.56063626986</v>
      </c>
      <c r="G4905" s="63"/>
      <c r="I4905" s="64"/>
      <c r="J4905" s="64"/>
      <c r="K4905" s="65"/>
      <c r="M4905" s="64"/>
      <c r="N4905" s="66"/>
      <c r="O4905" s="66"/>
      <c r="Q4905" s="67"/>
      <c r="R4905" s="68"/>
      <c r="S4905" s="63"/>
      <c r="AC4905" s="63">
        <v>72278.546021285933</v>
      </c>
      <c r="AD4905" s="63"/>
      <c r="AE4905" s="54" t="s">
        <v>177</v>
      </c>
      <c r="AG4905" s="63"/>
      <c r="AK4905" s="64"/>
      <c r="AL4905" s="64"/>
      <c r="AM4905" s="65"/>
      <c r="AO4905" s="64"/>
      <c r="AP4905" s="66"/>
      <c r="AQ4905" s="66"/>
      <c r="AS4905" s="67"/>
      <c r="AT4905" s="68"/>
    </row>
    <row r="4906" spans="1:46" x14ac:dyDescent="0.25">
      <c r="A4906" s="60">
        <v>74516.278673374094</v>
      </c>
      <c r="B4906" s="54">
        <f t="shared" si="211"/>
        <v>23</v>
      </c>
      <c r="C4906" s="54">
        <f t="shared" si="212"/>
        <v>4897</v>
      </c>
      <c r="D4906" s="60">
        <v>74516.278673374094</v>
      </c>
      <c r="G4906" s="63"/>
      <c r="I4906" s="64"/>
      <c r="J4906" s="64"/>
      <c r="K4906" s="65"/>
      <c r="M4906" s="64"/>
      <c r="N4906" s="66"/>
      <c r="O4906" s="66"/>
      <c r="Q4906" s="67"/>
      <c r="R4906" s="68"/>
      <c r="S4906" s="63"/>
      <c r="AC4906" s="63">
        <v>72292.812193938065</v>
      </c>
      <c r="AD4906" s="63"/>
      <c r="AE4906" s="54" t="s">
        <v>176</v>
      </c>
      <c r="AG4906" s="63"/>
      <c r="AK4906" s="64"/>
      <c r="AL4906" s="64"/>
      <c r="AM4906" s="65"/>
      <c r="AO4906" s="64"/>
      <c r="AP4906" s="66"/>
      <c r="AQ4906" s="66"/>
      <c r="AS4906" s="67"/>
      <c r="AT4906" s="68"/>
    </row>
    <row r="4907" spans="1:46" x14ac:dyDescent="0.25">
      <c r="A4907" s="60">
        <v>74531.004320003558</v>
      </c>
      <c r="B4907" s="54">
        <f t="shared" si="211"/>
        <v>24</v>
      </c>
      <c r="C4907" s="54">
        <f t="shared" si="212"/>
        <v>4898</v>
      </c>
      <c r="D4907" s="60">
        <v>74531.004320003558</v>
      </c>
      <c r="G4907" s="63"/>
      <c r="I4907" s="64"/>
      <c r="J4907" s="64"/>
      <c r="K4907" s="65"/>
      <c r="M4907" s="64"/>
      <c r="N4907" s="66"/>
      <c r="O4907" s="66"/>
      <c r="Q4907" s="67"/>
      <c r="R4907" s="68"/>
      <c r="S4907" s="63"/>
      <c r="AC4907" s="63">
        <v>72308.004821998067</v>
      </c>
      <c r="AD4907" s="63"/>
      <c r="AE4907" s="54" t="s">
        <v>177</v>
      </c>
      <c r="AG4907" s="63"/>
      <c r="AK4907" s="64"/>
      <c r="AL4907" s="64"/>
      <c r="AM4907" s="65"/>
      <c r="AO4907" s="64"/>
      <c r="AP4907" s="66"/>
      <c r="AQ4907" s="66"/>
      <c r="AS4907" s="67"/>
      <c r="AT4907" s="68"/>
    </row>
    <row r="4908" spans="1:46" x14ac:dyDescent="0.25">
      <c r="A4908" s="60">
        <v>74545.75615812419</v>
      </c>
      <c r="B4908" s="54">
        <f t="shared" si="211"/>
        <v>1</v>
      </c>
      <c r="C4908" s="54">
        <f t="shared" si="212"/>
        <v>4899</v>
      </c>
      <c r="D4908" s="60">
        <v>74545.75615812419</v>
      </c>
      <c r="G4908" s="63"/>
      <c r="I4908" s="64"/>
      <c r="J4908" s="64"/>
      <c r="K4908" s="65"/>
      <c r="M4908" s="64"/>
      <c r="N4908" s="66"/>
      <c r="O4908" s="66"/>
      <c r="Q4908" s="67"/>
      <c r="R4908" s="68"/>
      <c r="S4908" s="63"/>
      <c r="AC4908" s="63">
        <v>72322.607843063306</v>
      </c>
      <c r="AD4908" s="63"/>
      <c r="AE4908" s="54" t="s">
        <v>176</v>
      </c>
      <c r="AG4908" s="63"/>
      <c r="AK4908" s="64"/>
      <c r="AL4908" s="64"/>
      <c r="AM4908" s="65"/>
      <c r="AO4908" s="64"/>
      <c r="AP4908" s="66"/>
      <c r="AQ4908" s="66"/>
      <c r="AS4908" s="67"/>
      <c r="AT4908" s="68"/>
    </row>
    <row r="4909" spans="1:46" x14ac:dyDescent="0.25">
      <c r="A4909" s="60">
        <v>74560.579179715365</v>
      </c>
      <c r="B4909" s="54">
        <f t="shared" si="211"/>
        <v>2</v>
      </c>
      <c r="C4909" s="54">
        <f t="shared" si="212"/>
        <v>4900</v>
      </c>
      <c r="D4909" s="60">
        <v>74560.579179715365</v>
      </c>
      <c r="G4909" s="63"/>
      <c r="I4909" s="64"/>
      <c r="J4909" s="64"/>
      <c r="K4909" s="65"/>
      <c r="M4909" s="64"/>
      <c r="N4909" s="66"/>
      <c r="O4909" s="66"/>
      <c r="Q4909" s="67"/>
      <c r="R4909" s="68"/>
      <c r="S4909" s="63"/>
      <c r="AC4909" s="63">
        <v>72337.443684258498</v>
      </c>
      <c r="AD4909" s="63"/>
      <c r="AE4909" s="54" t="s">
        <v>177</v>
      </c>
      <c r="AG4909" s="63"/>
      <c r="AK4909" s="64"/>
      <c r="AL4909" s="64"/>
      <c r="AM4909" s="65"/>
      <c r="AO4909" s="64"/>
      <c r="AP4909" s="66"/>
      <c r="AQ4909" s="66"/>
      <c r="AS4909" s="67"/>
      <c r="AT4909" s="68"/>
    </row>
    <row r="4910" spans="1:46" x14ac:dyDescent="0.25">
      <c r="A4910" s="60">
        <v>74575.485925435089</v>
      </c>
      <c r="B4910" s="54">
        <f t="shared" si="211"/>
        <v>3</v>
      </c>
      <c r="C4910" s="54">
        <f t="shared" si="212"/>
        <v>4901</v>
      </c>
      <c r="D4910" s="60">
        <v>74575.485925435089</v>
      </c>
      <c r="G4910" s="63"/>
      <c r="I4910" s="64"/>
      <c r="J4910" s="64"/>
      <c r="K4910" s="65"/>
      <c r="M4910" s="64"/>
      <c r="N4910" s="66"/>
      <c r="O4910" s="66"/>
      <c r="Q4910" s="67"/>
      <c r="R4910" s="68"/>
      <c r="S4910" s="63"/>
      <c r="AC4910" s="63">
        <v>72352.414653026965</v>
      </c>
      <c r="AD4910" s="63"/>
      <c r="AE4910" s="54" t="s">
        <v>176</v>
      </c>
      <c r="AG4910" s="63"/>
      <c r="AK4910" s="64"/>
      <c r="AL4910" s="64"/>
      <c r="AM4910" s="65"/>
      <c r="AO4910" s="64"/>
      <c r="AP4910" s="66"/>
      <c r="AQ4910" s="66"/>
      <c r="AS4910" s="67"/>
      <c r="AT4910" s="68"/>
    </row>
    <row r="4911" spans="1:46" x14ac:dyDescent="0.25">
      <c r="A4911" s="60">
        <v>74590.512110084295</v>
      </c>
      <c r="B4911" s="54">
        <f t="shared" si="211"/>
        <v>4</v>
      </c>
      <c r="C4911" s="54">
        <f t="shared" si="212"/>
        <v>4902</v>
      </c>
      <c r="D4911" s="60">
        <v>74590.512110084295</v>
      </c>
      <c r="G4911" s="63"/>
      <c r="I4911" s="64"/>
      <c r="J4911" s="64"/>
      <c r="K4911" s="65"/>
      <c r="M4911" s="64"/>
      <c r="N4911" s="66"/>
      <c r="O4911" s="66"/>
      <c r="Q4911" s="67"/>
      <c r="R4911" s="68"/>
      <c r="S4911" s="63"/>
      <c r="AC4911" s="63">
        <v>72366.877385280095</v>
      </c>
      <c r="AD4911" s="63"/>
      <c r="AE4911" s="54" t="s">
        <v>177</v>
      </c>
      <c r="AG4911" s="63"/>
      <c r="AK4911" s="64"/>
      <c r="AL4911" s="64"/>
      <c r="AM4911" s="65"/>
      <c r="AO4911" s="64"/>
      <c r="AP4911" s="66"/>
      <c r="AQ4911" s="66"/>
      <c r="AS4911" s="67"/>
      <c r="AT4911" s="68"/>
    </row>
    <row r="4912" spans="1:46" x14ac:dyDescent="0.25">
      <c r="A4912" s="60">
        <v>74605.657603433821</v>
      </c>
      <c r="B4912" s="54">
        <f t="shared" si="211"/>
        <v>5</v>
      </c>
      <c r="C4912" s="54">
        <f t="shared" si="212"/>
        <v>4903</v>
      </c>
      <c r="D4912" s="60">
        <v>74605.657603433821</v>
      </c>
      <c r="G4912" s="63"/>
      <c r="I4912" s="64"/>
      <c r="J4912" s="64"/>
      <c r="K4912" s="65"/>
      <c r="M4912" s="64"/>
      <c r="N4912" s="66"/>
      <c r="O4912" s="66"/>
      <c r="Q4912" s="67"/>
      <c r="R4912" s="68"/>
      <c r="S4912" s="63"/>
      <c r="AC4912" s="63">
        <v>72382.170425089542</v>
      </c>
      <c r="AD4912" s="63"/>
      <c r="AE4912" s="54" t="s">
        <v>176</v>
      </c>
      <c r="AG4912" s="63"/>
      <c r="AK4912" s="64"/>
      <c r="AL4912" s="64"/>
      <c r="AM4912" s="65"/>
      <c r="AO4912" s="64"/>
      <c r="AP4912" s="66"/>
      <c r="AQ4912" s="66"/>
      <c r="AS4912" s="67"/>
      <c r="AT4912" s="68"/>
    </row>
    <row r="4913" spans="1:46" x14ac:dyDescent="0.25">
      <c r="A4913" s="60">
        <v>74620.942371726967</v>
      </c>
      <c r="B4913" s="54">
        <f t="shared" si="211"/>
        <v>6</v>
      </c>
      <c r="C4913" s="54">
        <f t="shared" si="212"/>
        <v>4904</v>
      </c>
      <c r="D4913" s="60">
        <v>74620.942371726967</v>
      </c>
      <c r="G4913" s="63"/>
      <c r="I4913" s="64"/>
      <c r="J4913" s="64"/>
      <c r="K4913" s="65"/>
      <c r="M4913" s="64"/>
      <c r="N4913" s="66"/>
      <c r="O4913" s="66"/>
      <c r="Q4913" s="67"/>
      <c r="R4913" s="68"/>
      <c r="S4913" s="63"/>
      <c r="AC4913" s="63">
        <v>72396.32360910112</v>
      </c>
      <c r="AD4913" s="63"/>
      <c r="AE4913" s="54" t="s">
        <v>177</v>
      </c>
      <c r="AG4913" s="63"/>
      <c r="AK4913" s="64"/>
      <c r="AL4913" s="64"/>
      <c r="AM4913" s="65"/>
      <c r="AO4913" s="64"/>
      <c r="AP4913" s="66"/>
      <c r="AQ4913" s="66"/>
      <c r="AS4913" s="67"/>
      <c r="AT4913" s="68"/>
    </row>
    <row r="4914" spans="1:46" x14ac:dyDescent="0.25">
      <c r="A4914" s="60">
        <v>74636.349753694609</v>
      </c>
      <c r="B4914" s="54">
        <f t="shared" si="211"/>
        <v>7</v>
      </c>
      <c r="C4914" s="54">
        <f t="shared" si="212"/>
        <v>4905</v>
      </c>
      <c r="D4914" s="60">
        <v>74636.349753694609</v>
      </c>
      <c r="G4914" s="63"/>
      <c r="I4914" s="64"/>
      <c r="J4914" s="64"/>
      <c r="K4914" s="65"/>
      <c r="M4914" s="64"/>
      <c r="N4914" s="66"/>
      <c r="O4914" s="66"/>
      <c r="Q4914" s="67"/>
      <c r="R4914" s="68"/>
      <c r="S4914" s="63"/>
      <c r="AC4914" s="63">
        <v>72411.826542002149</v>
      </c>
      <c r="AD4914" s="63"/>
      <c r="AE4914" s="54" t="s">
        <v>176</v>
      </c>
      <c r="AG4914" s="63"/>
      <c r="AK4914" s="64"/>
      <c r="AL4914" s="64"/>
      <c r="AM4914" s="65"/>
      <c r="AO4914" s="64"/>
      <c r="AP4914" s="66"/>
      <c r="AQ4914" s="66"/>
      <c r="AS4914" s="67"/>
      <c r="AT4914" s="68"/>
    </row>
    <row r="4915" spans="1:46" x14ac:dyDescent="0.25">
      <c r="A4915" s="60">
        <v>74651.880173164885</v>
      </c>
      <c r="B4915" s="54">
        <f t="shared" si="211"/>
        <v>8</v>
      </c>
      <c r="C4915" s="54">
        <f t="shared" si="212"/>
        <v>4906</v>
      </c>
      <c r="D4915" s="60">
        <v>74651.880173164885</v>
      </c>
      <c r="G4915" s="63"/>
      <c r="I4915" s="64"/>
      <c r="J4915" s="64"/>
      <c r="K4915" s="65"/>
      <c r="M4915" s="64"/>
      <c r="N4915" s="66"/>
      <c r="O4915" s="66"/>
      <c r="Q4915" s="67"/>
      <c r="R4915" s="68"/>
      <c r="S4915" s="63"/>
      <c r="AC4915" s="63">
        <v>72425.7967185569</v>
      </c>
      <c r="AD4915" s="63"/>
      <c r="AE4915" s="54" t="s">
        <v>177</v>
      </c>
      <c r="AG4915" s="63"/>
      <c r="AK4915" s="64"/>
      <c r="AL4915" s="64"/>
      <c r="AM4915" s="65"/>
      <c r="AO4915" s="64"/>
      <c r="AP4915" s="66"/>
      <c r="AQ4915" s="66"/>
      <c r="AS4915" s="67"/>
      <c r="AT4915" s="68"/>
    </row>
    <row r="4916" spans="1:46" x14ac:dyDescent="0.25">
      <c r="A4916" s="60">
        <v>74667.501412809361</v>
      </c>
      <c r="B4916" s="54">
        <f t="shared" si="211"/>
        <v>9</v>
      </c>
      <c r="C4916" s="54">
        <f t="shared" si="212"/>
        <v>4907</v>
      </c>
      <c r="D4916" s="60">
        <v>74667.501412809361</v>
      </c>
      <c r="G4916" s="63"/>
      <c r="I4916" s="64"/>
      <c r="J4916" s="64"/>
      <c r="K4916" s="65"/>
      <c r="M4916" s="64"/>
      <c r="N4916" s="66"/>
      <c r="O4916" s="66"/>
      <c r="Q4916" s="67"/>
      <c r="R4916" s="68"/>
      <c r="S4916" s="63"/>
      <c r="AC4916" s="63">
        <v>72441.357608353719</v>
      </c>
      <c r="AD4916" s="63"/>
      <c r="AE4916" s="54" t="s">
        <v>176</v>
      </c>
      <c r="AG4916" s="63"/>
      <c r="AK4916" s="64"/>
      <c r="AL4916" s="64"/>
      <c r="AM4916" s="65"/>
      <c r="AO4916" s="64"/>
      <c r="AP4916" s="66"/>
      <c r="AQ4916" s="66"/>
      <c r="AS4916" s="67"/>
      <c r="AT4916" s="68"/>
    </row>
    <row r="4917" spans="1:46" x14ac:dyDescent="0.25">
      <c r="A4917" s="60">
        <v>74683.195061900653</v>
      </c>
      <c r="B4917" s="54">
        <f t="shared" si="211"/>
        <v>10</v>
      </c>
      <c r="C4917" s="54">
        <f t="shared" si="212"/>
        <v>4908</v>
      </c>
      <c r="D4917" s="60">
        <v>74683.195061900653</v>
      </c>
      <c r="G4917" s="63"/>
      <c r="I4917" s="64"/>
      <c r="J4917" s="64"/>
      <c r="K4917" s="65"/>
      <c r="M4917" s="64"/>
      <c r="N4917" s="66"/>
      <c r="O4917" s="66"/>
      <c r="Q4917" s="67"/>
      <c r="R4917" s="68"/>
      <c r="S4917" s="63"/>
      <c r="AC4917" s="63">
        <v>72455.304970529396</v>
      </c>
      <c r="AD4917" s="63"/>
      <c r="AE4917" s="54" t="s">
        <v>177</v>
      </c>
      <c r="AG4917" s="63"/>
      <c r="AK4917" s="64"/>
      <c r="AL4917" s="64"/>
      <c r="AM4917" s="65"/>
      <c r="AO4917" s="64"/>
      <c r="AP4917" s="66"/>
      <c r="AQ4917" s="66"/>
      <c r="AS4917" s="67"/>
      <c r="AT4917" s="68"/>
    </row>
    <row r="4918" spans="1:46" x14ac:dyDescent="0.25">
      <c r="A4918" s="60">
        <v>74698.920783032198</v>
      </c>
      <c r="B4918" s="54">
        <f t="shared" si="211"/>
        <v>11</v>
      </c>
      <c r="C4918" s="54">
        <f t="shared" si="212"/>
        <v>4909</v>
      </c>
      <c r="D4918" s="60">
        <v>74698.920783032198</v>
      </c>
      <c r="G4918" s="63"/>
      <c r="I4918" s="64"/>
      <c r="J4918" s="64"/>
      <c r="K4918" s="65"/>
      <c r="M4918" s="64"/>
      <c r="N4918" s="66"/>
      <c r="O4918" s="66"/>
      <c r="Q4918" s="67"/>
      <c r="R4918" s="68"/>
      <c r="S4918" s="63"/>
      <c r="AC4918" s="63">
        <v>72470.76806128351</v>
      </c>
      <c r="AD4918" s="63"/>
      <c r="AE4918" s="54" t="s">
        <v>176</v>
      </c>
      <c r="AG4918" s="63"/>
      <c r="AK4918" s="64"/>
      <c r="AL4918" s="64"/>
      <c r="AM4918" s="65"/>
      <c r="AO4918" s="64"/>
      <c r="AP4918" s="66"/>
      <c r="AQ4918" s="66"/>
      <c r="AS4918" s="67"/>
      <c r="AT4918" s="68"/>
    </row>
    <row r="4919" spans="1:46" x14ac:dyDescent="0.25">
      <c r="A4919" s="60">
        <v>74714.647123087663</v>
      </c>
      <c r="B4919" s="54">
        <f t="shared" si="211"/>
        <v>12</v>
      </c>
      <c r="C4919" s="54">
        <f t="shared" si="212"/>
        <v>4910</v>
      </c>
      <c r="D4919" s="60">
        <v>74714.647123087663</v>
      </c>
      <c r="G4919" s="63"/>
      <c r="I4919" s="64"/>
      <c r="J4919" s="64"/>
      <c r="K4919" s="65"/>
      <c r="M4919" s="64"/>
      <c r="N4919" s="66"/>
      <c r="O4919" s="66"/>
      <c r="Q4919" s="67"/>
      <c r="R4919" s="68"/>
      <c r="S4919" s="63"/>
      <c r="AC4919" s="63">
        <v>72484.852779514156</v>
      </c>
      <c r="AD4919" s="63"/>
      <c r="AE4919" s="54" t="s">
        <v>177</v>
      </c>
      <c r="AG4919" s="63"/>
      <c r="AK4919" s="64"/>
      <c r="AL4919" s="64"/>
      <c r="AM4919" s="65"/>
      <c r="AO4919" s="64"/>
      <c r="AP4919" s="66"/>
      <c r="AQ4919" s="66"/>
      <c r="AS4919" s="67"/>
      <c r="AT4919" s="68"/>
    </row>
    <row r="4920" spans="1:46" x14ac:dyDescent="0.25">
      <c r="A4920" s="60">
        <v>74730.337019152474</v>
      </c>
      <c r="B4920" s="54">
        <f t="shared" si="211"/>
        <v>13</v>
      </c>
      <c r="C4920" s="54">
        <f t="shared" si="212"/>
        <v>4911</v>
      </c>
      <c r="D4920" s="60">
        <v>74730.337019152474</v>
      </c>
      <c r="G4920" s="63"/>
      <c r="I4920" s="64"/>
      <c r="J4920" s="64"/>
      <c r="K4920" s="65"/>
      <c r="M4920" s="64"/>
      <c r="N4920" s="66"/>
      <c r="O4920" s="66"/>
      <c r="Q4920" s="67"/>
      <c r="R4920" s="68"/>
      <c r="S4920" s="63"/>
      <c r="AC4920" s="63">
        <v>72500.089685044717</v>
      </c>
      <c r="AD4920" s="63"/>
      <c r="AE4920" s="54" t="s">
        <v>176</v>
      </c>
      <c r="AG4920" s="63"/>
      <c r="AK4920" s="64"/>
      <c r="AL4920" s="64"/>
      <c r="AM4920" s="65"/>
      <c r="AO4920" s="64"/>
      <c r="AP4920" s="66"/>
      <c r="AQ4920" s="66"/>
      <c r="AS4920" s="67"/>
      <c r="AT4920" s="68"/>
    </row>
    <row r="4921" spans="1:46" x14ac:dyDescent="0.25">
      <c r="A4921" s="60">
        <v>74745.955916826148</v>
      </c>
      <c r="B4921" s="54">
        <f t="shared" si="211"/>
        <v>14</v>
      </c>
      <c r="C4921" s="54">
        <f t="shared" si="212"/>
        <v>4912</v>
      </c>
      <c r="D4921" s="60">
        <v>74745.955916826148</v>
      </c>
      <c r="G4921" s="63"/>
      <c r="I4921" s="64"/>
      <c r="J4921" s="64"/>
      <c r="K4921" s="65"/>
      <c r="M4921" s="64"/>
      <c r="N4921" s="66"/>
      <c r="O4921" s="66"/>
      <c r="Q4921" s="67"/>
      <c r="R4921" s="68"/>
      <c r="S4921" s="63"/>
      <c r="AC4921" s="63">
        <v>72514.443146386184</v>
      </c>
      <c r="AD4921" s="63"/>
      <c r="AE4921" s="54" t="s">
        <v>177</v>
      </c>
      <c r="AG4921" s="63"/>
      <c r="AK4921" s="64"/>
      <c r="AL4921" s="64"/>
      <c r="AM4921" s="65"/>
      <c r="AO4921" s="64"/>
      <c r="AP4921" s="66"/>
      <c r="AQ4921" s="66"/>
      <c r="AS4921" s="67"/>
      <c r="AT4921" s="68"/>
    </row>
    <row r="4922" spans="1:46" x14ac:dyDescent="0.25">
      <c r="A4922" s="60">
        <v>74761.480597856455</v>
      </c>
      <c r="B4922" s="54">
        <f t="shared" si="211"/>
        <v>15</v>
      </c>
      <c r="C4922" s="54">
        <f t="shared" si="212"/>
        <v>4913</v>
      </c>
      <c r="D4922" s="60">
        <v>74761.480597856455</v>
      </c>
      <c r="G4922" s="63"/>
      <c r="I4922" s="64"/>
      <c r="J4922" s="64"/>
      <c r="K4922" s="65"/>
      <c r="M4922" s="64"/>
      <c r="N4922" s="66"/>
      <c r="O4922" s="66"/>
      <c r="Q4922" s="67"/>
      <c r="R4922" s="68"/>
      <c r="S4922" s="63"/>
      <c r="AC4922" s="63">
        <v>72529.370843895711</v>
      </c>
      <c r="AD4922" s="63"/>
      <c r="AE4922" s="54" t="s">
        <v>176</v>
      </c>
      <c r="AG4922" s="63"/>
      <c r="AK4922" s="64"/>
      <c r="AL4922" s="64"/>
      <c r="AM4922" s="65"/>
      <c r="AO4922" s="64"/>
      <c r="AP4922" s="66"/>
      <c r="AQ4922" s="66"/>
      <c r="AS4922" s="67"/>
      <c r="AT4922" s="68"/>
    </row>
    <row r="4923" spans="1:46" x14ac:dyDescent="0.25">
      <c r="A4923" s="60">
        <v>74776.883928009775</v>
      </c>
      <c r="B4923" s="54">
        <f t="shared" si="211"/>
        <v>16</v>
      </c>
      <c r="C4923" s="54">
        <f t="shared" si="212"/>
        <v>4914</v>
      </c>
      <c r="D4923" s="60">
        <v>74776.883928009775</v>
      </c>
      <c r="G4923" s="63"/>
      <c r="I4923" s="64"/>
      <c r="J4923" s="64"/>
      <c r="K4923" s="65"/>
      <c r="M4923" s="64"/>
      <c r="N4923" s="66"/>
      <c r="O4923" s="66"/>
      <c r="Q4923" s="67"/>
      <c r="R4923" s="68"/>
      <c r="S4923" s="63"/>
      <c r="AC4923" s="63">
        <v>72544.074564549141</v>
      </c>
      <c r="AD4923" s="63"/>
      <c r="AE4923" s="54" t="s">
        <v>177</v>
      </c>
      <c r="AG4923" s="63"/>
      <c r="AK4923" s="64"/>
      <c r="AL4923" s="64"/>
      <c r="AM4923" s="65"/>
      <c r="AO4923" s="64"/>
      <c r="AP4923" s="66"/>
      <c r="AQ4923" s="66"/>
      <c r="AS4923" s="67"/>
      <c r="AT4923" s="68"/>
    </row>
    <row r="4924" spans="1:46" x14ac:dyDescent="0.25">
      <c r="A4924" s="60">
        <v>74792.162751647644</v>
      </c>
      <c r="B4924" s="54">
        <f t="shared" si="211"/>
        <v>17</v>
      </c>
      <c r="C4924" s="54">
        <f t="shared" si="212"/>
        <v>4915</v>
      </c>
      <c r="D4924" s="60">
        <v>74792.162751647644</v>
      </c>
      <c r="G4924" s="63"/>
      <c r="I4924" s="64"/>
      <c r="J4924" s="64"/>
      <c r="K4924" s="65"/>
      <c r="M4924" s="64"/>
      <c r="N4924" s="66"/>
      <c r="O4924" s="66"/>
      <c r="Q4924" s="67"/>
      <c r="R4924" s="68"/>
      <c r="S4924" s="63"/>
      <c r="AC4924" s="63">
        <v>72558.663764758501</v>
      </c>
      <c r="AD4924" s="63"/>
      <c r="AE4924" s="54" t="s">
        <v>176</v>
      </c>
      <c r="AG4924" s="63"/>
      <c r="AK4924" s="64"/>
      <c r="AL4924" s="64"/>
      <c r="AM4924" s="65"/>
      <c r="AO4924" s="64"/>
      <c r="AP4924" s="66"/>
      <c r="AQ4924" s="66"/>
      <c r="AS4924" s="67"/>
      <c r="AT4924" s="68"/>
    </row>
    <row r="4925" spans="1:46" x14ac:dyDescent="0.25">
      <c r="A4925" s="60">
        <v>74807.304407958407</v>
      </c>
      <c r="B4925" s="54">
        <f t="shared" si="211"/>
        <v>18</v>
      </c>
      <c r="C4925" s="54">
        <f t="shared" si="212"/>
        <v>4916</v>
      </c>
      <c r="D4925" s="60">
        <v>74807.304407958407</v>
      </c>
      <c r="G4925" s="63"/>
      <c r="I4925" s="64"/>
      <c r="J4925" s="64"/>
      <c r="K4925" s="65"/>
      <c r="M4925" s="64"/>
      <c r="N4925" s="66"/>
      <c r="O4925" s="66"/>
      <c r="Q4925" s="67"/>
      <c r="R4925" s="68"/>
      <c r="S4925" s="63"/>
      <c r="AC4925" s="63">
        <v>72573.733498286922</v>
      </c>
      <c r="AD4925" s="63"/>
      <c r="AE4925" s="54" t="s">
        <v>177</v>
      </c>
      <c r="AG4925" s="63"/>
      <c r="AK4925" s="64"/>
      <c r="AL4925" s="64"/>
      <c r="AM4925" s="65"/>
      <c r="AO4925" s="64"/>
      <c r="AP4925" s="66"/>
      <c r="AQ4925" s="66"/>
      <c r="AS4925" s="67"/>
      <c r="AT4925" s="68"/>
    </row>
    <row r="4926" spans="1:46" x14ac:dyDescent="0.25">
      <c r="A4926" s="60">
        <v>74822.325896751136</v>
      </c>
      <c r="B4926" s="54">
        <f t="shared" si="211"/>
        <v>19</v>
      </c>
      <c r="C4926" s="54">
        <f t="shared" si="212"/>
        <v>4917</v>
      </c>
      <c r="D4926" s="60">
        <v>74822.325896751136</v>
      </c>
      <c r="G4926" s="63"/>
      <c r="I4926" s="64"/>
      <c r="J4926" s="64"/>
      <c r="K4926" s="65"/>
      <c r="M4926" s="64"/>
      <c r="N4926" s="66"/>
      <c r="O4926" s="66"/>
      <c r="Q4926" s="67"/>
      <c r="R4926" s="68"/>
      <c r="S4926" s="63"/>
      <c r="AC4926" s="63">
        <v>72588.013912457973</v>
      </c>
      <c r="AD4926" s="63"/>
      <c r="AE4926" s="54" t="s">
        <v>176</v>
      </c>
      <c r="AG4926" s="63"/>
      <c r="AK4926" s="64"/>
      <c r="AL4926" s="64"/>
      <c r="AM4926" s="65"/>
      <c r="AO4926" s="64"/>
      <c r="AP4926" s="66"/>
      <c r="AQ4926" s="66"/>
      <c r="AS4926" s="67"/>
      <c r="AT4926" s="68"/>
    </row>
    <row r="4927" spans="1:46" x14ac:dyDescent="0.25">
      <c r="A4927" s="60">
        <v>74837.230371299665</v>
      </c>
      <c r="B4927" s="54">
        <f t="shared" si="211"/>
        <v>20</v>
      </c>
      <c r="C4927" s="54">
        <f t="shared" si="212"/>
        <v>4918</v>
      </c>
      <c r="D4927" s="60">
        <v>74837.230371299665</v>
      </c>
      <c r="G4927" s="63"/>
      <c r="I4927" s="64"/>
      <c r="J4927" s="64"/>
      <c r="K4927" s="65"/>
      <c r="M4927" s="64"/>
      <c r="N4927" s="66"/>
      <c r="O4927" s="66"/>
      <c r="Q4927" s="67"/>
      <c r="R4927" s="68"/>
      <c r="S4927" s="63"/>
      <c r="AC4927" s="63">
        <v>72603.39107758319</v>
      </c>
      <c r="AD4927" s="63"/>
      <c r="AE4927" s="54" t="s">
        <v>177</v>
      </c>
      <c r="AG4927" s="63"/>
      <c r="AK4927" s="64"/>
      <c r="AL4927" s="64"/>
      <c r="AM4927" s="65"/>
      <c r="AO4927" s="64"/>
      <c r="AP4927" s="66"/>
      <c r="AQ4927" s="66"/>
      <c r="AS4927" s="67"/>
      <c r="AT4927" s="68"/>
    </row>
    <row r="4928" spans="1:46" x14ac:dyDescent="0.25">
      <c r="A4928" s="60">
        <v>74852.050831111614</v>
      </c>
      <c r="B4928" s="54">
        <f t="shared" si="211"/>
        <v>21</v>
      </c>
      <c r="C4928" s="54">
        <f t="shared" si="212"/>
        <v>4919</v>
      </c>
      <c r="D4928" s="60">
        <v>74852.050831111614</v>
      </c>
      <c r="G4928" s="63"/>
      <c r="I4928" s="64"/>
      <c r="J4928" s="64"/>
      <c r="K4928" s="65"/>
      <c r="M4928" s="64"/>
      <c r="N4928" s="66"/>
      <c r="O4928" s="66"/>
      <c r="Q4928" s="67"/>
      <c r="R4928" s="68"/>
      <c r="S4928" s="63"/>
      <c r="AC4928" s="63">
        <v>72617.452841241844</v>
      </c>
      <c r="AD4928" s="63"/>
      <c r="AE4928" s="54" t="s">
        <v>176</v>
      </c>
      <c r="AG4928" s="63"/>
      <c r="AK4928" s="64"/>
      <c r="AL4928" s="64"/>
      <c r="AM4928" s="65"/>
      <c r="AO4928" s="64"/>
      <c r="AP4928" s="66"/>
      <c r="AQ4928" s="66"/>
      <c r="AS4928" s="67"/>
      <c r="AT4928" s="68"/>
    </row>
    <row r="4929" spans="1:46" x14ac:dyDescent="0.25">
      <c r="A4929" s="60">
        <v>74866.802570386324</v>
      </c>
      <c r="B4929" s="54">
        <f t="shared" si="211"/>
        <v>22</v>
      </c>
      <c r="C4929" s="54">
        <f t="shared" si="212"/>
        <v>4920</v>
      </c>
      <c r="D4929" s="60">
        <v>74866.802570386324</v>
      </c>
      <c r="G4929" s="63"/>
      <c r="I4929" s="64"/>
      <c r="J4929" s="64"/>
      <c r="K4929" s="65"/>
      <c r="M4929" s="64"/>
      <c r="N4929" s="66"/>
      <c r="O4929" s="66"/>
      <c r="Q4929" s="67"/>
      <c r="R4929" s="68"/>
      <c r="S4929" s="63"/>
      <c r="AC4929" s="63">
        <v>72633.012597649358</v>
      </c>
      <c r="AD4929" s="63"/>
      <c r="AE4929" s="54" t="s">
        <v>177</v>
      </c>
      <c r="AG4929" s="63"/>
      <c r="AK4929" s="64"/>
      <c r="AL4929" s="64"/>
      <c r="AM4929" s="65"/>
      <c r="AO4929" s="64"/>
      <c r="AP4929" s="66"/>
      <c r="AQ4929" s="66"/>
      <c r="AS4929" s="67"/>
      <c r="AT4929" s="68"/>
    </row>
    <row r="4930" spans="1:46" x14ac:dyDescent="0.25">
      <c r="A4930" s="60">
        <v>74881.528003796935</v>
      </c>
      <c r="B4930" s="54">
        <f t="shared" si="211"/>
        <v>23</v>
      </c>
      <c r="C4930" s="54">
        <f t="shared" si="212"/>
        <v>4921</v>
      </c>
      <c r="D4930" s="60">
        <v>74881.528003796935</v>
      </c>
      <c r="G4930" s="63"/>
      <c r="I4930" s="64"/>
      <c r="J4930" s="64"/>
      <c r="K4930" s="65"/>
      <c r="M4930" s="64"/>
      <c r="N4930" s="66"/>
      <c r="O4930" s="66"/>
      <c r="Q4930" s="67"/>
      <c r="R4930" s="68"/>
      <c r="S4930" s="63"/>
      <c r="AC4930" s="63">
        <v>72646.995902711526</v>
      </c>
      <c r="AD4930" s="63"/>
      <c r="AE4930" s="54" t="s">
        <v>176</v>
      </c>
      <c r="AG4930" s="63"/>
      <c r="AK4930" s="64"/>
      <c r="AL4930" s="64"/>
      <c r="AM4930" s="65"/>
      <c r="AO4930" s="64"/>
      <c r="AP4930" s="66"/>
      <c r="AQ4930" s="66"/>
      <c r="AS4930" s="67"/>
      <c r="AT4930" s="68"/>
    </row>
    <row r="4931" spans="1:46" x14ac:dyDescent="0.25">
      <c r="A4931" s="60">
        <v>74896.248153320979</v>
      </c>
      <c r="B4931" s="54">
        <f t="shared" si="211"/>
        <v>24</v>
      </c>
      <c r="C4931" s="54">
        <f t="shared" si="212"/>
        <v>4922</v>
      </c>
      <c r="D4931" s="60">
        <v>74896.248153320979</v>
      </c>
      <c r="G4931" s="63"/>
      <c r="I4931" s="64"/>
      <c r="J4931" s="64"/>
      <c r="K4931" s="65"/>
      <c r="M4931" s="64"/>
      <c r="N4931" s="66"/>
      <c r="O4931" s="66"/>
      <c r="Q4931" s="67"/>
      <c r="R4931" s="68"/>
      <c r="S4931" s="63"/>
      <c r="AC4931" s="63">
        <v>72662.575505219866</v>
      </c>
      <c r="AD4931" s="63"/>
      <c r="AE4931" s="54" t="s">
        <v>177</v>
      </c>
      <c r="AG4931" s="63"/>
      <c r="AK4931" s="64"/>
      <c r="AL4931" s="64"/>
      <c r="AM4931" s="65"/>
      <c r="AO4931" s="64"/>
      <c r="AP4931" s="66"/>
      <c r="AQ4931" s="66"/>
      <c r="AS4931" s="67"/>
      <c r="AT4931" s="68"/>
    </row>
    <row r="4932" spans="1:46" x14ac:dyDescent="0.25">
      <c r="A4932" s="60">
        <v>74911.007156569511</v>
      </c>
      <c r="B4932" s="54">
        <f t="shared" si="211"/>
        <v>1</v>
      </c>
      <c r="C4932" s="54">
        <f t="shared" si="212"/>
        <v>4923</v>
      </c>
      <c r="D4932" s="60">
        <v>74911.007156569511</v>
      </c>
      <c r="G4932" s="63"/>
      <c r="I4932" s="64"/>
      <c r="J4932" s="64"/>
      <c r="K4932" s="65"/>
      <c r="M4932" s="64"/>
      <c r="N4932" s="66"/>
      <c r="O4932" s="66"/>
      <c r="Q4932" s="67"/>
      <c r="R4932" s="68"/>
      <c r="S4932" s="63"/>
      <c r="AC4932" s="63">
        <v>72676.643957871012</v>
      </c>
      <c r="AD4932" s="63"/>
      <c r="AE4932" s="54" t="s">
        <v>176</v>
      </c>
      <c r="AG4932" s="63"/>
      <c r="AK4932" s="64"/>
      <c r="AL4932" s="64"/>
      <c r="AM4932" s="65"/>
      <c r="AO4932" s="64"/>
      <c r="AP4932" s="66"/>
      <c r="AQ4932" s="66"/>
      <c r="AS4932" s="67"/>
      <c r="AT4932" s="68"/>
    </row>
    <row r="4933" spans="1:46" x14ac:dyDescent="0.25">
      <c r="A4933" s="60">
        <v>74925.824199384078</v>
      </c>
      <c r="B4933" s="54">
        <f t="shared" si="211"/>
        <v>2</v>
      </c>
      <c r="C4933" s="54">
        <f t="shared" si="212"/>
        <v>4924</v>
      </c>
      <c r="D4933" s="60">
        <v>74925.824199384078</v>
      </c>
      <c r="G4933" s="63"/>
      <c r="I4933" s="64"/>
      <c r="J4933" s="64"/>
      <c r="K4933" s="65"/>
      <c r="M4933" s="64"/>
      <c r="N4933" s="66"/>
      <c r="O4933" s="66"/>
      <c r="Q4933" s="67"/>
      <c r="R4933" s="68"/>
      <c r="S4933" s="63"/>
      <c r="AC4933" s="63">
        <v>72692.078915496822</v>
      </c>
      <c r="AD4933" s="63"/>
      <c r="AE4933" s="54" t="s">
        <v>177</v>
      </c>
      <c r="AG4933" s="63"/>
      <c r="AK4933" s="64"/>
      <c r="AL4933" s="64"/>
      <c r="AM4933" s="65"/>
      <c r="AO4933" s="64"/>
      <c r="AP4933" s="66"/>
      <c r="AQ4933" s="66"/>
      <c r="AS4933" s="67"/>
      <c r="AT4933" s="68"/>
    </row>
    <row r="4934" spans="1:46" x14ac:dyDescent="0.25">
      <c r="A4934" s="60">
        <v>74940.737566290889</v>
      </c>
      <c r="B4934" s="54">
        <f t="shared" si="211"/>
        <v>3</v>
      </c>
      <c r="C4934" s="54">
        <f t="shared" si="212"/>
        <v>4925</v>
      </c>
      <c r="D4934" s="60">
        <v>74940.737566290889</v>
      </c>
      <c r="G4934" s="63"/>
      <c r="I4934" s="64"/>
      <c r="J4934" s="64"/>
      <c r="K4934" s="65"/>
      <c r="M4934" s="64"/>
      <c r="N4934" s="66"/>
      <c r="O4934" s="66"/>
      <c r="Q4934" s="67"/>
      <c r="R4934" s="68"/>
      <c r="S4934" s="63"/>
      <c r="AC4934" s="63">
        <v>72706.382353201974</v>
      </c>
      <c r="AD4934" s="63"/>
      <c r="AE4934" s="54" t="s">
        <v>176</v>
      </c>
      <c r="AG4934" s="63"/>
      <c r="AK4934" s="64"/>
      <c r="AL4934" s="64"/>
      <c r="AM4934" s="65"/>
      <c r="AO4934" s="64"/>
      <c r="AP4934" s="66"/>
      <c r="AQ4934" s="66"/>
      <c r="AS4934" s="67"/>
      <c r="AT4934" s="68"/>
    </row>
    <row r="4935" spans="1:46" x14ac:dyDescent="0.25">
      <c r="A4935" s="60">
        <v>74955.756750988774</v>
      </c>
      <c r="B4935" s="54">
        <f t="shared" si="211"/>
        <v>4</v>
      </c>
      <c r="C4935" s="54">
        <f t="shared" si="212"/>
        <v>4926</v>
      </c>
      <c r="D4935" s="60">
        <v>74955.756750988774</v>
      </c>
      <c r="G4935" s="63"/>
      <c r="I4935" s="64"/>
      <c r="J4935" s="64"/>
      <c r="K4935" s="65"/>
      <c r="M4935" s="64"/>
      <c r="N4935" s="66"/>
      <c r="O4935" s="66"/>
      <c r="Q4935" s="67"/>
      <c r="R4935" s="68"/>
      <c r="S4935" s="63"/>
      <c r="AC4935" s="63">
        <v>72721.535989279393</v>
      </c>
      <c r="AD4935" s="63"/>
      <c r="AE4935" s="54" t="s">
        <v>177</v>
      </c>
      <c r="AG4935" s="63"/>
      <c r="AK4935" s="64"/>
      <c r="AL4935" s="64"/>
      <c r="AM4935" s="65"/>
      <c r="AO4935" s="64"/>
      <c r="AP4935" s="66"/>
      <c r="AQ4935" s="66"/>
      <c r="AS4935" s="67"/>
      <c r="AT4935" s="68"/>
    </row>
    <row r="4936" spans="1:46" x14ac:dyDescent="0.25">
      <c r="A4936" s="60">
        <v>74970.908033270389</v>
      </c>
      <c r="B4936" s="54">
        <f t="shared" si="211"/>
        <v>5</v>
      </c>
      <c r="C4936" s="54">
        <f t="shared" si="212"/>
        <v>4927</v>
      </c>
      <c r="D4936" s="60">
        <v>74970.908033270389</v>
      </c>
      <c r="G4936" s="63"/>
      <c r="I4936" s="64"/>
      <c r="J4936" s="64"/>
      <c r="K4936" s="65"/>
      <c r="M4936" s="64"/>
      <c r="N4936" s="66"/>
      <c r="O4936" s="66"/>
      <c r="Q4936" s="67"/>
      <c r="R4936" s="68"/>
      <c r="S4936" s="63"/>
      <c r="AC4936" s="63">
        <v>72736.172860431485</v>
      </c>
      <c r="AD4936" s="63"/>
      <c r="AE4936" s="54" t="s">
        <v>176</v>
      </c>
      <c r="AG4936" s="63"/>
      <c r="AK4936" s="64"/>
      <c r="AL4936" s="64"/>
      <c r="AM4936" s="65"/>
      <c r="AO4936" s="64"/>
      <c r="AP4936" s="66"/>
      <c r="AQ4936" s="66"/>
      <c r="AS4936" s="67"/>
      <c r="AT4936" s="68"/>
    </row>
    <row r="4937" spans="1:46" x14ac:dyDescent="0.25">
      <c r="A4937" s="60">
        <v>74986.184674359858</v>
      </c>
      <c r="B4937" s="54">
        <f t="shared" si="211"/>
        <v>6</v>
      </c>
      <c r="C4937" s="54">
        <f t="shared" si="212"/>
        <v>4928</v>
      </c>
      <c r="D4937" s="60">
        <v>74986.184674359858</v>
      </c>
      <c r="G4937" s="63"/>
      <c r="I4937" s="64"/>
      <c r="J4937" s="64"/>
      <c r="K4937" s="65"/>
      <c r="M4937" s="64"/>
      <c r="N4937" s="66"/>
      <c r="O4937" s="66"/>
      <c r="Q4937" s="67"/>
      <c r="R4937" s="68"/>
      <c r="S4937" s="63"/>
      <c r="AC4937" s="63">
        <v>72750.960316121578</v>
      </c>
      <c r="AD4937" s="63"/>
      <c r="AE4937" s="54" t="s">
        <v>177</v>
      </c>
      <c r="AG4937" s="63"/>
      <c r="AK4937" s="64"/>
      <c r="AL4937" s="64"/>
      <c r="AM4937" s="65"/>
      <c r="AO4937" s="64"/>
      <c r="AP4937" s="66"/>
      <c r="AQ4937" s="66"/>
      <c r="AS4937" s="67"/>
      <c r="AT4937" s="68"/>
    </row>
    <row r="4938" spans="1:46" x14ac:dyDescent="0.25">
      <c r="A4938" s="60">
        <v>75001.597141105682</v>
      </c>
      <c r="B4938" s="54">
        <f t="shared" si="211"/>
        <v>7</v>
      </c>
      <c r="C4938" s="54">
        <f t="shared" si="212"/>
        <v>4929</v>
      </c>
      <c r="D4938" s="60">
        <v>75001.597141105682</v>
      </c>
      <c r="G4938" s="63"/>
      <c r="I4938" s="64"/>
      <c r="J4938" s="64"/>
      <c r="K4938" s="65"/>
      <c r="M4938" s="64"/>
      <c r="N4938" s="66"/>
      <c r="O4938" s="66"/>
      <c r="Q4938" s="67"/>
      <c r="R4938" s="68"/>
      <c r="S4938" s="63"/>
      <c r="AC4938" s="63">
        <v>72765.951200921554</v>
      </c>
      <c r="AD4938" s="63"/>
      <c r="AE4938" s="54" t="s">
        <v>176</v>
      </c>
      <c r="AG4938" s="63"/>
      <c r="AK4938" s="64"/>
      <c r="AL4938" s="64"/>
      <c r="AM4938" s="65"/>
      <c r="AO4938" s="64"/>
      <c r="AP4938" s="66"/>
      <c r="AQ4938" s="66"/>
      <c r="AS4938" s="67"/>
      <c r="AT4938" s="68"/>
    </row>
    <row r="4939" spans="1:46" x14ac:dyDescent="0.25">
      <c r="A4939" s="60">
        <v>75017.119313177187</v>
      </c>
      <c r="B4939" s="54">
        <f t="shared" si="211"/>
        <v>8</v>
      </c>
      <c r="C4939" s="54">
        <f t="shared" si="212"/>
        <v>4930</v>
      </c>
      <c r="D4939" s="60">
        <v>75017.119313177187</v>
      </c>
      <c r="G4939" s="63"/>
      <c r="I4939" s="64"/>
      <c r="J4939" s="64"/>
      <c r="K4939" s="65"/>
      <c r="M4939" s="64"/>
      <c r="N4939" s="66"/>
      <c r="O4939" s="66"/>
      <c r="Q4939" s="67"/>
      <c r="R4939" s="68"/>
      <c r="S4939" s="63"/>
      <c r="AC4939" s="63">
        <v>72780.361369102262</v>
      </c>
      <c r="AD4939" s="63"/>
      <c r="AE4939" s="54" t="s">
        <v>177</v>
      </c>
      <c r="AG4939" s="63"/>
      <c r="AK4939" s="64"/>
      <c r="AL4939" s="64"/>
      <c r="AM4939" s="65"/>
      <c r="AO4939" s="64"/>
      <c r="AP4939" s="66"/>
      <c r="AQ4939" s="66"/>
      <c r="AS4939" s="67"/>
      <c r="AT4939" s="68"/>
    </row>
    <row r="4940" spans="1:46" x14ac:dyDescent="0.25">
      <c r="A4940" s="60">
        <v>75032.745094927959</v>
      </c>
      <c r="B4940" s="54">
        <f t="shared" ref="B4940:B5003" si="213">IF(B4939=24,1,B4939+1)</f>
        <v>9</v>
      </c>
      <c r="C4940" s="54">
        <f t="shared" ref="C4940:C5003" si="214">C4939+1</f>
        <v>4931</v>
      </c>
      <c r="D4940" s="60">
        <v>75032.745094927959</v>
      </c>
      <c r="G4940" s="63"/>
      <c r="I4940" s="64"/>
      <c r="J4940" s="64"/>
      <c r="K4940" s="65"/>
      <c r="M4940" s="64"/>
      <c r="N4940" s="66"/>
      <c r="O4940" s="66"/>
      <c r="Q4940" s="67"/>
      <c r="R4940" s="68"/>
      <c r="S4940" s="63"/>
      <c r="AC4940" s="63">
        <v>72795.647926094942</v>
      </c>
      <c r="AD4940" s="63"/>
      <c r="AE4940" s="54" t="s">
        <v>176</v>
      </c>
      <c r="AG4940" s="63"/>
      <c r="AK4940" s="64"/>
      <c r="AL4940" s="64"/>
      <c r="AM4940" s="65"/>
      <c r="AO4940" s="64"/>
      <c r="AP4940" s="66"/>
      <c r="AQ4940" s="66"/>
      <c r="AS4940" s="67"/>
      <c r="AT4940" s="68"/>
    </row>
    <row r="4941" spans="1:46" x14ac:dyDescent="0.25">
      <c r="A4941" s="60">
        <v>75048.432012732606</v>
      </c>
      <c r="B4941" s="54">
        <f t="shared" si="213"/>
        <v>10</v>
      </c>
      <c r="C4941" s="54">
        <f t="shared" si="214"/>
        <v>4932</v>
      </c>
      <c r="D4941" s="60">
        <v>75048.432012732606</v>
      </c>
      <c r="G4941" s="63"/>
      <c r="I4941" s="64"/>
      <c r="J4941" s="64"/>
      <c r="K4941" s="65"/>
      <c r="M4941" s="64"/>
      <c r="N4941" s="66"/>
      <c r="O4941" s="66"/>
      <c r="Q4941" s="67"/>
      <c r="R4941" s="68"/>
      <c r="S4941" s="63"/>
      <c r="AC4941" s="63">
        <v>72809.751226676628</v>
      </c>
      <c r="AD4941" s="63"/>
      <c r="AE4941" s="54" t="s">
        <v>177</v>
      </c>
      <c r="AG4941" s="63"/>
      <c r="AK4941" s="64"/>
      <c r="AL4941" s="64"/>
      <c r="AM4941" s="65"/>
      <c r="AO4941" s="64"/>
      <c r="AP4941" s="66"/>
      <c r="AQ4941" s="66"/>
      <c r="AS4941" s="67"/>
      <c r="AT4941" s="68"/>
    </row>
    <row r="4942" spans="1:46" x14ac:dyDescent="0.25">
      <c r="A4942" s="60">
        <v>75064.161198575981</v>
      </c>
      <c r="B4942" s="54">
        <f t="shared" si="213"/>
        <v>11</v>
      </c>
      <c r="C4942" s="54">
        <f t="shared" si="214"/>
        <v>4933</v>
      </c>
      <c r="D4942" s="60">
        <v>75064.161198575981</v>
      </c>
      <c r="G4942" s="63"/>
      <c r="I4942" s="64"/>
      <c r="J4942" s="64"/>
      <c r="K4942" s="65"/>
      <c r="M4942" s="64"/>
      <c r="N4942" s="66"/>
      <c r="O4942" s="66"/>
      <c r="Q4942" s="67"/>
      <c r="R4942" s="68"/>
      <c r="S4942" s="63"/>
      <c r="AC4942" s="63">
        <v>72825.222007021774</v>
      </c>
      <c r="AD4942" s="63"/>
      <c r="AE4942" s="54" t="s">
        <v>176</v>
      </c>
      <c r="AG4942" s="63"/>
      <c r="AK4942" s="64"/>
      <c r="AL4942" s="64"/>
      <c r="AM4942" s="65"/>
      <c r="AO4942" s="64"/>
      <c r="AP4942" s="66"/>
      <c r="AQ4942" s="66"/>
      <c r="AS4942" s="67"/>
      <c r="AT4942" s="68"/>
    </row>
    <row r="4943" spans="1:46" x14ac:dyDescent="0.25">
      <c r="A4943" s="60">
        <v>75079.883468774147</v>
      </c>
      <c r="B4943" s="54">
        <f t="shared" si="213"/>
        <v>12</v>
      </c>
      <c r="C4943" s="54">
        <f t="shared" si="214"/>
        <v>4934</v>
      </c>
      <c r="D4943" s="60">
        <v>75079.883468774147</v>
      </c>
      <c r="G4943" s="63"/>
      <c r="I4943" s="64"/>
      <c r="J4943" s="64"/>
      <c r="K4943" s="65"/>
      <c r="M4943" s="64"/>
      <c r="N4943" s="66"/>
      <c r="O4943" s="66"/>
      <c r="Q4943" s="67"/>
      <c r="R4943" s="68"/>
      <c r="S4943" s="63"/>
      <c r="AC4943" s="63">
        <v>72839.152879881207</v>
      </c>
      <c r="AD4943" s="63"/>
      <c r="AE4943" s="54" t="s">
        <v>177</v>
      </c>
      <c r="AG4943" s="63"/>
      <c r="AK4943" s="64"/>
      <c r="AL4943" s="64"/>
      <c r="AM4943" s="65"/>
      <c r="AO4943" s="64"/>
      <c r="AP4943" s="66"/>
      <c r="AQ4943" s="66"/>
      <c r="AS4943" s="67"/>
      <c r="AT4943" s="68"/>
    </row>
    <row r="4944" spans="1:46" x14ac:dyDescent="0.25">
      <c r="A4944" s="60">
        <v>75095.574820092414</v>
      </c>
      <c r="B4944" s="54">
        <f t="shared" si="213"/>
        <v>13</v>
      </c>
      <c r="C4944" s="54">
        <f t="shared" si="214"/>
        <v>4935</v>
      </c>
      <c r="D4944" s="60">
        <v>75095.574820092414</v>
      </c>
      <c r="G4944" s="63"/>
      <c r="I4944" s="64"/>
      <c r="J4944" s="64"/>
      <c r="K4944" s="65"/>
      <c r="M4944" s="64"/>
      <c r="N4944" s="66"/>
      <c r="O4944" s="66"/>
      <c r="Q4944" s="67"/>
      <c r="R4944" s="68"/>
      <c r="S4944" s="63"/>
      <c r="AC4944" s="63">
        <v>72854.675953207072</v>
      </c>
      <c r="AD4944" s="63"/>
      <c r="AE4944" s="54" t="s">
        <v>176</v>
      </c>
      <c r="AG4944" s="63"/>
      <c r="AK4944" s="64"/>
      <c r="AL4944" s="64"/>
      <c r="AM4944" s="65"/>
      <c r="AO4944" s="64"/>
      <c r="AP4944" s="66"/>
      <c r="AQ4944" s="66"/>
      <c r="AS4944" s="67"/>
      <c r="AT4944" s="68"/>
    </row>
    <row r="4945" spans="1:46" x14ac:dyDescent="0.25">
      <c r="A4945" s="60">
        <v>75111.192718894687</v>
      </c>
      <c r="B4945" s="54">
        <f t="shared" si="213"/>
        <v>14</v>
      </c>
      <c r="C4945" s="54">
        <f t="shared" si="214"/>
        <v>4936</v>
      </c>
      <c r="D4945" s="60">
        <v>75111.192718894687</v>
      </c>
      <c r="G4945" s="63"/>
      <c r="I4945" s="64"/>
      <c r="J4945" s="64"/>
      <c r="K4945" s="65"/>
      <c r="M4945" s="64"/>
      <c r="N4945" s="66"/>
      <c r="O4945" s="66"/>
      <c r="Q4945" s="67"/>
      <c r="R4945" s="68"/>
      <c r="S4945" s="63"/>
      <c r="AC4945" s="63">
        <v>72868.600189196877</v>
      </c>
      <c r="AD4945" s="63"/>
      <c r="AE4945" s="54" t="s">
        <v>177</v>
      </c>
      <c r="AG4945" s="63"/>
      <c r="AK4945" s="64"/>
      <c r="AL4945" s="64"/>
      <c r="AM4945" s="65"/>
      <c r="AO4945" s="64"/>
      <c r="AP4945" s="66"/>
      <c r="AQ4945" s="66"/>
      <c r="AS4945" s="67"/>
      <c r="AT4945" s="68"/>
    </row>
    <row r="4946" spans="1:46" x14ac:dyDescent="0.25">
      <c r="A4946" s="60">
        <v>75126.716808461118</v>
      </c>
      <c r="B4946" s="54">
        <f t="shared" si="213"/>
        <v>15</v>
      </c>
      <c r="C4946" s="54">
        <f t="shared" si="214"/>
        <v>4937</v>
      </c>
      <c r="D4946" s="60">
        <v>75126.716808461118</v>
      </c>
      <c r="G4946" s="63"/>
      <c r="I4946" s="64"/>
      <c r="J4946" s="64"/>
      <c r="K4946" s="65"/>
      <c r="M4946" s="64"/>
      <c r="N4946" s="66"/>
      <c r="O4946" s="66"/>
      <c r="Q4946" s="67"/>
      <c r="R4946" s="68"/>
      <c r="S4946" s="63"/>
      <c r="AC4946" s="63">
        <v>72884.044451354071</v>
      </c>
      <c r="AD4946" s="63"/>
      <c r="AE4946" s="54" t="s">
        <v>176</v>
      </c>
      <c r="AG4946" s="63"/>
      <c r="AK4946" s="64"/>
      <c r="AL4946" s="64"/>
      <c r="AM4946" s="65"/>
      <c r="AO4946" s="64"/>
      <c r="AP4946" s="66"/>
      <c r="AQ4946" s="66"/>
      <c r="AS4946" s="67"/>
      <c r="AT4946" s="68"/>
    </row>
    <row r="4947" spans="1:46" x14ac:dyDescent="0.25">
      <c r="A4947" s="60">
        <v>75142.121823780704</v>
      </c>
      <c r="B4947" s="54">
        <f t="shared" si="213"/>
        <v>16</v>
      </c>
      <c r="C4947" s="54">
        <f t="shared" si="214"/>
        <v>4938</v>
      </c>
      <c r="D4947" s="60">
        <v>75142.121823780704</v>
      </c>
      <c r="G4947" s="63"/>
      <c r="I4947" s="64"/>
      <c r="J4947" s="64"/>
      <c r="K4947" s="65"/>
      <c r="M4947" s="64"/>
      <c r="N4947" s="66"/>
      <c r="O4947" s="66"/>
      <c r="Q4947" s="67"/>
      <c r="R4947" s="68"/>
      <c r="S4947" s="63"/>
      <c r="AC4947" s="63">
        <v>72898.126980147325</v>
      </c>
      <c r="AD4947" s="63"/>
      <c r="AE4947" s="54" t="s">
        <v>177</v>
      </c>
      <c r="AG4947" s="63"/>
      <c r="AK4947" s="64"/>
      <c r="AL4947" s="64"/>
      <c r="AM4947" s="65"/>
      <c r="AO4947" s="64"/>
      <c r="AP4947" s="66"/>
      <c r="AQ4947" s="66"/>
      <c r="AS4947" s="67"/>
      <c r="AT4947" s="68"/>
    </row>
    <row r="4948" spans="1:46" x14ac:dyDescent="0.25">
      <c r="A4948" s="60">
        <v>75157.398721117061</v>
      </c>
      <c r="B4948" s="54">
        <f t="shared" si="213"/>
        <v>17</v>
      </c>
      <c r="C4948" s="54">
        <f t="shared" si="214"/>
        <v>4939</v>
      </c>
      <c r="D4948" s="60">
        <v>75157.398721117061</v>
      </c>
      <c r="G4948" s="63"/>
      <c r="I4948" s="64"/>
      <c r="J4948" s="64"/>
      <c r="K4948" s="65"/>
      <c r="M4948" s="64"/>
      <c r="N4948" s="66"/>
      <c r="O4948" s="66"/>
      <c r="Q4948" s="67"/>
      <c r="R4948" s="68"/>
      <c r="S4948" s="63"/>
      <c r="AC4948" s="63">
        <v>72913.373434005305</v>
      </c>
      <c r="AD4948" s="63"/>
      <c r="AE4948" s="54" t="s">
        <v>176</v>
      </c>
      <c r="AG4948" s="63"/>
      <c r="AK4948" s="64"/>
      <c r="AL4948" s="64"/>
      <c r="AM4948" s="65"/>
      <c r="AO4948" s="64"/>
      <c r="AP4948" s="66"/>
      <c r="AQ4948" s="66"/>
      <c r="AS4948" s="67"/>
      <c r="AT4948" s="68"/>
    </row>
    <row r="4949" spans="1:46" x14ac:dyDescent="0.25">
      <c r="A4949" s="60">
        <v>75172.543824800756</v>
      </c>
      <c r="B4949" s="54">
        <f t="shared" si="213"/>
        <v>18</v>
      </c>
      <c r="C4949" s="54">
        <f t="shared" si="214"/>
        <v>4940</v>
      </c>
      <c r="D4949" s="60">
        <v>75172.543824800756</v>
      </c>
      <c r="G4949" s="63"/>
      <c r="I4949" s="64"/>
      <c r="J4949" s="64"/>
      <c r="K4949" s="65"/>
      <c r="M4949" s="64"/>
      <c r="N4949" s="66"/>
      <c r="O4949" s="66"/>
      <c r="Q4949" s="67"/>
      <c r="R4949" s="68"/>
      <c r="S4949" s="63"/>
      <c r="AC4949" s="63">
        <v>72927.749299543444</v>
      </c>
      <c r="AD4949" s="63"/>
      <c r="AE4949" s="54" t="s">
        <v>177</v>
      </c>
      <c r="AG4949" s="63"/>
      <c r="AK4949" s="64"/>
      <c r="AL4949" s="64"/>
      <c r="AM4949" s="65"/>
      <c r="AO4949" s="64"/>
      <c r="AP4949" s="66"/>
      <c r="AQ4949" s="66"/>
      <c r="AS4949" s="67"/>
      <c r="AT4949" s="68"/>
    </row>
    <row r="4950" spans="1:46" x14ac:dyDescent="0.25">
      <c r="A4950" s="60">
        <v>75187.56292990176</v>
      </c>
      <c r="B4950" s="54">
        <f t="shared" si="213"/>
        <v>19</v>
      </c>
      <c r="C4950" s="54">
        <f t="shared" si="214"/>
        <v>4941</v>
      </c>
      <c r="D4950" s="60">
        <v>75187.56292990176</v>
      </c>
      <c r="G4950" s="63"/>
      <c r="I4950" s="64"/>
      <c r="J4950" s="64"/>
      <c r="K4950" s="65"/>
      <c r="M4950" s="64"/>
      <c r="N4950" s="66"/>
      <c r="O4950" s="66"/>
      <c r="Q4950" s="67"/>
      <c r="R4950" s="68"/>
      <c r="S4950" s="63"/>
      <c r="AC4950" s="63">
        <v>72942.704082929064</v>
      </c>
      <c r="AD4950" s="63"/>
      <c r="AE4950" s="54" t="s">
        <v>176</v>
      </c>
      <c r="AG4950" s="63"/>
      <c r="AK4950" s="64"/>
      <c r="AL4950" s="64"/>
      <c r="AM4950" s="65"/>
      <c r="AO4950" s="64"/>
      <c r="AP4950" s="66"/>
      <c r="AQ4950" s="66"/>
      <c r="AS4950" s="67"/>
      <c r="AT4950" s="68"/>
    </row>
    <row r="4951" spans="1:46" x14ac:dyDescent="0.25">
      <c r="A4951" s="60">
        <v>75202.471840898506</v>
      </c>
      <c r="B4951" s="54">
        <f t="shared" si="213"/>
        <v>20</v>
      </c>
      <c r="C4951" s="54">
        <f t="shared" si="214"/>
        <v>4942</v>
      </c>
      <c r="D4951" s="60">
        <v>75202.471840898506</v>
      </c>
      <c r="G4951" s="63"/>
      <c r="I4951" s="64"/>
      <c r="J4951" s="64"/>
      <c r="K4951" s="65"/>
      <c r="M4951" s="64"/>
      <c r="N4951" s="66"/>
      <c r="O4951" s="66"/>
      <c r="Q4951" s="67"/>
      <c r="R4951" s="68"/>
      <c r="S4951" s="63"/>
      <c r="AC4951" s="63">
        <v>72957.450464315712</v>
      </c>
      <c r="AD4951" s="63"/>
      <c r="AE4951" s="54" t="s">
        <v>177</v>
      </c>
      <c r="AG4951" s="63"/>
      <c r="AK4951" s="64"/>
      <c r="AL4951" s="64"/>
      <c r="AM4951" s="65"/>
      <c r="AO4951" s="64"/>
      <c r="AP4951" s="66"/>
      <c r="AQ4951" s="66"/>
      <c r="AS4951" s="67"/>
      <c r="AT4951" s="68"/>
    </row>
    <row r="4952" spans="1:46" x14ac:dyDescent="0.25">
      <c r="A4952" s="60">
        <v>75217.290089043789</v>
      </c>
      <c r="B4952" s="54">
        <f t="shared" si="213"/>
        <v>21</v>
      </c>
      <c r="C4952" s="54">
        <f t="shared" si="214"/>
        <v>4943</v>
      </c>
      <c r="D4952" s="60">
        <v>75217.290089043789</v>
      </c>
      <c r="G4952" s="63"/>
      <c r="I4952" s="64"/>
      <c r="J4952" s="64"/>
      <c r="K4952" s="65"/>
      <c r="M4952" s="64"/>
      <c r="N4952" s="66"/>
      <c r="O4952" s="66"/>
      <c r="Q4952" s="67"/>
      <c r="R4952" s="68"/>
      <c r="S4952" s="63"/>
      <c r="AC4952" s="63">
        <v>72972.066280963365</v>
      </c>
      <c r="AD4952" s="63"/>
      <c r="AE4952" s="54" t="s">
        <v>176</v>
      </c>
      <c r="AG4952" s="63"/>
      <c r="AK4952" s="64"/>
      <c r="AL4952" s="64"/>
      <c r="AM4952" s="65"/>
      <c r="AO4952" s="64"/>
      <c r="AP4952" s="66"/>
      <c r="AQ4952" s="66"/>
      <c r="AS4952" s="67"/>
      <c r="AT4952" s="68"/>
    </row>
    <row r="4953" spans="1:46" x14ac:dyDescent="0.25">
      <c r="A4953" s="60">
        <v>75232.04659273196</v>
      </c>
      <c r="B4953" s="54">
        <f t="shared" si="213"/>
        <v>22</v>
      </c>
      <c r="C4953" s="54">
        <f t="shared" si="214"/>
        <v>4944</v>
      </c>
      <c r="D4953" s="60">
        <v>75232.04659273196</v>
      </c>
      <c r="G4953" s="63"/>
      <c r="I4953" s="64"/>
      <c r="J4953" s="64"/>
      <c r="K4953" s="65"/>
      <c r="M4953" s="64"/>
      <c r="N4953" s="66"/>
      <c r="O4953" s="66"/>
      <c r="Q4953" s="67"/>
      <c r="R4953" s="68"/>
      <c r="S4953" s="63"/>
      <c r="AC4953" s="63">
        <v>72987.183095982764</v>
      </c>
      <c r="AD4953" s="63"/>
      <c r="AE4953" s="54" t="s">
        <v>177</v>
      </c>
      <c r="AG4953" s="63"/>
      <c r="AK4953" s="64"/>
      <c r="AL4953" s="64"/>
      <c r="AM4953" s="65"/>
      <c r="AO4953" s="64"/>
      <c r="AP4953" s="66"/>
      <c r="AQ4953" s="66"/>
      <c r="AS4953" s="67"/>
      <c r="AT4953" s="68"/>
    </row>
    <row r="4954" spans="1:46" x14ac:dyDescent="0.25">
      <c r="A4954" s="60">
        <v>75246.770035274792</v>
      </c>
      <c r="B4954" s="54">
        <f t="shared" si="213"/>
        <v>23</v>
      </c>
      <c r="C4954" s="54">
        <f t="shared" si="214"/>
        <v>4945</v>
      </c>
      <c r="D4954" s="60">
        <v>75246.770035274792</v>
      </c>
      <c r="G4954" s="63"/>
      <c r="I4954" s="64"/>
      <c r="J4954" s="64"/>
      <c r="K4954" s="65"/>
      <c r="M4954" s="64"/>
      <c r="N4954" s="66"/>
      <c r="O4954" s="66"/>
      <c r="Q4954" s="67"/>
      <c r="R4954" s="68"/>
      <c r="S4954" s="63"/>
      <c r="AC4954" s="63">
        <v>73001.481012773234</v>
      </c>
      <c r="AD4954" s="63"/>
      <c r="AE4954" s="54" t="s">
        <v>176</v>
      </c>
      <c r="AG4954" s="63"/>
      <c r="AK4954" s="64"/>
      <c r="AL4954" s="64"/>
      <c r="AM4954" s="65"/>
      <c r="AO4954" s="64"/>
      <c r="AP4954" s="66"/>
      <c r="AQ4954" s="66"/>
      <c r="AS4954" s="67"/>
      <c r="AT4954" s="68"/>
    </row>
    <row r="4955" spans="1:46" x14ac:dyDescent="0.25">
      <c r="A4955" s="60">
        <v>75261.494636703283</v>
      </c>
      <c r="B4955" s="54">
        <f t="shared" si="213"/>
        <v>24</v>
      </c>
      <c r="C4955" s="54">
        <f t="shared" si="214"/>
        <v>4946</v>
      </c>
      <c r="D4955" s="60">
        <v>75261.494636703283</v>
      </c>
      <c r="G4955" s="63"/>
      <c r="I4955" s="64"/>
      <c r="J4955" s="64"/>
      <c r="K4955" s="65"/>
      <c r="M4955" s="64"/>
      <c r="N4955" s="66"/>
      <c r="O4955" s="66"/>
      <c r="Q4955" s="67"/>
      <c r="R4955" s="68"/>
      <c r="S4955" s="63"/>
      <c r="AC4955" s="63">
        <v>73016.89265232021</v>
      </c>
      <c r="AD4955" s="63"/>
      <c r="AE4955" s="54" t="s">
        <v>177</v>
      </c>
      <c r="AG4955" s="63"/>
      <c r="AK4955" s="64"/>
      <c r="AL4955" s="64"/>
      <c r="AM4955" s="65"/>
      <c r="AO4955" s="64"/>
      <c r="AP4955" s="66"/>
      <c r="AQ4955" s="66"/>
      <c r="AS4955" s="67"/>
      <c r="AT4955" s="68"/>
    </row>
    <row r="4956" spans="1:46" x14ac:dyDescent="0.25">
      <c r="A4956" s="60">
        <v>75276.251417241525</v>
      </c>
      <c r="B4956" s="54">
        <f t="shared" si="213"/>
        <v>1</v>
      </c>
      <c r="C4956" s="54">
        <f t="shared" si="214"/>
        <v>4947</v>
      </c>
      <c r="D4956" s="60">
        <v>75276.251417241525</v>
      </c>
      <c r="G4956" s="63"/>
      <c r="I4956" s="64"/>
      <c r="J4956" s="64"/>
      <c r="K4956" s="65"/>
      <c r="M4956" s="64"/>
      <c r="N4956" s="66"/>
      <c r="O4956" s="66"/>
      <c r="Q4956" s="67"/>
      <c r="R4956" s="68"/>
      <c r="S4956" s="63"/>
      <c r="AC4956" s="63">
        <v>73030.966855724808</v>
      </c>
      <c r="AD4956" s="63"/>
      <c r="AE4956" s="54" t="s">
        <v>176</v>
      </c>
      <c r="AG4956" s="63"/>
      <c r="AK4956" s="64"/>
      <c r="AL4956" s="64"/>
      <c r="AM4956" s="65"/>
      <c r="AO4956" s="64"/>
      <c r="AP4956" s="66"/>
      <c r="AQ4956" s="66"/>
      <c r="AS4956" s="67"/>
      <c r="AT4956" s="68"/>
    </row>
    <row r="4957" spans="1:46" x14ac:dyDescent="0.25">
      <c r="A4957" s="60">
        <v>75291.072240406182</v>
      </c>
      <c r="B4957" s="54">
        <f t="shared" si="213"/>
        <v>2</v>
      </c>
      <c r="C4957" s="54">
        <f t="shared" si="214"/>
        <v>4948</v>
      </c>
      <c r="D4957" s="60">
        <v>75291.072240406182</v>
      </c>
      <c r="G4957" s="63"/>
      <c r="I4957" s="64"/>
      <c r="J4957" s="64"/>
      <c r="K4957" s="65"/>
      <c r="M4957" s="64"/>
      <c r="N4957" s="66"/>
      <c r="O4957" s="66"/>
      <c r="Q4957" s="67"/>
      <c r="R4957" s="68"/>
      <c r="S4957" s="63"/>
      <c r="AC4957" s="63">
        <v>73046.542838717811</v>
      </c>
      <c r="AD4957" s="63"/>
      <c r="AE4957" s="54" t="s">
        <v>177</v>
      </c>
      <c r="AG4957" s="63"/>
      <c r="AK4957" s="64"/>
      <c r="AL4957" s="64"/>
      <c r="AM4957" s="65"/>
      <c r="AO4957" s="64"/>
      <c r="AP4957" s="66"/>
      <c r="AQ4957" s="66"/>
      <c r="AS4957" s="67"/>
      <c r="AT4957" s="68"/>
    </row>
    <row r="4958" spans="1:46" x14ac:dyDescent="0.25">
      <c r="A4958" s="60">
        <v>75305.982547048945</v>
      </c>
      <c r="B4958" s="54">
        <f t="shared" si="213"/>
        <v>3</v>
      </c>
      <c r="C4958" s="54">
        <f t="shared" si="214"/>
        <v>4949</v>
      </c>
      <c r="D4958" s="60">
        <v>75305.982547048945</v>
      </c>
      <c r="G4958" s="63"/>
      <c r="I4958" s="64"/>
      <c r="J4958" s="64"/>
      <c r="K4958" s="65"/>
      <c r="M4958" s="64"/>
      <c r="N4958" s="66"/>
      <c r="O4958" s="66"/>
      <c r="Q4958" s="67"/>
      <c r="R4958" s="68"/>
      <c r="S4958" s="63"/>
      <c r="AC4958" s="63">
        <v>73060.54091985384</v>
      </c>
      <c r="AD4958" s="63"/>
      <c r="AE4958" s="54" t="s">
        <v>176</v>
      </c>
      <c r="AG4958" s="63"/>
      <c r="AK4958" s="64"/>
      <c r="AL4958" s="64"/>
      <c r="AM4958" s="65"/>
      <c r="AO4958" s="64"/>
      <c r="AP4958" s="66"/>
      <c r="AQ4958" s="66"/>
      <c r="AS4958" s="67"/>
      <c r="AT4958" s="68"/>
    </row>
    <row r="4959" spans="1:46" x14ac:dyDescent="0.25">
      <c r="A4959" s="60">
        <v>75321.005189502146</v>
      </c>
      <c r="B4959" s="54">
        <f t="shared" si="213"/>
        <v>4</v>
      </c>
      <c r="C4959" s="54">
        <f t="shared" si="214"/>
        <v>4950</v>
      </c>
      <c r="D4959" s="60">
        <v>75321.005189502146</v>
      </c>
      <c r="G4959" s="63"/>
      <c r="I4959" s="64"/>
      <c r="J4959" s="64"/>
      <c r="K4959" s="65"/>
      <c r="M4959" s="64"/>
      <c r="N4959" s="66"/>
      <c r="O4959" s="66"/>
      <c r="Q4959" s="67"/>
      <c r="R4959" s="68"/>
      <c r="S4959" s="63"/>
      <c r="AC4959" s="63">
        <v>73076.120040499605</v>
      </c>
      <c r="AD4959" s="63"/>
      <c r="AE4959" s="54" t="s">
        <v>177</v>
      </c>
      <c r="AG4959" s="63"/>
      <c r="AK4959" s="64"/>
      <c r="AL4959" s="64"/>
      <c r="AM4959" s="65"/>
      <c r="AO4959" s="64"/>
      <c r="AP4959" s="66"/>
      <c r="AQ4959" s="66"/>
      <c r="AS4959" s="67"/>
      <c r="AT4959" s="68"/>
    </row>
    <row r="4960" spans="1:46" x14ac:dyDescent="0.25">
      <c r="A4960" s="60">
        <v>75336.152194693685</v>
      </c>
      <c r="B4960" s="54">
        <f t="shared" si="213"/>
        <v>5</v>
      </c>
      <c r="C4960" s="54">
        <f t="shared" si="214"/>
        <v>4951</v>
      </c>
      <c r="D4960" s="60">
        <v>75336.152194693685</v>
      </c>
      <c r="G4960" s="63"/>
      <c r="I4960" s="64"/>
      <c r="J4960" s="64"/>
      <c r="K4960" s="65"/>
      <c r="M4960" s="64"/>
      <c r="N4960" s="66"/>
      <c r="O4960" s="66"/>
      <c r="Q4960" s="67"/>
      <c r="R4960" s="68"/>
      <c r="S4960" s="63"/>
      <c r="AC4960" s="63">
        <v>73090.207010503393</v>
      </c>
      <c r="AD4960" s="63"/>
      <c r="AE4960" s="54" t="s">
        <v>176</v>
      </c>
      <c r="AG4960" s="63"/>
      <c r="AK4960" s="64"/>
      <c r="AL4960" s="64"/>
      <c r="AM4960" s="65"/>
      <c r="AO4960" s="64"/>
      <c r="AP4960" s="66"/>
      <c r="AQ4960" s="66"/>
      <c r="AS4960" s="67"/>
      <c r="AT4960" s="68"/>
    </row>
    <row r="4961" spans="1:46" x14ac:dyDescent="0.25">
      <c r="A4961" s="60">
        <v>75351.432689844631</v>
      </c>
      <c r="B4961" s="54">
        <f t="shared" si="213"/>
        <v>6</v>
      </c>
      <c r="C4961" s="54">
        <f t="shared" si="214"/>
        <v>4952</v>
      </c>
      <c r="D4961" s="60">
        <v>75351.432689844631</v>
      </c>
      <c r="G4961" s="63"/>
      <c r="I4961" s="64"/>
      <c r="J4961" s="64"/>
      <c r="K4961" s="65"/>
      <c r="M4961" s="64"/>
      <c r="N4961" s="66"/>
      <c r="O4961" s="66"/>
      <c r="Q4961" s="67"/>
      <c r="R4961" s="68"/>
      <c r="S4961" s="63"/>
      <c r="AC4961" s="63">
        <v>73105.621327436529</v>
      </c>
      <c r="AD4961" s="63"/>
      <c r="AE4961" s="54" t="s">
        <v>177</v>
      </c>
      <c r="AG4961" s="63"/>
      <c r="AK4961" s="64"/>
      <c r="AL4961" s="64"/>
      <c r="AM4961" s="65"/>
      <c r="AO4961" s="64"/>
      <c r="AP4961" s="66"/>
      <c r="AQ4961" s="66"/>
      <c r="AS4961" s="67"/>
      <c r="AT4961" s="68"/>
    </row>
    <row r="4962" spans="1:46" x14ac:dyDescent="0.25">
      <c r="A4962" s="60">
        <v>75366.83929352602</v>
      </c>
      <c r="B4962" s="54">
        <f t="shared" si="213"/>
        <v>7</v>
      </c>
      <c r="C4962" s="54">
        <f t="shared" si="214"/>
        <v>4953</v>
      </c>
      <c r="D4962" s="60">
        <v>75366.83929352602</v>
      </c>
      <c r="G4962" s="63"/>
      <c r="I4962" s="64"/>
      <c r="J4962" s="64"/>
      <c r="K4962" s="65"/>
      <c r="M4962" s="64"/>
      <c r="N4962" s="66"/>
      <c r="O4962" s="66"/>
      <c r="Q4962" s="67"/>
      <c r="R4962" s="68"/>
      <c r="S4962" s="63"/>
      <c r="AC4962" s="63">
        <v>73119.938783310354</v>
      </c>
      <c r="AD4962" s="63"/>
      <c r="AE4962" s="54" t="s">
        <v>176</v>
      </c>
      <c r="AG4962" s="63"/>
      <c r="AK4962" s="64"/>
      <c r="AL4962" s="64"/>
      <c r="AM4962" s="65"/>
      <c r="AO4962" s="64"/>
      <c r="AP4962" s="66"/>
      <c r="AQ4962" s="66"/>
      <c r="AS4962" s="67"/>
      <c r="AT4962" s="68"/>
    </row>
    <row r="4963" spans="1:46" x14ac:dyDescent="0.25">
      <c r="A4963" s="60">
        <v>75382.366230585612</v>
      </c>
      <c r="B4963" s="54">
        <f t="shared" si="213"/>
        <v>8</v>
      </c>
      <c r="C4963" s="54">
        <f t="shared" si="214"/>
        <v>4954</v>
      </c>
      <c r="D4963" s="60">
        <v>75382.366230585612</v>
      </c>
      <c r="G4963" s="63"/>
      <c r="I4963" s="64"/>
      <c r="J4963" s="64"/>
      <c r="K4963" s="65"/>
      <c r="M4963" s="64"/>
      <c r="N4963" s="66"/>
      <c r="O4963" s="66"/>
      <c r="Q4963" s="67"/>
      <c r="R4963" s="68"/>
      <c r="S4963" s="63"/>
      <c r="AC4963" s="63">
        <v>73135.047281222418</v>
      </c>
      <c r="AD4963" s="63"/>
      <c r="AE4963" s="54" t="s">
        <v>177</v>
      </c>
      <c r="AG4963" s="63"/>
      <c r="AK4963" s="64"/>
      <c r="AL4963" s="64"/>
      <c r="AM4963" s="65"/>
      <c r="AO4963" s="64"/>
      <c r="AP4963" s="66"/>
      <c r="AQ4963" s="66"/>
      <c r="AS4963" s="67"/>
      <c r="AT4963" s="68"/>
    </row>
    <row r="4964" spans="1:46" x14ac:dyDescent="0.25">
      <c r="A4964" s="60">
        <v>75397.984876624774</v>
      </c>
      <c r="B4964" s="54">
        <f t="shared" si="213"/>
        <v>9</v>
      </c>
      <c r="C4964" s="54">
        <f t="shared" si="214"/>
        <v>4955</v>
      </c>
      <c r="D4964" s="60">
        <v>75397.984876624774</v>
      </c>
      <c r="G4964" s="63"/>
      <c r="I4964" s="64"/>
      <c r="J4964" s="64"/>
      <c r="K4964" s="65"/>
      <c r="M4964" s="64"/>
      <c r="N4964" s="66"/>
      <c r="O4964" s="66"/>
      <c r="Q4964" s="67"/>
      <c r="R4964" s="68"/>
      <c r="S4964" s="63"/>
      <c r="AC4964" s="63">
        <v>73149.680340656079</v>
      </c>
      <c r="AD4964" s="63"/>
      <c r="AE4964" s="54" t="s">
        <v>176</v>
      </c>
      <c r="AG4964" s="63"/>
      <c r="AK4964" s="64"/>
      <c r="AL4964" s="64"/>
      <c r="AM4964" s="65"/>
      <c r="AO4964" s="64"/>
      <c r="AP4964" s="66"/>
      <c r="AQ4964" s="66"/>
      <c r="AS4964" s="67"/>
      <c r="AT4964" s="68"/>
    </row>
    <row r="4965" spans="1:46" x14ac:dyDescent="0.25">
      <c r="A4965" s="60">
        <v>75413.677805910353</v>
      </c>
      <c r="B4965" s="54">
        <f t="shared" si="213"/>
        <v>10</v>
      </c>
      <c r="C4965" s="54">
        <f t="shared" si="214"/>
        <v>4956</v>
      </c>
      <c r="D4965" s="60">
        <v>75413.677805910353</v>
      </c>
      <c r="G4965" s="63"/>
      <c r="I4965" s="64"/>
      <c r="J4965" s="64"/>
      <c r="K4965" s="65"/>
      <c r="M4965" s="64"/>
      <c r="N4965" s="66"/>
      <c r="O4965" s="66"/>
      <c r="Q4965" s="67"/>
      <c r="R4965" s="68"/>
      <c r="S4965" s="63"/>
      <c r="AC4965" s="63">
        <v>73164.407471726183</v>
      </c>
      <c r="AD4965" s="63"/>
      <c r="AE4965" s="54" t="s">
        <v>177</v>
      </c>
      <c r="AG4965" s="63"/>
      <c r="AK4965" s="64"/>
      <c r="AL4965" s="64"/>
      <c r="AM4965" s="65"/>
      <c r="AO4965" s="64"/>
      <c r="AP4965" s="66"/>
      <c r="AQ4965" s="66"/>
      <c r="AS4965" s="67"/>
      <c r="AT4965" s="68"/>
    </row>
    <row r="4966" spans="1:46" x14ac:dyDescent="0.25">
      <c r="A4966" s="60">
        <v>75429.399941067211</v>
      </c>
      <c r="B4966" s="54">
        <f t="shared" si="213"/>
        <v>11</v>
      </c>
      <c r="C4966" s="54">
        <f t="shared" si="214"/>
        <v>4957</v>
      </c>
      <c r="D4966" s="60">
        <v>75429.399941067211</v>
      </c>
      <c r="G4966" s="63"/>
      <c r="I4966" s="64"/>
      <c r="J4966" s="64"/>
      <c r="K4966" s="65"/>
      <c r="M4966" s="64"/>
      <c r="N4966" s="66"/>
      <c r="O4966" s="66"/>
      <c r="Q4966" s="67"/>
      <c r="R4966" s="68"/>
      <c r="S4966" s="63"/>
      <c r="AC4966" s="63">
        <v>73179.372790709604</v>
      </c>
      <c r="AD4966" s="63"/>
      <c r="AE4966" s="54" t="s">
        <v>176</v>
      </c>
      <c r="AG4966" s="63"/>
      <c r="AK4966" s="64"/>
      <c r="AL4966" s="64"/>
      <c r="AM4966" s="65"/>
      <c r="AO4966" s="64"/>
      <c r="AP4966" s="66"/>
      <c r="AQ4966" s="66"/>
      <c r="AS4966" s="67"/>
      <c r="AT4966" s="68"/>
    </row>
    <row r="4967" spans="1:46" x14ac:dyDescent="0.25">
      <c r="A4967" s="60">
        <v>75445.128963680938</v>
      </c>
      <c r="B4967" s="54">
        <f t="shared" si="213"/>
        <v>12</v>
      </c>
      <c r="C4967" s="54">
        <f t="shared" si="214"/>
        <v>4958</v>
      </c>
      <c r="D4967" s="60">
        <v>75445.128963680938</v>
      </c>
      <c r="G4967" s="63"/>
      <c r="I4967" s="64"/>
      <c r="J4967" s="64"/>
      <c r="K4967" s="65"/>
      <c r="M4967" s="64"/>
      <c r="N4967" s="66"/>
      <c r="O4967" s="66"/>
      <c r="Q4967" s="67"/>
      <c r="R4967" s="68"/>
      <c r="S4967" s="63"/>
      <c r="AC4967" s="63">
        <v>73193.728161121253</v>
      </c>
      <c r="AD4967" s="63"/>
      <c r="AE4967" s="54" t="s">
        <v>177</v>
      </c>
      <c r="AG4967" s="63"/>
      <c r="AK4967" s="64"/>
      <c r="AL4967" s="64"/>
      <c r="AM4967" s="65"/>
      <c r="AO4967" s="64"/>
      <c r="AP4967" s="66"/>
      <c r="AQ4967" s="66"/>
      <c r="AS4967" s="67"/>
      <c r="AT4967" s="68"/>
    </row>
    <row r="4968" spans="1:46" x14ac:dyDescent="0.25">
      <c r="A4968" s="60">
        <v>75460.814638363197</v>
      </c>
      <c r="B4968" s="54">
        <f t="shared" si="213"/>
        <v>13</v>
      </c>
      <c r="C4968" s="54">
        <f t="shared" si="214"/>
        <v>4959</v>
      </c>
      <c r="D4968" s="60">
        <v>75460.814638363197</v>
      </c>
      <c r="G4968" s="63"/>
      <c r="I4968" s="64"/>
      <c r="J4968" s="64"/>
      <c r="K4968" s="65"/>
      <c r="M4968" s="64"/>
      <c r="N4968" s="66"/>
      <c r="O4968" s="66"/>
      <c r="Q4968" s="67"/>
      <c r="R4968" s="68"/>
      <c r="S4968" s="63"/>
      <c r="AC4968" s="63">
        <v>73208.98246319918</v>
      </c>
      <c r="AD4968" s="63"/>
      <c r="AE4968" s="54" t="s">
        <v>176</v>
      </c>
      <c r="AG4968" s="63"/>
      <c r="AK4968" s="64"/>
      <c r="AL4968" s="64"/>
      <c r="AM4968" s="65"/>
      <c r="AO4968" s="64"/>
      <c r="AP4968" s="66"/>
      <c r="AQ4968" s="66"/>
      <c r="AS4968" s="67"/>
      <c r="AT4968" s="68"/>
    </row>
    <row r="4969" spans="1:46" x14ac:dyDescent="0.25">
      <c r="A4969" s="60">
        <v>75476.43861920014</v>
      </c>
      <c r="B4969" s="54">
        <f t="shared" si="213"/>
        <v>14</v>
      </c>
      <c r="C4969" s="54">
        <f t="shared" si="214"/>
        <v>4960</v>
      </c>
      <c r="D4969" s="60">
        <v>75476.43861920014</v>
      </c>
      <c r="G4969" s="63"/>
      <c r="I4969" s="64"/>
      <c r="J4969" s="64"/>
      <c r="K4969" s="65"/>
      <c r="M4969" s="64"/>
      <c r="N4969" s="66"/>
      <c r="O4969" s="66"/>
      <c r="Q4969" s="67"/>
      <c r="R4969" s="68"/>
      <c r="S4969" s="63"/>
      <c r="AC4969" s="63">
        <v>73223.051774851978</v>
      </c>
      <c r="AD4969" s="63"/>
      <c r="AE4969" s="54" t="s">
        <v>177</v>
      </c>
      <c r="AG4969" s="63"/>
      <c r="AK4969" s="64"/>
      <c r="AL4969" s="64"/>
      <c r="AM4969" s="65"/>
      <c r="AO4969" s="64"/>
      <c r="AP4969" s="66"/>
      <c r="AQ4969" s="66"/>
      <c r="AS4969" s="67"/>
      <c r="AT4969" s="68"/>
    </row>
    <row r="4970" spans="1:46" x14ac:dyDescent="0.25">
      <c r="A4970" s="60">
        <v>75491.958788476884</v>
      </c>
      <c r="B4970" s="54">
        <f t="shared" si="213"/>
        <v>15</v>
      </c>
      <c r="C4970" s="54">
        <f t="shared" si="214"/>
        <v>4961</v>
      </c>
      <c r="D4970" s="60">
        <v>75491.958788476884</v>
      </c>
      <c r="G4970" s="63"/>
      <c r="I4970" s="64"/>
      <c r="J4970" s="64"/>
      <c r="K4970" s="65"/>
      <c r="M4970" s="64"/>
      <c r="N4970" s="66"/>
      <c r="O4970" s="66"/>
      <c r="Q4970" s="67"/>
      <c r="R4970" s="68"/>
      <c r="S4970" s="63"/>
      <c r="AC4970" s="63">
        <v>73238.506662048399</v>
      </c>
      <c r="AD4970" s="63"/>
      <c r="AE4970" s="54" t="s">
        <v>176</v>
      </c>
      <c r="AG4970" s="63"/>
      <c r="AK4970" s="64"/>
      <c r="AL4970" s="64"/>
      <c r="AM4970" s="65"/>
      <c r="AO4970" s="64"/>
      <c r="AP4970" s="66"/>
      <c r="AQ4970" s="66"/>
      <c r="AS4970" s="67"/>
      <c r="AT4970" s="68"/>
    </row>
    <row r="4971" spans="1:46" x14ac:dyDescent="0.25">
      <c r="A4971" s="60">
        <v>75507.368218116928</v>
      </c>
      <c r="B4971" s="54">
        <f t="shared" si="213"/>
        <v>16</v>
      </c>
      <c r="C4971" s="54">
        <f t="shared" si="214"/>
        <v>4962</v>
      </c>
      <c r="D4971" s="60">
        <v>75507.368218116928</v>
      </c>
      <c r="G4971" s="63"/>
      <c r="I4971" s="64"/>
      <c r="J4971" s="64"/>
      <c r="K4971" s="65"/>
      <c r="M4971" s="64"/>
      <c r="N4971" s="66"/>
      <c r="O4971" s="66"/>
      <c r="Q4971" s="67"/>
      <c r="R4971" s="68"/>
      <c r="S4971" s="63"/>
      <c r="AC4971" s="63">
        <v>73252.427636363544</v>
      </c>
      <c r="AD4971" s="63"/>
      <c r="AE4971" s="54" t="s">
        <v>177</v>
      </c>
      <c r="AG4971" s="63"/>
      <c r="AK4971" s="64"/>
      <c r="AL4971" s="64"/>
      <c r="AM4971" s="65"/>
      <c r="AO4971" s="64"/>
      <c r="AP4971" s="66"/>
      <c r="AQ4971" s="66"/>
      <c r="AS4971" s="67"/>
      <c r="AT4971" s="68"/>
    </row>
    <row r="4972" spans="1:46" x14ac:dyDescent="0.25">
      <c r="A4972" s="60">
        <v>75522.64248401206</v>
      </c>
      <c r="B4972" s="54">
        <f t="shared" si="213"/>
        <v>17</v>
      </c>
      <c r="C4972" s="54">
        <f t="shared" si="214"/>
        <v>4963</v>
      </c>
      <c r="D4972" s="60">
        <v>75522.64248401206</v>
      </c>
      <c r="G4972" s="63"/>
      <c r="I4972" s="64"/>
      <c r="J4972" s="64"/>
      <c r="K4972" s="65"/>
      <c r="M4972" s="64"/>
      <c r="N4972" s="66"/>
      <c r="O4972" s="66"/>
      <c r="Q4972" s="67"/>
      <c r="R4972" s="68"/>
      <c r="S4972" s="63"/>
      <c r="AC4972" s="63">
        <v>73267.961742956657</v>
      </c>
      <c r="AD4972" s="63"/>
      <c r="AE4972" s="54" t="s">
        <v>176</v>
      </c>
      <c r="AG4972" s="63"/>
      <c r="AK4972" s="64"/>
      <c r="AL4972" s="64"/>
      <c r="AM4972" s="65"/>
      <c r="AO4972" s="64"/>
      <c r="AP4972" s="66"/>
      <c r="AQ4972" s="66"/>
      <c r="AS4972" s="67"/>
      <c r="AT4972" s="68"/>
    </row>
    <row r="4973" spans="1:46" x14ac:dyDescent="0.25">
      <c r="A4973" s="60">
        <v>75537.790045174304</v>
      </c>
      <c r="B4973" s="54">
        <f t="shared" si="213"/>
        <v>18</v>
      </c>
      <c r="C4973" s="54">
        <f t="shared" si="214"/>
        <v>4964</v>
      </c>
      <c r="D4973" s="60">
        <v>75537.790045174304</v>
      </c>
      <c r="G4973" s="63"/>
      <c r="I4973" s="64"/>
      <c r="J4973" s="64"/>
      <c r="K4973" s="65"/>
      <c r="M4973" s="64"/>
      <c r="N4973" s="66"/>
      <c r="O4973" s="66"/>
      <c r="Q4973" s="67"/>
      <c r="R4973" s="68"/>
      <c r="S4973" s="63"/>
      <c r="AC4973" s="63">
        <v>73281.89786318643</v>
      </c>
      <c r="AD4973" s="63"/>
      <c r="AE4973" s="54" t="s">
        <v>177</v>
      </c>
      <c r="AG4973" s="63"/>
      <c r="AK4973" s="64"/>
      <c r="AL4973" s="64"/>
      <c r="AM4973" s="65"/>
      <c r="AO4973" s="64"/>
      <c r="AP4973" s="66"/>
      <c r="AQ4973" s="66"/>
      <c r="AS4973" s="67"/>
      <c r="AT4973" s="68"/>
    </row>
    <row r="4974" spans="1:46" x14ac:dyDescent="0.25">
      <c r="A4974" s="60">
        <v>75552.806681834627</v>
      </c>
      <c r="B4974" s="54">
        <f t="shared" si="213"/>
        <v>19</v>
      </c>
      <c r="C4974" s="54">
        <f t="shared" si="214"/>
        <v>4965</v>
      </c>
      <c r="D4974" s="60">
        <v>75552.806681834627</v>
      </c>
      <c r="G4974" s="63"/>
      <c r="I4974" s="64"/>
      <c r="J4974" s="64"/>
      <c r="K4974" s="65"/>
      <c r="M4974" s="64"/>
      <c r="N4974" s="66"/>
      <c r="O4974" s="66"/>
      <c r="Q4974" s="67"/>
      <c r="R4974" s="68"/>
      <c r="S4974" s="63"/>
      <c r="AC4974" s="63">
        <v>73297.370056563988</v>
      </c>
      <c r="AD4974" s="63"/>
      <c r="AE4974" s="54" t="s">
        <v>176</v>
      </c>
      <c r="AG4974" s="63"/>
      <c r="AK4974" s="64"/>
      <c r="AL4974" s="64"/>
      <c r="AM4974" s="65"/>
      <c r="AO4974" s="64"/>
      <c r="AP4974" s="66"/>
      <c r="AQ4974" s="66"/>
      <c r="AS4974" s="67"/>
      <c r="AT4974" s="68"/>
    </row>
    <row r="4975" spans="1:46" x14ac:dyDescent="0.25">
      <c r="A4975" s="60">
        <v>75567.716581178363</v>
      </c>
      <c r="B4975" s="54">
        <f t="shared" si="213"/>
        <v>20</v>
      </c>
      <c r="C4975" s="54">
        <f t="shared" si="214"/>
        <v>4966</v>
      </c>
      <c r="D4975" s="60">
        <v>75567.716581178363</v>
      </c>
      <c r="G4975" s="63"/>
      <c r="I4975" s="64"/>
      <c r="J4975" s="64"/>
      <c r="K4975" s="65"/>
      <c r="M4975" s="64"/>
      <c r="N4975" s="66"/>
      <c r="O4975" s="66"/>
      <c r="Q4975" s="67"/>
      <c r="R4975" s="68"/>
      <c r="S4975" s="63"/>
      <c r="AC4975" s="63">
        <v>73311.482867227402</v>
      </c>
      <c r="AD4975" s="63"/>
      <c r="AE4975" s="54" t="s">
        <v>177</v>
      </c>
      <c r="AG4975" s="63"/>
      <c r="AK4975" s="64"/>
      <c r="AL4975" s="64"/>
      <c r="AM4975" s="65"/>
      <c r="AO4975" s="64"/>
      <c r="AP4975" s="66"/>
      <c r="AQ4975" s="66"/>
      <c r="AS4975" s="67"/>
      <c r="AT4975" s="68"/>
    </row>
    <row r="4976" spans="1:46" x14ac:dyDescent="0.25">
      <c r="A4976" s="60">
        <v>75582.532063171268</v>
      </c>
      <c r="B4976" s="54">
        <f t="shared" si="213"/>
        <v>21</v>
      </c>
      <c r="C4976" s="54">
        <f t="shared" si="214"/>
        <v>4967</v>
      </c>
      <c r="D4976" s="60">
        <v>75582.532063171268</v>
      </c>
      <c r="G4976" s="63"/>
      <c r="I4976" s="64"/>
      <c r="J4976" s="64"/>
      <c r="K4976" s="65"/>
      <c r="M4976" s="64"/>
      <c r="N4976" s="66"/>
      <c r="O4976" s="66"/>
      <c r="Q4976" s="67"/>
      <c r="R4976" s="68"/>
      <c r="S4976" s="63"/>
      <c r="AC4976" s="63">
        <v>73326.754142154008</v>
      </c>
      <c r="AD4976" s="63"/>
      <c r="AE4976" s="54" t="s">
        <v>176</v>
      </c>
      <c r="AG4976" s="63"/>
      <c r="AK4976" s="64"/>
      <c r="AL4976" s="64"/>
      <c r="AM4976" s="65"/>
      <c r="AO4976" s="64"/>
      <c r="AP4976" s="66"/>
      <c r="AQ4976" s="66"/>
      <c r="AS4976" s="67"/>
      <c r="AT4976" s="68"/>
    </row>
    <row r="4977" spans="1:46" x14ac:dyDescent="0.25">
      <c r="A4977" s="60">
        <v>75597.289201565087</v>
      </c>
      <c r="B4977" s="54">
        <f t="shared" si="213"/>
        <v>22</v>
      </c>
      <c r="C4977" s="54">
        <f t="shared" si="214"/>
        <v>4968</v>
      </c>
      <c r="D4977" s="60">
        <v>75597.289201565087</v>
      </c>
      <c r="G4977" s="63"/>
      <c r="I4977" s="64"/>
      <c r="J4977" s="64"/>
      <c r="K4977" s="65"/>
      <c r="M4977" s="64"/>
      <c r="N4977" s="66"/>
      <c r="O4977" s="66"/>
      <c r="Q4977" s="67"/>
      <c r="R4977" s="68"/>
      <c r="S4977" s="63"/>
      <c r="AC4977" s="63">
        <v>73341.173006450757</v>
      </c>
      <c r="AD4977" s="63"/>
      <c r="AE4977" s="54" t="s">
        <v>177</v>
      </c>
      <c r="AG4977" s="63"/>
      <c r="AK4977" s="64"/>
      <c r="AL4977" s="64"/>
      <c r="AM4977" s="65"/>
      <c r="AO4977" s="64"/>
      <c r="AP4977" s="66"/>
      <c r="AQ4977" s="66"/>
      <c r="AS4977" s="67"/>
      <c r="AT4977" s="68"/>
    </row>
    <row r="4978" spans="1:46" x14ac:dyDescent="0.25">
      <c r="A4978" s="60">
        <v>75612.009768514894</v>
      </c>
      <c r="B4978" s="54">
        <f t="shared" si="213"/>
        <v>23</v>
      </c>
      <c r="C4978" s="54">
        <f t="shared" si="214"/>
        <v>4969</v>
      </c>
      <c r="D4978" s="60">
        <v>75612.009768514894</v>
      </c>
      <c r="G4978" s="63"/>
      <c r="I4978" s="64"/>
      <c r="J4978" s="64"/>
      <c r="K4978" s="65"/>
      <c r="M4978" s="64"/>
      <c r="N4978" s="66"/>
      <c r="O4978" s="66"/>
      <c r="Q4978" s="67"/>
      <c r="R4978" s="68"/>
      <c r="S4978" s="63"/>
      <c r="AC4978" s="63">
        <v>73356.137205975596</v>
      </c>
      <c r="AD4978" s="63"/>
      <c r="AE4978" s="54" t="s">
        <v>176</v>
      </c>
      <c r="AG4978" s="63"/>
      <c r="AK4978" s="64"/>
      <c r="AL4978" s="64"/>
      <c r="AM4978" s="65"/>
      <c r="AO4978" s="64"/>
      <c r="AP4978" s="66"/>
      <c r="AQ4978" s="66"/>
      <c r="AS4978" s="67"/>
      <c r="AT4978" s="68"/>
    </row>
    <row r="4979" spans="1:46" x14ac:dyDescent="0.25">
      <c r="A4979" s="60">
        <v>75626.735504707787</v>
      </c>
      <c r="B4979" s="54">
        <f t="shared" si="213"/>
        <v>24</v>
      </c>
      <c r="C4979" s="54">
        <f t="shared" si="214"/>
        <v>4970</v>
      </c>
      <c r="D4979" s="60">
        <v>75626.735504707787</v>
      </c>
      <c r="G4979" s="63"/>
      <c r="I4979" s="64"/>
      <c r="J4979" s="64"/>
      <c r="K4979" s="65"/>
      <c r="M4979" s="64"/>
      <c r="N4979" s="66"/>
      <c r="O4979" s="66"/>
      <c r="Q4979" s="67"/>
      <c r="R4979" s="68"/>
      <c r="S4979" s="63"/>
      <c r="AC4979" s="63">
        <v>73370.932262653485</v>
      </c>
      <c r="AD4979" s="63"/>
      <c r="AE4979" s="54" t="s">
        <v>177</v>
      </c>
      <c r="AG4979" s="63"/>
      <c r="AK4979" s="64"/>
      <c r="AL4979" s="64"/>
      <c r="AM4979" s="65"/>
      <c r="AO4979" s="64"/>
      <c r="AP4979" s="66"/>
      <c r="AQ4979" s="66"/>
      <c r="AS4979" s="67"/>
      <c r="AT4979" s="68"/>
    </row>
    <row r="4980" spans="1:46" x14ac:dyDescent="0.25">
      <c r="A4980" s="60">
        <v>75641.489670007024</v>
      </c>
      <c r="B4980" s="54">
        <f t="shared" si="213"/>
        <v>1</v>
      </c>
      <c r="C4980" s="54">
        <f t="shared" si="214"/>
        <v>4971</v>
      </c>
      <c r="D4980" s="60">
        <v>75641.489670007024</v>
      </c>
      <c r="G4980" s="63"/>
      <c r="I4980" s="64"/>
      <c r="J4980" s="64"/>
      <c r="K4980" s="65"/>
      <c r="M4980" s="64"/>
      <c r="N4980" s="66"/>
      <c r="O4980" s="66"/>
      <c r="Q4980" s="67"/>
      <c r="R4980" s="68"/>
      <c r="S4980" s="63"/>
      <c r="AC4980" s="63">
        <v>73385.544364129193</v>
      </c>
      <c r="AD4980" s="63"/>
      <c r="AE4980" s="54" t="s">
        <v>176</v>
      </c>
      <c r="AG4980" s="63"/>
      <c r="AK4980" s="64"/>
      <c r="AL4980" s="64"/>
      <c r="AM4980" s="65"/>
      <c r="AO4980" s="64"/>
      <c r="AP4980" s="66"/>
      <c r="AQ4980" s="66"/>
      <c r="AS4980" s="67"/>
      <c r="AT4980" s="68"/>
    </row>
    <row r="4981" spans="1:46" x14ac:dyDescent="0.25">
      <c r="A4981" s="60">
        <v>75656.312327221036</v>
      </c>
      <c r="B4981" s="54">
        <f t="shared" si="213"/>
        <v>2</v>
      </c>
      <c r="C4981" s="54">
        <f t="shared" si="214"/>
        <v>4972</v>
      </c>
      <c r="D4981" s="60">
        <v>75656.312327221036</v>
      </c>
      <c r="G4981" s="63"/>
      <c r="I4981" s="64"/>
      <c r="J4981" s="64"/>
      <c r="K4981" s="65"/>
      <c r="M4981" s="64"/>
      <c r="N4981" s="66"/>
      <c r="O4981" s="66"/>
      <c r="Q4981" s="67"/>
      <c r="R4981" s="68"/>
      <c r="S4981" s="63"/>
      <c r="AC4981" s="63">
        <v>73400.710497232154</v>
      </c>
      <c r="AD4981" s="63"/>
      <c r="AE4981" s="54" t="s">
        <v>177</v>
      </c>
      <c r="AG4981" s="63"/>
      <c r="AK4981" s="64"/>
      <c r="AL4981" s="64"/>
      <c r="AM4981" s="65"/>
      <c r="AO4981" s="64"/>
      <c r="AP4981" s="66"/>
      <c r="AQ4981" s="66"/>
      <c r="AS4981" s="67"/>
      <c r="AT4981" s="68"/>
    </row>
    <row r="4982" spans="1:46" x14ac:dyDescent="0.25">
      <c r="A4982" s="60">
        <v>75671.220692804083</v>
      </c>
      <c r="B4982" s="54">
        <f t="shared" si="213"/>
        <v>3</v>
      </c>
      <c r="C4982" s="54">
        <f t="shared" si="214"/>
        <v>4973</v>
      </c>
      <c r="D4982" s="60">
        <v>75671.220692804083</v>
      </c>
      <c r="G4982" s="63"/>
      <c r="I4982" s="64"/>
      <c r="J4982" s="64"/>
      <c r="K4982" s="65"/>
      <c r="M4982" s="64"/>
      <c r="N4982" s="66"/>
      <c r="O4982" s="66"/>
      <c r="Q4982" s="67"/>
      <c r="R4982" s="68"/>
      <c r="S4982" s="63"/>
      <c r="AC4982" s="63">
        <v>73414.999833168462</v>
      </c>
      <c r="AD4982" s="63"/>
      <c r="AE4982" s="54" t="s">
        <v>176</v>
      </c>
      <c r="AG4982" s="63"/>
      <c r="AK4982" s="64"/>
      <c r="AL4982" s="64"/>
      <c r="AM4982" s="65"/>
      <c r="AO4982" s="64"/>
      <c r="AP4982" s="66"/>
      <c r="AQ4982" s="66"/>
      <c r="AS4982" s="67"/>
      <c r="AT4982" s="68"/>
    </row>
    <row r="4983" spans="1:46" x14ac:dyDescent="0.25">
      <c r="A4983" s="60">
        <v>75686.245449102484</v>
      </c>
      <c r="B4983" s="54">
        <f t="shared" si="213"/>
        <v>4</v>
      </c>
      <c r="C4983" s="54">
        <f t="shared" si="214"/>
        <v>4974</v>
      </c>
      <c r="D4983" s="60">
        <v>75686.245449102484</v>
      </c>
      <c r="G4983" s="63"/>
      <c r="I4983" s="64"/>
      <c r="J4983" s="64"/>
      <c r="K4983" s="65"/>
      <c r="M4983" s="64"/>
      <c r="N4983" s="66"/>
      <c r="O4983" s="66"/>
      <c r="Q4983" s="67"/>
      <c r="R4983" s="68"/>
      <c r="S4983" s="63"/>
      <c r="AC4983" s="63">
        <v>73430.454306955915</v>
      </c>
      <c r="AD4983" s="63"/>
      <c r="AE4983" s="54" t="s">
        <v>177</v>
      </c>
      <c r="AG4983" s="63"/>
      <c r="AK4983" s="64"/>
      <c r="AL4983" s="64"/>
      <c r="AM4983" s="65"/>
      <c r="AO4983" s="64"/>
      <c r="AP4983" s="66"/>
      <c r="AQ4983" s="66"/>
      <c r="AS4983" s="67"/>
      <c r="AT4983" s="68"/>
    </row>
    <row r="4984" spans="1:46" x14ac:dyDescent="0.25">
      <c r="A4984" s="60">
        <v>75701.39168745093</v>
      </c>
      <c r="B4984" s="54">
        <f t="shared" si="213"/>
        <v>5</v>
      </c>
      <c r="C4984" s="54">
        <f t="shared" si="214"/>
        <v>4975</v>
      </c>
      <c r="D4984" s="60">
        <v>75701.39168745093</v>
      </c>
      <c r="G4984" s="63"/>
      <c r="I4984" s="64"/>
      <c r="J4984" s="64"/>
      <c r="K4984" s="65"/>
      <c r="M4984" s="64"/>
      <c r="N4984" s="66"/>
      <c r="O4984" s="66"/>
      <c r="Q4984" s="67"/>
      <c r="R4984" s="68"/>
      <c r="S4984" s="63"/>
      <c r="AC4984" s="63">
        <v>73444.519361339509</v>
      </c>
      <c r="AD4984" s="63"/>
      <c r="AE4984" s="54" t="s">
        <v>176</v>
      </c>
      <c r="AG4984" s="63"/>
      <c r="AK4984" s="64"/>
      <c r="AL4984" s="64"/>
      <c r="AM4984" s="65"/>
      <c r="AO4984" s="64"/>
      <c r="AP4984" s="66"/>
      <c r="AQ4984" s="66"/>
      <c r="AS4984" s="67"/>
      <c r="AT4984" s="68"/>
    </row>
    <row r="4985" spans="1:46" x14ac:dyDescent="0.25">
      <c r="A4985" s="60">
        <v>75716.673699054867</v>
      </c>
      <c r="B4985" s="54">
        <f t="shared" si="213"/>
        <v>6</v>
      </c>
      <c r="C4985" s="54">
        <f t="shared" si="214"/>
        <v>4976</v>
      </c>
      <c r="D4985" s="60">
        <v>75716.673699054867</v>
      </c>
      <c r="G4985" s="63"/>
      <c r="I4985" s="64"/>
      <c r="J4985" s="64"/>
      <c r="K4985" s="65"/>
      <c r="M4985" s="64"/>
      <c r="N4985" s="66"/>
      <c r="O4985" s="66"/>
      <c r="Q4985" s="67"/>
      <c r="R4985" s="68"/>
      <c r="S4985" s="63"/>
      <c r="AC4985" s="63">
        <v>73460.115292518865</v>
      </c>
      <c r="AD4985" s="63"/>
      <c r="AE4985" s="54" t="s">
        <v>177</v>
      </c>
      <c r="AG4985" s="63"/>
      <c r="AK4985" s="64"/>
      <c r="AL4985" s="64"/>
      <c r="AM4985" s="65"/>
      <c r="AO4985" s="64"/>
      <c r="AP4985" s="66"/>
      <c r="AQ4985" s="66"/>
      <c r="AS4985" s="67"/>
      <c r="AT4985" s="68"/>
    </row>
    <row r="4986" spans="1:46" x14ac:dyDescent="0.25">
      <c r="A4986" s="60">
        <v>75732.081277717836</v>
      </c>
      <c r="B4986" s="54">
        <f t="shared" si="213"/>
        <v>7</v>
      </c>
      <c r="C4986" s="54">
        <f t="shared" si="214"/>
        <v>4977</v>
      </c>
      <c r="D4986" s="60">
        <v>75732.081277717836</v>
      </c>
      <c r="G4986" s="63"/>
      <c r="I4986" s="64"/>
      <c r="J4986" s="64"/>
      <c r="K4986" s="65"/>
      <c r="M4986" s="64"/>
      <c r="N4986" s="66"/>
      <c r="O4986" s="66"/>
      <c r="Q4986" s="67"/>
      <c r="R4986" s="68"/>
      <c r="S4986" s="63"/>
      <c r="AC4986" s="63">
        <v>73474.102411136031</v>
      </c>
      <c r="AD4986" s="63"/>
      <c r="AE4986" s="54" t="s">
        <v>176</v>
      </c>
      <c r="AG4986" s="63"/>
      <c r="AK4986" s="64"/>
      <c r="AL4986" s="64"/>
      <c r="AM4986" s="65"/>
      <c r="AO4986" s="64"/>
      <c r="AP4986" s="66"/>
      <c r="AQ4986" s="66"/>
      <c r="AS4986" s="67"/>
      <c r="AT4986" s="68"/>
    </row>
    <row r="4987" spans="1:46" x14ac:dyDescent="0.25">
      <c r="A4987" s="60">
        <v>75747.607945671305</v>
      </c>
      <c r="B4987" s="54">
        <f t="shared" si="213"/>
        <v>8</v>
      </c>
      <c r="C4987" s="54">
        <f t="shared" si="214"/>
        <v>4978</v>
      </c>
      <c r="D4987" s="60">
        <v>75747.607945671305</v>
      </c>
      <c r="G4987" s="63"/>
      <c r="I4987" s="64"/>
      <c r="J4987" s="64"/>
      <c r="K4987" s="65"/>
      <c r="M4987" s="64"/>
      <c r="N4987" s="66"/>
      <c r="O4987" s="66"/>
      <c r="Q4987" s="67"/>
      <c r="R4987" s="68"/>
      <c r="S4987" s="63"/>
      <c r="AC4987" s="63">
        <v>73489.661995775532</v>
      </c>
      <c r="AD4987" s="63"/>
      <c r="AE4987" s="54" t="s">
        <v>177</v>
      </c>
      <c r="AG4987" s="63"/>
      <c r="AK4987" s="64"/>
      <c r="AL4987" s="64"/>
      <c r="AM4987" s="65"/>
      <c r="AO4987" s="64"/>
      <c r="AP4987" s="66"/>
      <c r="AQ4987" s="66"/>
      <c r="AS4987" s="67"/>
      <c r="AT4987" s="68"/>
    </row>
    <row r="4988" spans="1:46" x14ac:dyDescent="0.25">
      <c r="A4988" s="60">
        <v>75763.229639656376</v>
      </c>
      <c r="B4988" s="54">
        <f t="shared" si="213"/>
        <v>9</v>
      </c>
      <c r="C4988" s="54">
        <f t="shared" si="214"/>
        <v>4979</v>
      </c>
      <c r="D4988" s="60">
        <v>75763.229639656376</v>
      </c>
      <c r="G4988" s="63"/>
      <c r="I4988" s="64"/>
      <c r="J4988" s="64"/>
      <c r="K4988" s="65"/>
      <c r="M4988" s="64"/>
      <c r="N4988" s="66"/>
      <c r="O4988" s="66"/>
      <c r="Q4988" s="67"/>
      <c r="R4988" s="68"/>
      <c r="S4988" s="63"/>
      <c r="AC4988" s="63">
        <v>73503.731950431596</v>
      </c>
      <c r="AD4988" s="63"/>
      <c r="AE4988" s="54" t="s">
        <v>176</v>
      </c>
      <c r="AG4988" s="63"/>
      <c r="AK4988" s="64"/>
      <c r="AL4988" s="64"/>
      <c r="AM4988" s="65"/>
      <c r="AO4988" s="64"/>
      <c r="AP4988" s="66"/>
      <c r="AQ4988" s="66"/>
      <c r="AS4988" s="67"/>
      <c r="AT4988" s="68"/>
    </row>
    <row r="4989" spans="1:46" x14ac:dyDescent="0.25">
      <c r="A4989" s="60">
        <v>75778.919640190899</v>
      </c>
      <c r="B4989" s="54">
        <f t="shared" si="213"/>
        <v>10</v>
      </c>
      <c r="C4989" s="54">
        <f t="shared" si="214"/>
        <v>4980</v>
      </c>
      <c r="D4989" s="60">
        <v>75778.919640190899</v>
      </c>
      <c r="G4989" s="63"/>
      <c r="I4989" s="64"/>
      <c r="J4989" s="64"/>
      <c r="K4989" s="65"/>
      <c r="M4989" s="64"/>
      <c r="N4989" s="66"/>
      <c r="O4989" s="66"/>
      <c r="Q4989" s="67"/>
      <c r="R4989" s="68"/>
      <c r="S4989" s="63"/>
      <c r="AC4989" s="63">
        <v>73519.091483335011</v>
      </c>
      <c r="AD4989" s="63"/>
      <c r="AE4989" s="54" t="s">
        <v>177</v>
      </c>
      <c r="AG4989" s="63"/>
      <c r="AK4989" s="64"/>
      <c r="AL4989" s="64"/>
      <c r="AM4989" s="65"/>
      <c r="AO4989" s="64"/>
      <c r="AP4989" s="66"/>
      <c r="AQ4989" s="66"/>
      <c r="AS4989" s="67"/>
      <c r="AT4989" s="68"/>
    </row>
    <row r="4990" spans="1:46" x14ac:dyDescent="0.25">
      <c r="A4990" s="60">
        <v>75794.646916395985</v>
      </c>
      <c r="B4990" s="54">
        <f t="shared" si="213"/>
        <v>11</v>
      </c>
      <c r="C4990" s="54">
        <f t="shared" si="214"/>
        <v>4981</v>
      </c>
      <c r="D4990" s="60">
        <v>75794.646916395985</v>
      </c>
      <c r="G4990" s="63"/>
      <c r="I4990" s="64"/>
      <c r="J4990" s="64"/>
      <c r="K4990" s="65"/>
      <c r="M4990" s="64"/>
      <c r="N4990" s="66"/>
      <c r="O4990" s="66"/>
      <c r="Q4990" s="67"/>
      <c r="R4990" s="68"/>
      <c r="S4990" s="63"/>
      <c r="AC4990" s="63">
        <v>73533.383879191708</v>
      </c>
      <c r="AD4990" s="63"/>
      <c r="AE4990" s="54" t="s">
        <v>176</v>
      </c>
      <c r="AG4990" s="63"/>
      <c r="AK4990" s="64"/>
      <c r="AL4990" s="64"/>
      <c r="AM4990" s="65"/>
      <c r="AO4990" s="64"/>
      <c r="AP4990" s="66"/>
      <c r="AQ4990" s="66"/>
      <c r="AS4990" s="67"/>
      <c r="AT4990" s="68"/>
    </row>
    <row r="4991" spans="1:46" x14ac:dyDescent="0.25">
      <c r="A4991" s="60">
        <v>75810.370793165639</v>
      </c>
      <c r="B4991" s="54">
        <f t="shared" si="213"/>
        <v>12</v>
      </c>
      <c r="C4991" s="54">
        <f t="shared" si="214"/>
        <v>4982</v>
      </c>
      <c r="D4991" s="60">
        <v>75810.370793165639</v>
      </c>
      <c r="G4991" s="63"/>
      <c r="I4991" s="64"/>
      <c r="J4991" s="64"/>
      <c r="K4991" s="65"/>
      <c r="M4991" s="64"/>
      <c r="N4991" s="66"/>
      <c r="O4991" s="66"/>
      <c r="Q4991" s="67"/>
      <c r="R4991" s="68"/>
      <c r="S4991" s="63"/>
      <c r="AC4991" s="63">
        <v>73548.429595674854</v>
      </c>
      <c r="AD4991" s="63"/>
      <c r="AE4991" s="54" t="s">
        <v>177</v>
      </c>
      <c r="AG4991" s="63"/>
      <c r="AK4991" s="64"/>
      <c r="AL4991" s="64"/>
      <c r="AM4991" s="65"/>
      <c r="AO4991" s="64"/>
      <c r="AP4991" s="66"/>
      <c r="AQ4991" s="66"/>
      <c r="AS4991" s="67"/>
      <c r="AT4991" s="68"/>
    </row>
    <row r="4992" spans="1:46" x14ac:dyDescent="0.25">
      <c r="A4992" s="60">
        <v>75826.063267142512</v>
      </c>
      <c r="B4992" s="54">
        <f t="shared" si="213"/>
        <v>13</v>
      </c>
      <c r="C4992" s="54">
        <f t="shared" si="214"/>
        <v>4983</v>
      </c>
      <c r="D4992" s="60">
        <v>75826.063267142512</v>
      </c>
      <c r="G4992" s="63"/>
      <c r="I4992" s="64"/>
      <c r="J4992" s="64"/>
      <c r="K4992" s="65"/>
      <c r="M4992" s="64"/>
      <c r="N4992" s="66"/>
      <c r="O4992" s="66"/>
      <c r="Q4992" s="67"/>
      <c r="R4992" s="68"/>
      <c r="S4992" s="63"/>
      <c r="AC4992" s="63">
        <v>73563.036622086074</v>
      </c>
      <c r="AD4992" s="63"/>
      <c r="AE4992" s="54" t="s">
        <v>176</v>
      </c>
      <c r="AG4992" s="63"/>
      <c r="AK4992" s="64"/>
      <c r="AL4992" s="64"/>
      <c r="AM4992" s="65"/>
      <c r="AO4992" s="64"/>
      <c r="AP4992" s="66"/>
      <c r="AQ4992" s="66"/>
      <c r="AS4992" s="67"/>
      <c r="AT4992" s="68"/>
    </row>
    <row r="4993" spans="1:46" x14ac:dyDescent="0.25">
      <c r="A4993" s="60">
        <v>75841.681059437804</v>
      </c>
      <c r="B4993" s="54">
        <f t="shared" si="213"/>
        <v>14</v>
      </c>
      <c r="C4993" s="54">
        <f t="shared" si="214"/>
        <v>4984</v>
      </c>
      <c r="D4993" s="60">
        <v>75841.681059437804</v>
      </c>
      <c r="G4993" s="63"/>
      <c r="I4993" s="64"/>
      <c r="J4993" s="64"/>
      <c r="K4993" s="65"/>
      <c r="M4993" s="64"/>
      <c r="N4993" s="66"/>
      <c r="O4993" s="66"/>
      <c r="Q4993" s="67"/>
      <c r="R4993" s="68"/>
      <c r="S4993" s="63"/>
      <c r="AC4993" s="63">
        <v>73577.720093867742</v>
      </c>
      <c r="AD4993" s="63"/>
      <c r="AE4993" s="54" t="s">
        <v>177</v>
      </c>
      <c r="AG4993" s="63"/>
      <c r="AK4993" s="64"/>
      <c r="AL4993" s="64"/>
      <c r="AM4993" s="65"/>
      <c r="AO4993" s="64"/>
      <c r="AP4993" s="66"/>
      <c r="AQ4993" s="66"/>
      <c r="AS4993" s="67"/>
      <c r="AT4993" s="68"/>
    </row>
    <row r="4994" spans="1:46" x14ac:dyDescent="0.25">
      <c r="A4994" s="60">
        <v>75857.208422215655</v>
      </c>
      <c r="B4994" s="54">
        <f t="shared" si="213"/>
        <v>15</v>
      </c>
      <c r="C4994" s="54">
        <f t="shared" si="214"/>
        <v>4985</v>
      </c>
      <c r="D4994" s="60">
        <v>75857.208422215655</v>
      </c>
      <c r="G4994" s="63"/>
      <c r="I4994" s="64"/>
      <c r="J4994" s="64"/>
      <c r="K4994" s="65"/>
      <c r="M4994" s="64"/>
      <c r="N4994" s="66"/>
      <c r="O4994" s="66"/>
      <c r="Q4994" s="67"/>
      <c r="R4994" s="68"/>
      <c r="S4994" s="63"/>
      <c r="AC4994" s="63">
        <v>73592.672417463735</v>
      </c>
      <c r="AD4994" s="63"/>
      <c r="AE4994" s="54" t="s">
        <v>176</v>
      </c>
      <c r="AG4994" s="63"/>
      <c r="AK4994" s="64"/>
      <c r="AL4994" s="64"/>
      <c r="AM4994" s="65"/>
      <c r="AO4994" s="64"/>
      <c r="AP4994" s="66"/>
      <c r="AQ4994" s="66"/>
      <c r="AS4994" s="67"/>
      <c r="AT4994" s="68"/>
    </row>
    <row r="4995" spans="1:46" x14ac:dyDescent="0.25">
      <c r="A4995" s="60">
        <v>75872.611449776217</v>
      </c>
      <c r="B4995" s="54">
        <f t="shared" si="213"/>
        <v>16</v>
      </c>
      <c r="C4995" s="54">
        <f t="shared" si="214"/>
        <v>4986</v>
      </c>
      <c r="D4995" s="60">
        <v>75872.611449776217</v>
      </c>
      <c r="G4995" s="63"/>
      <c r="I4995" s="64"/>
      <c r="J4995" s="64"/>
      <c r="K4995" s="65"/>
      <c r="M4995" s="64"/>
      <c r="N4995" s="66"/>
      <c r="O4995" s="66"/>
      <c r="Q4995" s="67"/>
      <c r="R4995" s="68"/>
      <c r="S4995" s="63"/>
      <c r="AC4995" s="63">
        <v>73607.011741755996</v>
      </c>
      <c r="AD4995" s="63"/>
      <c r="AE4995" s="54" t="s">
        <v>177</v>
      </c>
      <c r="AG4995" s="63"/>
      <c r="AK4995" s="64"/>
      <c r="AL4995" s="64"/>
      <c r="AM4995" s="65"/>
      <c r="AO4995" s="64"/>
      <c r="AP4995" s="66"/>
      <c r="AQ4995" s="66"/>
      <c r="AS4995" s="67"/>
      <c r="AT4995" s="68"/>
    </row>
    <row r="4996" spans="1:46" x14ac:dyDescent="0.25">
      <c r="A4996" s="60">
        <v>75887.892307194881</v>
      </c>
      <c r="B4996" s="54">
        <f t="shared" si="213"/>
        <v>17</v>
      </c>
      <c r="C4996" s="54">
        <f t="shared" si="214"/>
        <v>4987</v>
      </c>
      <c r="D4996" s="60">
        <v>75887.892307194881</v>
      </c>
      <c r="G4996" s="63"/>
      <c r="I4996" s="64"/>
      <c r="J4996" s="64"/>
      <c r="K4996" s="65"/>
      <c r="M4996" s="64"/>
      <c r="N4996" s="66"/>
      <c r="O4996" s="66"/>
      <c r="Q4996" s="67"/>
      <c r="R4996" s="68"/>
      <c r="S4996" s="63"/>
      <c r="AC4996" s="63">
        <v>73622.274058536626</v>
      </c>
      <c r="AD4996" s="63"/>
      <c r="AE4996" s="54" t="s">
        <v>176</v>
      </c>
      <c r="AG4996" s="63"/>
      <c r="AK4996" s="64"/>
      <c r="AL4996" s="64"/>
      <c r="AM4996" s="65"/>
      <c r="AO4996" s="64"/>
      <c r="AP4996" s="66"/>
      <c r="AQ4996" s="66"/>
      <c r="AS4996" s="67"/>
      <c r="AT4996" s="68"/>
    </row>
    <row r="4997" spans="1:46" x14ac:dyDescent="0.25">
      <c r="A4997" s="60">
        <v>75903.03365338454</v>
      </c>
      <c r="B4997" s="54">
        <f t="shared" si="213"/>
        <v>18</v>
      </c>
      <c r="C4997" s="54">
        <f t="shared" si="214"/>
        <v>4988</v>
      </c>
      <c r="D4997" s="60">
        <v>75903.03365338454</v>
      </c>
      <c r="G4997" s="63"/>
      <c r="I4997" s="64"/>
      <c r="J4997" s="64"/>
      <c r="K4997" s="65"/>
      <c r="M4997" s="64"/>
      <c r="N4997" s="66"/>
      <c r="O4997" s="66"/>
      <c r="Q4997" s="67"/>
      <c r="R4997" s="68"/>
      <c r="S4997" s="63"/>
      <c r="AC4997" s="63">
        <v>73636.348986773752</v>
      </c>
      <c r="AD4997" s="63"/>
      <c r="AE4997" s="54" t="s">
        <v>177</v>
      </c>
      <c r="AG4997" s="63"/>
      <c r="AK4997" s="64"/>
      <c r="AL4997" s="64"/>
      <c r="AM4997" s="65"/>
      <c r="AO4997" s="64"/>
      <c r="AP4997" s="66"/>
      <c r="AQ4997" s="66"/>
      <c r="AS4997" s="67"/>
      <c r="AT4997" s="68"/>
    </row>
    <row r="4998" spans="1:46" x14ac:dyDescent="0.25">
      <c r="A4998" s="60">
        <v>75918.056229650974</v>
      </c>
      <c r="B4998" s="54">
        <f t="shared" si="213"/>
        <v>19</v>
      </c>
      <c r="C4998" s="54">
        <f t="shared" si="214"/>
        <v>4989</v>
      </c>
      <c r="D4998" s="60">
        <v>75918.056229650974</v>
      </c>
      <c r="G4998" s="63"/>
      <c r="I4998" s="64"/>
      <c r="J4998" s="64"/>
      <c r="K4998" s="65"/>
      <c r="M4998" s="64"/>
      <c r="N4998" s="66"/>
      <c r="O4998" s="66"/>
      <c r="Q4998" s="67"/>
      <c r="R4998" s="68"/>
      <c r="S4998" s="63"/>
      <c r="AC4998" s="63">
        <v>73651.826011352241</v>
      </c>
      <c r="AD4998" s="63"/>
      <c r="AE4998" s="54" t="s">
        <v>176</v>
      </c>
      <c r="AG4998" s="63"/>
      <c r="AK4998" s="64"/>
      <c r="AL4998" s="64"/>
      <c r="AM4998" s="65"/>
      <c r="AO4998" s="64"/>
      <c r="AP4998" s="66"/>
      <c r="AQ4998" s="66"/>
      <c r="AS4998" s="67"/>
      <c r="AT4998" s="68"/>
    </row>
    <row r="4999" spans="1:46" x14ac:dyDescent="0.25">
      <c r="A4999" s="60">
        <v>75932.959990088828</v>
      </c>
      <c r="B4999" s="54">
        <f t="shared" si="213"/>
        <v>20</v>
      </c>
      <c r="C4999" s="54">
        <f t="shared" si="214"/>
        <v>4990</v>
      </c>
      <c r="D4999" s="60">
        <v>75932.959990088828</v>
      </c>
      <c r="G4999" s="63"/>
      <c r="I4999" s="64"/>
      <c r="J4999" s="64"/>
      <c r="K4999" s="65"/>
      <c r="M4999" s="64"/>
      <c r="N4999" s="66"/>
      <c r="O4999" s="66"/>
      <c r="Q4999" s="67"/>
      <c r="R4999" s="68"/>
      <c r="S4999" s="63"/>
      <c r="AC4999" s="63">
        <v>73665.767061294056</v>
      </c>
      <c r="AD4999" s="63"/>
      <c r="AE4999" s="54" t="s">
        <v>177</v>
      </c>
      <c r="AG4999" s="63"/>
      <c r="AK4999" s="64"/>
      <c r="AL4999" s="64"/>
      <c r="AM4999" s="65"/>
      <c r="AO4999" s="64"/>
      <c r="AP4999" s="66"/>
      <c r="AQ4999" s="66"/>
      <c r="AS4999" s="67"/>
      <c r="AT4999" s="68"/>
    </row>
    <row r="5000" spans="1:46" x14ac:dyDescent="0.25">
      <c r="A5000" s="60">
        <v>75947.7809144333</v>
      </c>
      <c r="B5000" s="54">
        <f t="shared" si="213"/>
        <v>21</v>
      </c>
      <c r="C5000" s="54">
        <f t="shared" si="214"/>
        <v>4991</v>
      </c>
      <c r="D5000" s="60">
        <v>75947.7809144333</v>
      </c>
      <c r="G5000" s="63"/>
      <c r="I5000" s="64"/>
      <c r="J5000" s="64"/>
      <c r="K5000" s="65"/>
      <c r="M5000" s="64"/>
      <c r="N5000" s="66"/>
      <c r="O5000" s="66"/>
      <c r="Q5000" s="67"/>
      <c r="R5000" s="68"/>
      <c r="S5000" s="63"/>
      <c r="AC5000" s="63">
        <v>73681.322160868905</v>
      </c>
      <c r="AD5000" s="63"/>
      <c r="AE5000" s="54" t="s">
        <v>176</v>
      </c>
      <c r="AG5000" s="63"/>
      <c r="AK5000" s="64"/>
      <c r="AL5000" s="64"/>
      <c r="AM5000" s="65"/>
      <c r="AO5000" s="64"/>
      <c r="AP5000" s="66"/>
      <c r="AQ5000" s="66"/>
      <c r="AS5000" s="67"/>
      <c r="AT5000" s="68"/>
    </row>
    <row r="5001" spans="1:46" x14ac:dyDescent="0.25">
      <c r="A5001" s="60">
        <v>75962.531735313591</v>
      </c>
      <c r="B5001" s="54">
        <f t="shared" si="213"/>
        <v>22</v>
      </c>
      <c r="C5001" s="54">
        <f t="shared" si="214"/>
        <v>4992</v>
      </c>
      <c r="D5001" s="60">
        <v>75962.531735313591</v>
      </c>
      <c r="G5001" s="63"/>
      <c r="I5001" s="64"/>
      <c r="J5001" s="64"/>
      <c r="K5001" s="65"/>
      <c r="M5001" s="64"/>
      <c r="N5001" s="66"/>
      <c r="O5001" s="66"/>
      <c r="Q5001" s="67"/>
      <c r="R5001" s="68"/>
      <c r="S5001" s="63"/>
      <c r="AC5001" s="63">
        <v>73695.290411030408</v>
      </c>
      <c r="AD5001" s="63"/>
      <c r="AE5001" s="54" t="s">
        <v>177</v>
      </c>
      <c r="AG5001" s="63"/>
      <c r="AK5001" s="64"/>
      <c r="AL5001" s="64"/>
      <c r="AM5001" s="65"/>
      <c r="AO5001" s="64"/>
      <c r="AP5001" s="66"/>
      <c r="AQ5001" s="66"/>
      <c r="AS5001" s="67"/>
      <c r="AT5001" s="68"/>
    </row>
    <row r="5002" spans="1:46" x14ac:dyDescent="0.25">
      <c r="A5002" s="60">
        <v>75977.257659874856</v>
      </c>
      <c r="B5002" s="54">
        <f t="shared" si="213"/>
        <v>23</v>
      </c>
      <c r="C5002" s="54">
        <f t="shared" si="214"/>
        <v>4993</v>
      </c>
      <c r="D5002" s="60">
        <v>75977.257659874856</v>
      </c>
      <c r="G5002" s="63"/>
      <c r="I5002" s="64"/>
      <c r="J5002" s="64"/>
      <c r="K5002" s="65"/>
      <c r="M5002" s="64"/>
      <c r="N5002" s="66"/>
      <c r="O5002" s="66"/>
      <c r="Q5002" s="67"/>
      <c r="R5002" s="68"/>
      <c r="S5002" s="63"/>
      <c r="AC5002" s="63">
        <v>73710.772874777671</v>
      </c>
      <c r="AD5002" s="63"/>
      <c r="AE5002" s="54" t="s">
        <v>176</v>
      </c>
      <c r="AG5002" s="63"/>
      <c r="AK5002" s="64"/>
      <c r="AL5002" s="64"/>
      <c r="AM5002" s="65"/>
      <c r="AO5002" s="64"/>
      <c r="AP5002" s="66"/>
      <c r="AQ5002" s="66"/>
      <c r="AS5002" s="67"/>
      <c r="AT5002" s="68"/>
    </row>
    <row r="5003" spans="1:46" x14ac:dyDescent="0.25">
      <c r="A5003" s="60">
        <v>75991.977101289667</v>
      </c>
      <c r="B5003" s="54">
        <f t="shared" si="213"/>
        <v>24</v>
      </c>
      <c r="C5003" s="54">
        <f t="shared" si="214"/>
        <v>4994</v>
      </c>
      <c r="D5003" s="60">
        <v>75991.977101289667</v>
      </c>
      <c r="G5003" s="63"/>
      <c r="I5003" s="64"/>
      <c r="J5003" s="64"/>
      <c r="K5003" s="65"/>
      <c r="M5003" s="64"/>
      <c r="N5003" s="66"/>
      <c r="O5003" s="66"/>
      <c r="Q5003" s="67"/>
      <c r="R5003" s="68"/>
      <c r="S5003" s="63"/>
      <c r="AC5003" s="63">
        <v>73724.93095923448</v>
      </c>
      <c r="AD5003" s="63"/>
      <c r="AE5003" s="54" t="s">
        <v>177</v>
      </c>
      <c r="AG5003" s="63"/>
      <c r="AK5003" s="64"/>
      <c r="AL5003" s="64"/>
      <c r="AM5003" s="65"/>
      <c r="AO5003" s="64"/>
      <c r="AP5003" s="66"/>
      <c r="AQ5003" s="66"/>
      <c r="AS5003" s="67"/>
      <c r="AT5003" s="68"/>
    </row>
    <row r="5004" spans="1:46" x14ac:dyDescent="0.25">
      <c r="A5004" s="60">
        <v>76006.736999862362</v>
      </c>
      <c r="B5004" s="54">
        <f t="shared" ref="B5004:B5067" si="215">IF(B5003=24,1,B5003+1)</f>
        <v>1</v>
      </c>
      <c r="C5004" s="54">
        <f t="shared" ref="C5004:C5067" si="216">C5003+1</f>
        <v>4995</v>
      </c>
      <c r="D5004" s="60">
        <v>76006.736999862362</v>
      </c>
      <c r="G5004" s="63"/>
      <c r="I5004" s="64"/>
      <c r="J5004" s="64"/>
      <c r="K5004" s="65"/>
      <c r="M5004" s="64"/>
      <c r="N5004" s="66"/>
      <c r="O5004" s="66"/>
      <c r="Q5004" s="67"/>
      <c r="R5004" s="68"/>
      <c r="S5004" s="63"/>
      <c r="AC5004" s="63">
        <v>73740.202538999263</v>
      </c>
      <c r="AD5004" s="63"/>
      <c r="AE5004" s="54" t="s">
        <v>176</v>
      </c>
      <c r="AG5004" s="63"/>
      <c r="AK5004" s="64"/>
      <c r="AL5004" s="64"/>
      <c r="AM5004" s="65"/>
      <c r="AO5004" s="64"/>
      <c r="AP5004" s="66"/>
      <c r="AQ5004" s="66"/>
      <c r="AS5004" s="67"/>
      <c r="AT5004" s="68"/>
    </row>
    <row r="5005" spans="1:46" x14ac:dyDescent="0.25">
      <c r="A5005" s="60">
        <v>76021.553754948545</v>
      </c>
      <c r="B5005" s="54">
        <f t="shared" si="215"/>
        <v>2</v>
      </c>
      <c r="C5005" s="54">
        <f t="shared" si="216"/>
        <v>4996</v>
      </c>
      <c r="D5005" s="60">
        <v>76021.553754948545</v>
      </c>
      <c r="G5005" s="63"/>
      <c r="I5005" s="64"/>
      <c r="J5005" s="64"/>
      <c r="K5005" s="65"/>
      <c r="M5005" s="64"/>
      <c r="N5005" s="66"/>
      <c r="O5005" s="66"/>
      <c r="Q5005" s="67"/>
      <c r="R5005" s="68"/>
      <c r="S5005" s="63"/>
      <c r="AC5005" s="63">
        <v>73754.680514065549</v>
      </c>
      <c r="AD5005" s="63"/>
      <c r="AE5005" s="54" t="s">
        <v>177</v>
      </c>
      <c r="AG5005" s="63"/>
      <c r="AK5005" s="64"/>
      <c r="AL5005" s="64"/>
      <c r="AM5005" s="65"/>
      <c r="AO5005" s="64"/>
      <c r="AP5005" s="66"/>
      <c r="AQ5005" s="66"/>
      <c r="AS5005" s="67"/>
      <c r="AT5005" s="68"/>
    </row>
    <row r="5006" spans="1:46" x14ac:dyDescent="0.25">
      <c r="A5006" s="60">
        <v>76036.468334587757</v>
      </c>
      <c r="B5006" s="54">
        <f t="shared" si="215"/>
        <v>3</v>
      </c>
      <c r="C5006" s="54">
        <f t="shared" si="216"/>
        <v>4997</v>
      </c>
      <c r="D5006" s="60">
        <v>76036.468334587757</v>
      </c>
      <c r="G5006" s="63"/>
      <c r="I5006" s="64"/>
      <c r="J5006" s="64"/>
      <c r="K5006" s="65"/>
      <c r="M5006" s="64"/>
      <c r="N5006" s="66"/>
      <c r="O5006" s="66"/>
      <c r="Q5006" s="67"/>
      <c r="R5006" s="68"/>
      <c r="S5006" s="63"/>
      <c r="AC5006" s="63">
        <v>73769.637107265182</v>
      </c>
      <c r="AD5006" s="63"/>
      <c r="AE5006" s="54" t="s">
        <v>176</v>
      </c>
      <c r="AG5006" s="63"/>
      <c r="AK5006" s="64"/>
      <c r="AL5006" s="64"/>
      <c r="AM5006" s="65"/>
      <c r="AO5006" s="64"/>
      <c r="AP5006" s="66"/>
      <c r="AQ5006" s="66"/>
      <c r="AS5006" s="67"/>
      <c r="AT5006" s="68"/>
    </row>
    <row r="5007" spans="1:46" x14ac:dyDescent="0.25">
      <c r="A5007" s="60">
        <v>76051.487773365807</v>
      </c>
      <c r="B5007" s="54">
        <f t="shared" si="215"/>
        <v>4</v>
      </c>
      <c r="C5007" s="54">
        <f t="shared" si="216"/>
        <v>4998</v>
      </c>
      <c r="D5007" s="60">
        <v>76051.487773365807</v>
      </c>
      <c r="G5007" s="63"/>
      <c r="I5007" s="64"/>
      <c r="J5007" s="64"/>
      <c r="K5007" s="65"/>
      <c r="M5007" s="64"/>
      <c r="N5007" s="66"/>
      <c r="O5007" s="66"/>
      <c r="Q5007" s="67"/>
      <c r="R5007" s="68"/>
      <c r="S5007" s="63"/>
      <c r="AC5007" s="63">
        <v>73784.497820520774</v>
      </c>
      <c r="AD5007" s="63"/>
      <c r="AE5007" s="54" t="s">
        <v>177</v>
      </c>
      <c r="AG5007" s="63"/>
      <c r="AK5007" s="64"/>
      <c r="AL5007" s="64"/>
      <c r="AM5007" s="65"/>
      <c r="AO5007" s="64"/>
      <c r="AP5007" s="66"/>
      <c r="AQ5007" s="66"/>
      <c r="AS5007" s="67"/>
      <c r="AT5007" s="68"/>
    </row>
    <row r="5008" spans="1:46" x14ac:dyDescent="0.25">
      <c r="A5008" s="60">
        <v>76066.640336939134</v>
      </c>
      <c r="B5008" s="54">
        <f t="shared" si="215"/>
        <v>5</v>
      </c>
      <c r="C5008" s="54">
        <f t="shared" si="216"/>
        <v>4999</v>
      </c>
      <c r="D5008" s="60">
        <v>76066.640336939134</v>
      </c>
      <c r="G5008" s="63"/>
      <c r="I5008" s="64"/>
      <c r="J5008" s="64"/>
      <c r="K5008" s="65"/>
      <c r="M5008" s="64"/>
      <c r="N5008" s="66"/>
      <c r="O5008" s="66"/>
      <c r="Q5008" s="67"/>
      <c r="R5008" s="68"/>
      <c r="S5008" s="63"/>
      <c r="AC5008" s="63">
        <v>73799.09079978615</v>
      </c>
      <c r="AD5008" s="63"/>
      <c r="AE5008" s="54" t="s">
        <v>176</v>
      </c>
      <c r="AG5008" s="63"/>
      <c r="AK5008" s="64"/>
      <c r="AL5008" s="64"/>
      <c r="AM5008" s="65"/>
      <c r="AO5008" s="64"/>
      <c r="AP5008" s="66"/>
      <c r="AQ5008" s="66"/>
      <c r="AS5008" s="67"/>
      <c r="AT5008" s="68"/>
    </row>
    <row r="5009" spans="1:46" x14ac:dyDescent="0.25">
      <c r="A5009" s="60">
        <v>76081.917767689098</v>
      </c>
      <c r="B5009" s="54">
        <f t="shared" si="215"/>
        <v>6</v>
      </c>
      <c r="C5009" s="54">
        <f t="shared" si="216"/>
        <v>5000</v>
      </c>
      <c r="D5009" s="60">
        <v>76081.917767689098</v>
      </c>
      <c r="G5009" s="63"/>
      <c r="I5009" s="64"/>
      <c r="J5009" s="64"/>
      <c r="K5009" s="65"/>
      <c r="M5009" s="64"/>
      <c r="N5009" s="66"/>
      <c r="O5009" s="66"/>
      <c r="Q5009" s="67"/>
      <c r="R5009" s="68"/>
      <c r="S5009" s="63"/>
      <c r="AC5009" s="63">
        <v>73814.307305983268</v>
      </c>
      <c r="AD5009" s="63"/>
      <c r="AE5009" s="54" t="s">
        <v>177</v>
      </c>
      <c r="AG5009" s="63"/>
      <c r="AK5009" s="64"/>
      <c r="AL5009" s="64"/>
      <c r="AM5009" s="65"/>
      <c r="AO5009" s="64"/>
      <c r="AP5009" s="66"/>
      <c r="AQ5009" s="66"/>
      <c r="AS5009" s="67"/>
      <c r="AT5009" s="68"/>
    </row>
    <row r="5010" spans="1:46" x14ac:dyDescent="0.25">
      <c r="A5010" s="60">
        <v>76097.330975428689</v>
      </c>
      <c r="B5010" s="54">
        <f t="shared" si="215"/>
        <v>7</v>
      </c>
      <c r="C5010" s="54">
        <f t="shared" si="216"/>
        <v>5001</v>
      </c>
      <c r="D5010" s="60">
        <v>76097.330975428689</v>
      </c>
      <c r="G5010" s="63"/>
      <c r="I5010" s="64"/>
      <c r="J5010" s="64"/>
      <c r="K5010" s="65"/>
      <c r="M5010" s="64"/>
      <c r="N5010" s="66"/>
      <c r="O5010" s="66"/>
      <c r="Q5010" s="67"/>
      <c r="R5010" s="68"/>
      <c r="S5010" s="63"/>
      <c r="AC5010" s="63">
        <v>73828.563518662006</v>
      </c>
      <c r="AD5010" s="63"/>
      <c r="AE5010" s="54" t="s">
        <v>176</v>
      </c>
      <c r="AG5010" s="63"/>
      <c r="AK5010" s="64"/>
      <c r="AL5010" s="64"/>
      <c r="AM5010" s="65"/>
      <c r="AO5010" s="64"/>
      <c r="AP5010" s="66"/>
      <c r="AQ5010" s="66"/>
      <c r="AS5010" s="67"/>
      <c r="AT5010" s="68"/>
    </row>
    <row r="5011" spans="1:46" x14ac:dyDescent="0.25">
      <c r="A5011" s="60">
        <v>76112.854152563494</v>
      </c>
      <c r="B5011" s="54">
        <f t="shared" si="215"/>
        <v>8</v>
      </c>
      <c r="C5011" s="54">
        <f t="shared" si="216"/>
        <v>5002</v>
      </c>
      <c r="D5011" s="60">
        <v>76112.854152563494</v>
      </c>
      <c r="G5011" s="63"/>
      <c r="I5011" s="64"/>
      <c r="J5011" s="64"/>
      <c r="K5011" s="65"/>
      <c r="M5011" s="64"/>
      <c r="N5011" s="66"/>
      <c r="O5011" s="66"/>
      <c r="Q5011" s="67"/>
      <c r="R5011" s="68"/>
      <c r="S5011" s="63"/>
      <c r="AC5011" s="63">
        <v>73844.027813100722</v>
      </c>
      <c r="AD5011" s="63"/>
      <c r="AE5011" s="54" t="s">
        <v>177</v>
      </c>
      <c r="AG5011" s="63"/>
      <c r="AK5011" s="64"/>
      <c r="AL5011" s="64"/>
      <c r="AM5011" s="65"/>
      <c r="AO5011" s="64"/>
      <c r="AP5011" s="66"/>
      <c r="AQ5011" s="66"/>
      <c r="AS5011" s="67"/>
      <c r="AT5011" s="68"/>
    </row>
    <row r="5012" spans="1:46" x14ac:dyDescent="0.25">
      <c r="A5012" s="60">
        <v>76128.479302935302</v>
      </c>
      <c r="B5012" s="54">
        <f t="shared" si="215"/>
        <v>9</v>
      </c>
      <c r="C5012" s="54">
        <f t="shared" si="216"/>
        <v>5003</v>
      </c>
      <c r="D5012" s="60">
        <v>76128.479302935302</v>
      </c>
      <c r="G5012" s="63"/>
      <c r="I5012" s="64"/>
      <c r="J5012" s="64"/>
      <c r="K5012" s="65"/>
      <c r="M5012" s="64"/>
      <c r="N5012" s="66"/>
      <c r="O5012" s="66"/>
      <c r="Q5012" s="67"/>
      <c r="R5012" s="68"/>
      <c r="S5012" s="63"/>
      <c r="AC5012" s="63">
        <v>73858.05170583073</v>
      </c>
      <c r="AD5012" s="63"/>
      <c r="AE5012" s="54" t="s">
        <v>176</v>
      </c>
      <c r="AG5012" s="63"/>
      <c r="AK5012" s="64"/>
      <c r="AL5012" s="64"/>
      <c r="AM5012" s="65"/>
      <c r="AO5012" s="64"/>
      <c r="AP5012" s="66"/>
      <c r="AQ5012" s="66"/>
      <c r="AS5012" s="67"/>
      <c r="AT5012" s="68"/>
    </row>
    <row r="5013" spans="1:46" x14ac:dyDescent="0.25">
      <c r="A5013" s="60">
        <v>76144.167226163205</v>
      </c>
      <c r="B5013" s="54">
        <f t="shared" si="215"/>
        <v>10</v>
      </c>
      <c r="C5013" s="54">
        <f t="shared" si="216"/>
        <v>5004</v>
      </c>
      <c r="D5013" s="60">
        <v>76144.167226163205</v>
      </c>
      <c r="G5013" s="63"/>
      <c r="I5013" s="64"/>
      <c r="J5013" s="64"/>
      <c r="K5013" s="65"/>
      <c r="M5013" s="64"/>
      <c r="N5013" s="66"/>
      <c r="O5013" s="66"/>
      <c r="Q5013" s="67"/>
      <c r="R5013" s="68"/>
      <c r="S5013" s="63"/>
      <c r="AC5013" s="63">
        <v>73873.613503264729</v>
      </c>
      <c r="AD5013" s="63"/>
      <c r="AE5013" s="54" t="s">
        <v>177</v>
      </c>
      <c r="AG5013" s="63"/>
      <c r="AK5013" s="64"/>
      <c r="AL5013" s="64"/>
      <c r="AM5013" s="65"/>
      <c r="AO5013" s="64"/>
      <c r="AP5013" s="66"/>
      <c r="AQ5013" s="66"/>
      <c r="AS5013" s="67"/>
      <c r="AT5013" s="68"/>
    </row>
    <row r="5014" spans="1:46" x14ac:dyDescent="0.25">
      <c r="A5014" s="60">
        <v>76159.894300007261</v>
      </c>
      <c r="B5014" s="54">
        <f t="shared" si="215"/>
        <v>11</v>
      </c>
      <c r="C5014" s="54">
        <f t="shared" si="216"/>
        <v>5005</v>
      </c>
      <c r="D5014" s="60">
        <v>76159.894300007261</v>
      </c>
      <c r="G5014" s="63"/>
      <c r="I5014" s="64"/>
      <c r="J5014" s="64"/>
      <c r="K5014" s="65"/>
      <c r="M5014" s="64"/>
      <c r="N5014" s="66"/>
      <c r="O5014" s="66"/>
      <c r="Q5014" s="67"/>
      <c r="R5014" s="68"/>
      <c r="S5014" s="63"/>
      <c r="AC5014" s="63">
        <v>73887.561057695188</v>
      </c>
      <c r="AD5014" s="63"/>
      <c r="AE5014" s="54" t="s">
        <v>176</v>
      </c>
      <c r="AG5014" s="63"/>
      <c r="AK5014" s="64"/>
      <c r="AL5014" s="64"/>
      <c r="AM5014" s="65"/>
      <c r="AO5014" s="64"/>
      <c r="AP5014" s="66"/>
      <c r="AQ5014" s="66"/>
      <c r="AS5014" s="67"/>
      <c r="AT5014" s="68"/>
    </row>
    <row r="5015" spans="1:46" x14ac:dyDescent="0.25">
      <c r="A5015" s="60">
        <v>76175.617975479923</v>
      </c>
      <c r="B5015" s="54">
        <f t="shared" si="215"/>
        <v>12</v>
      </c>
      <c r="C5015" s="54">
        <f t="shared" si="216"/>
        <v>5006</v>
      </c>
      <c r="D5015" s="60">
        <v>76175.617975479923</v>
      </c>
      <c r="G5015" s="63"/>
      <c r="I5015" s="64"/>
      <c r="J5015" s="64"/>
      <c r="K5015" s="65"/>
      <c r="M5015" s="64"/>
      <c r="N5015" s="66"/>
      <c r="O5015" s="66"/>
      <c r="Q5015" s="67"/>
      <c r="R5015" s="68"/>
      <c r="S5015" s="63"/>
      <c r="AC5015" s="63">
        <v>73903.067619148642</v>
      </c>
      <c r="AD5015" s="63"/>
      <c r="AE5015" s="54" t="s">
        <v>177</v>
      </c>
      <c r="AG5015" s="63"/>
      <c r="AK5015" s="64"/>
      <c r="AL5015" s="64"/>
      <c r="AM5015" s="65"/>
      <c r="AO5015" s="64"/>
      <c r="AP5015" s="66"/>
      <c r="AQ5015" s="66"/>
      <c r="AS5015" s="67"/>
      <c r="AT5015" s="68"/>
    </row>
    <row r="5016" spans="1:46" x14ac:dyDescent="0.25">
      <c r="A5016" s="60">
        <v>76191.30664987769</v>
      </c>
      <c r="B5016" s="54">
        <f t="shared" si="215"/>
        <v>13</v>
      </c>
      <c r="C5016" s="54">
        <f t="shared" si="216"/>
        <v>5007</v>
      </c>
      <c r="D5016" s="60">
        <v>76191.30664987769</v>
      </c>
      <c r="G5016" s="63"/>
      <c r="I5016" s="64"/>
      <c r="J5016" s="64"/>
      <c r="K5016" s="65"/>
      <c r="M5016" s="64"/>
      <c r="N5016" s="66"/>
      <c r="O5016" s="66"/>
      <c r="Q5016" s="67"/>
      <c r="R5016" s="68"/>
      <c r="S5016" s="63"/>
      <c r="AC5016" s="63">
        <v>73917.10681264149</v>
      </c>
      <c r="AD5016" s="63"/>
      <c r="AE5016" s="54" t="s">
        <v>176</v>
      </c>
      <c r="AG5016" s="63"/>
      <c r="AK5016" s="64"/>
      <c r="AL5016" s="64"/>
      <c r="AM5016" s="65"/>
      <c r="AO5016" s="64"/>
      <c r="AP5016" s="66"/>
      <c r="AQ5016" s="66"/>
      <c r="AS5016" s="67"/>
      <c r="AT5016" s="68"/>
    </row>
    <row r="5017" spans="1:46" x14ac:dyDescent="0.25">
      <c r="A5017" s="60">
        <v>76206.926524275448</v>
      </c>
      <c r="B5017" s="54">
        <f t="shared" si="215"/>
        <v>14</v>
      </c>
      <c r="C5017" s="54">
        <f t="shared" si="216"/>
        <v>5008</v>
      </c>
      <c r="D5017" s="60">
        <v>76206.926524275448</v>
      </c>
      <c r="G5017" s="63"/>
      <c r="I5017" s="64"/>
      <c r="J5017" s="64"/>
      <c r="K5017" s="65"/>
      <c r="M5017" s="64"/>
      <c r="N5017" s="66"/>
      <c r="O5017" s="66"/>
      <c r="Q5017" s="67"/>
      <c r="R5017" s="68"/>
      <c r="S5017" s="63"/>
      <c r="AC5017" s="63">
        <v>73932.425275917631</v>
      </c>
      <c r="AD5017" s="63"/>
      <c r="AE5017" s="54" t="s">
        <v>177</v>
      </c>
      <c r="AG5017" s="63"/>
      <c r="AK5017" s="64"/>
      <c r="AL5017" s="64"/>
      <c r="AM5017" s="65"/>
      <c r="AO5017" s="64"/>
      <c r="AP5017" s="66"/>
      <c r="AQ5017" s="66"/>
      <c r="AS5017" s="67"/>
      <c r="AT5017" s="68"/>
    </row>
    <row r="5018" spans="1:46" x14ac:dyDescent="0.25">
      <c r="A5018" s="60">
        <v>76222.448023760691</v>
      </c>
      <c r="B5018" s="54">
        <f t="shared" si="215"/>
        <v>15</v>
      </c>
      <c r="C5018" s="54">
        <f t="shared" si="216"/>
        <v>5009</v>
      </c>
      <c r="D5018" s="60">
        <v>76222.448023760691</v>
      </c>
      <c r="G5018" s="63"/>
      <c r="I5018" s="64"/>
      <c r="J5018" s="64"/>
      <c r="K5018" s="65"/>
      <c r="M5018" s="64"/>
      <c r="N5018" s="66"/>
      <c r="O5018" s="66"/>
      <c r="Q5018" s="67"/>
      <c r="R5018" s="68"/>
      <c r="S5018" s="63"/>
      <c r="AC5018" s="63">
        <v>73946.700742028188</v>
      </c>
      <c r="AD5018" s="63"/>
      <c r="AE5018" s="54" t="s">
        <v>176</v>
      </c>
      <c r="AG5018" s="63"/>
      <c r="AK5018" s="64"/>
      <c r="AL5018" s="64"/>
      <c r="AM5018" s="65"/>
      <c r="AO5018" s="64"/>
      <c r="AP5018" s="66"/>
      <c r="AQ5018" s="66"/>
      <c r="AS5018" s="67"/>
      <c r="AT5018" s="68"/>
    </row>
    <row r="5019" spans="1:46" x14ac:dyDescent="0.25">
      <c r="A5019" s="60">
        <v>76237.855232981965</v>
      </c>
      <c r="B5019" s="54">
        <f t="shared" si="215"/>
        <v>16</v>
      </c>
      <c r="C5019" s="54">
        <f t="shared" si="216"/>
        <v>5010</v>
      </c>
      <c r="D5019" s="60">
        <v>76237.855232981965</v>
      </c>
      <c r="G5019" s="63"/>
      <c r="I5019" s="64"/>
      <c r="J5019" s="64"/>
      <c r="K5019" s="65"/>
      <c r="M5019" s="64"/>
      <c r="N5019" s="66"/>
      <c r="O5019" s="66"/>
      <c r="Q5019" s="67"/>
      <c r="R5019" s="68"/>
      <c r="S5019" s="63"/>
      <c r="AC5019" s="63">
        <v>73961.730489006266</v>
      </c>
      <c r="AD5019" s="63"/>
      <c r="AE5019" s="54" t="s">
        <v>177</v>
      </c>
      <c r="AG5019" s="63"/>
      <c r="AK5019" s="64"/>
      <c r="AL5019" s="64"/>
      <c r="AM5019" s="65"/>
      <c r="AO5019" s="64"/>
      <c r="AP5019" s="66"/>
      <c r="AQ5019" s="66"/>
      <c r="AS5019" s="67"/>
      <c r="AT5019" s="68"/>
    </row>
    <row r="5020" spans="1:46" x14ac:dyDescent="0.25">
      <c r="A5020" s="60">
        <v>76253.12968780892</v>
      </c>
      <c r="B5020" s="54">
        <f t="shared" si="215"/>
        <v>17</v>
      </c>
      <c r="C5020" s="54">
        <f t="shared" si="216"/>
        <v>5011</v>
      </c>
      <c r="D5020" s="60">
        <v>76253.12968780892</v>
      </c>
      <c r="G5020" s="63"/>
      <c r="I5020" s="64"/>
      <c r="J5020" s="64"/>
      <c r="K5020" s="65"/>
      <c r="M5020" s="64"/>
      <c r="N5020" s="66"/>
      <c r="O5020" s="66"/>
      <c r="Q5020" s="67"/>
      <c r="R5020" s="68"/>
      <c r="S5020" s="63"/>
      <c r="AC5020" s="63">
        <v>73976.336465996224</v>
      </c>
      <c r="AD5020" s="63"/>
      <c r="AE5020" s="54" t="s">
        <v>176</v>
      </c>
      <c r="AG5020" s="63"/>
      <c r="AK5020" s="64"/>
      <c r="AL5020" s="64"/>
      <c r="AM5020" s="65"/>
      <c r="AO5020" s="64"/>
      <c r="AP5020" s="66"/>
      <c r="AQ5020" s="66"/>
      <c r="AS5020" s="67"/>
      <c r="AT5020" s="68"/>
    </row>
    <row r="5021" spans="1:46" x14ac:dyDescent="0.25">
      <c r="A5021" s="60">
        <v>76268.276723085437</v>
      </c>
      <c r="B5021" s="54">
        <f t="shared" si="215"/>
        <v>18</v>
      </c>
      <c r="C5021" s="54">
        <f t="shared" si="216"/>
        <v>5012</v>
      </c>
      <c r="D5021" s="60">
        <v>76268.276723085437</v>
      </c>
      <c r="G5021" s="63"/>
      <c r="I5021" s="64"/>
      <c r="J5021" s="64"/>
      <c r="K5021" s="65"/>
      <c r="M5021" s="64"/>
      <c r="N5021" s="66"/>
      <c r="O5021" s="66"/>
      <c r="Q5021" s="67"/>
      <c r="R5021" s="68"/>
      <c r="S5021" s="63"/>
      <c r="AC5021" s="63">
        <v>73991.023481691722</v>
      </c>
      <c r="AD5021" s="63"/>
      <c r="AE5021" s="54" t="s">
        <v>177</v>
      </c>
      <c r="AG5021" s="63"/>
      <c r="AK5021" s="64"/>
      <c r="AL5021" s="64"/>
      <c r="AM5021" s="65"/>
      <c r="AO5021" s="64"/>
      <c r="AP5021" s="66"/>
      <c r="AQ5021" s="66"/>
      <c r="AS5021" s="67"/>
      <c r="AT5021" s="68"/>
    </row>
    <row r="5022" spans="1:46" x14ac:dyDescent="0.25">
      <c r="A5022" s="60">
        <v>76283.293208071962</v>
      </c>
      <c r="B5022" s="54">
        <f t="shared" si="215"/>
        <v>19</v>
      </c>
      <c r="C5022" s="54">
        <f t="shared" si="216"/>
        <v>5013</v>
      </c>
      <c r="D5022" s="60">
        <v>76283.293208071962</v>
      </c>
      <c r="G5022" s="63"/>
      <c r="I5022" s="64"/>
      <c r="J5022" s="64"/>
      <c r="K5022" s="65"/>
      <c r="M5022" s="64"/>
      <c r="N5022" s="66"/>
      <c r="O5022" s="66"/>
      <c r="Q5022" s="67"/>
      <c r="R5022" s="68"/>
      <c r="S5022" s="63"/>
      <c r="AC5022" s="63">
        <v>74005.986587618943</v>
      </c>
      <c r="AD5022" s="63"/>
      <c r="AE5022" s="54" t="s">
        <v>176</v>
      </c>
      <c r="AG5022" s="63"/>
      <c r="AK5022" s="64"/>
      <c r="AL5022" s="64"/>
      <c r="AM5022" s="65"/>
      <c r="AO5022" s="64"/>
      <c r="AP5022" s="66"/>
      <c r="AQ5022" s="66"/>
      <c r="AS5022" s="67"/>
      <c r="AT5022" s="68"/>
    </row>
    <row r="5023" spans="1:46" x14ac:dyDescent="0.25">
      <c r="A5023" s="60">
        <v>76298.203546232078</v>
      </c>
      <c r="B5023" s="54">
        <f t="shared" si="215"/>
        <v>20</v>
      </c>
      <c r="C5023" s="54">
        <f t="shared" si="216"/>
        <v>5014</v>
      </c>
      <c r="D5023" s="60">
        <v>76298.203546232078</v>
      </c>
      <c r="G5023" s="63"/>
      <c r="I5023" s="64"/>
      <c r="J5023" s="64"/>
      <c r="K5023" s="65"/>
      <c r="M5023" s="64"/>
      <c r="N5023" s="66"/>
      <c r="O5023" s="66"/>
      <c r="Q5023" s="67"/>
      <c r="R5023" s="68"/>
      <c r="S5023" s="63"/>
      <c r="AC5023" s="63">
        <v>74020.339127196465</v>
      </c>
      <c r="AD5023" s="63"/>
      <c r="AE5023" s="54" t="s">
        <v>177</v>
      </c>
      <c r="AG5023" s="63"/>
      <c r="AK5023" s="64"/>
      <c r="AL5023" s="64"/>
      <c r="AM5023" s="65"/>
      <c r="AO5023" s="64"/>
      <c r="AP5023" s="66"/>
      <c r="AQ5023" s="66"/>
      <c r="AS5023" s="67"/>
      <c r="AT5023" s="68"/>
    </row>
    <row r="5024" spans="1:46" x14ac:dyDescent="0.25">
      <c r="A5024" s="60">
        <v>76313.018791563809</v>
      </c>
      <c r="B5024" s="54">
        <f t="shared" si="215"/>
        <v>21</v>
      </c>
      <c r="C5024" s="54">
        <f t="shared" si="216"/>
        <v>5015</v>
      </c>
      <c r="D5024" s="60">
        <v>76313.018791563809</v>
      </c>
      <c r="G5024" s="63"/>
      <c r="I5024" s="64"/>
      <c r="J5024" s="64"/>
      <c r="K5024" s="65"/>
      <c r="M5024" s="64"/>
      <c r="N5024" s="66"/>
      <c r="O5024" s="66"/>
      <c r="Q5024" s="67"/>
      <c r="R5024" s="68"/>
      <c r="S5024" s="63"/>
      <c r="AC5024" s="63">
        <v>74035.616568081547</v>
      </c>
      <c r="AD5024" s="63"/>
      <c r="AE5024" s="54" t="s">
        <v>176</v>
      </c>
      <c r="AG5024" s="63"/>
      <c r="AK5024" s="64"/>
      <c r="AL5024" s="64"/>
      <c r="AM5024" s="65"/>
      <c r="AO5024" s="64"/>
      <c r="AP5024" s="66"/>
      <c r="AQ5024" s="66"/>
      <c r="AS5024" s="67"/>
      <c r="AT5024" s="68"/>
    </row>
    <row r="5025" spans="1:46" x14ac:dyDescent="0.25">
      <c r="A5025" s="60">
        <v>76327.776448060293</v>
      </c>
      <c r="B5025" s="54">
        <f t="shared" si="215"/>
        <v>22</v>
      </c>
      <c r="C5025" s="54">
        <f t="shared" si="216"/>
        <v>5016</v>
      </c>
      <c r="D5025" s="60">
        <v>76327.776448060293</v>
      </c>
      <c r="G5025" s="63"/>
      <c r="I5025" s="64"/>
      <c r="J5025" s="64"/>
      <c r="K5025" s="65"/>
      <c r="M5025" s="64"/>
      <c r="N5025" s="66"/>
      <c r="O5025" s="66"/>
      <c r="Q5025" s="67"/>
      <c r="R5025" s="68"/>
      <c r="S5025" s="63"/>
      <c r="AC5025" s="63">
        <v>74049.711252271198</v>
      </c>
      <c r="AD5025" s="63"/>
      <c r="AE5025" s="54" t="s">
        <v>177</v>
      </c>
      <c r="AG5025" s="63"/>
      <c r="AK5025" s="64"/>
      <c r="AL5025" s="64"/>
      <c r="AM5025" s="65"/>
      <c r="AO5025" s="64"/>
      <c r="AP5025" s="66"/>
      <c r="AQ5025" s="66"/>
      <c r="AS5025" s="67"/>
      <c r="AT5025" s="68"/>
    </row>
    <row r="5026" spans="1:46" x14ac:dyDescent="0.25">
      <c r="A5026" s="60">
        <v>76342.496853393037</v>
      </c>
      <c r="B5026" s="54">
        <f t="shared" si="215"/>
        <v>23</v>
      </c>
      <c r="C5026" s="54">
        <f t="shared" si="216"/>
        <v>5017</v>
      </c>
      <c r="D5026" s="60">
        <v>76342.496853393037</v>
      </c>
      <c r="G5026" s="63"/>
      <c r="I5026" s="64"/>
      <c r="J5026" s="64"/>
      <c r="K5026" s="65"/>
      <c r="M5026" s="64"/>
      <c r="N5026" s="66"/>
      <c r="O5026" s="66"/>
      <c r="Q5026" s="67"/>
      <c r="R5026" s="68"/>
      <c r="S5026" s="63"/>
      <c r="AC5026" s="63">
        <v>74065.204650771804</v>
      </c>
      <c r="AD5026" s="63"/>
      <c r="AE5026" s="54" t="s">
        <v>176</v>
      </c>
      <c r="AG5026" s="63"/>
      <c r="AK5026" s="64"/>
      <c r="AL5026" s="64"/>
      <c r="AM5026" s="65"/>
      <c r="AO5026" s="64"/>
      <c r="AP5026" s="66"/>
      <c r="AQ5026" s="66"/>
      <c r="AS5026" s="67"/>
      <c r="AT5026" s="68"/>
    </row>
    <row r="5027" spans="1:46" x14ac:dyDescent="0.25">
      <c r="A5027" s="60">
        <v>76357.222977278754</v>
      </c>
      <c r="B5027" s="54">
        <f t="shared" si="215"/>
        <v>24</v>
      </c>
      <c r="C5027" s="54">
        <f t="shared" si="216"/>
        <v>5018</v>
      </c>
      <c r="D5027" s="60">
        <v>76357.222977278754</v>
      </c>
      <c r="G5027" s="63"/>
      <c r="I5027" s="64"/>
      <c r="J5027" s="64"/>
      <c r="K5027" s="65"/>
      <c r="M5027" s="64"/>
      <c r="N5027" s="66"/>
      <c r="O5027" s="66"/>
      <c r="Q5027" s="67"/>
      <c r="R5027" s="68"/>
      <c r="S5027" s="63"/>
      <c r="AC5027" s="63">
        <v>74079.175438027829</v>
      </c>
      <c r="AD5027" s="63"/>
      <c r="AE5027" s="54" t="s">
        <v>177</v>
      </c>
      <c r="AG5027" s="63"/>
      <c r="AK5027" s="64"/>
      <c r="AL5027" s="64"/>
      <c r="AM5027" s="65"/>
      <c r="AO5027" s="64"/>
      <c r="AP5027" s="66"/>
      <c r="AQ5027" s="66"/>
      <c r="AS5027" s="67"/>
      <c r="AT5027" s="68"/>
    </row>
    <row r="5028" spans="1:46" x14ac:dyDescent="0.25">
      <c r="A5028" s="60">
        <v>76371.977385347243</v>
      </c>
      <c r="B5028" s="54">
        <f t="shared" si="215"/>
        <v>1</v>
      </c>
      <c r="C5028" s="54">
        <f t="shared" si="216"/>
        <v>5019</v>
      </c>
      <c r="D5028" s="60">
        <v>76371.977385347243</v>
      </c>
      <c r="G5028" s="63"/>
      <c r="I5028" s="64"/>
      <c r="J5028" s="64"/>
      <c r="K5028" s="65"/>
      <c r="M5028" s="64"/>
      <c r="N5028" s="66"/>
      <c r="O5028" s="66"/>
      <c r="Q5028" s="67"/>
      <c r="R5028" s="68"/>
      <c r="S5028" s="63"/>
      <c r="AC5028" s="63">
        <v>74094.750020548236</v>
      </c>
      <c r="AD5028" s="63"/>
      <c r="AE5028" s="54" t="s">
        <v>176</v>
      </c>
      <c r="AG5028" s="63"/>
      <c r="AK5028" s="64"/>
      <c r="AL5028" s="64"/>
      <c r="AM5028" s="65"/>
      <c r="AO5028" s="64"/>
      <c r="AP5028" s="66"/>
      <c r="AQ5028" s="66"/>
      <c r="AS5028" s="67"/>
      <c r="AT5028" s="68"/>
    </row>
    <row r="5029" spans="1:46" x14ac:dyDescent="0.25">
      <c r="A5029" s="60">
        <v>76386.80069161905</v>
      </c>
      <c r="B5029" s="54">
        <f t="shared" si="215"/>
        <v>2</v>
      </c>
      <c r="C5029" s="54">
        <f t="shared" si="216"/>
        <v>5020</v>
      </c>
      <c r="D5029" s="60">
        <v>76386.80069161905</v>
      </c>
      <c r="G5029" s="63"/>
      <c r="I5029" s="64"/>
      <c r="J5029" s="64"/>
      <c r="K5029" s="65"/>
      <c r="M5029" s="64"/>
      <c r="N5029" s="66"/>
      <c r="O5029" s="66"/>
      <c r="Q5029" s="67"/>
      <c r="R5029" s="68"/>
      <c r="S5029" s="63"/>
      <c r="AC5029" s="63">
        <v>74108.762336695567</v>
      </c>
      <c r="AD5029" s="63"/>
      <c r="AE5029" s="54" t="s">
        <v>177</v>
      </c>
      <c r="AG5029" s="63"/>
      <c r="AK5029" s="64"/>
      <c r="AL5029" s="64"/>
      <c r="AM5029" s="65"/>
      <c r="AO5029" s="64"/>
      <c r="AP5029" s="66"/>
      <c r="AQ5029" s="66"/>
      <c r="AS5029" s="67"/>
      <c r="AT5029" s="68"/>
    </row>
    <row r="5030" spans="1:46" x14ac:dyDescent="0.25">
      <c r="A5030" s="60">
        <v>76401.709735117853</v>
      </c>
      <c r="B5030" s="54">
        <f t="shared" si="215"/>
        <v>3</v>
      </c>
      <c r="C5030" s="54">
        <f t="shared" si="216"/>
        <v>5021</v>
      </c>
      <c r="D5030" s="60">
        <v>76401.709735117853</v>
      </c>
      <c r="G5030" s="63"/>
      <c r="I5030" s="64"/>
      <c r="J5030" s="64"/>
      <c r="K5030" s="65"/>
      <c r="M5030" s="64"/>
      <c r="N5030" s="66"/>
      <c r="O5030" s="66"/>
      <c r="Q5030" s="67"/>
      <c r="R5030" s="68"/>
      <c r="S5030" s="63"/>
      <c r="AC5030" s="63">
        <v>74124.263212081045</v>
      </c>
      <c r="AD5030" s="63"/>
      <c r="AE5030" s="54" t="s">
        <v>176</v>
      </c>
      <c r="AG5030" s="63"/>
      <c r="AK5030" s="64"/>
      <c r="AL5030" s="64"/>
      <c r="AM5030" s="65"/>
      <c r="AO5030" s="64"/>
      <c r="AP5030" s="66"/>
      <c r="AQ5030" s="66"/>
      <c r="AS5030" s="67"/>
      <c r="AT5030" s="68"/>
    </row>
    <row r="5031" spans="1:46" x14ac:dyDescent="0.25">
      <c r="A5031" s="60">
        <v>76416.735817752313</v>
      </c>
      <c r="B5031" s="54">
        <f t="shared" si="215"/>
        <v>4</v>
      </c>
      <c r="C5031" s="54">
        <f t="shared" si="216"/>
        <v>5022</v>
      </c>
      <c r="D5031" s="60">
        <v>76416.735817752313</v>
      </c>
      <c r="G5031" s="63"/>
      <c r="I5031" s="64"/>
      <c r="J5031" s="64"/>
      <c r="K5031" s="65"/>
      <c r="M5031" s="64"/>
      <c r="N5031" s="66"/>
      <c r="O5031" s="66"/>
      <c r="Q5031" s="67"/>
      <c r="R5031" s="68"/>
      <c r="S5031" s="63"/>
      <c r="AC5031" s="63">
        <v>74138.477882496081</v>
      </c>
      <c r="AD5031" s="63"/>
      <c r="AE5031" s="54" t="s">
        <v>177</v>
      </c>
      <c r="AG5031" s="63"/>
      <c r="AK5031" s="64"/>
      <c r="AL5031" s="64"/>
      <c r="AM5031" s="65"/>
      <c r="AO5031" s="64"/>
      <c r="AP5031" s="66"/>
      <c r="AQ5031" s="66"/>
      <c r="AS5031" s="67"/>
      <c r="AT5031" s="68"/>
    </row>
    <row r="5032" spans="1:46" x14ac:dyDescent="0.25">
      <c r="A5032" s="60">
        <v>76431.88250510348</v>
      </c>
      <c r="B5032" s="54">
        <f t="shared" si="215"/>
        <v>5</v>
      </c>
      <c r="C5032" s="54">
        <f t="shared" si="216"/>
        <v>5023</v>
      </c>
      <c r="D5032" s="60">
        <v>76431.88250510348</v>
      </c>
      <c r="G5032" s="63"/>
      <c r="I5032" s="64"/>
      <c r="J5032" s="64"/>
      <c r="K5032" s="65"/>
      <c r="M5032" s="64"/>
      <c r="N5032" s="66"/>
      <c r="O5032" s="66"/>
      <c r="Q5032" s="67"/>
      <c r="R5032" s="68"/>
      <c r="S5032" s="63"/>
      <c r="AC5032" s="63">
        <v>74153.75005977042</v>
      </c>
      <c r="AD5032" s="63"/>
      <c r="AE5032" s="54" t="s">
        <v>176</v>
      </c>
      <c r="AG5032" s="63"/>
      <c r="AK5032" s="64"/>
      <c r="AL5032" s="64"/>
      <c r="AM5032" s="65"/>
      <c r="AO5032" s="64"/>
      <c r="AP5032" s="66"/>
      <c r="AQ5032" s="66"/>
      <c r="AS5032" s="67"/>
      <c r="AT5032" s="68"/>
    </row>
    <row r="5033" spans="1:46" x14ac:dyDescent="0.25">
      <c r="A5033" s="60">
        <v>76447.166691066697</v>
      </c>
      <c r="B5033" s="54">
        <f t="shared" si="215"/>
        <v>6</v>
      </c>
      <c r="C5033" s="54">
        <f t="shared" si="216"/>
        <v>5024</v>
      </c>
      <c r="D5033" s="60">
        <v>76447.166691066697</v>
      </c>
      <c r="G5033" s="63"/>
      <c r="I5033" s="64"/>
      <c r="J5033" s="64"/>
      <c r="K5033" s="65"/>
      <c r="M5033" s="64"/>
      <c r="N5033" s="66"/>
      <c r="O5033" s="66"/>
      <c r="Q5033" s="67"/>
      <c r="R5033" s="68"/>
      <c r="S5033" s="63"/>
      <c r="AC5033" s="63">
        <v>74168.28215490561</v>
      </c>
      <c r="AD5033" s="63"/>
      <c r="AE5033" s="54" t="s">
        <v>177</v>
      </c>
      <c r="AG5033" s="63"/>
      <c r="AK5033" s="64"/>
      <c r="AL5033" s="64"/>
      <c r="AM5033" s="65"/>
      <c r="AO5033" s="64"/>
      <c r="AP5033" s="66"/>
      <c r="AQ5033" s="66"/>
      <c r="AS5033" s="67"/>
      <c r="AT5033" s="68"/>
    </row>
    <row r="5034" spans="1:46" x14ac:dyDescent="0.25">
      <c r="A5034" s="60">
        <v>76462.573392105754</v>
      </c>
      <c r="B5034" s="54">
        <f t="shared" si="215"/>
        <v>7</v>
      </c>
      <c r="C5034" s="54">
        <f t="shared" si="216"/>
        <v>5025</v>
      </c>
      <c r="D5034" s="60">
        <v>76462.573392105754</v>
      </c>
      <c r="G5034" s="63"/>
      <c r="I5034" s="64"/>
      <c r="J5034" s="64"/>
      <c r="K5034" s="65"/>
      <c r="M5034" s="64"/>
      <c r="N5034" s="66"/>
      <c r="O5034" s="66"/>
      <c r="Q5034" s="67"/>
      <c r="R5034" s="68"/>
      <c r="S5034" s="63"/>
      <c r="AC5034" s="63">
        <v>74183.206359693781</v>
      </c>
      <c r="AD5034" s="63"/>
      <c r="AE5034" s="54" t="s">
        <v>176</v>
      </c>
      <c r="AG5034" s="63"/>
      <c r="AK5034" s="64"/>
      <c r="AL5034" s="64"/>
      <c r="AM5034" s="65"/>
      <c r="AO5034" s="64"/>
      <c r="AP5034" s="66"/>
      <c r="AQ5034" s="66"/>
      <c r="AS5034" s="67"/>
      <c r="AT5034" s="68"/>
    </row>
    <row r="5035" spans="1:46" x14ac:dyDescent="0.25">
      <c r="A5035" s="60">
        <v>76478.103177405894</v>
      </c>
      <c r="B5035" s="54">
        <f t="shared" si="215"/>
        <v>8</v>
      </c>
      <c r="C5035" s="54">
        <f t="shared" si="216"/>
        <v>5026</v>
      </c>
      <c r="D5035" s="60">
        <v>76478.103177405894</v>
      </c>
      <c r="G5035" s="63"/>
      <c r="I5035" s="64"/>
      <c r="J5035" s="64"/>
      <c r="K5035" s="65"/>
      <c r="M5035" s="64"/>
      <c r="N5035" s="66"/>
      <c r="O5035" s="66"/>
      <c r="Q5035" s="67"/>
      <c r="R5035" s="68"/>
      <c r="S5035" s="63"/>
      <c r="AC5035" s="63">
        <v>74198.095089348499</v>
      </c>
      <c r="AD5035" s="63"/>
      <c r="AE5035" s="54" t="s">
        <v>177</v>
      </c>
      <c r="AG5035" s="63"/>
      <c r="AK5035" s="64"/>
      <c r="AL5035" s="64"/>
      <c r="AM5035" s="65"/>
      <c r="AO5035" s="64"/>
      <c r="AP5035" s="66"/>
      <c r="AQ5035" s="66"/>
      <c r="AS5035" s="67"/>
      <c r="AT5035" s="68"/>
    </row>
    <row r="5036" spans="1:46" x14ac:dyDescent="0.25">
      <c r="A5036" s="60">
        <v>76493.721774582285</v>
      </c>
      <c r="B5036" s="54">
        <f t="shared" si="215"/>
        <v>9</v>
      </c>
      <c r="C5036" s="54">
        <f t="shared" si="216"/>
        <v>5027</v>
      </c>
      <c r="D5036" s="60">
        <v>76493.721774582285</v>
      </c>
      <c r="G5036" s="63"/>
      <c r="I5036" s="64"/>
      <c r="J5036" s="64"/>
      <c r="K5036" s="65"/>
      <c r="M5036" s="64"/>
      <c r="N5036" s="66"/>
      <c r="O5036" s="66"/>
      <c r="Q5036" s="67"/>
      <c r="R5036" s="68"/>
      <c r="S5036" s="63"/>
      <c r="AC5036" s="63">
        <v>74212.628987302538</v>
      </c>
      <c r="AD5036" s="63"/>
      <c r="AE5036" s="54" t="s">
        <v>176</v>
      </c>
      <c r="AG5036" s="63"/>
      <c r="AK5036" s="64"/>
      <c r="AL5036" s="64"/>
      <c r="AM5036" s="65"/>
      <c r="AO5036" s="64"/>
      <c r="AP5036" s="66"/>
      <c r="AQ5036" s="66"/>
      <c r="AS5036" s="67"/>
      <c r="AT5036" s="68"/>
    </row>
    <row r="5037" spans="1:46" x14ac:dyDescent="0.25">
      <c r="A5037" s="60">
        <v>76509.415673884563</v>
      </c>
      <c r="B5037" s="54">
        <f t="shared" si="215"/>
        <v>10</v>
      </c>
      <c r="C5037" s="54">
        <f t="shared" si="216"/>
        <v>5028</v>
      </c>
      <c r="D5037" s="60">
        <v>76509.415673884563</v>
      </c>
      <c r="G5037" s="63"/>
      <c r="I5037" s="64"/>
      <c r="J5037" s="64"/>
      <c r="K5037" s="65"/>
      <c r="M5037" s="64"/>
      <c r="N5037" s="66"/>
      <c r="O5037" s="66"/>
      <c r="Q5037" s="67"/>
      <c r="R5037" s="68"/>
      <c r="S5037" s="63"/>
      <c r="AC5037" s="63">
        <v>74227.836831486784</v>
      </c>
      <c r="AD5037" s="63"/>
      <c r="AE5037" s="54" t="s">
        <v>177</v>
      </c>
      <c r="AG5037" s="63"/>
      <c r="AK5037" s="64"/>
      <c r="AL5037" s="64"/>
      <c r="AM5037" s="65"/>
      <c r="AO5037" s="64"/>
      <c r="AP5037" s="66"/>
      <c r="AQ5037" s="66"/>
      <c r="AS5037" s="67"/>
      <c r="AT5037" s="68"/>
    </row>
    <row r="5038" spans="1:46" x14ac:dyDescent="0.25">
      <c r="A5038" s="60">
        <v>76525.137368291151</v>
      </c>
      <c r="B5038" s="54">
        <f t="shared" si="215"/>
        <v>11</v>
      </c>
      <c r="C5038" s="54">
        <f t="shared" si="216"/>
        <v>5029</v>
      </c>
      <c r="D5038" s="60">
        <v>76525.137368291151</v>
      </c>
      <c r="G5038" s="63"/>
      <c r="I5038" s="64"/>
      <c r="J5038" s="64"/>
      <c r="K5038" s="65"/>
      <c r="M5038" s="64"/>
      <c r="N5038" s="66"/>
      <c r="O5038" s="66"/>
      <c r="Q5038" s="67"/>
      <c r="R5038" s="68"/>
      <c r="S5038" s="63"/>
      <c r="AC5038" s="63">
        <v>74242.030364188831</v>
      </c>
      <c r="AD5038" s="63"/>
      <c r="AE5038" s="54" t="s">
        <v>176</v>
      </c>
      <c r="AG5038" s="63"/>
      <c r="AK5038" s="64"/>
      <c r="AL5038" s="64"/>
      <c r="AM5038" s="65"/>
      <c r="AO5038" s="64"/>
      <c r="AP5038" s="66"/>
      <c r="AQ5038" s="66"/>
      <c r="AS5038" s="67"/>
      <c r="AT5038" s="68"/>
    </row>
    <row r="5039" spans="1:46" x14ac:dyDescent="0.25">
      <c r="A5039" s="60">
        <v>76540.865169292316</v>
      </c>
      <c r="B5039" s="54">
        <f t="shared" si="215"/>
        <v>12</v>
      </c>
      <c r="C5039" s="54">
        <f t="shared" si="216"/>
        <v>5030</v>
      </c>
      <c r="D5039" s="60">
        <v>76540.865169292316</v>
      </c>
      <c r="G5039" s="63"/>
      <c r="I5039" s="64"/>
      <c r="J5039" s="64"/>
      <c r="K5039" s="65"/>
      <c r="M5039" s="64"/>
      <c r="N5039" s="66"/>
      <c r="O5039" s="66"/>
      <c r="Q5039" s="67"/>
      <c r="R5039" s="68"/>
      <c r="S5039" s="63"/>
      <c r="AC5039" s="63">
        <v>74257.464683426078</v>
      </c>
      <c r="AD5039" s="63"/>
      <c r="AE5039" s="54" t="s">
        <v>177</v>
      </c>
      <c r="AG5039" s="63"/>
      <c r="AK5039" s="64"/>
      <c r="AL5039" s="64"/>
      <c r="AM5039" s="65"/>
      <c r="AO5039" s="64"/>
      <c r="AP5039" s="66"/>
      <c r="AQ5039" s="66"/>
      <c r="AS5039" s="67"/>
      <c r="AT5039" s="68"/>
    </row>
    <row r="5040" spans="1:46" x14ac:dyDescent="0.25">
      <c r="A5040" s="60">
        <v>76556.550475274678</v>
      </c>
      <c r="B5040" s="54">
        <f t="shared" si="215"/>
        <v>13</v>
      </c>
      <c r="C5040" s="54">
        <f t="shared" si="216"/>
        <v>5031</v>
      </c>
      <c r="D5040" s="60">
        <v>76556.550475274678</v>
      </c>
      <c r="G5040" s="63"/>
      <c r="I5040" s="64"/>
      <c r="J5040" s="64"/>
      <c r="K5040" s="65"/>
      <c r="M5040" s="64"/>
      <c r="N5040" s="66"/>
      <c r="O5040" s="66"/>
      <c r="Q5040" s="67"/>
      <c r="R5040" s="68"/>
      <c r="S5040" s="63"/>
      <c r="AC5040" s="63">
        <v>74271.440361591987</v>
      </c>
      <c r="AD5040" s="63"/>
      <c r="AE5040" s="54" t="s">
        <v>176</v>
      </c>
      <c r="AG5040" s="63"/>
      <c r="AK5040" s="64"/>
      <c r="AL5040" s="64"/>
      <c r="AM5040" s="65"/>
      <c r="AO5040" s="64"/>
      <c r="AP5040" s="66"/>
      <c r="AQ5040" s="66"/>
      <c r="AS5040" s="67"/>
      <c r="AT5040" s="68"/>
    </row>
    <row r="5041" spans="1:46" x14ac:dyDescent="0.25">
      <c r="A5041" s="60">
        <v>76572.171861737035</v>
      </c>
      <c r="B5041" s="54">
        <f t="shared" si="215"/>
        <v>14</v>
      </c>
      <c r="C5041" s="54">
        <f t="shared" si="216"/>
        <v>5032</v>
      </c>
      <c r="D5041" s="60">
        <v>76572.171861737035</v>
      </c>
      <c r="G5041" s="63"/>
      <c r="I5041" s="64"/>
      <c r="J5041" s="64"/>
      <c r="K5041" s="65"/>
      <c r="M5041" s="64"/>
      <c r="N5041" s="66"/>
      <c r="O5041" s="66"/>
      <c r="Q5041" s="67"/>
      <c r="R5041" s="68"/>
      <c r="S5041" s="63"/>
      <c r="AC5041" s="63">
        <v>74286.975956257433</v>
      </c>
      <c r="AD5041" s="63"/>
      <c r="AE5041" s="54" t="s">
        <v>177</v>
      </c>
      <c r="AG5041" s="63"/>
      <c r="AK5041" s="64"/>
      <c r="AL5041" s="64"/>
      <c r="AM5041" s="65"/>
      <c r="AO5041" s="64"/>
      <c r="AP5041" s="66"/>
      <c r="AQ5041" s="66"/>
      <c r="AS5041" s="67"/>
      <c r="AT5041" s="68"/>
    </row>
    <row r="5042" spans="1:46" x14ac:dyDescent="0.25">
      <c r="A5042" s="60">
        <v>76587.692378568929</v>
      </c>
      <c r="B5042" s="54">
        <f t="shared" si="215"/>
        <v>15</v>
      </c>
      <c r="C5042" s="54">
        <f t="shared" si="216"/>
        <v>5033</v>
      </c>
      <c r="D5042" s="60">
        <v>76587.692378568929</v>
      </c>
      <c r="G5042" s="63"/>
      <c r="I5042" s="64"/>
      <c r="J5042" s="64"/>
      <c r="K5042" s="65"/>
      <c r="M5042" s="64"/>
      <c r="N5042" s="66"/>
      <c r="O5042" s="66"/>
      <c r="Q5042" s="67"/>
      <c r="R5042" s="68"/>
      <c r="S5042" s="63"/>
      <c r="AC5042" s="63">
        <v>74300.894338913262</v>
      </c>
      <c r="AD5042" s="63"/>
      <c r="AE5042" s="54" t="s">
        <v>176</v>
      </c>
      <c r="AG5042" s="63"/>
      <c r="AK5042" s="64"/>
      <c r="AL5042" s="64"/>
      <c r="AM5042" s="65"/>
      <c r="AO5042" s="64"/>
      <c r="AP5042" s="66"/>
      <c r="AQ5042" s="66"/>
      <c r="AS5042" s="67"/>
      <c r="AT5042" s="68"/>
    </row>
    <row r="5043" spans="1:46" x14ac:dyDescent="0.25">
      <c r="A5043" s="60">
        <v>76603.099011844024</v>
      </c>
      <c r="B5043" s="54">
        <f t="shared" si="215"/>
        <v>16</v>
      </c>
      <c r="C5043" s="54">
        <f t="shared" si="216"/>
        <v>5034</v>
      </c>
      <c r="D5043" s="60">
        <v>76603.099011844024</v>
      </c>
      <c r="G5043" s="63"/>
      <c r="I5043" s="64"/>
      <c r="J5043" s="64"/>
      <c r="K5043" s="65"/>
      <c r="M5043" s="64"/>
      <c r="N5043" s="66"/>
      <c r="O5043" s="66"/>
      <c r="Q5043" s="67"/>
      <c r="R5043" s="68"/>
      <c r="S5043" s="63"/>
      <c r="AC5043" s="63">
        <v>74316.390532194171</v>
      </c>
      <c r="AD5043" s="63"/>
      <c r="AE5043" s="54" t="s">
        <v>177</v>
      </c>
      <c r="AG5043" s="63"/>
      <c r="AK5043" s="64"/>
      <c r="AL5043" s="64"/>
      <c r="AM5043" s="65"/>
      <c r="AO5043" s="64"/>
      <c r="AP5043" s="66"/>
      <c r="AQ5043" s="66"/>
      <c r="AS5043" s="67"/>
      <c r="AT5043" s="68"/>
    </row>
    <row r="5044" spans="1:46" x14ac:dyDescent="0.25">
      <c r="A5044" s="60">
        <v>76618.374643514398</v>
      </c>
      <c r="B5044" s="54">
        <f t="shared" si="215"/>
        <v>17</v>
      </c>
      <c r="C5044" s="54">
        <f t="shared" si="216"/>
        <v>5035</v>
      </c>
      <c r="D5044" s="60">
        <v>76618.374643514398</v>
      </c>
      <c r="G5044" s="63"/>
      <c r="I5044" s="64"/>
      <c r="J5044" s="64"/>
      <c r="K5044" s="65"/>
      <c r="M5044" s="64"/>
      <c r="N5044" s="66"/>
      <c r="O5044" s="66"/>
      <c r="Q5044" s="67"/>
      <c r="R5044" s="68"/>
      <c r="S5044" s="63"/>
      <c r="AC5044" s="63">
        <v>74330.416886307299</v>
      </c>
      <c r="AD5044" s="63"/>
      <c r="AE5044" s="54" t="s">
        <v>176</v>
      </c>
      <c r="AG5044" s="63"/>
      <c r="AK5044" s="64"/>
      <c r="AL5044" s="64"/>
      <c r="AM5044" s="65"/>
      <c r="AO5044" s="64"/>
      <c r="AP5044" s="66"/>
      <c r="AQ5044" s="66"/>
      <c r="AS5044" s="67"/>
      <c r="AT5044" s="68"/>
    </row>
    <row r="5045" spans="1:46" x14ac:dyDescent="0.25">
      <c r="A5045" s="60">
        <v>76633.520016773138</v>
      </c>
      <c r="B5045" s="54">
        <f t="shared" si="215"/>
        <v>18</v>
      </c>
      <c r="C5045" s="54">
        <f t="shared" si="216"/>
        <v>5036</v>
      </c>
      <c r="D5045" s="60">
        <v>76633.520016773138</v>
      </c>
      <c r="G5045" s="63"/>
      <c r="I5045" s="64"/>
      <c r="J5045" s="64"/>
      <c r="K5045" s="65"/>
      <c r="M5045" s="64"/>
      <c r="N5045" s="66"/>
      <c r="O5045" s="66"/>
      <c r="Q5045" s="67"/>
      <c r="R5045" s="68"/>
      <c r="S5045" s="63"/>
      <c r="AC5045" s="63">
        <v>74345.736623481847</v>
      </c>
      <c r="AD5045" s="63"/>
      <c r="AE5045" s="54" t="s">
        <v>177</v>
      </c>
      <c r="AG5045" s="63"/>
      <c r="AK5045" s="64"/>
      <c r="AL5045" s="64"/>
      <c r="AM5045" s="65"/>
      <c r="AO5045" s="64"/>
      <c r="AP5045" s="66"/>
      <c r="AQ5045" s="66"/>
      <c r="AS5045" s="67"/>
      <c r="AT5045" s="68"/>
    </row>
    <row r="5046" spans="1:46" x14ac:dyDescent="0.25">
      <c r="A5046" s="60">
        <v>76648.539095999673</v>
      </c>
      <c r="B5046" s="54">
        <f t="shared" si="215"/>
        <v>19</v>
      </c>
      <c r="C5046" s="54">
        <f t="shared" si="216"/>
        <v>5037</v>
      </c>
      <c r="D5046" s="60">
        <v>76648.539095999673</v>
      </c>
      <c r="G5046" s="63"/>
      <c r="I5046" s="64"/>
      <c r="J5046" s="64"/>
      <c r="K5046" s="65"/>
      <c r="M5046" s="64"/>
      <c r="N5046" s="66"/>
      <c r="O5046" s="66"/>
      <c r="Q5046" s="67"/>
      <c r="R5046" s="68"/>
      <c r="S5046" s="63"/>
      <c r="AC5046" s="63">
        <v>74360.011549425777</v>
      </c>
      <c r="AD5046" s="63"/>
      <c r="AE5046" s="54" t="s">
        <v>176</v>
      </c>
      <c r="AG5046" s="63"/>
      <c r="AK5046" s="64"/>
      <c r="AL5046" s="64"/>
      <c r="AM5046" s="65"/>
      <c r="AO5046" s="64"/>
      <c r="AP5046" s="66"/>
      <c r="AQ5046" s="66"/>
      <c r="AS5046" s="67"/>
      <c r="AT5046" s="68"/>
    </row>
    <row r="5047" spans="1:46" x14ac:dyDescent="0.25">
      <c r="A5047" s="60">
        <v>76663.447473638691</v>
      </c>
      <c r="B5047" s="54">
        <f t="shared" si="215"/>
        <v>20</v>
      </c>
      <c r="C5047" s="54">
        <f t="shared" si="216"/>
        <v>5038</v>
      </c>
      <c r="D5047" s="60">
        <v>76663.447473638691</v>
      </c>
      <c r="G5047" s="63"/>
      <c r="I5047" s="64"/>
      <c r="J5047" s="64"/>
      <c r="K5047" s="65"/>
      <c r="M5047" s="64"/>
      <c r="N5047" s="66"/>
      <c r="O5047" s="66"/>
      <c r="Q5047" s="67"/>
      <c r="R5047" s="68"/>
      <c r="S5047" s="63"/>
      <c r="AC5047" s="63">
        <v>74375.04648061702</v>
      </c>
      <c r="AD5047" s="63"/>
      <c r="AE5047" s="54" t="s">
        <v>177</v>
      </c>
      <c r="AG5047" s="63"/>
      <c r="AK5047" s="64"/>
      <c r="AL5047" s="64"/>
      <c r="AM5047" s="65"/>
      <c r="AO5047" s="64"/>
      <c r="AP5047" s="66"/>
      <c r="AQ5047" s="66"/>
      <c r="AS5047" s="67"/>
      <c r="AT5047" s="68"/>
    </row>
    <row r="5048" spans="1:46" x14ac:dyDescent="0.25">
      <c r="A5048" s="60">
        <v>76678.265864802524</v>
      </c>
      <c r="B5048" s="54">
        <f t="shared" si="215"/>
        <v>21</v>
      </c>
      <c r="C5048" s="54">
        <f t="shared" si="216"/>
        <v>5039</v>
      </c>
      <c r="D5048" s="60">
        <v>76678.265864802524</v>
      </c>
      <c r="G5048" s="63"/>
      <c r="I5048" s="64"/>
      <c r="J5048" s="64"/>
      <c r="K5048" s="65"/>
      <c r="M5048" s="64"/>
      <c r="N5048" s="66"/>
      <c r="O5048" s="66"/>
      <c r="Q5048" s="67"/>
      <c r="R5048" s="68"/>
      <c r="S5048" s="63"/>
      <c r="AC5048" s="63">
        <v>74389.662247374654</v>
      </c>
      <c r="AD5048" s="63"/>
      <c r="AE5048" s="54" t="s">
        <v>176</v>
      </c>
      <c r="AG5048" s="63"/>
      <c r="AK5048" s="64"/>
      <c r="AL5048" s="64"/>
      <c r="AM5048" s="65"/>
      <c r="AO5048" s="64"/>
      <c r="AP5048" s="66"/>
      <c r="AQ5048" s="66"/>
      <c r="AS5048" s="67"/>
      <c r="AT5048" s="68"/>
    </row>
    <row r="5049" spans="1:46" x14ac:dyDescent="0.25">
      <c r="A5049" s="60">
        <v>76693.021468557417</v>
      </c>
      <c r="B5049" s="54">
        <f t="shared" si="215"/>
        <v>22</v>
      </c>
      <c r="C5049" s="54">
        <f t="shared" si="216"/>
        <v>5040</v>
      </c>
      <c r="D5049" s="60">
        <v>76693.021468557417</v>
      </c>
      <c r="G5049" s="63"/>
      <c r="I5049" s="64"/>
      <c r="J5049" s="64"/>
      <c r="K5049" s="65"/>
      <c r="M5049" s="64"/>
      <c r="N5049" s="66"/>
      <c r="O5049" s="66"/>
      <c r="Q5049" s="67"/>
      <c r="R5049" s="68"/>
      <c r="S5049" s="63"/>
      <c r="AC5049" s="63">
        <v>74404.357280301861</v>
      </c>
      <c r="AD5049" s="63"/>
      <c r="AE5049" s="54" t="s">
        <v>177</v>
      </c>
      <c r="AG5049" s="63"/>
      <c r="AK5049" s="64"/>
      <c r="AL5049" s="64"/>
      <c r="AM5049" s="65"/>
      <c r="AO5049" s="64"/>
      <c r="AP5049" s="66"/>
      <c r="AQ5049" s="66"/>
      <c r="AS5049" s="67"/>
      <c r="AT5049" s="68"/>
    </row>
    <row r="5050" spans="1:46" x14ac:dyDescent="0.25">
      <c r="A5050" s="60">
        <v>76707.744527806062</v>
      </c>
      <c r="B5050" s="54">
        <f t="shared" si="215"/>
        <v>23</v>
      </c>
      <c r="C5050" s="54">
        <f t="shared" si="216"/>
        <v>5041</v>
      </c>
      <c r="D5050" s="60">
        <v>76707.744527806062</v>
      </c>
      <c r="G5050" s="63"/>
      <c r="I5050" s="64"/>
      <c r="J5050" s="64"/>
      <c r="K5050" s="65"/>
      <c r="M5050" s="64"/>
      <c r="N5050" s="66"/>
      <c r="O5050" s="66"/>
      <c r="Q5050" s="67"/>
      <c r="R5050" s="68"/>
      <c r="S5050" s="63"/>
      <c r="AC5050" s="63">
        <v>74419.343346701004</v>
      </c>
      <c r="AD5050" s="63"/>
      <c r="AE5050" s="54" t="s">
        <v>176</v>
      </c>
      <c r="AG5050" s="63"/>
      <c r="AK5050" s="64"/>
      <c r="AL5050" s="64"/>
      <c r="AM5050" s="65"/>
      <c r="AO5050" s="64"/>
      <c r="AP5050" s="66"/>
      <c r="AQ5050" s="66"/>
      <c r="AS5050" s="67"/>
      <c r="AT5050" s="68"/>
    </row>
    <row r="5051" spans="1:46" x14ac:dyDescent="0.25">
      <c r="A5051" s="60">
        <v>76722.468057781458</v>
      </c>
      <c r="B5051" s="54">
        <f t="shared" si="215"/>
        <v>24</v>
      </c>
      <c r="C5051" s="54">
        <f t="shared" si="216"/>
        <v>5042</v>
      </c>
      <c r="D5051" s="60">
        <v>76722.468057781458</v>
      </c>
      <c r="G5051" s="63"/>
      <c r="I5051" s="64"/>
      <c r="J5051" s="64"/>
      <c r="K5051" s="65"/>
      <c r="M5051" s="64"/>
      <c r="N5051" s="66"/>
      <c r="O5051" s="66"/>
      <c r="Q5051" s="67"/>
      <c r="R5051" s="68"/>
      <c r="S5051" s="63"/>
      <c r="AC5051" s="63">
        <v>74433.710725255776</v>
      </c>
      <c r="AD5051" s="63"/>
      <c r="AE5051" s="54" t="s">
        <v>177</v>
      </c>
      <c r="AG5051" s="63"/>
      <c r="AK5051" s="64"/>
      <c r="AL5051" s="64"/>
      <c r="AM5051" s="65"/>
      <c r="AO5051" s="64"/>
      <c r="AP5051" s="66"/>
      <c r="AQ5051" s="66"/>
      <c r="AS5051" s="67"/>
      <c r="AT5051" s="68"/>
    </row>
    <row r="5052" spans="1:46" x14ac:dyDescent="0.25">
      <c r="A5052" s="60">
        <v>76737.223999065347</v>
      </c>
      <c r="B5052" s="54">
        <f t="shared" si="215"/>
        <v>1</v>
      </c>
      <c r="C5052" s="54">
        <f t="shared" si="216"/>
        <v>5043</v>
      </c>
      <c r="D5052" s="60">
        <v>76737.223999065347</v>
      </c>
      <c r="G5052" s="63"/>
      <c r="I5052" s="64"/>
      <c r="J5052" s="64"/>
      <c r="K5052" s="65"/>
      <c r="M5052" s="64"/>
      <c r="N5052" s="66"/>
      <c r="O5052" s="66"/>
      <c r="Q5052" s="67"/>
      <c r="R5052" s="68"/>
      <c r="S5052" s="63"/>
      <c r="AC5052" s="63">
        <v>74449.028369405307</v>
      </c>
      <c r="AD5052" s="63"/>
      <c r="AE5052" s="54" t="s">
        <v>176</v>
      </c>
      <c r="AG5052" s="63"/>
      <c r="AK5052" s="64"/>
      <c r="AL5052" s="64"/>
      <c r="AM5052" s="65"/>
      <c r="AO5052" s="64"/>
      <c r="AP5052" s="66"/>
      <c r="AQ5052" s="66"/>
      <c r="AS5052" s="67"/>
      <c r="AT5052" s="68"/>
    </row>
    <row r="5053" spans="1:46" x14ac:dyDescent="0.25">
      <c r="A5053" s="60">
        <v>76752.043916946743</v>
      </c>
      <c r="B5053" s="54">
        <f t="shared" si="215"/>
        <v>2</v>
      </c>
      <c r="C5053" s="54">
        <f t="shared" si="216"/>
        <v>5044</v>
      </c>
      <c r="D5053" s="60">
        <v>76752.043916946743</v>
      </c>
      <c r="G5053" s="63"/>
      <c r="I5053" s="64"/>
      <c r="J5053" s="64"/>
      <c r="K5053" s="65"/>
      <c r="M5053" s="64"/>
      <c r="N5053" s="66"/>
      <c r="O5053" s="66"/>
      <c r="Q5053" s="67"/>
      <c r="R5053" s="68"/>
      <c r="S5053" s="63"/>
      <c r="AC5053" s="63">
        <v>74463.147200560663</v>
      </c>
      <c r="AD5053" s="63"/>
      <c r="AE5053" s="54" t="s">
        <v>177</v>
      </c>
      <c r="AG5053" s="63"/>
      <c r="AK5053" s="64"/>
      <c r="AL5053" s="64"/>
      <c r="AM5053" s="65"/>
      <c r="AO5053" s="64"/>
      <c r="AP5053" s="66"/>
      <c r="AQ5053" s="66"/>
      <c r="AS5053" s="67"/>
      <c r="AT5053" s="68"/>
    </row>
    <row r="5054" spans="1:46" x14ac:dyDescent="0.25">
      <c r="A5054" s="60">
        <v>76766.953823743388</v>
      </c>
      <c r="B5054" s="54">
        <f t="shared" si="215"/>
        <v>3</v>
      </c>
      <c r="C5054" s="54">
        <f t="shared" si="216"/>
        <v>5045</v>
      </c>
      <c r="D5054" s="60">
        <v>76766.953823743388</v>
      </c>
      <c r="G5054" s="63"/>
      <c r="I5054" s="64"/>
      <c r="J5054" s="64"/>
      <c r="K5054" s="65"/>
      <c r="M5054" s="64"/>
      <c r="N5054" s="66"/>
      <c r="O5054" s="66"/>
      <c r="Q5054" s="67"/>
      <c r="R5054" s="68"/>
      <c r="S5054" s="63"/>
      <c r="AC5054" s="63">
        <v>74478.690882092807</v>
      </c>
      <c r="AD5054" s="63"/>
      <c r="AE5054" s="54" t="s">
        <v>176</v>
      </c>
      <c r="AG5054" s="63"/>
      <c r="AK5054" s="64"/>
      <c r="AL5054" s="64"/>
      <c r="AM5054" s="65"/>
      <c r="AO5054" s="64"/>
      <c r="AP5054" s="66"/>
      <c r="AQ5054" s="66"/>
      <c r="AS5054" s="67"/>
      <c r="AT5054" s="68"/>
    </row>
    <row r="5055" spans="1:46" x14ac:dyDescent="0.25">
      <c r="A5055" s="60">
        <v>76781.975797859952</v>
      </c>
      <c r="B5055" s="54">
        <f t="shared" si="215"/>
        <v>4</v>
      </c>
      <c r="C5055" s="54">
        <f t="shared" si="216"/>
        <v>5046</v>
      </c>
      <c r="D5055" s="60">
        <v>76781.975797859952</v>
      </c>
      <c r="G5055" s="63"/>
      <c r="I5055" s="64"/>
      <c r="J5055" s="64"/>
      <c r="K5055" s="65"/>
      <c r="M5055" s="64"/>
      <c r="N5055" s="66"/>
      <c r="O5055" s="66"/>
      <c r="Q5055" s="67"/>
      <c r="R5055" s="68"/>
      <c r="S5055" s="63"/>
      <c r="AC5055" s="63">
        <v>74492.69338125363</v>
      </c>
      <c r="AD5055" s="63"/>
      <c r="AE5055" s="54" t="s">
        <v>177</v>
      </c>
      <c r="AG5055" s="63"/>
      <c r="AK5055" s="64"/>
      <c r="AL5055" s="64"/>
      <c r="AM5055" s="65"/>
      <c r="AO5055" s="64"/>
      <c r="AP5055" s="66"/>
      <c r="AQ5055" s="66"/>
      <c r="AS5055" s="67"/>
      <c r="AT5055" s="68"/>
    </row>
    <row r="5056" spans="1:46" x14ac:dyDescent="0.25">
      <c r="A5056" s="60">
        <v>76797.123909617309</v>
      </c>
      <c r="B5056" s="54">
        <f t="shared" si="215"/>
        <v>5</v>
      </c>
      <c r="C5056" s="54">
        <f t="shared" si="216"/>
        <v>5047</v>
      </c>
      <c r="D5056" s="60">
        <v>76797.123909617309</v>
      </c>
      <c r="G5056" s="63"/>
      <c r="I5056" s="64"/>
      <c r="J5056" s="64"/>
      <c r="K5056" s="65"/>
      <c r="M5056" s="64"/>
      <c r="N5056" s="66"/>
      <c r="O5056" s="66"/>
      <c r="Q5056" s="67"/>
      <c r="R5056" s="68"/>
      <c r="S5056" s="63"/>
      <c r="AC5056" s="63">
        <v>74508.302966774441</v>
      </c>
      <c r="AD5056" s="63"/>
      <c r="AE5056" s="54" t="s">
        <v>176</v>
      </c>
      <c r="AG5056" s="63"/>
      <c r="AK5056" s="64"/>
      <c r="AL5056" s="64"/>
      <c r="AM5056" s="65"/>
      <c r="AO5056" s="64"/>
      <c r="AP5056" s="66"/>
      <c r="AQ5056" s="66"/>
      <c r="AS5056" s="67"/>
      <c r="AT5056" s="68"/>
    </row>
    <row r="5057" spans="1:46" x14ac:dyDescent="0.25">
      <c r="A5057" s="60">
        <v>76812.403368440922</v>
      </c>
      <c r="B5057" s="54">
        <f t="shared" si="215"/>
        <v>6</v>
      </c>
      <c r="C5057" s="54">
        <f t="shared" si="216"/>
        <v>5048</v>
      </c>
      <c r="D5057" s="60">
        <v>76812.403368440922</v>
      </c>
      <c r="G5057" s="63"/>
      <c r="I5057" s="64"/>
      <c r="J5057" s="64"/>
      <c r="K5057" s="65"/>
      <c r="M5057" s="64"/>
      <c r="N5057" s="66"/>
      <c r="O5057" s="66"/>
      <c r="Q5057" s="67"/>
      <c r="R5057" s="68"/>
      <c r="S5057" s="63"/>
      <c r="AC5057" s="63">
        <v>74522.348073417321</v>
      </c>
      <c r="AD5057" s="63"/>
      <c r="AE5057" s="54" t="s">
        <v>177</v>
      </c>
      <c r="AG5057" s="63"/>
      <c r="AK5057" s="64"/>
      <c r="AL5057" s="64"/>
      <c r="AM5057" s="65"/>
      <c r="AO5057" s="64"/>
      <c r="AP5057" s="66"/>
      <c r="AQ5057" s="66"/>
      <c r="AS5057" s="67"/>
      <c r="AT5057" s="68"/>
    </row>
    <row r="5058" spans="1:46" x14ac:dyDescent="0.25">
      <c r="A5058" s="60">
        <v>76827.813306887168</v>
      </c>
      <c r="B5058" s="54">
        <f t="shared" si="215"/>
        <v>7</v>
      </c>
      <c r="C5058" s="54">
        <f t="shared" si="216"/>
        <v>5049</v>
      </c>
      <c r="D5058" s="60">
        <v>76827.813306887168</v>
      </c>
      <c r="G5058" s="63"/>
      <c r="I5058" s="64"/>
      <c r="J5058" s="64"/>
      <c r="K5058" s="65"/>
      <c r="M5058" s="64"/>
      <c r="N5058" s="66"/>
      <c r="O5058" s="66"/>
      <c r="Q5058" s="67"/>
      <c r="R5058" s="68"/>
      <c r="S5058" s="63"/>
      <c r="AC5058" s="63">
        <v>74537.840994560625</v>
      </c>
      <c r="AD5058" s="63"/>
      <c r="AE5058" s="54" t="s">
        <v>176</v>
      </c>
      <c r="AG5058" s="63"/>
      <c r="AK5058" s="64"/>
      <c r="AL5058" s="64"/>
      <c r="AM5058" s="65"/>
      <c r="AO5058" s="64"/>
      <c r="AP5058" s="66"/>
      <c r="AQ5058" s="66"/>
      <c r="AS5058" s="67"/>
      <c r="AT5058" s="68"/>
    </row>
    <row r="5059" spans="1:46" x14ac:dyDescent="0.25">
      <c r="A5059" s="60">
        <v>76843.337654241826</v>
      </c>
      <c r="B5059" s="54">
        <f t="shared" si="215"/>
        <v>8</v>
      </c>
      <c r="C5059" s="54">
        <f t="shared" si="216"/>
        <v>5050</v>
      </c>
      <c r="D5059" s="60">
        <v>76843.337654241826</v>
      </c>
      <c r="G5059" s="63"/>
      <c r="I5059" s="64"/>
      <c r="J5059" s="64"/>
      <c r="K5059" s="65"/>
      <c r="M5059" s="64"/>
      <c r="N5059" s="66"/>
      <c r="O5059" s="66"/>
      <c r="Q5059" s="67"/>
      <c r="R5059" s="68"/>
      <c r="S5059" s="63"/>
      <c r="AC5059" s="63">
        <v>74552.078508152161</v>
      </c>
      <c r="AD5059" s="63"/>
      <c r="AE5059" s="54" t="s">
        <v>177</v>
      </c>
      <c r="AG5059" s="63"/>
      <c r="AK5059" s="64"/>
      <c r="AL5059" s="64"/>
      <c r="AM5059" s="65"/>
      <c r="AO5059" s="64"/>
      <c r="AP5059" s="66"/>
      <c r="AQ5059" s="66"/>
      <c r="AS5059" s="67"/>
      <c r="AT5059" s="68"/>
    </row>
    <row r="5060" spans="1:46" x14ac:dyDescent="0.25">
      <c r="A5060" s="60">
        <v>76858.961809347384</v>
      </c>
      <c r="B5060" s="54">
        <f t="shared" si="215"/>
        <v>9</v>
      </c>
      <c r="C5060" s="54">
        <f t="shared" si="216"/>
        <v>5051</v>
      </c>
      <c r="D5060" s="60">
        <v>76858.961809347384</v>
      </c>
      <c r="G5060" s="63"/>
      <c r="I5060" s="64"/>
      <c r="J5060" s="64"/>
      <c r="K5060" s="65"/>
      <c r="M5060" s="64"/>
      <c r="N5060" s="66"/>
      <c r="O5060" s="66"/>
      <c r="Q5060" s="67"/>
      <c r="R5060" s="68"/>
      <c r="S5060" s="63"/>
      <c r="AC5060" s="63">
        <v>74567.29726233799</v>
      </c>
      <c r="AD5060" s="63"/>
      <c r="AE5060" s="54" t="s">
        <v>176</v>
      </c>
      <c r="AG5060" s="63"/>
      <c r="AK5060" s="64"/>
      <c r="AL5060" s="64"/>
      <c r="AM5060" s="65"/>
      <c r="AO5060" s="64"/>
      <c r="AP5060" s="66"/>
      <c r="AQ5060" s="66"/>
      <c r="AS5060" s="67"/>
      <c r="AT5060" s="68"/>
    </row>
    <row r="5061" spans="1:46" x14ac:dyDescent="0.25">
      <c r="A5061" s="60">
        <v>76874.649781493936</v>
      </c>
      <c r="B5061" s="54">
        <f t="shared" si="215"/>
        <v>10</v>
      </c>
      <c r="C5061" s="54">
        <f t="shared" si="216"/>
        <v>5052</v>
      </c>
      <c r="D5061" s="60">
        <v>76874.649781493936</v>
      </c>
      <c r="G5061" s="63"/>
      <c r="I5061" s="64"/>
      <c r="J5061" s="64"/>
      <c r="K5061" s="65"/>
      <c r="M5061" s="64"/>
      <c r="N5061" s="66"/>
      <c r="O5061" s="66"/>
      <c r="Q5061" s="67"/>
      <c r="R5061" s="68"/>
      <c r="S5061" s="63"/>
      <c r="AC5061" s="63">
        <v>74581.834054670297</v>
      </c>
      <c r="AD5061" s="63"/>
      <c r="AE5061" s="54" t="s">
        <v>177</v>
      </c>
      <c r="AG5061" s="63"/>
      <c r="AK5061" s="64"/>
      <c r="AL5061" s="64"/>
      <c r="AM5061" s="65"/>
      <c r="AO5061" s="64"/>
      <c r="AP5061" s="66"/>
      <c r="AQ5061" s="66"/>
      <c r="AS5061" s="67"/>
      <c r="AT5061" s="68"/>
    </row>
    <row r="5062" spans="1:46" x14ac:dyDescent="0.25">
      <c r="A5062" s="60">
        <v>76890.378838622943</v>
      </c>
      <c r="B5062" s="54">
        <f t="shared" si="215"/>
        <v>11</v>
      </c>
      <c r="C5062" s="54">
        <f t="shared" si="216"/>
        <v>5053</v>
      </c>
      <c r="D5062" s="60">
        <v>76890.378838622943</v>
      </c>
      <c r="G5062" s="63"/>
      <c r="I5062" s="64"/>
      <c r="J5062" s="64"/>
      <c r="K5062" s="65"/>
      <c r="M5062" s="64"/>
      <c r="N5062" s="66"/>
      <c r="O5062" s="66"/>
      <c r="Q5062" s="67"/>
      <c r="R5062" s="68"/>
      <c r="S5062" s="63"/>
      <c r="AC5062" s="63">
        <v>74596.68563697068</v>
      </c>
      <c r="AD5062" s="63"/>
      <c r="AE5062" s="54" t="s">
        <v>176</v>
      </c>
      <c r="AG5062" s="63"/>
      <c r="AK5062" s="64"/>
      <c r="AL5062" s="64"/>
      <c r="AM5062" s="65"/>
      <c r="AO5062" s="64"/>
      <c r="AP5062" s="66"/>
      <c r="AQ5062" s="66"/>
      <c r="AS5062" s="67"/>
      <c r="AT5062" s="68"/>
    </row>
    <row r="5063" spans="1:46" x14ac:dyDescent="0.25">
      <c r="A5063" s="60">
        <v>76906.100990641862</v>
      </c>
      <c r="B5063" s="54">
        <f t="shared" si="215"/>
        <v>12</v>
      </c>
      <c r="C5063" s="54">
        <f t="shared" si="216"/>
        <v>5054</v>
      </c>
      <c r="D5063" s="60">
        <v>76906.100990641862</v>
      </c>
      <c r="G5063" s="63"/>
      <c r="I5063" s="64"/>
      <c r="J5063" s="64"/>
      <c r="K5063" s="65"/>
      <c r="M5063" s="64"/>
      <c r="N5063" s="66"/>
      <c r="O5063" s="66"/>
      <c r="Q5063" s="67"/>
      <c r="R5063" s="68"/>
      <c r="S5063" s="63"/>
      <c r="AC5063" s="63">
        <v>74611.56527258642</v>
      </c>
      <c r="AD5063" s="63"/>
      <c r="AE5063" s="54" t="s">
        <v>177</v>
      </c>
      <c r="AG5063" s="63"/>
      <c r="AK5063" s="64"/>
      <c r="AL5063" s="64"/>
      <c r="AM5063" s="65"/>
      <c r="AO5063" s="64"/>
      <c r="AP5063" s="66"/>
      <c r="AQ5063" s="66"/>
      <c r="AS5063" s="67"/>
      <c r="AT5063" s="68"/>
    </row>
    <row r="5064" spans="1:46" x14ac:dyDescent="0.25">
      <c r="A5064" s="60">
        <v>76921.794003972784</v>
      </c>
      <c r="B5064" s="54">
        <f t="shared" si="215"/>
        <v>13</v>
      </c>
      <c r="C5064" s="54">
        <f t="shared" si="216"/>
        <v>5055</v>
      </c>
      <c r="D5064" s="60">
        <v>76921.794003972784</v>
      </c>
      <c r="G5064" s="63"/>
      <c r="I5064" s="64"/>
      <c r="J5064" s="64"/>
      <c r="K5064" s="65"/>
      <c r="M5064" s="64"/>
      <c r="N5064" s="66"/>
      <c r="O5064" s="66"/>
      <c r="Q5064" s="67"/>
      <c r="R5064" s="68"/>
      <c r="S5064" s="63"/>
      <c r="AC5064" s="63">
        <v>74626.036244928837</v>
      </c>
      <c r="AD5064" s="63"/>
      <c r="AE5064" s="54" t="s">
        <v>176</v>
      </c>
      <c r="AG5064" s="63"/>
      <c r="AK5064" s="64"/>
      <c r="AL5064" s="64"/>
      <c r="AM5064" s="65"/>
      <c r="AO5064" s="64"/>
      <c r="AP5064" s="66"/>
      <c r="AQ5064" s="66"/>
      <c r="AS5064" s="67"/>
      <c r="AT5064" s="68"/>
    </row>
    <row r="5065" spans="1:46" x14ac:dyDescent="0.25">
      <c r="A5065" s="60">
        <v>76937.410642264411</v>
      </c>
      <c r="B5065" s="54">
        <f t="shared" si="215"/>
        <v>14</v>
      </c>
      <c r="C5065" s="54">
        <f t="shared" si="216"/>
        <v>5056</v>
      </c>
      <c r="D5065" s="60">
        <v>76937.410642264411</v>
      </c>
      <c r="G5065" s="63"/>
      <c r="I5065" s="64"/>
      <c r="J5065" s="64"/>
      <c r="K5065" s="65"/>
      <c r="M5065" s="64"/>
      <c r="N5065" s="66"/>
      <c r="O5065" s="66"/>
      <c r="Q5065" s="67"/>
      <c r="R5065" s="68"/>
      <c r="S5065" s="63"/>
      <c r="AC5065" s="63">
        <v>74641.233525670599</v>
      </c>
      <c r="AD5065" s="63"/>
      <c r="AE5065" s="54" t="s">
        <v>177</v>
      </c>
      <c r="AG5065" s="63"/>
      <c r="AK5065" s="64"/>
      <c r="AL5065" s="64"/>
      <c r="AM5065" s="65"/>
      <c r="AO5065" s="64"/>
      <c r="AP5065" s="66"/>
      <c r="AQ5065" s="66"/>
      <c r="AS5065" s="67"/>
      <c r="AT5065" s="68"/>
    </row>
    <row r="5066" spans="1:46" x14ac:dyDescent="0.25">
      <c r="A5066" s="60">
        <v>76952.937693458982</v>
      </c>
      <c r="B5066" s="54">
        <f t="shared" si="215"/>
        <v>15</v>
      </c>
      <c r="C5066" s="54">
        <f t="shared" si="216"/>
        <v>5057</v>
      </c>
      <c r="D5066" s="60">
        <v>76952.937693458982</v>
      </c>
      <c r="G5066" s="63"/>
      <c r="I5066" s="64"/>
      <c r="J5066" s="64"/>
      <c r="K5066" s="65"/>
      <c r="M5066" s="64"/>
      <c r="N5066" s="66"/>
      <c r="O5066" s="66"/>
      <c r="Q5066" s="67"/>
      <c r="R5066" s="68"/>
      <c r="S5066" s="63"/>
      <c r="AC5066" s="63">
        <v>74655.385180690326</v>
      </c>
      <c r="AD5066" s="63"/>
      <c r="AE5066" s="54" t="s">
        <v>176</v>
      </c>
      <c r="AG5066" s="63"/>
      <c r="AK5066" s="64"/>
      <c r="AL5066" s="64"/>
      <c r="AM5066" s="65"/>
      <c r="AO5066" s="64"/>
      <c r="AP5066" s="66"/>
      <c r="AQ5066" s="66"/>
      <c r="AS5066" s="67"/>
      <c r="AT5066" s="68"/>
    </row>
    <row r="5067" spans="1:46" x14ac:dyDescent="0.25">
      <c r="A5067" s="60">
        <v>76968.34062656574</v>
      </c>
      <c r="B5067" s="54">
        <f t="shared" si="215"/>
        <v>16</v>
      </c>
      <c r="C5067" s="54">
        <f t="shared" si="216"/>
        <v>5058</v>
      </c>
      <c r="D5067" s="60">
        <v>76968.34062656574</v>
      </c>
      <c r="G5067" s="63"/>
      <c r="I5067" s="64"/>
      <c r="J5067" s="64"/>
      <c r="K5067" s="65"/>
      <c r="M5067" s="64"/>
      <c r="N5067" s="66"/>
      <c r="O5067" s="66"/>
      <c r="Q5067" s="67"/>
      <c r="R5067" s="68"/>
      <c r="S5067" s="63"/>
      <c r="AC5067" s="63">
        <v>74670.813525208272</v>
      </c>
      <c r="AD5067" s="63"/>
      <c r="AE5067" s="54" t="s">
        <v>177</v>
      </c>
      <c r="AG5067" s="63"/>
      <c r="AK5067" s="64"/>
      <c r="AL5067" s="64"/>
      <c r="AM5067" s="65"/>
      <c r="AO5067" s="64"/>
      <c r="AP5067" s="66"/>
      <c r="AQ5067" s="66"/>
      <c r="AS5067" s="67"/>
      <c r="AT5067" s="68"/>
    </row>
    <row r="5068" spans="1:46" x14ac:dyDescent="0.25">
      <c r="A5068" s="60">
        <v>76983.621138867922</v>
      </c>
      <c r="B5068" s="54">
        <f t="shared" ref="B5068:B5131" si="217">IF(B5067=24,1,B5067+1)</f>
        <v>17</v>
      </c>
      <c r="C5068" s="54">
        <f t="shared" ref="C5068:C5131" si="218">C5067+1</f>
        <v>5059</v>
      </c>
      <c r="D5068" s="60">
        <v>76983.621138867922</v>
      </c>
      <c r="G5068" s="63"/>
      <c r="I5068" s="64"/>
      <c r="J5068" s="64"/>
      <c r="K5068" s="65"/>
      <c r="M5068" s="64"/>
      <c r="N5068" s="66"/>
      <c r="O5068" s="66"/>
      <c r="Q5068" s="67"/>
      <c r="R5068" s="68"/>
      <c r="S5068" s="63"/>
      <c r="AC5068" s="63">
        <v>74684.766152674798</v>
      </c>
      <c r="AD5068" s="63"/>
      <c r="AE5068" s="54" t="s">
        <v>176</v>
      </c>
      <c r="AG5068" s="63"/>
      <c r="AK5068" s="64"/>
      <c r="AL5068" s="64"/>
      <c r="AM5068" s="65"/>
      <c r="AO5068" s="64"/>
      <c r="AP5068" s="66"/>
      <c r="AQ5068" s="66"/>
      <c r="AS5068" s="67"/>
      <c r="AT5068" s="68"/>
    </row>
    <row r="5069" spans="1:46" x14ac:dyDescent="0.25">
      <c r="A5069" s="60">
        <v>76998.763574443758</v>
      </c>
      <c r="B5069" s="54">
        <f t="shared" si="217"/>
        <v>18</v>
      </c>
      <c r="C5069" s="54">
        <f t="shared" si="218"/>
        <v>5060</v>
      </c>
      <c r="D5069" s="60">
        <v>76998.763574443758</v>
      </c>
      <c r="G5069" s="63"/>
      <c r="I5069" s="64"/>
      <c r="J5069" s="64"/>
      <c r="K5069" s="65"/>
      <c r="M5069" s="64"/>
      <c r="N5069" s="66"/>
      <c r="O5069" s="66"/>
      <c r="Q5069" s="67"/>
      <c r="R5069" s="68"/>
      <c r="S5069" s="63"/>
      <c r="AC5069" s="63">
        <v>74700.297071072273</v>
      </c>
      <c r="AD5069" s="63"/>
      <c r="AE5069" s="54" t="s">
        <v>177</v>
      </c>
      <c r="AG5069" s="63"/>
      <c r="AK5069" s="64"/>
      <c r="AL5069" s="64"/>
      <c r="AM5069" s="65"/>
      <c r="AO5069" s="64"/>
      <c r="AP5069" s="66"/>
      <c r="AQ5069" s="66"/>
      <c r="AS5069" s="67"/>
      <c r="AT5069" s="68"/>
    </row>
    <row r="5070" spans="1:46" x14ac:dyDescent="0.25">
      <c r="A5070" s="60">
        <v>77013.786173197441</v>
      </c>
      <c r="B5070" s="54">
        <f t="shared" si="217"/>
        <v>19</v>
      </c>
      <c r="C5070" s="54">
        <f t="shared" si="218"/>
        <v>5061</v>
      </c>
      <c r="D5070" s="60">
        <v>77013.786173197441</v>
      </c>
      <c r="G5070" s="63"/>
      <c r="I5070" s="64"/>
      <c r="J5070" s="64"/>
      <c r="K5070" s="65"/>
      <c r="M5070" s="64"/>
      <c r="N5070" s="66"/>
      <c r="O5070" s="66"/>
      <c r="Q5070" s="67"/>
      <c r="R5070" s="68"/>
      <c r="S5070" s="63"/>
      <c r="AC5070" s="63">
        <v>74714.206871723756</v>
      </c>
      <c r="AD5070" s="63"/>
      <c r="AE5070" s="54" t="s">
        <v>176</v>
      </c>
      <c r="AG5070" s="63"/>
      <c r="AK5070" s="64"/>
      <c r="AL5070" s="64"/>
      <c r="AM5070" s="65"/>
      <c r="AO5070" s="64"/>
      <c r="AP5070" s="66"/>
      <c r="AQ5070" s="66"/>
      <c r="AS5070" s="67"/>
      <c r="AT5070" s="68"/>
    </row>
    <row r="5071" spans="1:46" x14ac:dyDescent="0.25">
      <c r="A5071" s="60">
        <v>77028.691791525111</v>
      </c>
      <c r="B5071" s="54">
        <f t="shared" si="217"/>
        <v>20</v>
      </c>
      <c r="C5071" s="54">
        <f t="shared" si="218"/>
        <v>5062</v>
      </c>
      <c r="D5071" s="60">
        <v>77028.691791525111</v>
      </c>
      <c r="G5071" s="63"/>
      <c r="I5071" s="64"/>
      <c r="J5071" s="64"/>
      <c r="K5071" s="65"/>
      <c r="M5071" s="64"/>
      <c r="N5071" s="66"/>
      <c r="O5071" s="66"/>
      <c r="Q5071" s="67"/>
      <c r="R5071" s="68"/>
      <c r="S5071" s="63"/>
      <c r="AC5071" s="63">
        <v>74729.697162844706</v>
      </c>
      <c r="AD5071" s="63"/>
      <c r="AE5071" s="54" t="s">
        <v>177</v>
      </c>
      <c r="AG5071" s="63"/>
      <c r="AK5071" s="64"/>
      <c r="AL5071" s="64"/>
      <c r="AM5071" s="65"/>
      <c r="AO5071" s="64"/>
      <c r="AP5071" s="66"/>
      <c r="AQ5071" s="66"/>
      <c r="AS5071" s="67"/>
      <c r="AT5071" s="68"/>
    </row>
    <row r="5072" spans="1:46" x14ac:dyDescent="0.25">
      <c r="A5072" s="60">
        <v>77043.512920162641</v>
      </c>
      <c r="B5072" s="54">
        <f t="shared" si="217"/>
        <v>21</v>
      </c>
      <c r="C5072" s="54">
        <f t="shared" si="218"/>
        <v>5063</v>
      </c>
      <c r="D5072" s="60">
        <v>77043.512920162641</v>
      </c>
      <c r="G5072" s="63"/>
      <c r="I5072" s="64"/>
      <c r="J5072" s="64"/>
      <c r="K5072" s="65"/>
      <c r="M5072" s="64"/>
      <c r="N5072" s="66"/>
      <c r="O5072" s="66"/>
      <c r="Q5072" s="67"/>
      <c r="R5072" s="68"/>
      <c r="S5072" s="63"/>
      <c r="AC5072" s="63">
        <v>74743.728768925648</v>
      </c>
      <c r="AD5072" s="63"/>
      <c r="AE5072" s="54" t="s">
        <v>176</v>
      </c>
      <c r="AG5072" s="63"/>
      <c r="AK5072" s="64"/>
      <c r="AL5072" s="64"/>
      <c r="AM5072" s="65"/>
      <c r="AO5072" s="64"/>
      <c r="AP5072" s="66"/>
      <c r="AQ5072" s="66"/>
      <c r="AS5072" s="67"/>
      <c r="AT5072" s="68"/>
    </row>
    <row r="5073" spans="1:46" x14ac:dyDescent="0.25">
      <c r="A5073" s="60">
        <v>77058.265536896884</v>
      </c>
      <c r="B5073" s="54">
        <f t="shared" si="217"/>
        <v>22</v>
      </c>
      <c r="C5073" s="54">
        <f t="shared" si="218"/>
        <v>5064</v>
      </c>
      <c r="D5073" s="60">
        <v>77058.265536896884</v>
      </c>
      <c r="G5073" s="63"/>
      <c r="I5073" s="64"/>
      <c r="J5073" s="64"/>
      <c r="K5073" s="65"/>
      <c r="M5073" s="64"/>
      <c r="N5073" s="66"/>
      <c r="O5073" s="66"/>
      <c r="Q5073" s="67"/>
      <c r="R5073" s="68"/>
      <c r="S5073" s="63"/>
      <c r="AC5073" s="63">
        <v>74759.046553191729</v>
      </c>
      <c r="AD5073" s="63"/>
      <c r="AE5073" s="54" t="s">
        <v>177</v>
      </c>
      <c r="AG5073" s="63"/>
      <c r="AK5073" s="64"/>
      <c r="AL5073" s="64"/>
      <c r="AM5073" s="65"/>
      <c r="AO5073" s="64"/>
      <c r="AP5073" s="66"/>
      <c r="AQ5073" s="66"/>
      <c r="AS5073" s="67"/>
      <c r="AT5073" s="68"/>
    </row>
    <row r="5074" spans="1:46" x14ac:dyDescent="0.25">
      <c r="A5074" s="60">
        <v>77072.991264610551</v>
      </c>
      <c r="B5074" s="54">
        <f t="shared" si="217"/>
        <v>23</v>
      </c>
      <c r="C5074" s="54">
        <f t="shared" si="218"/>
        <v>5065</v>
      </c>
      <c r="D5074" s="60">
        <v>77072.991264610551</v>
      </c>
      <c r="G5074" s="63"/>
      <c r="I5074" s="64"/>
      <c r="J5074" s="64"/>
      <c r="K5074" s="65"/>
      <c r="M5074" s="64"/>
      <c r="N5074" s="66"/>
      <c r="O5074" s="66"/>
      <c r="Q5074" s="67"/>
      <c r="R5074" s="68"/>
      <c r="S5074" s="63"/>
      <c r="AC5074" s="63">
        <v>74773.345104499254</v>
      </c>
      <c r="AD5074" s="63"/>
      <c r="AE5074" s="54" t="s">
        <v>176</v>
      </c>
      <c r="AG5074" s="63"/>
      <c r="AK5074" s="64"/>
      <c r="AL5074" s="64"/>
      <c r="AM5074" s="65"/>
      <c r="AO5074" s="64"/>
      <c r="AP5074" s="66"/>
      <c r="AQ5074" s="66"/>
      <c r="AS5074" s="67"/>
      <c r="AT5074" s="68"/>
    </row>
    <row r="5075" spans="1:46" x14ac:dyDescent="0.25">
      <c r="A5075" s="60">
        <v>77087.711606779136</v>
      </c>
      <c r="B5075" s="54">
        <f t="shared" si="217"/>
        <v>24</v>
      </c>
      <c r="C5075" s="54">
        <f t="shared" si="218"/>
        <v>5066</v>
      </c>
      <c r="D5075" s="60">
        <v>77087.711606779136</v>
      </c>
      <c r="G5075" s="63"/>
      <c r="I5075" s="64"/>
      <c r="J5075" s="64"/>
      <c r="K5075" s="65"/>
      <c r="M5075" s="64"/>
      <c r="N5075" s="66"/>
      <c r="O5075" s="66"/>
      <c r="Q5075" s="67"/>
      <c r="R5075" s="68"/>
      <c r="S5075" s="63"/>
      <c r="AC5075" s="63">
        <v>74788.388907605316</v>
      </c>
      <c r="AD5075" s="63"/>
      <c r="AE5075" s="54" t="s">
        <v>177</v>
      </c>
      <c r="AG5075" s="63"/>
      <c r="AK5075" s="64"/>
      <c r="AL5075" s="64"/>
      <c r="AM5075" s="65"/>
      <c r="AO5075" s="64"/>
      <c r="AP5075" s="66"/>
      <c r="AQ5075" s="66"/>
      <c r="AS5075" s="67"/>
      <c r="AT5075" s="68"/>
    </row>
    <row r="5076" spans="1:46" x14ac:dyDescent="0.25">
      <c r="A5076" s="60">
        <v>77102.470394690987</v>
      </c>
      <c r="B5076" s="54">
        <f t="shared" si="217"/>
        <v>1</v>
      </c>
      <c r="C5076" s="54">
        <f t="shared" si="218"/>
        <v>5067</v>
      </c>
      <c r="D5076" s="60">
        <v>77102.470394690987</v>
      </c>
      <c r="G5076" s="63"/>
      <c r="I5076" s="64"/>
      <c r="J5076" s="64"/>
      <c r="K5076" s="65"/>
      <c r="M5076" s="64"/>
      <c r="N5076" s="66"/>
      <c r="O5076" s="66"/>
      <c r="Q5076" s="67"/>
      <c r="R5076" s="68"/>
      <c r="S5076" s="63"/>
      <c r="AC5076" s="63">
        <v>74803.052602528594</v>
      </c>
      <c r="AD5076" s="63"/>
      <c r="AE5076" s="54" t="s">
        <v>176</v>
      </c>
      <c r="AG5076" s="63"/>
      <c r="AK5076" s="64"/>
      <c r="AL5076" s="64"/>
      <c r="AM5076" s="65"/>
      <c r="AO5076" s="64"/>
      <c r="AP5076" s="66"/>
      <c r="AQ5076" s="66"/>
      <c r="AS5076" s="67"/>
      <c r="AT5076" s="68"/>
    </row>
    <row r="5077" spans="1:46" x14ac:dyDescent="0.25">
      <c r="A5077" s="60">
        <v>77117.286921974737</v>
      </c>
      <c r="B5077" s="54">
        <f t="shared" si="217"/>
        <v>2</v>
      </c>
      <c r="C5077" s="54">
        <f t="shared" si="218"/>
        <v>5068</v>
      </c>
      <c r="D5077" s="60">
        <v>77117.286921974737</v>
      </c>
      <c r="G5077" s="63"/>
      <c r="I5077" s="64"/>
      <c r="J5077" s="64"/>
      <c r="K5077" s="65"/>
      <c r="M5077" s="64"/>
      <c r="N5077" s="66"/>
      <c r="O5077" s="66"/>
      <c r="Q5077" s="67"/>
      <c r="R5077" s="68"/>
      <c r="S5077" s="63"/>
      <c r="AC5077" s="63">
        <v>74817.765641575679</v>
      </c>
      <c r="AD5077" s="63"/>
      <c r="AE5077" s="54" t="s">
        <v>177</v>
      </c>
      <c r="AG5077" s="63"/>
      <c r="AK5077" s="64"/>
      <c r="AL5077" s="64"/>
      <c r="AM5077" s="65"/>
      <c r="AO5077" s="64"/>
      <c r="AP5077" s="66"/>
      <c r="AQ5077" s="66"/>
      <c r="AS5077" s="67"/>
      <c r="AT5077" s="68"/>
    </row>
    <row r="5078" spans="1:46" x14ac:dyDescent="0.25">
      <c r="A5078" s="60">
        <v>77132.199462686665</v>
      </c>
      <c r="B5078" s="54">
        <f t="shared" si="217"/>
        <v>3</v>
      </c>
      <c r="C5078" s="54">
        <f t="shared" si="218"/>
        <v>5069</v>
      </c>
      <c r="D5078" s="60">
        <v>77132.199462686665</v>
      </c>
      <c r="G5078" s="63"/>
      <c r="I5078" s="64"/>
      <c r="J5078" s="64"/>
      <c r="K5078" s="65"/>
      <c r="M5078" s="64"/>
      <c r="N5078" s="66"/>
      <c r="O5078" s="66"/>
      <c r="Q5078" s="67"/>
      <c r="R5078" s="68"/>
      <c r="S5078" s="63"/>
      <c r="AC5078" s="63">
        <v>74832.819239612669</v>
      </c>
      <c r="AD5078" s="63"/>
      <c r="AE5078" s="54" t="s">
        <v>176</v>
      </c>
      <c r="AG5078" s="63"/>
      <c r="AK5078" s="64"/>
      <c r="AL5078" s="64"/>
      <c r="AM5078" s="65"/>
      <c r="AO5078" s="64"/>
      <c r="AP5078" s="66"/>
      <c r="AQ5078" s="66"/>
      <c r="AS5078" s="67"/>
      <c r="AT5078" s="68"/>
    </row>
    <row r="5079" spans="1:46" x14ac:dyDescent="0.25">
      <c r="A5079" s="60">
        <v>77147.218181091361</v>
      </c>
      <c r="B5079" s="54">
        <f t="shared" si="217"/>
        <v>4</v>
      </c>
      <c r="C5079" s="54">
        <f t="shared" si="218"/>
        <v>5070</v>
      </c>
      <c r="D5079" s="60">
        <v>77147.218181091361</v>
      </c>
      <c r="G5079" s="63"/>
      <c r="I5079" s="64"/>
      <c r="J5079" s="64"/>
      <c r="K5079" s="65"/>
      <c r="M5079" s="64"/>
      <c r="N5079" s="66"/>
      <c r="O5079" s="66"/>
      <c r="Q5079" s="67"/>
      <c r="R5079" s="68"/>
      <c r="S5079" s="63"/>
      <c r="AC5079" s="63">
        <v>74847.20353853656</v>
      </c>
      <c r="AD5079" s="63"/>
      <c r="AE5079" s="54" t="s">
        <v>177</v>
      </c>
      <c r="AG5079" s="63"/>
      <c r="AK5079" s="64"/>
      <c r="AL5079" s="64"/>
      <c r="AM5079" s="65"/>
      <c r="AO5079" s="64"/>
      <c r="AP5079" s="66"/>
      <c r="AQ5079" s="66"/>
      <c r="AS5079" s="67"/>
      <c r="AT5079" s="68"/>
    </row>
    <row r="5080" spans="1:46" x14ac:dyDescent="0.25">
      <c r="A5080" s="60">
        <v>77162.368253434077</v>
      </c>
      <c r="B5080" s="54">
        <f t="shared" si="217"/>
        <v>5</v>
      </c>
      <c r="C5080" s="54">
        <f t="shared" si="218"/>
        <v>5071</v>
      </c>
      <c r="D5080" s="60">
        <v>77162.368253434077</v>
      </c>
      <c r="G5080" s="63"/>
      <c r="I5080" s="64"/>
      <c r="J5080" s="64"/>
      <c r="K5080" s="65"/>
      <c r="M5080" s="64"/>
      <c r="N5080" s="66"/>
      <c r="O5080" s="66"/>
      <c r="Q5080" s="67"/>
      <c r="R5080" s="68"/>
      <c r="S5080" s="63"/>
      <c r="AC5080" s="63">
        <v>74862.583335869014</v>
      </c>
      <c r="AD5080" s="63"/>
      <c r="AE5080" s="54" t="s">
        <v>176</v>
      </c>
      <c r="AG5080" s="63"/>
      <c r="AK5080" s="64"/>
      <c r="AL5080" s="64"/>
      <c r="AM5080" s="65"/>
      <c r="AO5080" s="64"/>
      <c r="AP5080" s="66"/>
      <c r="AQ5080" s="66"/>
      <c r="AS5080" s="67"/>
      <c r="AT5080" s="68"/>
    </row>
    <row r="5081" spans="1:46" x14ac:dyDescent="0.25">
      <c r="A5081" s="60">
        <v>77177.645580897573</v>
      </c>
      <c r="B5081" s="54">
        <f t="shared" si="217"/>
        <v>6</v>
      </c>
      <c r="C5081" s="54">
        <f t="shared" si="218"/>
        <v>5072</v>
      </c>
      <c r="D5081" s="60">
        <v>77177.645580897573</v>
      </c>
      <c r="G5081" s="63"/>
      <c r="I5081" s="64"/>
      <c r="J5081" s="64"/>
      <c r="K5081" s="65"/>
      <c r="M5081" s="64"/>
      <c r="N5081" s="66"/>
      <c r="O5081" s="66"/>
      <c r="Q5081" s="67"/>
      <c r="R5081" s="68"/>
      <c r="S5081" s="63"/>
      <c r="AC5081" s="63">
        <v>74876.709738429636</v>
      </c>
      <c r="AD5081" s="63"/>
      <c r="AE5081" s="54" t="s">
        <v>177</v>
      </c>
      <c r="AG5081" s="63"/>
      <c r="AK5081" s="64"/>
      <c r="AL5081" s="64"/>
      <c r="AM5081" s="65"/>
      <c r="AO5081" s="64"/>
      <c r="AP5081" s="66"/>
      <c r="AQ5081" s="66"/>
      <c r="AS5081" s="67"/>
      <c r="AT5081" s="68"/>
    </row>
    <row r="5082" spans="1:46" x14ac:dyDescent="0.25">
      <c r="A5082" s="60">
        <v>77193.056385749951</v>
      </c>
      <c r="B5082" s="54">
        <f t="shared" si="217"/>
        <v>7</v>
      </c>
      <c r="C5082" s="54">
        <f t="shared" si="218"/>
        <v>5073</v>
      </c>
      <c r="D5082" s="60">
        <v>77193.056385749951</v>
      </c>
      <c r="G5082" s="63"/>
      <c r="I5082" s="64"/>
      <c r="J5082" s="64"/>
      <c r="K5082" s="65"/>
      <c r="M5082" s="64"/>
      <c r="N5082" s="66"/>
      <c r="O5082" s="66"/>
      <c r="Q5082" s="67"/>
      <c r="R5082" s="68"/>
      <c r="S5082" s="63"/>
      <c r="AC5082" s="63">
        <v>74892.277705750428</v>
      </c>
      <c r="AD5082" s="63"/>
      <c r="AE5082" s="54" t="s">
        <v>176</v>
      </c>
      <c r="AG5082" s="63"/>
      <c r="AK5082" s="64"/>
      <c r="AL5082" s="64"/>
      <c r="AM5082" s="65"/>
      <c r="AO5082" s="64"/>
      <c r="AP5082" s="66"/>
      <c r="AQ5082" s="66"/>
      <c r="AS5082" s="67"/>
      <c r="AT5082" s="68"/>
    </row>
    <row r="5083" spans="1:46" x14ac:dyDescent="0.25">
      <c r="A5083" s="60">
        <v>77208.580940458924</v>
      </c>
      <c r="B5083" s="54">
        <f t="shared" si="217"/>
        <v>8</v>
      </c>
      <c r="C5083" s="54">
        <f t="shared" si="218"/>
        <v>5074</v>
      </c>
      <c r="D5083" s="60">
        <v>77208.580940458924</v>
      </c>
      <c r="G5083" s="63"/>
      <c r="I5083" s="64"/>
      <c r="J5083" s="64"/>
      <c r="K5083" s="65"/>
      <c r="M5083" s="64"/>
      <c r="N5083" s="66"/>
      <c r="O5083" s="66"/>
      <c r="Q5083" s="67"/>
      <c r="R5083" s="68"/>
      <c r="S5083" s="63"/>
      <c r="AC5083" s="63">
        <v>74906.278271988966</v>
      </c>
      <c r="AD5083" s="63"/>
      <c r="AE5083" s="54" t="s">
        <v>177</v>
      </c>
      <c r="AG5083" s="63"/>
      <c r="AK5083" s="64"/>
      <c r="AL5083" s="64"/>
      <c r="AM5083" s="65"/>
      <c r="AO5083" s="64"/>
      <c r="AP5083" s="66"/>
      <c r="AQ5083" s="66"/>
      <c r="AS5083" s="67"/>
      <c r="AT5083" s="68"/>
    </row>
    <row r="5084" spans="1:46" x14ac:dyDescent="0.25">
      <c r="A5084" s="60">
        <v>77224.204254842363</v>
      </c>
      <c r="B5084" s="54">
        <f t="shared" si="217"/>
        <v>9</v>
      </c>
      <c r="C5084" s="54">
        <f t="shared" si="218"/>
        <v>5075</v>
      </c>
      <c r="D5084" s="60">
        <v>77224.204254842363</v>
      </c>
      <c r="G5084" s="63"/>
      <c r="I5084" s="64"/>
      <c r="J5084" s="64"/>
      <c r="K5084" s="65"/>
      <c r="M5084" s="64"/>
      <c r="N5084" s="66"/>
      <c r="O5084" s="66"/>
      <c r="Q5084" s="67"/>
      <c r="R5084" s="68"/>
      <c r="S5084" s="63"/>
      <c r="AC5084" s="63">
        <v>74921.86326299049</v>
      </c>
      <c r="AD5084" s="63"/>
      <c r="AE5084" s="54" t="s">
        <v>176</v>
      </c>
      <c r="AG5084" s="63"/>
      <c r="AK5084" s="64"/>
      <c r="AL5084" s="64"/>
      <c r="AM5084" s="65"/>
      <c r="AO5084" s="64"/>
      <c r="AP5084" s="66"/>
      <c r="AQ5084" s="66"/>
      <c r="AS5084" s="67"/>
      <c r="AT5084" s="68"/>
    </row>
    <row r="5085" spans="1:46" x14ac:dyDescent="0.25">
      <c r="A5085" s="60">
        <v>77239.895329672843</v>
      </c>
      <c r="B5085" s="54">
        <f t="shared" si="217"/>
        <v>10</v>
      </c>
      <c r="C5085" s="54">
        <f t="shared" si="218"/>
        <v>5076</v>
      </c>
      <c r="D5085" s="60">
        <v>77239.895329672843</v>
      </c>
      <c r="G5085" s="63"/>
      <c r="I5085" s="64"/>
      <c r="J5085" s="64"/>
      <c r="K5085" s="65"/>
      <c r="M5085" s="64"/>
      <c r="N5085" s="66"/>
      <c r="O5085" s="66"/>
      <c r="Q5085" s="67"/>
      <c r="R5085" s="68"/>
      <c r="S5085" s="63"/>
      <c r="AC5085" s="63">
        <v>74935.901027522516</v>
      </c>
      <c r="AD5085" s="63"/>
      <c r="AE5085" s="54" t="s">
        <v>177</v>
      </c>
      <c r="AG5085" s="63"/>
      <c r="AK5085" s="64"/>
      <c r="AL5085" s="64"/>
      <c r="AM5085" s="65"/>
      <c r="AO5085" s="64"/>
      <c r="AP5085" s="66"/>
      <c r="AQ5085" s="66"/>
      <c r="AS5085" s="67"/>
      <c r="AT5085" s="68"/>
    </row>
    <row r="5086" spans="1:46" x14ac:dyDescent="0.25">
      <c r="A5086" s="60">
        <v>77255.621368506458</v>
      </c>
      <c r="B5086" s="54">
        <f t="shared" si="217"/>
        <v>11</v>
      </c>
      <c r="C5086" s="54">
        <f t="shared" si="218"/>
        <v>5077</v>
      </c>
      <c r="D5086" s="60">
        <v>77255.621368506458</v>
      </c>
      <c r="G5086" s="63"/>
      <c r="I5086" s="64"/>
      <c r="J5086" s="64"/>
      <c r="K5086" s="65"/>
      <c r="M5086" s="64"/>
      <c r="N5086" s="66"/>
      <c r="O5086" s="66"/>
      <c r="Q5086" s="67"/>
      <c r="R5086" s="68"/>
      <c r="S5086" s="63"/>
      <c r="AC5086" s="63">
        <v>74951.339950396214</v>
      </c>
      <c r="AD5086" s="63"/>
      <c r="AE5086" s="54" t="s">
        <v>176</v>
      </c>
      <c r="AG5086" s="63"/>
      <c r="AK5086" s="64"/>
      <c r="AL5086" s="64"/>
      <c r="AM5086" s="65"/>
      <c r="AO5086" s="64"/>
      <c r="AP5086" s="66"/>
      <c r="AQ5086" s="66"/>
      <c r="AS5086" s="67"/>
      <c r="AT5086" s="68"/>
    </row>
    <row r="5087" spans="1:46" x14ac:dyDescent="0.25">
      <c r="A5087" s="60">
        <v>77271.3491052147</v>
      </c>
      <c r="B5087" s="54">
        <f t="shared" si="217"/>
        <v>12</v>
      </c>
      <c r="C5087" s="54">
        <f t="shared" si="218"/>
        <v>5078</v>
      </c>
      <c r="D5087" s="60">
        <v>77271.3491052147</v>
      </c>
      <c r="G5087" s="63"/>
      <c r="I5087" s="64"/>
      <c r="J5087" s="64"/>
      <c r="K5087" s="65"/>
      <c r="M5087" s="64"/>
      <c r="N5087" s="66"/>
      <c r="O5087" s="66"/>
      <c r="Q5087" s="67"/>
      <c r="R5087" s="68"/>
      <c r="S5087" s="63"/>
      <c r="AC5087" s="63">
        <v>74965.568861676846</v>
      </c>
      <c r="AD5087" s="63"/>
      <c r="AE5087" s="54" t="s">
        <v>177</v>
      </c>
      <c r="AG5087" s="63"/>
      <c r="AK5087" s="64"/>
      <c r="AL5087" s="64"/>
      <c r="AM5087" s="65"/>
      <c r="AO5087" s="64"/>
      <c r="AP5087" s="66"/>
      <c r="AQ5087" s="66"/>
      <c r="AS5087" s="67"/>
      <c r="AT5087" s="68"/>
    </row>
    <row r="5088" spans="1:46" x14ac:dyDescent="0.25">
      <c r="A5088" s="60">
        <v>77287.037068273872</v>
      </c>
      <c r="B5088" s="54">
        <f t="shared" si="217"/>
        <v>13</v>
      </c>
      <c r="C5088" s="54">
        <f t="shared" si="218"/>
        <v>5079</v>
      </c>
      <c r="D5088" s="60">
        <v>77287.037068273872</v>
      </c>
      <c r="G5088" s="63"/>
      <c r="I5088" s="64"/>
      <c r="J5088" s="64"/>
      <c r="K5088" s="65"/>
      <c r="M5088" s="64"/>
      <c r="N5088" s="66"/>
      <c r="O5088" s="66"/>
      <c r="Q5088" s="67"/>
      <c r="R5088" s="68"/>
      <c r="S5088" s="63"/>
      <c r="AC5088" s="63">
        <v>74980.731985215098</v>
      </c>
      <c r="AD5088" s="63"/>
      <c r="AE5088" s="54" t="s">
        <v>176</v>
      </c>
      <c r="AG5088" s="63"/>
      <c r="AK5088" s="64"/>
      <c r="AL5088" s="64"/>
      <c r="AM5088" s="65"/>
      <c r="AO5088" s="64"/>
      <c r="AP5088" s="66"/>
      <c r="AQ5088" s="66"/>
      <c r="AS5088" s="67"/>
      <c r="AT5088" s="68"/>
    </row>
    <row r="5089" spans="1:46" x14ac:dyDescent="0.25">
      <c r="A5089" s="60">
        <v>77302.660252331756</v>
      </c>
      <c r="B5089" s="54">
        <f t="shared" si="217"/>
        <v>14</v>
      </c>
      <c r="C5089" s="54">
        <f t="shared" si="218"/>
        <v>5080</v>
      </c>
      <c r="D5089" s="60">
        <v>77302.660252331756</v>
      </c>
      <c r="G5089" s="63"/>
      <c r="I5089" s="64"/>
      <c r="J5089" s="64"/>
      <c r="K5089" s="65"/>
      <c r="M5089" s="64"/>
      <c r="N5089" s="66"/>
      <c r="O5089" s="66"/>
      <c r="Q5089" s="67"/>
      <c r="R5089" s="68"/>
      <c r="S5089" s="63"/>
      <c r="AC5089" s="63">
        <v>74995.261352592148</v>
      </c>
      <c r="AD5089" s="63"/>
      <c r="AE5089" s="54" t="s">
        <v>177</v>
      </c>
      <c r="AG5089" s="63"/>
      <c r="AK5089" s="64"/>
      <c r="AL5089" s="64"/>
      <c r="AM5089" s="65"/>
      <c r="AO5089" s="64"/>
      <c r="AP5089" s="66"/>
      <c r="AQ5089" s="66"/>
      <c r="AS5089" s="67"/>
      <c r="AT5089" s="68"/>
    </row>
    <row r="5090" spans="1:46" x14ac:dyDescent="0.25">
      <c r="A5090" s="60">
        <v>77318.180623619817</v>
      </c>
      <c r="B5090" s="54">
        <f t="shared" si="217"/>
        <v>15</v>
      </c>
      <c r="C5090" s="54">
        <f t="shared" si="218"/>
        <v>5081</v>
      </c>
      <c r="D5090" s="60">
        <v>77318.180623619817</v>
      </c>
      <c r="G5090" s="63"/>
      <c r="I5090" s="64"/>
      <c r="J5090" s="64"/>
      <c r="K5090" s="65"/>
      <c r="M5090" s="64"/>
      <c r="N5090" s="66"/>
      <c r="O5090" s="66"/>
      <c r="Q5090" s="67"/>
      <c r="R5090" s="68"/>
      <c r="S5090" s="63"/>
      <c r="AC5090" s="63">
        <v>75010.069814907387</v>
      </c>
      <c r="AD5090" s="63"/>
      <c r="AE5090" s="54" t="s">
        <v>176</v>
      </c>
      <c r="AG5090" s="63"/>
      <c r="AK5090" s="64"/>
      <c r="AL5090" s="64"/>
      <c r="AM5090" s="65"/>
      <c r="AO5090" s="64"/>
      <c r="AP5090" s="66"/>
      <c r="AQ5090" s="66"/>
      <c r="AS5090" s="67"/>
      <c r="AT5090" s="68"/>
    </row>
    <row r="5091" spans="1:46" x14ac:dyDescent="0.25">
      <c r="A5091" s="60">
        <v>77333.589648279361</v>
      </c>
      <c r="B5091" s="54">
        <f t="shared" si="217"/>
        <v>16</v>
      </c>
      <c r="C5091" s="54">
        <f t="shared" si="218"/>
        <v>5082</v>
      </c>
      <c r="D5091" s="60">
        <v>77333.589648279361</v>
      </c>
      <c r="G5091" s="63"/>
      <c r="I5091" s="64"/>
      <c r="J5091" s="64"/>
      <c r="K5091" s="65"/>
      <c r="M5091" s="64"/>
      <c r="N5091" s="66"/>
      <c r="O5091" s="66"/>
      <c r="Q5091" s="67"/>
      <c r="R5091" s="68"/>
      <c r="S5091" s="63"/>
      <c r="AC5091" s="63">
        <v>75024.941369599663</v>
      </c>
      <c r="AD5091" s="63"/>
      <c r="AE5091" s="54" t="s">
        <v>177</v>
      </c>
      <c r="AG5091" s="63"/>
      <c r="AK5091" s="64"/>
      <c r="AL5091" s="64"/>
      <c r="AM5091" s="65"/>
      <c r="AO5091" s="64"/>
      <c r="AP5091" s="66"/>
      <c r="AQ5091" s="66"/>
      <c r="AS5091" s="67"/>
      <c r="AT5091" s="68"/>
    </row>
    <row r="5092" spans="1:46" x14ac:dyDescent="0.25">
      <c r="A5092" s="60">
        <v>77348.862580582965</v>
      </c>
      <c r="B5092" s="54">
        <f t="shared" si="217"/>
        <v>17</v>
      </c>
      <c r="C5092" s="54">
        <f t="shared" si="218"/>
        <v>5083</v>
      </c>
      <c r="D5092" s="60">
        <v>77348.862580582965</v>
      </c>
      <c r="G5092" s="63"/>
      <c r="I5092" s="64"/>
      <c r="J5092" s="64"/>
      <c r="K5092" s="65"/>
      <c r="M5092" s="64"/>
      <c r="N5092" s="66"/>
      <c r="O5092" s="66"/>
      <c r="Q5092" s="67"/>
      <c r="R5092" s="68"/>
      <c r="S5092" s="63"/>
      <c r="AC5092" s="63">
        <v>75039.383023732807</v>
      </c>
      <c r="AD5092" s="63"/>
      <c r="AE5092" s="54" t="s">
        <v>176</v>
      </c>
      <c r="AG5092" s="63"/>
      <c r="AK5092" s="64"/>
      <c r="AL5092" s="64"/>
      <c r="AM5092" s="65"/>
      <c r="AO5092" s="64"/>
      <c r="AP5092" s="66"/>
      <c r="AQ5092" s="66"/>
      <c r="AS5092" s="67"/>
      <c r="AT5092" s="68"/>
    </row>
    <row r="5093" spans="1:46" x14ac:dyDescent="0.25">
      <c r="A5093" s="60">
        <v>77364.010359634645</v>
      </c>
      <c r="B5093" s="54">
        <f t="shared" si="217"/>
        <v>18</v>
      </c>
      <c r="C5093" s="54">
        <f t="shared" si="218"/>
        <v>5084</v>
      </c>
      <c r="D5093" s="60">
        <v>77364.010359634645</v>
      </c>
      <c r="G5093" s="63"/>
      <c r="I5093" s="64"/>
      <c r="J5093" s="64"/>
      <c r="K5093" s="65"/>
      <c r="M5093" s="64"/>
      <c r="N5093" s="66"/>
      <c r="O5093" s="66"/>
      <c r="Q5093" s="67"/>
      <c r="R5093" s="68"/>
      <c r="S5093" s="63"/>
      <c r="AC5093" s="63">
        <v>75054.567432382144</v>
      </c>
      <c r="AD5093" s="63"/>
      <c r="AE5093" s="54" t="s">
        <v>177</v>
      </c>
      <c r="AG5093" s="63"/>
      <c r="AK5093" s="64"/>
      <c r="AL5093" s="64"/>
      <c r="AM5093" s="65"/>
      <c r="AO5093" s="64"/>
      <c r="AP5093" s="66"/>
      <c r="AQ5093" s="66"/>
      <c r="AS5093" s="67"/>
      <c r="AT5093" s="68"/>
    </row>
    <row r="5094" spans="1:46" x14ac:dyDescent="0.25">
      <c r="A5094" s="60">
        <v>77379.02522963332</v>
      </c>
      <c r="B5094" s="54">
        <f t="shared" si="217"/>
        <v>19</v>
      </c>
      <c r="C5094" s="54">
        <f t="shared" si="218"/>
        <v>5085</v>
      </c>
      <c r="D5094" s="60">
        <v>77379.02522963332</v>
      </c>
      <c r="G5094" s="63"/>
      <c r="I5094" s="64"/>
      <c r="J5094" s="64"/>
      <c r="K5094" s="65"/>
      <c r="M5094" s="64"/>
      <c r="N5094" s="66"/>
      <c r="O5094" s="66"/>
      <c r="Q5094" s="67"/>
      <c r="R5094" s="68"/>
      <c r="S5094" s="63"/>
      <c r="AC5094" s="63">
        <v>75068.702874798328</v>
      </c>
      <c r="AD5094" s="63"/>
      <c r="AE5094" s="54" t="s">
        <v>176</v>
      </c>
      <c r="AG5094" s="63"/>
      <c r="AK5094" s="64"/>
      <c r="AL5094" s="64"/>
      <c r="AM5094" s="65"/>
      <c r="AO5094" s="64"/>
      <c r="AP5094" s="66"/>
      <c r="AQ5094" s="66"/>
      <c r="AS5094" s="67"/>
      <c r="AT5094" s="68"/>
    </row>
    <row r="5095" spans="1:46" x14ac:dyDescent="0.25">
      <c r="A5095" s="60">
        <v>77393.935973734129</v>
      </c>
      <c r="B5095" s="54">
        <f t="shared" si="217"/>
        <v>20</v>
      </c>
      <c r="C5095" s="54">
        <f t="shared" si="218"/>
        <v>5086</v>
      </c>
      <c r="D5095" s="60">
        <v>77393.935973734129</v>
      </c>
      <c r="G5095" s="63"/>
      <c r="I5095" s="64"/>
      <c r="J5095" s="64"/>
      <c r="K5095" s="65"/>
      <c r="M5095" s="64"/>
      <c r="N5095" s="66"/>
      <c r="O5095" s="66"/>
      <c r="Q5095" s="67"/>
      <c r="R5095" s="68"/>
      <c r="S5095" s="63"/>
      <c r="AC5095" s="63">
        <v>75084.115495136008</v>
      </c>
      <c r="AD5095" s="63"/>
      <c r="AE5095" s="54" t="s">
        <v>177</v>
      </c>
      <c r="AG5095" s="63"/>
      <c r="AK5095" s="64"/>
      <c r="AL5095" s="64"/>
      <c r="AM5095" s="65"/>
      <c r="AO5095" s="64"/>
      <c r="AP5095" s="66"/>
      <c r="AQ5095" s="66"/>
      <c r="AS5095" s="67"/>
      <c r="AT5095" s="68"/>
    </row>
    <row r="5096" spans="1:46" x14ac:dyDescent="0.25">
      <c r="A5096" s="60">
        <v>77408.74973597331</v>
      </c>
      <c r="B5096" s="54">
        <f t="shared" si="217"/>
        <v>21</v>
      </c>
      <c r="C5096" s="54">
        <f t="shared" si="218"/>
        <v>5087</v>
      </c>
      <c r="D5096" s="60">
        <v>77408.74973597331</v>
      </c>
      <c r="G5096" s="63"/>
      <c r="I5096" s="64"/>
      <c r="J5096" s="64"/>
      <c r="K5096" s="65"/>
      <c r="M5096" s="64"/>
      <c r="N5096" s="66"/>
      <c r="O5096" s="66"/>
      <c r="Q5096" s="67"/>
      <c r="R5096" s="68"/>
      <c r="S5096" s="63"/>
      <c r="AC5096" s="63">
        <v>75098.066814115271</v>
      </c>
      <c r="AD5096" s="63"/>
      <c r="AE5096" s="54" t="s">
        <v>176</v>
      </c>
      <c r="AG5096" s="63"/>
      <c r="AK5096" s="64"/>
      <c r="AL5096" s="64"/>
      <c r="AM5096" s="65"/>
      <c r="AO5096" s="64"/>
      <c r="AP5096" s="66"/>
      <c r="AQ5096" s="66"/>
      <c r="AS5096" s="67"/>
      <c r="AT5096" s="68"/>
    </row>
    <row r="5097" spans="1:46" x14ac:dyDescent="0.25">
      <c r="A5097" s="60">
        <v>77423.507903740276</v>
      </c>
      <c r="B5097" s="54">
        <f t="shared" si="217"/>
        <v>22</v>
      </c>
      <c r="C5097" s="54">
        <f t="shared" si="218"/>
        <v>5088</v>
      </c>
      <c r="D5097" s="60">
        <v>77423.507903740276</v>
      </c>
      <c r="G5097" s="63"/>
      <c r="I5097" s="64"/>
      <c r="J5097" s="64"/>
      <c r="K5097" s="65"/>
      <c r="M5097" s="64"/>
      <c r="N5097" s="66"/>
      <c r="O5097" s="66"/>
      <c r="Q5097" s="67"/>
      <c r="R5097" s="68"/>
      <c r="S5097" s="63"/>
      <c r="AC5097" s="63">
        <v>75113.590511001181</v>
      </c>
      <c r="AD5097" s="63"/>
      <c r="AE5097" s="54" t="s">
        <v>177</v>
      </c>
      <c r="AG5097" s="63"/>
      <c r="AK5097" s="64"/>
      <c r="AL5097" s="64"/>
      <c r="AM5097" s="65"/>
      <c r="AO5097" s="64"/>
      <c r="AP5097" s="66"/>
      <c r="AQ5097" s="66"/>
      <c r="AS5097" s="67"/>
      <c r="AT5097" s="68"/>
    </row>
    <row r="5098" spans="1:46" x14ac:dyDescent="0.25">
      <c r="A5098" s="60">
        <v>77438.226887684315</v>
      </c>
      <c r="B5098" s="54">
        <f t="shared" si="217"/>
        <v>23</v>
      </c>
      <c r="C5098" s="54">
        <f t="shared" si="218"/>
        <v>5089</v>
      </c>
      <c r="D5098" s="60">
        <v>77438.226887684315</v>
      </c>
      <c r="G5098" s="63"/>
      <c r="I5098" s="64"/>
      <c r="J5098" s="64"/>
      <c r="K5098" s="65"/>
      <c r="M5098" s="64"/>
      <c r="N5098" s="66"/>
      <c r="O5098" s="66"/>
      <c r="Q5098" s="67"/>
      <c r="R5098" s="68"/>
      <c r="S5098" s="63"/>
      <c r="AC5098" s="63">
        <v>75127.51749970438</v>
      </c>
      <c r="AD5098" s="63"/>
      <c r="AE5098" s="54" t="s">
        <v>176</v>
      </c>
      <c r="AG5098" s="63"/>
      <c r="AK5098" s="64"/>
      <c r="AL5098" s="64"/>
      <c r="AM5098" s="65"/>
      <c r="AO5098" s="64"/>
      <c r="AP5098" s="66"/>
      <c r="AQ5098" s="66"/>
      <c r="AS5098" s="67"/>
      <c r="AT5098" s="68"/>
    </row>
    <row r="5099" spans="1:46" x14ac:dyDescent="0.25">
      <c r="A5099" s="60">
        <v>77452.953570098151</v>
      </c>
      <c r="B5099" s="54">
        <f t="shared" si="217"/>
        <v>24</v>
      </c>
      <c r="C5099" s="54">
        <f t="shared" si="218"/>
        <v>5090</v>
      </c>
      <c r="D5099" s="60">
        <v>77452.953570098151</v>
      </c>
      <c r="G5099" s="63"/>
      <c r="I5099" s="64"/>
      <c r="J5099" s="64"/>
      <c r="K5099" s="65"/>
      <c r="M5099" s="64"/>
      <c r="N5099" s="66"/>
      <c r="O5099" s="66"/>
      <c r="Q5099" s="67"/>
      <c r="R5099" s="68"/>
      <c r="S5099" s="63"/>
      <c r="AC5099" s="63">
        <v>75143.019964863081</v>
      </c>
      <c r="AD5099" s="63"/>
      <c r="AE5099" s="54" t="s">
        <v>177</v>
      </c>
      <c r="AG5099" s="63"/>
      <c r="AK5099" s="64"/>
      <c r="AL5099" s="64"/>
      <c r="AM5099" s="65"/>
      <c r="AO5099" s="64"/>
      <c r="AP5099" s="66"/>
      <c r="AQ5099" s="66"/>
      <c r="AS5099" s="67"/>
      <c r="AT5099" s="68"/>
    </row>
    <row r="5100" spans="1:46" x14ac:dyDescent="0.25">
      <c r="A5100" s="60">
        <v>77467.706287959125</v>
      </c>
      <c r="B5100" s="54">
        <f t="shared" si="217"/>
        <v>1</v>
      </c>
      <c r="C5100" s="54">
        <f t="shared" si="218"/>
        <v>5091</v>
      </c>
      <c r="D5100" s="60">
        <v>77467.706287959125</v>
      </c>
      <c r="G5100" s="63"/>
      <c r="I5100" s="64"/>
      <c r="J5100" s="64"/>
      <c r="K5100" s="65"/>
      <c r="M5100" s="64"/>
      <c r="N5100" s="66"/>
      <c r="O5100" s="66"/>
      <c r="Q5100" s="67"/>
      <c r="R5100" s="68"/>
      <c r="S5100" s="63"/>
      <c r="AC5100" s="63">
        <v>75157.091399984434</v>
      </c>
      <c r="AD5100" s="63"/>
      <c r="AE5100" s="54" t="s">
        <v>176</v>
      </c>
      <c r="AG5100" s="63"/>
      <c r="AK5100" s="64"/>
      <c r="AL5100" s="64"/>
      <c r="AM5100" s="65"/>
      <c r="AO5100" s="64"/>
      <c r="AP5100" s="66"/>
      <c r="AQ5100" s="66"/>
      <c r="AS5100" s="67"/>
      <c r="AT5100" s="68"/>
    </row>
    <row r="5101" spans="1:46" x14ac:dyDescent="0.25">
      <c r="A5101" s="60">
        <v>77482.529873576481</v>
      </c>
      <c r="B5101" s="54">
        <f t="shared" si="217"/>
        <v>2</v>
      </c>
      <c r="C5101" s="54">
        <f t="shared" si="218"/>
        <v>5092</v>
      </c>
      <c r="D5101" s="60">
        <v>77482.529873576481</v>
      </c>
      <c r="G5101" s="63"/>
      <c r="I5101" s="64"/>
      <c r="J5101" s="64"/>
      <c r="K5101" s="65"/>
      <c r="M5101" s="64"/>
      <c r="N5101" s="66"/>
      <c r="O5101" s="66"/>
      <c r="Q5101" s="67"/>
      <c r="R5101" s="68"/>
      <c r="S5101" s="63"/>
      <c r="AC5101" s="63">
        <v>75172.436876930296</v>
      </c>
      <c r="AD5101" s="63"/>
      <c r="AE5101" s="54" t="s">
        <v>177</v>
      </c>
      <c r="AG5101" s="63"/>
      <c r="AK5101" s="64"/>
      <c r="AL5101" s="64"/>
      <c r="AM5101" s="65"/>
      <c r="AO5101" s="64"/>
      <c r="AP5101" s="66"/>
      <c r="AQ5101" s="66"/>
      <c r="AS5101" s="67"/>
      <c r="AT5101" s="68"/>
    </row>
    <row r="5102" spans="1:46" x14ac:dyDescent="0.25">
      <c r="A5102" s="60">
        <v>77497.436808913015</v>
      </c>
      <c r="B5102" s="54">
        <f t="shared" si="217"/>
        <v>3</v>
      </c>
      <c r="C5102" s="54">
        <f t="shared" si="218"/>
        <v>5093</v>
      </c>
      <c r="D5102" s="60">
        <v>77497.436808913015</v>
      </c>
      <c r="G5102" s="63"/>
      <c r="I5102" s="64"/>
      <c r="J5102" s="64"/>
      <c r="K5102" s="65"/>
      <c r="M5102" s="64"/>
      <c r="N5102" s="66"/>
      <c r="O5102" s="66"/>
      <c r="Q5102" s="67"/>
      <c r="R5102" s="68"/>
      <c r="S5102" s="63"/>
      <c r="AC5102" s="63">
        <v>75186.797074543778</v>
      </c>
      <c r="AD5102" s="63"/>
      <c r="AE5102" s="54" t="s">
        <v>176</v>
      </c>
      <c r="AG5102" s="63"/>
      <c r="AK5102" s="64"/>
      <c r="AL5102" s="64"/>
      <c r="AM5102" s="65"/>
      <c r="AO5102" s="64"/>
      <c r="AP5102" s="66"/>
      <c r="AQ5102" s="66"/>
      <c r="AS5102" s="67"/>
      <c r="AT5102" s="68"/>
    </row>
    <row r="5103" spans="1:46" x14ac:dyDescent="0.25">
      <c r="A5103" s="60">
        <v>77512.462794722989</v>
      </c>
      <c r="B5103" s="54">
        <f t="shared" si="217"/>
        <v>4</v>
      </c>
      <c r="C5103" s="54">
        <f t="shared" si="218"/>
        <v>5094</v>
      </c>
      <c r="D5103" s="60">
        <v>77512.462794722989</v>
      </c>
      <c r="G5103" s="63"/>
      <c r="I5103" s="64"/>
      <c r="J5103" s="64"/>
      <c r="K5103" s="65"/>
      <c r="M5103" s="64"/>
      <c r="N5103" s="66"/>
      <c r="O5103" s="66"/>
      <c r="Q5103" s="67"/>
      <c r="R5103" s="68"/>
      <c r="S5103" s="63"/>
      <c r="AC5103" s="63">
        <v>75201.863833521493</v>
      </c>
      <c r="AD5103" s="63"/>
      <c r="AE5103" s="54" t="s">
        <v>177</v>
      </c>
      <c r="AG5103" s="63"/>
      <c r="AK5103" s="64"/>
      <c r="AL5103" s="64"/>
      <c r="AM5103" s="65"/>
      <c r="AO5103" s="64"/>
      <c r="AP5103" s="66"/>
      <c r="AQ5103" s="66"/>
      <c r="AS5103" s="67"/>
      <c r="AT5103" s="68"/>
    </row>
    <row r="5104" spans="1:46" x14ac:dyDescent="0.25">
      <c r="A5104" s="60">
        <v>77527.607453498989</v>
      </c>
      <c r="B5104" s="54">
        <f t="shared" si="217"/>
        <v>5</v>
      </c>
      <c r="C5104" s="54">
        <f t="shared" si="218"/>
        <v>5095</v>
      </c>
      <c r="D5104" s="60">
        <v>77527.607453498989</v>
      </c>
      <c r="G5104" s="63"/>
      <c r="I5104" s="64"/>
      <c r="J5104" s="64"/>
      <c r="K5104" s="65"/>
      <c r="M5104" s="64"/>
      <c r="N5104" s="66"/>
      <c r="O5104" s="66"/>
      <c r="Q5104" s="67"/>
      <c r="R5104" s="68"/>
      <c r="S5104" s="63"/>
      <c r="AC5104" s="63">
        <v>75216.595870233607</v>
      </c>
      <c r="AD5104" s="63"/>
      <c r="AE5104" s="54" t="s">
        <v>176</v>
      </c>
      <c r="AG5104" s="63"/>
      <c r="AK5104" s="64"/>
      <c r="AL5104" s="64"/>
      <c r="AM5104" s="65"/>
      <c r="AO5104" s="64"/>
      <c r="AP5104" s="66"/>
      <c r="AQ5104" s="66"/>
      <c r="AS5104" s="67"/>
      <c r="AT5104" s="68"/>
    </row>
    <row r="5105" spans="1:46" x14ac:dyDescent="0.25">
      <c r="A5105" s="60">
        <v>77542.891498080455</v>
      </c>
      <c r="B5105" s="54">
        <f t="shared" si="217"/>
        <v>6</v>
      </c>
      <c r="C5105" s="54">
        <f t="shared" si="218"/>
        <v>5096</v>
      </c>
      <c r="D5105" s="60">
        <v>77542.891498080455</v>
      </c>
      <c r="G5105" s="63"/>
      <c r="I5105" s="64"/>
      <c r="J5105" s="64"/>
      <c r="K5105" s="65"/>
      <c r="M5105" s="64"/>
      <c r="N5105" s="66"/>
      <c r="O5105" s="66"/>
      <c r="Q5105" s="67"/>
      <c r="R5105" s="68"/>
      <c r="S5105" s="63"/>
      <c r="AC5105" s="63">
        <v>75231.307728208136</v>
      </c>
      <c r="AD5105" s="63"/>
      <c r="AE5105" s="54" t="s">
        <v>177</v>
      </c>
      <c r="AG5105" s="63"/>
      <c r="AK5105" s="64"/>
      <c r="AL5105" s="64"/>
      <c r="AM5105" s="65"/>
      <c r="AO5105" s="64"/>
      <c r="AP5105" s="66"/>
      <c r="AQ5105" s="66"/>
      <c r="AS5105" s="67"/>
      <c r="AT5105" s="68"/>
    </row>
    <row r="5106" spans="1:46" x14ac:dyDescent="0.25">
      <c r="A5106" s="60">
        <v>77558.29732400272</v>
      </c>
      <c r="B5106" s="54">
        <f t="shared" si="217"/>
        <v>7</v>
      </c>
      <c r="C5106" s="54">
        <f t="shared" si="218"/>
        <v>5097</v>
      </c>
      <c r="D5106" s="60">
        <v>77558.29732400272</v>
      </c>
      <c r="G5106" s="63"/>
      <c r="I5106" s="64"/>
      <c r="J5106" s="64"/>
      <c r="K5106" s="65"/>
      <c r="M5106" s="64"/>
      <c r="N5106" s="66"/>
      <c r="O5106" s="66"/>
      <c r="Q5106" s="67"/>
      <c r="R5106" s="68"/>
      <c r="S5106" s="63"/>
      <c r="AC5106" s="63">
        <v>75246.409823351074</v>
      </c>
      <c r="AD5106" s="63"/>
      <c r="AE5106" s="54" t="s">
        <v>176</v>
      </c>
      <c r="AG5106" s="63"/>
      <c r="AK5106" s="64"/>
      <c r="AL5106" s="64"/>
      <c r="AM5106" s="65"/>
      <c r="AO5106" s="64"/>
      <c r="AP5106" s="66"/>
      <c r="AQ5106" s="66"/>
      <c r="AS5106" s="67"/>
      <c r="AT5106" s="68"/>
    </row>
    <row r="5107" spans="1:46" x14ac:dyDescent="0.25">
      <c r="A5107" s="60">
        <v>77573.827267120127</v>
      </c>
      <c r="B5107" s="54">
        <f t="shared" si="217"/>
        <v>8</v>
      </c>
      <c r="C5107" s="54">
        <f t="shared" si="218"/>
        <v>5098</v>
      </c>
      <c r="D5107" s="60">
        <v>77573.827267120127</v>
      </c>
      <c r="G5107" s="63"/>
      <c r="I5107" s="64"/>
      <c r="J5107" s="64"/>
      <c r="K5107" s="65"/>
      <c r="M5107" s="64"/>
      <c r="N5107" s="66"/>
      <c r="O5107" s="66"/>
      <c r="Q5107" s="67"/>
      <c r="R5107" s="68"/>
      <c r="S5107" s="63"/>
      <c r="AC5107" s="63">
        <v>75260.768527718261</v>
      </c>
      <c r="AD5107" s="63"/>
      <c r="AE5107" s="54" t="s">
        <v>177</v>
      </c>
      <c r="AG5107" s="63"/>
      <c r="AK5107" s="64"/>
      <c r="AL5107" s="64"/>
      <c r="AM5107" s="65"/>
      <c r="AO5107" s="64"/>
      <c r="AP5107" s="66"/>
      <c r="AQ5107" s="66"/>
      <c r="AS5107" s="67"/>
      <c r="AT5107" s="68"/>
    </row>
    <row r="5108" spans="1:46" x14ac:dyDescent="0.25">
      <c r="A5108" s="60">
        <v>77589.44696119288</v>
      </c>
      <c r="B5108" s="54">
        <f t="shared" si="217"/>
        <v>9</v>
      </c>
      <c r="C5108" s="54">
        <f t="shared" si="218"/>
        <v>5099</v>
      </c>
      <c r="D5108" s="60">
        <v>77589.44696119288</v>
      </c>
      <c r="G5108" s="63"/>
      <c r="I5108" s="64"/>
      <c r="J5108" s="64"/>
      <c r="K5108" s="65"/>
      <c r="M5108" s="64"/>
      <c r="N5108" s="66"/>
      <c r="O5108" s="66"/>
      <c r="Q5108" s="67"/>
      <c r="R5108" s="68"/>
      <c r="S5108" s="63"/>
      <c r="AC5108" s="63">
        <v>75276.160989982542</v>
      </c>
      <c r="AD5108" s="63"/>
      <c r="AE5108" s="54" t="s">
        <v>176</v>
      </c>
      <c r="AG5108" s="63"/>
      <c r="AK5108" s="64"/>
      <c r="AL5108" s="64"/>
      <c r="AM5108" s="65"/>
      <c r="AO5108" s="64"/>
      <c r="AP5108" s="66"/>
      <c r="AQ5108" s="66"/>
      <c r="AS5108" s="67"/>
      <c r="AT5108" s="68"/>
    </row>
    <row r="5109" spans="1:46" x14ac:dyDescent="0.25">
      <c r="A5109" s="60">
        <v>77605.141146911774</v>
      </c>
      <c r="B5109" s="54">
        <f t="shared" si="217"/>
        <v>10</v>
      </c>
      <c r="C5109" s="54">
        <f t="shared" si="218"/>
        <v>5100</v>
      </c>
      <c r="D5109" s="60">
        <v>77605.141146911774</v>
      </c>
      <c r="G5109" s="63"/>
      <c r="I5109" s="64"/>
      <c r="J5109" s="64"/>
      <c r="K5109" s="65"/>
      <c r="M5109" s="64"/>
      <c r="N5109" s="66"/>
      <c r="O5109" s="66"/>
      <c r="Q5109" s="67"/>
      <c r="R5109" s="68"/>
      <c r="S5109" s="63"/>
      <c r="AC5109" s="63">
        <v>75290.252705006395</v>
      </c>
      <c r="AD5109" s="63"/>
      <c r="AE5109" s="54" t="s">
        <v>177</v>
      </c>
      <c r="AG5109" s="63"/>
      <c r="AK5109" s="64"/>
      <c r="AL5109" s="64"/>
      <c r="AM5109" s="65"/>
      <c r="AO5109" s="64"/>
      <c r="AP5109" s="66"/>
      <c r="AQ5109" s="66"/>
      <c r="AS5109" s="67"/>
      <c r="AT5109" s="68"/>
    </row>
    <row r="5110" spans="1:46" x14ac:dyDescent="0.25">
      <c r="A5110" s="60">
        <v>77620.865771801211</v>
      </c>
      <c r="B5110" s="54">
        <f t="shared" si="217"/>
        <v>11</v>
      </c>
      <c r="C5110" s="54">
        <f t="shared" si="218"/>
        <v>5101</v>
      </c>
      <c r="D5110" s="60">
        <v>77620.865771801211</v>
      </c>
      <c r="G5110" s="63"/>
      <c r="I5110" s="64"/>
      <c r="J5110" s="64"/>
      <c r="K5110" s="65"/>
      <c r="M5110" s="64"/>
      <c r="N5110" s="66"/>
      <c r="O5110" s="66"/>
      <c r="Q5110" s="67"/>
      <c r="R5110" s="68"/>
      <c r="S5110" s="63"/>
      <c r="AC5110" s="63">
        <v>75305.805461355485</v>
      </c>
      <c r="AD5110" s="63"/>
      <c r="AE5110" s="54" t="s">
        <v>176</v>
      </c>
      <c r="AG5110" s="63"/>
      <c r="AK5110" s="64"/>
      <c r="AL5110" s="64"/>
      <c r="AM5110" s="65"/>
      <c r="AO5110" s="64"/>
      <c r="AP5110" s="66"/>
      <c r="AQ5110" s="66"/>
      <c r="AS5110" s="67"/>
      <c r="AT5110" s="68"/>
    </row>
    <row r="5111" spans="1:46" x14ac:dyDescent="0.25">
      <c r="A5111" s="60">
        <v>77636.593601007015</v>
      </c>
      <c r="B5111" s="54">
        <f t="shared" si="217"/>
        <v>12</v>
      </c>
      <c r="C5111" s="54">
        <f t="shared" si="218"/>
        <v>5102</v>
      </c>
      <c r="D5111" s="60">
        <v>77636.593601007015</v>
      </c>
      <c r="G5111" s="63"/>
      <c r="I5111" s="64"/>
      <c r="J5111" s="64"/>
      <c r="K5111" s="65"/>
      <c r="M5111" s="64"/>
      <c r="N5111" s="66"/>
      <c r="O5111" s="66"/>
      <c r="Q5111" s="67"/>
      <c r="R5111" s="68"/>
      <c r="S5111" s="63"/>
      <c r="AC5111" s="63">
        <v>75319.775802276563</v>
      </c>
      <c r="AD5111" s="63"/>
      <c r="AE5111" s="54" t="s">
        <v>177</v>
      </c>
      <c r="AG5111" s="63"/>
      <c r="AK5111" s="64"/>
      <c r="AL5111" s="64"/>
      <c r="AM5111" s="65"/>
      <c r="AO5111" s="64"/>
      <c r="AP5111" s="66"/>
      <c r="AQ5111" s="66"/>
      <c r="AS5111" s="67"/>
      <c r="AT5111" s="68"/>
    </row>
    <row r="5112" spans="1:46" x14ac:dyDescent="0.25">
      <c r="A5112" s="60">
        <v>77652.282818532083</v>
      </c>
      <c r="B5112" s="54">
        <f t="shared" si="217"/>
        <v>13</v>
      </c>
      <c r="C5112" s="54">
        <f t="shared" si="218"/>
        <v>5103</v>
      </c>
      <c r="D5112" s="60">
        <v>77652.282818532083</v>
      </c>
      <c r="G5112" s="63"/>
      <c r="I5112" s="64"/>
      <c r="J5112" s="64"/>
      <c r="K5112" s="65"/>
      <c r="M5112" s="64"/>
      <c r="N5112" s="66"/>
      <c r="O5112" s="66"/>
      <c r="Q5112" s="67"/>
      <c r="R5112" s="68"/>
      <c r="S5112" s="63"/>
      <c r="AC5112" s="63">
        <v>75335.334722652566</v>
      </c>
      <c r="AD5112" s="63"/>
      <c r="AE5112" s="54" t="s">
        <v>176</v>
      </c>
      <c r="AG5112" s="63"/>
      <c r="AK5112" s="64"/>
      <c r="AL5112" s="64"/>
      <c r="AM5112" s="65"/>
      <c r="AO5112" s="64"/>
      <c r="AP5112" s="66"/>
      <c r="AQ5112" s="66"/>
      <c r="AS5112" s="67"/>
      <c r="AT5112" s="68"/>
    </row>
    <row r="5113" spans="1:46" x14ac:dyDescent="0.25">
      <c r="A5113" s="60">
        <v>77667.903606441803</v>
      </c>
      <c r="B5113" s="54">
        <f t="shared" si="217"/>
        <v>14</v>
      </c>
      <c r="C5113" s="54">
        <f t="shared" si="218"/>
        <v>5104</v>
      </c>
      <c r="D5113" s="60">
        <v>77667.903606441803</v>
      </c>
      <c r="G5113" s="63"/>
      <c r="I5113" s="64"/>
      <c r="J5113" s="64"/>
      <c r="K5113" s="65"/>
      <c r="M5113" s="64"/>
      <c r="N5113" s="66"/>
      <c r="O5113" s="66"/>
      <c r="Q5113" s="67"/>
      <c r="R5113" s="68"/>
      <c r="S5113" s="63"/>
      <c r="AC5113" s="63">
        <v>75349.35009466717</v>
      </c>
      <c r="AD5113" s="63"/>
      <c r="AE5113" s="54" t="s">
        <v>177</v>
      </c>
      <c r="AG5113" s="63"/>
      <c r="AK5113" s="64"/>
      <c r="AL5113" s="64"/>
      <c r="AM5113" s="65"/>
      <c r="AO5113" s="64"/>
      <c r="AP5113" s="66"/>
      <c r="AQ5113" s="66"/>
      <c r="AS5113" s="67"/>
      <c r="AT5113" s="68"/>
    </row>
    <row r="5114" spans="1:46" x14ac:dyDescent="0.25">
      <c r="A5114" s="60">
        <v>77683.427731581498</v>
      </c>
      <c r="B5114" s="54">
        <f t="shared" si="217"/>
        <v>15</v>
      </c>
      <c r="C5114" s="54">
        <f t="shared" si="218"/>
        <v>5105</v>
      </c>
      <c r="D5114" s="60">
        <v>77683.427731581498</v>
      </c>
      <c r="G5114" s="63"/>
      <c r="I5114" s="64"/>
      <c r="J5114" s="64"/>
      <c r="K5114" s="65"/>
      <c r="M5114" s="64"/>
      <c r="N5114" s="66"/>
      <c r="O5114" s="66"/>
      <c r="Q5114" s="67"/>
      <c r="R5114" s="68"/>
      <c r="S5114" s="63"/>
      <c r="AC5114" s="63">
        <v>75364.760035242885</v>
      </c>
      <c r="AD5114" s="63"/>
      <c r="AE5114" s="54" t="s">
        <v>176</v>
      </c>
      <c r="AG5114" s="63"/>
      <c r="AK5114" s="64"/>
      <c r="AL5114" s="64"/>
      <c r="AM5114" s="65"/>
      <c r="AO5114" s="64"/>
      <c r="AP5114" s="66"/>
      <c r="AQ5114" s="66"/>
      <c r="AS5114" s="67"/>
      <c r="AT5114" s="68"/>
    </row>
    <row r="5115" spans="1:46" x14ac:dyDescent="0.25">
      <c r="A5115" s="60">
        <v>77698.832638928667</v>
      </c>
      <c r="B5115" s="54">
        <f t="shared" si="217"/>
        <v>16</v>
      </c>
      <c r="C5115" s="54">
        <f t="shared" si="218"/>
        <v>5106</v>
      </c>
      <c r="D5115" s="60">
        <v>77698.832638928667</v>
      </c>
      <c r="G5115" s="63"/>
      <c r="I5115" s="64"/>
      <c r="J5115" s="64"/>
      <c r="K5115" s="65"/>
      <c r="M5115" s="64"/>
      <c r="N5115" s="66"/>
      <c r="O5115" s="66"/>
      <c r="Q5115" s="67"/>
      <c r="R5115" s="68"/>
      <c r="S5115" s="63"/>
      <c r="AC5115" s="63">
        <v>75378.970024168491</v>
      </c>
      <c r="AD5115" s="63"/>
      <c r="AE5115" s="54" t="s">
        <v>177</v>
      </c>
      <c r="AG5115" s="63"/>
      <c r="AK5115" s="64"/>
      <c r="AL5115" s="64"/>
      <c r="AM5115" s="65"/>
      <c r="AO5115" s="64"/>
      <c r="AP5115" s="66"/>
      <c r="AQ5115" s="66"/>
      <c r="AS5115" s="67"/>
      <c r="AT5115" s="68"/>
    </row>
    <row r="5116" spans="1:46" x14ac:dyDescent="0.25">
      <c r="A5116" s="60">
        <v>77714.11066016648</v>
      </c>
      <c r="B5116" s="54">
        <f t="shared" si="217"/>
        <v>17</v>
      </c>
      <c r="C5116" s="54">
        <f t="shared" si="218"/>
        <v>5107</v>
      </c>
      <c r="D5116" s="60">
        <v>77714.11066016648</v>
      </c>
      <c r="G5116" s="63"/>
      <c r="I5116" s="64"/>
      <c r="J5116" s="64"/>
      <c r="K5116" s="65"/>
      <c r="M5116" s="64"/>
      <c r="N5116" s="66"/>
      <c r="O5116" s="66"/>
      <c r="Q5116" s="67"/>
      <c r="R5116" s="68"/>
      <c r="S5116" s="63"/>
      <c r="AC5116" s="63">
        <v>75394.102668543812</v>
      </c>
      <c r="AD5116" s="63"/>
      <c r="AE5116" s="54" t="s">
        <v>176</v>
      </c>
      <c r="AG5116" s="63"/>
      <c r="AK5116" s="64"/>
      <c r="AL5116" s="64"/>
      <c r="AM5116" s="65"/>
      <c r="AO5116" s="64"/>
      <c r="AP5116" s="66"/>
      <c r="AQ5116" s="66"/>
      <c r="AS5116" s="67"/>
      <c r="AT5116" s="68"/>
    </row>
    <row r="5117" spans="1:46" x14ac:dyDescent="0.25">
      <c r="A5117" s="60">
        <v>77729.253155422397</v>
      </c>
      <c r="B5117" s="54">
        <f t="shared" si="217"/>
        <v>18</v>
      </c>
      <c r="C5117" s="54">
        <f t="shared" si="218"/>
        <v>5108</v>
      </c>
      <c r="D5117" s="60">
        <v>77729.253155422397</v>
      </c>
      <c r="G5117" s="63"/>
      <c r="I5117" s="64"/>
      <c r="J5117" s="64"/>
      <c r="K5117" s="65"/>
      <c r="M5117" s="64"/>
      <c r="N5117" s="66"/>
      <c r="O5117" s="66"/>
      <c r="Q5117" s="67"/>
      <c r="R5117" s="68"/>
      <c r="S5117" s="63"/>
      <c r="AC5117" s="63">
        <v>75408.611178001855</v>
      </c>
      <c r="AD5117" s="63"/>
      <c r="AE5117" s="54" t="s">
        <v>177</v>
      </c>
      <c r="AG5117" s="63"/>
      <c r="AK5117" s="64"/>
      <c r="AL5117" s="64"/>
      <c r="AM5117" s="65"/>
      <c r="AO5117" s="64"/>
      <c r="AP5117" s="66"/>
      <c r="AQ5117" s="66"/>
      <c r="AS5117" s="67"/>
      <c r="AT5117" s="68"/>
    </row>
    <row r="5118" spans="1:46" x14ac:dyDescent="0.25">
      <c r="A5118" s="60">
        <v>77744.27347716596</v>
      </c>
      <c r="B5118" s="54">
        <f t="shared" si="217"/>
        <v>19</v>
      </c>
      <c r="C5118" s="54">
        <f t="shared" si="218"/>
        <v>5109</v>
      </c>
      <c r="D5118" s="60">
        <v>77744.27347716596</v>
      </c>
      <c r="G5118" s="63"/>
      <c r="I5118" s="64"/>
      <c r="J5118" s="64"/>
      <c r="K5118" s="65"/>
      <c r="M5118" s="64"/>
      <c r="N5118" s="66"/>
      <c r="O5118" s="66"/>
      <c r="Q5118" s="67"/>
      <c r="R5118" s="68"/>
      <c r="S5118" s="63"/>
      <c r="AC5118" s="63">
        <v>75423.39336811984</v>
      </c>
      <c r="AD5118" s="63"/>
      <c r="AE5118" s="54" t="s">
        <v>176</v>
      </c>
      <c r="AG5118" s="63"/>
      <c r="AK5118" s="64"/>
      <c r="AL5118" s="64"/>
      <c r="AM5118" s="65"/>
      <c r="AO5118" s="64"/>
      <c r="AP5118" s="66"/>
      <c r="AQ5118" s="66"/>
      <c r="AS5118" s="67"/>
      <c r="AT5118" s="68"/>
    </row>
    <row r="5119" spans="1:46" x14ac:dyDescent="0.25">
      <c r="A5119" s="60">
        <v>77759.17835889291</v>
      </c>
      <c r="B5119" s="54">
        <f t="shared" si="217"/>
        <v>20</v>
      </c>
      <c r="C5119" s="54">
        <f t="shared" si="218"/>
        <v>5110</v>
      </c>
      <c r="D5119" s="60">
        <v>77759.17835889291</v>
      </c>
      <c r="G5119" s="63"/>
      <c r="I5119" s="64"/>
      <c r="J5119" s="64"/>
      <c r="K5119" s="65"/>
      <c r="M5119" s="64"/>
      <c r="N5119" s="66"/>
      <c r="O5119" s="66"/>
      <c r="Q5119" s="67"/>
      <c r="R5119" s="68"/>
      <c r="S5119" s="63"/>
      <c r="AC5119" s="63">
        <v>75438.24435820058</v>
      </c>
      <c r="AD5119" s="63"/>
      <c r="AE5119" s="54" t="s">
        <v>177</v>
      </c>
      <c r="AG5119" s="63"/>
      <c r="AK5119" s="64"/>
      <c r="AL5119" s="64"/>
      <c r="AM5119" s="65"/>
      <c r="AO5119" s="64"/>
      <c r="AP5119" s="66"/>
      <c r="AQ5119" s="66"/>
      <c r="AS5119" s="67"/>
      <c r="AT5119" s="68"/>
    </row>
    <row r="5120" spans="1:46" x14ac:dyDescent="0.25">
      <c r="A5120" s="60">
        <v>77773.997574978042</v>
      </c>
      <c r="B5120" s="54">
        <f t="shared" si="217"/>
        <v>21</v>
      </c>
      <c r="C5120" s="54">
        <f t="shared" si="218"/>
        <v>5111</v>
      </c>
      <c r="D5120" s="60">
        <v>77773.997574978042</v>
      </c>
      <c r="G5120" s="63"/>
      <c r="I5120" s="64"/>
      <c r="J5120" s="64"/>
      <c r="K5120" s="65"/>
      <c r="M5120" s="64"/>
      <c r="N5120" s="66"/>
      <c r="O5120" s="66"/>
      <c r="Q5120" s="67"/>
      <c r="R5120" s="68"/>
      <c r="S5120" s="63"/>
      <c r="AC5120" s="63">
        <v>75452.673678803258</v>
      </c>
      <c r="AD5120" s="63"/>
      <c r="AE5120" s="54" t="s">
        <v>176</v>
      </c>
      <c r="AG5120" s="63"/>
      <c r="AK5120" s="64"/>
      <c r="AL5120" s="64"/>
      <c r="AM5120" s="65"/>
      <c r="AO5120" s="64"/>
      <c r="AP5120" s="66"/>
      <c r="AQ5120" s="66"/>
      <c r="AS5120" s="67"/>
      <c r="AT5120" s="68"/>
    </row>
    <row r="5121" spans="1:46" x14ac:dyDescent="0.25">
      <c r="A5121" s="60">
        <v>77788.749812337104</v>
      </c>
      <c r="B5121" s="54">
        <f t="shared" si="217"/>
        <v>22</v>
      </c>
      <c r="C5121" s="54">
        <f t="shared" si="218"/>
        <v>5112</v>
      </c>
      <c r="D5121" s="60">
        <v>77788.749812337104</v>
      </c>
      <c r="G5121" s="63"/>
      <c r="I5121" s="64"/>
      <c r="J5121" s="64"/>
      <c r="K5121" s="65"/>
      <c r="M5121" s="64"/>
      <c r="N5121" s="66"/>
      <c r="O5121" s="66"/>
      <c r="Q5121" s="67"/>
      <c r="R5121" s="68"/>
      <c r="S5121" s="63"/>
      <c r="AC5121" s="63">
        <v>75467.85060396092</v>
      </c>
      <c r="AD5121" s="63"/>
      <c r="AE5121" s="54" t="s">
        <v>177</v>
      </c>
      <c r="AG5121" s="63"/>
      <c r="AK5121" s="64"/>
      <c r="AL5121" s="64"/>
      <c r="AM5121" s="65"/>
      <c r="AO5121" s="64"/>
      <c r="AP5121" s="66"/>
      <c r="AQ5121" s="66"/>
      <c r="AS5121" s="67"/>
      <c r="AT5121" s="68"/>
    </row>
    <row r="5122" spans="1:46" x14ac:dyDescent="0.25">
      <c r="A5122" s="60">
        <v>77803.474242207129</v>
      </c>
      <c r="B5122" s="54">
        <f t="shared" si="217"/>
        <v>23</v>
      </c>
      <c r="C5122" s="54">
        <f t="shared" si="218"/>
        <v>5113</v>
      </c>
      <c r="D5122" s="60">
        <v>77803.474242207129</v>
      </c>
      <c r="G5122" s="63"/>
      <c r="I5122" s="64"/>
      <c r="J5122" s="64"/>
      <c r="K5122" s="65"/>
      <c r="M5122" s="64"/>
      <c r="N5122" s="66"/>
      <c r="O5122" s="66"/>
      <c r="Q5122" s="67"/>
      <c r="R5122" s="68"/>
      <c r="S5122" s="63"/>
      <c r="AC5122" s="63">
        <v>75481.993518266827</v>
      </c>
      <c r="AD5122" s="63"/>
      <c r="AE5122" s="54" t="s">
        <v>176</v>
      </c>
      <c r="AG5122" s="63"/>
      <c r="AK5122" s="64"/>
      <c r="AL5122" s="64"/>
      <c r="AM5122" s="65"/>
      <c r="AO5122" s="64"/>
      <c r="AP5122" s="66"/>
      <c r="AQ5122" s="66"/>
      <c r="AS5122" s="67"/>
      <c r="AT5122" s="68"/>
    </row>
    <row r="5123" spans="1:46" x14ac:dyDescent="0.25">
      <c r="A5123" s="60">
        <v>77818.195250899065</v>
      </c>
      <c r="B5123" s="54">
        <f t="shared" si="217"/>
        <v>24</v>
      </c>
      <c r="C5123" s="54">
        <f t="shared" si="218"/>
        <v>5114</v>
      </c>
      <c r="D5123" s="60">
        <v>77818.195250899065</v>
      </c>
      <c r="G5123" s="63"/>
      <c r="I5123" s="64"/>
      <c r="J5123" s="64"/>
      <c r="K5123" s="65"/>
      <c r="M5123" s="64"/>
      <c r="N5123" s="66"/>
      <c r="O5123" s="66"/>
      <c r="Q5123" s="67"/>
      <c r="R5123" s="68"/>
      <c r="S5123" s="63"/>
      <c r="AC5123" s="63">
        <v>75497.424617570825</v>
      </c>
      <c r="AD5123" s="63"/>
      <c r="AE5123" s="54" t="s">
        <v>177</v>
      </c>
      <c r="AG5123" s="63"/>
      <c r="AK5123" s="64"/>
      <c r="AL5123" s="64"/>
      <c r="AM5123" s="65"/>
      <c r="AO5123" s="64"/>
      <c r="AP5123" s="66"/>
      <c r="AQ5123" s="66"/>
      <c r="AS5123" s="67"/>
      <c r="AT5123" s="68"/>
    </row>
    <row r="5124" spans="1:46" x14ac:dyDescent="0.25">
      <c r="A5124" s="60">
        <v>77832.953542393632</v>
      </c>
      <c r="B5124" s="54">
        <f t="shared" si="217"/>
        <v>1</v>
      </c>
      <c r="C5124" s="54">
        <f t="shared" si="218"/>
        <v>5115</v>
      </c>
      <c r="D5124" s="60">
        <v>77832.953542393632</v>
      </c>
      <c r="G5124" s="63"/>
      <c r="I5124" s="64"/>
      <c r="J5124" s="64"/>
      <c r="K5124" s="65"/>
      <c r="M5124" s="64"/>
      <c r="N5124" s="66"/>
      <c r="O5124" s="66"/>
      <c r="Q5124" s="67"/>
      <c r="R5124" s="68"/>
      <c r="S5124" s="63"/>
      <c r="AC5124" s="63">
        <v>75511.40303719556</v>
      </c>
      <c r="AD5124" s="63"/>
      <c r="AE5124" s="54" t="s">
        <v>176</v>
      </c>
      <c r="AG5124" s="63"/>
      <c r="AK5124" s="64"/>
      <c r="AL5124" s="64"/>
      <c r="AM5124" s="65"/>
      <c r="AO5124" s="64"/>
      <c r="AP5124" s="66"/>
      <c r="AQ5124" s="66"/>
      <c r="AS5124" s="67"/>
      <c r="AT5124" s="68"/>
    </row>
    <row r="5125" spans="1:46" x14ac:dyDescent="0.25">
      <c r="A5125" s="60">
        <v>77847.771675750148</v>
      </c>
      <c r="B5125" s="54">
        <f t="shared" si="217"/>
        <v>2</v>
      </c>
      <c r="C5125" s="54">
        <f t="shared" si="218"/>
        <v>5116</v>
      </c>
      <c r="D5125" s="60">
        <v>77847.771675750148</v>
      </c>
      <c r="G5125" s="63"/>
      <c r="I5125" s="64"/>
      <c r="J5125" s="64"/>
      <c r="K5125" s="65"/>
      <c r="M5125" s="64"/>
      <c r="N5125" s="66"/>
      <c r="O5125" s="66"/>
      <c r="Q5125" s="67"/>
      <c r="R5125" s="68"/>
      <c r="S5125" s="63"/>
      <c r="AC5125" s="63">
        <v>75526.967758598737</v>
      </c>
      <c r="AD5125" s="63"/>
      <c r="AE5125" s="54" t="s">
        <v>177</v>
      </c>
      <c r="AG5125" s="63"/>
      <c r="AK5125" s="64"/>
      <c r="AL5125" s="64"/>
      <c r="AM5125" s="65"/>
      <c r="AO5125" s="64"/>
      <c r="AP5125" s="66"/>
      <c r="AQ5125" s="66"/>
      <c r="AS5125" s="67"/>
      <c r="AT5125" s="68"/>
    </row>
    <row r="5126" spans="1:46" x14ac:dyDescent="0.25">
      <c r="A5126" s="60">
        <v>77862.684366544709</v>
      </c>
      <c r="B5126" s="54">
        <f t="shared" si="217"/>
        <v>3</v>
      </c>
      <c r="C5126" s="54">
        <f t="shared" si="218"/>
        <v>5117</v>
      </c>
      <c r="D5126" s="60">
        <v>77862.684366544709</v>
      </c>
      <c r="G5126" s="63"/>
      <c r="I5126" s="64"/>
      <c r="J5126" s="64"/>
      <c r="K5126" s="65"/>
      <c r="M5126" s="64"/>
      <c r="N5126" s="66"/>
      <c r="O5126" s="66"/>
      <c r="Q5126" s="67"/>
      <c r="R5126" s="68"/>
      <c r="S5126" s="63"/>
      <c r="AC5126" s="63">
        <v>75540.938425987493</v>
      </c>
      <c r="AD5126" s="63"/>
      <c r="AE5126" s="54" t="s">
        <v>176</v>
      </c>
      <c r="AG5126" s="63"/>
      <c r="AK5126" s="64"/>
      <c r="AL5126" s="64"/>
      <c r="AM5126" s="65"/>
      <c r="AO5126" s="64"/>
      <c r="AP5126" s="66"/>
      <c r="AQ5126" s="66"/>
      <c r="AS5126" s="67"/>
      <c r="AT5126" s="68"/>
    </row>
    <row r="5127" spans="1:46" x14ac:dyDescent="0.25">
      <c r="A5127" s="60">
        <v>77877.704442686401</v>
      </c>
      <c r="B5127" s="54">
        <f t="shared" si="217"/>
        <v>4</v>
      </c>
      <c r="C5127" s="54">
        <f t="shared" si="218"/>
        <v>5118</v>
      </c>
      <c r="D5127" s="60">
        <v>77877.704442686401</v>
      </c>
      <c r="G5127" s="63"/>
      <c r="I5127" s="64"/>
      <c r="J5127" s="64"/>
      <c r="K5127" s="65"/>
      <c r="M5127" s="64"/>
      <c r="N5127" s="66"/>
      <c r="O5127" s="66"/>
      <c r="Q5127" s="67"/>
      <c r="R5127" s="68"/>
      <c r="S5127" s="63"/>
      <c r="AC5127" s="63">
        <v>75556.4802889321</v>
      </c>
      <c r="AD5127" s="63"/>
      <c r="AE5127" s="54" t="s">
        <v>177</v>
      </c>
      <c r="AG5127" s="63"/>
      <c r="AK5127" s="64"/>
      <c r="AL5127" s="64"/>
      <c r="AM5127" s="65"/>
      <c r="AO5127" s="64"/>
      <c r="AP5127" s="66"/>
      <c r="AQ5127" s="66"/>
      <c r="AS5127" s="67"/>
      <c r="AT5127" s="68"/>
    </row>
    <row r="5128" spans="1:46" x14ac:dyDescent="0.25">
      <c r="A5128" s="60">
        <v>77892.854760412127</v>
      </c>
      <c r="B5128" s="54">
        <f t="shared" si="217"/>
        <v>5</v>
      </c>
      <c r="C5128" s="54">
        <f t="shared" si="218"/>
        <v>5119</v>
      </c>
      <c r="D5128" s="60">
        <v>77892.854760412127</v>
      </c>
      <c r="G5128" s="63"/>
      <c r="I5128" s="64"/>
      <c r="J5128" s="64"/>
      <c r="K5128" s="65"/>
      <c r="M5128" s="64"/>
      <c r="N5128" s="66"/>
      <c r="O5128" s="66"/>
      <c r="Q5128" s="67"/>
      <c r="R5128" s="68"/>
      <c r="S5128" s="63"/>
      <c r="AC5128" s="63">
        <v>75570.605495975353</v>
      </c>
      <c r="AD5128" s="63"/>
      <c r="AE5128" s="54" t="s">
        <v>176</v>
      </c>
      <c r="AG5128" s="63"/>
      <c r="AK5128" s="64"/>
      <c r="AL5128" s="64"/>
      <c r="AM5128" s="65"/>
      <c r="AO5128" s="64"/>
      <c r="AP5128" s="66"/>
      <c r="AQ5128" s="66"/>
      <c r="AS5128" s="67"/>
      <c r="AT5128" s="68"/>
    </row>
    <row r="5129" spans="1:46" x14ac:dyDescent="0.25">
      <c r="A5129" s="60">
        <v>77908.131650478113</v>
      </c>
      <c r="B5129" s="54">
        <f t="shared" si="217"/>
        <v>6</v>
      </c>
      <c r="C5129" s="54">
        <f t="shared" si="218"/>
        <v>5120</v>
      </c>
      <c r="D5129" s="60">
        <v>77908.131650478113</v>
      </c>
      <c r="G5129" s="63"/>
      <c r="I5129" s="64"/>
      <c r="J5129" s="64"/>
      <c r="K5129" s="65"/>
      <c r="M5129" s="64"/>
      <c r="N5129" s="66"/>
      <c r="O5129" s="66"/>
      <c r="Q5129" s="67"/>
      <c r="R5129" s="68"/>
      <c r="S5129" s="63"/>
      <c r="AC5129" s="63">
        <v>75585.960657817312</v>
      </c>
      <c r="AD5129" s="63"/>
      <c r="AE5129" s="54" t="s">
        <v>177</v>
      </c>
      <c r="AG5129" s="63"/>
      <c r="AK5129" s="64"/>
      <c r="AL5129" s="64"/>
      <c r="AM5129" s="65"/>
      <c r="AO5129" s="64"/>
      <c r="AP5129" s="66"/>
      <c r="AQ5129" s="66"/>
      <c r="AS5129" s="67"/>
      <c r="AT5129" s="68"/>
    </row>
    <row r="5130" spans="1:46" x14ac:dyDescent="0.25">
      <c r="A5130" s="60">
        <v>77923.542884937488</v>
      </c>
      <c r="B5130" s="54">
        <f t="shared" si="217"/>
        <v>7</v>
      </c>
      <c r="C5130" s="54">
        <f t="shared" si="218"/>
        <v>5121</v>
      </c>
      <c r="D5130" s="60">
        <v>77923.542884937488</v>
      </c>
      <c r="G5130" s="63"/>
      <c r="I5130" s="64"/>
      <c r="J5130" s="64"/>
      <c r="K5130" s="65"/>
      <c r="M5130" s="64"/>
      <c r="N5130" s="66"/>
      <c r="O5130" s="66"/>
      <c r="Q5130" s="67"/>
      <c r="R5130" s="68"/>
      <c r="S5130" s="63"/>
      <c r="AC5130" s="63">
        <v>75600.372482074425</v>
      </c>
      <c r="AD5130" s="63"/>
      <c r="AE5130" s="54" t="s">
        <v>176</v>
      </c>
      <c r="AG5130" s="63"/>
      <c r="AK5130" s="64"/>
      <c r="AL5130" s="64"/>
      <c r="AM5130" s="65"/>
      <c r="AO5130" s="64"/>
      <c r="AP5130" s="66"/>
      <c r="AQ5130" s="66"/>
      <c r="AS5130" s="67"/>
      <c r="AT5130" s="68"/>
    </row>
    <row r="5131" spans="1:46" x14ac:dyDescent="0.25">
      <c r="A5131" s="60">
        <v>77939.06458940357</v>
      </c>
      <c r="B5131" s="54">
        <f t="shared" si="217"/>
        <v>8</v>
      </c>
      <c r="C5131" s="54">
        <f t="shared" si="218"/>
        <v>5122</v>
      </c>
      <c r="D5131" s="60">
        <v>77939.06458940357</v>
      </c>
      <c r="G5131" s="63"/>
      <c r="I5131" s="64"/>
      <c r="J5131" s="64"/>
      <c r="K5131" s="65"/>
      <c r="M5131" s="64"/>
      <c r="N5131" s="66"/>
      <c r="O5131" s="66"/>
      <c r="Q5131" s="67"/>
      <c r="R5131" s="68"/>
      <c r="S5131" s="63"/>
      <c r="AC5131" s="63">
        <v>75615.411240523681</v>
      </c>
      <c r="AD5131" s="63"/>
      <c r="AE5131" s="54" t="s">
        <v>177</v>
      </c>
      <c r="AG5131" s="63"/>
      <c r="AK5131" s="64"/>
      <c r="AL5131" s="64"/>
      <c r="AM5131" s="65"/>
      <c r="AO5131" s="64"/>
      <c r="AP5131" s="66"/>
      <c r="AQ5131" s="66"/>
      <c r="AS5131" s="67"/>
      <c r="AT5131" s="68"/>
    </row>
    <row r="5132" spans="1:46" x14ac:dyDescent="0.25">
      <c r="A5132" s="60">
        <v>77954.689428495709</v>
      </c>
      <c r="B5132" s="54">
        <f t="shared" ref="B5132:B5195" si="219">IF(B5131=24,1,B5131+1)</f>
        <v>9</v>
      </c>
      <c r="C5132" s="54">
        <f t="shared" ref="C5132:C5195" si="220">C5131+1</f>
        <v>5123</v>
      </c>
      <c r="D5132" s="60">
        <v>77954.689428495709</v>
      </c>
      <c r="G5132" s="63"/>
      <c r="I5132" s="64"/>
      <c r="J5132" s="64"/>
      <c r="K5132" s="65"/>
      <c r="M5132" s="64"/>
      <c r="N5132" s="66"/>
      <c r="O5132" s="66"/>
      <c r="Q5132" s="67"/>
      <c r="R5132" s="68"/>
      <c r="S5132" s="63"/>
      <c r="AC5132" s="63">
        <v>75630.181035610382</v>
      </c>
      <c r="AD5132" s="63"/>
      <c r="AE5132" s="54" t="s">
        <v>176</v>
      </c>
      <c r="AG5132" s="63"/>
      <c r="AK5132" s="64"/>
      <c r="AL5132" s="64"/>
      <c r="AM5132" s="65"/>
      <c r="AO5132" s="64"/>
      <c r="AP5132" s="66"/>
      <c r="AQ5132" s="66"/>
      <c r="AS5132" s="67"/>
      <c r="AT5132" s="68"/>
    </row>
    <row r="5133" spans="1:46" x14ac:dyDescent="0.25">
      <c r="A5133" s="60">
        <v>77970.375749872532</v>
      </c>
      <c r="B5133" s="54">
        <f t="shared" si="219"/>
        <v>10</v>
      </c>
      <c r="C5133" s="54">
        <f t="shared" si="220"/>
        <v>5124</v>
      </c>
      <c r="D5133" s="60">
        <v>77970.375749872532</v>
      </c>
      <c r="G5133" s="63"/>
      <c r="I5133" s="64"/>
      <c r="J5133" s="64"/>
      <c r="K5133" s="65"/>
      <c r="M5133" s="64"/>
      <c r="N5133" s="66"/>
      <c r="O5133" s="66"/>
      <c r="Q5133" s="67"/>
      <c r="R5133" s="68"/>
      <c r="S5133" s="63"/>
      <c r="AC5133" s="63">
        <v>75644.842930630315</v>
      </c>
      <c r="AD5133" s="63"/>
      <c r="AE5133" s="54" t="s">
        <v>177</v>
      </c>
      <c r="AG5133" s="63"/>
      <c r="AK5133" s="64"/>
      <c r="AL5133" s="64"/>
      <c r="AM5133" s="65"/>
      <c r="AO5133" s="64"/>
      <c r="AP5133" s="66"/>
      <c r="AQ5133" s="66"/>
      <c r="AS5133" s="67"/>
      <c r="AT5133" s="68"/>
    </row>
    <row r="5134" spans="1:46" x14ac:dyDescent="0.25">
      <c r="A5134" s="60">
        <v>77986.105068227742</v>
      </c>
      <c r="B5134" s="54">
        <f t="shared" si="219"/>
        <v>11</v>
      </c>
      <c r="C5134" s="54">
        <f t="shared" si="220"/>
        <v>5125</v>
      </c>
      <c r="D5134" s="60">
        <v>77986.105068227742</v>
      </c>
      <c r="G5134" s="63"/>
      <c r="I5134" s="64"/>
      <c r="J5134" s="64"/>
      <c r="K5134" s="65"/>
      <c r="M5134" s="64"/>
      <c r="N5134" s="66"/>
      <c r="O5134" s="66"/>
      <c r="Q5134" s="67"/>
      <c r="R5134" s="68"/>
      <c r="S5134" s="63"/>
      <c r="AC5134" s="63">
        <v>75659.966612489428</v>
      </c>
      <c r="AD5134" s="63"/>
      <c r="AE5134" s="54" t="s">
        <v>176</v>
      </c>
      <c r="AG5134" s="63"/>
      <c r="AK5134" s="64"/>
      <c r="AL5134" s="64"/>
      <c r="AM5134" s="65"/>
      <c r="AO5134" s="64"/>
      <c r="AP5134" s="66"/>
      <c r="AQ5134" s="66"/>
      <c r="AS5134" s="67"/>
      <c r="AT5134" s="68"/>
    </row>
    <row r="5135" spans="1:46" x14ac:dyDescent="0.25">
      <c r="A5135" s="60">
        <v>78001.827072910964</v>
      </c>
      <c r="B5135" s="54">
        <f t="shared" si="219"/>
        <v>12</v>
      </c>
      <c r="C5135" s="54">
        <f t="shared" si="220"/>
        <v>5126</v>
      </c>
      <c r="D5135" s="60">
        <v>78001.827072910964</v>
      </c>
      <c r="G5135" s="63"/>
      <c r="I5135" s="64"/>
      <c r="J5135" s="64"/>
      <c r="K5135" s="65"/>
      <c r="M5135" s="64"/>
      <c r="N5135" s="66"/>
      <c r="O5135" s="66"/>
      <c r="Q5135" s="67"/>
      <c r="R5135" s="68"/>
      <c r="S5135" s="63"/>
      <c r="AC5135" s="63">
        <v>75674.273431973532</v>
      </c>
      <c r="AD5135" s="63"/>
      <c r="AE5135" s="54" t="s">
        <v>177</v>
      </c>
      <c r="AG5135" s="63"/>
      <c r="AK5135" s="64"/>
      <c r="AL5135" s="64"/>
      <c r="AM5135" s="65"/>
      <c r="AO5135" s="64"/>
      <c r="AP5135" s="66"/>
      <c r="AQ5135" s="66"/>
      <c r="AS5135" s="67"/>
      <c r="AT5135" s="68"/>
    </row>
    <row r="5136" spans="1:46" x14ac:dyDescent="0.25">
      <c r="A5136" s="60">
        <v>78017.519822678529</v>
      </c>
      <c r="B5136" s="54">
        <f t="shared" si="219"/>
        <v>13</v>
      </c>
      <c r="C5136" s="54">
        <f t="shared" si="220"/>
        <v>5127</v>
      </c>
      <c r="D5136" s="60">
        <v>78017.519822678529</v>
      </c>
      <c r="G5136" s="63"/>
      <c r="I5136" s="64"/>
      <c r="J5136" s="64"/>
      <c r="K5136" s="65"/>
      <c r="M5136" s="64"/>
      <c r="N5136" s="66"/>
      <c r="O5136" s="66"/>
      <c r="Q5136" s="67"/>
      <c r="R5136" s="68"/>
      <c r="S5136" s="63"/>
      <c r="AC5136" s="63">
        <v>75689.673623424955</v>
      </c>
      <c r="AD5136" s="63"/>
      <c r="AE5136" s="54" t="s">
        <v>176</v>
      </c>
      <c r="AG5136" s="63"/>
      <c r="AK5136" s="64"/>
      <c r="AL5136" s="64"/>
      <c r="AM5136" s="65"/>
      <c r="AO5136" s="64"/>
      <c r="AP5136" s="66"/>
      <c r="AQ5136" s="66"/>
      <c r="AS5136" s="67"/>
      <c r="AT5136" s="68"/>
    </row>
    <row r="5137" spans="1:46" x14ac:dyDescent="0.25">
      <c r="A5137" s="60">
        <v>78033.137725119945</v>
      </c>
      <c r="B5137" s="54">
        <f t="shared" si="219"/>
        <v>14</v>
      </c>
      <c r="C5137" s="54">
        <f t="shared" si="220"/>
        <v>5128</v>
      </c>
      <c r="D5137" s="60">
        <v>78033.137725119945</v>
      </c>
      <c r="G5137" s="63"/>
      <c r="I5137" s="64"/>
      <c r="J5137" s="64"/>
      <c r="K5137" s="65"/>
      <c r="M5137" s="64"/>
      <c r="N5137" s="66"/>
      <c r="O5137" s="66"/>
      <c r="Q5137" s="67"/>
      <c r="R5137" s="68"/>
      <c r="S5137" s="63"/>
      <c r="AC5137" s="63">
        <v>75703.721029871609</v>
      </c>
      <c r="AD5137" s="63"/>
      <c r="AE5137" s="54" t="s">
        <v>177</v>
      </c>
      <c r="AG5137" s="63"/>
      <c r="AK5137" s="64"/>
      <c r="AL5137" s="64"/>
      <c r="AM5137" s="65"/>
      <c r="AO5137" s="64"/>
      <c r="AP5137" s="66"/>
      <c r="AQ5137" s="66"/>
      <c r="AS5137" s="67"/>
      <c r="AT5137" s="68"/>
    </row>
    <row r="5138" spans="1:46" x14ac:dyDescent="0.25">
      <c r="A5138" s="60">
        <v>78048.663952116854</v>
      </c>
      <c r="B5138" s="54">
        <f t="shared" si="219"/>
        <v>15</v>
      </c>
      <c r="C5138" s="54">
        <f t="shared" si="220"/>
        <v>5129</v>
      </c>
      <c r="D5138" s="60">
        <v>78048.663952116854</v>
      </c>
      <c r="G5138" s="63"/>
      <c r="I5138" s="64"/>
      <c r="J5138" s="64"/>
      <c r="K5138" s="65"/>
      <c r="M5138" s="64"/>
      <c r="N5138" s="66"/>
      <c r="O5138" s="66"/>
      <c r="Q5138" s="67"/>
      <c r="R5138" s="68"/>
      <c r="S5138" s="63"/>
      <c r="AC5138" s="63">
        <v>75719.265152221546</v>
      </c>
      <c r="AD5138" s="63"/>
      <c r="AE5138" s="54" t="s">
        <v>176</v>
      </c>
      <c r="AG5138" s="63"/>
      <c r="AK5138" s="64"/>
      <c r="AL5138" s="64"/>
      <c r="AM5138" s="65"/>
      <c r="AO5138" s="64"/>
      <c r="AP5138" s="66"/>
      <c r="AQ5138" s="66"/>
      <c r="AS5138" s="67"/>
      <c r="AT5138" s="68"/>
    </row>
    <row r="5139" spans="1:46" x14ac:dyDescent="0.25">
      <c r="A5139" s="60">
        <v>78064.068921478</v>
      </c>
      <c r="B5139" s="54">
        <f t="shared" si="219"/>
        <v>16</v>
      </c>
      <c r="C5139" s="54">
        <f t="shared" si="220"/>
        <v>5130</v>
      </c>
      <c r="D5139" s="60">
        <v>78064.068921478</v>
      </c>
      <c r="G5139" s="63"/>
      <c r="I5139" s="64"/>
      <c r="J5139" s="64"/>
      <c r="K5139" s="65"/>
      <c r="M5139" s="64"/>
      <c r="N5139" s="66"/>
      <c r="O5139" s="66"/>
      <c r="Q5139" s="67"/>
      <c r="R5139" s="68"/>
      <c r="S5139" s="63"/>
      <c r="AC5139" s="63">
        <v>75733.199253660161</v>
      </c>
      <c r="AD5139" s="63"/>
      <c r="AE5139" s="54" t="s">
        <v>177</v>
      </c>
      <c r="AG5139" s="63"/>
      <c r="AK5139" s="64"/>
      <c r="AL5139" s="64"/>
      <c r="AM5139" s="65"/>
      <c r="AO5139" s="64"/>
      <c r="AP5139" s="66"/>
      <c r="AQ5139" s="66"/>
      <c r="AS5139" s="67"/>
      <c r="AT5139" s="68"/>
    </row>
    <row r="5140" spans="1:46" x14ac:dyDescent="0.25">
      <c r="A5140" s="60">
        <v>78079.347948987503</v>
      </c>
      <c r="B5140" s="54">
        <f t="shared" si="219"/>
        <v>17</v>
      </c>
      <c r="C5140" s="54">
        <f t="shared" si="220"/>
        <v>5131</v>
      </c>
      <c r="D5140" s="60">
        <v>78079.347948987503</v>
      </c>
      <c r="G5140" s="63"/>
      <c r="I5140" s="64"/>
      <c r="J5140" s="64"/>
      <c r="K5140" s="65"/>
      <c r="M5140" s="64"/>
      <c r="N5140" s="66"/>
      <c r="O5140" s="66"/>
      <c r="Q5140" s="67"/>
      <c r="R5140" s="68"/>
      <c r="S5140" s="63"/>
      <c r="AC5140" s="63">
        <v>75748.731294472236</v>
      </c>
      <c r="AD5140" s="63"/>
      <c r="AE5140" s="54" t="s">
        <v>176</v>
      </c>
      <c r="AG5140" s="63"/>
      <c r="AK5140" s="64"/>
      <c r="AL5140" s="64"/>
      <c r="AM5140" s="65"/>
      <c r="AO5140" s="64"/>
      <c r="AP5140" s="66"/>
      <c r="AQ5140" s="66"/>
      <c r="AS5140" s="67"/>
      <c r="AT5140" s="68"/>
    </row>
    <row r="5141" spans="1:46" x14ac:dyDescent="0.25">
      <c r="A5141" s="60">
        <v>78094.492415791843</v>
      </c>
      <c r="B5141" s="54">
        <f t="shared" si="219"/>
        <v>18</v>
      </c>
      <c r="C5141" s="54">
        <f t="shared" si="220"/>
        <v>5132</v>
      </c>
      <c r="D5141" s="60">
        <v>78094.492415791843</v>
      </c>
      <c r="G5141" s="63"/>
      <c r="I5141" s="64"/>
      <c r="J5141" s="64"/>
      <c r="K5141" s="65"/>
      <c r="M5141" s="64"/>
      <c r="N5141" s="66"/>
      <c r="O5141" s="66"/>
      <c r="Q5141" s="67"/>
      <c r="R5141" s="68"/>
      <c r="S5141" s="63"/>
      <c r="AC5141" s="63">
        <v>75762.716496310197</v>
      </c>
      <c r="AD5141" s="63"/>
      <c r="AE5141" s="54" t="s">
        <v>177</v>
      </c>
      <c r="AG5141" s="63"/>
      <c r="AK5141" s="64"/>
      <c r="AL5141" s="64"/>
      <c r="AM5141" s="65"/>
      <c r="AO5141" s="64"/>
      <c r="AP5141" s="66"/>
      <c r="AQ5141" s="66"/>
      <c r="AS5141" s="67"/>
      <c r="AT5141" s="68"/>
    </row>
    <row r="5142" spans="1:46" x14ac:dyDescent="0.25">
      <c r="A5142" s="60">
        <v>78109.512886984739</v>
      </c>
      <c r="B5142" s="54">
        <f t="shared" si="219"/>
        <v>19</v>
      </c>
      <c r="C5142" s="54">
        <f t="shared" si="220"/>
        <v>5133</v>
      </c>
      <c r="D5142" s="60">
        <v>78109.512886984739</v>
      </c>
      <c r="G5142" s="63"/>
      <c r="I5142" s="64"/>
      <c r="J5142" s="64"/>
      <c r="K5142" s="65"/>
      <c r="M5142" s="64"/>
      <c r="N5142" s="66"/>
      <c r="O5142" s="66"/>
      <c r="Q5142" s="67"/>
      <c r="R5142" s="68"/>
      <c r="S5142" s="63"/>
      <c r="AC5142" s="63">
        <v>75778.091554350685</v>
      </c>
      <c r="AD5142" s="63"/>
      <c r="AE5142" s="54" t="s">
        <v>176</v>
      </c>
      <c r="AG5142" s="63"/>
      <c r="AK5142" s="64"/>
      <c r="AL5142" s="64"/>
      <c r="AM5142" s="65"/>
      <c r="AO5142" s="64"/>
      <c r="AP5142" s="66"/>
      <c r="AQ5142" s="66"/>
      <c r="AS5142" s="67"/>
      <c r="AT5142" s="68"/>
    </row>
    <row r="5143" spans="1:46" x14ac:dyDescent="0.25">
      <c r="A5143" s="60">
        <v>78124.420250006951</v>
      </c>
      <c r="B5143" s="54">
        <f t="shared" si="219"/>
        <v>20</v>
      </c>
      <c r="C5143" s="54">
        <f t="shared" si="220"/>
        <v>5134</v>
      </c>
      <c r="D5143" s="60">
        <v>78124.420250006951</v>
      </c>
      <c r="G5143" s="63"/>
      <c r="I5143" s="64"/>
      <c r="J5143" s="64"/>
      <c r="K5143" s="65"/>
      <c r="M5143" s="64"/>
      <c r="N5143" s="66"/>
      <c r="O5143" s="66"/>
      <c r="Q5143" s="67"/>
      <c r="R5143" s="68"/>
      <c r="S5143" s="63"/>
      <c r="AC5143" s="63">
        <v>75792.278757649008</v>
      </c>
      <c r="AD5143" s="63"/>
      <c r="AE5143" s="54" t="s">
        <v>177</v>
      </c>
      <c r="AG5143" s="63"/>
      <c r="AK5143" s="64"/>
      <c r="AL5143" s="64"/>
      <c r="AM5143" s="65"/>
      <c r="AO5143" s="64"/>
      <c r="AP5143" s="66"/>
      <c r="AQ5143" s="66"/>
      <c r="AS5143" s="67"/>
      <c r="AT5143" s="68"/>
    </row>
    <row r="5144" spans="1:46" x14ac:dyDescent="0.25">
      <c r="A5144" s="60">
        <v>78139.23893850483</v>
      </c>
      <c r="B5144" s="54">
        <f t="shared" si="219"/>
        <v>21</v>
      </c>
      <c r="C5144" s="54">
        <f t="shared" si="220"/>
        <v>5135</v>
      </c>
      <c r="D5144" s="60">
        <v>78139.23893850483</v>
      </c>
      <c r="G5144" s="63"/>
      <c r="I5144" s="64"/>
      <c r="J5144" s="64"/>
      <c r="K5144" s="65"/>
      <c r="M5144" s="64"/>
      <c r="N5144" s="66"/>
      <c r="O5144" s="66"/>
      <c r="Q5144" s="67"/>
      <c r="R5144" s="68"/>
      <c r="S5144" s="63"/>
      <c r="AC5144" s="63">
        <v>75807.387719820719</v>
      </c>
      <c r="AD5144" s="63"/>
      <c r="AE5144" s="54" t="s">
        <v>176</v>
      </c>
      <c r="AG5144" s="63"/>
      <c r="AK5144" s="64"/>
      <c r="AL5144" s="64"/>
      <c r="AM5144" s="65"/>
      <c r="AO5144" s="64"/>
      <c r="AP5144" s="66"/>
      <c r="AQ5144" s="66"/>
      <c r="AS5144" s="67"/>
      <c r="AT5144" s="68"/>
    </row>
    <row r="5145" spans="1:46" x14ac:dyDescent="0.25">
      <c r="A5145" s="60">
        <v>78153.993177439086</v>
      </c>
      <c r="B5145" s="54">
        <f t="shared" si="219"/>
        <v>22</v>
      </c>
      <c r="C5145" s="54">
        <f t="shared" si="220"/>
        <v>5136</v>
      </c>
      <c r="D5145" s="60">
        <v>78153.993177439086</v>
      </c>
      <c r="G5145" s="63"/>
      <c r="I5145" s="64"/>
      <c r="J5145" s="64"/>
      <c r="K5145" s="65"/>
      <c r="M5145" s="64"/>
      <c r="N5145" s="66"/>
      <c r="O5145" s="66"/>
      <c r="Q5145" s="67"/>
      <c r="R5145" s="68"/>
      <c r="S5145" s="63"/>
      <c r="AC5145" s="63">
        <v>75821.889287475031</v>
      </c>
      <c r="AD5145" s="63"/>
      <c r="AE5145" s="54" t="s">
        <v>177</v>
      </c>
      <c r="AG5145" s="63"/>
      <c r="AK5145" s="64"/>
      <c r="AL5145" s="64"/>
      <c r="AM5145" s="65"/>
      <c r="AO5145" s="64"/>
      <c r="AP5145" s="66"/>
      <c r="AQ5145" s="66"/>
      <c r="AS5145" s="67"/>
      <c r="AT5145" s="68"/>
    </row>
    <row r="5146" spans="1:46" x14ac:dyDescent="0.25">
      <c r="A5146" s="60">
        <v>78168.716604128014</v>
      </c>
      <c r="B5146" s="54">
        <f t="shared" si="219"/>
        <v>23</v>
      </c>
      <c r="C5146" s="54">
        <f t="shared" si="220"/>
        <v>5137</v>
      </c>
      <c r="D5146" s="60">
        <v>78168.716604128014</v>
      </c>
      <c r="G5146" s="63"/>
      <c r="I5146" s="64"/>
      <c r="J5146" s="64"/>
      <c r="K5146" s="65"/>
      <c r="M5146" s="64"/>
      <c r="N5146" s="66"/>
      <c r="O5146" s="66"/>
      <c r="Q5146" s="67"/>
      <c r="R5146" s="68"/>
      <c r="S5146" s="63"/>
      <c r="AC5146" s="63">
        <v>75836.671514573507</v>
      </c>
      <c r="AD5146" s="63"/>
      <c r="AE5146" s="54" t="s">
        <v>176</v>
      </c>
      <c r="AG5146" s="63"/>
      <c r="AK5146" s="64"/>
      <c r="AL5146" s="64"/>
      <c r="AM5146" s="65"/>
      <c r="AO5146" s="64"/>
      <c r="AP5146" s="66"/>
      <c r="AQ5146" s="66"/>
      <c r="AS5146" s="67"/>
      <c r="AT5146" s="68"/>
    </row>
    <row r="5147" spans="1:46" x14ac:dyDescent="0.25">
      <c r="A5147" s="60">
        <v>78183.438760825898</v>
      </c>
      <c r="B5147" s="54">
        <f t="shared" si="219"/>
        <v>24</v>
      </c>
      <c r="C5147" s="54">
        <f t="shared" si="220"/>
        <v>5138</v>
      </c>
      <c r="D5147" s="60">
        <v>78183.438760825898</v>
      </c>
      <c r="G5147" s="63"/>
      <c r="I5147" s="64"/>
      <c r="J5147" s="64"/>
      <c r="K5147" s="65"/>
      <c r="M5147" s="64"/>
      <c r="N5147" s="66"/>
      <c r="O5147" s="66"/>
      <c r="Q5147" s="67"/>
      <c r="R5147" s="68"/>
      <c r="S5147" s="63"/>
      <c r="AC5147" s="63">
        <v>75851.542157677468</v>
      </c>
      <c r="AD5147" s="63"/>
      <c r="AE5147" s="54" t="s">
        <v>177</v>
      </c>
      <c r="AG5147" s="63"/>
      <c r="AK5147" s="64"/>
      <c r="AL5147" s="64"/>
      <c r="AM5147" s="65"/>
      <c r="AO5147" s="64"/>
      <c r="AP5147" s="66"/>
      <c r="AQ5147" s="66"/>
      <c r="AS5147" s="67"/>
      <c r="AT5147" s="68"/>
    </row>
    <row r="5148" spans="1:46" x14ac:dyDescent="0.25">
      <c r="A5148" s="60">
        <v>78198.195660259575</v>
      </c>
      <c r="B5148" s="54">
        <f t="shared" si="219"/>
        <v>1</v>
      </c>
      <c r="C5148" s="54">
        <f t="shared" si="220"/>
        <v>5139</v>
      </c>
      <c r="D5148" s="60">
        <v>78198.195660259575</v>
      </c>
      <c r="G5148" s="63"/>
      <c r="I5148" s="64"/>
      <c r="J5148" s="64"/>
      <c r="K5148" s="65"/>
      <c r="M5148" s="64"/>
      <c r="N5148" s="66"/>
      <c r="O5148" s="66"/>
      <c r="Q5148" s="67"/>
      <c r="R5148" s="68"/>
      <c r="S5148" s="63"/>
      <c r="AC5148" s="63">
        <v>75865.99256857764</v>
      </c>
      <c r="AD5148" s="63"/>
      <c r="AE5148" s="54" t="s">
        <v>176</v>
      </c>
      <c r="AG5148" s="63"/>
      <c r="AK5148" s="64"/>
      <c r="AL5148" s="64"/>
      <c r="AM5148" s="65"/>
      <c r="AO5148" s="64"/>
      <c r="AP5148" s="66"/>
      <c r="AQ5148" s="66"/>
      <c r="AS5148" s="67"/>
      <c r="AT5148" s="68"/>
    </row>
    <row r="5149" spans="1:46" x14ac:dyDescent="0.25">
      <c r="A5149" s="60">
        <v>78213.014351847116</v>
      </c>
      <c r="B5149" s="54">
        <f t="shared" si="219"/>
        <v>2</v>
      </c>
      <c r="C5149" s="54">
        <f t="shared" si="220"/>
        <v>5140</v>
      </c>
      <c r="D5149" s="60">
        <v>78213.014351847116</v>
      </c>
      <c r="G5149" s="63"/>
      <c r="I5149" s="64"/>
      <c r="J5149" s="64"/>
      <c r="K5149" s="65"/>
      <c r="M5149" s="64"/>
      <c r="N5149" s="66"/>
      <c r="O5149" s="66"/>
      <c r="Q5149" s="67"/>
      <c r="R5149" s="68"/>
      <c r="S5149" s="63"/>
      <c r="AC5149" s="63">
        <v>75881.21493518725</v>
      </c>
      <c r="AD5149" s="63"/>
      <c r="AE5149" s="54" t="s">
        <v>177</v>
      </c>
      <c r="AG5149" s="63"/>
      <c r="AK5149" s="64"/>
      <c r="AL5149" s="64"/>
      <c r="AM5149" s="65"/>
      <c r="AO5149" s="64"/>
      <c r="AP5149" s="66"/>
      <c r="AQ5149" s="66"/>
      <c r="AS5149" s="67"/>
      <c r="AT5149" s="68"/>
    </row>
    <row r="5150" spans="1:46" x14ac:dyDescent="0.25">
      <c r="A5150" s="60">
        <v>78227.925247138832</v>
      </c>
      <c r="B5150" s="54">
        <f t="shared" si="219"/>
        <v>3</v>
      </c>
      <c r="C5150" s="54">
        <f t="shared" si="220"/>
        <v>5141</v>
      </c>
      <c r="D5150" s="60">
        <v>78227.925247138832</v>
      </c>
      <c r="G5150" s="63"/>
      <c r="I5150" s="64"/>
      <c r="J5150" s="64"/>
      <c r="K5150" s="65"/>
      <c r="M5150" s="64"/>
      <c r="N5150" s="66"/>
      <c r="O5150" s="66"/>
      <c r="Q5150" s="67"/>
      <c r="R5150" s="68"/>
      <c r="S5150" s="63"/>
      <c r="AC5150" s="63">
        <v>75895.389114661608</v>
      </c>
      <c r="AD5150" s="63"/>
      <c r="AE5150" s="54" t="s">
        <v>176</v>
      </c>
      <c r="AG5150" s="63"/>
      <c r="AK5150" s="64"/>
      <c r="AL5150" s="64"/>
      <c r="AM5150" s="65"/>
      <c r="AO5150" s="64"/>
      <c r="AP5150" s="66"/>
      <c r="AQ5150" s="66"/>
      <c r="AS5150" s="67"/>
      <c r="AT5150" s="68"/>
    </row>
    <row r="5151" spans="1:46" x14ac:dyDescent="0.25">
      <c r="A5151" s="60">
        <v>78242.94625247689</v>
      </c>
      <c r="B5151" s="54">
        <f t="shared" si="219"/>
        <v>4</v>
      </c>
      <c r="C5151" s="54">
        <f t="shared" si="220"/>
        <v>5142</v>
      </c>
      <c r="D5151" s="60">
        <v>78242.94625247689</v>
      </c>
      <c r="G5151" s="63"/>
      <c r="I5151" s="64"/>
      <c r="J5151" s="64"/>
      <c r="K5151" s="65"/>
      <c r="M5151" s="64"/>
      <c r="N5151" s="66"/>
      <c r="O5151" s="66"/>
      <c r="Q5151" s="67"/>
      <c r="R5151" s="68"/>
      <c r="S5151" s="63"/>
      <c r="AC5151" s="63">
        <v>75910.871037320234</v>
      </c>
      <c r="AD5151" s="63"/>
      <c r="AE5151" s="54" t="s">
        <v>177</v>
      </c>
      <c r="AG5151" s="63"/>
      <c r="AK5151" s="64"/>
      <c r="AL5151" s="64"/>
      <c r="AM5151" s="65"/>
      <c r="AO5151" s="64"/>
      <c r="AP5151" s="66"/>
      <c r="AQ5151" s="66"/>
      <c r="AS5151" s="67"/>
      <c r="AT5151" s="68"/>
    </row>
    <row r="5152" spans="1:46" x14ac:dyDescent="0.25">
      <c r="A5152" s="60">
        <v>78258.094266711734</v>
      </c>
      <c r="B5152" s="54">
        <f t="shared" si="219"/>
        <v>5</v>
      </c>
      <c r="C5152" s="54">
        <f t="shared" si="220"/>
        <v>5143</v>
      </c>
      <c r="D5152" s="60">
        <v>78258.094266711734</v>
      </c>
      <c r="G5152" s="63"/>
      <c r="I5152" s="64"/>
      <c r="J5152" s="64"/>
      <c r="K5152" s="65"/>
      <c r="M5152" s="64"/>
      <c r="N5152" s="66"/>
      <c r="O5152" s="66"/>
      <c r="Q5152" s="67"/>
      <c r="R5152" s="68"/>
      <c r="S5152" s="63"/>
      <c r="AC5152" s="63">
        <v>75924.883030088618</v>
      </c>
      <c r="AD5152" s="63"/>
      <c r="AE5152" s="54" t="s">
        <v>176</v>
      </c>
      <c r="AG5152" s="63"/>
      <c r="AK5152" s="64"/>
      <c r="AL5152" s="64"/>
      <c r="AM5152" s="65"/>
      <c r="AO5152" s="64"/>
      <c r="AP5152" s="66"/>
      <c r="AQ5152" s="66"/>
      <c r="AS5152" s="67"/>
      <c r="AT5152" s="68"/>
    </row>
    <row r="5153" spans="1:46" x14ac:dyDescent="0.25">
      <c r="A5153" s="60">
        <v>78273.373453653883</v>
      </c>
      <c r="B5153" s="54">
        <f t="shared" si="219"/>
        <v>6</v>
      </c>
      <c r="C5153" s="54">
        <f t="shared" si="220"/>
        <v>5144</v>
      </c>
      <c r="D5153" s="60">
        <v>78273.373453653883</v>
      </c>
      <c r="G5153" s="63"/>
      <c r="I5153" s="64"/>
      <c r="J5153" s="64"/>
      <c r="K5153" s="65"/>
      <c r="M5153" s="64"/>
      <c r="N5153" s="66"/>
      <c r="O5153" s="66"/>
      <c r="Q5153" s="67"/>
      <c r="R5153" s="68"/>
      <c r="S5153" s="63"/>
      <c r="AC5153" s="63">
        <v>75940.476060580928</v>
      </c>
      <c r="AD5153" s="63"/>
      <c r="AE5153" s="54" t="s">
        <v>177</v>
      </c>
      <c r="AG5153" s="63"/>
      <c r="AK5153" s="64"/>
      <c r="AL5153" s="64"/>
      <c r="AM5153" s="65"/>
      <c r="AO5153" s="64"/>
      <c r="AP5153" s="66"/>
      <c r="AQ5153" s="66"/>
      <c r="AS5153" s="67"/>
      <c r="AT5153" s="68"/>
    </row>
    <row r="5154" spans="1:46" x14ac:dyDescent="0.25">
      <c r="A5154" s="60">
        <v>78288.781153639778</v>
      </c>
      <c r="B5154" s="54">
        <f t="shared" si="219"/>
        <v>7</v>
      </c>
      <c r="C5154" s="54">
        <f t="shared" si="220"/>
        <v>5145</v>
      </c>
      <c r="D5154" s="60">
        <v>78288.781153639778</v>
      </c>
      <c r="G5154" s="63"/>
      <c r="I5154" s="64"/>
      <c r="J5154" s="64"/>
      <c r="K5154" s="65"/>
      <c r="M5154" s="64"/>
      <c r="N5154" s="66"/>
      <c r="O5154" s="66"/>
      <c r="Q5154" s="67"/>
      <c r="R5154" s="68"/>
      <c r="S5154" s="63"/>
      <c r="AC5154" s="63">
        <v>75954.480482069775</v>
      </c>
      <c r="AD5154" s="63"/>
      <c r="AE5154" s="54" t="s">
        <v>176</v>
      </c>
      <c r="AG5154" s="63"/>
      <c r="AK5154" s="64"/>
      <c r="AL5154" s="64"/>
      <c r="AM5154" s="65"/>
      <c r="AO5154" s="64"/>
      <c r="AP5154" s="66"/>
      <c r="AQ5154" s="66"/>
      <c r="AS5154" s="67"/>
      <c r="AT5154" s="68"/>
    </row>
    <row r="5155" spans="1:46" x14ac:dyDescent="0.25">
      <c r="A5155" s="60">
        <v>78304.306822591461</v>
      </c>
      <c r="B5155" s="54">
        <f t="shared" si="219"/>
        <v>8</v>
      </c>
      <c r="C5155" s="54">
        <f t="shared" si="220"/>
        <v>5146</v>
      </c>
      <c r="D5155" s="60">
        <v>78304.306822591461</v>
      </c>
      <c r="G5155" s="63"/>
      <c r="I5155" s="64"/>
      <c r="J5155" s="64"/>
      <c r="K5155" s="65"/>
      <c r="M5155" s="64"/>
      <c r="N5155" s="66"/>
      <c r="O5155" s="66"/>
      <c r="Q5155" s="67"/>
      <c r="R5155" s="68"/>
      <c r="S5155" s="63"/>
      <c r="AC5155" s="63">
        <v>75970.015307305846</v>
      </c>
      <c r="AD5155" s="63"/>
      <c r="AE5155" s="54" t="s">
        <v>177</v>
      </c>
      <c r="AG5155" s="63"/>
      <c r="AK5155" s="64"/>
      <c r="AL5155" s="64"/>
      <c r="AM5155" s="65"/>
      <c r="AO5155" s="64"/>
      <c r="AP5155" s="66"/>
      <c r="AQ5155" s="66"/>
      <c r="AS5155" s="67"/>
      <c r="AT5155" s="68"/>
    </row>
    <row r="5156" spans="1:46" x14ac:dyDescent="0.25">
      <c r="A5156" s="60">
        <v>78319.926265602</v>
      </c>
      <c r="B5156" s="54">
        <f t="shared" si="219"/>
        <v>9</v>
      </c>
      <c r="C5156" s="54">
        <f t="shared" si="220"/>
        <v>5147</v>
      </c>
      <c r="D5156" s="60">
        <v>78319.926265602</v>
      </c>
      <c r="G5156" s="63"/>
      <c r="I5156" s="64"/>
      <c r="J5156" s="64"/>
      <c r="K5156" s="65"/>
      <c r="M5156" s="64"/>
      <c r="N5156" s="66"/>
      <c r="O5156" s="66"/>
      <c r="Q5156" s="67"/>
      <c r="R5156" s="68"/>
      <c r="S5156" s="63"/>
      <c r="AC5156" s="63">
        <v>75984.1741901231</v>
      </c>
      <c r="AD5156" s="63"/>
      <c r="AE5156" s="54" t="s">
        <v>176</v>
      </c>
      <c r="AG5156" s="63"/>
      <c r="AK5156" s="64"/>
      <c r="AL5156" s="64"/>
      <c r="AM5156" s="65"/>
      <c r="AO5156" s="64"/>
      <c r="AP5156" s="66"/>
      <c r="AQ5156" s="66"/>
      <c r="AS5156" s="67"/>
      <c r="AT5156" s="68"/>
    </row>
    <row r="5157" spans="1:46" x14ac:dyDescent="0.25">
      <c r="A5157" s="60">
        <v>78335.618153727613</v>
      </c>
      <c r="B5157" s="54">
        <f t="shared" si="219"/>
        <v>10</v>
      </c>
      <c r="C5157" s="54">
        <f t="shared" si="220"/>
        <v>5148</v>
      </c>
      <c r="D5157" s="60">
        <v>78335.618153727613</v>
      </c>
      <c r="G5157" s="63"/>
      <c r="I5157" s="64"/>
      <c r="J5157" s="64"/>
      <c r="K5157" s="65"/>
      <c r="M5157" s="64"/>
      <c r="N5157" s="66"/>
      <c r="O5157" s="66"/>
      <c r="Q5157" s="67"/>
      <c r="R5157" s="68"/>
      <c r="S5157" s="63"/>
      <c r="AC5157" s="63">
        <v>75999.495303655043</v>
      </c>
      <c r="AD5157" s="63"/>
      <c r="AE5157" s="54" t="s">
        <v>177</v>
      </c>
      <c r="AG5157" s="63"/>
      <c r="AK5157" s="64"/>
      <c r="AL5157" s="64"/>
      <c r="AM5157" s="65"/>
      <c r="AO5157" s="64"/>
      <c r="AP5157" s="66"/>
      <c r="AQ5157" s="66"/>
      <c r="AS5157" s="67"/>
      <c r="AT5157" s="68"/>
    </row>
    <row r="5158" spans="1:46" x14ac:dyDescent="0.25">
      <c r="A5158" s="60">
        <v>78351.340894349385</v>
      </c>
      <c r="B5158" s="54">
        <f t="shared" si="219"/>
        <v>11</v>
      </c>
      <c r="C5158" s="54">
        <f t="shared" si="220"/>
        <v>5149</v>
      </c>
      <c r="D5158" s="60">
        <v>78351.340894349385</v>
      </c>
      <c r="G5158" s="63"/>
      <c r="I5158" s="64"/>
      <c r="J5158" s="64"/>
      <c r="K5158" s="65"/>
      <c r="M5158" s="64"/>
      <c r="N5158" s="66"/>
      <c r="O5158" s="66"/>
      <c r="Q5158" s="67"/>
      <c r="R5158" s="68"/>
      <c r="S5158" s="63"/>
      <c r="AC5158" s="63">
        <v>76013.939228642266</v>
      </c>
      <c r="AD5158" s="63"/>
      <c r="AE5158" s="54" t="s">
        <v>176</v>
      </c>
      <c r="AG5158" s="63"/>
      <c r="AK5158" s="64"/>
      <c r="AL5158" s="64"/>
      <c r="AM5158" s="65"/>
      <c r="AO5158" s="64"/>
      <c r="AP5158" s="66"/>
      <c r="AQ5158" s="66"/>
      <c r="AS5158" s="67"/>
      <c r="AT5158" s="68"/>
    </row>
    <row r="5159" spans="1:46" x14ac:dyDescent="0.25">
      <c r="A5159" s="60">
        <v>78367.069731270429</v>
      </c>
      <c r="B5159" s="54">
        <f t="shared" si="219"/>
        <v>12</v>
      </c>
      <c r="C5159" s="54">
        <f t="shared" si="220"/>
        <v>5150</v>
      </c>
      <c r="D5159" s="60">
        <v>78367.069731270429</v>
      </c>
      <c r="G5159" s="63"/>
      <c r="I5159" s="64"/>
      <c r="J5159" s="64"/>
      <c r="K5159" s="65"/>
      <c r="M5159" s="64"/>
      <c r="N5159" s="66"/>
      <c r="O5159" s="66"/>
      <c r="Q5159" s="67"/>
      <c r="R5159" s="68"/>
      <c r="S5159" s="63"/>
      <c r="AC5159" s="63">
        <v>76028.930980296806</v>
      </c>
      <c r="AD5159" s="63"/>
      <c r="AE5159" s="54" t="s">
        <v>177</v>
      </c>
      <c r="AG5159" s="63"/>
      <c r="AK5159" s="64"/>
      <c r="AL5159" s="64"/>
      <c r="AM5159" s="65"/>
      <c r="AO5159" s="64"/>
      <c r="AP5159" s="66"/>
      <c r="AQ5159" s="66"/>
      <c r="AS5159" s="67"/>
      <c r="AT5159" s="68"/>
    </row>
    <row r="5160" spans="1:46" x14ac:dyDescent="0.25">
      <c r="A5160" s="60">
        <v>78382.756190559827</v>
      </c>
      <c r="B5160" s="54">
        <f t="shared" si="219"/>
        <v>13</v>
      </c>
      <c r="C5160" s="54">
        <f t="shared" si="220"/>
        <v>5151</v>
      </c>
      <c r="D5160" s="60">
        <v>78382.756190559827</v>
      </c>
      <c r="G5160" s="63"/>
      <c r="I5160" s="64"/>
      <c r="J5160" s="64"/>
      <c r="K5160" s="65"/>
      <c r="M5160" s="64"/>
      <c r="N5160" s="66"/>
      <c r="O5160" s="66"/>
      <c r="Q5160" s="67"/>
      <c r="R5160" s="68"/>
      <c r="S5160" s="63"/>
      <c r="AC5160" s="63">
        <v>76043.725228919648</v>
      </c>
      <c r="AD5160" s="63"/>
      <c r="AE5160" s="54" t="s">
        <v>176</v>
      </c>
      <c r="AG5160" s="63"/>
      <c r="AK5160" s="64"/>
      <c r="AL5160" s="64"/>
      <c r="AM5160" s="65"/>
      <c r="AO5160" s="64"/>
      <c r="AP5160" s="66"/>
      <c r="AQ5160" s="66"/>
      <c r="AS5160" s="67"/>
      <c r="AT5160" s="68"/>
    </row>
    <row r="5161" spans="1:46" x14ac:dyDescent="0.25">
      <c r="A5161" s="60">
        <v>78398.381131055299</v>
      </c>
      <c r="B5161" s="54">
        <f t="shared" si="219"/>
        <v>14</v>
      </c>
      <c r="C5161" s="54">
        <f t="shared" si="220"/>
        <v>5152</v>
      </c>
      <c r="D5161" s="60">
        <v>78398.381131055299</v>
      </c>
      <c r="G5161" s="63"/>
      <c r="I5161" s="64"/>
      <c r="J5161" s="64"/>
      <c r="K5161" s="65"/>
      <c r="M5161" s="64"/>
      <c r="N5161" s="66"/>
      <c r="O5161" s="66"/>
      <c r="Q5161" s="67"/>
      <c r="R5161" s="68"/>
      <c r="S5161" s="63"/>
      <c r="AC5161" s="63">
        <v>76058.334994468372</v>
      </c>
      <c r="AD5161" s="63"/>
      <c r="AE5161" s="54" t="s">
        <v>177</v>
      </c>
      <c r="AG5161" s="63"/>
      <c r="AK5161" s="64"/>
      <c r="AL5161" s="64"/>
      <c r="AM5161" s="65"/>
      <c r="AO5161" s="64"/>
      <c r="AP5161" s="66"/>
      <c r="AQ5161" s="66"/>
      <c r="AS5161" s="67"/>
      <c r="AT5161" s="68"/>
    </row>
    <row r="5162" spans="1:46" x14ac:dyDescent="0.25">
      <c r="A5162" s="60">
        <v>78413.902207514271</v>
      </c>
      <c r="B5162" s="54">
        <f t="shared" si="219"/>
        <v>15</v>
      </c>
      <c r="C5162" s="54">
        <f t="shared" si="220"/>
        <v>5153</v>
      </c>
      <c r="D5162" s="60">
        <v>78413.902207514271</v>
      </c>
      <c r="G5162" s="63"/>
      <c r="I5162" s="64"/>
      <c r="J5162" s="64"/>
      <c r="K5162" s="65"/>
      <c r="M5162" s="64"/>
      <c r="N5162" s="66"/>
      <c r="O5162" s="66"/>
      <c r="Q5162" s="67"/>
      <c r="R5162" s="68"/>
      <c r="S5162" s="63"/>
      <c r="AC5162" s="63">
        <v>76073.463799823541</v>
      </c>
      <c r="AD5162" s="63"/>
      <c r="AE5162" s="54" t="s">
        <v>176</v>
      </c>
      <c r="AG5162" s="63"/>
      <c r="AK5162" s="64"/>
      <c r="AL5162" s="64"/>
      <c r="AM5162" s="65"/>
      <c r="AO5162" s="64"/>
      <c r="AP5162" s="66"/>
      <c r="AQ5162" s="66"/>
      <c r="AS5162" s="67"/>
      <c r="AT5162" s="68"/>
    </row>
    <row r="5163" spans="1:46" x14ac:dyDescent="0.25">
      <c r="A5163" s="60">
        <v>78429.313414953183</v>
      </c>
      <c r="B5163" s="54">
        <f t="shared" si="219"/>
        <v>16</v>
      </c>
      <c r="C5163" s="54">
        <f t="shared" si="220"/>
        <v>5154</v>
      </c>
      <c r="D5163" s="60">
        <v>78429.313414953183</v>
      </c>
      <c r="G5163" s="63"/>
      <c r="I5163" s="64"/>
      <c r="J5163" s="64"/>
      <c r="K5163" s="65"/>
      <c r="M5163" s="64"/>
      <c r="N5163" s="66"/>
      <c r="O5163" s="66"/>
      <c r="Q5163" s="67"/>
      <c r="R5163" s="68"/>
      <c r="S5163" s="63"/>
      <c r="AC5163" s="63">
        <v>76087.718919306062</v>
      </c>
      <c r="AD5163" s="63"/>
      <c r="AE5163" s="54" t="s">
        <v>177</v>
      </c>
      <c r="AG5163" s="63"/>
      <c r="AK5163" s="64"/>
      <c r="AL5163" s="64"/>
      <c r="AM5163" s="65"/>
      <c r="AO5163" s="64"/>
      <c r="AP5163" s="66"/>
      <c r="AQ5163" s="66"/>
      <c r="AS5163" s="67"/>
      <c r="AT5163" s="68"/>
    </row>
    <row r="5164" spans="1:46" x14ac:dyDescent="0.25">
      <c r="A5164" s="60">
        <v>78444.588496172335</v>
      </c>
      <c r="B5164" s="54">
        <f t="shared" si="219"/>
        <v>17</v>
      </c>
      <c r="C5164" s="54">
        <f t="shared" si="220"/>
        <v>5155</v>
      </c>
      <c r="D5164" s="60">
        <v>78444.588496172335</v>
      </c>
      <c r="G5164" s="63"/>
      <c r="I5164" s="64"/>
      <c r="J5164" s="64"/>
      <c r="K5164" s="65"/>
      <c r="M5164" s="64"/>
      <c r="N5164" s="66"/>
      <c r="O5164" s="66"/>
      <c r="Q5164" s="67"/>
      <c r="R5164" s="68"/>
      <c r="S5164" s="63"/>
      <c r="AC5164" s="63">
        <v>76103.09797074832</v>
      </c>
      <c r="AD5164" s="63"/>
      <c r="AE5164" s="54" t="s">
        <v>176</v>
      </c>
      <c r="AG5164" s="63"/>
      <c r="AK5164" s="64"/>
      <c r="AL5164" s="64"/>
      <c r="AM5164" s="65"/>
      <c r="AO5164" s="64"/>
      <c r="AP5164" s="66"/>
      <c r="AQ5164" s="66"/>
      <c r="AS5164" s="67"/>
      <c r="AT5164" s="68"/>
    </row>
    <row r="5165" spans="1:46" x14ac:dyDescent="0.25">
      <c r="A5165" s="60">
        <v>78459.737985291984</v>
      </c>
      <c r="B5165" s="54">
        <f t="shared" si="219"/>
        <v>18</v>
      </c>
      <c r="C5165" s="54">
        <f t="shared" si="220"/>
        <v>5156</v>
      </c>
      <c r="D5165" s="60">
        <v>78459.737985291984</v>
      </c>
      <c r="G5165" s="63"/>
      <c r="I5165" s="64"/>
      <c r="J5165" s="64"/>
      <c r="K5165" s="65"/>
      <c r="M5165" s="64"/>
      <c r="N5165" s="66"/>
      <c r="O5165" s="66"/>
      <c r="Q5165" s="67"/>
      <c r="R5165" s="68"/>
      <c r="S5165" s="63"/>
      <c r="AC5165" s="63">
        <v>76117.101577482652</v>
      </c>
      <c r="AD5165" s="63"/>
      <c r="AE5165" s="54" t="s">
        <v>177</v>
      </c>
      <c r="AG5165" s="63"/>
      <c r="AK5165" s="64"/>
      <c r="AL5165" s="64"/>
      <c r="AM5165" s="65"/>
      <c r="AO5165" s="64"/>
      <c r="AP5165" s="66"/>
      <c r="AQ5165" s="66"/>
      <c r="AS5165" s="67"/>
      <c r="AT5165" s="68"/>
    </row>
    <row r="5166" spans="1:46" x14ac:dyDescent="0.25">
      <c r="A5166" s="60">
        <v>78474.754886478186</v>
      </c>
      <c r="B5166" s="54">
        <f t="shared" si="219"/>
        <v>19</v>
      </c>
      <c r="C5166" s="54">
        <f t="shared" si="220"/>
        <v>5157</v>
      </c>
      <c r="D5166" s="60">
        <v>78474.754886478186</v>
      </c>
      <c r="G5166" s="63"/>
      <c r="I5166" s="64"/>
      <c r="J5166" s="64"/>
      <c r="K5166" s="65"/>
      <c r="M5166" s="64"/>
      <c r="N5166" s="66"/>
      <c r="O5166" s="66"/>
      <c r="Q5166" s="67"/>
      <c r="R5166" s="68"/>
      <c r="S5166" s="63"/>
      <c r="AC5166" s="63">
        <v>76132.609012598172</v>
      </c>
      <c r="AD5166" s="63"/>
      <c r="AE5166" s="54" t="s">
        <v>176</v>
      </c>
      <c r="AG5166" s="63"/>
      <c r="AK5166" s="64"/>
      <c r="AL5166" s="64"/>
      <c r="AM5166" s="65"/>
      <c r="AO5166" s="64"/>
      <c r="AP5166" s="66"/>
      <c r="AQ5166" s="66"/>
      <c r="AS5166" s="67"/>
      <c r="AT5166" s="68"/>
    </row>
    <row r="5167" spans="1:46" x14ac:dyDescent="0.25">
      <c r="A5167" s="60">
        <v>78489.666094822809</v>
      </c>
      <c r="B5167" s="54">
        <f t="shared" si="219"/>
        <v>20</v>
      </c>
      <c r="C5167" s="54">
        <f t="shared" si="220"/>
        <v>5158</v>
      </c>
      <c r="D5167" s="60">
        <v>78489.666094822809</v>
      </c>
      <c r="G5167" s="63"/>
      <c r="I5167" s="64"/>
      <c r="J5167" s="64"/>
      <c r="K5167" s="65"/>
      <c r="M5167" s="64"/>
      <c r="N5167" s="66"/>
      <c r="O5167" s="66"/>
      <c r="Q5167" s="67"/>
      <c r="R5167" s="68"/>
      <c r="S5167" s="63"/>
      <c r="AC5167" s="63">
        <v>76146.513681677636</v>
      </c>
      <c r="AD5167" s="63"/>
      <c r="AE5167" s="54" t="s">
        <v>177</v>
      </c>
      <c r="AG5167" s="63"/>
      <c r="AK5167" s="64"/>
      <c r="AL5167" s="64"/>
      <c r="AM5167" s="65"/>
      <c r="AO5167" s="64"/>
      <c r="AP5167" s="66"/>
      <c r="AQ5167" s="66"/>
      <c r="AS5167" s="67"/>
      <c r="AT5167" s="68"/>
    </row>
    <row r="5168" spans="1:46" x14ac:dyDescent="0.25">
      <c r="A5168" s="60">
        <v>78504.480772294104</v>
      </c>
      <c r="B5168" s="54">
        <f t="shared" si="219"/>
        <v>21</v>
      </c>
      <c r="C5168" s="54">
        <f t="shared" si="220"/>
        <v>5159</v>
      </c>
      <c r="D5168" s="60">
        <v>78504.480772294104</v>
      </c>
      <c r="G5168" s="63"/>
      <c r="I5168" s="64"/>
      <c r="J5168" s="64"/>
      <c r="K5168" s="65"/>
      <c r="M5168" s="64"/>
      <c r="N5168" s="66"/>
      <c r="O5168" s="66"/>
      <c r="Q5168" s="67"/>
      <c r="R5168" s="68"/>
      <c r="S5168" s="63"/>
      <c r="AC5168" s="63">
        <v>76162.017555601429</v>
      </c>
      <c r="AD5168" s="63"/>
      <c r="AE5168" s="54" t="s">
        <v>176</v>
      </c>
      <c r="AG5168" s="63"/>
      <c r="AK5168" s="64"/>
      <c r="AL5168" s="64"/>
      <c r="AM5168" s="65"/>
      <c r="AO5168" s="64"/>
      <c r="AP5168" s="66"/>
      <c r="AQ5168" s="66"/>
      <c r="AS5168" s="67"/>
      <c r="AT5168" s="68"/>
    </row>
    <row r="5169" spans="1:46" x14ac:dyDescent="0.25">
      <c r="A5169" s="60">
        <v>78519.238092596643</v>
      </c>
      <c r="B5169" s="54">
        <f t="shared" si="219"/>
        <v>22</v>
      </c>
      <c r="C5169" s="54">
        <f t="shared" si="220"/>
        <v>5160</v>
      </c>
      <c r="D5169" s="60">
        <v>78519.238092596643</v>
      </c>
      <c r="G5169" s="63"/>
      <c r="I5169" s="64"/>
      <c r="J5169" s="64"/>
      <c r="K5169" s="65"/>
      <c r="M5169" s="64"/>
      <c r="N5169" s="66"/>
      <c r="O5169" s="66"/>
      <c r="Q5169" s="67"/>
      <c r="R5169" s="68"/>
      <c r="S5169" s="63"/>
      <c r="AC5169" s="63">
        <v>76175.992385547608</v>
      </c>
      <c r="AD5169" s="63"/>
      <c r="AE5169" s="54" t="s">
        <v>177</v>
      </c>
      <c r="AG5169" s="63"/>
      <c r="AK5169" s="64"/>
      <c r="AL5169" s="64"/>
      <c r="AM5169" s="65"/>
      <c r="AO5169" s="64"/>
      <c r="AP5169" s="66"/>
      <c r="AQ5169" s="66"/>
      <c r="AS5169" s="67"/>
      <c r="AT5169" s="68"/>
    </row>
    <row r="5170" spans="1:46" x14ac:dyDescent="0.25">
      <c r="A5170" s="60">
        <v>78533.956733815838</v>
      </c>
      <c r="B5170" s="54">
        <f t="shared" si="219"/>
        <v>23</v>
      </c>
      <c r="C5170" s="54">
        <f t="shared" si="220"/>
        <v>5161</v>
      </c>
      <c r="D5170" s="60">
        <v>78533.956733815838</v>
      </c>
      <c r="G5170" s="63"/>
      <c r="I5170" s="64"/>
      <c r="J5170" s="64"/>
      <c r="K5170" s="65"/>
      <c r="M5170" s="64"/>
      <c r="N5170" s="66"/>
      <c r="O5170" s="66"/>
      <c r="Q5170" s="67"/>
      <c r="R5170" s="68"/>
      <c r="S5170" s="63"/>
      <c r="AC5170" s="63">
        <v>76191.36573774647</v>
      </c>
      <c r="AD5170" s="63"/>
      <c r="AE5170" s="54" t="s">
        <v>176</v>
      </c>
      <c r="AG5170" s="63"/>
      <c r="AK5170" s="64"/>
      <c r="AL5170" s="64"/>
      <c r="AM5170" s="65"/>
      <c r="AO5170" s="64"/>
      <c r="AP5170" s="66"/>
      <c r="AQ5170" s="66"/>
      <c r="AS5170" s="67"/>
      <c r="AT5170" s="68"/>
    </row>
    <row r="5171" spans="1:46" x14ac:dyDescent="0.25">
      <c r="A5171" s="60">
        <v>78548.681667427998</v>
      </c>
      <c r="B5171" s="54">
        <f t="shared" si="219"/>
        <v>24</v>
      </c>
      <c r="C5171" s="54">
        <f t="shared" si="220"/>
        <v>5162</v>
      </c>
      <c r="D5171" s="60">
        <v>78548.681667427998</v>
      </c>
      <c r="G5171" s="63"/>
      <c r="I5171" s="64"/>
      <c r="J5171" s="64"/>
      <c r="K5171" s="65"/>
      <c r="M5171" s="64"/>
      <c r="N5171" s="66"/>
      <c r="O5171" s="66"/>
      <c r="Q5171" s="67"/>
      <c r="R5171" s="68"/>
      <c r="S5171" s="63"/>
      <c r="AC5171" s="63">
        <v>76205.56629920518</v>
      </c>
      <c r="AD5171" s="63"/>
      <c r="AE5171" s="54" t="s">
        <v>177</v>
      </c>
      <c r="AG5171" s="63"/>
      <c r="AK5171" s="64"/>
      <c r="AL5171" s="64"/>
      <c r="AM5171" s="65"/>
      <c r="AO5171" s="64"/>
      <c r="AP5171" s="66"/>
      <c r="AQ5171" s="66"/>
      <c r="AS5171" s="67"/>
      <c r="AT5171" s="68"/>
    </row>
    <row r="5172" spans="1:46" x14ac:dyDescent="0.25">
      <c r="A5172" s="60">
        <v>78563.43327100575</v>
      </c>
      <c r="B5172" s="54">
        <f t="shared" si="219"/>
        <v>1</v>
      </c>
      <c r="C5172" s="54">
        <f t="shared" si="220"/>
        <v>5163</v>
      </c>
      <c r="D5172" s="60">
        <v>78563.43327100575</v>
      </c>
      <c r="G5172" s="63"/>
      <c r="I5172" s="64"/>
      <c r="J5172" s="64"/>
      <c r="K5172" s="65"/>
      <c r="M5172" s="64"/>
      <c r="N5172" s="66"/>
      <c r="O5172" s="66"/>
      <c r="Q5172" s="67"/>
      <c r="R5172" s="68"/>
      <c r="S5172" s="63"/>
      <c r="AC5172" s="63">
        <v>76220.697863109875</v>
      </c>
      <c r="AD5172" s="63"/>
      <c r="AE5172" s="54" t="s">
        <v>176</v>
      </c>
      <c r="AG5172" s="63"/>
      <c r="AK5172" s="64"/>
      <c r="AL5172" s="64"/>
      <c r="AM5172" s="65"/>
      <c r="AO5172" s="64"/>
      <c r="AP5172" s="66"/>
      <c r="AQ5172" s="66"/>
      <c r="AS5172" s="67"/>
      <c r="AT5172" s="68"/>
    </row>
    <row r="5173" spans="1:46" x14ac:dyDescent="0.25">
      <c r="A5173" s="60">
        <v>78578.254801895469</v>
      </c>
      <c r="B5173" s="54">
        <f t="shared" si="219"/>
        <v>2</v>
      </c>
      <c r="C5173" s="54">
        <f t="shared" si="220"/>
        <v>5164</v>
      </c>
      <c r="D5173" s="60">
        <v>78578.254801895469</v>
      </c>
      <c r="G5173" s="63"/>
      <c r="I5173" s="64"/>
      <c r="J5173" s="64"/>
      <c r="K5173" s="65"/>
      <c r="M5173" s="64"/>
      <c r="N5173" s="66"/>
      <c r="O5173" s="66"/>
      <c r="Q5173" s="67"/>
      <c r="R5173" s="68"/>
      <c r="S5173" s="63"/>
      <c r="AC5173" s="63">
        <v>76235.237026792951</v>
      </c>
      <c r="AD5173" s="63"/>
      <c r="AE5173" s="54" t="s">
        <v>177</v>
      </c>
      <c r="AG5173" s="63"/>
      <c r="AK5173" s="64"/>
      <c r="AL5173" s="64"/>
      <c r="AM5173" s="65"/>
      <c r="AO5173" s="64"/>
      <c r="AP5173" s="66"/>
      <c r="AQ5173" s="66"/>
      <c r="AS5173" s="67"/>
      <c r="AT5173" s="68"/>
    </row>
    <row r="5174" spans="1:46" x14ac:dyDescent="0.25">
      <c r="A5174" s="60">
        <v>78593.160621629562</v>
      </c>
      <c r="B5174" s="54">
        <f t="shared" si="219"/>
        <v>3</v>
      </c>
      <c r="C5174" s="54">
        <f t="shared" si="220"/>
        <v>5165</v>
      </c>
      <c r="D5174" s="60">
        <v>78593.160621629562</v>
      </c>
      <c r="G5174" s="63"/>
      <c r="I5174" s="64"/>
      <c r="J5174" s="64"/>
      <c r="K5174" s="65"/>
      <c r="M5174" s="64"/>
      <c r="N5174" s="66"/>
      <c r="O5174" s="66"/>
      <c r="Q5174" s="67"/>
      <c r="R5174" s="68"/>
      <c r="S5174" s="63"/>
      <c r="AC5174" s="63">
        <v>76250.048670661636</v>
      </c>
      <c r="AD5174" s="63"/>
      <c r="AE5174" s="54" t="s">
        <v>176</v>
      </c>
      <c r="AG5174" s="63"/>
      <c r="AK5174" s="64"/>
      <c r="AL5174" s="64"/>
      <c r="AM5174" s="65"/>
      <c r="AO5174" s="64"/>
      <c r="AP5174" s="66"/>
      <c r="AQ5174" s="66"/>
      <c r="AS5174" s="67"/>
      <c r="AT5174" s="68"/>
    </row>
    <row r="5175" spans="1:46" x14ac:dyDescent="0.25">
      <c r="A5175" s="60">
        <v>78608.18467820948</v>
      </c>
      <c r="B5175" s="54">
        <f t="shared" si="219"/>
        <v>4</v>
      </c>
      <c r="C5175" s="54">
        <f t="shared" si="220"/>
        <v>5166</v>
      </c>
      <c r="D5175" s="60">
        <v>78608.18467820948</v>
      </c>
      <c r="G5175" s="63"/>
      <c r="I5175" s="64"/>
      <c r="J5175" s="64"/>
      <c r="K5175" s="65"/>
      <c r="M5175" s="64"/>
      <c r="N5175" s="66"/>
      <c r="O5175" s="66"/>
      <c r="Q5175" s="67"/>
      <c r="R5175" s="68"/>
      <c r="S5175" s="63"/>
      <c r="AC5175" s="63">
        <v>76264.970000194386</v>
      </c>
      <c r="AD5175" s="63"/>
      <c r="AE5175" s="54" t="s">
        <v>177</v>
      </c>
      <c r="AG5175" s="63"/>
      <c r="AK5175" s="64"/>
      <c r="AL5175" s="64"/>
      <c r="AM5175" s="65"/>
      <c r="AO5175" s="64"/>
      <c r="AP5175" s="66"/>
      <c r="AQ5175" s="66"/>
      <c r="AS5175" s="67"/>
      <c r="AT5175" s="68"/>
    </row>
    <row r="5176" spans="1:46" x14ac:dyDescent="0.25">
      <c r="A5176" s="60">
        <v>78623.328869251534</v>
      </c>
      <c r="B5176" s="54">
        <f t="shared" si="219"/>
        <v>5</v>
      </c>
      <c r="C5176" s="54">
        <f t="shared" si="220"/>
        <v>5167</v>
      </c>
      <c r="D5176" s="60">
        <v>78623.328869251534</v>
      </c>
      <c r="G5176" s="63"/>
      <c r="I5176" s="64"/>
      <c r="J5176" s="64"/>
      <c r="K5176" s="65"/>
      <c r="M5176" s="64"/>
      <c r="N5176" s="66"/>
      <c r="O5176" s="66"/>
      <c r="Q5176" s="67"/>
      <c r="R5176" s="68"/>
      <c r="S5176" s="63"/>
      <c r="AC5176" s="63">
        <v>76279.441303669009</v>
      </c>
      <c r="AD5176" s="63"/>
      <c r="AE5176" s="54" t="s">
        <v>176</v>
      </c>
      <c r="AG5176" s="63"/>
      <c r="AK5176" s="64"/>
      <c r="AL5176" s="64"/>
      <c r="AM5176" s="65"/>
      <c r="AO5176" s="64"/>
      <c r="AP5176" s="66"/>
      <c r="AQ5176" s="66"/>
      <c r="AS5176" s="67"/>
      <c r="AT5176" s="68"/>
    </row>
    <row r="5177" spans="1:46" x14ac:dyDescent="0.25">
      <c r="A5177" s="60">
        <v>78638.611075961497</v>
      </c>
      <c r="B5177" s="54">
        <f t="shared" si="219"/>
        <v>6</v>
      </c>
      <c r="C5177" s="54">
        <f t="shared" si="220"/>
        <v>5168</v>
      </c>
      <c r="D5177" s="60">
        <v>78638.611075961497</v>
      </c>
      <c r="G5177" s="63"/>
      <c r="I5177" s="64"/>
      <c r="J5177" s="64"/>
      <c r="K5177" s="65"/>
      <c r="M5177" s="64"/>
      <c r="N5177" s="66"/>
      <c r="O5177" s="66"/>
      <c r="Q5177" s="67"/>
      <c r="R5177" s="68"/>
      <c r="S5177" s="63"/>
      <c r="AC5177" s="63">
        <v>76294.707881451584</v>
      </c>
      <c r="AD5177" s="63"/>
      <c r="AE5177" s="54" t="s">
        <v>177</v>
      </c>
      <c r="AG5177" s="63"/>
      <c r="AK5177" s="64"/>
      <c r="AL5177" s="64"/>
      <c r="AM5177" s="65"/>
      <c r="AO5177" s="64"/>
      <c r="AP5177" s="66"/>
      <c r="AQ5177" s="66"/>
      <c r="AS5177" s="67"/>
      <c r="AT5177" s="68"/>
    </row>
    <row r="5178" spans="1:46" x14ac:dyDescent="0.25">
      <c r="A5178" s="60">
        <v>78654.017248279415</v>
      </c>
      <c r="B5178" s="54">
        <f t="shared" si="219"/>
        <v>7</v>
      </c>
      <c r="C5178" s="54">
        <f t="shared" si="220"/>
        <v>5169</v>
      </c>
      <c r="D5178" s="60">
        <v>78654.017248279415</v>
      </c>
      <c r="G5178" s="63"/>
      <c r="I5178" s="64"/>
      <c r="J5178" s="64"/>
      <c r="K5178" s="65"/>
      <c r="M5178" s="64"/>
      <c r="N5178" s="66"/>
      <c r="O5178" s="66"/>
      <c r="Q5178" s="67"/>
      <c r="R5178" s="68"/>
      <c r="S5178" s="63"/>
      <c r="AC5178" s="63">
        <v>76308.892946286127</v>
      </c>
      <c r="AD5178" s="63"/>
      <c r="AE5178" s="54" t="s">
        <v>176</v>
      </c>
      <c r="AG5178" s="63"/>
      <c r="AK5178" s="64"/>
      <c r="AL5178" s="64"/>
      <c r="AM5178" s="65"/>
      <c r="AO5178" s="64"/>
      <c r="AP5178" s="66"/>
      <c r="AQ5178" s="66"/>
      <c r="AS5178" s="67"/>
      <c r="AT5178" s="68"/>
    </row>
    <row r="5179" spans="1:46" x14ac:dyDescent="0.25">
      <c r="A5179" s="60">
        <v>78669.544995053206</v>
      </c>
      <c r="B5179" s="54">
        <f t="shared" si="219"/>
        <v>8</v>
      </c>
      <c r="C5179" s="54">
        <f t="shared" si="220"/>
        <v>5170</v>
      </c>
      <c r="D5179" s="60">
        <v>78669.544995053206</v>
      </c>
      <c r="G5179" s="63"/>
      <c r="I5179" s="64"/>
      <c r="J5179" s="64"/>
      <c r="K5179" s="65"/>
      <c r="M5179" s="64"/>
      <c r="N5179" s="66"/>
      <c r="O5179" s="66"/>
      <c r="Q5179" s="67"/>
      <c r="R5179" s="68"/>
      <c r="S5179" s="63"/>
      <c r="AC5179" s="63">
        <v>76324.399802386295</v>
      </c>
      <c r="AD5179" s="63"/>
      <c r="AE5179" s="54" t="s">
        <v>177</v>
      </c>
      <c r="AG5179" s="63"/>
      <c r="AK5179" s="64"/>
      <c r="AL5179" s="64"/>
      <c r="AM5179" s="65"/>
      <c r="AO5179" s="64"/>
      <c r="AP5179" s="66"/>
      <c r="AQ5179" s="66"/>
      <c r="AS5179" s="67"/>
      <c r="AT5179" s="68"/>
    </row>
    <row r="5180" spans="1:46" x14ac:dyDescent="0.25">
      <c r="A5180" s="60">
        <v>78685.165640206542</v>
      </c>
      <c r="B5180" s="54">
        <f t="shared" si="219"/>
        <v>9</v>
      </c>
      <c r="C5180" s="54">
        <f t="shared" si="220"/>
        <v>5171</v>
      </c>
      <c r="D5180" s="60">
        <v>78685.165640206542</v>
      </c>
      <c r="G5180" s="63"/>
      <c r="I5180" s="64"/>
      <c r="J5180" s="64"/>
      <c r="K5180" s="65"/>
      <c r="M5180" s="64"/>
      <c r="N5180" s="66"/>
      <c r="O5180" s="66"/>
      <c r="Q5180" s="67"/>
      <c r="R5180" s="68"/>
      <c r="S5180" s="63"/>
      <c r="AC5180" s="63">
        <v>76338.420487943105</v>
      </c>
      <c r="AD5180" s="63"/>
      <c r="AE5180" s="54" t="s">
        <v>176</v>
      </c>
      <c r="AG5180" s="63"/>
      <c r="AK5180" s="64"/>
      <c r="AL5180" s="64"/>
      <c r="AM5180" s="65"/>
      <c r="AO5180" s="64"/>
      <c r="AP5180" s="66"/>
      <c r="AQ5180" s="66"/>
      <c r="AS5180" s="67"/>
      <c r="AT5180" s="68"/>
    </row>
    <row r="5181" spans="1:46" x14ac:dyDescent="0.25">
      <c r="A5181" s="60">
        <v>78700.857140812557</v>
      </c>
      <c r="B5181" s="54">
        <f t="shared" si="219"/>
        <v>10</v>
      </c>
      <c r="C5181" s="54">
        <f t="shared" si="220"/>
        <v>5172</v>
      </c>
      <c r="D5181" s="60">
        <v>78700.857140812557</v>
      </c>
      <c r="G5181" s="63"/>
      <c r="I5181" s="64"/>
      <c r="J5181" s="64"/>
      <c r="K5181" s="65"/>
      <c r="M5181" s="64"/>
      <c r="N5181" s="66"/>
      <c r="O5181" s="66"/>
      <c r="Q5181" s="67"/>
      <c r="R5181" s="68"/>
      <c r="S5181" s="63"/>
      <c r="AC5181" s="63">
        <v>76354.019269218203</v>
      </c>
      <c r="AD5181" s="63"/>
      <c r="AE5181" s="54" t="s">
        <v>177</v>
      </c>
      <c r="AG5181" s="63"/>
      <c r="AK5181" s="64"/>
      <c r="AL5181" s="64"/>
      <c r="AM5181" s="65"/>
      <c r="AO5181" s="64"/>
      <c r="AP5181" s="66"/>
      <c r="AQ5181" s="66"/>
      <c r="AS5181" s="67"/>
      <c r="AT5181" s="68"/>
    </row>
    <row r="5182" spans="1:46" x14ac:dyDescent="0.25">
      <c r="A5182" s="60">
        <v>78716.583466706332</v>
      </c>
      <c r="B5182" s="54">
        <f t="shared" si="219"/>
        <v>11</v>
      </c>
      <c r="C5182" s="54">
        <f t="shared" si="220"/>
        <v>5173</v>
      </c>
      <c r="D5182" s="60">
        <v>78716.583466706332</v>
      </c>
      <c r="G5182" s="63"/>
      <c r="I5182" s="64"/>
      <c r="J5182" s="64"/>
      <c r="K5182" s="65"/>
      <c r="M5182" s="64"/>
      <c r="N5182" s="66"/>
      <c r="O5182" s="66"/>
      <c r="Q5182" s="67"/>
      <c r="R5182" s="68"/>
      <c r="S5182" s="63"/>
      <c r="AC5182" s="63">
        <v>76368.0359862037</v>
      </c>
      <c r="AD5182" s="63"/>
      <c r="AE5182" s="54" t="s">
        <v>176</v>
      </c>
      <c r="AG5182" s="63"/>
      <c r="AK5182" s="64"/>
      <c r="AL5182" s="64"/>
      <c r="AM5182" s="65"/>
      <c r="AO5182" s="64"/>
      <c r="AP5182" s="66"/>
      <c r="AQ5182" s="66"/>
      <c r="AS5182" s="67"/>
      <c r="AT5182" s="68"/>
    </row>
    <row r="5183" spans="1:46" x14ac:dyDescent="0.25">
      <c r="A5183" s="60">
        <v>78732.308862947393</v>
      </c>
      <c r="B5183" s="54">
        <f t="shared" si="219"/>
        <v>12</v>
      </c>
      <c r="C5183" s="54">
        <f t="shared" si="220"/>
        <v>5174</v>
      </c>
      <c r="D5183" s="60">
        <v>78732.308862947393</v>
      </c>
      <c r="G5183" s="63"/>
      <c r="I5183" s="64"/>
      <c r="J5183" s="64"/>
      <c r="K5183" s="65"/>
      <c r="M5183" s="64"/>
      <c r="N5183" s="66"/>
      <c r="O5183" s="66"/>
      <c r="Q5183" s="67"/>
      <c r="R5183" s="68"/>
      <c r="S5183" s="63"/>
      <c r="AC5183" s="63">
        <v>76383.55873224372</v>
      </c>
      <c r="AD5183" s="63"/>
      <c r="AE5183" s="54" t="s">
        <v>177</v>
      </c>
      <c r="AG5183" s="63"/>
      <c r="AK5183" s="64"/>
      <c r="AL5183" s="64"/>
      <c r="AM5183" s="65"/>
      <c r="AO5183" s="64"/>
      <c r="AP5183" s="66"/>
      <c r="AQ5183" s="66"/>
      <c r="AS5183" s="67"/>
      <c r="AT5183" s="68"/>
    </row>
    <row r="5184" spans="1:46" x14ac:dyDescent="0.25">
      <c r="A5184" s="60">
        <v>78748.0008759927</v>
      </c>
      <c r="B5184" s="54">
        <f t="shared" si="219"/>
        <v>13</v>
      </c>
      <c r="C5184" s="54">
        <f t="shared" si="220"/>
        <v>5175</v>
      </c>
      <c r="D5184" s="60">
        <v>78748.0008759927</v>
      </c>
      <c r="G5184" s="63"/>
      <c r="I5184" s="64"/>
      <c r="J5184" s="64"/>
      <c r="K5184" s="65"/>
      <c r="M5184" s="64"/>
      <c r="N5184" s="66"/>
      <c r="O5184" s="66"/>
      <c r="Q5184" s="67"/>
      <c r="R5184" s="68"/>
      <c r="S5184" s="63"/>
      <c r="AC5184" s="63">
        <v>76397.730718408711</v>
      </c>
      <c r="AD5184" s="63"/>
      <c r="AE5184" s="54" t="s">
        <v>176</v>
      </c>
      <c r="AG5184" s="63"/>
      <c r="AK5184" s="64"/>
      <c r="AL5184" s="64"/>
      <c r="AM5184" s="65"/>
      <c r="AO5184" s="64"/>
      <c r="AP5184" s="66"/>
      <c r="AQ5184" s="66"/>
      <c r="AS5184" s="67"/>
      <c r="AT5184" s="68"/>
    </row>
    <row r="5185" spans="1:46" x14ac:dyDescent="0.25">
      <c r="A5185" s="60">
        <v>78763.620334212203</v>
      </c>
      <c r="B5185" s="54">
        <f t="shared" si="219"/>
        <v>14</v>
      </c>
      <c r="C5185" s="54">
        <f t="shared" si="220"/>
        <v>5176</v>
      </c>
      <c r="D5185" s="60">
        <v>78763.620334212203</v>
      </c>
      <c r="G5185" s="63"/>
      <c r="I5185" s="64"/>
      <c r="J5185" s="64"/>
      <c r="K5185" s="65"/>
      <c r="M5185" s="64"/>
      <c r="N5185" s="66"/>
      <c r="O5185" s="66"/>
      <c r="Q5185" s="67"/>
      <c r="R5185" s="68"/>
      <c r="S5185" s="63"/>
      <c r="AC5185" s="63">
        <v>76413.017721331678</v>
      </c>
      <c r="AD5185" s="63"/>
      <c r="AE5185" s="54" t="s">
        <v>177</v>
      </c>
      <c r="AG5185" s="63"/>
      <c r="AK5185" s="64"/>
      <c r="AL5185" s="64"/>
      <c r="AM5185" s="65"/>
      <c r="AO5185" s="64"/>
      <c r="AP5185" s="66"/>
      <c r="AQ5185" s="66"/>
      <c r="AS5185" s="67"/>
      <c r="AT5185" s="68"/>
    </row>
    <row r="5186" spans="1:46" x14ac:dyDescent="0.25">
      <c r="A5186" s="60">
        <v>78779.148069766816</v>
      </c>
      <c r="B5186" s="54">
        <f t="shared" si="219"/>
        <v>15</v>
      </c>
      <c r="C5186" s="54">
        <f t="shared" si="220"/>
        <v>5177</v>
      </c>
      <c r="D5186" s="60">
        <v>78779.148069766816</v>
      </c>
      <c r="G5186" s="63"/>
      <c r="I5186" s="64"/>
      <c r="J5186" s="64"/>
      <c r="K5186" s="65"/>
      <c r="M5186" s="64"/>
      <c r="N5186" s="66"/>
      <c r="O5186" s="66"/>
      <c r="Q5186" s="67"/>
      <c r="R5186" s="68"/>
      <c r="S5186" s="63"/>
      <c r="AC5186" s="63">
        <v>76427.464401142206</v>
      </c>
      <c r="AD5186" s="63"/>
      <c r="AE5186" s="54" t="s">
        <v>176</v>
      </c>
      <c r="AG5186" s="63"/>
      <c r="AK5186" s="64"/>
      <c r="AL5186" s="64"/>
      <c r="AM5186" s="65"/>
      <c r="AO5186" s="64"/>
      <c r="AP5186" s="66"/>
      <c r="AQ5186" s="66"/>
      <c r="AS5186" s="67"/>
      <c r="AT5186" s="68"/>
    </row>
    <row r="5187" spans="1:46" x14ac:dyDescent="0.25">
      <c r="A5187" s="60">
        <v>78794.552902488038</v>
      </c>
      <c r="B5187" s="54">
        <f t="shared" si="219"/>
        <v>16</v>
      </c>
      <c r="C5187" s="54">
        <f t="shared" si="220"/>
        <v>5178</v>
      </c>
      <c r="D5187" s="60">
        <v>78794.552902488038</v>
      </c>
      <c r="G5187" s="63"/>
      <c r="I5187" s="64"/>
      <c r="J5187" s="64"/>
      <c r="K5187" s="65"/>
      <c r="M5187" s="64"/>
      <c r="N5187" s="66"/>
      <c r="O5187" s="66"/>
      <c r="Q5187" s="67"/>
      <c r="R5187" s="68"/>
      <c r="S5187" s="63"/>
      <c r="AC5187" s="63">
        <v>76442.401956608053</v>
      </c>
      <c r="AD5187" s="63"/>
      <c r="AE5187" s="54" t="s">
        <v>177</v>
      </c>
      <c r="AG5187" s="63"/>
      <c r="AK5187" s="64"/>
      <c r="AL5187" s="64"/>
      <c r="AM5187" s="65"/>
      <c r="AO5187" s="64"/>
      <c r="AP5187" s="66"/>
      <c r="AQ5187" s="66"/>
      <c r="AS5187" s="67"/>
      <c r="AT5187" s="68"/>
    </row>
    <row r="5188" spans="1:46" x14ac:dyDescent="0.25">
      <c r="A5188" s="60">
        <v>78809.834820956457</v>
      </c>
      <c r="B5188" s="54">
        <f t="shared" si="219"/>
        <v>17</v>
      </c>
      <c r="C5188" s="54">
        <f t="shared" si="220"/>
        <v>5179</v>
      </c>
      <c r="D5188" s="60">
        <v>78809.834820956457</v>
      </c>
      <c r="G5188" s="63"/>
      <c r="I5188" s="64"/>
      <c r="J5188" s="64"/>
      <c r="K5188" s="65"/>
      <c r="M5188" s="64"/>
      <c r="N5188" s="66"/>
      <c r="O5188" s="66"/>
      <c r="Q5188" s="67"/>
      <c r="R5188" s="68"/>
      <c r="S5188" s="63"/>
      <c r="AC5188" s="63">
        <v>76457.178874493577</v>
      </c>
      <c r="AD5188" s="63"/>
      <c r="AE5188" s="54" t="s">
        <v>176</v>
      </c>
      <c r="AG5188" s="63"/>
      <c r="AK5188" s="64"/>
      <c r="AL5188" s="64"/>
      <c r="AM5188" s="65"/>
      <c r="AO5188" s="64"/>
      <c r="AP5188" s="66"/>
      <c r="AQ5188" s="66"/>
      <c r="AS5188" s="67"/>
      <c r="AT5188" s="68"/>
    </row>
    <row r="5189" spans="1:46" x14ac:dyDescent="0.25">
      <c r="A5189" s="60">
        <v>78824.977912363596</v>
      </c>
      <c r="B5189" s="54">
        <f t="shared" si="219"/>
        <v>18</v>
      </c>
      <c r="C5189" s="54">
        <f t="shared" si="220"/>
        <v>5180</v>
      </c>
      <c r="D5189" s="60">
        <v>78824.977912363596</v>
      </c>
      <c r="G5189" s="63"/>
      <c r="I5189" s="64"/>
      <c r="J5189" s="64"/>
      <c r="K5189" s="65"/>
      <c r="M5189" s="64"/>
      <c r="N5189" s="66"/>
      <c r="O5189" s="66"/>
      <c r="Q5189" s="67"/>
      <c r="R5189" s="68"/>
      <c r="S5189" s="63"/>
      <c r="AC5189" s="63">
        <v>76471.730731532909</v>
      </c>
      <c r="AD5189" s="63"/>
      <c r="AE5189" s="54" t="s">
        <v>177</v>
      </c>
      <c r="AG5189" s="63"/>
      <c r="AK5189" s="64"/>
      <c r="AL5189" s="64"/>
      <c r="AM5189" s="65"/>
      <c r="AO5189" s="64"/>
      <c r="AP5189" s="66"/>
      <c r="AQ5189" s="66"/>
      <c r="AS5189" s="67"/>
      <c r="AT5189" s="68"/>
    </row>
    <row r="5190" spans="1:46" x14ac:dyDescent="0.25">
      <c r="A5190" s="60">
        <v>78840.001685934141</v>
      </c>
      <c r="B5190" s="54">
        <f t="shared" si="219"/>
        <v>19</v>
      </c>
      <c r="C5190" s="54">
        <f t="shared" si="220"/>
        <v>5181</v>
      </c>
      <c r="D5190" s="60">
        <v>78840.001685934141</v>
      </c>
      <c r="G5190" s="63"/>
      <c r="I5190" s="64"/>
      <c r="J5190" s="64"/>
      <c r="K5190" s="65"/>
      <c r="M5190" s="64"/>
      <c r="N5190" s="66"/>
      <c r="O5190" s="66"/>
      <c r="Q5190" s="67"/>
      <c r="R5190" s="68"/>
      <c r="S5190" s="63"/>
      <c r="AC5190" s="63">
        <v>76486.827883766964</v>
      </c>
      <c r="AD5190" s="63"/>
      <c r="AE5190" s="54" t="s">
        <v>176</v>
      </c>
      <c r="AG5190" s="63"/>
      <c r="AK5190" s="64"/>
      <c r="AL5190" s="64"/>
      <c r="AM5190" s="65"/>
      <c r="AO5190" s="64"/>
      <c r="AP5190" s="66"/>
      <c r="AQ5190" s="66"/>
      <c r="AS5190" s="67"/>
      <c r="AT5190" s="68"/>
    </row>
    <row r="5191" spans="1:46" x14ac:dyDescent="0.25">
      <c r="A5191" s="60">
        <v>78854.906777519733</v>
      </c>
      <c r="B5191" s="54">
        <f t="shared" si="219"/>
        <v>20</v>
      </c>
      <c r="C5191" s="54">
        <f t="shared" si="220"/>
        <v>5182</v>
      </c>
      <c r="D5191" s="60">
        <v>78854.906777519733</v>
      </c>
      <c r="G5191" s="63"/>
      <c r="I5191" s="64"/>
      <c r="J5191" s="64"/>
      <c r="K5191" s="65"/>
      <c r="M5191" s="64"/>
      <c r="N5191" s="66"/>
      <c r="O5191" s="66"/>
      <c r="Q5191" s="67"/>
      <c r="R5191" s="68"/>
      <c r="S5191" s="63"/>
      <c r="AC5191" s="63">
        <v>76501.040470198728</v>
      </c>
      <c r="AD5191" s="63"/>
      <c r="AE5191" s="54" t="s">
        <v>177</v>
      </c>
      <c r="AG5191" s="63"/>
      <c r="AK5191" s="64"/>
      <c r="AL5191" s="64"/>
      <c r="AM5191" s="65"/>
      <c r="AO5191" s="64"/>
      <c r="AP5191" s="66"/>
      <c r="AQ5191" s="66"/>
      <c r="AS5191" s="67"/>
      <c r="AT5191" s="68"/>
    </row>
    <row r="5192" spans="1:46" x14ac:dyDescent="0.25">
      <c r="A5192" s="60">
        <v>78869.728306142613</v>
      </c>
      <c r="B5192" s="54">
        <f t="shared" si="219"/>
        <v>21</v>
      </c>
      <c r="C5192" s="54">
        <f t="shared" si="220"/>
        <v>5183</v>
      </c>
      <c r="D5192" s="60">
        <v>78869.728306142613</v>
      </c>
      <c r="G5192" s="63"/>
      <c r="I5192" s="64"/>
      <c r="J5192" s="64"/>
      <c r="K5192" s="65"/>
      <c r="M5192" s="64"/>
      <c r="N5192" s="66"/>
      <c r="O5192" s="66"/>
      <c r="Q5192" s="67"/>
      <c r="R5192" s="68"/>
      <c r="S5192" s="63"/>
      <c r="AC5192" s="63">
        <v>76516.394550906029</v>
      </c>
      <c r="AD5192" s="63"/>
      <c r="AE5192" s="54" t="s">
        <v>176</v>
      </c>
      <c r="AG5192" s="63"/>
      <c r="AK5192" s="64"/>
      <c r="AL5192" s="64"/>
      <c r="AM5192" s="65"/>
      <c r="AO5192" s="64"/>
      <c r="AP5192" s="66"/>
      <c r="AQ5192" s="66"/>
      <c r="AS5192" s="67"/>
      <c r="AT5192" s="68"/>
    </row>
    <row r="5193" spans="1:46" x14ac:dyDescent="0.25">
      <c r="A5193" s="60">
        <v>78884.479503076058</v>
      </c>
      <c r="B5193" s="54">
        <f t="shared" si="219"/>
        <v>22</v>
      </c>
      <c r="C5193" s="54">
        <f t="shared" si="220"/>
        <v>5184</v>
      </c>
      <c r="D5193" s="60">
        <v>78884.479503076058</v>
      </c>
      <c r="G5193" s="63"/>
      <c r="I5193" s="64"/>
      <c r="J5193" s="64"/>
      <c r="K5193" s="65"/>
      <c r="M5193" s="64"/>
      <c r="N5193" s="66"/>
      <c r="O5193" s="66"/>
      <c r="Q5193" s="67"/>
      <c r="R5193" s="68"/>
      <c r="S5193" s="63"/>
      <c r="AC5193" s="63">
        <v>76530.379457997624</v>
      </c>
      <c r="AD5193" s="63"/>
      <c r="AE5193" s="54" t="s">
        <v>177</v>
      </c>
      <c r="AG5193" s="63"/>
      <c r="AK5193" s="64"/>
      <c r="AL5193" s="64"/>
      <c r="AM5193" s="65"/>
      <c r="AO5193" s="64"/>
      <c r="AP5193" s="66"/>
      <c r="AQ5193" s="66"/>
      <c r="AS5193" s="67"/>
      <c r="AT5193" s="68"/>
    </row>
    <row r="5194" spans="1:46" x14ac:dyDescent="0.25">
      <c r="A5194" s="60">
        <v>78899.204827427864</v>
      </c>
      <c r="B5194" s="54">
        <f t="shared" si="219"/>
        <v>23</v>
      </c>
      <c r="C5194" s="54">
        <f t="shared" si="220"/>
        <v>5185</v>
      </c>
      <c r="D5194" s="60">
        <v>78899.204827427864</v>
      </c>
      <c r="G5194" s="63"/>
      <c r="I5194" s="64"/>
      <c r="J5194" s="64"/>
      <c r="K5194" s="65"/>
      <c r="M5194" s="64"/>
      <c r="N5194" s="66"/>
      <c r="O5194" s="66"/>
      <c r="Q5194" s="67"/>
      <c r="R5194" s="68"/>
      <c r="S5194" s="63"/>
      <c r="AC5194" s="63">
        <v>76545.88685627887</v>
      </c>
      <c r="AD5194" s="63"/>
      <c r="AE5194" s="54" t="s">
        <v>176</v>
      </c>
      <c r="AG5194" s="63"/>
      <c r="AK5194" s="64"/>
      <c r="AL5194" s="64"/>
      <c r="AM5194" s="65"/>
      <c r="AO5194" s="64"/>
      <c r="AP5194" s="66"/>
      <c r="AQ5194" s="66"/>
      <c r="AS5194" s="67"/>
      <c r="AT5194" s="68"/>
    </row>
    <row r="5195" spans="1:46" x14ac:dyDescent="0.25">
      <c r="A5195" s="60">
        <v>78913.923352654558</v>
      </c>
      <c r="B5195" s="54">
        <f t="shared" si="219"/>
        <v>24</v>
      </c>
      <c r="C5195" s="54">
        <f t="shared" si="220"/>
        <v>5186</v>
      </c>
      <c r="D5195" s="60">
        <v>78913.923352654558</v>
      </c>
      <c r="G5195" s="63"/>
      <c r="I5195" s="64"/>
      <c r="J5195" s="64"/>
      <c r="K5195" s="65"/>
      <c r="M5195" s="64"/>
      <c r="N5195" s="66"/>
      <c r="O5195" s="66"/>
      <c r="Q5195" s="67"/>
      <c r="R5195" s="68"/>
      <c r="S5195" s="63"/>
      <c r="AC5195" s="63">
        <v>76559.796015462372</v>
      </c>
      <c r="AD5195" s="63"/>
      <c r="AE5195" s="54" t="s">
        <v>177</v>
      </c>
      <c r="AG5195" s="63"/>
      <c r="AK5195" s="64"/>
      <c r="AL5195" s="64"/>
      <c r="AM5195" s="65"/>
      <c r="AO5195" s="64"/>
      <c r="AP5195" s="66"/>
      <c r="AQ5195" s="66"/>
      <c r="AS5195" s="67"/>
      <c r="AT5195" s="68"/>
    </row>
    <row r="5196" spans="1:46" x14ac:dyDescent="0.25">
      <c r="A5196" s="60">
        <v>78928.68136622943</v>
      </c>
      <c r="B5196" s="54">
        <f t="shared" ref="B5196:B5259" si="221">IF(B5195=24,1,B5195+1)</f>
        <v>1</v>
      </c>
      <c r="C5196" s="54">
        <f t="shared" ref="C5196:C5259" si="222">C5195+1</f>
        <v>5187</v>
      </c>
      <c r="D5196" s="60">
        <v>78928.68136622943</v>
      </c>
      <c r="G5196" s="63"/>
      <c r="I5196" s="64"/>
      <c r="J5196" s="64"/>
      <c r="K5196" s="65"/>
      <c r="M5196" s="64"/>
      <c r="N5196" s="66"/>
      <c r="O5196" s="66"/>
      <c r="Q5196" s="67"/>
      <c r="R5196" s="68"/>
      <c r="S5196" s="63"/>
      <c r="AC5196" s="63">
        <v>76575.324065732304</v>
      </c>
      <c r="AD5196" s="63"/>
      <c r="AE5196" s="54" t="s">
        <v>176</v>
      </c>
      <c r="AG5196" s="63"/>
      <c r="AK5196" s="64"/>
      <c r="AL5196" s="64"/>
      <c r="AM5196" s="65"/>
      <c r="AO5196" s="64"/>
      <c r="AP5196" s="66"/>
      <c r="AQ5196" s="66"/>
      <c r="AS5196" s="67"/>
      <c r="AT5196" s="68"/>
    </row>
    <row r="5197" spans="1:46" x14ac:dyDescent="0.25">
      <c r="A5197" s="60">
        <v>78943.496136101894</v>
      </c>
      <c r="B5197" s="54">
        <f t="shared" si="221"/>
        <v>2</v>
      </c>
      <c r="C5197" s="54">
        <f t="shared" si="222"/>
        <v>5188</v>
      </c>
      <c r="D5197" s="60">
        <v>78943.496136101894</v>
      </c>
      <c r="G5197" s="63"/>
      <c r="I5197" s="64"/>
      <c r="J5197" s="64"/>
      <c r="K5197" s="65"/>
      <c r="M5197" s="64"/>
      <c r="N5197" s="66"/>
      <c r="O5197" s="66"/>
      <c r="Q5197" s="67"/>
      <c r="R5197" s="68"/>
      <c r="S5197" s="63"/>
      <c r="AC5197" s="63">
        <v>76589.32364777429</v>
      </c>
      <c r="AD5197" s="63"/>
      <c r="AE5197" s="54" t="s">
        <v>177</v>
      </c>
      <c r="AG5197" s="63"/>
      <c r="AK5197" s="64"/>
      <c r="AL5197" s="64"/>
      <c r="AM5197" s="65"/>
      <c r="AO5197" s="64"/>
      <c r="AP5197" s="66"/>
      <c r="AQ5197" s="66"/>
      <c r="AS5197" s="67"/>
      <c r="AT5197" s="68"/>
    </row>
    <row r="5198" spans="1:46" x14ac:dyDescent="0.25">
      <c r="A5198" s="60">
        <v>78958.40812052926</v>
      </c>
      <c r="B5198" s="54">
        <f t="shared" si="221"/>
        <v>3</v>
      </c>
      <c r="C5198" s="54">
        <f t="shared" si="222"/>
        <v>5189</v>
      </c>
      <c r="D5198" s="60">
        <v>78958.40812052926</v>
      </c>
      <c r="G5198" s="63"/>
      <c r="I5198" s="64"/>
      <c r="J5198" s="64"/>
      <c r="K5198" s="65"/>
      <c r="M5198" s="64"/>
      <c r="N5198" s="66"/>
      <c r="O5198" s="66"/>
      <c r="Q5198" s="67"/>
      <c r="R5198" s="68"/>
      <c r="S5198" s="63"/>
      <c r="AC5198" s="63">
        <v>76604.727195004467</v>
      </c>
      <c r="AD5198" s="63"/>
      <c r="AE5198" s="54" t="s">
        <v>176</v>
      </c>
      <c r="AG5198" s="63"/>
      <c r="AK5198" s="64"/>
      <c r="AL5198" s="64"/>
      <c r="AM5198" s="65"/>
      <c r="AO5198" s="64"/>
      <c r="AP5198" s="66"/>
      <c r="AQ5198" s="66"/>
      <c r="AS5198" s="67"/>
      <c r="AT5198" s="68"/>
    </row>
    <row r="5199" spans="1:46" x14ac:dyDescent="0.25">
      <c r="A5199" s="60">
        <v>78973.425206960645</v>
      </c>
      <c r="B5199" s="54">
        <f t="shared" si="221"/>
        <v>4</v>
      </c>
      <c r="C5199" s="54">
        <f t="shared" si="222"/>
        <v>5190</v>
      </c>
      <c r="D5199" s="60">
        <v>78973.425206960645</v>
      </c>
      <c r="G5199" s="63"/>
      <c r="I5199" s="64"/>
      <c r="J5199" s="64"/>
      <c r="K5199" s="65"/>
      <c r="M5199" s="64"/>
      <c r="N5199" s="66"/>
      <c r="O5199" s="66"/>
      <c r="Q5199" s="67"/>
      <c r="R5199" s="68"/>
      <c r="S5199" s="63"/>
      <c r="AC5199" s="63">
        <v>76618.968249605037</v>
      </c>
      <c r="AD5199" s="63"/>
      <c r="AE5199" s="54" t="s">
        <v>177</v>
      </c>
      <c r="AG5199" s="63"/>
      <c r="AK5199" s="64"/>
      <c r="AL5199" s="64"/>
      <c r="AM5199" s="65"/>
      <c r="AO5199" s="64"/>
      <c r="AP5199" s="66"/>
      <c r="AQ5199" s="66"/>
      <c r="AS5199" s="67"/>
      <c r="AT5199" s="68"/>
    </row>
    <row r="5200" spans="1:46" x14ac:dyDescent="0.25">
      <c r="A5200" s="60">
        <v>78988.575424023904</v>
      </c>
      <c r="B5200" s="54">
        <f t="shared" si="221"/>
        <v>5</v>
      </c>
      <c r="C5200" s="54">
        <f t="shared" si="222"/>
        <v>5191</v>
      </c>
      <c r="D5200" s="60">
        <v>78988.575424023904</v>
      </c>
      <c r="G5200" s="63"/>
      <c r="I5200" s="64"/>
      <c r="J5200" s="64"/>
      <c r="K5200" s="65"/>
      <c r="M5200" s="64"/>
      <c r="N5200" s="66"/>
      <c r="O5200" s="66"/>
      <c r="Q5200" s="67"/>
      <c r="R5200" s="68"/>
      <c r="S5200" s="63"/>
      <c r="AC5200" s="63">
        <v>76634.117008861154</v>
      </c>
      <c r="AD5200" s="63"/>
      <c r="AE5200" s="54" t="s">
        <v>176</v>
      </c>
      <c r="AG5200" s="63"/>
      <c r="AK5200" s="64"/>
      <c r="AL5200" s="64"/>
      <c r="AM5200" s="65"/>
      <c r="AO5200" s="64"/>
      <c r="AP5200" s="66"/>
      <c r="AQ5200" s="66"/>
      <c r="AS5200" s="67"/>
      <c r="AT5200" s="68"/>
    </row>
    <row r="5201" spans="1:46" x14ac:dyDescent="0.25">
      <c r="A5201" s="60">
        <v>79003.850875200704</v>
      </c>
      <c r="B5201" s="54">
        <f t="shared" si="221"/>
        <v>6</v>
      </c>
      <c r="C5201" s="54">
        <f t="shared" si="222"/>
        <v>5192</v>
      </c>
      <c r="D5201" s="60">
        <v>79003.850875200704</v>
      </c>
      <c r="G5201" s="63"/>
      <c r="I5201" s="64"/>
      <c r="J5201" s="64"/>
      <c r="K5201" s="65"/>
      <c r="M5201" s="64"/>
      <c r="N5201" s="66"/>
      <c r="O5201" s="66"/>
      <c r="Q5201" s="67"/>
      <c r="R5201" s="68"/>
      <c r="S5201" s="63"/>
      <c r="AC5201" s="63">
        <v>76648.70494058216</v>
      </c>
      <c r="AD5201" s="63"/>
      <c r="AE5201" s="54" t="s">
        <v>177</v>
      </c>
      <c r="AG5201" s="63"/>
      <c r="AK5201" s="64"/>
      <c r="AL5201" s="64"/>
      <c r="AM5201" s="65"/>
      <c r="AO5201" s="64"/>
      <c r="AP5201" s="66"/>
      <c r="AQ5201" s="66"/>
      <c r="AS5201" s="67"/>
      <c r="AT5201" s="68"/>
    </row>
    <row r="5202" spans="1:46" x14ac:dyDescent="0.25">
      <c r="A5202" s="60">
        <v>79019.262913767714</v>
      </c>
      <c r="B5202" s="54">
        <f t="shared" si="221"/>
        <v>7</v>
      </c>
      <c r="C5202" s="54">
        <f t="shared" si="222"/>
        <v>5193</v>
      </c>
      <c r="D5202" s="60">
        <v>79019.262913767714</v>
      </c>
      <c r="G5202" s="63"/>
      <c r="I5202" s="64"/>
      <c r="J5202" s="64"/>
      <c r="K5202" s="65"/>
      <c r="M5202" s="64"/>
      <c r="N5202" s="66"/>
      <c r="O5202" s="66"/>
      <c r="Q5202" s="67"/>
      <c r="R5202" s="68"/>
      <c r="S5202" s="63"/>
      <c r="AC5202" s="63">
        <v>76663.515831105877</v>
      </c>
      <c r="AD5202" s="63"/>
      <c r="AE5202" s="54" t="s">
        <v>176</v>
      </c>
      <c r="AG5202" s="63"/>
      <c r="AK5202" s="64"/>
      <c r="AL5202" s="64"/>
      <c r="AM5202" s="65"/>
      <c r="AO5202" s="64"/>
      <c r="AP5202" s="66"/>
      <c r="AQ5202" s="66"/>
      <c r="AS5202" s="67"/>
      <c r="AT5202" s="68"/>
    </row>
    <row r="5203" spans="1:46" x14ac:dyDescent="0.25">
      <c r="A5203" s="60">
        <v>79034.784895253368</v>
      </c>
      <c r="B5203" s="54">
        <f t="shared" si="221"/>
        <v>8</v>
      </c>
      <c r="C5203" s="54">
        <f t="shared" si="222"/>
        <v>5194</v>
      </c>
      <c r="D5203" s="60">
        <v>79034.784895253368</v>
      </c>
      <c r="G5203" s="63"/>
      <c r="I5203" s="64"/>
      <c r="J5203" s="64"/>
      <c r="K5203" s="65"/>
      <c r="M5203" s="64"/>
      <c r="N5203" s="66"/>
      <c r="O5203" s="66"/>
      <c r="Q5203" s="67"/>
      <c r="R5203" s="68"/>
      <c r="S5203" s="63"/>
      <c r="AC5203" s="63">
        <v>76678.487213396002</v>
      </c>
      <c r="AD5203" s="63"/>
      <c r="AE5203" s="54" t="s">
        <v>177</v>
      </c>
      <c r="AG5203" s="63"/>
      <c r="AK5203" s="64"/>
      <c r="AL5203" s="64"/>
      <c r="AM5203" s="65"/>
      <c r="AO5203" s="64"/>
      <c r="AP5203" s="66"/>
      <c r="AQ5203" s="66"/>
      <c r="AS5203" s="67"/>
      <c r="AT5203" s="68"/>
    </row>
    <row r="5204" spans="1:46" x14ac:dyDescent="0.25">
      <c r="A5204" s="60">
        <v>79050.410459719598</v>
      </c>
      <c r="B5204" s="54">
        <f t="shared" si="221"/>
        <v>9</v>
      </c>
      <c r="C5204" s="54">
        <f t="shared" si="222"/>
        <v>5195</v>
      </c>
      <c r="D5204" s="60">
        <v>79050.410459719598</v>
      </c>
      <c r="G5204" s="63"/>
      <c r="I5204" s="64"/>
      <c r="J5204" s="64"/>
      <c r="K5204" s="65"/>
      <c r="M5204" s="64"/>
      <c r="N5204" s="66"/>
      <c r="O5204" s="66"/>
      <c r="Q5204" s="67"/>
      <c r="R5204" s="68"/>
      <c r="S5204" s="63"/>
      <c r="AC5204" s="63">
        <v>76692.947389055043</v>
      </c>
      <c r="AD5204" s="63"/>
      <c r="AE5204" s="54" t="s">
        <v>176</v>
      </c>
      <c r="AG5204" s="63"/>
      <c r="AK5204" s="64"/>
      <c r="AL5204" s="64"/>
      <c r="AM5204" s="65"/>
      <c r="AO5204" s="64"/>
      <c r="AP5204" s="66"/>
      <c r="AQ5204" s="66"/>
      <c r="AS5204" s="67"/>
      <c r="AT5204" s="68"/>
    </row>
    <row r="5205" spans="1:46" x14ac:dyDescent="0.25">
      <c r="A5205" s="60">
        <v>79066.09788371902</v>
      </c>
      <c r="B5205" s="54">
        <f t="shared" si="221"/>
        <v>10</v>
      </c>
      <c r="C5205" s="54">
        <f t="shared" si="222"/>
        <v>5196</v>
      </c>
      <c r="D5205" s="60">
        <v>79066.09788371902</v>
      </c>
      <c r="G5205" s="63"/>
      <c r="I5205" s="64"/>
      <c r="J5205" s="64"/>
      <c r="K5205" s="65"/>
      <c r="M5205" s="64"/>
      <c r="N5205" s="66"/>
      <c r="O5205" s="66"/>
      <c r="Q5205" s="67"/>
      <c r="R5205" s="68"/>
      <c r="S5205" s="63"/>
      <c r="AC5205" s="63">
        <v>76708.26017374685</v>
      </c>
      <c r="AD5205" s="63"/>
      <c r="AE5205" s="54" t="s">
        <v>177</v>
      </c>
      <c r="AG5205" s="63"/>
      <c r="AK5205" s="64"/>
      <c r="AL5205" s="64"/>
      <c r="AM5205" s="65"/>
      <c r="AO5205" s="64"/>
      <c r="AP5205" s="66"/>
      <c r="AQ5205" s="66"/>
      <c r="AS5205" s="67"/>
      <c r="AT5205" s="68"/>
    </row>
    <row r="5206" spans="1:46" x14ac:dyDescent="0.25">
      <c r="A5206" s="60">
        <v>79081.826608039439</v>
      </c>
      <c r="B5206" s="54">
        <f t="shared" si="221"/>
        <v>11</v>
      </c>
      <c r="C5206" s="54">
        <f t="shared" si="222"/>
        <v>5197</v>
      </c>
      <c r="D5206" s="60">
        <v>79081.826608039439</v>
      </c>
      <c r="G5206" s="63"/>
      <c r="I5206" s="64"/>
      <c r="J5206" s="64"/>
      <c r="K5206" s="65"/>
      <c r="M5206" s="64"/>
      <c r="N5206" s="66"/>
      <c r="O5206" s="66"/>
      <c r="Q5206" s="67"/>
      <c r="R5206" s="68"/>
      <c r="S5206" s="63"/>
      <c r="AC5206" s="63">
        <v>76722.431685972027</v>
      </c>
      <c r="AD5206" s="63"/>
      <c r="AE5206" s="54" t="s">
        <v>176</v>
      </c>
      <c r="AG5206" s="63"/>
      <c r="AK5206" s="64"/>
      <c r="AL5206" s="64"/>
      <c r="AM5206" s="65"/>
      <c r="AO5206" s="64"/>
      <c r="AP5206" s="66"/>
      <c r="AQ5206" s="66"/>
      <c r="AS5206" s="67"/>
      <c r="AT5206" s="68"/>
    </row>
    <row r="5207" spans="1:46" x14ac:dyDescent="0.25">
      <c r="A5207" s="60">
        <v>79097.549945948645</v>
      </c>
      <c r="B5207" s="54">
        <f t="shared" si="221"/>
        <v>12</v>
      </c>
      <c r="C5207" s="54">
        <f t="shared" si="222"/>
        <v>5198</v>
      </c>
      <c r="D5207" s="60">
        <v>79097.549945948645</v>
      </c>
      <c r="G5207" s="63"/>
      <c r="I5207" s="64"/>
      <c r="J5207" s="64"/>
      <c r="K5207" s="65"/>
      <c r="M5207" s="64"/>
      <c r="N5207" s="66"/>
      <c r="O5207" s="66"/>
      <c r="Q5207" s="67"/>
      <c r="R5207" s="68"/>
      <c r="S5207" s="63"/>
      <c r="AC5207" s="63">
        <v>76737.970223094802</v>
      </c>
      <c r="AD5207" s="63"/>
      <c r="AE5207" s="54" t="s">
        <v>177</v>
      </c>
      <c r="AG5207" s="63"/>
      <c r="AK5207" s="64"/>
      <c r="AL5207" s="64"/>
      <c r="AM5207" s="65"/>
      <c r="AO5207" s="64"/>
      <c r="AP5207" s="66"/>
      <c r="AQ5207" s="66"/>
      <c r="AS5207" s="67"/>
      <c r="AT5207" s="68"/>
    </row>
    <row r="5208" spans="1:46" x14ac:dyDescent="0.25">
      <c r="A5208" s="60">
        <v>79113.240780323744</v>
      </c>
      <c r="B5208" s="54">
        <f t="shared" si="221"/>
        <v>13</v>
      </c>
      <c r="C5208" s="54">
        <f t="shared" si="222"/>
        <v>5199</v>
      </c>
      <c r="D5208" s="60">
        <v>79113.240780323744</v>
      </c>
      <c r="G5208" s="63"/>
      <c r="I5208" s="64"/>
      <c r="J5208" s="64"/>
      <c r="K5208" s="65"/>
      <c r="M5208" s="64"/>
      <c r="N5208" s="66"/>
      <c r="O5208" s="66"/>
      <c r="Q5208" s="67"/>
      <c r="R5208" s="68"/>
      <c r="S5208" s="63"/>
      <c r="AC5208" s="63">
        <v>76751.976902691647</v>
      </c>
      <c r="AD5208" s="63"/>
      <c r="AE5208" s="54" t="s">
        <v>176</v>
      </c>
      <c r="AG5208" s="63"/>
      <c r="AK5208" s="64"/>
      <c r="AL5208" s="64"/>
      <c r="AM5208" s="65"/>
      <c r="AO5208" s="64"/>
      <c r="AP5208" s="66"/>
      <c r="AQ5208" s="66"/>
      <c r="AS5208" s="67"/>
      <c r="AT5208" s="68"/>
    </row>
    <row r="5209" spans="1:46" x14ac:dyDescent="0.25">
      <c r="A5209" s="60">
        <v>79128.860396831762</v>
      </c>
      <c r="B5209" s="54">
        <f t="shared" si="221"/>
        <v>14</v>
      </c>
      <c r="C5209" s="54">
        <f t="shared" si="222"/>
        <v>5200</v>
      </c>
      <c r="D5209" s="60">
        <v>79128.860396831762</v>
      </c>
      <c r="G5209" s="63"/>
      <c r="I5209" s="64"/>
      <c r="J5209" s="64"/>
      <c r="K5209" s="65"/>
      <c r="M5209" s="64"/>
      <c r="N5209" s="66"/>
      <c r="O5209" s="66"/>
      <c r="Q5209" s="67"/>
      <c r="R5209" s="68"/>
      <c r="S5209" s="63"/>
      <c r="AC5209" s="63">
        <v>76767.57529172767</v>
      </c>
      <c r="AD5209" s="63"/>
      <c r="AE5209" s="54" t="s">
        <v>177</v>
      </c>
      <c r="AG5209" s="63"/>
      <c r="AK5209" s="64"/>
      <c r="AL5209" s="64"/>
      <c r="AM5209" s="65"/>
      <c r="AO5209" s="64"/>
      <c r="AP5209" s="66"/>
      <c r="AQ5209" s="66"/>
      <c r="AS5209" s="67"/>
      <c r="AT5209" s="68"/>
    </row>
    <row r="5210" spans="1:46" x14ac:dyDescent="0.25">
      <c r="A5210" s="60">
        <v>79144.384230526164</v>
      </c>
      <c r="B5210" s="54">
        <f t="shared" si="221"/>
        <v>15</v>
      </c>
      <c r="C5210" s="54">
        <f t="shared" si="222"/>
        <v>5201</v>
      </c>
      <c r="D5210" s="60">
        <v>79144.384230526164</v>
      </c>
      <c r="G5210" s="63"/>
      <c r="I5210" s="64"/>
      <c r="J5210" s="64"/>
      <c r="K5210" s="65"/>
      <c r="M5210" s="64"/>
      <c r="N5210" s="66"/>
      <c r="O5210" s="66"/>
      <c r="Q5210" s="67"/>
      <c r="R5210" s="68"/>
      <c r="S5210" s="63"/>
      <c r="AC5210" s="63">
        <v>76781.574948139489</v>
      </c>
      <c r="AD5210" s="63"/>
      <c r="AE5210" s="54" t="s">
        <v>176</v>
      </c>
      <c r="AG5210" s="63"/>
      <c r="AK5210" s="64"/>
      <c r="AL5210" s="64"/>
      <c r="AM5210" s="65"/>
      <c r="AO5210" s="64"/>
      <c r="AP5210" s="66"/>
      <c r="AQ5210" s="66"/>
      <c r="AS5210" s="67"/>
      <c r="AT5210" s="68"/>
    </row>
    <row r="5211" spans="1:46" x14ac:dyDescent="0.25">
      <c r="A5211" s="60">
        <v>79159.791520264</v>
      </c>
      <c r="B5211" s="54">
        <f t="shared" si="221"/>
        <v>16</v>
      </c>
      <c r="C5211" s="54">
        <f t="shared" si="222"/>
        <v>5202</v>
      </c>
      <c r="D5211" s="60">
        <v>79159.791520264</v>
      </c>
      <c r="G5211" s="63"/>
      <c r="I5211" s="64"/>
      <c r="J5211" s="64"/>
      <c r="K5211" s="65"/>
      <c r="M5211" s="64"/>
      <c r="N5211" s="66"/>
      <c r="O5211" s="66"/>
      <c r="Q5211" s="67"/>
      <c r="R5211" s="68"/>
      <c r="S5211" s="63"/>
      <c r="AC5211" s="63">
        <v>76797.058101806324</v>
      </c>
      <c r="AD5211" s="63"/>
      <c r="AE5211" s="54" t="s">
        <v>177</v>
      </c>
      <c r="AG5211" s="63"/>
      <c r="AK5211" s="64"/>
      <c r="AL5211" s="64"/>
      <c r="AM5211" s="65"/>
      <c r="AO5211" s="64"/>
      <c r="AP5211" s="66"/>
      <c r="AQ5211" s="66"/>
      <c r="AS5211" s="67"/>
      <c r="AT5211" s="68"/>
    </row>
    <row r="5212" spans="1:46" x14ac:dyDescent="0.25">
      <c r="A5212" s="60">
        <v>79175.068471110426</v>
      </c>
      <c r="B5212" s="54">
        <f t="shared" si="221"/>
        <v>17</v>
      </c>
      <c r="C5212" s="54">
        <f t="shared" si="222"/>
        <v>5203</v>
      </c>
      <c r="D5212" s="60">
        <v>79175.068471110426</v>
      </c>
      <c r="G5212" s="63"/>
      <c r="I5212" s="64"/>
      <c r="J5212" s="64"/>
      <c r="K5212" s="65"/>
      <c r="M5212" s="64"/>
      <c r="N5212" s="66"/>
      <c r="O5212" s="66"/>
      <c r="Q5212" s="67"/>
      <c r="R5212" s="68"/>
      <c r="S5212" s="63"/>
      <c r="AC5212" s="63">
        <v>76811.20651391102</v>
      </c>
      <c r="AD5212" s="63"/>
      <c r="AE5212" s="54" t="s">
        <v>176</v>
      </c>
      <c r="AG5212" s="63"/>
      <c r="AK5212" s="64"/>
      <c r="AL5212" s="64"/>
      <c r="AM5212" s="65"/>
      <c r="AO5212" s="64"/>
      <c r="AP5212" s="66"/>
      <c r="AQ5212" s="66"/>
      <c r="AS5212" s="67"/>
      <c r="AT5212" s="68"/>
    </row>
    <row r="5213" spans="1:46" x14ac:dyDescent="0.25">
      <c r="A5213" s="60">
        <v>79190.215910421684</v>
      </c>
      <c r="B5213" s="54">
        <f t="shared" si="221"/>
        <v>18</v>
      </c>
      <c r="C5213" s="54">
        <f t="shared" si="222"/>
        <v>5204</v>
      </c>
      <c r="D5213" s="60">
        <v>79190.215910421684</v>
      </c>
      <c r="G5213" s="63"/>
      <c r="I5213" s="64"/>
      <c r="J5213" s="64"/>
      <c r="K5213" s="65"/>
      <c r="M5213" s="64"/>
      <c r="N5213" s="66"/>
      <c r="O5213" s="66"/>
      <c r="Q5213" s="67"/>
      <c r="R5213" s="68"/>
      <c r="S5213" s="63"/>
      <c r="AC5213" s="63">
        <v>76826.432414061856</v>
      </c>
      <c r="AD5213" s="63"/>
      <c r="AE5213" s="54" t="s">
        <v>177</v>
      </c>
      <c r="AG5213" s="63"/>
      <c r="AK5213" s="64"/>
      <c r="AL5213" s="64"/>
      <c r="AM5213" s="65"/>
      <c r="AO5213" s="64"/>
      <c r="AP5213" s="66"/>
      <c r="AQ5213" s="66"/>
      <c r="AS5213" s="67"/>
      <c r="AT5213" s="68"/>
    </row>
    <row r="5214" spans="1:46" x14ac:dyDescent="0.25">
      <c r="A5214" s="60">
        <v>79205.234897279646</v>
      </c>
      <c r="B5214" s="54">
        <f t="shared" si="221"/>
        <v>19</v>
      </c>
      <c r="C5214" s="54">
        <f t="shared" si="222"/>
        <v>5205</v>
      </c>
      <c r="D5214" s="60">
        <v>79205.234897279646</v>
      </c>
      <c r="G5214" s="63"/>
      <c r="I5214" s="64"/>
      <c r="J5214" s="64"/>
      <c r="K5214" s="65"/>
      <c r="M5214" s="64"/>
      <c r="N5214" s="66"/>
      <c r="O5214" s="66"/>
      <c r="Q5214" s="67"/>
      <c r="R5214" s="68"/>
      <c r="S5214" s="63"/>
      <c r="AC5214" s="63">
        <v>76840.851256066468</v>
      </c>
      <c r="AD5214" s="63"/>
      <c r="AE5214" s="54" t="s">
        <v>176</v>
      </c>
      <c r="AG5214" s="63"/>
      <c r="AK5214" s="64"/>
      <c r="AL5214" s="64"/>
      <c r="AM5214" s="65"/>
      <c r="AO5214" s="64"/>
      <c r="AP5214" s="66"/>
      <c r="AQ5214" s="66"/>
      <c r="AS5214" s="67"/>
      <c r="AT5214" s="68"/>
    </row>
    <row r="5215" spans="1:46" x14ac:dyDescent="0.25">
      <c r="A5215" s="60">
        <v>79220.145678688772</v>
      </c>
      <c r="B5215" s="54">
        <f t="shared" si="221"/>
        <v>20</v>
      </c>
      <c r="C5215" s="54">
        <f t="shared" si="222"/>
        <v>5206</v>
      </c>
      <c r="D5215" s="60">
        <v>79220.145678688772</v>
      </c>
      <c r="G5215" s="63"/>
      <c r="I5215" s="64"/>
      <c r="J5215" s="64"/>
      <c r="K5215" s="65"/>
      <c r="M5215" s="64"/>
      <c r="N5215" s="66"/>
      <c r="O5215" s="66"/>
      <c r="Q5215" s="67"/>
      <c r="R5215" s="68"/>
      <c r="S5215" s="63"/>
      <c r="AC5215" s="63">
        <v>76855.73613098776</v>
      </c>
      <c r="AD5215" s="63"/>
      <c r="AE5215" s="54" t="s">
        <v>177</v>
      </c>
      <c r="AG5215" s="63"/>
      <c r="AK5215" s="64"/>
      <c r="AL5215" s="64"/>
      <c r="AM5215" s="65"/>
      <c r="AO5215" s="64"/>
      <c r="AP5215" s="66"/>
      <c r="AQ5215" s="66"/>
      <c r="AS5215" s="67"/>
      <c r="AT5215" s="68"/>
    </row>
    <row r="5216" spans="1:46" x14ac:dyDescent="0.25">
      <c r="A5216" s="60">
        <v>79234.963128382806</v>
      </c>
      <c r="B5216" s="54">
        <f t="shared" si="221"/>
        <v>21</v>
      </c>
      <c r="C5216" s="54">
        <f t="shared" si="222"/>
        <v>5207</v>
      </c>
      <c r="D5216" s="60">
        <v>79234.963128382806</v>
      </c>
      <c r="G5216" s="63"/>
      <c r="I5216" s="64"/>
      <c r="J5216" s="64"/>
      <c r="K5216" s="65"/>
      <c r="M5216" s="64"/>
      <c r="N5216" s="66"/>
      <c r="O5216" s="66"/>
      <c r="Q5216" s="67"/>
      <c r="R5216" s="68"/>
      <c r="S5216" s="63"/>
      <c r="AC5216" s="63">
        <v>76870.492506049573</v>
      </c>
      <c r="AD5216" s="63"/>
      <c r="AE5216" s="54" t="s">
        <v>176</v>
      </c>
      <c r="AG5216" s="63"/>
      <c r="AK5216" s="64"/>
      <c r="AL5216" s="64"/>
      <c r="AM5216" s="65"/>
      <c r="AO5216" s="64"/>
      <c r="AP5216" s="66"/>
      <c r="AQ5216" s="66"/>
      <c r="AS5216" s="67"/>
      <c r="AT5216" s="68"/>
    </row>
    <row r="5217" spans="1:46" x14ac:dyDescent="0.25">
      <c r="A5217" s="60">
        <v>79249.720736155752</v>
      </c>
      <c r="B5217" s="54">
        <f t="shared" si="221"/>
        <v>22</v>
      </c>
      <c r="C5217" s="54">
        <f t="shared" si="222"/>
        <v>5208</v>
      </c>
      <c r="D5217" s="60">
        <v>79249.720736155752</v>
      </c>
      <c r="G5217" s="63"/>
      <c r="I5217" s="64"/>
      <c r="J5217" s="64"/>
      <c r="K5217" s="65"/>
      <c r="M5217" s="64"/>
      <c r="N5217" s="66"/>
      <c r="O5217" s="66"/>
      <c r="Q5217" s="67"/>
      <c r="R5217" s="68"/>
      <c r="S5217" s="63"/>
      <c r="AC5217" s="63">
        <v>76885.018003384583</v>
      </c>
      <c r="AD5217" s="63"/>
      <c r="AE5217" s="54" t="s">
        <v>177</v>
      </c>
      <c r="AG5217" s="63"/>
      <c r="AK5217" s="64"/>
      <c r="AL5217" s="64"/>
      <c r="AM5217" s="65"/>
      <c r="AO5217" s="64"/>
      <c r="AP5217" s="66"/>
      <c r="AQ5217" s="66"/>
      <c r="AS5217" s="67"/>
      <c r="AT5217" s="68"/>
    </row>
    <row r="5218" spans="1:46" x14ac:dyDescent="0.25">
      <c r="A5218" s="60">
        <v>79264.442582385149</v>
      </c>
      <c r="B5218" s="54">
        <f t="shared" si="221"/>
        <v>23</v>
      </c>
      <c r="C5218" s="54">
        <f t="shared" si="222"/>
        <v>5209</v>
      </c>
      <c r="D5218" s="60">
        <v>79264.442582385149</v>
      </c>
      <c r="G5218" s="63"/>
      <c r="I5218" s="64"/>
      <c r="J5218" s="64"/>
      <c r="K5218" s="65"/>
      <c r="M5218" s="64"/>
      <c r="N5218" s="66"/>
      <c r="O5218" s="66"/>
      <c r="Q5218" s="67"/>
      <c r="R5218" s="68"/>
      <c r="S5218" s="63"/>
      <c r="AC5218" s="63">
        <v>76900.11443415191</v>
      </c>
      <c r="AD5218" s="63"/>
      <c r="AE5218" s="54" t="s">
        <v>176</v>
      </c>
      <c r="AG5218" s="63"/>
      <c r="AK5218" s="64"/>
      <c r="AL5218" s="64"/>
      <c r="AM5218" s="65"/>
      <c r="AO5218" s="64"/>
      <c r="AP5218" s="66"/>
      <c r="AQ5218" s="66"/>
      <c r="AS5218" s="67"/>
      <c r="AT5218" s="68"/>
    </row>
    <row r="5219" spans="1:46" x14ac:dyDescent="0.25">
      <c r="A5219" s="60">
        <v>79279.167573742103</v>
      </c>
      <c r="B5219" s="54">
        <f t="shared" si="221"/>
        <v>24</v>
      </c>
      <c r="C5219" s="54">
        <f t="shared" si="222"/>
        <v>5210</v>
      </c>
      <c r="D5219" s="60">
        <v>79279.167573742103</v>
      </c>
      <c r="G5219" s="63"/>
      <c r="I5219" s="64"/>
      <c r="J5219" s="64"/>
      <c r="K5219" s="65"/>
      <c r="M5219" s="64"/>
      <c r="N5219" s="66"/>
      <c r="O5219" s="66"/>
      <c r="Q5219" s="67"/>
      <c r="R5219" s="68"/>
      <c r="S5219" s="63"/>
      <c r="AC5219" s="63">
        <v>76914.326125537977</v>
      </c>
      <c r="AD5219" s="63"/>
      <c r="AE5219" s="54" t="s">
        <v>177</v>
      </c>
      <c r="AG5219" s="63"/>
      <c r="AK5219" s="64"/>
      <c r="AL5219" s="64"/>
      <c r="AM5219" s="65"/>
      <c r="AO5219" s="64"/>
      <c r="AP5219" s="66"/>
      <c r="AQ5219" s="66"/>
      <c r="AS5219" s="67"/>
      <c r="AT5219" s="68"/>
    </row>
    <row r="5220" spans="1:46" x14ac:dyDescent="0.25">
      <c r="A5220" s="60">
        <v>79293.922182875685</v>
      </c>
      <c r="B5220" s="54">
        <f t="shared" si="221"/>
        <v>1</v>
      </c>
      <c r="C5220" s="54">
        <f t="shared" si="222"/>
        <v>5211</v>
      </c>
      <c r="D5220" s="60">
        <v>79293.922182875685</v>
      </c>
      <c r="G5220" s="63"/>
      <c r="I5220" s="64"/>
      <c r="J5220" s="64"/>
      <c r="K5220" s="65"/>
      <c r="M5220" s="64"/>
      <c r="N5220" s="66"/>
      <c r="O5220" s="66"/>
      <c r="Q5220" s="67"/>
      <c r="R5220" s="68"/>
      <c r="S5220" s="63"/>
      <c r="AC5220" s="63">
        <v>76929.699664412998</v>
      </c>
      <c r="AD5220" s="63"/>
      <c r="AE5220" s="54" t="s">
        <v>176</v>
      </c>
      <c r="AG5220" s="63"/>
      <c r="AK5220" s="64"/>
      <c r="AL5220" s="64"/>
      <c r="AM5220" s="65"/>
      <c r="AO5220" s="64"/>
      <c r="AP5220" s="66"/>
      <c r="AQ5220" s="66"/>
      <c r="AS5220" s="67"/>
      <c r="AT5220" s="68"/>
    </row>
    <row r="5221" spans="1:46" x14ac:dyDescent="0.25">
      <c r="A5221" s="60">
        <v>79308.742978874594</v>
      </c>
      <c r="B5221" s="54">
        <f t="shared" si="221"/>
        <v>2</v>
      </c>
      <c r="C5221" s="54">
        <f t="shared" si="222"/>
        <v>5212</v>
      </c>
      <c r="D5221" s="60">
        <v>79308.742978874594</v>
      </c>
      <c r="G5221" s="63"/>
      <c r="I5221" s="64"/>
      <c r="J5221" s="64"/>
      <c r="K5221" s="65"/>
      <c r="M5221" s="64"/>
      <c r="N5221" s="66"/>
      <c r="O5221" s="66"/>
      <c r="Q5221" s="67"/>
      <c r="R5221" s="68"/>
      <c r="S5221" s="63"/>
      <c r="AC5221" s="63">
        <v>76943.700837584678</v>
      </c>
      <c r="AD5221" s="63"/>
      <c r="AE5221" s="54" t="s">
        <v>177</v>
      </c>
      <c r="AG5221" s="63"/>
      <c r="AK5221" s="64"/>
      <c r="AL5221" s="64"/>
      <c r="AM5221" s="65"/>
      <c r="AO5221" s="64"/>
      <c r="AP5221" s="66"/>
      <c r="AQ5221" s="66"/>
      <c r="AS5221" s="67"/>
      <c r="AT5221" s="68"/>
    </row>
    <row r="5222" spans="1:46" x14ac:dyDescent="0.25">
      <c r="A5222" s="60">
        <v>79323.650921701454</v>
      </c>
      <c r="B5222" s="54">
        <f t="shared" si="221"/>
        <v>3</v>
      </c>
      <c r="C5222" s="54">
        <f t="shared" si="222"/>
        <v>5213</v>
      </c>
      <c r="D5222" s="60">
        <v>79323.650921701454</v>
      </c>
      <c r="G5222" s="63"/>
      <c r="I5222" s="64"/>
      <c r="J5222" s="64"/>
      <c r="K5222" s="65"/>
      <c r="M5222" s="64"/>
      <c r="N5222" s="66"/>
      <c r="O5222" s="66"/>
      <c r="Q5222" s="67"/>
      <c r="R5222" s="68"/>
      <c r="S5222" s="63"/>
      <c r="AC5222" s="63">
        <v>76959.234224223066</v>
      </c>
      <c r="AD5222" s="63"/>
      <c r="AE5222" s="54" t="s">
        <v>176</v>
      </c>
      <c r="AG5222" s="63"/>
      <c r="AK5222" s="64"/>
      <c r="AL5222" s="64"/>
      <c r="AM5222" s="65"/>
      <c r="AO5222" s="64"/>
      <c r="AP5222" s="66"/>
      <c r="AQ5222" s="66"/>
      <c r="AS5222" s="67"/>
      <c r="AT5222" s="68"/>
    </row>
    <row r="5223" spans="1:46" x14ac:dyDescent="0.25">
      <c r="A5223" s="60">
        <v>79338.673476148397</v>
      </c>
      <c r="B5223" s="54">
        <f t="shared" si="221"/>
        <v>4</v>
      </c>
      <c r="C5223" s="54">
        <f t="shared" si="222"/>
        <v>5214</v>
      </c>
      <c r="D5223" s="60">
        <v>79338.673476148397</v>
      </c>
      <c r="G5223" s="63"/>
      <c r="I5223" s="64"/>
      <c r="J5223" s="64"/>
      <c r="K5223" s="65"/>
      <c r="M5223" s="64"/>
      <c r="N5223" s="66"/>
      <c r="O5223" s="66"/>
      <c r="Q5223" s="67"/>
      <c r="R5223" s="68"/>
      <c r="S5223" s="63"/>
      <c r="AC5223" s="63">
        <v>76973.171693880577</v>
      </c>
      <c r="AD5223" s="63"/>
      <c r="AE5223" s="54" t="s">
        <v>177</v>
      </c>
      <c r="AG5223" s="63"/>
      <c r="AK5223" s="64"/>
      <c r="AL5223" s="64"/>
      <c r="AM5223" s="65"/>
      <c r="AO5223" s="64"/>
      <c r="AP5223" s="66"/>
      <c r="AQ5223" s="66"/>
      <c r="AS5223" s="67"/>
      <c r="AT5223" s="68"/>
    </row>
    <row r="5224" spans="1:46" x14ac:dyDescent="0.25">
      <c r="A5224" s="60">
        <v>79353.818323541433</v>
      </c>
      <c r="B5224" s="54">
        <f t="shared" si="221"/>
        <v>5</v>
      </c>
      <c r="C5224" s="54">
        <f t="shared" si="222"/>
        <v>5215</v>
      </c>
      <c r="D5224" s="60">
        <v>79353.818323541433</v>
      </c>
      <c r="G5224" s="63"/>
      <c r="I5224" s="64"/>
      <c r="J5224" s="64"/>
      <c r="K5224" s="65"/>
      <c r="M5224" s="64"/>
      <c r="N5224" s="66"/>
      <c r="O5224" s="66"/>
      <c r="Q5224" s="67"/>
      <c r="R5224" s="68"/>
      <c r="S5224" s="63"/>
      <c r="AC5224" s="63">
        <v>76988.717053364497</v>
      </c>
      <c r="AD5224" s="63"/>
      <c r="AE5224" s="54" t="s">
        <v>176</v>
      </c>
      <c r="AG5224" s="63"/>
      <c r="AK5224" s="64"/>
      <c r="AL5224" s="64"/>
      <c r="AM5224" s="65"/>
      <c r="AO5224" s="64"/>
      <c r="AP5224" s="66"/>
      <c r="AQ5224" s="66"/>
      <c r="AS5224" s="67"/>
      <c r="AT5224" s="68"/>
    </row>
    <row r="5225" spans="1:46" x14ac:dyDescent="0.25">
      <c r="A5225" s="60">
        <v>79369.098920176737</v>
      </c>
      <c r="B5225" s="54">
        <f t="shared" si="221"/>
        <v>6</v>
      </c>
      <c r="C5225" s="54">
        <f t="shared" si="222"/>
        <v>5216</v>
      </c>
      <c r="D5225" s="60">
        <v>79369.098920176737</v>
      </c>
      <c r="G5225" s="63"/>
      <c r="I5225" s="64"/>
      <c r="J5225" s="64"/>
      <c r="K5225" s="65"/>
      <c r="M5225" s="64"/>
      <c r="N5225" s="66"/>
      <c r="O5225" s="66"/>
      <c r="Q5225" s="67"/>
      <c r="R5225" s="68"/>
      <c r="S5225" s="63"/>
      <c r="AC5225" s="63">
        <v>77002.756549466401</v>
      </c>
      <c r="AD5225" s="63"/>
      <c r="AE5225" s="54" t="s">
        <v>177</v>
      </c>
      <c r="AG5225" s="63"/>
      <c r="AK5225" s="64"/>
      <c r="AL5225" s="64"/>
      <c r="AM5225" s="65"/>
      <c r="AO5225" s="64"/>
      <c r="AP5225" s="66"/>
      <c r="AQ5225" s="66"/>
      <c r="AS5225" s="67"/>
      <c r="AT5225" s="68"/>
    </row>
    <row r="5226" spans="1:46" x14ac:dyDescent="0.25">
      <c r="A5226" s="60">
        <v>79384.503953574225</v>
      </c>
      <c r="B5226" s="54">
        <f t="shared" si="221"/>
        <v>7</v>
      </c>
      <c r="C5226" s="54">
        <f t="shared" si="222"/>
        <v>5217</v>
      </c>
      <c r="D5226" s="60">
        <v>79384.503953574225</v>
      </c>
      <c r="G5226" s="63"/>
      <c r="I5226" s="64"/>
      <c r="J5226" s="64"/>
      <c r="K5226" s="65"/>
      <c r="M5226" s="64"/>
      <c r="N5226" s="66"/>
      <c r="O5226" s="66"/>
      <c r="Q5226" s="67"/>
      <c r="R5226" s="68"/>
      <c r="S5226" s="63"/>
      <c r="AC5226" s="63">
        <v>77018.164007159881</v>
      </c>
      <c r="AD5226" s="63"/>
      <c r="AE5226" s="54" t="s">
        <v>176</v>
      </c>
      <c r="AG5226" s="63"/>
      <c r="AK5226" s="64"/>
      <c r="AL5226" s="64"/>
      <c r="AM5226" s="65"/>
      <c r="AO5226" s="64"/>
      <c r="AP5226" s="66"/>
      <c r="AQ5226" s="66"/>
      <c r="AS5226" s="67"/>
      <c r="AT5226" s="68"/>
    </row>
    <row r="5227" spans="1:46" x14ac:dyDescent="0.25">
      <c r="A5227" s="60">
        <v>79400.031240248121</v>
      </c>
      <c r="B5227" s="54">
        <f t="shared" si="221"/>
        <v>8</v>
      </c>
      <c r="C5227" s="54">
        <f t="shared" si="222"/>
        <v>5218</v>
      </c>
      <c r="D5227" s="60">
        <v>79400.031240248121</v>
      </c>
      <c r="G5227" s="63"/>
      <c r="I5227" s="64"/>
      <c r="J5227" s="64"/>
      <c r="K5227" s="65"/>
      <c r="M5227" s="64"/>
      <c r="N5227" s="66"/>
      <c r="O5227" s="66"/>
      <c r="Q5227" s="67"/>
      <c r="R5227" s="68"/>
      <c r="S5227" s="63"/>
      <c r="AC5227" s="63">
        <v>77032.457755289506</v>
      </c>
      <c r="AD5227" s="63"/>
      <c r="AE5227" s="54" t="s">
        <v>177</v>
      </c>
      <c r="AG5227" s="63"/>
      <c r="AK5227" s="64"/>
      <c r="AL5227" s="64"/>
      <c r="AM5227" s="65"/>
      <c r="AO5227" s="64"/>
      <c r="AP5227" s="66"/>
      <c r="AQ5227" s="66"/>
      <c r="AS5227" s="67"/>
      <c r="AT5227" s="68"/>
    </row>
    <row r="5228" spans="1:46" x14ac:dyDescent="0.25">
      <c r="A5228" s="60">
        <v>79415.64905379992</v>
      </c>
      <c r="B5228" s="54">
        <f t="shared" si="221"/>
        <v>9</v>
      </c>
      <c r="C5228" s="54">
        <f t="shared" si="222"/>
        <v>5219</v>
      </c>
      <c r="D5228" s="60">
        <v>79415.64905379992</v>
      </c>
      <c r="G5228" s="63"/>
      <c r="I5228" s="64"/>
      <c r="J5228" s="64"/>
      <c r="K5228" s="65"/>
      <c r="M5228" s="64"/>
      <c r="N5228" s="66"/>
      <c r="O5228" s="66"/>
      <c r="Q5228" s="67"/>
      <c r="R5228" s="68"/>
      <c r="S5228" s="63"/>
      <c r="AC5228" s="63">
        <v>77047.600169070531</v>
      </c>
      <c r="AD5228" s="63"/>
      <c r="AE5228" s="54" t="s">
        <v>176</v>
      </c>
      <c r="AG5228" s="63"/>
      <c r="AK5228" s="64"/>
      <c r="AL5228" s="64"/>
      <c r="AM5228" s="65"/>
      <c r="AO5228" s="64"/>
      <c r="AP5228" s="66"/>
      <c r="AQ5228" s="66"/>
      <c r="AS5228" s="67"/>
      <c r="AT5228" s="68"/>
    </row>
    <row r="5229" spans="1:46" x14ac:dyDescent="0.25">
      <c r="A5229" s="60">
        <v>79431.342422217596</v>
      </c>
      <c r="B5229" s="54">
        <f t="shared" si="221"/>
        <v>10</v>
      </c>
      <c r="C5229" s="54">
        <f t="shared" si="222"/>
        <v>5220</v>
      </c>
      <c r="D5229" s="60">
        <v>79431.342422217596</v>
      </c>
      <c r="G5229" s="63"/>
      <c r="I5229" s="64"/>
      <c r="J5229" s="64"/>
      <c r="K5229" s="65"/>
      <c r="M5229" s="64"/>
      <c r="N5229" s="66"/>
      <c r="O5229" s="66"/>
      <c r="Q5229" s="67"/>
      <c r="R5229" s="68"/>
      <c r="S5229" s="63"/>
      <c r="AC5229" s="63">
        <v>77062.251093245111</v>
      </c>
      <c r="AD5229" s="63"/>
      <c r="AE5229" s="54" t="s">
        <v>177</v>
      </c>
      <c r="AG5229" s="63"/>
      <c r="AK5229" s="64"/>
      <c r="AL5229" s="64"/>
      <c r="AM5229" s="65"/>
      <c r="AO5229" s="64"/>
      <c r="AP5229" s="66"/>
      <c r="AQ5229" s="66"/>
      <c r="AS5229" s="67"/>
      <c r="AT5229" s="68"/>
    </row>
    <row r="5230" spans="1:46" x14ac:dyDescent="0.25">
      <c r="A5230" s="60">
        <v>79447.064344961196</v>
      </c>
      <c r="B5230" s="54">
        <f t="shared" si="221"/>
        <v>11</v>
      </c>
      <c r="C5230" s="54">
        <f t="shared" si="222"/>
        <v>5221</v>
      </c>
      <c r="D5230" s="60">
        <v>79447.064344961196</v>
      </c>
      <c r="G5230" s="63"/>
      <c r="I5230" s="64"/>
      <c r="J5230" s="64"/>
      <c r="K5230" s="65"/>
      <c r="M5230" s="64"/>
      <c r="N5230" s="66"/>
      <c r="O5230" s="66"/>
      <c r="Q5230" s="67"/>
      <c r="R5230" s="68"/>
      <c r="S5230" s="63"/>
      <c r="AC5230" s="63">
        <v>77077.045460318681</v>
      </c>
      <c r="AD5230" s="63"/>
      <c r="AE5230" s="54" t="s">
        <v>176</v>
      </c>
      <c r="AG5230" s="63"/>
      <c r="AK5230" s="64"/>
      <c r="AL5230" s="64"/>
      <c r="AM5230" s="65"/>
      <c r="AO5230" s="64"/>
      <c r="AP5230" s="66"/>
      <c r="AQ5230" s="66"/>
      <c r="AS5230" s="67"/>
      <c r="AT5230" s="68"/>
    </row>
    <row r="5231" spans="1:46" x14ac:dyDescent="0.25">
      <c r="A5231" s="60">
        <v>79462.793487588409</v>
      </c>
      <c r="B5231" s="54">
        <f t="shared" si="221"/>
        <v>12</v>
      </c>
      <c r="C5231" s="54">
        <f t="shared" si="222"/>
        <v>5222</v>
      </c>
      <c r="D5231" s="60">
        <v>79462.793487588409</v>
      </c>
      <c r="G5231" s="63"/>
      <c r="I5231" s="64"/>
      <c r="J5231" s="64"/>
      <c r="K5231" s="65"/>
      <c r="M5231" s="64"/>
      <c r="N5231" s="66"/>
      <c r="O5231" s="66"/>
      <c r="Q5231" s="67"/>
      <c r="R5231" s="68"/>
      <c r="S5231" s="63"/>
      <c r="AC5231" s="63">
        <v>77092.075813625008</v>
      </c>
      <c r="AD5231" s="63"/>
      <c r="AE5231" s="54" t="s">
        <v>177</v>
      </c>
      <c r="AG5231" s="63"/>
      <c r="AK5231" s="64"/>
      <c r="AL5231" s="64"/>
      <c r="AM5231" s="65"/>
      <c r="AO5231" s="64"/>
      <c r="AP5231" s="66"/>
      <c r="AQ5231" s="66"/>
      <c r="AS5231" s="67"/>
      <c r="AT5231" s="68"/>
    </row>
    <row r="5232" spans="1:46" x14ac:dyDescent="0.25">
      <c r="A5232" s="60">
        <v>79478.479477763642</v>
      </c>
      <c r="B5232" s="54">
        <f t="shared" si="221"/>
        <v>13</v>
      </c>
      <c r="C5232" s="54">
        <f t="shared" si="222"/>
        <v>5223</v>
      </c>
      <c r="D5232" s="60">
        <v>79478.479477763642</v>
      </c>
      <c r="G5232" s="63"/>
      <c r="I5232" s="64"/>
      <c r="J5232" s="64"/>
      <c r="K5232" s="65"/>
      <c r="M5232" s="64"/>
      <c r="N5232" s="66"/>
      <c r="O5232" s="66"/>
      <c r="Q5232" s="67"/>
      <c r="R5232" s="68"/>
      <c r="S5232" s="63"/>
      <c r="AC5232" s="63">
        <v>77106.505762988701</v>
      </c>
      <c r="AD5232" s="63"/>
      <c r="AE5232" s="54" t="s">
        <v>176</v>
      </c>
      <c r="AG5232" s="63"/>
      <c r="AK5232" s="64"/>
      <c r="AL5232" s="64"/>
      <c r="AM5232" s="65"/>
      <c r="AO5232" s="64"/>
      <c r="AP5232" s="66"/>
      <c r="AQ5232" s="66"/>
      <c r="AS5232" s="67"/>
      <c r="AT5232" s="68"/>
    </row>
    <row r="5233" spans="1:46" x14ac:dyDescent="0.25">
      <c r="A5233" s="60">
        <v>79494.103194124065</v>
      </c>
      <c r="B5233" s="54">
        <f t="shared" si="221"/>
        <v>14</v>
      </c>
      <c r="C5233" s="54">
        <f t="shared" si="222"/>
        <v>5224</v>
      </c>
      <c r="D5233" s="60">
        <v>79494.103194124065</v>
      </c>
      <c r="G5233" s="63"/>
      <c r="I5233" s="64"/>
      <c r="J5233" s="64"/>
      <c r="K5233" s="65"/>
      <c r="M5233" s="64"/>
      <c r="N5233" s="66"/>
      <c r="O5233" s="66"/>
      <c r="Q5233" s="67"/>
      <c r="R5233" s="68"/>
      <c r="S5233" s="63"/>
      <c r="AC5233" s="63">
        <v>77121.848079516087</v>
      </c>
      <c r="AD5233" s="63"/>
      <c r="AE5233" s="54" t="s">
        <v>177</v>
      </c>
      <c r="AG5233" s="63"/>
      <c r="AK5233" s="64"/>
      <c r="AL5233" s="64"/>
      <c r="AM5233" s="65"/>
      <c r="AO5233" s="64"/>
      <c r="AP5233" s="66"/>
      <c r="AQ5233" s="66"/>
      <c r="AS5233" s="67"/>
      <c r="AT5233" s="68"/>
    </row>
    <row r="5234" spans="1:46" x14ac:dyDescent="0.25">
      <c r="A5234" s="60">
        <v>79509.624227005988</v>
      </c>
      <c r="B5234" s="54">
        <f t="shared" si="221"/>
        <v>15</v>
      </c>
      <c r="C5234" s="54">
        <f t="shared" si="222"/>
        <v>5225</v>
      </c>
      <c r="D5234" s="60">
        <v>79509.624227005988</v>
      </c>
      <c r="G5234" s="63"/>
      <c r="I5234" s="64"/>
      <c r="J5234" s="64"/>
      <c r="K5234" s="65"/>
      <c r="M5234" s="64"/>
      <c r="N5234" s="66"/>
      <c r="O5234" s="66"/>
      <c r="Q5234" s="67"/>
      <c r="R5234" s="68"/>
      <c r="S5234" s="63"/>
      <c r="AC5234" s="63">
        <v>77135.978007830679</v>
      </c>
      <c r="AD5234" s="63"/>
      <c r="AE5234" s="54" t="s">
        <v>176</v>
      </c>
      <c r="AG5234" s="63"/>
      <c r="AK5234" s="64"/>
      <c r="AL5234" s="64"/>
      <c r="AM5234" s="65"/>
      <c r="AO5234" s="64"/>
      <c r="AP5234" s="66"/>
      <c r="AQ5234" s="66"/>
      <c r="AS5234" s="67"/>
      <c r="AT5234" s="68"/>
    </row>
    <row r="5235" spans="1:46" x14ac:dyDescent="0.25">
      <c r="A5235" s="60">
        <v>79525.033399757929</v>
      </c>
      <c r="B5235" s="54">
        <f t="shared" si="221"/>
        <v>16</v>
      </c>
      <c r="C5235" s="54">
        <f t="shared" si="222"/>
        <v>5226</v>
      </c>
      <c r="D5235" s="60">
        <v>79525.033399757929</v>
      </c>
      <c r="G5235" s="63"/>
      <c r="I5235" s="64"/>
      <c r="J5235" s="64"/>
      <c r="K5235" s="65"/>
      <c r="M5235" s="64"/>
      <c r="N5235" s="66"/>
      <c r="O5235" s="66"/>
      <c r="Q5235" s="67"/>
      <c r="R5235" s="68"/>
      <c r="S5235" s="63"/>
      <c r="AC5235" s="63">
        <v>77151.500867125113</v>
      </c>
      <c r="AD5235" s="63"/>
      <c r="AE5235" s="54" t="s">
        <v>177</v>
      </c>
      <c r="AG5235" s="63"/>
      <c r="AK5235" s="64"/>
      <c r="AL5235" s="64"/>
      <c r="AM5235" s="65"/>
      <c r="AO5235" s="64"/>
      <c r="AP5235" s="66"/>
      <c r="AQ5235" s="66"/>
      <c r="AS5235" s="67"/>
      <c r="AT5235" s="68"/>
    </row>
    <row r="5236" spans="1:46" x14ac:dyDescent="0.25">
      <c r="A5236" s="60">
        <v>79540.309272386134</v>
      </c>
      <c r="B5236" s="54">
        <f t="shared" si="221"/>
        <v>17</v>
      </c>
      <c r="C5236" s="54">
        <f t="shared" si="222"/>
        <v>5227</v>
      </c>
      <c r="D5236" s="60">
        <v>79540.309272386134</v>
      </c>
      <c r="G5236" s="63"/>
      <c r="I5236" s="64"/>
      <c r="J5236" s="64"/>
      <c r="K5236" s="65"/>
      <c r="M5236" s="64"/>
      <c r="N5236" s="66"/>
      <c r="O5236" s="66"/>
      <c r="Q5236" s="67"/>
      <c r="R5236" s="68"/>
      <c r="S5236" s="63"/>
      <c r="AC5236" s="63">
        <v>77165.4639274613</v>
      </c>
      <c r="AD5236" s="63"/>
      <c r="AE5236" s="54" t="s">
        <v>176</v>
      </c>
      <c r="AG5236" s="63"/>
      <c r="AK5236" s="64"/>
      <c r="AL5236" s="64"/>
      <c r="AM5236" s="65"/>
      <c r="AO5236" s="64"/>
      <c r="AP5236" s="66"/>
      <c r="AQ5236" s="66"/>
      <c r="AS5236" s="67"/>
      <c r="AT5236" s="68"/>
    </row>
    <row r="5237" spans="1:46" x14ac:dyDescent="0.25">
      <c r="A5237" s="60">
        <v>79555.457124006003</v>
      </c>
      <c r="B5237" s="54">
        <f t="shared" si="221"/>
        <v>18</v>
      </c>
      <c r="C5237" s="54">
        <f t="shared" si="222"/>
        <v>5228</v>
      </c>
      <c r="D5237" s="60">
        <v>79555.457124006003</v>
      </c>
      <c r="G5237" s="63"/>
      <c r="I5237" s="64"/>
      <c r="J5237" s="64"/>
      <c r="K5237" s="65"/>
      <c r="M5237" s="64"/>
      <c r="N5237" s="66"/>
      <c r="O5237" s="66"/>
      <c r="Q5237" s="67"/>
      <c r="R5237" s="68"/>
      <c r="S5237" s="63"/>
      <c r="AC5237" s="63">
        <v>77181.014451333787</v>
      </c>
      <c r="AD5237" s="63"/>
      <c r="AE5237" s="54" t="s">
        <v>177</v>
      </c>
      <c r="AG5237" s="63"/>
      <c r="AK5237" s="64"/>
      <c r="AL5237" s="64"/>
      <c r="AM5237" s="65"/>
      <c r="AO5237" s="64"/>
      <c r="AP5237" s="66"/>
      <c r="AQ5237" s="66"/>
      <c r="AS5237" s="67"/>
      <c r="AT5237" s="68"/>
    </row>
    <row r="5238" spans="1:46" x14ac:dyDescent="0.25">
      <c r="A5238" s="60">
        <v>79570.476274393033</v>
      </c>
      <c r="B5238" s="54">
        <f t="shared" si="221"/>
        <v>19</v>
      </c>
      <c r="C5238" s="54">
        <f t="shared" si="222"/>
        <v>5229</v>
      </c>
      <c r="D5238" s="60">
        <v>79570.476274393033</v>
      </c>
      <c r="G5238" s="63"/>
      <c r="I5238" s="64"/>
      <c r="J5238" s="64"/>
      <c r="K5238" s="65"/>
      <c r="M5238" s="64"/>
      <c r="N5238" s="66"/>
      <c r="O5238" s="66"/>
      <c r="Q5238" s="67"/>
      <c r="R5238" s="68"/>
      <c r="S5238" s="63"/>
      <c r="AC5238" s="63">
        <v>77194.977254641708</v>
      </c>
      <c r="AD5238" s="63"/>
      <c r="AE5238" s="54" t="s">
        <v>176</v>
      </c>
      <c r="AG5238" s="63"/>
      <c r="AK5238" s="64"/>
      <c r="AL5238" s="64"/>
      <c r="AM5238" s="65"/>
      <c r="AO5238" s="64"/>
      <c r="AP5238" s="66"/>
      <c r="AQ5238" s="66"/>
      <c r="AS5238" s="67"/>
      <c r="AT5238" s="68"/>
    </row>
    <row r="5239" spans="1:46" x14ac:dyDescent="0.25">
      <c r="A5239" s="60">
        <v>79585.387053478509</v>
      </c>
      <c r="B5239" s="54">
        <f t="shared" si="221"/>
        <v>20</v>
      </c>
      <c r="C5239" s="54">
        <f t="shared" si="222"/>
        <v>5230</v>
      </c>
      <c r="D5239" s="60">
        <v>79585.387053478509</v>
      </c>
      <c r="G5239" s="63"/>
      <c r="I5239" s="64"/>
      <c r="J5239" s="64"/>
      <c r="K5239" s="65"/>
      <c r="M5239" s="64"/>
      <c r="N5239" s="66"/>
      <c r="O5239" s="66"/>
      <c r="Q5239" s="67"/>
      <c r="R5239" s="68"/>
      <c r="S5239" s="63"/>
      <c r="AC5239" s="63">
        <v>77210.412014517467</v>
      </c>
      <c r="AD5239" s="63"/>
      <c r="AE5239" s="54" t="s">
        <v>177</v>
      </c>
      <c r="AG5239" s="63"/>
      <c r="AK5239" s="64"/>
      <c r="AL5239" s="64"/>
      <c r="AM5239" s="65"/>
      <c r="AO5239" s="64"/>
      <c r="AP5239" s="66"/>
      <c r="AQ5239" s="66"/>
      <c r="AS5239" s="67"/>
      <c r="AT5239" s="68"/>
    </row>
    <row r="5240" spans="1:46" x14ac:dyDescent="0.25">
      <c r="A5240" s="60">
        <v>79600.205348187126</v>
      </c>
      <c r="B5240" s="54">
        <f t="shared" si="221"/>
        <v>21</v>
      </c>
      <c r="C5240" s="54">
        <f t="shared" si="222"/>
        <v>5231</v>
      </c>
      <c r="D5240" s="60">
        <v>79600.205348187126</v>
      </c>
      <c r="G5240" s="63"/>
      <c r="I5240" s="64"/>
      <c r="J5240" s="64"/>
      <c r="K5240" s="65"/>
      <c r="M5240" s="64"/>
      <c r="N5240" s="66"/>
      <c r="O5240" s="66"/>
      <c r="Q5240" s="67"/>
      <c r="R5240" s="68"/>
      <c r="S5240" s="63"/>
      <c r="AC5240" s="63">
        <v>77224.536227951292</v>
      </c>
      <c r="AD5240" s="63"/>
      <c r="AE5240" s="54" t="s">
        <v>176</v>
      </c>
      <c r="AG5240" s="63"/>
      <c r="AK5240" s="64"/>
      <c r="AL5240" s="64"/>
      <c r="AM5240" s="65"/>
      <c r="AO5240" s="64"/>
      <c r="AP5240" s="66"/>
      <c r="AQ5240" s="66"/>
      <c r="AS5240" s="67"/>
      <c r="AT5240" s="68"/>
    </row>
    <row r="5241" spans="1:46" x14ac:dyDescent="0.25">
      <c r="A5241" s="60">
        <v>79614.963090324774</v>
      </c>
      <c r="B5241" s="54">
        <f t="shared" si="221"/>
        <v>22</v>
      </c>
      <c r="C5241" s="54">
        <f t="shared" si="222"/>
        <v>5232</v>
      </c>
      <c r="D5241" s="60">
        <v>79614.963090324774</v>
      </c>
      <c r="G5241" s="63"/>
      <c r="I5241" s="64"/>
      <c r="J5241" s="64"/>
      <c r="K5241" s="65"/>
      <c r="M5241" s="64"/>
      <c r="N5241" s="66"/>
      <c r="O5241" s="66"/>
      <c r="Q5241" s="67"/>
      <c r="R5241" s="68"/>
      <c r="S5241" s="63"/>
      <c r="AC5241" s="63">
        <v>77239.736374807544</v>
      </c>
      <c r="AD5241" s="63"/>
      <c r="AE5241" s="54" t="s">
        <v>177</v>
      </c>
      <c r="AG5241" s="63"/>
      <c r="AK5241" s="64"/>
      <c r="AL5241" s="64"/>
      <c r="AM5241" s="65"/>
      <c r="AO5241" s="64"/>
      <c r="AP5241" s="66"/>
      <c r="AQ5241" s="66"/>
      <c r="AS5241" s="67"/>
      <c r="AT5241" s="68"/>
    </row>
    <row r="5242" spans="1:46" x14ac:dyDescent="0.25">
      <c r="A5242" s="60">
        <v>79629.685654225759</v>
      </c>
      <c r="B5242" s="54">
        <f t="shared" si="221"/>
        <v>23</v>
      </c>
      <c r="C5242" s="54">
        <f t="shared" si="222"/>
        <v>5233</v>
      </c>
      <c r="D5242" s="60">
        <v>79629.685654225759</v>
      </c>
      <c r="G5242" s="63"/>
      <c r="I5242" s="64"/>
      <c r="J5242" s="64"/>
      <c r="K5242" s="65"/>
      <c r="M5242" s="64"/>
      <c r="N5242" s="66"/>
      <c r="O5242" s="66"/>
      <c r="Q5242" s="67"/>
      <c r="R5242" s="68"/>
      <c r="S5242" s="63"/>
      <c r="AC5242" s="63">
        <v>77254.147674870677</v>
      </c>
      <c r="AD5242" s="63"/>
      <c r="AE5242" s="54" t="s">
        <v>176</v>
      </c>
      <c r="AG5242" s="63"/>
      <c r="AK5242" s="64"/>
      <c r="AL5242" s="64"/>
      <c r="AM5242" s="65"/>
      <c r="AO5242" s="64"/>
      <c r="AP5242" s="66"/>
      <c r="AQ5242" s="66"/>
      <c r="AS5242" s="67"/>
      <c r="AT5242" s="68"/>
    </row>
    <row r="5243" spans="1:46" x14ac:dyDescent="0.25">
      <c r="A5243" s="60">
        <v>79644.410679958295</v>
      </c>
      <c r="B5243" s="54">
        <f t="shared" si="221"/>
        <v>24</v>
      </c>
      <c r="C5243" s="54">
        <f t="shared" si="222"/>
        <v>5234</v>
      </c>
      <c r="D5243" s="60">
        <v>79644.410679958295</v>
      </c>
      <c r="G5243" s="63"/>
      <c r="I5243" s="64"/>
      <c r="J5243" s="64"/>
      <c r="K5243" s="65"/>
      <c r="M5243" s="64"/>
      <c r="N5243" s="66"/>
      <c r="O5243" s="66"/>
      <c r="Q5243" s="67"/>
      <c r="R5243" s="68"/>
      <c r="S5243" s="63"/>
      <c r="AC5243" s="63">
        <v>77269.031173028518</v>
      </c>
      <c r="AD5243" s="63"/>
      <c r="AE5243" s="54" t="s">
        <v>177</v>
      </c>
      <c r="AG5243" s="63"/>
      <c r="AK5243" s="64"/>
      <c r="AL5243" s="64"/>
      <c r="AM5243" s="65"/>
      <c r="AO5243" s="64"/>
      <c r="AP5243" s="66"/>
      <c r="AQ5243" s="66"/>
      <c r="AS5243" s="67"/>
      <c r="AT5243" s="68"/>
    </row>
    <row r="5244" spans="1:46" x14ac:dyDescent="0.25">
      <c r="A5244" s="60">
        <v>79659.165332999546</v>
      </c>
      <c r="B5244" s="54">
        <f t="shared" si="221"/>
        <v>1</v>
      </c>
      <c r="C5244" s="54">
        <f t="shared" si="222"/>
        <v>5235</v>
      </c>
      <c r="D5244" s="60">
        <v>79659.165332999546</v>
      </c>
      <c r="G5244" s="63"/>
      <c r="I5244" s="64"/>
      <c r="J5244" s="64"/>
      <c r="K5244" s="65"/>
      <c r="M5244" s="64"/>
      <c r="N5244" s="66"/>
      <c r="O5244" s="66"/>
      <c r="Q5244" s="67"/>
      <c r="R5244" s="68"/>
      <c r="S5244" s="63"/>
      <c r="AC5244" s="63">
        <v>77283.795947785955</v>
      </c>
      <c r="AD5244" s="63"/>
      <c r="AE5244" s="54" t="s">
        <v>176</v>
      </c>
      <c r="AG5244" s="63"/>
      <c r="AK5244" s="64"/>
      <c r="AL5244" s="64"/>
      <c r="AM5244" s="65"/>
      <c r="AO5244" s="64"/>
      <c r="AP5244" s="66"/>
      <c r="AQ5244" s="66"/>
      <c r="AS5244" s="67"/>
      <c r="AT5244" s="68"/>
    </row>
    <row r="5245" spans="1:46" x14ac:dyDescent="0.25">
      <c r="A5245" s="60">
        <v>79673.985699724406</v>
      </c>
      <c r="B5245" s="54">
        <f t="shared" si="221"/>
        <v>2</v>
      </c>
      <c r="C5245" s="54">
        <f t="shared" si="222"/>
        <v>5236</v>
      </c>
      <c r="D5245" s="60">
        <v>79673.985699724406</v>
      </c>
      <c r="G5245" s="63"/>
      <c r="I5245" s="64"/>
      <c r="J5245" s="64"/>
      <c r="K5245" s="65"/>
      <c r="M5245" s="64"/>
      <c r="N5245" s="66"/>
      <c r="O5245" s="66"/>
      <c r="Q5245" s="67"/>
      <c r="R5245" s="68"/>
      <c r="S5245" s="63"/>
      <c r="AC5245" s="63">
        <v>77298.333848760463</v>
      </c>
      <c r="AD5245" s="63"/>
      <c r="AE5245" s="54" t="s">
        <v>177</v>
      </c>
      <c r="AG5245" s="63"/>
      <c r="AK5245" s="64"/>
      <c r="AL5245" s="64"/>
      <c r="AM5245" s="65"/>
      <c r="AO5245" s="64"/>
      <c r="AP5245" s="66"/>
      <c r="AQ5245" s="66"/>
      <c r="AS5245" s="67"/>
      <c r="AT5245" s="68"/>
    </row>
    <row r="5246" spans="1:46" x14ac:dyDescent="0.25">
      <c r="A5246" s="60">
        <v>79688.893127853982</v>
      </c>
      <c r="B5246" s="54">
        <f t="shared" si="221"/>
        <v>3</v>
      </c>
      <c r="C5246" s="54">
        <f t="shared" si="222"/>
        <v>5237</v>
      </c>
      <c r="D5246" s="60">
        <v>79688.893127853982</v>
      </c>
      <c r="G5246" s="63"/>
      <c r="I5246" s="64"/>
      <c r="J5246" s="64"/>
      <c r="K5246" s="65"/>
      <c r="M5246" s="64"/>
      <c r="N5246" s="66"/>
      <c r="O5246" s="66"/>
      <c r="Q5246" s="67"/>
      <c r="R5246" s="68"/>
      <c r="S5246" s="63"/>
      <c r="AC5246" s="63">
        <v>77313.447531040758</v>
      </c>
      <c r="AD5246" s="63"/>
      <c r="AE5246" s="54" t="s">
        <v>176</v>
      </c>
      <c r="AG5246" s="63"/>
      <c r="AK5246" s="64"/>
      <c r="AL5246" s="64"/>
      <c r="AM5246" s="65"/>
      <c r="AO5246" s="64"/>
      <c r="AP5246" s="66"/>
      <c r="AQ5246" s="66"/>
      <c r="AS5246" s="67"/>
      <c r="AT5246" s="68"/>
    </row>
    <row r="5247" spans="1:46" x14ac:dyDescent="0.25">
      <c r="A5247" s="60">
        <v>79703.914371623658</v>
      </c>
      <c r="B5247" s="54">
        <f t="shared" si="221"/>
        <v>4</v>
      </c>
      <c r="C5247" s="54">
        <f t="shared" si="222"/>
        <v>5238</v>
      </c>
      <c r="D5247" s="60">
        <v>79703.914371623658</v>
      </c>
      <c r="G5247" s="63"/>
      <c r="I5247" s="64"/>
      <c r="J5247" s="64"/>
      <c r="K5247" s="65"/>
      <c r="M5247" s="64"/>
      <c r="N5247" s="66"/>
      <c r="O5247" s="66"/>
      <c r="Q5247" s="67"/>
      <c r="R5247" s="68"/>
      <c r="S5247" s="63"/>
      <c r="AC5247" s="63">
        <v>77327.677568870597</v>
      </c>
      <c r="AD5247" s="63"/>
      <c r="AE5247" s="54" t="s">
        <v>177</v>
      </c>
      <c r="AG5247" s="63"/>
      <c r="AK5247" s="64"/>
      <c r="AL5247" s="64"/>
      <c r="AM5247" s="65"/>
      <c r="AO5247" s="64"/>
      <c r="AP5247" s="66"/>
      <c r="AQ5247" s="66"/>
      <c r="AS5247" s="67"/>
      <c r="AT5247" s="68"/>
    </row>
    <row r="5248" spans="1:46" x14ac:dyDescent="0.25">
      <c r="A5248" s="60">
        <v>79719.058867320884</v>
      </c>
      <c r="B5248" s="54">
        <f t="shared" si="221"/>
        <v>5</v>
      </c>
      <c r="C5248" s="54">
        <f t="shared" si="222"/>
        <v>5239</v>
      </c>
      <c r="D5248" s="60">
        <v>79719.058867320884</v>
      </c>
      <c r="G5248" s="63"/>
      <c r="I5248" s="64"/>
      <c r="J5248" s="64"/>
      <c r="K5248" s="65"/>
      <c r="M5248" s="64"/>
      <c r="N5248" s="66"/>
      <c r="O5248" s="66"/>
      <c r="Q5248" s="67"/>
      <c r="R5248" s="68"/>
      <c r="S5248" s="63"/>
      <c r="AC5248" s="63">
        <v>77343.069866071921</v>
      </c>
      <c r="AD5248" s="63"/>
      <c r="AE5248" s="54" t="s">
        <v>176</v>
      </c>
      <c r="AG5248" s="63"/>
      <c r="AK5248" s="64"/>
      <c r="AL5248" s="64"/>
      <c r="AM5248" s="65"/>
      <c r="AO5248" s="64"/>
      <c r="AP5248" s="66"/>
      <c r="AQ5248" s="66"/>
      <c r="AS5248" s="67"/>
      <c r="AT5248" s="68"/>
    </row>
    <row r="5249" spans="1:46" x14ac:dyDescent="0.25">
      <c r="A5249" s="60">
        <v>79734.33686193265</v>
      </c>
      <c r="B5249" s="54">
        <f t="shared" si="221"/>
        <v>6</v>
      </c>
      <c r="C5249" s="54">
        <f t="shared" si="222"/>
        <v>5240</v>
      </c>
      <c r="D5249" s="60">
        <v>79734.33686193265</v>
      </c>
      <c r="G5249" s="63"/>
      <c r="I5249" s="64"/>
      <c r="J5249" s="64"/>
      <c r="K5249" s="65"/>
      <c r="M5249" s="64"/>
      <c r="N5249" s="66"/>
      <c r="O5249" s="66"/>
      <c r="Q5249" s="67"/>
      <c r="R5249" s="68"/>
      <c r="S5249" s="63"/>
      <c r="AC5249" s="63">
        <v>77357.095873087645</v>
      </c>
      <c r="AD5249" s="63"/>
      <c r="AE5249" s="54" t="s">
        <v>177</v>
      </c>
      <c r="AG5249" s="63"/>
      <c r="AK5249" s="64"/>
      <c r="AL5249" s="64"/>
      <c r="AM5249" s="65"/>
      <c r="AO5249" s="64"/>
      <c r="AP5249" s="66"/>
      <c r="AQ5249" s="66"/>
      <c r="AS5249" s="67"/>
      <c r="AT5249" s="68"/>
    </row>
    <row r="5250" spans="1:46" x14ac:dyDescent="0.25">
      <c r="A5250" s="60">
        <v>79749.742793662008</v>
      </c>
      <c r="B5250" s="54">
        <f t="shared" si="221"/>
        <v>7</v>
      </c>
      <c r="C5250" s="54">
        <f t="shared" si="222"/>
        <v>5241</v>
      </c>
      <c r="D5250" s="60">
        <v>79749.742793662008</v>
      </c>
      <c r="G5250" s="63"/>
      <c r="I5250" s="64"/>
      <c r="J5250" s="64"/>
      <c r="K5250" s="65"/>
      <c r="M5250" s="64"/>
      <c r="N5250" s="66"/>
      <c r="O5250" s="66"/>
      <c r="Q5250" s="67"/>
      <c r="R5250" s="68"/>
      <c r="S5250" s="63"/>
      <c r="AC5250" s="63">
        <v>77372.648457399569</v>
      </c>
      <c r="AD5250" s="63"/>
      <c r="AE5250" s="54" t="s">
        <v>176</v>
      </c>
      <c r="AG5250" s="63"/>
      <c r="AK5250" s="64"/>
      <c r="AL5250" s="64"/>
      <c r="AM5250" s="65"/>
      <c r="AO5250" s="64"/>
      <c r="AP5250" s="66"/>
      <c r="AQ5250" s="66"/>
      <c r="AS5250" s="67"/>
      <c r="AT5250" s="68"/>
    </row>
    <row r="5251" spans="1:46" x14ac:dyDescent="0.25">
      <c r="A5251" s="60">
        <v>79765.265804409515</v>
      </c>
      <c r="B5251" s="54">
        <f t="shared" si="221"/>
        <v>8</v>
      </c>
      <c r="C5251" s="54">
        <f t="shared" si="222"/>
        <v>5242</v>
      </c>
      <c r="D5251" s="60">
        <v>79765.265804409515</v>
      </c>
      <c r="G5251" s="63"/>
      <c r="I5251" s="64"/>
      <c r="J5251" s="64"/>
      <c r="K5251" s="65"/>
      <c r="M5251" s="64"/>
      <c r="N5251" s="66"/>
      <c r="O5251" s="66"/>
      <c r="Q5251" s="67"/>
      <c r="R5251" s="68"/>
      <c r="S5251" s="63"/>
      <c r="AC5251" s="63">
        <v>77386.622041281778</v>
      </c>
      <c r="AD5251" s="63"/>
      <c r="AE5251" s="54" t="s">
        <v>177</v>
      </c>
      <c r="AG5251" s="63"/>
      <c r="AK5251" s="64"/>
      <c r="AL5251" s="64"/>
      <c r="AM5251" s="65"/>
      <c r="AO5251" s="64"/>
      <c r="AP5251" s="66"/>
      <c r="AQ5251" s="66"/>
      <c r="AS5251" s="67"/>
      <c r="AT5251" s="68"/>
    </row>
    <row r="5252" spans="1:46" x14ac:dyDescent="0.25">
      <c r="A5252" s="60">
        <v>79780.886704083532</v>
      </c>
      <c r="B5252" s="54">
        <f t="shared" si="221"/>
        <v>9</v>
      </c>
      <c r="C5252" s="54">
        <f t="shared" si="222"/>
        <v>5243</v>
      </c>
      <c r="D5252" s="60">
        <v>79780.886704083532</v>
      </c>
      <c r="G5252" s="63"/>
      <c r="I5252" s="64"/>
      <c r="J5252" s="64"/>
      <c r="K5252" s="65"/>
      <c r="M5252" s="64"/>
      <c r="N5252" s="66"/>
      <c r="O5252" s="66"/>
      <c r="Q5252" s="67"/>
      <c r="R5252" s="68"/>
      <c r="S5252" s="63"/>
      <c r="AC5252" s="63">
        <v>77402.187031182926</v>
      </c>
      <c r="AD5252" s="63"/>
      <c r="AE5252" s="54" t="s">
        <v>176</v>
      </c>
      <c r="AG5252" s="63"/>
      <c r="AK5252" s="64"/>
      <c r="AL5252" s="64"/>
      <c r="AM5252" s="65"/>
      <c r="AO5252" s="64"/>
      <c r="AP5252" s="66"/>
      <c r="AQ5252" s="66"/>
      <c r="AS5252" s="67"/>
      <c r="AT5252" s="68"/>
    </row>
    <row r="5253" spans="1:46" x14ac:dyDescent="0.25">
      <c r="A5253" s="60">
        <v>79796.574306035414</v>
      </c>
      <c r="B5253" s="54">
        <f t="shared" si="221"/>
        <v>10</v>
      </c>
      <c r="C5253" s="54">
        <f t="shared" si="222"/>
        <v>5244</v>
      </c>
      <c r="D5253" s="60">
        <v>79796.574306035414</v>
      </c>
      <c r="G5253" s="63"/>
      <c r="I5253" s="64"/>
      <c r="J5253" s="64"/>
      <c r="K5253" s="65"/>
      <c r="M5253" s="64"/>
      <c r="N5253" s="66"/>
      <c r="O5253" s="66"/>
      <c r="Q5253" s="67"/>
      <c r="R5253" s="68"/>
      <c r="S5253" s="63"/>
      <c r="AC5253" s="63">
        <v>77416.276103760581</v>
      </c>
      <c r="AD5253" s="63"/>
      <c r="AE5253" s="54" t="s">
        <v>177</v>
      </c>
      <c r="AG5253" s="63"/>
      <c r="AK5253" s="64"/>
      <c r="AL5253" s="64"/>
      <c r="AM5253" s="65"/>
      <c r="AO5253" s="64"/>
      <c r="AP5253" s="66"/>
      <c r="AQ5253" s="66"/>
      <c r="AS5253" s="67"/>
      <c r="AT5253" s="68"/>
    </row>
    <row r="5254" spans="1:46" x14ac:dyDescent="0.25">
      <c r="A5254" s="60">
        <v>79812.301953447983</v>
      </c>
      <c r="B5254" s="54">
        <f t="shared" si="221"/>
        <v>11</v>
      </c>
      <c r="C5254" s="54">
        <f t="shared" si="222"/>
        <v>5245</v>
      </c>
      <c r="D5254" s="60">
        <v>79812.301953447983</v>
      </c>
      <c r="G5254" s="63"/>
      <c r="I5254" s="64"/>
      <c r="J5254" s="64"/>
      <c r="K5254" s="65"/>
      <c r="M5254" s="64"/>
      <c r="N5254" s="66"/>
      <c r="O5254" s="66"/>
      <c r="Q5254" s="67"/>
      <c r="R5254" s="68"/>
      <c r="S5254" s="63"/>
      <c r="AC5254" s="63">
        <v>77431.693163756281</v>
      </c>
      <c r="AD5254" s="63"/>
      <c r="AE5254" s="54" t="s">
        <v>176</v>
      </c>
      <c r="AG5254" s="63"/>
      <c r="AK5254" s="64"/>
      <c r="AL5254" s="64"/>
      <c r="AM5254" s="65"/>
      <c r="AO5254" s="64"/>
      <c r="AP5254" s="66"/>
      <c r="AQ5254" s="66"/>
      <c r="AS5254" s="67"/>
      <c r="AT5254" s="68"/>
    </row>
    <row r="5255" spans="1:46" x14ac:dyDescent="0.25">
      <c r="A5255" s="60">
        <v>79828.02504183026</v>
      </c>
      <c r="B5255" s="54">
        <f t="shared" si="221"/>
        <v>12</v>
      </c>
      <c r="C5255" s="54">
        <f t="shared" si="222"/>
        <v>5246</v>
      </c>
      <c r="D5255" s="60">
        <v>79828.02504183026</v>
      </c>
      <c r="G5255" s="63"/>
      <c r="I5255" s="64"/>
      <c r="J5255" s="64"/>
      <c r="K5255" s="65"/>
      <c r="M5255" s="64"/>
      <c r="N5255" s="66"/>
      <c r="O5255" s="66"/>
      <c r="Q5255" s="67"/>
      <c r="R5255" s="68"/>
      <c r="S5255" s="63"/>
      <c r="AC5255" s="63">
        <v>77446.042026647367</v>
      </c>
      <c r="AD5255" s="63"/>
      <c r="AE5255" s="54" t="s">
        <v>177</v>
      </c>
      <c r="AG5255" s="63"/>
      <c r="AK5255" s="64"/>
      <c r="AL5255" s="64"/>
      <c r="AM5255" s="65"/>
      <c r="AO5255" s="64"/>
      <c r="AP5255" s="66"/>
      <c r="AQ5255" s="66"/>
      <c r="AS5255" s="67"/>
      <c r="AT5255" s="68"/>
    </row>
    <row r="5256" spans="1:46" x14ac:dyDescent="0.25">
      <c r="A5256" s="60">
        <v>79843.718792572152</v>
      </c>
      <c r="B5256" s="54">
        <f t="shared" si="221"/>
        <v>13</v>
      </c>
      <c r="C5256" s="54">
        <f t="shared" si="222"/>
        <v>5247</v>
      </c>
      <c r="D5256" s="60">
        <v>79843.718792572152</v>
      </c>
      <c r="G5256" s="63"/>
      <c r="I5256" s="64"/>
      <c r="J5256" s="64"/>
      <c r="K5256" s="65"/>
      <c r="M5256" s="64"/>
      <c r="N5256" s="66"/>
      <c r="O5256" s="66"/>
      <c r="Q5256" s="67"/>
      <c r="R5256" s="68"/>
      <c r="S5256" s="63"/>
      <c r="AC5256" s="63">
        <v>77461.166110087652</v>
      </c>
      <c r="AD5256" s="63"/>
      <c r="AE5256" s="54" t="s">
        <v>176</v>
      </c>
      <c r="AG5256" s="63"/>
      <c r="AK5256" s="64"/>
      <c r="AL5256" s="64"/>
      <c r="AM5256" s="65"/>
      <c r="AO5256" s="64"/>
      <c r="AP5256" s="66"/>
      <c r="AQ5256" s="66"/>
      <c r="AS5256" s="67"/>
      <c r="AT5256" s="68"/>
    </row>
    <row r="5257" spans="1:46" x14ac:dyDescent="0.25">
      <c r="A5257" s="60">
        <v>79859.337211701553</v>
      </c>
      <c r="B5257" s="54">
        <f t="shared" si="221"/>
        <v>14</v>
      </c>
      <c r="C5257" s="54">
        <f t="shared" si="222"/>
        <v>5248</v>
      </c>
      <c r="D5257" s="60">
        <v>79859.337211701553</v>
      </c>
      <c r="G5257" s="63"/>
      <c r="I5257" s="64"/>
      <c r="J5257" s="64"/>
      <c r="K5257" s="65"/>
      <c r="M5257" s="64"/>
      <c r="N5257" s="66"/>
      <c r="O5257" s="66"/>
      <c r="Q5257" s="67"/>
      <c r="R5257" s="68"/>
      <c r="S5257" s="63"/>
      <c r="AC5257" s="63">
        <v>77475.857018123381</v>
      </c>
      <c r="AD5257" s="63"/>
      <c r="AE5257" s="54" t="s">
        <v>177</v>
      </c>
      <c r="AG5257" s="63"/>
      <c r="AK5257" s="64"/>
      <c r="AL5257" s="64"/>
      <c r="AM5257" s="65"/>
      <c r="AO5257" s="64"/>
      <c r="AP5257" s="66"/>
      <c r="AQ5257" s="66"/>
      <c r="AS5257" s="67"/>
      <c r="AT5257" s="68"/>
    </row>
    <row r="5258" spans="1:46" x14ac:dyDescent="0.25">
      <c r="A5258" s="60">
        <v>79874.866320503876</v>
      </c>
      <c r="B5258" s="54">
        <f t="shared" si="221"/>
        <v>15</v>
      </c>
      <c r="C5258" s="54">
        <f t="shared" si="222"/>
        <v>5249</v>
      </c>
      <c r="D5258" s="60">
        <v>79874.866320503876</v>
      </c>
      <c r="G5258" s="63"/>
      <c r="I5258" s="64"/>
      <c r="J5258" s="64"/>
      <c r="K5258" s="65"/>
      <c r="M5258" s="64"/>
      <c r="N5258" s="66"/>
      <c r="O5258" s="66"/>
      <c r="Q5258" s="67"/>
      <c r="R5258" s="68"/>
      <c r="S5258" s="63"/>
      <c r="AC5258" s="63">
        <v>77490.600515149999</v>
      </c>
      <c r="AD5258" s="63"/>
      <c r="AE5258" s="54" t="s">
        <v>176</v>
      </c>
      <c r="AG5258" s="63"/>
      <c r="AK5258" s="64"/>
      <c r="AL5258" s="64"/>
      <c r="AM5258" s="65"/>
      <c r="AO5258" s="64"/>
      <c r="AP5258" s="66"/>
      <c r="AQ5258" s="66"/>
      <c r="AS5258" s="67"/>
      <c r="AT5258" s="68"/>
    </row>
    <row r="5259" spans="1:46" x14ac:dyDescent="0.25">
      <c r="A5259" s="60">
        <v>79890.270977913868</v>
      </c>
      <c r="B5259" s="54">
        <f t="shared" si="221"/>
        <v>16</v>
      </c>
      <c r="C5259" s="54">
        <f t="shared" si="222"/>
        <v>5250</v>
      </c>
      <c r="D5259" s="60">
        <v>79890.270977913868</v>
      </c>
      <c r="G5259" s="63"/>
      <c r="I5259" s="64"/>
      <c r="J5259" s="64"/>
      <c r="K5259" s="65"/>
      <c r="M5259" s="64"/>
      <c r="N5259" s="66"/>
      <c r="O5259" s="66"/>
      <c r="Q5259" s="67"/>
      <c r="R5259" s="68"/>
      <c r="S5259" s="63"/>
      <c r="AC5259" s="63">
        <v>77505.636738065165</v>
      </c>
      <c r="AD5259" s="63"/>
      <c r="AE5259" s="54" t="s">
        <v>177</v>
      </c>
      <c r="AG5259" s="63"/>
      <c r="AK5259" s="64"/>
      <c r="AL5259" s="64"/>
      <c r="AM5259" s="65"/>
      <c r="AO5259" s="64"/>
      <c r="AP5259" s="66"/>
      <c r="AQ5259" s="66"/>
      <c r="AS5259" s="67"/>
      <c r="AT5259" s="68"/>
    </row>
    <row r="5260" spans="1:46" x14ac:dyDescent="0.25">
      <c r="A5260" s="60">
        <v>79905.55379442079</v>
      </c>
      <c r="B5260" s="54">
        <f t="shared" ref="B5260:B5323" si="223">IF(B5259=24,1,B5259+1)</f>
        <v>17</v>
      </c>
      <c r="C5260" s="54">
        <f t="shared" ref="C5260:C5323" si="224">C5259+1</f>
        <v>5251</v>
      </c>
      <c r="D5260" s="60">
        <v>79905.55379442079</v>
      </c>
      <c r="G5260" s="63"/>
      <c r="I5260" s="64"/>
      <c r="J5260" s="64"/>
      <c r="K5260" s="65"/>
      <c r="M5260" s="64"/>
      <c r="N5260" s="66"/>
      <c r="O5260" s="66"/>
      <c r="Q5260" s="67"/>
      <c r="R5260" s="68"/>
      <c r="S5260" s="63"/>
      <c r="AC5260" s="63">
        <v>77520.001248438843</v>
      </c>
      <c r="AD5260" s="63"/>
      <c r="AE5260" s="54" t="s">
        <v>176</v>
      </c>
      <c r="AG5260" s="63"/>
      <c r="AK5260" s="64"/>
      <c r="AL5260" s="64"/>
      <c r="AM5260" s="65"/>
      <c r="AO5260" s="64"/>
      <c r="AP5260" s="66"/>
      <c r="AQ5260" s="66"/>
      <c r="AS5260" s="67"/>
      <c r="AT5260" s="68"/>
    </row>
    <row r="5261" spans="1:46" x14ac:dyDescent="0.25">
      <c r="A5261" s="60">
        <v>79920.697310846299</v>
      </c>
      <c r="B5261" s="54">
        <f t="shared" si="223"/>
        <v>18</v>
      </c>
      <c r="C5261" s="54">
        <f t="shared" si="224"/>
        <v>5252</v>
      </c>
      <c r="D5261" s="60">
        <v>79920.697310846299</v>
      </c>
      <c r="G5261" s="63"/>
      <c r="I5261" s="64"/>
      <c r="J5261" s="64"/>
      <c r="K5261" s="65"/>
      <c r="M5261" s="64"/>
      <c r="N5261" s="66"/>
      <c r="O5261" s="66"/>
      <c r="Q5261" s="67"/>
      <c r="R5261" s="68"/>
      <c r="S5261" s="63"/>
      <c r="AC5261" s="63">
        <v>77535.319063374773</v>
      </c>
      <c r="AD5261" s="63"/>
      <c r="AE5261" s="54" t="s">
        <v>177</v>
      </c>
      <c r="AG5261" s="63"/>
      <c r="AK5261" s="64"/>
      <c r="AL5261" s="64"/>
      <c r="AM5261" s="65"/>
      <c r="AO5261" s="64"/>
      <c r="AP5261" s="66"/>
      <c r="AQ5261" s="66"/>
      <c r="AS5261" s="67"/>
      <c r="AT5261" s="68"/>
    </row>
    <row r="5262" spans="1:46" x14ac:dyDescent="0.25">
      <c r="A5262" s="60">
        <v>79935.721823344473</v>
      </c>
      <c r="B5262" s="54">
        <f t="shared" si="223"/>
        <v>19</v>
      </c>
      <c r="C5262" s="54">
        <f t="shared" si="224"/>
        <v>5253</v>
      </c>
      <c r="D5262" s="60">
        <v>79935.721823344473</v>
      </c>
      <c r="G5262" s="63"/>
      <c r="I5262" s="64"/>
      <c r="J5262" s="64"/>
      <c r="K5262" s="65"/>
      <c r="M5262" s="64"/>
      <c r="N5262" s="66"/>
      <c r="O5262" s="66"/>
      <c r="Q5262" s="67"/>
      <c r="R5262" s="68"/>
      <c r="S5262" s="63"/>
      <c r="AC5262" s="63">
        <v>77549.392045132816</v>
      </c>
      <c r="AD5262" s="63"/>
      <c r="AE5262" s="54" t="s">
        <v>176</v>
      </c>
      <c r="AG5262" s="63"/>
      <c r="AK5262" s="64"/>
      <c r="AL5262" s="64"/>
      <c r="AM5262" s="65"/>
      <c r="AO5262" s="64"/>
      <c r="AP5262" s="66"/>
      <c r="AQ5262" s="66"/>
      <c r="AS5262" s="67"/>
      <c r="AT5262" s="68"/>
    </row>
    <row r="5263" spans="1:46" x14ac:dyDescent="0.25">
      <c r="A5263" s="60">
        <v>79950.627841900103</v>
      </c>
      <c r="B5263" s="54">
        <f t="shared" si="223"/>
        <v>20</v>
      </c>
      <c r="C5263" s="54">
        <f t="shared" si="224"/>
        <v>5254</v>
      </c>
      <c r="D5263" s="60">
        <v>79950.627841900103</v>
      </c>
      <c r="G5263" s="63"/>
      <c r="I5263" s="64"/>
      <c r="J5263" s="64"/>
      <c r="K5263" s="65"/>
      <c r="M5263" s="64"/>
      <c r="N5263" s="66"/>
      <c r="O5263" s="66"/>
      <c r="Q5263" s="67"/>
      <c r="R5263" s="68"/>
      <c r="S5263" s="63"/>
      <c r="AC5263" s="63">
        <v>77564.883990256581</v>
      </c>
      <c r="AD5263" s="63"/>
      <c r="AE5263" s="54" t="s">
        <v>177</v>
      </c>
      <c r="AG5263" s="63"/>
      <c r="AK5263" s="64"/>
      <c r="AL5263" s="64"/>
      <c r="AM5263" s="65"/>
      <c r="AO5263" s="64"/>
      <c r="AP5263" s="66"/>
      <c r="AQ5263" s="66"/>
      <c r="AS5263" s="67"/>
      <c r="AT5263" s="68"/>
    </row>
    <row r="5264" spans="1:46" x14ac:dyDescent="0.25">
      <c r="A5264" s="60">
        <v>79965.45040768059</v>
      </c>
      <c r="B5264" s="54">
        <f t="shared" si="223"/>
        <v>21</v>
      </c>
      <c r="C5264" s="54">
        <f t="shared" si="224"/>
        <v>5255</v>
      </c>
      <c r="D5264" s="60">
        <v>79965.45040768059</v>
      </c>
      <c r="G5264" s="63"/>
      <c r="I5264" s="64"/>
      <c r="J5264" s="64"/>
      <c r="K5264" s="65"/>
      <c r="M5264" s="64"/>
      <c r="N5264" s="66"/>
      <c r="O5264" s="66"/>
      <c r="Q5264" s="67"/>
      <c r="R5264" s="68"/>
      <c r="S5264" s="63"/>
      <c r="AC5264" s="63">
        <v>77578.80936464807</v>
      </c>
      <c r="AD5264" s="63"/>
      <c r="AE5264" s="54" t="s">
        <v>176</v>
      </c>
      <c r="AG5264" s="63"/>
      <c r="AK5264" s="64"/>
      <c r="AL5264" s="64"/>
      <c r="AM5264" s="65"/>
      <c r="AO5264" s="64"/>
      <c r="AP5264" s="66"/>
      <c r="AQ5264" s="66"/>
      <c r="AS5264" s="67"/>
      <c r="AT5264" s="68"/>
    </row>
    <row r="5265" spans="1:46" x14ac:dyDescent="0.25">
      <c r="A5265" s="60">
        <v>79980.202994157095</v>
      </c>
      <c r="B5265" s="54">
        <f t="shared" si="223"/>
        <v>22</v>
      </c>
      <c r="C5265" s="54">
        <f t="shared" si="224"/>
        <v>5256</v>
      </c>
      <c r="D5265" s="60">
        <v>79980.202994157095</v>
      </c>
      <c r="G5265" s="63"/>
      <c r="I5265" s="64"/>
      <c r="J5265" s="64"/>
      <c r="K5265" s="65"/>
      <c r="M5265" s="64"/>
      <c r="N5265" s="66"/>
      <c r="O5265" s="66"/>
      <c r="Q5265" s="67"/>
      <c r="R5265" s="68"/>
      <c r="S5265" s="63"/>
      <c r="AC5265" s="63">
        <v>77594.342974194791</v>
      </c>
      <c r="AD5265" s="63"/>
      <c r="AE5265" s="54" t="s">
        <v>177</v>
      </c>
      <c r="AG5265" s="63"/>
      <c r="AK5265" s="64"/>
      <c r="AL5265" s="64"/>
      <c r="AM5265" s="65"/>
      <c r="AO5265" s="64"/>
      <c r="AP5265" s="66"/>
      <c r="AQ5265" s="66"/>
      <c r="AS5265" s="67"/>
      <c r="AT5265" s="68"/>
    </row>
    <row r="5266" spans="1:46" x14ac:dyDescent="0.25">
      <c r="A5266" s="60">
        <v>79994.929776603356</v>
      </c>
      <c r="B5266" s="54">
        <f t="shared" si="223"/>
        <v>23</v>
      </c>
      <c r="C5266" s="54">
        <f t="shared" si="224"/>
        <v>5257</v>
      </c>
      <c r="D5266" s="60">
        <v>79994.929776603356</v>
      </c>
      <c r="G5266" s="63"/>
      <c r="I5266" s="64"/>
      <c r="J5266" s="64"/>
      <c r="K5266" s="65"/>
      <c r="M5266" s="64"/>
      <c r="N5266" s="66"/>
      <c r="O5266" s="66"/>
      <c r="Q5266" s="67"/>
      <c r="R5266" s="68"/>
      <c r="S5266" s="63"/>
      <c r="AC5266" s="63">
        <v>77608.287085761782</v>
      </c>
      <c r="AD5266" s="63"/>
      <c r="AE5266" s="54" t="s">
        <v>176</v>
      </c>
      <c r="AG5266" s="63"/>
      <c r="AK5266" s="64"/>
      <c r="AL5266" s="64"/>
      <c r="AM5266" s="65"/>
      <c r="AO5266" s="64"/>
      <c r="AP5266" s="66"/>
      <c r="AQ5266" s="66"/>
      <c r="AS5266" s="67"/>
      <c r="AT5266" s="68"/>
    </row>
    <row r="5267" spans="1:46" x14ac:dyDescent="0.25">
      <c r="A5267" s="60">
        <v>80009.649791074451</v>
      </c>
      <c r="B5267" s="54">
        <f t="shared" si="223"/>
        <v>24</v>
      </c>
      <c r="C5267" s="54">
        <f t="shared" si="224"/>
        <v>5258</v>
      </c>
      <c r="D5267" s="60">
        <v>80009.649791074451</v>
      </c>
      <c r="G5267" s="63"/>
      <c r="I5267" s="64"/>
      <c r="J5267" s="64"/>
      <c r="K5267" s="65"/>
      <c r="M5267" s="64"/>
      <c r="N5267" s="66"/>
      <c r="O5267" s="66"/>
      <c r="Q5267" s="67"/>
      <c r="R5267" s="68"/>
      <c r="S5267" s="63"/>
      <c r="AC5267" s="63">
        <v>77623.721354389563</v>
      </c>
      <c r="AD5267" s="63"/>
      <c r="AE5267" s="54" t="s">
        <v>177</v>
      </c>
      <c r="AG5267" s="63"/>
      <c r="AK5267" s="64"/>
      <c r="AL5267" s="64"/>
      <c r="AM5267" s="65"/>
      <c r="AO5267" s="64"/>
      <c r="AP5267" s="66"/>
      <c r="AQ5267" s="66"/>
      <c r="AS5267" s="67"/>
      <c r="AT5267" s="68"/>
    </row>
    <row r="5268" spans="1:46" x14ac:dyDescent="0.25">
      <c r="A5268" s="60">
        <v>80024.409203796182</v>
      </c>
      <c r="B5268" s="54">
        <f t="shared" si="223"/>
        <v>1</v>
      </c>
      <c r="C5268" s="54">
        <f t="shared" si="224"/>
        <v>5259</v>
      </c>
      <c r="D5268" s="60">
        <v>80024.409203796182</v>
      </c>
      <c r="G5268" s="63"/>
      <c r="I5268" s="64"/>
      <c r="J5268" s="64"/>
      <c r="K5268" s="65"/>
      <c r="M5268" s="64"/>
      <c r="N5268" s="66"/>
      <c r="O5268" s="66"/>
      <c r="Q5268" s="67"/>
      <c r="R5268" s="68"/>
      <c r="S5268" s="63"/>
      <c r="AC5268" s="63">
        <v>77637.842091612518</v>
      </c>
      <c r="AD5268" s="63"/>
      <c r="AE5268" s="54" t="s">
        <v>176</v>
      </c>
      <c r="AG5268" s="63"/>
      <c r="AK5268" s="64"/>
      <c r="AL5268" s="64"/>
      <c r="AM5268" s="65"/>
      <c r="AO5268" s="64"/>
      <c r="AP5268" s="66"/>
      <c r="AQ5268" s="66"/>
      <c r="AS5268" s="67"/>
      <c r="AT5268" s="68"/>
    </row>
    <row r="5269" spans="1:46" x14ac:dyDescent="0.25">
      <c r="A5269" s="60">
        <v>80039.224942468107</v>
      </c>
      <c r="B5269" s="54">
        <f t="shared" si="223"/>
        <v>2</v>
      </c>
      <c r="C5269" s="54">
        <f t="shared" si="224"/>
        <v>5260</v>
      </c>
      <c r="D5269" s="60">
        <v>80039.224942468107</v>
      </c>
      <c r="G5269" s="63"/>
      <c r="I5269" s="64"/>
      <c r="J5269" s="64"/>
      <c r="K5269" s="65"/>
      <c r="M5269" s="64"/>
      <c r="N5269" s="66"/>
      <c r="O5269" s="66"/>
      <c r="Q5269" s="67"/>
      <c r="R5269" s="68"/>
      <c r="S5269" s="63"/>
      <c r="AC5269" s="63">
        <v>77653.049243431073</v>
      </c>
      <c r="AD5269" s="63"/>
      <c r="AE5269" s="54" t="s">
        <v>177</v>
      </c>
      <c r="AG5269" s="63"/>
      <c r="AK5269" s="64"/>
      <c r="AL5269" s="64"/>
      <c r="AM5269" s="65"/>
      <c r="AO5269" s="64"/>
      <c r="AP5269" s="66"/>
      <c r="AQ5269" s="66"/>
      <c r="AS5269" s="67"/>
      <c r="AT5269" s="68"/>
    </row>
    <row r="5270" spans="1:46" x14ac:dyDescent="0.25">
      <c r="A5270" s="60">
        <v>80054.137455453631</v>
      </c>
      <c r="B5270" s="54">
        <f t="shared" si="223"/>
        <v>3</v>
      </c>
      <c r="C5270" s="54">
        <f t="shared" si="224"/>
        <v>5261</v>
      </c>
      <c r="D5270" s="60">
        <v>80054.137455453631</v>
      </c>
      <c r="G5270" s="63"/>
      <c r="I5270" s="64"/>
      <c r="J5270" s="64"/>
      <c r="K5270" s="65"/>
      <c r="M5270" s="64"/>
      <c r="N5270" s="66"/>
      <c r="O5270" s="66"/>
      <c r="Q5270" s="67"/>
      <c r="R5270" s="68"/>
      <c r="S5270" s="63"/>
      <c r="AC5270" s="63">
        <v>77667.468796322588</v>
      </c>
      <c r="AD5270" s="63"/>
      <c r="AE5270" s="54" t="s">
        <v>176</v>
      </c>
      <c r="AG5270" s="63"/>
      <c r="AK5270" s="64"/>
      <c r="AL5270" s="64"/>
      <c r="AM5270" s="65"/>
      <c r="AO5270" s="64"/>
      <c r="AP5270" s="66"/>
      <c r="AQ5270" s="66"/>
      <c r="AS5270" s="67"/>
      <c r="AT5270" s="68"/>
    </row>
    <row r="5271" spans="1:46" x14ac:dyDescent="0.25">
      <c r="A5271" s="60">
        <v>80069.154549420346</v>
      </c>
      <c r="B5271" s="54">
        <f t="shared" si="223"/>
        <v>4</v>
      </c>
      <c r="C5271" s="54">
        <f t="shared" si="224"/>
        <v>5262</v>
      </c>
      <c r="D5271" s="60">
        <v>80069.154549420346</v>
      </c>
      <c r="G5271" s="63"/>
      <c r="I5271" s="64"/>
      <c r="J5271" s="64"/>
      <c r="K5271" s="65"/>
      <c r="M5271" s="64"/>
      <c r="N5271" s="66"/>
      <c r="O5271" s="66"/>
      <c r="Q5271" s="67"/>
      <c r="R5271" s="68"/>
      <c r="S5271" s="63"/>
      <c r="AC5271" s="63">
        <v>77682.360573809128</v>
      </c>
      <c r="AD5271" s="63"/>
      <c r="AE5271" s="54" t="s">
        <v>177</v>
      </c>
      <c r="AG5271" s="63"/>
      <c r="AK5271" s="64"/>
      <c r="AL5271" s="64"/>
      <c r="AM5271" s="65"/>
      <c r="AO5271" s="64"/>
      <c r="AP5271" s="66"/>
      <c r="AQ5271" s="66"/>
      <c r="AS5271" s="67"/>
      <c r="AT5271" s="68"/>
    </row>
    <row r="5272" spans="1:46" x14ac:dyDescent="0.25">
      <c r="A5272" s="60">
        <v>80084.303782961331</v>
      </c>
      <c r="B5272" s="54">
        <f t="shared" si="223"/>
        <v>5</v>
      </c>
      <c r="C5272" s="54">
        <f t="shared" si="224"/>
        <v>5263</v>
      </c>
      <c r="D5272" s="60">
        <v>80084.303782961331</v>
      </c>
      <c r="G5272" s="63"/>
      <c r="I5272" s="64"/>
      <c r="J5272" s="64"/>
      <c r="K5272" s="65"/>
      <c r="M5272" s="64"/>
      <c r="N5272" s="66"/>
      <c r="O5272" s="66"/>
      <c r="Q5272" s="67"/>
      <c r="R5272" s="68"/>
      <c r="S5272" s="63"/>
      <c r="AC5272" s="63">
        <v>77697.144928357564</v>
      </c>
      <c r="AD5272" s="63"/>
      <c r="AE5272" s="54" t="s">
        <v>176</v>
      </c>
      <c r="AG5272" s="63"/>
      <c r="AK5272" s="64"/>
      <c r="AL5272" s="64"/>
      <c r="AM5272" s="65"/>
      <c r="AO5272" s="64"/>
      <c r="AP5272" s="66"/>
      <c r="AQ5272" s="66"/>
      <c r="AS5272" s="67"/>
      <c r="AT5272" s="68"/>
    </row>
    <row r="5273" spans="1:46" x14ac:dyDescent="0.25">
      <c r="A5273" s="60">
        <v>80099.578390961047</v>
      </c>
      <c r="B5273" s="54">
        <f t="shared" si="223"/>
        <v>6</v>
      </c>
      <c r="C5273" s="54">
        <f t="shared" si="224"/>
        <v>5264</v>
      </c>
      <c r="D5273" s="60">
        <v>80099.578390961047</v>
      </c>
      <c r="G5273" s="63"/>
      <c r="I5273" s="64"/>
      <c r="J5273" s="64"/>
      <c r="K5273" s="65"/>
      <c r="M5273" s="64"/>
      <c r="N5273" s="66"/>
      <c r="O5273" s="66"/>
      <c r="Q5273" s="67"/>
      <c r="R5273" s="68"/>
      <c r="S5273" s="63"/>
      <c r="AC5273" s="63">
        <v>77711.694001195021</v>
      </c>
      <c r="AD5273" s="63"/>
      <c r="AE5273" s="54" t="s">
        <v>177</v>
      </c>
      <c r="AG5273" s="63"/>
      <c r="AK5273" s="64"/>
      <c r="AL5273" s="64"/>
      <c r="AM5273" s="65"/>
      <c r="AO5273" s="64"/>
      <c r="AP5273" s="66"/>
      <c r="AQ5273" s="66"/>
      <c r="AS5273" s="67"/>
      <c r="AT5273" s="68"/>
    </row>
    <row r="5274" spans="1:46" x14ac:dyDescent="0.25">
      <c r="A5274" s="60">
        <v>80114.987817374058</v>
      </c>
      <c r="B5274" s="54">
        <f t="shared" si="223"/>
        <v>7</v>
      </c>
      <c r="C5274" s="54">
        <f t="shared" si="224"/>
        <v>5265</v>
      </c>
      <c r="D5274" s="60">
        <v>80114.987817374058</v>
      </c>
      <c r="G5274" s="63"/>
      <c r="I5274" s="64"/>
      <c r="J5274" s="64"/>
      <c r="K5274" s="65"/>
      <c r="M5274" s="64"/>
      <c r="N5274" s="66"/>
      <c r="O5274" s="66"/>
      <c r="Q5274" s="67"/>
      <c r="R5274" s="68"/>
      <c r="S5274" s="63"/>
      <c r="AC5274" s="63">
        <v>77726.842026584782</v>
      </c>
      <c r="AD5274" s="63"/>
      <c r="AE5274" s="54" t="s">
        <v>176</v>
      </c>
      <c r="AG5274" s="63"/>
      <c r="AK5274" s="64"/>
      <c r="AL5274" s="64"/>
      <c r="AM5274" s="65"/>
      <c r="AO5274" s="64"/>
      <c r="AP5274" s="66"/>
      <c r="AQ5274" s="66"/>
      <c r="AS5274" s="67"/>
      <c r="AT5274" s="68"/>
    </row>
    <row r="5275" spans="1:46" x14ac:dyDescent="0.25">
      <c r="A5275" s="60">
        <v>80130.508901587222</v>
      </c>
      <c r="B5275" s="54">
        <f t="shared" si="223"/>
        <v>8</v>
      </c>
      <c r="C5275" s="54">
        <f t="shared" si="224"/>
        <v>5266</v>
      </c>
      <c r="D5275" s="60">
        <v>80130.508901587222</v>
      </c>
      <c r="G5275" s="63"/>
      <c r="I5275" s="64"/>
      <c r="J5275" s="64"/>
      <c r="K5275" s="65"/>
      <c r="M5275" s="64"/>
      <c r="N5275" s="66"/>
      <c r="O5275" s="66"/>
      <c r="Q5275" s="67"/>
      <c r="R5275" s="68"/>
      <c r="S5275" s="63"/>
      <c r="AC5275" s="63">
        <v>77741.090180519037</v>
      </c>
      <c r="AD5275" s="63"/>
      <c r="AE5275" s="54" t="s">
        <v>177</v>
      </c>
      <c r="AG5275" s="63"/>
      <c r="AK5275" s="64"/>
      <c r="AL5275" s="64"/>
      <c r="AM5275" s="65"/>
      <c r="AO5275" s="64"/>
      <c r="AP5275" s="66"/>
      <c r="AQ5275" s="66"/>
      <c r="AS5275" s="67"/>
      <c r="AT5275" s="68"/>
    </row>
    <row r="5276" spans="1:46" x14ac:dyDescent="0.25">
      <c r="A5276" s="60">
        <v>80146.131026195828</v>
      </c>
      <c r="B5276" s="54">
        <f t="shared" si="223"/>
        <v>9</v>
      </c>
      <c r="C5276" s="54">
        <f t="shared" si="224"/>
        <v>5267</v>
      </c>
      <c r="D5276" s="60">
        <v>80146.131026195828</v>
      </c>
      <c r="G5276" s="63"/>
      <c r="I5276" s="64"/>
      <c r="J5276" s="64"/>
      <c r="K5276" s="65"/>
      <c r="M5276" s="64"/>
      <c r="N5276" s="66"/>
      <c r="O5276" s="66"/>
      <c r="Q5276" s="67"/>
      <c r="R5276" s="68"/>
      <c r="S5276" s="63"/>
      <c r="AC5276" s="63">
        <v>77756.530886440072</v>
      </c>
      <c r="AD5276" s="63"/>
      <c r="AE5276" s="54" t="s">
        <v>176</v>
      </c>
      <c r="AG5276" s="63"/>
      <c r="AK5276" s="64"/>
      <c r="AL5276" s="64"/>
      <c r="AM5276" s="65"/>
      <c r="AO5276" s="64"/>
      <c r="AP5276" s="66"/>
      <c r="AQ5276" s="66"/>
      <c r="AS5276" s="67"/>
      <c r="AT5276" s="68"/>
    </row>
    <row r="5277" spans="1:46" x14ac:dyDescent="0.25">
      <c r="A5277" s="60">
        <v>80161.818860968109</v>
      </c>
      <c r="B5277" s="54">
        <f t="shared" si="223"/>
        <v>10</v>
      </c>
      <c r="C5277" s="54">
        <f t="shared" si="224"/>
        <v>5268</v>
      </c>
      <c r="D5277" s="60">
        <v>80161.818860968109</v>
      </c>
      <c r="G5277" s="63"/>
      <c r="I5277" s="64"/>
      <c r="J5277" s="64"/>
      <c r="K5277" s="65"/>
      <c r="M5277" s="64"/>
      <c r="N5277" s="66"/>
      <c r="O5277" s="66"/>
      <c r="Q5277" s="67"/>
      <c r="R5277" s="68"/>
      <c r="S5277" s="63"/>
      <c r="AC5277" s="63">
        <v>77770.582693196833</v>
      </c>
      <c r="AD5277" s="63"/>
      <c r="AE5277" s="54" t="s">
        <v>177</v>
      </c>
      <c r="AG5277" s="63"/>
      <c r="AK5277" s="64"/>
      <c r="AL5277" s="64"/>
      <c r="AM5277" s="65"/>
      <c r="AO5277" s="64"/>
      <c r="AP5277" s="66"/>
      <c r="AQ5277" s="66"/>
      <c r="AS5277" s="67"/>
      <c r="AT5277" s="68"/>
    </row>
    <row r="5278" spans="1:46" x14ac:dyDescent="0.25">
      <c r="A5278" s="60">
        <v>80177.544720268808</v>
      </c>
      <c r="B5278" s="54">
        <f t="shared" si="223"/>
        <v>11</v>
      </c>
      <c r="C5278" s="54">
        <f t="shared" si="224"/>
        <v>5269</v>
      </c>
      <c r="D5278" s="60">
        <v>80177.544720268808</v>
      </c>
      <c r="G5278" s="63"/>
      <c r="I5278" s="64"/>
      <c r="J5278" s="64"/>
      <c r="K5278" s="65"/>
      <c r="M5278" s="64"/>
      <c r="N5278" s="66"/>
      <c r="O5278" s="66"/>
      <c r="Q5278" s="67"/>
      <c r="R5278" s="68"/>
      <c r="S5278" s="63"/>
      <c r="AC5278" s="63">
        <v>77786.180922225118</v>
      </c>
      <c r="AD5278" s="63"/>
      <c r="AE5278" s="54" t="s">
        <v>176</v>
      </c>
      <c r="AG5278" s="63"/>
      <c r="AK5278" s="64"/>
      <c r="AL5278" s="64"/>
      <c r="AM5278" s="65"/>
      <c r="AO5278" s="64"/>
      <c r="AP5278" s="66"/>
      <c r="AQ5278" s="66"/>
      <c r="AS5278" s="67"/>
      <c r="AT5278" s="68"/>
    </row>
    <row r="5279" spans="1:46" x14ac:dyDescent="0.25">
      <c r="A5279" s="60">
        <v>80193.270534595009</v>
      </c>
      <c r="B5279" s="54">
        <f t="shared" si="223"/>
        <v>12</v>
      </c>
      <c r="C5279" s="54">
        <f t="shared" si="224"/>
        <v>5270</v>
      </c>
      <c r="D5279" s="60">
        <v>80193.270534595009</v>
      </c>
      <c r="G5279" s="63"/>
      <c r="I5279" s="64"/>
      <c r="J5279" s="64"/>
      <c r="K5279" s="65"/>
      <c r="M5279" s="64"/>
      <c r="N5279" s="66"/>
      <c r="O5279" s="66"/>
      <c r="Q5279" s="67"/>
      <c r="R5279" s="68"/>
      <c r="S5279" s="63"/>
      <c r="AC5279" s="63">
        <v>77800.184156949166</v>
      </c>
      <c r="AD5279" s="63"/>
      <c r="AE5279" s="54" t="s">
        <v>177</v>
      </c>
      <c r="AG5279" s="63"/>
      <c r="AK5279" s="64"/>
      <c r="AL5279" s="64"/>
      <c r="AM5279" s="65"/>
      <c r="AO5279" s="64"/>
      <c r="AP5279" s="66"/>
      <c r="AQ5279" s="66"/>
      <c r="AS5279" s="67"/>
      <c r="AT5279" s="68"/>
    </row>
    <row r="5280" spans="1:46" x14ac:dyDescent="0.25">
      <c r="A5280" s="60">
        <v>80208.959816565737</v>
      </c>
      <c r="B5280" s="54">
        <f t="shared" si="223"/>
        <v>13</v>
      </c>
      <c r="C5280" s="54">
        <f t="shared" si="224"/>
        <v>5271</v>
      </c>
      <c r="D5280" s="60">
        <v>80208.959816565737</v>
      </c>
      <c r="G5280" s="63"/>
      <c r="I5280" s="64"/>
      <c r="J5280" s="64"/>
      <c r="K5280" s="65"/>
      <c r="M5280" s="64"/>
      <c r="N5280" s="66"/>
      <c r="O5280" s="66"/>
      <c r="Q5280" s="67"/>
      <c r="R5280" s="68"/>
      <c r="S5280" s="63"/>
      <c r="AC5280" s="63">
        <v>77815.762677245773</v>
      </c>
      <c r="AD5280" s="63"/>
      <c r="AE5280" s="54" t="s">
        <v>176</v>
      </c>
      <c r="AG5280" s="63"/>
      <c r="AK5280" s="64"/>
      <c r="AL5280" s="64"/>
      <c r="AM5280" s="65"/>
      <c r="AO5280" s="64"/>
      <c r="AP5280" s="66"/>
      <c r="AQ5280" s="66"/>
      <c r="AS5280" s="67"/>
      <c r="AT5280" s="68"/>
    </row>
    <row r="5281" spans="1:46" x14ac:dyDescent="0.25">
      <c r="A5281" s="60">
        <v>80224.583001377061</v>
      </c>
      <c r="B5281" s="54">
        <f t="shared" si="223"/>
        <v>14</v>
      </c>
      <c r="C5281" s="54">
        <f t="shared" si="224"/>
        <v>5272</v>
      </c>
      <c r="D5281" s="60">
        <v>80224.583001377061</v>
      </c>
      <c r="G5281" s="63"/>
      <c r="I5281" s="64"/>
      <c r="J5281" s="64"/>
      <c r="K5281" s="65"/>
      <c r="M5281" s="64"/>
      <c r="N5281" s="66"/>
      <c r="O5281" s="66"/>
      <c r="Q5281" s="67"/>
      <c r="R5281" s="68"/>
      <c r="S5281" s="63"/>
      <c r="AC5281" s="63">
        <v>77829.87654069718</v>
      </c>
      <c r="AD5281" s="63"/>
      <c r="AE5281" s="54" t="s">
        <v>177</v>
      </c>
      <c r="AG5281" s="63"/>
      <c r="AK5281" s="64"/>
      <c r="AL5281" s="64"/>
      <c r="AM5281" s="65"/>
      <c r="AO5281" s="64"/>
      <c r="AP5281" s="66"/>
      <c r="AQ5281" s="66"/>
      <c r="AS5281" s="67"/>
      <c r="AT5281" s="68"/>
    </row>
    <row r="5282" spans="1:46" x14ac:dyDescent="0.25">
      <c r="A5282" s="60">
        <v>80240.105919777881</v>
      </c>
      <c r="B5282" s="54">
        <f t="shared" si="223"/>
        <v>15</v>
      </c>
      <c r="C5282" s="54">
        <f t="shared" si="224"/>
        <v>5273</v>
      </c>
      <c r="D5282" s="60">
        <v>80240.105919777881</v>
      </c>
      <c r="G5282" s="63"/>
      <c r="I5282" s="64"/>
      <c r="J5282" s="64"/>
      <c r="K5282" s="65"/>
      <c r="M5282" s="64"/>
      <c r="N5282" s="66"/>
      <c r="O5282" s="66"/>
      <c r="Q5282" s="67"/>
      <c r="R5282" s="68"/>
      <c r="S5282" s="63"/>
      <c r="AC5282" s="63">
        <v>77845.258573540021</v>
      </c>
      <c r="AD5282" s="63"/>
      <c r="AE5282" s="54" t="s">
        <v>176</v>
      </c>
      <c r="AG5282" s="63"/>
      <c r="AK5282" s="64"/>
      <c r="AL5282" s="64"/>
      <c r="AM5282" s="65"/>
      <c r="AO5282" s="64"/>
      <c r="AP5282" s="66"/>
      <c r="AQ5282" s="66"/>
      <c r="AS5282" s="67"/>
      <c r="AT5282" s="68"/>
    </row>
    <row r="5283" spans="1:46" x14ac:dyDescent="0.25">
      <c r="A5283" s="60">
        <v>80255.516392888501</v>
      </c>
      <c r="B5283" s="54">
        <f t="shared" si="223"/>
        <v>16</v>
      </c>
      <c r="C5283" s="54">
        <f t="shared" si="224"/>
        <v>5274</v>
      </c>
      <c r="D5283" s="60">
        <v>80255.516392888501</v>
      </c>
      <c r="G5283" s="63"/>
      <c r="I5283" s="64"/>
      <c r="J5283" s="64"/>
      <c r="K5283" s="65"/>
      <c r="M5283" s="64"/>
      <c r="N5283" s="66"/>
      <c r="O5283" s="66"/>
      <c r="Q5283" s="67"/>
      <c r="R5283" s="68"/>
      <c r="S5283" s="63"/>
      <c r="AC5283" s="63">
        <v>77859.617104929406</v>
      </c>
      <c r="AD5283" s="63"/>
      <c r="AE5283" s="54" t="s">
        <v>177</v>
      </c>
      <c r="AG5283" s="63"/>
      <c r="AK5283" s="64"/>
      <c r="AL5283" s="64"/>
      <c r="AM5283" s="65"/>
      <c r="AO5283" s="64"/>
      <c r="AP5283" s="66"/>
      <c r="AQ5283" s="66"/>
      <c r="AS5283" s="67"/>
      <c r="AT5283" s="68"/>
    </row>
    <row r="5284" spans="1:46" x14ac:dyDescent="0.25">
      <c r="A5284" s="60">
        <v>80270.792211979162</v>
      </c>
      <c r="B5284" s="54">
        <f t="shared" si="223"/>
        <v>17</v>
      </c>
      <c r="C5284" s="54">
        <f t="shared" si="224"/>
        <v>5275</v>
      </c>
      <c r="D5284" s="60">
        <v>80270.792211979162</v>
      </c>
      <c r="G5284" s="63"/>
      <c r="I5284" s="64"/>
      <c r="J5284" s="64"/>
      <c r="K5284" s="65"/>
      <c r="M5284" s="64"/>
      <c r="N5284" s="66"/>
      <c r="O5284" s="66"/>
      <c r="Q5284" s="67"/>
      <c r="R5284" s="68"/>
      <c r="S5284" s="63"/>
      <c r="AC5284" s="63">
        <v>77874.672829427291</v>
      </c>
      <c r="AD5284" s="63"/>
      <c r="AE5284" s="54" t="s">
        <v>176</v>
      </c>
      <c r="AG5284" s="63"/>
      <c r="AK5284" s="64"/>
      <c r="AL5284" s="64"/>
      <c r="AM5284" s="65"/>
      <c r="AO5284" s="64"/>
      <c r="AP5284" s="66"/>
      <c r="AQ5284" s="66"/>
      <c r="AS5284" s="67"/>
      <c r="AT5284" s="68"/>
    </row>
    <row r="5285" spans="1:46" x14ac:dyDescent="0.25">
      <c r="A5285" s="60">
        <v>80285.941789834294</v>
      </c>
      <c r="B5285" s="54">
        <f t="shared" si="223"/>
        <v>18</v>
      </c>
      <c r="C5285" s="54">
        <f t="shared" si="224"/>
        <v>5276</v>
      </c>
      <c r="D5285" s="60">
        <v>80285.941789834294</v>
      </c>
      <c r="G5285" s="63"/>
      <c r="I5285" s="64"/>
      <c r="J5285" s="64"/>
      <c r="K5285" s="65"/>
      <c r="M5285" s="64"/>
      <c r="N5285" s="66"/>
      <c r="O5285" s="66"/>
      <c r="Q5285" s="67"/>
      <c r="R5285" s="68"/>
      <c r="S5285" s="63"/>
      <c r="AC5285" s="63">
        <v>77889.356693582609</v>
      </c>
      <c r="AD5285" s="63"/>
      <c r="AE5285" s="54" t="s">
        <v>177</v>
      </c>
      <c r="AG5285" s="63"/>
      <c r="AK5285" s="64"/>
      <c r="AL5285" s="64"/>
      <c r="AM5285" s="65"/>
      <c r="AO5285" s="64"/>
      <c r="AP5285" s="66"/>
      <c r="AQ5285" s="66"/>
      <c r="AS5285" s="67"/>
      <c r="AT5285" s="68"/>
    </row>
    <row r="5286" spans="1:46" x14ac:dyDescent="0.25">
      <c r="A5286" s="60">
        <v>80300.958990214393</v>
      </c>
      <c r="B5286" s="54">
        <f t="shared" si="223"/>
        <v>19</v>
      </c>
      <c r="C5286" s="54">
        <f t="shared" si="224"/>
        <v>5277</v>
      </c>
      <c r="D5286" s="60">
        <v>80300.958990214393</v>
      </c>
      <c r="G5286" s="63"/>
      <c r="I5286" s="64"/>
      <c r="J5286" s="64"/>
      <c r="K5286" s="65"/>
      <c r="M5286" s="64"/>
      <c r="N5286" s="66"/>
      <c r="O5286" s="66"/>
      <c r="Q5286" s="67"/>
      <c r="R5286" s="68"/>
      <c r="S5286" s="63"/>
      <c r="AC5286" s="63">
        <v>77904.03043668624</v>
      </c>
      <c r="AD5286" s="63"/>
      <c r="AE5286" s="54" t="s">
        <v>176</v>
      </c>
      <c r="AG5286" s="63"/>
      <c r="AK5286" s="64"/>
      <c r="AL5286" s="64"/>
      <c r="AM5286" s="65"/>
      <c r="AO5286" s="64"/>
      <c r="AP5286" s="66"/>
      <c r="AQ5286" s="66"/>
      <c r="AS5286" s="67"/>
      <c r="AT5286" s="68"/>
    </row>
    <row r="5287" spans="1:46" x14ac:dyDescent="0.25">
      <c r="A5287" s="60">
        <v>80315.870963799302</v>
      </c>
      <c r="B5287" s="54">
        <f t="shared" si="223"/>
        <v>20</v>
      </c>
      <c r="C5287" s="54">
        <f t="shared" si="224"/>
        <v>5278</v>
      </c>
      <c r="D5287" s="60">
        <v>80315.870963799302</v>
      </c>
      <c r="G5287" s="63"/>
      <c r="I5287" s="64"/>
      <c r="J5287" s="64"/>
      <c r="K5287" s="65"/>
      <c r="M5287" s="64"/>
      <c r="N5287" s="66"/>
      <c r="O5287" s="66"/>
      <c r="Q5287" s="67"/>
      <c r="R5287" s="68"/>
      <c r="S5287" s="63"/>
      <c r="AC5287" s="63">
        <v>77919.053552469704</v>
      </c>
      <c r="AD5287" s="63"/>
      <c r="AE5287" s="54" t="s">
        <v>177</v>
      </c>
      <c r="AG5287" s="63"/>
      <c r="AK5287" s="64"/>
      <c r="AL5287" s="64"/>
      <c r="AM5287" s="65"/>
      <c r="AO5287" s="64"/>
      <c r="AP5287" s="66"/>
      <c r="AQ5287" s="66"/>
      <c r="AS5287" s="67"/>
      <c r="AT5287" s="68"/>
    </row>
    <row r="5288" spans="1:46" x14ac:dyDescent="0.25">
      <c r="A5288" s="60">
        <v>80330.686093091033</v>
      </c>
      <c r="B5288" s="54">
        <f t="shared" si="223"/>
        <v>21</v>
      </c>
      <c r="C5288" s="54">
        <f t="shared" si="224"/>
        <v>5279</v>
      </c>
      <c r="D5288" s="60">
        <v>80330.686093091033</v>
      </c>
      <c r="G5288" s="63"/>
      <c r="I5288" s="64"/>
      <c r="J5288" s="64"/>
      <c r="K5288" s="65"/>
      <c r="M5288" s="64"/>
      <c r="N5288" s="66"/>
      <c r="O5288" s="66"/>
      <c r="Q5288" s="67"/>
      <c r="R5288" s="68"/>
      <c r="S5288" s="63"/>
      <c r="AC5288" s="63">
        <v>77933.36753709102</v>
      </c>
      <c r="AD5288" s="63"/>
      <c r="AE5288" s="54" t="s">
        <v>176</v>
      </c>
      <c r="AG5288" s="63"/>
      <c r="AK5288" s="64"/>
      <c r="AL5288" s="64"/>
      <c r="AM5288" s="65"/>
      <c r="AO5288" s="64"/>
      <c r="AP5288" s="66"/>
      <c r="AQ5288" s="66"/>
      <c r="AS5288" s="67"/>
      <c r="AT5288" s="68"/>
    </row>
    <row r="5289" spans="1:46" x14ac:dyDescent="0.25">
      <c r="A5289" s="60">
        <v>80345.444569221698</v>
      </c>
      <c r="B5289" s="54">
        <f t="shared" si="223"/>
        <v>22</v>
      </c>
      <c r="C5289" s="54">
        <f t="shared" si="224"/>
        <v>5280</v>
      </c>
      <c r="D5289" s="60">
        <v>80345.444569221698</v>
      </c>
      <c r="G5289" s="63"/>
      <c r="I5289" s="64"/>
      <c r="J5289" s="64"/>
      <c r="K5289" s="65"/>
      <c r="M5289" s="64"/>
      <c r="N5289" s="66"/>
      <c r="O5289" s="66"/>
      <c r="Q5289" s="67"/>
      <c r="R5289" s="68"/>
      <c r="S5289" s="63"/>
      <c r="AC5289" s="63">
        <v>77948.677166393027</v>
      </c>
      <c r="AD5289" s="63"/>
      <c r="AE5289" s="54" t="s">
        <v>177</v>
      </c>
      <c r="AG5289" s="63"/>
      <c r="AK5289" s="64"/>
      <c r="AL5289" s="64"/>
      <c r="AM5289" s="65"/>
      <c r="AO5289" s="64"/>
      <c r="AP5289" s="66"/>
      <c r="AQ5289" s="66"/>
      <c r="AS5289" s="67"/>
      <c r="AT5289" s="68"/>
    </row>
    <row r="5290" spans="1:46" x14ac:dyDescent="0.25">
      <c r="A5290" s="60">
        <v>80360.164104036521</v>
      </c>
      <c r="B5290" s="54">
        <f t="shared" si="223"/>
        <v>23</v>
      </c>
      <c r="C5290" s="54">
        <f t="shared" si="224"/>
        <v>5281</v>
      </c>
      <c r="D5290" s="60">
        <v>80360.164104036521</v>
      </c>
      <c r="G5290" s="63"/>
      <c r="I5290" s="64"/>
      <c r="J5290" s="64"/>
      <c r="K5290" s="65"/>
      <c r="M5290" s="64"/>
      <c r="N5290" s="66"/>
      <c r="O5290" s="66"/>
      <c r="Q5290" s="67"/>
      <c r="R5290" s="68"/>
      <c r="S5290" s="63"/>
      <c r="AC5290" s="63">
        <v>77962.721258275677</v>
      </c>
      <c r="AD5290" s="63"/>
      <c r="AE5290" s="54" t="s">
        <v>176</v>
      </c>
      <c r="AG5290" s="63"/>
      <c r="AK5290" s="64"/>
      <c r="AL5290" s="64"/>
      <c r="AM5290" s="65"/>
      <c r="AO5290" s="64"/>
      <c r="AP5290" s="66"/>
      <c r="AQ5290" s="66"/>
      <c r="AS5290" s="67"/>
      <c r="AT5290" s="68"/>
    </row>
    <row r="5291" spans="1:46" x14ac:dyDescent="0.25">
      <c r="A5291" s="60">
        <v>80374.890359330457</v>
      </c>
      <c r="B5291" s="54">
        <f t="shared" si="223"/>
        <v>24</v>
      </c>
      <c r="C5291" s="54">
        <f t="shared" si="224"/>
        <v>5282</v>
      </c>
      <c r="D5291" s="60">
        <v>80374.890359330457</v>
      </c>
      <c r="G5291" s="63"/>
      <c r="I5291" s="64"/>
      <c r="J5291" s="64"/>
      <c r="K5291" s="65"/>
      <c r="M5291" s="64"/>
      <c r="N5291" s="66"/>
      <c r="O5291" s="66"/>
      <c r="Q5291" s="67"/>
      <c r="R5291" s="68"/>
      <c r="S5291" s="63"/>
      <c r="AC5291" s="63">
        <v>77978.210471190978</v>
      </c>
      <c r="AD5291" s="63"/>
      <c r="AE5291" s="54" t="s">
        <v>177</v>
      </c>
      <c r="AG5291" s="63"/>
      <c r="AK5291" s="64"/>
      <c r="AL5291" s="64"/>
      <c r="AM5291" s="65"/>
      <c r="AO5291" s="64"/>
      <c r="AP5291" s="66"/>
      <c r="AQ5291" s="66"/>
      <c r="AS5291" s="67"/>
      <c r="AT5291" s="68"/>
    </row>
    <row r="5292" spans="1:46" x14ac:dyDescent="0.25">
      <c r="A5292" s="60">
        <v>80389.643162602093</v>
      </c>
      <c r="B5292" s="54">
        <f t="shared" si="223"/>
        <v>1</v>
      </c>
      <c r="C5292" s="54">
        <f t="shared" si="224"/>
        <v>5283</v>
      </c>
      <c r="D5292" s="60">
        <v>80389.643162602093</v>
      </c>
      <c r="G5292" s="63"/>
      <c r="I5292" s="64"/>
      <c r="J5292" s="64"/>
      <c r="K5292" s="65"/>
      <c r="M5292" s="64"/>
      <c r="N5292" s="66"/>
      <c r="O5292" s="66"/>
      <c r="Q5292" s="67"/>
      <c r="R5292" s="68"/>
      <c r="S5292" s="63"/>
      <c r="AC5292" s="63">
        <v>77992.123703540303</v>
      </c>
      <c r="AD5292" s="63"/>
      <c r="AE5292" s="54" t="s">
        <v>176</v>
      </c>
      <c r="AG5292" s="63"/>
      <c r="AK5292" s="64"/>
      <c r="AL5292" s="64"/>
      <c r="AM5292" s="65"/>
      <c r="AO5292" s="64"/>
      <c r="AP5292" s="66"/>
      <c r="AQ5292" s="66"/>
      <c r="AS5292" s="67"/>
      <c r="AT5292" s="68"/>
    </row>
    <row r="5293" spans="1:46" x14ac:dyDescent="0.25">
      <c r="A5293" s="60">
        <v>80404.465895778034</v>
      </c>
      <c r="B5293" s="54">
        <f t="shared" si="223"/>
        <v>2</v>
      </c>
      <c r="C5293" s="54">
        <f t="shared" si="224"/>
        <v>5284</v>
      </c>
      <c r="D5293" s="60">
        <v>80404.465895778034</v>
      </c>
      <c r="G5293" s="63"/>
      <c r="I5293" s="64"/>
      <c r="J5293" s="64"/>
      <c r="K5293" s="65"/>
      <c r="M5293" s="64"/>
      <c r="N5293" s="66"/>
      <c r="O5293" s="66"/>
      <c r="Q5293" s="67"/>
      <c r="R5293" s="68"/>
      <c r="S5293" s="63"/>
      <c r="AC5293" s="63">
        <v>78007.654729777016</v>
      </c>
      <c r="AD5293" s="63"/>
      <c r="AE5293" s="54" t="s">
        <v>177</v>
      </c>
      <c r="AG5293" s="63"/>
      <c r="AK5293" s="64"/>
      <c r="AL5293" s="64"/>
      <c r="AM5293" s="65"/>
      <c r="AO5293" s="64"/>
      <c r="AP5293" s="66"/>
      <c r="AQ5293" s="66"/>
      <c r="AS5293" s="67"/>
      <c r="AT5293" s="68"/>
    </row>
    <row r="5294" spans="1:46" x14ac:dyDescent="0.25">
      <c r="A5294" s="60">
        <v>80419.372597856913</v>
      </c>
      <c r="B5294" s="54">
        <f t="shared" si="223"/>
        <v>3</v>
      </c>
      <c r="C5294" s="54">
        <f t="shared" si="224"/>
        <v>5285</v>
      </c>
      <c r="D5294" s="60">
        <v>80419.372597856913</v>
      </c>
      <c r="G5294" s="63"/>
      <c r="I5294" s="64"/>
      <c r="J5294" s="64"/>
      <c r="K5294" s="65"/>
      <c r="M5294" s="64"/>
      <c r="N5294" s="66"/>
      <c r="O5294" s="66"/>
      <c r="Q5294" s="67"/>
      <c r="R5294" s="68"/>
      <c r="S5294" s="63"/>
      <c r="AC5294" s="63">
        <v>78021.600438619498</v>
      </c>
      <c r="AD5294" s="63"/>
      <c r="AE5294" s="54" t="s">
        <v>176</v>
      </c>
      <c r="AG5294" s="63"/>
      <c r="AK5294" s="64"/>
      <c r="AL5294" s="64"/>
      <c r="AM5294" s="65"/>
      <c r="AO5294" s="64"/>
      <c r="AP5294" s="66"/>
      <c r="AQ5294" s="66"/>
      <c r="AS5294" s="67"/>
      <c r="AT5294" s="68"/>
    </row>
    <row r="5295" spans="1:46" x14ac:dyDescent="0.25">
      <c r="A5295" s="60">
        <v>80434.397443093359</v>
      </c>
      <c r="B5295" s="54">
        <f t="shared" si="223"/>
        <v>4</v>
      </c>
      <c r="C5295" s="54">
        <f t="shared" si="224"/>
        <v>5286</v>
      </c>
      <c r="D5295" s="60">
        <v>80434.397443093359</v>
      </c>
      <c r="G5295" s="63"/>
      <c r="I5295" s="64"/>
      <c r="J5295" s="64"/>
      <c r="K5295" s="65"/>
      <c r="M5295" s="64"/>
      <c r="N5295" s="66"/>
      <c r="O5295" s="66"/>
      <c r="Q5295" s="67"/>
      <c r="R5295" s="68"/>
      <c r="S5295" s="63"/>
      <c r="AC5295" s="63">
        <v>78037.032138905022</v>
      </c>
      <c r="AD5295" s="63"/>
      <c r="AE5295" s="54" t="s">
        <v>177</v>
      </c>
      <c r="AG5295" s="63"/>
      <c r="AK5295" s="64"/>
      <c r="AL5295" s="64"/>
      <c r="AM5295" s="65"/>
      <c r="AO5295" s="64"/>
      <c r="AP5295" s="66"/>
      <c r="AQ5295" s="66"/>
      <c r="AS5295" s="67"/>
      <c r="AT5295" s="68"/>
    </row>
    <row r="5296" spans="1:46" x14ac:dyDescent="0.25">
      <c r="A5296" s="60">
        <v>80449.541343647987</v>
      </c>
      <c r="B5296" s="54">
        <f t="shared" si="223"/>
        <v>5</v>
      </c>
      <c r="C5296" s="54">
        <f t="shared" si="224"/>
        <v>5287</v>
      </c>
      <c r="D5296" s="60">
        <v>80449.541343647987</v>
      </c>
      <c r="G5296" s="63"/>
      <c r="I5296" s="64"/>
      <c r="J5296" s="64"/>
      <c r="K5296" s="65"/>
      <c r="M5296" s="64"/>
      <c r="N5296" s="66"/>
      <c r="O5296" s="66"/>
      <c r="Q5296" s="67"/>
      <c r="R5296" s="68"/>
      <c r="S5296" s="63"/>
      <c r="AC5296" s="63">
        <v>78051.170050155837</v>
      </c>
      <c r="AD5296" s="63"/>
      <c r="AE5296" s="54" t="s">
        <v>176</v>
      </c>
      <c r="AG5296" s="63"/>
      <c r="AK5296" s="64"/>
      <c r="AL5296" s="64"/>
      <c r="AM5296" s="65"/>
      <c r="AO5296" s="64"/>
      <c r="AP5296" s="66"/>
      <c r="AQ5296" s="66"/>
      <c r="AS5296" s="67"/>
      <c r="AT5296" s="68"/>
    </row>
    <row r="5297" spans="1:46" x14ac:dyDescent="0.25">
      <c r="A5297" s="60">
        <v>80464.823921964504</v>
      </c>
      <c r="B5297" s="54">
        <f t="shared" si="223"/>
        <v>6</v>
      </c>
      <c r="C5297" s="54">
        <f t="shared" si="224"/>
        <v>5288</v>
      </c>
      <c r="D5297" s="60">
        <v>80464.823921964504</v>
      </c>
      <c r="G5297" s="63"/>
      <c r="I5297" s="64"/>
      <c r="J5297" s="64"/>
      <c r="K5297" s="65"/>
      <c r="M5297" s="64"/>
      <c r="N5297" s="66"/>
      <c r="O5297" s="66"/>
      <c r="Q5297" s="67"/>
      <c r="R5297" s="68"/>
      <c r="S5297" s="63"/>
      <c r="AC5297" s="63">
        <v>78066.381043354515</v>
      </c>
      <c r="AD5297" s="63"/>
      <c r="AE5297" s="54" t="s">
        <v>177</v>
      </c>
      <c r="AG5297" s="63"/>
      <c r="AK5297" s="64"/>
      <c r="AL5297" s="64"/>
      <c r="AM5297" s="65"/>
      <c r="AO5297" s="64"/>
      <c r="AP5297" s="66"/>
      <c r="AQ5297" s="66"/>
      <c r="AS5297" s="67"/>
      <c r="AT5297" s="68"/>
    </row>
    <row r="5298" spans="1:46" x14ac:dyDescent="0.25">
      <c r="A5298" s="60">
        <v>80480.228143130895</v>
      </c>
      <c r="B5298" s="54">
        <f t="shared" si="223"/>
        <v>7</v>
      </c>
      <c r="C5298" s="54">
        <f t="shared" si="224"/>
        <v>5289</v>
      </c>
      <c r="D5298" s="60">
        <v>80480.228143130895</v>
      </c>
      <c r="G5298" s="63"/>
      <c r="I5298" s="64"/>
      <c r="J5298" s="64"/>
      <c r="K5298" s="65"/>
      <c r="M5298" s="64"/>
      <c r="N5298" s="66"/>
      <c r="O5298" s="66"/>
      <c r="Q5298" s="67"/>
      <c r="R5298" s="68"/>
      <c r="S5298" s="63"/>
      <c r="AC5298" s="63">
        <v>78080.839114057366</v>
      </c>
      <c r="AD5298" s="63"/>
      <c r="AE5298" s="54" t="s">
        <v>176</v>
      </c>
      <c r="AG5298" s="63"/>
      <c r="AK5298" s="64"/>
      <c r="AL5298" s="64"/>
      <c r="AM5298" s="65"/>
      <c r="AO5298" s="64"/>
      <c r="AP5298" s="66"/>
      <c r="AQ5298" s="66"/>
      <c r="AS5298" s="67"/>
      <c r="AT5298" s="68"/>
    </row>
    <row r="5299" spans="1:46" x14ac:dyDescent="0.25">
      <c r="A5299" s="60">
        <v>80495.756403870881</v>
      </c>
      <c r="B5299" s="54">
        <f t="shared" si="223"/>
        <v>8</v>
      </c>
      <c r="C5299" s="54">
        <f t="shared" si="224"/>
        <v>5290</v>
      </c>
      <c r="D5299" s="60">
        <v>80495.756403870881</v>
      </c>
      <c r="G5299" s="63"/>
      <c r="I5299" s="64"/>
      <c r="J5299" s="64"/>
      <c r="K5299" s="65"/>
      <c r="M5299" s="64"/>
      <c r="N5299" s="66"/>
      <c r="O5299" s="66"/>
      <c r="Q5299" s="67"/>
      <c r="R5299" s="68"/>
      <c r="S5299" s="63"/>
      <c r="AC5299" s="63">
        <v>78095.744368170854</v>
      </c>
      <c r="AD5299" s="63"/>
      <c r="AE5299" s="54" t="s">
        <v>177</v>
      </c>
      <c r="AG5299" s="63"/>
      <c r="AK5299" s="64"/>
      <c r="AL5299" s="64"/>
      <c r="AM5299" s="65"/>
      <c r="AO5299" s="64"/>
      <c r="AP5299" s="66"/>
      <c r="AQ5299" s="66"/>
      <c r="AS5299" s="67"/>
      <c r="AT5299" s="68"/>
    </row>
    <row r="5300" spans="1:46" x14ac:dyDescent="0.25">
      <c r="A5300" s="60">
        <v>80511.373683023266</v>
      </c>
      <c r="B5300" s="54">
        <f t="shared" si="223"/>
        <v>9</v>
      </c>
      <c r="C5300" s="54">
        <f t="shared" si="224"/>
        <v>5291</v>
      </c>
      <c r="D5300" s="60">
        <v>80511.373683023266</v>
      </c>
      <c r="G5300" s="63"/>
      <c r="I5300" s="64"/>
      <c r="J5300" s="64"/>
      <c r="K5300" s="65"/>
      <c r="M5300" s="64"/>
      <c r="N5300" s="66"/>
      <c r="O5300" s="66"/>
      <c r="Q5300" s="67"/>
      <c r="R5300" s="68"/>
      <c r="S5300" s="63"/>
      <c r="AC5300" s="63">
        <v>78110.590336293448</v>
      </c>
      <c r="AD5300" s="63"/>
      <c r="AE5300" s="54" t="s">
        <v>176</v>
      </c>
      <c r="AG5300" s="63"/>
      <c r="AK5300" s="64"/>
      <c r="AL5300" s="64"/>
      <c r="AM5300" s="65"/>
      <c r="AO5300" s="64"/>
      <c r="AP5300" s="66"/>
      <c r="AQ5300" s="66"/>
      <c r="AS5300" s="67"/>
      <c r="AT5300" s="68"/>
    </row>
    <row r="5301" spans="1:46" x14ac:dyDescent="0.25">
      <c r="A5301" s="60">
        <v>80527.066517779604</v>
      </c>
      <c r="B5301" s="54">
        <f t="shared" si="223"/>
        <v>10</v>
      </c>
      <c r="C5301" s="54">
        <f t="shared" si="224"/>
        <v>5292</v>
      </c>
      <c r="D5301" s="60">
        <v>80527.066517779604</v>
      </c>
      <c r="G5301" s="63"/>
      <c r="I5301" s="64"/>
      <c r="J5301" s="64"/>
      <c r="K5301" s="65"/>
      <c r="M5301" s="64"/>
      <c r="N5301" s="66"/>
      <c r="O5301" s="66"/>
      <c r="Q5301" s="67"/>
      <c r="R5301" s="68"/>
      <c r="S5301" s="63"/>
      <c r="AC5301" s="63">
        <v>78125.15580736706</v>
      </c>
      <c r="AD5301" s="63"/>
      <c r="AE5301" s="54" t="s">
        <v>177</v>
      </c>
      <c r="AG5301" s="63"/>
      <c r="AK5301" s="64"/>
      <c r="AL5301" s="64"/>
      <c r="AM5301" s="65"/>
      <c r="AO5301" s="64"/>
      <c r="AP5301" s="66"/>
      <c r="AQ5301" s="66"/>
      <c r="AS5301" s="67"/>
      <c r="AT5301" s="68"/>
    </row>
    <row r="5302" spans="1:46" x14ac:dyDescent="0.25">
      <c r="A5302" s="60">
        <v>80542.788547538221</v>
      </c>
      <c r="B5302" s="54">
        <f t="shared" si="223"/>
        <v>11</v>
      </c>
      <c r="C5302" s="54">
        <f t="shared" si="224"/>
        <v>5293</v>
      </c>
      <c r="D5302" s="60">
        <v>80542.788547538221</v>
      </c>
      <c r="G5302" s="63"/>
      <c r="I5302" s="64"/>
      <c r="J5302" s="64"/>
      <c r="K5302" s="65"/>
      <c r="M5302" s="64"/>
      <c r="N5302" s="66"/>
      <c r="O5302" s="66"/>
      <c r="Q5302" s="67"/>
      <c r="R5302" s="68"/>
      <c r="S5302" s="63"/>
      <c r="AC5302" s="63">
        <v>78140.373241986148</v>
      </c>
      <c r="AD5302" s="63"/>
      <c r="AE5302" s="54" t="s">
        <v>176</v>
      </c>
      <c r="AG5302" s="63"/>
      <c r="AK5302" s="64"/>
      <c r="AL5302" s="64"/>
      <c r="AM5302" s="65"/>
      <c r="AO5302" s="64"/>
      <c r="AP5302" s="66"/>
      <c r="AQ5302" s="66"/>
      <c r="AS5302" s="67"/>
      <c r="AT5302" s="68"/>
    </row>
    <row r="5303" spans="1:46" x14ac:dyDescent="0.25">
      <c r="A5303" s="60">
        <v>80558.516056828666</v>
      </c>
      <c r="B5303" s="54">
        <f t="shared" si="223"/>
        <v>12</v>
      </c>
      <c r="C5303" s="54">
        <f t="shared" si="224"/>
        <v>5294</v>
      </c>
      <c r="D5303" s="60">
        <v>80558.516056828666</v>
      </c>
      <c r="G5303" s="63"/>
      <c r="I5303" s="64"/>
      <c r="J5303" s="64"/>
      <c r="K5303" s="65"/>
      <c r="M5303" s="64"/>
      <c r="N5303" s="66"/>
      <c r="O5303" s="66"/>
      <c r="Q5303" s="67"/>
      <c r="R5303" s="68"/>
      <c r="S5303" s="63"/>
      <c r="AC5303" s="63">
        <v>78154.630335930269</v>
      </c>
      <c r="AD5303" s="63"/>
      <c r="AE5303" s="54" t="s">
        <v>177</v>
      </c>
      <c r="AG5303" s="63"/>
      <c r="AK5303" s="64"/>
      <c r="AL5303" s="64"/>
      <c r="AM5303" s="65"/>
      <c r="AO5303" s="64"/>
      <c r="AP5303" s="66"/>
      <c r="AQ5303" s="66"/>
      <c r="AS5303" s="67"/>
      <c r="AT5303" s="68"/>
    </row>
    <row r="5304" spans="1:46" x14ac:dyDescent="0.25">
      <c r="A5304" s="60">
        <v>80574.20340920426</v>
      </c>
      <c r="B5304" s="54">
        <f t="shared" si="223"/>
        <v>13</v>
      </c>
      <c r="C5304" s="54">
        <f t="shared" si="224"/>
        <v>5295</v>
      </c>
      <c r="D5304" s="60">
        <v>80574.20340920426</v>
      </c>
      <c r="G5304" s="63"/>
      <c r="I5304" s="64"/>
      <c r="J5304" s="64"/>
      <c r="K5304" s="65"/>
      <c r="M5304" s="64"/>
      <c r="N5304" s="66"/>
      <c r="O5304" s="66"/>
      <c r="Q5304" s="67"/>
      <c r="R5304" s="68"/>
      <c r="S5304" s="63"/>
      <c r="AC5304" s="63">
        <v>78170.116166510619</v>
      </c>
      <c r="AD5304" s="63"/>
      <c r="AE5304" s="54" t="s">
        <v>176</v>
      </c>
      <c r="AG5304" s="63"/>
      <c r="AK5304" s="64"/>
      <c r="AL5304" s="64"/>
      <c r="AM5304" s="65"/>
      <c r="AO5304" s="64"/>
      <c r="AP5304" s="66"/>
      <c r="AQ5304" s="66"/>
      <c r="AS5304" s="67"/>
      <c r="AT5304" s="68"/>
    </row>
    <row r="5305" spans="1:46" x14ac:dyDescent="0.25">
      <c r="A5305" s="60">
        <v>80589.825432786252</v>
      </c>
      <c r="B5305" s="54">
        <f t="shared" si="223"/>
        <v>14</v>
      </c>
      <c r="C5305" s="54">
        <f t="shared" si="224"/>
        <v>5296</v>
      </c>
      <c r="D5305" s="60">
        <v>80589.825432786252</v>
      </c>
      <c r="G5305" s="63"/>
      <c r="I5305" s="64"/>
      <c r="J5305" s="64"/>
      <c r="K5305" s="65"/>
      <c r="M5305" s="64"/>
      <c r="N5305" s="66"/>
      <c r="O5305" s="66"/>
      <c r="Q5305" s="67"/>
      <c r="R5305" s="68"/>
      <c r="S5305" s="63"/>
      <c r="AC5305" s="63">
        <v>78184.165775102563</v>
      </c>
      <c r="AD5305" s="63"/>
      <c r="AE5305" s="54" t="s">
        <v>177</v>
      </c>
      <c r="AG5305" s="63"/>
      <c r="AK5305" s="64"/>
      <c r="AL5305" s="64"/>
      <c r="AM5305" s="65"/>
      <c r="AO5305" s="64"/>
      <c r="AP5305" s="66"/>
      <c r="AQ5305" s="66"/>
      <c r="AS5305" s="67"/>
      <c r="AT5305" s="68"/>
    </row>
    <row r="5306" spans="1:46" x14ac:dyDescent="0.25">
      <c r="A5306" s="60">
        <v>80605.349085884169</v>
      </c>
      <c r="B5306" s="54">
        <f t="shared" si="223"/>
        <v>15</v>
      </c>
      <c r="C5306" s="54">
        <f t="shared" si="224"/>
        <v>5297</v>
      </c>
      <c r="D5306" s="60">
        <v>80605.349085884169</v>
      </c>
      <c r="G5306" s="63"/>
      <c r="I5306" s="64"/>
      <c r="J5306" s="64"/>
      <c r="K5306" s="65"/>
      <c r="M5306" s="64"/>
      <c r="N5306" s="66"/>
      <c r="O5306" s="66"/>
      <c r="Q5306" s="67"/>
      <c r="R5306" s="68"/>
      <c r="S5306" s="63"/>
      <c r="AC5306" s="63">
        <v>78199.760770774912</v>
      </c>
      <c r="AD5306" s="63"/>
      <c r="AE5306" s="54" t="s">
        <v>176</v>
      </c>
      <c r="AG5306" s="63"/>
      <c r="AK5306" s="64"/>
      <c r="AL5306" s="64"/>
      <c r="AM5306" s="65"/>
      <c r="AO5306" s="64"/>
      <c r="AP5306" s="66"/>
      <c r="AQ5306" s="66"/>
      <c r="AS5306" s="67"/>
      <c r="AT5306" s="68"/>
    </row>
    <row r="5307" spans="1:46" x14ac:dyDescent="0.25">
      <c r="A5307" s="60">
        <v>80620.75674749678</v>
      </c>
      <c r="B5307" s="54">
        <f t="shared" si="223"/>
        <v>16</v>
      </c>
      <c r="C5307" s="54">
        <f t="shared" si="224"/>
        <v>5298</v>
      </c>
      <c r="D5307" s="60">
        <v>80620.75674749678</v>
      </c>
      <c r="G5307" s="63"/>
      <c r="I5307" s="64"/>
      <c r="J5307" s="64"/>
      <c r="K5307" s="65"/>
      <c r="M5307" s="64"/>
      <c r="N5307" s="66"/>
      <c r="O5307" s="66"/>
      <c r="Q5307" s="67"/>
      <c r="R5307" s="68"/>
      <c r="S5307" s="63"/>
      <c r="AC5307" s="63">
        <v>78213.754172930028</v>
      </c>
      <c r="AD5307" s="63"/>
      <c r="AE5307" s="54" t="s">
        <v>177</v>
      </c>
      <c r="AG5307" s="63"/>
      <c r="AK5307" s="64"/>
      <c r="AL5307" s="64"/>
      <c r="AM5307" s="65"/>
      <c r="AO5307" s="64"/>
      <c r="AP5307" s="66"/>
      <c r="AQ5307" s="66"/>
      <c r="AS5307" s="67"/>
      <c r="AT5307" s="68"/>
    </row>
    <row r="5308" spans="1:46" x14ac:dyDescent="0.25">
      <c r="A5308" s="60">
        <v>80636.035597913433</v>
      </c>
      <c r="B5308" s="54">
        <f t="shared" si="223"/>
        <v>17</v>
      </c>
      <c r="C5308" s="54">
        <f t="shared" si="224"/>
        <v>5299</v>
      </c>
      <c r="D5308" s="60">
        <v>80636.035597913433</v>
      </c>
      <c r="G5308" s="63"/>
      <c r="I5308" s="64"/>
      <c r="J5308" s="64"/>
      <c r="K5308" s="65"/>
      <c r="M5308" s="64"/>
      <c r="N5308" s="66"/>
      <c r="O5308" s="66"/>
      <c r="Q5308" s="67"/>
      <c r="R5308" s="68"/>
      <c r="S5308" s="63"/>
      <c r="AC5308" s="63">
        <v>78229.288039351348</v>
      </c>
      <c r="AD5308" s="63"/>
      <c r="AE5308" s="54" t="s">
        <v>176</v>
      </c>
      <c r="AG5308" s="63"/>
      <c r="AK5308" s="64"/>
      <c r="AL5308" s="64"/>
      <c r="AM5308" s="65"/>
      <c r="AO5308" s="64"/>
      <c r="AP5308" s="66"/>
      <c r="AQ5308" s="66"/>
      <c r="AS5308" s="67"/>
      <c r="AT5308" s="68"/>
    </row>
    <row r="5309" spans="1:46" x14ac:dyDescent="0.25">
      <c r="A5309" s="60">
        <v>80651.181602650788</v>
      </c>
      <c r="B5309" s="54">
        <f t="shared" si="223"/>
        <v>18</v>
      </c>
      <c r="C5309" s="54">
        <f t="shared" si="224"/>
        <v>5300</v>
      </c>
      <c r="D5309" s="60">
        <v>80651.181602650788</v>
      </c>
      <c r="G5309" s="63"/>
      <c r="I5309" s="64"/>
      <c r="J5309" s="64"/>
      <c r="K5309" s="65"/>
      <c r="M5309" s="64"/>
      <c r="N5309" s="66"/>
      <c r="O5309" s="66"/>
      <c r="Q5309" s="67"/>
      <c r="R5309" s="68"/>
      <c r="S5309" s="63"/>
      <c r="AC5309" s="63">
        <v>78243.389478659257</v>
      </c>
      <c r="AD5309" s="63"/>
      <c r="AE5309" s="54" t="s">
        <v>177</v>
      </c>
      <c r="AG5309" s="63"/>
      <c r="AK5309" s="64"/>
      <c r="AL5309" s="64"/>
      <c r="AM5309" s="65"/>
      <c r="AO5309" s="64"/>
      <c r="AP5309" s="66"/>
      <c r="AQ5309" s="66"/>
      <c r="AS5309" s="67"/>
      <c r="AT5309" s="68"/>
    </row>
    <row r="5310" spans="1:46" x14ac:dyDescent="0.25">
      <c r="A5310" s="60">
        <v>80666.203193086199</v>
      </c>
      <c r="B5310" s="54">
        <f t="shared" si="223"/>
        <v>19</v>
      </c>
      <c r="C5310" s="54">
        <f t="shared" si="224"/>
        <v>5301</v>
      </c>
      <c r="D5310" s="60">
        <v>80666.203193086199</v>
      </c>
      <c r="G5310" s="63"/>
      <c r="I5310" s="64"/>
      <c r="J5310" s="64"/>
      <c r="K5310" s="65"/>
      <c r="M5310" s="64"/>
      <c r="N5310" s="66"/>
      <c r="O5310" s="66"/>
      <c r="Q5310" s="67"/>
      <c r="R5310" s="68"/>
      <c r="S5310" s="63"/>
      <c r="AC5310" s="63">
        <v>78258.713847444858</v>
      </c>
      <c r="AD5310" s="63"/>
      <c r="AE5310" s="54" t="s">
        <v>176</v>
      </c>
      <c r="AG5310" s="63"/>
      <c r="AK5310" s="64"/>
      <c r="AL5310" s="64"/>
      <c r="AM5310" s="65"/>
      <c r="AO5310" s="64"/>
      <c r="AP5310" s="66"/>
      <c r="AQ5310" s="66"/>
      <c r="AS5310" s="67"/>
      <c r="AT5310" s="68"/>
    </row>
    <row r="5311" spans="1:46" x14ac:dyDescent="0.25">
      <c r="A5311" s="60">
        <v>80681.11134727532</v>
      </c>
      <c r="B5311" s="54">
        <f t="shared" si="223"/>
        <v>20</v>
      </c>
      <c r="C5311" s="54">
        <f t="shared" si="224"/>
        <v>5302</v>
      </c>
      <c r="D5311" s="60">
        <v>80681.11134727532</v>
      </c>
      <c r="G5311" s="63"/>
      <c r="I5311" s="64"/>
      <c r="J5311" s="64"/>
      <c r="K5311" s="65"/>
      <c r="M5311" s="64"/>
      <c r="N5311" s="66"/>
      <c r="O5311" s="66"/>
      <c r="Q5311" s="67"/>
      <c r="R5311" s="68"/>
      <c r="S5311" s="63"/>
      <c r="AC5311" s="63">
        <v>78273.061385468114</v>
      </c>
      <c r="AD5311" s="63"/>
      <c r="AE5311" s="54" t="s">
        <v>177</v>
      </c>
      <c r="AG5311" s="63"/>
      <c r="AK5311" s="64"/>
      <c r="AL5311" s="64"/>
      <c r="AM5311" s="65"/>
      <c r="AO5311" s="64"/>
      <c r="AP5311" s="66"/>
      <c r="AQ5311" s="66"/>
      <c r="AS5311" s="67"/>
      <c r="AT5311" s="68"/>
    </row>
    <row r="5312" spans="1:46" x14ac:dyDescent="0.25">
      <c r="A5312" s="60">
        <v>80695.931268074084</v>
      </c>
      <c r="B5312" s="54">
        <f t="shared" si="223"/>
        <v>21</v>
      </c>
      <c r="C5312" s="54">
        <f t="shared" si="224"/>
        <v>5303</v>
      </c>
      <c r="D5312" s="60">
        <v>80695.931268074084</v>
      </c>
      <c r="G5312" s="63"/>
      <c r="I5312" s="64"/>
      <c r="J5312" s="64"/>
      <c r="K5312" s="65"/>
      <c r="M5312" s="64"/>
      <c r="N5312" s="66"/>
      <c r="O5312" s="66"/>
      <c r="Q5312" s="67"/>
      <c r="R5312" s="68"/>
      <c r="S5312" s="63"/>
      <c r="AC5312" s="63">
        <v>78288.068956305273</v>
      </c>
      <c r="AD5312" s="63"/>
      <c r="AE5312" s="54" t="s">
        <v>176</v>
      </c>
      <c r="AG5312" s="63"/>
      <c r="AK5312" s="64"/>
      <c r="AL5312" s="64"/>
      <c r="AM5312" s="65"/>
      <c r="AO5312" s="64"/>
      <c r="AP5312" s="66"/>
      <c r="AQ5312" s="66"/>
      <c r="AS5312" s="67"/>
      <c r="AT5312" s="68"/>
    </row>
    <row r="5313" spans="1:46" x14ac:dyDescent="0.25">
      <c r="A5313" s="60">
        <v>80710.685817493126</v>
      </c>
      <c r="B5313" s="54">
        <f t="shared" si="223"/>
        <v>22</v>
      </c>
      <c r="C5313" s="54">
        <f t="shared" si="224"/>
        <v>5304</v>
      </c>
      <c r="D5313" s="60">
        <v>80710.685817493126</v>
      </c>
      <c r="G5313" s="63"/>
      <c r="I5313" s="64"/>
      <c r="J5313" s="64"/>
      <c r="K5313" s="65"/>
      <c r="M5313" s="64"/>
      <c r="N5313" s="66"/>
      <c r="O5313" s="66"/>
      <c r="Q5313" s="67"/>
      <c r="R5313" s="68"/>
      <c r="S5313" s="63"/>
      <c r="AC5313" s="63">
        <v>78302.744251721073</v>
      </c>
      <c r="AD5313" s="63"/>
      <c r="AE5313" s="54" t="s">
        <v>177</v>
      </c>
      <c r="AG5313" s="63"/>
      <c r="AK5313" s="64"/>
      <c r="AL5313" s="64"/>
      <c r="AM5313" s="65"/>
      <c r="AO5313" s="64"/>
      <c r="AP5313" s="66"/>
      <c r="AQ5313" s="66"/>
      <c r="AS5313" s="67"/>
      <c r="AT5313" s="68"/>
    </row>
    <row r="5314" spans="1:46" x14ac:dyDescent="0.25">
      <c r="A5314" s="60">
        <v>80725.409839421511</v>
      </c>
      <c r="B5314" s="54">
        <f t="shared" si="223"/>
        <v>23</v>
      </c>
      <c r="C5314" s="54">
        <f t="shared" si="224"/>
        <v>5305</v>
      </c>
      <c r="D5314" s="60">
        <v>80725.409839421511</v>
      </c>
      <c r="G5314" s="63"/>
      <c r="I5314" s="64"/>
      <c r="J5314" s="64"/>
      <c r="K5314" s="65"/>
      <c r="M5314" s="64"/>
      <c r="N5314" s="66"/>
      <c r="O5314" s="66"/>
      <c r="Q5314" s="67"/>
      <c r="R5314" s="68"/>
      <c r="S5314" s="63"/>
      <c r="AC5314" s="63">
        <v>78317.385194851551</v>
      </c>
      <c r="AD5314" s="63"/>
      <c r="AE5314" s="54" t="s">
        <v>176</v>
      </c>
      <c r="AG5314" s="63"/>
      <c r="AK5314" s="64"/>
      <c r="AL5314" s="64"/>
      <c r="AM5314" s="65"/>
      <c r="AO5314" s="64"/>
      <c r="AP5314" s="66"/>
      <c r="AQ5314" s="66"/>
      <c r="AS5314" s="67"/>
      <c r="AT5314" s="68"/>
    </row>
    <row r="5315" spans="1:46" x14ac:dyDescent="0.25">
      <c r="A5315" s="60">
        <v>80740.13205158757</v>
      </c>
      <c r="B5315" s="54">
        <f t="shared" si="223"/>
        <v>24</v>
      </c>
      <c r="C5315" s="54">
        <f t="shared" si="224"/>
        <v>5306</v>
      </c>
      <c r="D5315" s="60">
        <v>80740.13205158757</v>
      </c>
      <c r="G5315" s="63"/>
      <c r="I5315" s="64"/>
      <c r="J5315" s="64"/>
      <c r="K5315" s="65"/>
      <c r="M5315" s="64"/>
      <c r="N5315" s="66"/>
      <c r="O5315" s="66"/>
      <c r="Q5315" s="67"/>
      <c r="R5315" s="68"/>
      <c r="S5315" s="63"/>
      <c r="AC5315" s="63">
        <v>78332.398741350044</v>
      </c>
      <c r="AD5315" s="63"/>
      <c r="AE5315" s="54" t="s">
        <v>177</v>
      </c>
      <c r="AG5315" s="63"/>
      <c r="AK5315" s="64"/>
      <c r="AL5315" s="64"/>
      <c r="AM5315" s="65"/>
      <c r="AO5315" s="64"/>
      <c r="AP5315" s="66"/>
      <c r="AQ5315" s="66"/>
      <c r="AS5315" s="67"/>
      <c r="AT5315" s="68"/>
    </row>
    <row r="5316" spans="1:46" x14ac:dyDescent="0.25">
      <c r="A5316" s="60">
        <v>80754.888916212134</v>
      </c>
      <c r="B5316" s="54">
        <f t="shared" si="223"/>
        <v>1</v>
      </c>
      <c r="C5316" s="54">
        <f t="shared" si="224"/>
        <v>5307</v>
      </c>
      <c r="D5316" s="60">
        <v>80754.888916212134</v>
      </c>
      <c r="G5316" s="63"/>
      <c r="I5316" s="64"/>
      <c r="J5316" s="64"/>
      <c r="K5316" s="65"/>
      <c r="M5316" s="64"/>
      <c r="N5316" s="66"/>
      <c r="O5316" s="66"/>
      <c r="Q5316" s="67"/>
      <c r="R5316" s="68"/>
      <c r="S5316" s="63"/>
      <c r="AC5316" s="63">
        <v>78346.693494034465</v>
      </c>
      <c r="AD5316" s="63"/>
      <c r="AE5316" s="54" t="s">
        <v>176</v>
      </c>
      <c r="AG5316" s="63"/>
      <c r="AK5316" s="64"/>
      <c r="AL5316" s="64"/>
      <c r="AM5316" s="65"/>
      <c r="AO5316" s="64"/>
      <c r="AP5316" s="66"/>
      <c r="AQ5316" s="66"/>
      <c r="AS5316" s="67"/>
      <c r="AT5316" s="68"/>
    </row>
    <row r="5317" spans="1:46" x14ac:dyDescent="0.25">
      <c r="A5317" s="60">
        <v>80769.707501013763</v>
      </c>
      <c r="B5317" s="54">
        <f t="shared" si="223"/>
        <v>2</v>
      </c>
      <c r="C5317" s="54">
        <f t="shared" si="224"/>
        <v>5308</v>
      </c>
      <c r="D5317" s="60">
        <v>80769.707501013763</v>
      </c>
      <c r="G5317" s="63"/>
      <c r="I5317" s="64"/>
      <c r="J5317" s="64"/>
      <c r="K5317" s="65"/>
      <c r="M5317" s="64"/>
      <c r="N5317" s="66"/>
      <c r="O5317" s="66"/>
      <c r="Q5317" s="67"/>
      <c r="R5317" s="68"/>
      <c r="S5317" s="63"/>
      <c r="AC5317" s="63">
        <v>78361.990040142555</v>
      </c>
      <c r="AD5317" s="63"/>
      <c r="AE5317" s="54" t="s">
        <v>177</v>
      </c>
      <c r="AG5317" s="63"/>
      <c r="AK5317" s="64"/>
      <c r="AL5317" s="64"/>
      <c r="AM5317" s="65"/>
      <c r="AO5317" s="64"/>
      <c r="AP5317" s="66"/>
      <c r="AQ5317" s="66"/>
      <c r="AS5317" s="67"/>
      <c r="AT5317" s="68"/>
    </row>
    <row r="5318" spans="1:46" x14ac:dyDescent="0.25">
      <c r="A5318" s="60">
        <v>80784.61821016809</v>
      </c>
      <c r="B5318" s="54">
        <f t="shared" si="223"/>
        <v>3</v>
      </c>
      <c r="C5318" s="54">
        <f t="shared" si="224"/>
        <v>5309</v>
      </c>
      <c r="D5318" s="60">
        <v>80784.61821016809</v>
      </c>
      <c r="G5318" s="63"/>
      <c r="I5318" s="64"/>
      <c r="J5318" s="64"/>
      <c r="K5318" s="65"/>
      <c r="M5318" s="64"/>
      <c r="N5318" s="66"/>
      <c r="O5318" s="66"/>
      <c r="Q5318" s="67"/>
      <c r="R5318" s="68"/>
      <c r="S5318" s="63"/>
      <c r="AC5318" s="63">
        <v>78376.02829100471</v>
      </c>
      <c r="AD5318" s="63"/>
      <c r="AE5318" s="54" t="s">
        <v>176</v>
      </c>
      <c r="AG5318" s="63"/>
      <c r="AK5318" s="64"/>
      <c r="AL5318" s="64"/>
      <c r="AM5318" s="65"/>
      <c r="AO5318" s="64"/>
      <c r="AP5318" s="66"/>
      <c r="AQ5318" s="66"/>
      <c r="AS5318" s="67"/>
      <c r="AT5318" s="68"/>
    </row>
    <row r="5319" spans="1:46" x14ac:dyDescent="0.25">
      <c r="A5319" s="60">
        <v>80799.638413347304</v>
      </c>
      <c r="B5319" s="54">
        <f t="shared" si="223"/>
        <v>4</v>
      </c>
      <c r="C5319" s="54">
        <f t="shared" si="224"/>
        <v>5310</v>
      </c>
      <c r="D5319" s="60">
        <v>80799.638413347304</v>
      </c>
      <c r="G5319" s="63"/>
      <c r="I5319" s="64"/>
      <c r="J5319" s="64"/>
      <c r="K5319" s="65"/>
      <c r="M5319" s="64"/>
      <c r="N5319" s="66"/>
      <c r="O5319" s="66"/>
      <c r="Q5319" s="67"/>
      <c r="R5319" s="68"/>
      <c r="S5319" s="63"/>
      <c r="AC5319" s="63">
        <v>78391.506886770483</v>
      </c>
      <c r="AD5319" s="63"/>
      <c r="AE5319" s="54" t="s">
        <v>177</v>
      </c>
      <c r="AG5319" s="63"/>
      <c r="AK5319" s="64"/>
      <c r="AL5319" s="64"/>
      <c r="AM5319" s="65"/>
      <c r="AO5319" s="64"/>
      <c r="AP5319" s="66"/>
      <c r="AQ5319" s="66"/>
      <c r="AS5319" s="67"/>
      <c r="AT5319" s="68"/>
    </row>
    <row r="5320" spans="1:46" x14ac:dyDescent="0.25">
      <c r="A5320" s="60">
        <v>80814.786641184706</v>
      </c>
      <c r="B5320" s="54">
        <f t="shared" si="223"/>
        <v>5</v>
      </c>
      <c r="C5320" s="54">
        <f t="shared" si="224"/>
        <v>5311</v>
      </c>
      <c r="D5320" s="60">
        <v>80814.786641184706</v>
      </c>
      <c r="G5320" s="63"/>
      <c r="I5320" s="64"/>
      <c r="J5320" s="64"/>
      <c r="K5320" s="65"/>
      <c r="M5320" s="64"/>
      <c r="N5320" s="66"/>
      <c r="O5320" s="66"/>
      <c r="Q5320" s="67"/>
      <c r="R5320" s="68"/>
      <c r="S5320" s="63"/>
      <c r="AC5320" s="63">
        <v>78405.430335389916</v>
      </c>
      <c r="AD5320" s="63"/>
      <c r="AE5320" s="54" t="s">
        <v>176</v>
      </c>
      <c r="AG5320" s="63"/>
      <c r="AK5320" s="64"/>
      <c r="AL5320" s="64"/>
      <c r="AM5320" s="65"/>
      <c r="AO5320" s="64"/>
      <c r="AP5320" s="66"/>
      <c r="AQ5320" s="66"/>
      <c r="AS5320" s="67"/>
      <c r="AT5320" s="68"/>
    </row>
    <row r="5321" spans="1:46" x14ac:dyDescent="0.25">
      <c r="A5321" s="60">
        <v>80830.063500966411</v>
      </c>
      <c r="B5321" s="54">
        <f t="shared" si="223"/>
        <v>6</v>
      </c>
      <c r="C5321" s="54">
        <f t="shared" si="224"/>
        <v>5312</v>
      </c>
      <c r="D5321" s="60">
        <v>80830.063500966411</v>
      </c>
      <c r="G5321" s="63"/>
      <c r="I5321" s="64"/>
      <c r="J5321" s="64"/>
      <c r="K5321" s="65"/>
      <c r="M5321" s="64"/>
      <c r="N5321" s="66"/>
      <c r="O5321" s="66"/>
      <c r="Q5321" s="67"/>
      <c r="R5321" s="68"/>
      <c r="S5321" s="63"/>
      <c r="AC5321" s="63">
        <v>78420.965118699707</v>
      </c>
      <c r="AD5321" s="63"/>
      <c r="AE5321" s="54" t="s">
        <v>177</v>
      </c>
      <c r="AG5321" s="63"/>
      <c r="AK5321" s="64"/>
      <c r="AL5321" s="64"/>
      <c r="AM5321" s="65"/>
      <c r="AO5321" s="64"/>
      <c r="AP5321" s="66"/>
      <c r="AQ5321" s="66"/>
      <c r="AS5321" s="67"/>
      <c r="AT5321" s="68"/>
    </row>
    <row r="5322" spans="1:46" x14ac:dyDescent="0.25">
      <c r="A5322" s="60">
        <v>80845.472732451744</v>
      </c>
      <c r="B5322" s="54">
        <f t="shared" si="223"/>
        <v>7</v>
      </c>
      <c r="C5322" s="54">
        <f t="shared" si="224"/>
        <v>5313</v>
      </c>
      <c r="D5322" s="60">
        <v>80845.472732451744</v>
      </c>
      <c r="G5322" s="63"/>
      <c r="I5322" s="64"/>
      <c r="J5322" s="64"/>
      <c r="K5322" s="65"/>
      <c r="M5322" s="64"/>
      <c r="N5322" s="66"/>
      <c r="O5322" s="66"/>
      <c r="Q5322" s="67"/>
      <c r="R5322" s="68"/>
      <c r="S5322" s="63"/>
      <c r="AC5322" s="63">
        <v>78434.941266253591</v>
      </c>
      <c r="AD5322" s="63"/>
      <c r="AE5322" s="54" t="s">
        <v>176</v>
      </c>
      <c r="AG5322" s="63"/>
      <c r="AK5322" s="64"/>
      <c r="AL5322" s="64"/>
      <c r="AM5322" s="65"/>
      <c r="AO5322" s="64"/>
      <c r="AP5322" s="66"/>
      <c r="AQ5322" s="66"/>
      <c r="AS5322" s="67"/>
      <c r="AT5322" s="68"/>
    </row>
    <row r="5323" spans="1:46" x14ac:dyDescent="0.25">
      <c r="A5323" s="60">
        <v>80860.994014522061</v>
      </c>
      <c r="B5323" s="54">
        <f t="shared" si="223"/>
        <v>8</v>
      </c>
      <c r="C5323" s="54">
        <f t="shared" si="224"/>
        <v>5314</v>
      </c>
      <c r="D5323" s="60">
        <v>80860.994014522061</v>
      </c>
      <c r="G5323" s="63"/>
      <c r="I5323" s="64"/>
      <c r="J5323" s="64"/>
      <c r="K5323" s="65"/>
      <c r="M5323" s="64"/>
      <c r="N5323" s="66"/>
      <c r="O5323" s="66"/>
      <c r="Q5323" s="67"/>
      <c r="R5323" s="68"/>
      <c r="S5323" s="63"/>
      <c r="AC5323" s="63">
        <v>78450.395329148509</v>
      </c>
      <c r="AD5323" s="63"/>
      <c r="AE5323" s="54" t="s">
        <v>177</v>
      </c>
      <c r="AG5323" s="63"/>
      <c r="AK5323" s="64"/>
      <c r="AL5323" s="64"/>
      <c r="AM5323" s="65"/>
      <c r="AO5323" s="64"/>
      <c r="AP5323" s="66"/>
      <c r="AQ5323" s="66"/>
      <c r="AS5323" s="67"/>
      <c r="AT5323" s="68"/>
    </row>
    <row r="5324" spans="1:46" x14ac:dyDescent="0.25">
      <c r="A5324" s="60">
        <v>80876.61698531406</v>
      </c>
      <c r="B5324" s="54">
        <f t="shared" ref="B5324:B5387" si="225">IF(B5323=24,1,B5323+1)</f>
        <v>9</v>
      </c>
      <c r="C5324" s="54">
        <f t="shared" ref="C5324:C5387" si="226">C5323+1</f>
        <v>5315</v>
      </c>
      <c r="D5324" s="60">
        <v>80876.61698531406</v>
      </c>
      <c r="G5324" s="63"/>
      <c r="I5324" s="64"/>
      <c r="J5324" s="64"/>
      <c r="K5324" s="65"/>
      <c r="M5324" s="64"/>
      <c r="N5324" s="66"/>
      <c r="O5324" s="66"/>
      <c r="Q5324" s="67"/>
      <c r="R5324" s="68"/>
      <c r="S5324" s="63"/>
      <c r="AC5324" s="63">
        <v>78464.586524971761</v>
      </c>
      <c r="AD5324" s="63"/>
      <c r="AE5324" s="54" t="s">
        <v>176</v>
      </c>
      <c r="AG5324" s="63"/>
      <c r="AK5324" s="64"/>
      <c r="AL5324" s="64"/>
      <c r="AM5324" s="65"/>
      <c r="AO5324" s="64"/>
      <c r="AP5324" s="66"/>
      <c r="AQ5324" s="66"/>
      <c r="AS5324" s="67"/>
      <c r="AT5324" s="68"/>
    </row>
    <row r="5325" spans="1:46" x14ac:dyDescent="0.25">
      <c r="A5325" s="60">
        <v>80892.302276710514</v>
      </c>
      <c r="B5325" s="54">
        <f t="shared" si="225"/>
        <v>10</v>
      </c>
      <c r="C5325" s="54">
        <f t="shared" si="226"/>
        <v>5316</v>
      </c>
      <c r="D5325" s="60">
        <v>80892.302276710514</v>
      </c>
      <c r="G5325" s="63"/>
      <c r="I5325" s="64"/>
      <c r="J5325" s="64"/>
      <c r="K5325" s="65"/>
      <c r="M5325" s="64"/>
      <c r="N5325" s="66"/>
      <c r="O5325" s="66"/>
      <c r="Q5325" s="67"/>
      <c r="R5325" s="68"/>
      <c r="S5325" s="63"/>
      <c r="AC5325" s="63">
        <v>78479.82499381993</v>
      </c>
      <c r="AD5325" s="63"/>
      <c r="AE5325" s="54" t="s">
        <v>177</v>
      </c>
      <c r="AG5325" s="63"/>
      <c r="AK5325" s="64"/>
      <c r="AL5325" s="64"/>
      <c r="AM5325" s="65"/>
      <c r="AO5325" s="64"/>
      <c r="AP5325" s="66"/>
      <c r="AQ5325" s="66"/>
      <c r="AS5325" s="67"/>
      <c r="AT5325" s="68"/>
    </row>
    <row r="5326" spans="1:46" x14ac:dyDescent="0.25">
      <c r="A5326" s="60">
        <v>80908.030106722843</v>
      </c>
      <c r="B5326" s="54">
        <f t="shared" si="225"/>
        <v>11</v>
      </c>
      <c r="C5326" s="54">
        <f t="shared" si="226"/>
        <v>5317</v>
      </c>
      <c r="D5326" s="60">
        <v>80908.030106722843</v>
      </c>
      <c r="G5326" s="63"/>
      <c r="I5326" s="64"/>
      <c r="J5326" s="64"/>
      <c r="K5326" s="65"/>
      <c r="M5326" s="64"/>
      <c r="N5326" s="66"/>
      <c r="O5326" s="66"/>
      <c r="Q5326" s="67"/>
      <c r="R5326" s="68"/>
      <c r="S5326" s="63"/>
      <c r="AC5326" s="63">
        <v>78494.351687894203</v>
      </c>
      <c r="AD5326" s="63"/>
      <c r="AE5326" s="54" t="s">
        <v>176</v>
      </c>
      <c r="AG5326" s="63"/>
      <c r="AK5326" s="64"/>
      <c r="AL5326" s="64"/>
      <c r="AM5326" s="65"/>
      <c r="AO5326" s="64"/>
      <c r="AP5326" s="66"/>
      <c r="AQ5326" s="66"/>
      <c r="AS5326" s="67"/>
      <c r="AT5326" s="68"/>
    </row>
    <row r="5327" spans="1:46" x14ac:dyDescent="0.25">
      <c r="A5327" s="60">
        <v>80923.750701813959</v>
      </c>
      <c r="B5327" s="54">
        <f t="shared" si="225"/>
        <v>12</v>
      </c>
      <c r="C5327" s="54">
        <f t="shared" si="226"/>
        <v>5318</v>
      </c>
      <c r="D5327" s="60">
        <v>80923.750701813959</v>
      </c>
      <c r="G5327" s="63"/>
      <c r="I5327" s="64"/>
      <c r="J5327" s="64"/>
      <c r="K5327" s="65"/>
      <c r="M5327" s="64"/>
      <c r="N5327" s="66"/>
      <c r="O5327" s="66"/>
      <c r="Q5327" s="67"/>
      <c r="R5327" s="68"/>
      <c r="S5327" s="63"/>
      <c r="AC5327" s="63">
        <v>78509.266651464626</v>
      </c>
      <c r="AD5327" s="63"/>
      <c r="AE5327" s="54" t="s">
        <v>177</v>
      </c>
      <c r="AG5327" s="63"/>
      <c r="AK5327" s="64"/>
      <c r="AL5327" s="64"/>
      <c r="AM5327" s="65"/>
      <c r="AO5327" s="64"/>
      <c r="AP5327" s="66"/>
      <c r="AQ5327" s="66"/>
      <c r="AS5327" s="67"/>
      <c r="AT5327" s="68"/>
    </row>
    <row r="5328" spans="1:46" x14ac:dyDescent="0.25">
      <c r="A5328" s="60">
        <v>80939.442846784834</v>
      </c>
      <c r="B5328" s="54">
        <f t="shared" si="225"/>
        <v>13</v>
      </c>
      <c r="C5328" s="54">
        <f t="shared" si="226"/>
        <v>5319</v>
      </c>
      <c r="D5328" s="60">
        <v>80939.442846784834</v>
      </c>
      <c r="G5328" s="63"/>
      <c r="I5328" s="64"/>
      <c r="J5328" s="64"/>
      <c r="K5328" s="65"/>
      <c r="M5328" s="64"/>
      <c r="N5328" s="66"/>
      <c r="O5328" s="66"/>
      <c r="Q5328" s="67"/>
      <c r="R5328" s="68"/>
      <c r="S5328" s="63"/>
      <c r="AC5328" s="63">
        <v>78524.173519592732</v>
      </c>
      <c r="AD5328" s="63"/>
      <c r="AE5328" s="54" t="s">
        <v>176</v>
      </c>
      <c r="AG5328" s="63"/>
      <c r="AK5328" s="64"/>
      <c r="AL5328" s="64"/>
      <c r="AM5328" s="65"/>
      <c r="AO5328" s="64"/>
      <c r="AP5328" s="66"/>
      <c r="AQ5328" s="66"/>
      <c r="AS5328" s="67"/>
      <c r="AT5328" s="68"/>
    </row>
    <row r="5329" spans="1:46" x14ac:dyDescent="0.25">
      <c r="A5329" s="60">
        <v>80955.05956417881</v>
      </c>
      <c r="B5329" s="54">
        <f t="shared" si="225"/>
        <v>14</v>
      </c>
      <c r="C5329" s="54">
        <f t="shared" si="226"/>
        <v>5320</v>
      </c>
      <c r="D5329" s="60">
        <v>80955.05956417881</v>
      </c>
      <c r="G5329" s="63"/>
      <c r="I5329" s="64"/>
      <c r="J5329" s="64"/>
      <c r="K5329" s="65"/>
      <c r="M5329" s="64"/>
      <c r="N5329" s="66"/>
      <c r="O5329" s="66"/>
      <c r="Q5329" s="67"/>
      <c r="R5329" s="68"/>
      <c r="S5329" s="63"/>
      <c r="AC5329" s="63">
        <v>78538.720303325914</v>
      </c>
      <c r="AD5329" s="63"/>
      <c r="AE5329" s="54" t="s">
        <v>177</v>
      </c>
      <c r="AG5329" s="63"/>
      <c r="AK5329" s="64"/>
      <c r="AL5329" s="64"/>
      <c r="AM5329" s="65"/>
      <c r="AO5329" s="64"/>
      <c r="AP5329" s="66"/>
      <c r="AQ5329" s="66"/>
      <c r="AS5329" s="67"/>
      <c r="AT5329" s="68"/>
    </row>
    <row r="5330" spans="1:46" x14ac:dyDescent="0.25">
      <c r="A5330" s="60">
        <v>80970.586566934828</v>
      </c>
      <c r="B5330" s="54">
        <f t="shared" si="225"/>
        <v>15</v>
      </c>
      <c r="C5330" s="54">
        <f t="shared" si="226"/>
        <v>5321</v>
      </c>
      <c r="D5330" s="60">
        <v>80970.586566934828</v>
      </c>
      <c r="G5330" s="63"/>
      <c r="I5330" s="64"/>
      <c r="J5330" s="64"/>
      <c r="K5330" s="65"/>
      <c r="M5330" s="64"/>
      <c r="N5330" s="66"/>
      <c r="O5330" s="66"/>
      <c r="Q5330" s="67"/>
      <c r="R5330" s="68"/>
      <c r="S5330" s="63"/>
      <c r="AC5330" s="63">
        <v>78553.966688934248</v>
      </c>
      <c r="AD5330" s="63"/>
      <c r="AE5330" s="54" t="s">
        <v>176</v>
      </c>
      <c r="AG5330" s="63"/>
      <c r="AK5330" s="64"/>
      <c r="AL5330" s="64"/>
      <c r="AM5330" s="65"/>
      <c r="AO5330" s="64"/>
      <c r="AP5330" s="66"/>
      <c r="AQ5330" s="66"/>
      <c r="AS5330" s="67"/>
      <c r="AT5330" s="68"/>
    </row>
    <row r="5331" spans="1:46" x14ac:dyDescent="0.25">
      <c r="A5331" s="60">
        <v>80985.991200285964</v>
      </c>
      <c r="B5331" s="54">
        <f t="shared" si="225"/>
        <v>16</v>
      </c>
      <c r="C5331" s="54">
        <f t="shared" si="226"/>
        <v>5322</v>
      </c>
      <c r="D5331" s="60">
        <v>80985.991200285964</v>
      </c>
      <c r="G5331" s="63"/>
      <c r="I5331" s="64"/>
      <c r="J5331" s="64"/>
      <c r="K5331" s="65"/>
      <c r="M5331" s="64"/>
      <c r="N5331" s="66"/>
      <c r="O5331" s="66"/>
      <c r="Q5331" s="67"/>
      <c r="R5331" s="68"/>
      <c r="S5331" s="63"/>
      <c r="AC5331" s="63">
        <v>78568.187151039485</v>
      </c>
      <c r="AD5331" s="63"/>
      <c r="AE5331" s="54" t="s">
        <v>177</v>
      </c>
      <c r="AG5331" s="63"/>
      <c r="AK5331" s="64"/>
      <c r="AL5331" s="64"/>
      <c r="AM5331" s="65"/>
      <c r="AO5331" s="64"/>
      <c r="AP5331" s="66"/>
      <c r="AQ5331" s="66"/>
      <c r="AS5331" s="67"/>
      <c r="AT5331" s="68"/>
    </row>
    <row r="5332" spans="1:46" x14ac:dyDescent="0.25">
      <c r="A5332" s="60">
        <v>81001.2725130287</v>
      </c>
      <c r="B5332" s="54">
        <f t="shared" si="225"/>
        <v>17</v>
      </c>
      <c r="C5332" s="54">
        <f t="shared" si="226"/>
        <v>5323</v>
      </c>
      <c r="D5332" s="60">
        <v>81001.2725130287</v>
      </c>
      <c r="G5332" s="63"/>
      <c r="I5332" s="64"/>
      <c r="J5332" s="64"/>
      <c r="K5332" s="65"/>
      <c r="M5332" s="64"/>
      <c r="N5332" s="66"/>
      <c r="O5332" s="66"/>
      <c r="Q5332" s="67"/>
      <c r="R5332" s="68"/>
      <c r="S5332" s="63"/>
      <c r="AC5332" s="63">
        <v>78583.667173541617</v>
      </c>
      <c r="AD5332" s="63"/>
      <c r="AE5332" s="54" t="s">
        <v>176</v>
      </c>
      <c r="AG5332" s="63"/>
      <c r="AK5332" s="64"/>
      <c r="AL5332" s="64"/>
      <c r="AM5332" s="65"/>
      <c r="AO5332" s="64"/>
      <c r="AP5332" s="66"/>
      <c r="AQ5332" s="66"/>
      <c r="AS5332" s="67"/>
      <c r="AT5332" s="68"/>
    </row>
    <row r="5333" spans="1:46" x14ac:dyDescent="0.25">
      <c r="A5333" s="60">
        <v>81016.417640452739</v>
      </c>
      <c r="B5333" s="54">
        <f t="shared" si="225"/>
        <v>18</v>
      </c>
      <c r="C5333" s="54">
        <f t="shared" si="226"/>
        <v>5324</v>
      </c>
      <c r="D5333" s="60">
        <v>81016.417640452739</v>
      </c>
      <c r="G5333" s="63"/>
      <c r="I5333" s="64"/>
      <c r="J5333" s="64"/>
      <c r="K5333" s="65"/>
      <c r="M5333" s="64"/>
      <c r="N5333" s="66"/>
      <c r="O5333" s="66"/>
      <c r="Q5333" s="67"/>
      <c r="R5333" s="68"/>
      <c r="S5333" s="63"/>
      <c r="AC5333" s="63">
        <v>78597.679508205969</v>
      </c>
      <c r="AD5333" s="63"/>
      <c r="AE5333" s="54" t="s">
        <v>177</v>
      </c>
      <c r="AG5333" s="63"/>
      <c r="AK5333" s="64"/>
      <c r="AL5333" s="64"/>
      <c r="AM5333" s="65"/>
      <c r="AO5333" s="64"/>
      <c r="AP5333" s="66"/>
      <c r="AQ5333" s="66"/>
      <c r="AS5333" s="67"/>
      <c r="AT5333" s="68"/>
    </row>
    <row r="5334" spans="1:46" x14ac:dyDescent="0.25">
      <c r="A5334" s="60">
        <v>81031.441395636182</v>
      </c>
      <c r="B5334" s="54">
        <f t="shared" si="225"/>
        <v>19</v>
      </c>
      <c r="C5334" s="54">
        <f t="shared" si="226"/>
        <v>5325</v>
      </c>
      <c r="D5334" s="60">
        <v>81031.441395636182</v>
      </c>
      <c r="G5334" s="63"/>
      <c r="I5334" s="64"/>
      <c r="J5334" s="64"/>
      <c r="K5334" s="65"/>
      <c r="M5334" s="64"/>
      <c r="N5334" s="66"/>
      <c r="O5334" s="66"/>
      <c r="Q5334" s="67"/>
      <c r="R5334" s="68"/>
      <c r="S5334" s="63"/>
      <c r="AC5334" s="63">
        <v>78613.250694683287</v>
      </c>
      <c r="AD5334" s="63"/>
      <c r="AE5334" s="54" t="s">
        <v>176</v>
      </c>
      <c r="AG5334" s="63"/>
      <c r="AK5334" s="64"/>
      <c r="AL5334" s="64"/>
      <c r="AM5334" s="65"/>
      <c r="AO5334" s="64"/>
      <c r="AP5334" s="66"/>
      <c r="AQ5334" s="66"/>
      <c r="AS5334" s="67"/>
      <c r="AT5334" s="68"/>
    </row>
    <row r="5335" spans="1:46" x14ac:dyDescent="0.25">
      <c r="A5335" s="60">
        <v>81046.349893200211</v>
      </c>
      <c r="B5335" s="54">
        <f t="shared" si="225"/>
        <v>20</v>
      </c>
      <c r="C5335" s="54">
        <f t="shared" si="226"/>
        <v>5326</v>
      </c>
      <c r="D5335" s="60">
        <v>81046.349893200211</v>
      </c>
      <c r="G5335" s="63"/>
      <c r="I5335" s="64"/>
      <c r="J5335" s="64"/>
      <c r="K5335" s="65"/>
      <c r="M5335" s="64"/>
      <c r="N5335" s="66"/>
      <c r="O5335" s="66"/>
      <c r="Q5335" s="67"/>
      <c r="R5335" s="68"/>
      <c r="S5335" s="63"/>
      <c r="AC5335" s="63">
        <v>78627.215185760986</v>
      </c>
      <c r="AD5335" s="63"/>
      <c r="AE5335" s="54" t="s">
        <v>177</v>
      </c>
      <c r="AG5335" s="63"/>
      <c r="AK5335" s="64"/>
      <c r="AL5335" s="64"/>
      <c r="AM5335" s="65"/>
      <c r="AO5335" s="64"/>
      <c r="AP5335" s="66"/>
      <c r="AQ5335" s="66"/>
      <c r="AS5335" s="67"/>
      <c r="AT5335" s="68"/>
    </row>
    <row r="5336" spans="1:46" x14ac:dyDescent="0.25">
      <c r="A5336" s="60">
        <v>81061.171931765042</v>
      </c>
      <c r="B5336" s="54">
        <f t="shared" si="225"/>
        <v>21</v>
      </c>
      <c r="C5336" s="54">
        <f t="shared" si="226"/>
        <v>5327</v>
      </c>
      <c r="D5336" s="60">
        <v>81061.171931765042</v>
      </c>
      <c r="G5336" s="63"/>
      <c r="I5336" s="64"/>
      <c r="J5336" s="64"/>
      <c r="K5336" s="65"/>
      <c r="M5336" s="64"/>
      <c r="N5336" s="66"/>
      <c r="O5336" s="66"/>
      <c r="Q5336" s="67"/>
      <c r="R5336" s="68"/>
      <c r="S5336" s="63"/>
      <c r="AC5336" s="63">
        <v>78642.721730342135</v>
      </c>
      <c r="AD5336" s="63"/>
      <c r="AE5336" s="54" t="s">
        <v>176</v>
      </c>
      <c r="AG5336" s="63"/>
      <c r="AK5336" s="64"/>
      <c r="AL5336" s="64"/>
      <c r="AM5336" s="65"/>
      <c r="AO5336" s="64"/>
      <c r="AP5336" s="66"/>
      <c r="AQ5336" s="66"/>
      <c r="AS5336" s="67"/>
      <c r="AT5336" s="68"/>
    </row>
    <row r="5337" spans="1:46" x14ac:dyDescent="0.25">
      <c r="A5337" s="60">
        <v>81075.926933056209</v>
      </c>
      <c r="B5337" s="54">
        <f t="shared" si="225"/>
        <v>22</v>
      </c>
      <c r="C5337" s="54">
        <f t="shared" si="226"/>
        <v>5328</v>
      </c>
      <c r="D5337" s="60">
        <v>81075.926933056209</v>
      </c>
      <c r="G5337" s="63"/>
      <c r="I5337" s="64"/>
      <c r="J5337" s="64"/>
      <c r="K5337" s="65"/>
      <c r="M5337" s="64"/>
      <c r="N5337" s="66"/>
      <c r="O5337" s="66"/>
      <c r="Q5337" s="67"/>
      <c r="R5337" s="68"/>
      <c r="S5337" s="63"/>
      <c r="AC5337" s="63">
        <v>78656.801715656184</v>
      </c>
      <c r="AD5337" s="63"/>
      <c r="AE5337" s="54" t="s">
        <v>177</v>
      </c>
      <c r="AG5337" s="63"/>
      <c r="AK5337" s="64"/>
      <c r="AL5337" s="64"/>
      <c r="AM5337" s="65"/>
      <c r="AO5337" s="64"/>
      <c r="AP5337" s="66"/>
      <c r="AQ5337" s="66"/>
      <c r="AS5337" s="67"/>
      <c r="AT5337" s="68"/>
    </row>
    <row r="5338" spans="1:46" x14ac:dyDescent="0.25">
      <c r="A5338" s="60">
        <v>81090.652903929353</v>
      </c>
      <c r="B5338" s="54">
        <f t="shared" si="225"/>
        <v>23</v>
      </c>
      <c r="C5338" s="54">
        <f t="shared" si="226"/>
        <v>5329</v>
      </c>
      <c r="D5338" s="60">
        <v>81090.652903929353</v>
      </c>
      <c r="G5338" s="63"/>
      <c r="I5338" s="64"/>
      <c r="J5338" s="64"/>
      <c r="K5338" s="65"/>
      <c r="M5338" s="64"/>
      <c r="N5338" s="66"/>
      <c r="O5338" s="66"/>
      <c r="Q5338" s="67"/>
      <c r="R5338" s="68"/>
      <c r="S5338" s="63"/>
      <c r="AC5338" s="63">
        <v>78672.098573645577</v>
      </c>
      <c r="AD5338" s="63"/>
      <c r="AE5338" s="54" t="s">
        <v>176</v>
      </c>
      <c r="AG5338" s="63"/>
      <c r="AK5338" s="64"/>
      <c r="AL5338" s="64"/>
      <c r="AM5338" s="65"/>
      <c r="AO5338" s="64"/>
      <c r="AP5338" s="66"/>
      <c r="AQ5338" s="66"/>
      <c r="AS5338" s="67"/>
      <c r="AT5338" s="68"/>
    </row>
    <row r="5339" spans="1:46" x14ac:dyDescent="0.25">
      <c r="A5339" s="60">
        <v>81105.374773816671</v>
      </c>
      <c r="B5339" s="54">
        <f t="shared" si="225"/>
        <v>24</v>
      </c>
      <c r="C5339" s="54">
        <f t="shared" si="226"/>
        <v>5330</v>
      </c>
      <c r="D5339" s="60">
        <v>81105.374773816671</v>
      </c>
      <c r="G5339" s="63"/>
      <c r="I5339" s="64"/>
      <c r="J5339" s="64"/>
      <c r="K5339" s="65"/>
      <c r="M5339" s="64"/>
      <c r="N5339" s="66"/>
      <c r="O5339" s="66"/>
      <c r="Q5339" s="67"/>
      <c r="R5339" s="68"/>
      <c r="S5339" s="63"/>
      <c r="AC5339" s="63">
        <v>78686.426581228152</v>
      </c>
      <c r="AD5339" s="63"/>
      <c r="AE5339" s="54" t="s">
        <v>177</v>
      </c>
      <c r="AG5339" s="63"/>
      <c r="AK5339" s="64"/>
      <c r="AL5339" s="64"/>
      <c r="AM5339" s="65"/>
      <c r="AO5339" s="64"/>
      <c r="AP5339" s="66"/>
      <c r="AQ5339" s="66"/>
      <c r="AS5339" s="67"/>
      <c r="AT5339" s="68"/>
    </row>
    <row r="5340" spans="1:46" x14ac:dyDescent="0.25">
      <c r="A5340" s="60">
        <v>81120.133000356611</v>
      </c>
      <c r="B5340" s="54">
        <f t="shared" si="225"/>
        <v>1</v>
      </c>
      <c r="C5340" s="54">
        <f t="shared" si="226"/>
        <v>5331</v>
      </c>
      <c r="D5340" s="60">
        <v>81120.133000356611</v>
      </c>
      <c r="G5340" s="63"/>
      <c r="I5340" s="64"/>
      <c r="J5340" s="64"/>
      <c r="K5340" s="65"/>
      <c r="M5340" s="64"/>
      <c r="N5340" s="66"/>
      <c r="O5340" s="66"/>
      <c r="Q5340" s="67"/>
      <c r="R5340" s="68"/>
      <c r="S5340" s="63"/>
      <c r="AC5340" s="63">
        <v>78701.40822538361</v>
      </c>
      <c r="AD5340" s="63"/>
      <c r="AE5340" s="54" t="s">
        <v>176</v>
      </c>
      <c r="AG5340" s="63"/>
      <c r="AK5340" s="64"/>
      <c r="AL5340" s="64"/>
      <c r="AM5340" s="65"/>
      <c r="AO5340" s="64"/>
      <c r="AP5340" s="66"/>
      <c r="AQ5340" s="66"/>
      <c r="AS5340" s="67"/>
      <c r="AT5340" s="68"/>
    </row>
    <row r="5341" spans="1:46" x14ac:dyDescent="0.25">
      <c r="A5341" s="60">
        <v>81134.950207637157</v>
      </c>
      <c r="B5341" s="54">
        <f t="shared" si="225"/>
        <v>2</v>
      </c>
      <c r="C5341" s="54">
        <f t="shared" si="226"/>
        <v>5332</v>
      </c>
      <c r="D5341" s="60">
        <v>81134.950207637157</v>
      </c>
      <c r="G5341" s="63"/>
      <c r="I5341" s="64"/>
      <c r="J5341" s="64"/>
      <c r="K5341" s="65"/>
      <c r="M5341" s="64"/>
      <c r="N5341" s="66"/>
      <c r="O5341" s="66"/>
      <c r="Q5341" s="67"/>
      <c r="R5341" s="68"/>
      <c r="S5341" s="63"/>
      <c r="AC5341" s="63">
        <v>78716.063429769594</v>
      </c>
      <c r="AD5341" s="63"/>
      <c r="AE5341" s="54" t="s">
        <v>177</v>
      </c>
      <c r="AG5341" s="63"/>
      <c r="AK5341" s="64"/>
      <c r="AL5341" s="64"/>
      <c r="AM5341" s="65"/>
      <c r="AO5341" s="64"/>
      <c r="AP5341" s="66"/>
      <c r="AQ5341" s="66"/>
      <c r="AS5341" s="67"/>
      <c r="AT5341" s="68"/>
    </row>
    <row r="5342" spans="1:46" x14ac:dyDescent="0.25">
      <c r="A5342" s="60">
        <v>81149.861418796238</v>
      </c>
      <c r="B5342" s="54">
        <f t="shared" si="225"/>
        <v>3</v>
      </c>
      <c r="C5342" s="54">
        <f t="shared" si="226"/>
        <v>5333</v>
      </c>
      <c r="D5342" s="60">
        <v>81149.861418796238</v>
      </c>
      <c r="G5342" s="63"/>
      <c r="I5342" s="64"/>
      <c r="J5342" s="64"/>
      <c r="K5342" s="65"/>
      <c r="M5342" s="64"/>
      <c r="N5342" s="66"/>
      <c r="O5342" s="66"/>
      <c r="Q5342" s="67"/>
      <c r="R5342" s="68"/>
      <c r="S5342" s="63"/>
      <c r="AC5342" s="63">
        <v>78730.687386138365</v>
      </c>
      <c r="AD5342" s="63"/>
      <c r="AE5342" s="54" t="s">
        <v>176</v>
      </c>
      <c r="AG5342" s="63"/>
      <c r="AK5342" s="64"/>
      <c r="AL5342" s="64"/>
      <c r="AM5342" s="65"/>
      <c r="AO5342" s="64"/>
      <c r="AP5342" s="66"/>
      <c r="AQ5342" s="66"/>
      <c r="AS5342" s="67"/>
      <c r="AT5342" s="68"/>
    </row>
    <row r="5343" spans="1:46" x14ac:dyDescent="0.25">
      <c r="A5343" s="60">
        <v>81164.880143179093</v>
      </c>
      <c r="B5343" s="54">
        <f t="shared" si="225"/>
        <v>4</v>
      </c>
      <c r="C5343" s="54">
        <f t="shared" si="226"/>
        <v>5334</v>
      </c>
      <c r="D5343" s="60">
        <v>81164.880143179093</v>
      </c>
      <c r="G5343" s="63"/>
      <c r="I5343" s="64"/>
      <c r="J5343" s="64"/>
      <c r="K5343" s="65"/>
      <c r="M5343" s="64"/>
      <c r="N5343" s="66"/>
      <c r="O5343" s="66"/>
      <c r="Q5343" s="67"/>
      <c r="R5343" s="68"/>
      <c r="S5343" s="63"/>
      <c r="AC5343" s="63">
        <v>78745.687649845146</v>
      </c>
      <c r="AD5343" s="63"/>
      <c r="AE5343" s="54" t="s">
        <v>177</v>
      </c>
      <c r="AG5343" s="63"/>
      <c r="AK5343" s="64"/>
      <c r="AL5343" s="64"/>
      <c r="AM5343" s="65"/>
      <c r="AO5343" s="64"/>
      <c r="AP5343" s="66"/>
      <c r="AQ5343" s="66"/>
      <c r="AS5343" s="67"/>
      <c r="AT5343" s="68"/>
    </row>
    <row r="5344" spans="1:46" x14ac:dyDescent="0.25">
      <c r="A5344" s="60">
        <v>81180.028089052066</v>
      </c>
      <c r="B5344" s="54">
        <f t="shared" si="225"/>
        <v>5</v>
      </c>
      <c r="C5344" s="54">
        <f t="shared" si="226"/>
        <v>5335</v>
      </c>
      <c r="D5344" s="60">
        <v>81180.028089052066</v>
      </c>
      <c r="G5344" s="63"/>
      <c r="I5344" s="64"/>
      <c r="J5344" s="64"/>
      <c r="K5344" s="65"/>
      <c r="M5344" s="64"/>
      <c r="N5344" s="66"/>
      <c r="O5344" s="66"/>
      <c r="Q5344" s="67"/>
      <c r="R5344" s="68"/>
      <c r="S5344" s="63"/>
      <c r="AC5344" s="63">
        <v>78759.982334400062</v>
      </c>
      <c r="AD5344" s="63"/>
      <c r="AE5344" s="54" t="s">
        <v>176</v>
      </c>
      <c r="AG5344" s="63"/>
      <c r="AK5344" s="64"/>
      <c r="AL5344" s="64"/>
      <c r="AM5344" s="65"/>
      <c r="AO5344" s="64"/>
      <c r="AP5344" s="66"/>
      <c r="AQ5344" s="66"/>
      <c r="AS5344" s="67"/>
      <c r="AT5344" s="68"/>
    </row>
    <row r="5345" spans="1:46" x14ac:dyDescent="0.25">
      <c r="A5345" s="60">
        <v>81195.304809574969</v>
      </c>
      <c r="B5345" s="54">
        <f t="shared" si="225"/>
        <v>6</v>
      </c>
      <c r="C5345" s="54">
        <f t="shared" si="226"/>
        <v>5336</v>
      </c>
      <c r="D5345" s="60">
        <v>81195.304809574969</v>
      </c>
      <c r="G5345" s="63"/>
      <c r="I5345" s="64"/>
      <c r="J5345" s="64"/>
      <c r="K5345" s="65"/>
      <c r="M5345" s="64"/>
      <c r="N5345" s="66"/>
      <c r="O5345" s="66"/>
      <c r="Q5345" s="67"/>
      <c r="R5345" s="68"/>
      <c r="S5345" s="63"/>
      <c r="AC5345" s="63">
        <v>78775.286385018844</v>
      </c>
      <c r="AD5345" s="63"/>
      <c r="AE5345" s="54" t="s">
        <v>177</v>
      </c>
      <c r="AG5345" s="63"/>
      <c r="AK5345" s="64"/>
      <c r="AL5345" s="64"/>
      <c r="AM5345" s="65"/>
      <c r="AO5345" s="64"/>
      <c r="AP5345" s="66"/>
      <c r="AQ5345" s="66"/>
      <c r="AS5345" s="67"/>
      <c r="AT5345" s="68"/>
    </row>
    <row r="5346" spans="1:46" x14ac:dyDescent="0.25">
      <c r="A5346" s="60">
        <v>81210.71261790907</v>
      </c>
      <c r="B5346" s="54">
        <f t="shared" si="225"/>
        <v>7</v>
      </c>
      <c r="C5346" s="54">
        <f t="shared" si="226"/>
        <v>5337</v>
      </c>
      <c r="D5346" s="60">
        <v>81210.71261790907</v>
      </c>
      <c r="G5346" s="63"/>
      <c r="I5346" s="64"/>
      <c r="J5346" s="64"/>
      <c r="K5346" s="65"/>
      <c r="M5346" s="64"/>
      <c r="N5346" s="66"/>
      <c r="O5346" s="66"/>
      <c r="Q5346" s="67"/>
      <c r="R5346" s="68"/>
      <c r="S5346" s="63"/>
      <c r="AC5346" s="63">
        <v>78789.34400243545</v>
      </c>
      <c r="AD5346" s="63"/>
      <c r="AE5346" s="54" t="s">
        <v>176</v>
      </c>
      <c r="AG5346" s="63"/>
      <c r="AK5346" s="64"/>
      <c r="AL5346" s="64"/>
      <c r="AM5346" s="65"/>
      <c r="AO5346" s="64"/>
      <c r="AP5346" s="66"/>
      <c r="AQ5346" s="66"/>
      <c r="AS5346" s="67"/>
      <c r="AT5346" s="68"/>
    </row>
    <row r="5347" spans="1:46" x14ac:dyDescent="0.25">
      <c r="A5347" s="60">
        <v>81226.236050962936</v>
      </c>
      <c r="B5347" s="54">
        <f t="shared" si="225"/>
        <v>8</v>
      </c>
      <c r="C5347" s="54">
        <f t="shared" si="226"/>
        <v>5338</v>
      </c>
      <c r="D5347" s="60">
        <v>81226.236050962936</v>
      </c>
      <c r="G5347" s="63"/>
      <c r="I5347" s="64"/>
      <c r="J5347" s="64"/>
      <c r="K5347" s="65"/>
      <c r="M5347" s="64"/>
      <c r="N5347" s="66"/>
      <c r="O5347" s="66"/>
      <c r="Q5347" s="67"/>
      <c r="R5347" s="68"/>
      <c r="S5347" s="63"/>
      <c r="AC5347" s="63">
        <v>78804.856534348335</v>
      </c>
      <c r="AD5347" s="63"/>
      <c r="AE5347" s="54" t="s">
        <v>177</v>
      </c>
      <c r="AG5347" s="63"/>
      <c r="AK5347" s="64"/>
      <c r="AL5347" s="64"/>
      <c r="AM5347" s="65"/>
      <c r="AO5347" s="64"/>
      <c r="AP5347" s="66"/>
      <c r="AQ5347" s="66"/>
      <c r="AS5347" s="67"/>
      <c r="AT5347" s="68"/>
    </row>
    <row r="5348" spans="1:46" x14ac:dyDescent="0.25">
      <c r="A5348" s="60">
        <v>81241.855825392064</v>
      </c>
      <c r="B5348" s="54">
        <f t="shared" si="225"/>
        <v>9</v>
      </c>
      <c r="C5348" s="54">
        <f t="shared" si="226"/>
        <v>5339</v>
      </c>
      <c r="D5348" s="60">
        <v>81241.855825392064</v>
      </c>
      <c r="G5348" s="63"/>
      <c r="I5348" s="64"/>
      <c r="J5348" s="64"/>
      <c r="K5348" s="65"/>
      <c r="M5348" s="64"/>
      <c r="N5348" s="66"/>
      <c r="O5348" s="66"/>
      <c r="Q5348" s="67"/>
      <c r="R5348" s="68"/>
      <c r="S5348" s="63"/>
      <c r="AC5348" s="63">
        <v>78818.816877524368</v>
      </c>
      <c r="AD5348" s="63"/>
      <c r="AE5348" s="54" t="s">
        <v>176</v>
      </c>
      <c r="AG5348" s="63"/>
      <c r="AK5348" s="64"/>
      <c r="AL5348" s="64"/>
      <c r="AM5348" s="65"/>
      <c r="AO5348" s="64"/>
      <c r="AP5348" s="66"/>
      <c r="AQ5348" s="66"/>
      <c r="AS5348" s="67"/>
      <c r="AT5348" s="68"/>
    </row>
    <row r="5349" spans="1:46" x14ac:dyDescent="0.25">
      <c r="A5349" s="60">
        <v>81257.545780275017</v>
      </c>
      <c r="B5349" s="54">
        <f t="shared" si="225"/>
        <v>10</v>
      </c>
      <c r="C5349" s="54">
        <f t="shared" si="226"/>
        <v>5340</v>
      </c>
      <c r="D5349" s="60">
        <v>81257.545780275017</v>
      </c>
      <c r="G5349" s="63"/>
      <c r="I5349" s="64"/>
      <c r="J5349" s="64"/>
      <c r="K5349" s="65"/>
      <c r="M5349" s="64"/>
      <c r="N5349" s="66"/>
      <c r="O5349" s="66"/>
      <c r="Q5349" s="67"/>
      <c r="R5349" s="68"/>
      <c r="S5349" s="63"/>
      <c r="AC5349" s="63">
        <v>78834.396707980894</v>
      </c>
      <c r="AD5349" s="63"/>
      <c r="AE5349" s="54" t="s">
        <v>177</v>
      </c>
      <c r="AG5349" s="63"/>
      <c r="AK5349" s="64"/>
      <c r="AL5349" s="64"/>
      <c r="AM5349" s="65"/>
      <c r="AO5349" s="64"/>
      <c r="AP5349" s="66"/>
      <c r="AQ5349" s="66"/>
      <c r="AS5349" s="67"/>
      <c r="AT5349" s="68"/>
    </row>
    <row r="5350" spans="1:46" x14ac:dyDescent="0.25">
      <c r="A5350" s="60">
        <v>81273.268702506088</v>
      </c>
      <c r="B5350" s="54">
        <f t="shared" si="225"/>
        <v>11</v>
      </c>
      <c r="C5350" s="54">
        <f t="shared" si="226"/>
        <v>5341</v>
      </c>
      <c r="D5350" s="60">
        <v>81273.268702506088</v>
      </c>
      <c r="G5350" s="63"/>
      <c r="I5350" s="64"/>
      <c r="J5350" s="64"/>
      <c r="K5350" s="65"/>
      <c r="M5350" s="64"/>
      <c r="N5350" s="66"/>
      <c r="O5350" s="66"/>
      <c r="Q5350" s="67"/>
      <c r="R5350" s="68"/>
      <c r="S5350" s="63"/>
      <c r="AC5350" s="63">
        <v>78848.422769042663</v>
      </c>
      <c r="AD5350" s="63"/>
      <c r="AE5350" s="54" t="s">
        <v>176</v>
      </c>
      <c r="AG5350" s="63"/>
      <c r="AK5350" s="64"/>
      <c r="AL5350" s="64"/>
      <c r="AM5350" s="65"/>
      <c r="AO5350" s="64"/>
      <c r="AP5350" s="66"/>
      <c r="AQ5350" s="66"/>
      <c r="AS5350" s="67"/>
      <c r="AT5350" s="68"/>
    </row>
    <row r="5351" spans="1:46" x14ac:dyDescent="0.25">
      <c r="A5351" s="60">
        <v>81288.99594827462</v>
      </c>
      <c r="B5351" s="54">
        <f t="shared" si="225"/>
        <v>12</v>
      </c>
      <c r="C5351" s="54">
        <f t="shared" si="226"/>
        <v>5342</v>
      </c>
      <c r="D5351" s="60">
        <v>81288.99594827462</v>
      </c>
      <c r="G5351" s="63"/>
      <c r="I5351" s="64"/>
      <c r="J5351" s="64"/>
      <c r="K5351" s="65"/>
      <c r="M5351" s="64"/>
      <c r="N5351" s="66"/>
      <c r="O5351" s="66"/>
      <c r="Q5351" s="67"/>
      <c r="R5351" s="68"/>
      <c r="S5351" s="63"/>
      <c r="AC5351" s="63">
        <v>78863.903038389049</v>
      </c>
      <c r="AD5351" s="63"/>
      <c r="AE5351" s="54" t="s">
        <v>177</v>
      </c>
      <c r="AG5351" s="63"/>
      <c r="AK5351" s="64"/>
      <c r="AL5351" s="64"/>
      <c r="AM5351" s="65"/>
      <c r="AO5351" s="64"/>
      <c r="AP5351" s="66"/>
      <c r="AQ5351" s="66"/>
      <c r="AS5351" s="67"/>
      <c r="AT5351" s="68"/>
    </row>
    <row r="5352" spans="1:46" x14ac:dyDescent="0.25">
      <c r="A5352" s="60">
        <v>81304.682248520199</v>
      </c>
      <c r="B5352" s="54">
        <f t="shared" si="225"/>
        <v>13</v>
      </c>
      <c r="C5352" s="54">
        <f t="shared" si="226"/>
        <v>5343</v>
      </c>
      <c r="D5352" s="60">
        <v>81304.682248520199</v>
      </c>
      <c r="G5352" s="63"/>
      <c r="I5352" s="64"/>
      <c r="J5352" s="64"/>
      <c r="K5352" s="65"/>
      <c r="M5352" s="64"/>
      <c r="N5352" s="66"/>
      <c r="O5352" s="66"/>
      <c r="Q5352" s="67"/>
      <c r="R5352" s="68"/>
      <c r="S5352" s="63"/>
      <c r="AC5352" s="63">
        <v>78878.147439543158</v>
      </c>
      <c r="AD5352" s="63"/>
      <c r="AE5352" s="54" t="s">
        <v>176</v>
      </c>
      <c r="AG5352" s="63"/>
      <c r="AK5352" s="64"/>
      <c r="AL5352" s="64"/>
      <c r="AM5352" s="65"/>
      <c r="AO5352" s="64"/>
      <c r="AP5352" s="66"/>
      <c r="AQ5352" s="66"/>
      <c r="AS5352" s="67"/>
      <c r="AT5352" s="68"/>
    </row>
    <row r="5353" spans="1:46" x14ac:dyDescent="0.25">
      <c r="A5353" s="60">
        <v>81320.306184331886</v>
      </c>
      <c r="B5353" s="54">
        <f t="shared" si="225"/>
        <v>14</v>
      </c>
      <c r="C5353" s="54">
        <f t="shared" si="226"/>
        <v>5344</v>
      </c>
      <c r="D5353" s="60">
        <v>81320.306184331886</v>
      </c>
      <c r="G5353" s="63"/>
      <c r="I5353" s="64"/>
      <c r="J5353" s="64"/>
      <c r="K5353" s="65"/>
      <c r="M5353" s="64"/>
      <c r="N5353" s="66"/>
      <c r="O5353" s="66"/>
      <c r="Q5353" s="67"/>
      <c r="R5353" s="68"/>
      <c r="S5353" s="63"/>
      <c r="AC5353" s="63">
        <v>78893.373030023184</v>
      </c>
      <c r="AD5353" s="63"/>
      <c r="AE5353" s="54" t="s">
        <v>177</v>
      </c>
      <c r="AG5353" s="63"/>
      <c r="AK5353" s="64"/>
      <c r="AL5353" s="64"/>
      <c r="AM5353" s="65"/>
      <c r="AO5353" s="64"/>
      <c r="AP5353" s="66"/>
      <c r="AQ5353" s="66"/>
      <c r="AS5353" s="67"/>
      <c r="AT5353" s="68"/>
    </row>
    <row r="5354" spans="1:46" x14ac:dyDescent="0.25">
      <c r="A5354" s="60">
        <v>81335.826991201844</v>
      </c>
      <c r="B5354" s="54">
        <f t="shared" si="225"/>
        <v>15</v>
      </c>
      <c r="C5354" s="54">
        <f t="shared" si="226"/>
        <v>5345</v>
      </c>
      <c r="D5354" s="60">
        <v>81335.826991201844</v>
      </c>
      <c r="G5354" s="63"/>
      <c r="I5354" s="64"/>
      <c r="J5354" s="64"/>
      <c r="K5354" s="65"/>
      <c r="M5354" s="64"/>
      <c r="N5354" s="66"/>
      <c r="O5354" s="66"/>
      <c r="Q5354" s="67"/>
      <c r="R5354" s="68"/>
      <c r="S5354" s="63"/>
      <c r="AC5354" s="63">
        <v>78907.942763643339</v>
      </c>
      <c r="AD5354" s="63"/>
      <c r="AE5354" s="54" t="s">
        <v>176</v>
      </c>
      <c r="AG5354" s="63"/>
      <c r="AK5354" s="64"/>
      <c r="AL5354" s="64"/>
      <c r="AM5354" s="65"/>
      <c r="AO5354" s="64"/>
      <c r="AP5354" s="66"/>
      <c r="AQ5354" s="66"/>
      <c r="AS5354" s="67"/>
      <c r="AT5354" s="68"/>
    </row>
    <row r="5355" spans="1:46" x14ac:dyDescent="0.25">
      <c r="A5355" s="60">
        <v>81351.238109765109</v>
      </c>
      <c r="B5355" s="54">
        <f t="shared" si="225"/>
        <v>16</v>
      </c>
      <c r="C5355" s="54">
        <f t="shared" si="226"/>
        <v>5346</v>
      </c>
      <c r="D5355" s="60">
        <v>81351.238109765109</v>
      </c>
      <c r="G5355" s="63"/>
      <c r="I5355" s="64"/>
      <c r="J5355" s="64"/>
      <c r="K5355" s="65"/>
      <c r="M5355" s="64"/>
      <c r="N5355" s="66"/>
      <c r="O5355" s="66"/>
      <c r="Q5355" s="67"/>
      <c r="R5355" s="68"/>
      <c r="S5355" s="63"/>
      <c r="AC5355" s="63">
        <v>78922.812169927638</v>
      </c>
      <c r="AD5355" s="63"/>
      <c r="AE5355" s="54" t="s">
        <v>177</v>
      </c>
      <c r="AG5355" s="63"/>
      <c r="AK5355" s="64"/>
      <c r="AL5355" s="64"/>
      <c r="AM5355" s="65"/>
      <c r="AO5355" s="64"/>
      <c r="AP5355" s="66"/>
      <c r="AQ5355" s="66"/>
      <c r="AS5355" s="67"/>
      <c r="AT5355" s="68"/>
    </row>
    <row r="5356" spans="1:46" x14ac:dyDescent="0.25">
      <c r="A5356" s="60">
        <v>81366.513253636658</v>
      </c>
      <c r="B5356" s="54">
        <f t="shared" si="225"/>
        <v>17</v>
      </c>
      <c r="C5356" s="54">
        <f t="shared" si="226"/>
        <v>5347</v>
      </c>
      <c r="D5356" s="60">
        <v>81366.513253636658</v>
      </c>
      <c r="G5356" s="63"/>
      <c r="I5356" s="64"/>
      <c r="J5356" s="64"/>
      <c r="K5356" s="65"/>
      <c r="M5356" s="64"/>
      <c r="N5356" s="66"/>
      <c r="O5356" s="66"/>
      <c r="Q5356" s="67"/>
      <c r="R5356" s="68"/>
      <c r="S5356" s="63"/>
      <c r="AC5356" s="63">
        <v>78937.744930900633</v>
      </c>
      <c r="AD5356" s="63"/>
      <c r="AE5356" s="54" t="s">
        <v>176</v>
      </c>
      <c r="AG5356" s="63"/>
      <c r="AK5356" s="64"/>
      <c r="AL5356" s="64"/>
      <c r="AM5356" s="65"/>
      <c r="AO5356" s="64"/>
      <c r="AP5356" s="66"/>
      <c r="AQ5356" s="66"/>
      <c r="AS5356" s="67"/>
      <c r="AT5356" s="68"/>
    </row>
    <row r="5357" spans="1:46" x14ac:dyDescent="0.25">
      <c r="A5357" s="60">
        <v>81381.663730057422</v>
      </c>
      <c r="B5357" s="54">
        <f t="shared" si="225"/>
        <v>18</v>
      </c>
      <c r="C5357" s="54">
        <f t="shared" si="226"/>
        <v>5348</v>
      </c>
      <c r="D5357" s="60">
        <v>81381.663730057422</v>
      </c>
      <c r="G5357" s="63"/>
      <c r="I5357" s="64"/>
      <c r="J5357" s="64"/>
      <c r="K5357" s="65"/>
      <c r="M5357" s="64"/>
      <c r="N5357" s="66"/>
      <c r="O5357" s="66"/>
      <c r="Q5357" s="67"/>
      <c r="R5357" s="68"/>
      <c r="S5357" s="63"/>
      <c r="AC5357" s="63">
        <v>78952.235564094502</v>
      </c>
      <c r="AD5357" s="63"/>
      <c r="AE5357" s="54" t="s">
        <v>177</v>
      </c>
      <c r="AG5357" s="63"/>
      <c r="AK5357" s="64"/>
      <c r="AL5357" s="64"/>
      <c r="AM5357" s="65"/>
      <c r="AO5357" s="64"/>
      <c r="AP5357" s="66"/>
      <c r="AQ5357" s="66"/>
      <c r="AS5357" s="67"/>
      <c r="AT5357" s="68"/>
    </row>
    <row r="5358" spans="1:46" x14ac:dyDescent="0.25">
      <c r="A5358" s="60">
        <v>81396.681333451066</v>
      </c>
      <c r="B5358" s="54">
        <f t="shared" si="225"/>
        <v>19</v>
      </c>
      <c r="C5358" s="54">
        <f t="shared" si="226"/>
        <v>5349</v>
      </c>
      <c r="D5358" s="60">
        <v>81396.681333451066</v>
      </c>
      <c r="G5358" s="63"/>
      <c r="I5358" s="64"/>
      <c r="J5358" s="64"/>
      <c r="K5358" s="65"/>
      <c r="M5358" s="64"/>
      <c r="N5358" s="66"/>
      <c r="O5358" s="66"/>
      <c r="Q5358" s="67"/>
      <c r="R5358" s="68"/>
      <c r="S5358" s="63"/>
      <c r="AC5358" s="63">
        <v>78967.493298256304</v>
      </c>
      <c r="AD5358" s="63"/>
      <c r="AE5358" s="54" t="s">
        <v>176</v>
      </c>
      <c r="AG5358" s="63"/>
      <c r="AK5358" s="64"/>
      <c r="AL5358" s="64"/>
      <c r="AM5358" s="65"/>
      <c r="AO5358" s="64"/>
      <c r="AP5358" s="66"/>
      <c r="AQ5358" s="66"/>
      <c r="AS5358" s="67"/>
      <c r="AT5358" s="68"/>
    </row>
    <row r="5359" spans="1:46" x14ac:dyDescent="0.25">
      <c r="A5359" s="60">
        <v>81411.594426051714</v>
      </c>
      <c r="B5359" s="54">
        <f t="shared" si="225"/>
        <v>20</v>
      </c>
      <c r="C5359" s="54">
        <f t="shared" si="226"/>
        <v>5350</v>
      </c>
      <c r="D5359" s="60">
        <v>81411.594426051714</v>
      </c>
      <c r="G5359" s="63"/>
      <c r="I5359" s="64"/>
      <c r="J5359" s="64"/>
      <c r="K5359" s="65"/>
      <c r="M5359" s="64"/>
      <c r="N5359" s="66"/>
      <c r="O5359" s="66"/>
      <c r="Q5359" s="67"/>
      <c r="R5359" s="68"/>
      <c r="S5359" s="63"/>
      <c r="AC5359" s="63">
        <v>78981.663209174294</v>
      </c>
      <c r="AD5359" s="63"/>
      <c r="AE5359" s="54" t="s">
        <v>177</v>
      </c>
      <c r="AG5359" s="63"/>
      <c r="AK5359" s="64"/>
      <c r="AL5359" s="64"/>
      <c r="AM5359" s="65"/>
      <c r="AO5359" s="64"/>
      <c r="AP5359" s="66"/>
      <c r="AQ5359" s="66"/>
      <c r="AS5359" s="67"/>
      <c r="AT5359" s="68"/>
    </row>
    <row r="5360" spans="1:46" x14ac:dyDescent="0.25">
      <c r="A5360" s="60">
        <v>81426.41031936137</v>
      </c>
      <c r="B5360" s="54">
        <f t="shared" si="225"/>
        <v>21</v>
      </c>
      <c r="C5360" s="54">
        <f t="shared" si="226"/>
        <v>5351</v>
      </c>
      <c r="D5360" s="60">
        <v>81426.41031936137</v>
      </c>
      <c r="G5360" s="63"/>
      <c r="I5360" s="64"/>
      <c r="J5360" s="64"/>
      <c r="K5360" s="65"/>
      <c r="M5360" s="64"/>
      <c r="N5360" s="66"/>
      <c r="O5360" s="66"/>
      <c r="Q5360" s="67"/>
      <c r="R5360" s="68"/>
      <c r="S5360" s="63"/>
      <c r="AC5360" s="63">
        <v>78997.141713409219</v>
      </c>
      <c r="AD5360" s="63"/>
      <c r="AE5360" s="54" t="s">
        <v>176</v>
      </c>
      <c r="AG5360" s="63"/>
      <c r="AK5360" s="64"/>
      <c r="AL5360" s="64"/>
      <c r="AM5360" s="65"/>
      <c r="AO5360" s="64"/>
      <c r="AP5360" s="66"/>
      <c r="AQ5360" s="66"/>
      <c r="AS5360" s="67"/>
      <c r="AT5360" s="68"/>
    </row>
    <row r="5361" spans="1:46" x14ac:dyDescent="0.25">
      <c r="A5361" s="60">
        <v>81441.169826962519</v>
      </c>
      <c r="B5361" s="54">
        <f t="shared" si="225"/>
        <v>22</v>
      </c>
      <c r="C5361" s="54">
        <f t="shared" si="226"/>
        <v>5352</v>
      </c>
      <c r="D5361" s="60">
        <v>81441.169826962519</v>
      </c>
      <c r="G5361" s="63"/>
      <c r="I5361" s="64"/>
      <c r="J5361" s="64"/>
      <c r="K5361" s="65"/>
      <c r="M5361" s="64"/>
      <c r="N5361" s="66"/>
      <c r="O5361" s="66"/>
      <c r="Q5361" s="67"/>
      <c r="R5361" s="68"/>
      <c r="S5361" s="63"/>
      <c r="AC5361" s="63">
        <v>79011.113332659937</v>
      </c>
      <c r="AD5361" s="63"/>
      <c r="AE5361" s="54" t="s">
        <v>177</v>
      </c>
      <c r="AG5361" s="63"/>
      <c r="AK5361" s="64"/>
      <c r="AL5361" s="64"/>
      <c r="AM5361" s="65"/>
      <c r="AO5361" s="64"/>
      <c r="AP5361" s="66"/>
      <c r="AQ5361" s="66"/>
      <c r="AS5361" s="67"/>
      <c r="AT5361" s="68"/>
    </row>
    <row r="5362" spans="1:46" x14ac:dyDescent="0.25">
      <c r="A5362" s="60">
        <v>81455.889644075185</v>
      </c>
      <c r="B5362" s="54">
        <f t="shared" si="225"/>
        <v>23</v>
      </c>
      <c r="C5362" s="54">
        <f t="shared" si="226"/>
        <v>5353</v>
      </c>
      <c r="D5362" s="60">
        <v>81455.889644075185</v>
      </c>
      <c r="G5362" s="63"/>
      <c r="I5362" s="64"/>
      <c r="J5362" s="64"/>
      <c r="K5362" s="65"/>
      <c r="M5362" s="64"/>
      <c r="N5362" s="66"/>
      <c r="O5362" s="66"/>
      <c r="Q5362" s="67"/>
      <c r="R5362" s="68"/>
      <c r="S5362" s="63"/>
      <c r="AC5362" s="63">
        <v>79026.667102199048</v>
      </c>
      <c r="AD5362" s="63"/>
      <c r="AE5362" s="54" t="s">
        <v>176</v>
      </c>
      <c r="AG5362" s="63"/>
      <c r="AK5362" s="64"/>
      <c r="AL5362" s="64"/>
      <c r="AM5362" s="65"/>
      <c r="AO5362" s="64"/>
      <c r="AP5362" s="66"/>
      <c r="AQ5362" s="66"/>
      <c r="AS5362" s="67"/>
      <c r="AT5362" s="68"/>
    </row>
    <row r="5363" spans="1:46" x14ac:dyDescent="0.25">
      <c r="A5363" s="60">
        <v>81470.616322824731</v>
      </c>
      <c r="B5363" s="54">
        <f t="shared" si="225"/>
        <v>24</v>
      </c>
      <c r="C5363" s="54">
        <f t="shared" si="226"/>
        <v>5354</v>
      </c>
      <c r="D5363" s="60">
        <v>81470.616322824731</v>
      </c>
      <c r="G5363" s="63"/>
      <c r="I5363" s="64"/>
      <c r="J5363" s="64"/>
      <c r="K5363" s="65"/>
      <c r="M5363" s="64"/>
      <c r="N5363" s="66"/>
      <c r="O5363" s="66"/>
      <c r="Q5363" s="67"/>
      <c r="R5363" s="68"/>
      <c r="S5363" s="63"/>
      <c r="AC5363" s="63">
        <v>79040.599104088731</v>
      </c>
      <c r="AD5363" s="63"/>
      <c r="AE5363" s="54" t="s">
        <v>177</v>
      </c>
      <c r="AG5363" s="63"/>
      <c r="AK5363" s="64"/>
      <c r="AL5363" s="64"/>
      <c r="AM5363" s="65"/>
      <c r="AO5363" s="64"/>
      <c r="AP5363" s="66"/>
      <c r="AQ5363" s="66"/>
      <c r="AS5363" s="67"/>
      <c r="AT5363" s="68"/>
    </row>
    <row r="5364" spans="1:46" x14ac:dyDescent="0.25">
      <c r="A5364" s="60">
        <v>81485.36840096442</v>
      </c>
      <c r="B5364" s="54">
        <f t="shared" si="225"/>
        <v>1</v>
      </c>
      <c r="C5364" s="54">
        <f t="shared" si="226"/>
        <v>5355</v>
      </c>
      <c r="D5364" s="60">
        <v>81485.36840096442</v>
      </c>
      <c r="G5364" s="63"/>
      <c r="I5364" s="64"/>
      <c r="J5364" s="64"/>
      <c r="K5364" s="65"/>
      <c r="M5364" s="64"/>
      <c r="N5364" s="66"/>
      <c r="O5364" s="66"/>
      <c r="Q5364" s="67"/>
      <c r="R5364" s="68"/>
      <c r="S5364" s="63"/>
      <c r="AC5364" s="63">
        <v>79056.07532146154</v>
      </c>
      <c r="AD5364" s="63"/>
      <c r="AE5364" s="54" t="s">
        <v>176</v>
      </c>
      <c r="AG5364" s="63"/>
      <c r="AK5364" s="64"/>
      <c r="AL5364" s="64"/>
      <c r="AM5364" s="65"/>
      <c r="AO5364" s="64"/>
      <c r="AP5364" s="66"/>
      <c r="AQ5364" s="66"/>
      <c r="AS5364" s="67"/>
      <c r="AT5364" s="68"/>
    </row>
    <row r="5365" spans="1:46" x14ac:dyDescent="0.25">
      <c r="A5365" s="60">
        <v>81500.190699150786</v>
      </c>
      <c r="B5365" s="54">
        <f t="shared" si="225"/>
        <v>2</v>
      </c>
      <c r="C5365" s="54">
        <f t="shared" si="226"/>
        <v>5356</v>
      </c>
      <c r="D5365" s="60">
        <v>81500.190699150786</v>
      </c>
      <c r="G5365" s="63"/>
      <c r="I5365" s="64"/>
      <c r="J5365" s="64"/>
      <c r="K5365" s="65"/>
      <c r="M5365" s="64"/>
      <c r="N5365" s="66"/>
      <c r="O5365" s="66"/>
      <c r="Q5365" s="67"/>
      <c r="R5365" s="68"/>
      <c r="S5365" s="63"/>
      <c r="AC5365" s="63">
        <v>79070.129984559957</v>
      </c>
      <c r="AD5365" s="63"/>
      <c r="AE5365" s="54" t="s">
        <v>177</v>
      </c>
      <c r="AG5365" s="63"/>
      <c r="AK5365" s="64"/>
      <c r="AL5365" s="64"/>
      <c r="AM5365" s="65"/>
      <c r="AO5365" s="64"/>
      <c r="AP5365" s="66"/>
      <c r="AQ5365" s="66"/>
      <c r="AS5365" s="67"/>
      <c r="AT5365" s="68"/>
    </row>
    <row r="5366" spans="1:46" x14ac:dyDescent="0.25">
      <c r="A5366" s="60">
        <v>81515.09590632841</v>
      </c>
      <c r="B5366" s="54">
        <f t="shared" si="225"/>
        <v>3</v>
      </c>
      <c r="C5366" s="54">
        <f t="shared" si="226"/>
        <v>5357</v>
      </c>
      <c r="D5366" s="60">
        <v>81515.09590632841</v>
      </c>
      <c r="G5366" s="63"/>
      <c r="I5366" s="64"/>
      <c r="J5366" s="64"/>
      <c r="K5366" s="65"/>
      <c r="M5366" s="64"/>
      <c r="N5366" s="66"/>
      <c r="O5366" s="66"/>
      <c r="Q5366" s="67"/>
      <c r="R5366" s="68"/>
      <c r="S5366" s="63"/>
      <c r="AC5366" s="63">
        <v>79085.398626626004</v>
      </c>
      <c r="AD5366" s="63"/>
      <c r="AE5366" s="54" t="s">
        <v>176</v>
      </c>
      <c r="AG5366" s="63"/>
      <c r="AK5366" s="64"/>
      <c r="AL5366" s="64"/>
      <c r="AM5366" s="65"/>
      <c r="AO5366" s="64"/>
      <c r="AP5366" s="66"/>
      <c r="AQ5366" s="66"/>
      <c r="AS5366" s="67"/>
      <c r="AT5366" s="68"/>
    </row>
    <row r="5367" spans="1:46" x14ac:dyDescent="0.25">
      <c r="A5367" s="60">
        <v>81530.119770506863</v>
      </c>
      <c r="B5367" s="54">
        <f t="shared" si="225"/>
        <v>4</v>
      </c>
      <c r="C5367" s="54">
        <f t="shared" si="226"/>
        <v>5358</v>
      </c>
      <c r="D5367" s="60">
        <v>81530.119770506863</v>
      </c>
      <c r="G5367" s="63"/>
      <c r="I5367" s="64"/>
      <c r="J5367" s="64"/>
      <c r="K5367" s="65"/>
      <c r="M5367" s="64"/>
      <c r="N5367" s="66"/>
      <c r="O5367" s="66"/>
      <c r="Q5367" s="67"/>
      <c r="R5367" s="68"/>
      <c r="S5367" s="63"/>
      <c r="AC5367" s="63">
        <v>79099.713101965841</v>
      </c>
      <c r="AD5367" s="63"/>
      <c r="AE5367" s="54" t="s">
        <v>177</v>
      </c>
      <c r="AG5367" s="63"/>
      <c r="AK5367" s="64"/>
      <c r="AL5367" s="64"/>
      <c r="AM5367" s="65"/>
      <c r="AO5367" s="64"/>
      <c r="AP5367" s="66"/>
      <c r="AQ5367" s="66"/>
      <c r="AS5367" s="67"/>
      <c r="AT5367" s="68"/>
    </row>
    <row r="5368" spans="1:46" x14ac:dyDescent="0.25">
      <c r="A5368" s="60">
        <v>81545.262401967309</v>
      </c>
      <c r="B5368" s="54">
        <f t="shared" si="225"/>
        <v>5</v>
      </c>
      <c r="C5368" s="54">
        <f t="shared" si="226"/>
        <v>5359</v>
      </c>
      <c r="D5368" s="60">
        <v>81545.262401967309</v>
      </c>
      <c r="G5368" s="63"/>
      <c r="I5368" s="64"/>
      <c r="J5368" s="64"/>
      <c r="K5368" s="65"/>
      <c r="M5368" s="64"/>
      <c r="N5368" s="66"/>
      <c r="O5368" s="66"/>
      <c r="Q5368" s="67"/>
      <c r="R5368" s="68"/>
      <c r="S5368" s="63"/>
      <c r="AC5368" s="63">
        <v>79114.685274820775</v>
      </c>
      <c r="AD5368" s="63"/>
      <c r="AE5368" s="54" t="s">
        <v>176</v>
      </c>
      <c r="AG5368" s="63"/>
      <c r="AK5368" s="64"/>
      <c r="AL5368" s="64"/>
      <c r="AM5368" s="65"/>
      <c r="AO5368" s="64"/>
      <c r="AP5368" s="66"/>
      <c r="AQ5368" s="66"/>
      <c r="AS5368" s="67"/>
      <c r="AT5368" s="68"/>
    </row>
    <row r="5369" spans="1:46" x14ac:dyDescent="0.25">
      <c r="A5369" s="60">
        <v>81560.544070745818</v>
      </c>
      <c r="B5369" s="54">
        <f t="shared" si="225"/>
        <v>6</v>
      </c>
      <c r="C5369" s="54">
        <f t="shared" si="226"/>
        <v>5360</v>
      </c>
      <c r="D5369" s="60">
        <v>81560.544070745818</v>
      </c>
      <c r="G5369" s="63"/>
      <c r="I5369" s="64"/>
      <c r="J5369" s="64"/>
      <c r="K5369" s="65"/>
      <c r="M5369" s="64"/>
      <c r="N5369" s="66"/>
      <c r="O5369" s="66"/>
      <c r="Q5369" s="67"/>
      <c r="R5369" s="68"/>
      <c r="S5369" s="63"/>
      <c r="AC5369" s="63">
        <v>79129.349281024653</v>
      </c>
      <c r="AD5369" s="63"/>
      <c r="AE5369" s="54" t="s">
        <v>177</v>
      </c>
      <c r="AG5369" s="63"/>
      <c r="AK5369" s="64"/>
      <c r="AL5369" s="64"/>
      <c r="AM5369" s="65"/>
      <c r="AO5369" s="64"/>
      <c r="AP5369" s="66"/>
      <c r="AQ5369" s="66"/>
      <c r="AS5369" s="67"/>
      <c r="AT5369" s="68"/>
    </row>
    <row r="5370" spans="1:46" x14ac:dyDescent="0.25">
      <c r="A5370" s="60">
        <v>81575.948313190602</v>
      </c>
      <c r="B5370" s="54">
        <f t="shared" si="225"/>
        <v>7</v>
      </c>
      <c r="C5370" s="54">
        <f t="shared" si="226"/>
        <v>5361</v>
      </c>
      <c r="D5370" s="60">
        <v>81575.948313190602</v>
      </c>
      <c r="G5370" s="63"/>
      <c r="I5370" s="64"/>
      <c r="J5370" s="64"/>
      <c r="K5370" s="65"/>
      <c r="M5370" s="64"/>
      <c r="N5370" s="66"/>
      <c r="O5370" s="66"/>
      <c r="Q5370" s="67"/>
      <c r="R5370" s="68"/>
      <c r="S5370" s="63"/>
      <c r="AC5370" s="63">
        <v>79143.986880778801</v>
      </c>
      <c r="AD5370" s="63"/>
      <c r="AE5370" s="54" t="s">
        <v>176</v>
      </c>
      <c r="AG5370" s="63"/>
      <c r="AK5370" s="64"/>
      <c r="AL5370" s="64"/>
      <c r="AM5370" s="65"/>
      <c r="AO5370" s="64"/>
      <c r="AP5370" s="66"/>
      <c r="AQ5370" s="66"/>
      <c r="AS5370" s="67"/>
      <c r="AT5370" s="68"/>
    </row>
    <row r="5371" spans="1:46" x14ac:dyDescent="0.25">
      <c r="A5371" s="60">
        <v>81591.475970260799</v>
      </c>
      <c r="B5371" s="54">
        <f t="shared" si="225"/>
        <v>8</v>
      </c>
      <c r="C5371" s="54">
        <f t="shared" si="226"/>
        <v>5362</v>
      </c>
      <c r="D5371" s="60">
        <v>81591.475970260799</v>
      </c>
      <c r="G5371" s="63"/>
      <c r="I5371" s="64"/>
      <c r="J5371" s="64"/>
      <c r="K5371" s="65"/>
      <c r="M5371" s="64"/>
      <c r="N5371" s="66"/>
      <c r="O5371" s="66"/>
      <c r="Q5371" s="67"/>
      <c r="R5371" s="68"/>
      <c r="S5371" s="63"/>
      <c r="AC5371" s="63">
        <v>79159.024511776399</v>
      </c>
      <c r="AD5371" s="63"/>
      <c r="AE5371" s="54" t="s">
        <v>177</v>
      </c>
      <c r="AG5371" s="63"/>
      <c r="AK5371" s="64"/>
      <c r="AL5371" s="64"/>
      <c r="AM5371" s="65"/>
      <c r="AO5371" s="64"/>
      <c r="AP5371" s="66"/>
      <c r="AQ5371" s="66"/>
      <c r="AS5371" s="67"/>
      <c r="AT5371" s="68"/>
    </row>
    <row r="5372" spans="1:46" x14ac:dyDescent="0.25">
      <c r="A5372" s="60">
        <v>81607.094874107745</v>
      </c>
      <c r="B5372" s="54">
        <f t="shared" si="225"/>
        <v>9</v>
      </c>
      <c r="C5372" s="54">
        <f t="shared" si="226"/>
        <v>5363</v>
      </c>
      <c r="D5372" s="60">
        <v>81607.094874107745</v>
      </c>
      <c r="G5372" s="63"/>
      <c r="I5372" s="64"/>
      <c r="J5372" s="64"/>
      <c r="K5372" s="65"/>
      <c r="M5372" s="64"/>
      <c r="N5372" s="66"/>
      <c r="O5372" s="66"/>
      <c r="Q5372" s="67"/>
      <c r="R5372" s="68"/>
      <c r="S5372" s="63"/>
      <c r="AC5372" s="63">
        <v>79173.347397584468</v>
      </c>
      <c r="AD5372" s="63"/>
      <c r="AE5372" s="54" t="s">
        <v>176</v>
      </c>
      <c r="AG5372" s="63"/>
      <c r="AK5372" s="64"/>
      <c r="AL5372" s="64"/>
      <c r="AM5372" s="65"/>
      <c r="AO5372" s="64"/>
      <c r="AP5372" s="66"/>
      <c r="AQ5372" s="66"/>
      <c r="AS5372" s="67"/>
      <c r="AT5372" s="68"/>
    </row>
    <row r="5373" spans="1:46" x14ac:dyDescent="0.25">
      <c r="A5373" s="60">
        <v>81622.787099719513</v>
      </c>
      <c r="B5373" s="54">
        <f t="shared" si="225"/>
        <v>10</v>
      </c>
      <c r="C5373" s="54">
        <f t="shared" si="226"/>
        <v>5364</v>
      </c>
      <c r="D5373" s="60">
        <v>81622.787099719513</v>
      </c>
      <c r="G5373" s="63"/>
      <c r="I5373" s="64"/>
      <c r="J5373" s="64"/>
      <c r="K5373" s="65"/>
      <c r="M5373" s="64"/>
      <c r="N5373" s="66"/>
      <c r="O5373" s="66"/>
      <c r="Q5373" s="67"/>
      <c r="R5373" s="68"/>
      <c r="S5373" s="63"/>
      <c r="AC5373" s="63">
        <v>79188.705824641977</v>
      </c>
      <c r="AD5373" s="63"/>
      <c r="AE5373" s="54" t="s">
        <v>177</v>
      </c>
      <c r="AG5373" s="63"/>
      <c r="AK5373" s="64"/>
      <c r="AL5373" s="64"/>
      <c r="AM5373" s="65"/>
      <c r="AO5373" s="64"/>
      <c r="AP5373" s="66"/>
      <c r="AQ5373" s="66"/>
      <c r="AS5373" s="67"/>
      <c r="AT5373" s="68"/>
    </row>
    <row r="5374" spans="1:46" x14ac:dyDescent="0.25">
      <c r="A5374" s="60">
        <v>81638.511980351061</v>
      </c>
      <c r="B5374" s="54">
        <f t="shared" si="225"/>
        <v>11</v>
      </c>
      <c r="C5374" s="54">
        <f t="shared" si="226"/>
        <v>5365</v>
      </c>
      <c r="D5374" s="60">
        <v>81638.511980351061</v>
      </c>
      <c r="G5374" s="63"/>
      <c r="I5374" s="64"/>
      <c r="J5374" s="64"/>
      <c r="K5374" s="65"/>
      <c r="M5374" s="64"/>
      <c r="N5374" s="66"/>
      <c r="O5374" s="66"/>
      <c r="Q5374" s="67"/>
      <c r="R5374" s="68"/>
      <c r="S5374" s="63"/>
      <c r="AC5374" s="63">
        <v>79202.795639172196</v>
      </c>
      <c r="AD5374" s="63"/>
      <c r="AE5374" s="54" t="s">
        <v>176</v>
      </c>
      <c r="AG5374" s="63"/>
      <c r="AK5374" s="64"/>
      <c r="AL5374" s="64"/>
      <c r="AM5374" s="65"/>
      <c r="AO5374" s="64"/>
      <c r="AP5374" s="66"/>
      <c r="AQ5374" s="66"/>
      <c r="AS5374" s="67"/>
      <c r="AT5374" s="68"/>
    </row>
    <row r="5375" spans="1:46" x14ac:dyDescent="0.25">
      <c r="A5375" s="60">
        <v>81654.238535072654</v>
      </c>
      <c r="B5375" s="54">
        <f t="shared" si="225"/>
        <v>12</v>
      </c>
      <c r="C5375" s="54">
        <f t="shared" si="226"/>
        <v>5366</v>
      </c>
      <c r="D5375" s="60">
        <v>81654.238535072654</v>
      </c>
      <c r="G5375" s="63"/>
      <c r="I5375" s="64"/>
      <c r="J5375" s="64"/>
      <c r="K5375" s="65"/>
      <c r="M5375" s="64"/>
      <c r="N5375" s="66"/>
      <c r="O5375" s="66"/>
      <c r="Q5375" s="67"/>
      <c r="R5375" s="68"/>
      <c r="S5375" s="63"/>
      <c r="AC5375" s="63">
        <v>79218.351651569828</v>
      </c>
      <c r="AD5375" s="63"/>
      <c r="AE5375" s="54" t="s">
        <v>177</v>
      </c>
      <c r="AG5375" s="63"/>
      <c r="AK5375" s="64"/>
      <c r="AL5375" s="64"/>
      <c r="AM5375" s="65"/>
      <c r="AO5375" s="64"/>
      <c r="AP5375" s="66"/>
      <c r="AQ5375" s="66"/>
      <c r="AS5375" s="67"/>
      <c r="AT5375" s="68"/>
    </row>
    <row r="5376" spans="1:46" x14ac:dyDescent="0.25">
      <c r="A5376" s="60">
        <v>81669.929246017709</v>
      </c>
      <c r="B5376" s="54">
        <f t="shared" si="225"/>
        <v>13</v>
      </c>
      <c r="C5376" s="54">
        <f t="shared" si="226"/>
        <v>5367</v>
      </c>
      <c r="D5376" s="60">
        <v>81669.929246017709</v>
      </c>
      <c r="G5376" s="63"/>
      <c r="I5376" s="64"/>
      <c r="J5376" s="64"/>
      <c r="K5376" s="65"/>
      <c r="M5376" s="64"/>
      <c r="N5376" s="66"/>
      <c r="O5376" s="66"/>
      <c r="Q5376" s="67"/>
      <c r="R5376" s="68"/>
      <c r="S5376" s="63"/>
      <c r="AC5376" s="63">
        <v>79232.343512032647</v>
      </c>
      <c r="AD5376" s="63"/>
      <c r="AE5376" s="54" t="s">
        <v>176</v>
      </c>
      <c r="AG5376" s="63"/>
      <c r="AK5376" s="64"/>
      <c r="AL5376" s="64"/>
      <c r="AM5376" s="65"/>
      <c r="AO5376" s="64"/>
      <c r="AP5376" s="66"/>
      <c r="AQ5376" s="66"/>
      <c r="AS5376" s="67"/>
      <c r="AT5376" s="68"/>
    </row>
    <row r="5377" spans="1:46" x14ac:dyDescent="0.25">
      <c r="A5377" s="60">
        <v>81685.549699220341</v>
      </c>
      <c r="B5377" s="54">
        <f t="shared" si="225"/>
        <v>14</v>
      </c>
      <c r="C5377" s="54">
        <f t="shared" si="226"/>
        <v>5368</v>
      </c>
      <c r="D5377" s="60">
        <v>81685.549699220341</v>
      </c>
      <c r="G5377" s="63"/>
      <c r="I5377" s="64"/>
      <c r="J5377" s="64"/>
      <c r="K5377" s="65"/>
      <c r="M5377" s="64"/>
      <c r="N5377" s="66"/>
      <c r="O5377" s="66"/>
      <c r="Q5377" s="67"/>
      <c r="R5377" s="68"/>
      <c r="S5377" s="63"/>
      <c r="AC5377" s="63">
        <v>79247.932767078746</v>
      </c>
      <c r="AD5377" s="63"/>
      <c r="AE5377" s="54" t="s">
        <v>177</v>
      </c>
      <c r="AG5377" s="63"/>
      <c r="AK5377" s="64"/>
      <c r="AL5377" s="64"/>
      <c r="AM5377" s="65"/>
      <c r="AO5377" s="64"/>
      <c r="AP5377" s="66"/>
      <c r="AQ5377" s="66"/>
      <c r="AS5377" s="67"/>
      <c r="AT5377" s="68"/>
    </row>
    <row r="5378" spans="1:46" x14ac:dyDescent="0.25">
      <c r="A5378" s="60">
        <v>81701.076214750297</v>
      </c>
      <c r="B5378" s="54">
        <f t="shared" si="225"/>
        <v>15</v>
      </c>
      <c r="C5378" s="54">
        <f t="shared" si="226"/>
        <v>5369</v>
      </c>
      <c r="D5378" s="60">
        <v>81701.076214750297</v>
      </c>
      <c r="G5378" s="63"/>
      <c r="I5378" s="64"/>
      <c r="J5378" s="64"/>
      <c r="K5378" s="65"/>
      <c r="M5378" s="64"/>
      <c r="N5378" s="66"/>
      <c r="O5378" s="66"/>
      <c r="Q5378" s="67"/>
      <c r="R5378" s="68"/>
      <c r="S5378" s="63"/>
      <c r="AC5378" s="63">
        <v>79261.98922692053</v>
      </c>
      <c r="AD5378" s="63"/>
      <c r="AE5378" s="54" t="s">
        <v>176</v>
      </c>
      <c r="AG5378" s="63"/>
      <c r="AK5378" s="64"/>
      <c r="AL5378" s="64"/>
      <c r="AM5378" s="65"/>
      <c r="AO5378" s="64"/>
      <c r="AP5378" s="66"/>
      <c r="AQ5378" s="66"/>
      <c r="AS5378" s="67"/>
      <c r="AT5378" s="68"/>
    </row>
    <row r="5379" spans="1:46" x14ac:dyDescent="0.25">
      <c r="A5379" s="60">
        <v>81716.481672265101</v>
      </c>
      <c r="B5379" s="54">
        <f t="shared" si="225"/>
        <v>16</v>
      </c>
      <c r="C5379" s="54">
        <f t="shared" si="226"/>
        <v>5370</v>
      </c>
      <c r="D5379" s="60">
        <v>81716.481672265101</v>
      </c>
      <c r="G5379" s="63"/>
      <c r="I5379" s="64"/>
      <c r="J5379" s="64"/>
      <c r="K5379" s="65"/>
      <c r="M5379" s="64"/>
      <c r="N5379" s="66"/>
      <c r="O5379" s="66"/>
      <c r="Q5379" s="67"/>
      <c r="R5379" s="68"/>
      <c r="S5379" s="63"/>
      <c r="AC5379" s="63">
        <v>79277.444319944363</v>
      </c>
      <c r="AD5379" s="63"/>
      <c r="AE5379" s="54" t="s">
        <v>177</v>
      </c>
      <c r="AG5379" s="63"/>
      <c r="AK5379" s="64"/>
      <c r="AL5379" s="64"/>
      <c r="AM5379" s="65"/>
      <c r="AO5379" s="64"/>
      <c r="AP5379" s="66"/>
      <c r="AQ5379" s="66"/>
      <c r="AS5379" s="67"/>
      <c r="AT5379" s="68"/>
    </row>
    <row r="5380" spans="1:46" x14ac:dyDescent="0.25">
      <c r="A5380" s="60">
        <v>81731.762576540001</v>
      </c>
      <c r="B5380" s="54">
        <f t="shared" si="225"/>
        <v>17</v>
      </c>
      <c r="C5380" s="54">
        <f t="shared" si="226"/>
        <v>5371</v>
      </c>
      <c r="D5380" s="60">
        <v>81731.762576540001</v>
      </c>
      <c r="G5380" s="63"/>
      <c r="I5380" s="64"/>
      <c r="J5380" s="64"/>
      <c r="K5380" s="65"/>
      <c r="M5380" s="64"/>
      <c r="N5380" s="66"/>
      <c r="O5380" s="66"/>
      <c r="Q5380" s="67"/>
      <c r="R5380" s="68"/>
      <c r="S5380" s="63"/>
      <c r="AC5380" s="63">
        <v>79291.717779318802</v>
      </c>
      <c r="AD5380" s="63"/>
      <c r="AE5380" s="54" t="s">
        <v>176</v>
      </c>
      <c r="AG5380" s="63"/>
      <c r="AK5380" s="64"/>
      <c r="AL5380" s="64"/>
      <c r="AM5380" s="65"/>
      <c r="AO5380" s="64"/>
      <c r="AP5380" s="66"/>
      <c r="AQ5380" s="66"/>
      <c r="AS5380" s="67"/>
      <c r="AT5380" s="68"/>
    </row>
    <row r="5381" spans="1:46" x14ac:dyDescent="0.25">
      <c r="A5381" s="60">
        <v>81746.90617957199</v>
      </c>
      <c r="B5381" s="54">
        <f t="shared" si="225"/>
        <v>18</v>
      </c>
      <c r="C5381" s="54">
        <f t="shared" si="226"/>
        <v>5372</v>
      </c>
      <c r="D5381" s="60">
        <v>81746.90617957199</v>
      </c>
      <c r="G5381" s="63"/>
      <c r="I5381" s="64"/>
      <c r="J5381" s="64"/>
      <c r="K5381" s="65"/>
      <c r="M5381" s="64"/>
      <c r="N5381" s="66"/>
      <c r="O5381" s="66"/>
      <c r="Q5381" s="67"/>
      <c r="R5381" s="68"/>
      <c r="S5381" s="63"/>
      <c r="AC5381" s="63">
        <v>79306.898689094465</v>
      </c>
      <c r="AD5381" s="63"/>
      <c r="AE5381" s="54" t="s">
        <v>177</v>
      </c>
      <c r="AG5381" s="63"/>
      <c r="AK5381" s="64"/>
      <c r="AL5381" s="64"/>
      <c r="AM5381" s="65"/>
      <c r="AO5381" s="64"/>
      <c r="AP5381" s="66"/>
      <c r="AQ5381" s="66"/>
      <c r="AS5381" s="67"/>
      <c r="AT5381" s="68"/>
    </row>
    <row r="5382" spans="1:46" x14ac:dyDescent="0.25">
      <c r="A5382" s="60">
        <v>81761.929415099323</v>
      </c>
      <c r="B5382" s="54">
        <f t="shared" si="225"/>
        <v>19</v>
      </c>
      <c r="C5382" s="54">
        <f t="shared" si="226"/>
        <v>5373</v>
      </c>
      <c r="D5382" s="60">
        <v>81761.929415099323</v>
      </c>
      <c r="G5382" s="63"/>
      <c r="I5382" s="64"/>
      <c r="J5382" s="64"/>
      <c r="K5382" s="65"/>
      <c r="M5382" s="64"/>
      <c r="N5382" s="66"/>
      <c r="O5382" s="66"/>
      <c r="Q5382" s="67"/>
      <c r="R5382" s="68"/>
      <c r="S5382" s="63"/>
      <c r="AC5382" s="63">
        <v>79321.493506096303</v>
      </c>
      <c r="AD5382" s="63"/>
      <c r="AE5382" s="54" t="s">
        <v>176</v>
      </c>
      <c r="AG5382" s="63"/>
      <c r="AK5382" s="64"/>
      <c r="AL5382" s="64"/>
      <c r="AM5382" s="65"/>
      <c r="AO5382" s="64"/>
      <c r="AP5382" s="66"/>
      <c r="AQ5382" s="66"/>
      <c r="AS5382" s="67"/>
      <c r="AT5382" s="68"/>
    </row>
    <row r="5383" spans="1:46" x14ac:dyDescent="0.25">
      <c r="A5383" s="60">
        <v>81776.835371203255</v>
      </c>
      <c r="B5383" s="54">
        <f t="shared" si="225"/>
        <v>20</v>
      </c>
      <c r="C5383" s="54">
        <f t="shared" si="226"/>
        <v>5374</v>
      </c>
      <c r="D5383" s="60">
        <v>81776.835371203255</v>
      </c>
      <c r="G5383" s="63"/>
      <c r="I5383" s="64"/>
      <c r="J5383" s="64"/>
      <c r="K5383" s="65"/>
      <c r="M5383" s="64"/>
      <c r="N5383" s="66"/>
      <c r="O5383" s="66"/>
      <c r="Q5383" s="67"/>
      <c r="R5383" s="68"/>
      <c r="S5383" s="63"/>
      <c r="AC5383" s="63">
        <v>79336.311288986355</v>
      </c>
      <c r="AD5383" s="63"/>
      <c r="AE5383" s="54" t="s">
        <v>177</v>
      </c>
      <c r="AG5383" s="63"/>
      <c r="AK5383" s="64"/>
      <c r="AL5383" s="64"/>
      <c r="AM5383" s="65"/>
      <c r="AO5383" s="64"/>
      <c r="AP5383" s="66"/>
      <c r="AQ5383" s="66"/>
      <c r="AS5383" s="67"/>
      <c r="AT5383" s="68"/>
    </row>
    <row r="5384" spans="1:46" x14ac:dyDescent="0.25">
      <c r="A5384" s="60">
        <v>81791.656987742521</v>
      </c>
      <c r="B5384" s="54">
        <f t="shared" si="225"/>
        <v>21</v>
      </c>
      <c r="C5384" s="54">
        <f t="shared" si="226"/>
        <v>5375</v>
      </c>
      <c r="D5384" s="60">
        <v>81791.656987742521</v>
      </c>
      <c r="G5384" s="63"/>
      <c r="I5384" s="64"/>
      <c r="J5384" s="64"/>
      <c r="K5384" s="65"/>
      <c r="M5384" s="64"/>
      <c r="N5384" s="66"/>
      <c r="O5384" s="66"/>
      <c r="Q5384" s="67"/>
      <c r="R5384" s="68"/>
      <c r="S5384" s="63"/>
      <c r="AC5384" s="63">
        <v>79351.256940859836</v>
      </c>
      <c r="AD5384" s="63"/>
      <c r="AE5384" s="54" t="s">
        <v>176</v>
      </c>
      <c r="AG5384" s="63"/>
      <c r="AK5384" s="64"/>
      <c r="AL5384" s="64"/>
      <c r="AM5384" s="65"/>
      <c r="AO5384" s="64"/>
      <c r="AP5384" s="66"/>
      <c r="AQ5384" s="66"/>
      <c r="AS5384" s="67"/>
      <c r="AT5384" s="68"/>
    </row>
    <row r="5385" spans="1:46" x14ac:dyDescent="0.25">
      <c r="A5385" s="60">
        <v>81806.409615181386</v>
      </c>
      <c r="B5385" s="54">
        <f t="shared" si="225"/>
        <v>22</v>
      </c>
      <c r="C5385" s="54">
        <f t="shared" si="226"/>
        <v>5376</v>
      </c>
      <c r="D5385" s="60">
        <v>81806.409615181386</v>
      </c>
      <c r="G5385" s="63"/>
      <c r="I5385" s="64"/>
      <c r="J5385" s="64"/>
      <c r="K5385" s="65"/>
      <c r="M5385" s="64"/>
      <c r="N5385" s="66"/>
      <c r="O5385" s="66"/>
      <c r="Q5385" s="67"/>
      <c r="R5385" s="68"/>
      <c r="S5385" s="63"/>
      <c r="AC5385" s="63">
        <v>79365.695116680581</v>
      </c>
      <c r="AD5385" s="63"/>
      <c r="AE5385" s="54" t="s">
        <v>177</v>
      </c>
      <c r="AG5385" s="63"/>
      <c r="AK5385" s="64"/>
      <c r="AL5385" s="64"/>
      <c r="AM5385" s="65"/>
      <c r="AO5385" s="64"/>
      <c r="AP5385" s="66"/>
      <c r="AQ5385" s="66"/>
      <c r="AS5385" s="67"/>
      <c r="AT5385" s="68"/>
    </row>
    <row r="5386" spans="1:46" x14ac:dyDescent="0.25">
      <c r="A5386" s="60">
        <v>81821.135495094582</v>
      </c>
      <c r="B5386" s="54">
        <f t="shared" si="225"/>
        <v>23</v>
      </c>
      <c r="C5386" s="54">
        <f t="shared" si="226"/>
        <v>5377</v>
      </c>
      <c r="D5386" s="60">
        <v>81821.135495094582</v>
      </c>
      <c r="G5386" s="63"/>
      <c r="I5386" s="64"/>
      <c r="J5386" s="64"/>
      <c r="K5386" s="65"/>
      <c r="M5386" s="64"/>
      <c r="N5386" s="66"/>
      <c r="O5386" s="66"/>
      <c r="Q5386" s="67"/>
      <c r="R5386" s="68"/>
      <c r="S5386" s="63"/>
      <c r="AC5386" s="63">
        <v>79380.943402871024</v>
      </c>
      <c r="AD5386" s="63"/>
      <c r="AE5386" s="54" t="s">
        <v>176</v>
      </c>
      <c r="AG5386" s="63"/>
      <c r="AK5386" s="64"/>
      <c r="AL5386" s="64"/>
      <c r="AM5386" s="65"/>
      <c r="AO5386" s="64"/>
      <c r="AP5386" s="66"/>
      <c r="AQ5386" s="66"/>
      <c r="AS5386" s="67"/>
      <c r="AT5386" s="68"/>
    </row>
    <row r="5387" spans="1:46" x14ac:dyDescent="0.25">
      <c r="A5387" s="60">
        <v>81835.855774747208</v>
      </c>
      <c r="B5387" s="54">
        <f t="shared" si="225"/>
        <v>24</v>
      </c>
      <c r="C5387" s="54">
        <f t="shared" si="226"/>
        <v>5378</v>
      </c>
      <c r="D5387" s="60">
        <v>81835.855774747208</v>
      </c>
      <c r="G5387" s="63"/>
      <c r="I5387" s="64"/>
      <c r="J5387" s="64"/>
      <c r="K5387" s="65"/>
      <c r="M5387" s="64"/>
      <c r="N5387" s="66"/>
      <c r="O5387" s="66"/>
      <c r="Q5387" s="67"/>
      <c r="R5387" s="68"/>
      <c r="S5387" s="63"/>
      <c r="AC5387" s="63">
        <v>79395.066188956145</v>
      </c>
      <c r="AD5387" s="63"/>
      <c r="AE5387" s="54" t="s">
        <v>177</v>
      </c>
      <c r="AG5387" s="63"/>
      <c r="AK5387" s="64"/>
      <c r="AL5387" s="64"/>
      <c r="AM5387" s="65"/>
      <c r="AO5387" s="64"/>
      <c r="AP5387" s="66"/>
      <c r="AQ5387" s="66"/>
      <c r="AS5387" s="67"/>
      <c r="AT5387" s="68"/>
    </row>
    <row r="5388" spans="1:46" x14ac:dyDescent="0.25">
      <c r="A5388" s="60">
        <v>81850.614364844747</v>
      </c>
      <c r="B5388" s="54">
        <f t="shared" ref="B5388:B5451" si="227">IF(B5387=24,1,B5387+1)</f>
        <v>1</v>
      </c>
      <c r="C5388" s="54">
        <f t="shared" ref="C5388:C5451" si="228">C5387+1</f>
        <v>5379</v>
      </c>
      <c r="D5388" s="60">
        <v>81850.614364844747</v>
      </c>
      <c r="G5388" s="63"/>
      <c r="I5388" s="64"/>
      <c r="J5388" s="64"/>
      <c r="K5388" s="65"/>
      <c r="M5388" s="64"/>
      <c r="N5388" s="66"/>
      <c r="O5388" s="66"/>
      <c r="Q5388" s="67"/>
      <c r="R5388" s="68"/>
      <c r="S5388" s="63"/>
      <c r="AC5388" s="63">
        <v>79410.514154884499</v>
      </c>
      <c r="AD5388" s="63"/>
      <c r="AE5388" s="54" t="s">
        <v>176</v>
      </c>
      <c r="AG5388" s="63"/>
      <c r="AK5388" s="64"/>
      <c r="AL5388" s="64"/>
      <c r="AM5388" s="65"/>
      <c r="AO5388" s="64"/>
      <c r="AP5388" s="66"/>
      <c r="AQ5388" s="66"/>
      <c r="AS5388" s="67"/>
      <c r="AT5388" s="68"/>
    </row>
    <row r="5389" spans="1:46" x14ac:dyDescent="0.25">
      <c r="A5389" s="60">
        <v>81865.430645636283</v>
      </c>
      <c r="B5389" s="54">
        <f t="shared" si="227"/>
        <v>2</v>
      </c>
      <c r="C5389" s="54">
        <f t="shared" si="228"/>
        <v>5380</v>
      </c>
      <c r="D5389" s="60">
        <v>81865.430645636283</v>
      </c>
      <c r="G5389" s="63"/>
      <c r="I5389" s="64"/>
      <c r="J5389" s="64"/>
      <c r="K5389" s="65"/>
      <c r="M5389" s="64"/>
      <c r="N5389" s="66"/>
      <c r="O5389" s="66"/>
      <c r="Q5389" s="67"/>
      <c r="R5389" s="68"/>
      <c r="S5389" s="63"/>
      <c r="AC5389" s="63">
        <v>79424.450839391444</v>
      </c>
      <c r="AD5389" s="63"/>
      <c r="AE5389" s="54" t="s">
        <v>177</v>
      </c>
      <c r="AG5389" s="63"/>
      <c r="AK5389" s="64"/>
      <c r="AL5389" s="64"/>
      <c r="AM5389" s="65"/>
      <c r="AO5389" s="64"/>
      <c r="AP5389" s="66"/>
      <c r="AQ5389" s="66"/>
      <c r="AS5389" s="67"/>
      <c r="AT5389" s="68"/>
    </row>
    <row r="5390" spans="1:46" x14ac:dyDescent="0.25">
      <c r="A5390" s="60">
        <v>81880.34273255989</v>
      </c>
      <c r="B5390" s="54">
        <f t="shared" si="227"/>
        <v>3</v>
      </c>
      <c r="C5390" s="54">
        <f t="shared" si="228"/>
        <v>5381</v>
      </c>
      <c r="D5390" s="60">
        <v>81880.34273255989</v>
      </c>
      <c r="G5390" s="63"/>
      <c r="I5390" s="64"/>
      <c r="J5390" s="64"/>
      <c r="K5390" s="65"/>
      <c r="M5390" s="64"/>
      <c r="N5390" s="66"/>
      <c r="O5390" s="66"/>
      <c r="Q5390" s="67"/>
      <c r="R5390" s="68"/>
      <c r="S5390" s="63"/>
      <c r="AC5390" s="63">
        <v>79439.971395768691</v>
      </c>
      <c r="AD5390" s="63"/>
      <c r="AE5390" s="54" t="s">
        <v>176</v>
      </c>
      <c r="AG5390" s="63"/>
      <c r="AK5390" s="64"/>
      <c r="AL5390" s="64"/>
      <c r="AM5390" s="65"/>
      <c r="AO5390" s="64"/>
      <c r="AP5390" s="66"/>
      <c r="AQ5390" s="66"/>
      <c r="AS5390" s="67"/>
      <c r="AT5390" s="68"/>
    </row>
    <row r="5391" spans="1:46" x14ac:dyDescent="0.25">
      <c r="A5391" s="60">
        <v>81895.360532319639</v>
      </c>
      <c r="B5391" s="54">
        <f t="shared" si="227"/>
        <v>4</v>
      </c>
      <c r="C5391" s="54">
        <f t="shared" si="228"/>
        <v>5382</v>
      </c>
      <c r="D5391" s="60">
        <v>81895.360532319639</v>
      </c>
      <c r="G5391" s="63"/>
      <c r="I5391" s="64"/>
      <c r="J5391" s="64"/>
      <c r="K5391" s="65"/>
      <c r="M5391" s="64"/>
      <c r="N5391" s="66"/>
      <c r="O5391" s="66"/>
      <c r="Q5391" s="67"/>
      <c r="R5391" s="68"/>
      <c r="S5391" s="63"/>
      <c r="AC5391" s="63">
        <v>79453.88568227319</v>
      </c>
      <c r="AD5391" s="63"/>
      <c r="AE5391" s="54" t="s">
        <v>177</v>
      </c>
      <c r="AG5391" s="63"/>
      <c r="AK5391" s="64"/>
      <c r="AL5391" s="64"/>
      <c r="AM5391" s="65"/>
      <c r="AO5391" s="64"/>
      <c r="AP5391" s="66"/>
      <c r="AQ5391" s="66"/>
      <c r="AS5391" s="67"/>
      <c r="AT5391" s="68"/>
    </row>
    <row r="5392" spans="1:46" x14ac:dyDescent="0.25">
      <c r="A5392" s="60">
        <v>81910.510160954203</v>
      </c>
      <c r="B5392" s="54">
        <f t="shared" si="227"/>
        <v>5</v>
      </c>
      <c r="C5392" s="54">
        <f t="shared" si="228"/>
        <v>5383</v>
      </c>
      <c r="D5392" s="60">
        <v>81910.510160954203</v>
      </c>
      <c r="G5392" s="63"/>
      <c r="I5392" s="64"/>
      <c r="J5392" s="64"/>
      <c r="K5392" s="65"/>
      <c r="M5392" s="64"/>
      <c r="N5392" s="66"/>
      <c r="O5392" s="66"/>
      <c r="Q5392" s="67"/>
      <c r="R5392" s="68"/>
      <c r="S5392" s="63"/>
      <c r="AC5392" s="63">
        <v>79469.348487833515</v>
      </c>
      <c r="AD5392" s="63"/>
      <c r="AE5392" s="54" t="s">
        <v>176</v>
      </c>
      <c r="AG5392" s="63"/>
      <c r="AK5392" s="64"/>
      <c r="AL5392" s="64"/>
      <c r="AM5392" s="65"/>
      <c r="AO5392" s="64"/>
      <c r="AP5392" s="66"/>
      <c r="AQ5392" s="66"/>
      <c r="AS5392" s="67"/>
      <c r="AT5392" s="68"/>
    </row>
    <row r="5393" spans="1:46" x14ac:dyDescent="0.25">
      <c r="A5393" s="60">
        <v>81925.78536747722</v>
      </c>
      <c r="B5393" s="54">
        <f t="shared" si="227"/>
        <v>6</v>
      </c>
      <c r="C5393" s="54">
        <f t="shared" si="228"/>
        <v>5384</v>
      </c>
      <c r="D5393" s="60">
        <v>81925.78536747722</v>
      </c>
      <c r="G5393" s="63"/>
      <c r="I5393" s="64"/>
      <c r="J5393" s="64"/>
      <c r="K5393" s="65"/>
      <c r="M5393" s="64"/>
      <c r="N5393" s="66"/>
      <c r="O5393" s="66"/>
      <c r="Q5393" s="67"/>
      <c r="R5393" s="68"/>
      <c r="S5393" s="63"/>
      <c r="AC5393" s="63">
        <v>79483.40723325545</v>
      </c>
      <c r="AD5393" s="63"/>
      <c r="AE5393" s="54" t="s">
        <v>177</v>
      </c>
      <c r="AG5393" s="63"/>
      <c r="AK5393" s="64"/>
      <c r="AL5393" s="64"/>
      <c r="AM5393" s="65"/>
      <c r="AO5393" s="64"/>
      <c r="AP5393" s="66"/>
      <c r="AQ5393" s="66"/>
      <c r="AS5393" s="67"/>
      <c r="AT5393" s="68"/>
    </row>
    <row r="5394" spans="1:46" x14ac:dyDescent="0.25">
      <c r="A5394" s="60">
        <v>81941.196433822159</v>
      </c>
      <c r="B5394" s="54">
        <f t="shared" si="227"/>
        <v>7</v>
      </c>
      <c r="C5394" s="54">
        <f t="shared" si="228"/>
        <v>5385</v>
      </c>
      <c r="D5394" s="60">
        <v>81941.196433822159</v>
      </c>
      <c r="G5394" s="63"/>
      <c r="I5394" s="64"/>
      <c r="J5394" s="64"/>
      <c r="K5394" s="65"/>
      <c r="M5394" s="64"/>
      <c r="N5394" s="66"/>
      <c r="O5394" s="66"/>
      <c r="Q5394" s="67"/>
      <c r="R5394" s="68"/>
      <c r="S5394" s="63"/>
      <c r="AC5394" s="63">
        <v>79498.690025469754</v>
      </c>
      <c r="AD5394" s="63"/>
      <c r="AE5394" s="54" t="s">
        <v>176</v>
      </c>
      <c r="AG5394" s="63"/>
      <c r="AK5394" s="64"/>
      <c r="AL5394" s="64"/>
      <c r="AM5394" s="65"/>
      <c r="AO5394" s="64"/>
      <c r="AP5394" s="66"/>
      <c r="AQ5394" s="66"/>
      <c r="AS5394" s="67"/>
      <c r="AT5394" s="68"/>
    </row>
    <row r="5395" spans="1:46" x14ac:dyDescent="0.25">
      <c r="A5395" s="60">
        <v>81956.717519630678</v>
      </c>
      <c r="B5395" s="54">
        <f t="shared" si="227"/>
        <v>8</v>
      </c>
      <c r="C5395" s="54">
        <f t="shared" si="228"/>
        <v>5386</v>
      </c>
      <c r="D5395" s="60">
        <v>81956.717519630678</v>
      </c>
      <c r="G5395" s="63"/>
      <c r="I5395" s="64"/>
      <c r="J5395" s="64"/>
      <c r="K5395" s="65"/>
      <c r="M5395" s="64"/>
      <c r="N5395" s="66"/>
      <c r="O5395" s="66"/>
      <c r="Q5395" s="67"/>
      <c r="R5395" s="68"/>
      <c r="S5395" s="63"/>
      <c r="AC5395" s="63">
        <v>79513.033865542617</v>
      </c>
      <c r="AD5395" s="63"/>
      <c r="AE5395" s="54" t="s">
        <v>177</v>
      </c>
      <c r="AG5395" s="63"/>
      <c r="AK5395" s="64"/>
      <c r="AL5395" s="64"/>
      <c r="AM5395" s="65"/>
      <c r="AO5395" s="64"/>
      <c r="AP5395" s="66"/>
      <c r="AQ5395" s="66"/>
      <c r="AS5395" s="67"/>
      <c r="AT5395" s="68"/>
    </row>
    <row r="5396" spans="1:46" x14ac:dyDescent="0.25">
      <c r="A5396" s="60">
        <v>81972.342495138757</v>
      </c>
      <c r="B5396" s="54">
        <f t="shared" si="227"/>
        <v>9</v>
      </c>
      <c r="C5396" s="54">
        <f t="shared" si="228"/>
        <v>5387</v>
      </c>
      <c r="D5396" s="60">
        <v>81972.342495138757</v>
      </c>
      <c r="G5396" s="63"/>
      <c r="I5396" s="64"/>
      <c r="J5396" s="64"/>
      <c r="K5396" s="65"/>
      <c r="M5396" s="64"/>
      <c r="N5396" s="66"/>
      <c r="O5396" s="66"/>
      <c r="Q5396" s="67"/>
      <c r="R5396" s="68"/>
      <c r="S5396" s="63"/>
      <c r="AC5396" s="63">
        <v>79528.035544550978</v>
      </c>
      <c r="AD5396" s="63"/>
      <c r="AE5396" s="54" t="s">
        <v>176</v>
      </c>
      <c r="AG5396" s="63"/>
      <c r="AK5396" s="64"/>
      <c r="AL5396" s="64"/>
      <c r="AM5396" s="65"/>
      <c r="AO5396" s="64"/>
      <c r="AP5396" s="66"/>
      <c r="AQ5396" s="66"/>
      <c r="AS5396" s="67"/>
      <c r="AT5396" s="68"/>
    </row>
    <row r="5397" spans="1:46" x14ac:dyDescent="0.25">
      <c r="A5397" s="60">
        <v>81988.02895265026</v>
      </c>
      <c r="B5397" s="54">
        <f t="shared" si="227"/>
        <v>10</v>
      </c>
      <c r="C5397" s="54">
        <f t="shared" si="228"/>
        <v>5388</v>
      </c>
      <c r="D5397" s="60">
        <v>81988.02895265026</v>
      </c>
      <c r="G5397" s="63"/>
      <c r="I5397" s="64"/>
      <c r="J5397" s="64"/>
      <c r="K5397" s="65"/>
      <c r="M5397" s="64"/>
      <c r="N5397" s="66"/>
      <c r="O5397" s="66"/>
      <c r="Q5397" s="67"/>
      <c r="R5397" s="68"/>
      <c r="S5397" s="63"/>
      <c r="AC5397" s="63">
        <v>79542.749086755794</v>
      </c>
      <c r="AD5397" s="63"/>
      <c r="AE5397" s="54" t="s">
        <v>177</v>
      </c>
      <c r="AG5397" s="63"/>
      <c r="AK5397" s="64"/>
      <c r="AL5397" s="64"/>
      <c r="AM5397" s="65"/>
      <c r="AO5397" s="64"/>
      <c r="AP5397" s="66"/>
      <c r="AQ5397" s="66"/>
      <c r="AS5397" s="67"/>
      <c r="AT5397" s="68"/>
    </row>
    <row r="5398" spans="1:46" x14ac:dyDescent="0.25">
      <c r="A5398" s="60">
        <v>82003.758148108143</v>
      </c>
      <c r="B5398" s="54">
        <f t="shared" si="227"/>
        <v>11</v>
      </c>
      <c r="C5398" s="54">
        <f t="shared" si="228"/>
        <v>5389</v>
      </c>
      <c r="D5398" s="60">
        <v>82003.758148108143</v>
      </c>
      <c r="G5398" s="63"/>
      <c r="I5398" s="64"/>
      <c r="J5398" s="64"/>
      <c r="K5398" s="65"/>
      <c r="M5398" s="64"/>
      <c r="N5398" s="66"/>
      <c r="O5398" s="66"/>
      <c r="Q5398" s="67"/>
      <c r="R5398" s="68"/>
      <c r="S5398" s="63"/>
      <c r="AC5398" s="63">
        <v>79557.412249110639</v>
      </c>
      <c r="AD5398" s="63"/>
      <c r="AE5398" s="54" t="s">
        <v>176</v>
      </c>
      <c r="AG5398" s="63"/>
      <c r="AK5398" s="64"/>
      <c r="AL5398" s="64"/>
      <c r="AM5398" s="65"/>
      <c r="AO5398" s="64"/>
      <c r="AP5398" s="66"/>
      <c r="AQ5398" s="66"/>
      <c r="AS5398" s="67"/>
      <c r="AT5398" s="68"/>
    </row>
    <row r="5399" spans="1:46" x14ac:dyDescent="0.25">
      <c r="A5399" s="60">
        <v>82019.480766749941</v>
      </c>
      <c r="B5399" s="54">
        <f t="shared" si="227"/>
        <v>12</v>
      </c>
      <c r="C5399" s="54">
        <f t="shared" si="228"/>
        <v>5390</v>
      </c>
      <c r="D5399" s="60">
        <v>82019.480766749941</v>
      </c>
      <c r="G5399" s="63"/>
      <c r="I5399" s="64"/>
      <c r="J5399" s="64"/>
      <c r="K5399" s="65"/>
      <c r="M5399" s="64"/>
      <c r="N5399" s="66"/>
      <c r="O5399" s="66"/>
      <c r="Q5399" s="67"/>
      <c r="R5399" s="68"/>
      <c r="S5399" s="63"/>
      <c r="AC5399" s="63">
        <v>79572.50190267479</v>
      </c>
      <c r="AD5399" s="63"/>
      <c r="AE5399" s="54" t="s">
        <v>177</v>
      </c>
      <c r="AG5399" s="63"/>
      <c r="AK5399" s="64"/>
      <c r="AL5399" s="64"/>
      <c r="AM5399" s="65"/>
      <c r="AO5399" s="64"/>
      <c r="AP5399" s="66"/>
      <c r="AQ5399" s="66"/>
      <c r="AS5399" s="67"/>
      <c r="AT5399" s="68"/>
    </row>
    <row r="5400" spans="1:46" x14ac:dyDescent="0.25">
      <c r="A5400" s="60">
        <v>82035.173048735596</v>
      </c>
      <c r="B5400" s="54">
        <f t="shared" si="227"/>
        <v>13</v>
      </c>
      <c r="C5400" s="54">
        <f t="shared" si="228"/>
        <v>5391</v>
      </c>
      <c r="D5400" s="60">
        <v>82035.173048735596</v>
      </c>
      <c r="G5400" s="63"/>
      <c r="I5400" s="64"/>
      <c r="J5400" s="64"/>
      <c r="K5400" s="65"/>
      <c r="M5400" s="64"/>
      <c r="N5400" s="66"/>
      <c r="O5400" s="66"/>
      <c r="Q5400" s="67"/>
      <c r="R5400" s="68"/>
      <c r="S5400" s="63"/>
      <c r="AC5400" s="63">
        <v>79586.837420798372</v>
      </c>
      <c r="AD5400" s="63"/>
      <c r="AE5400" s="54" t="s">
        <v>176</v>
      </c>
      <c r="AG5400" s="63"/>
      <c r="AK5400" s="64"/>
      <c r="AL5400" s="64"/>
      <c r="AM5400" s="65"/>
      <c r="AO5400" s="64"/>
      <c r="AP5400" s="66"/>
      <c r="AQ5400" s="66"/>
      <c r="AS5400" s="67"/>
      <c r="AT5400" s="68"/>
    </row>
    <row r="5401" spans="1:46" x14ac:dyDescent="0.25">
      <c r="A5401" s="60">
        <v>82050.791995253414</v>
      </c>
      <c r="B5401" s="54">
        <f t="shared" si="227"/>
        <v>14</v>
      </c>
      <c r="C5401" s="54">
        <f t="shared" si="228"/>
        <v>5392</v>
      </c>
      <c r="D5401" s="60">
        <v>82050.791995253414</v>
      </c>
      <c r="G5401" s="63"/>
      <c r="I5401" s="64"/>
      <c r="J5401" s="64"/>
      <c r="K5401" s="65"/>
      <c r="M5401" s="64"/>
      <c r="N5401" s="66"/>
      <c r="O5401" s="66"/>
      <c r="Q5401" s="67"/>
      <c r="R5401" s="68"/>
      <c r="S5401" s="63"/>
      <c r="AC5401" s="63">
        <v>79602.231400683988</v>
      </c>
      <c r="AD5401" s="63"/>
      <c r="AE5401" s="54" t="s">
        <v>177</v>
      </c>
      <c r="AG5401" s="63"/>
      <c r="AK5401" s="64"/>
      <c r="AL5401" s="64"/>
      <c r="AM5401" s="65"/>
      <c r="AO5401" s="64"/>
      <c r="AP5401" s="66"/>
      <c r="AQ5401" s="66"/>
      <c r="AS5401" s="67"/>
      <c r="AT5401" s="68"/>
    </row>
    <row r="5402" spans="1:46" x14ac:dyDescent="0.25">
      <c r="A5402" s="60">
        <v>82066.317531321663</v>
      </c>
      <c r="B5402" s="54">
        <f t="shared" si="227"/>
        <v>15</v>
      </c>
      <c r="C5402" s="54">
        <f t="shared" si="228"/>
        <v>5393</v>
      </c>
      <c r="D5402" s="60">
        <v>82066.317531321663</v>
      </c>
      <c r="G5402" s="63"/>
      <c r="I5402" s="64"/>
      <c r="J5402" s="64"/>
      <c r="K5402" s="65"/>
      <c r="M5402" s="64"/>
      <c r="N5402" s="66"/>
      <c r="O5402" s="66"/>
      <c r="Q5402" s="67"/>
      <c r="R5402" s="68"/>
      <c r="S5402" s="63"/>
      <c r="AC5402" s="63">
        <v>79616.325998778455</v>
      </c>
      <c r="AD5402" s="63"/>
      <c r="AE5402" s="54" t="s">
        <v>176</v>
      </c>
      <c r="AG5402" s="63"/>
      <c r="AK5402" s="64"/>
      <c r="AL5402" s="64"/>
      <c r="AM5402" s="65"/>
      <c r="AO5402" s="64"/>
      <c r="AP5402" s="66"/>
      <c r="AQ5402" s="66"/>
      <c r="AS5402" s="67"/>
      <c r="AT5402" s="68"/>
    </row>
    <row r="5403" spans="1:46" x14ac:dyDescent="0.25">
      <c r="A5403" s="60">
        <v>82081.7238985328</v>
      </c>
      <c r="B5403" s="54">
        <f t="shared" si="227"/>
        <v>16</v>
      </c>
      <c r="C5403" s="54">
        <f t="shared" si="228"/>
        <v>5394</v>
      </c>
      <c r="D5403" s="60">
        <v>82081.7238985328</v>
      </c>
      <c r="G5403" s="63"/>
      <c r="I5403" s="64"/>
      <c r="J5403" s="64"/>
      <c r="K5403" s="65"/>
      <c r="M5403" s="64"/>
      <c r="N5403" s="66"/>
      <c r="O5403" s="66"/>
      <c r="Q5403" s="67"/>
      <c r="R5403" s="68"/>
      <c r="S5403" s="63"/>
      <c r="AC5403" s="63">
        <v>79631.895403857343</v>
      </c>
      <c r="AD5403" s="63"/>
      <c r="AE5403" s="54" t="s">
        <v>177</v>
      </c>
      <c r="AG5403" s="63"/>
      <c r="AK5403" s="64"/>
      <c r="AL5403" s="64"/>
      <c r="AM5403" s="65"/>
      <c r="AO5403" s="64"/>
      <c r="AP5403" s="66"/>
      <c r="AQ5403" s="66"/>
      <c r="AS5403" s="67"/>
      <c r="AT5403" s="68"/>
    </row>
    <row r="5404" spans="1:46" x14ac:dyDescent="0.25">
      <c r="A5404" s="60">
        <v>82097.002177548595</v>
      </c>
      <c r="B5404" s="54">
        <f t="shared" si="227"/>
        <v>17</v>
      </c>
      <c r="C5404" s="54">
        <f t="shared" si="228"/>
        <v>5395</v>
      </c>
      <c r="D5404" s="60">
        <v>82097.002177548595</v>
      </c>
      <c r="G5404" s="63"/>
      <c r="I5404" s="64"/>
      <c r="J5404" s="64"/>
      <c r="K5404" s="65"/>
      <c r="M5404" s="64"/>
      <c r="N5404" s="66"/>
      <c r="O5404" s="66"/>
      <c r="Q5404" s="67"/>
      <c r="R5404" s="68"/>
      <c r="S5404" s="63"/>
      <c r="AC5404" s="63">
        <v>79645.892955239397</v>
      </c>
      <c r="AD5404" s="63"/>
      <c r="AE5404" s="54" t="s">
        <v>176</v>
      </c>
      <c r="AG5404" s="63"/>
      <c r="AK5404" s="64"/>
      <c r="AL5404" s="64"/>
      <c r="AM5404" s="65"/>
      <c r="AO5404" s="64"/>
      <c r="AP5404" s="66"/>
      <c r="AQ5404" s="66"/>
      <c r="AS5404" s="67"/>
      <c r="AT5404" s="68"/>
    </row>
    <row r="5405" spans="1:46" x14ac:dyDescent="0.25">
      <c r="A5405" s="60">
        <v>82112.148263302632</v>
      </c>
      <c r="B5405" s="54">
        <f t="shared" si="227"/>
        <v>18</v>
      </c>
      <c r="C5405" s="54">
        <f t="shared" si="228"/>
        <v>5396</v>
      </c>
      <c r="D5405" s="60">
        <v>82112.148263302632</v>
      </c>
      <c r="G5405" s="63"/>
      <c r="I5405" s="64"/>
      <c r="J5405" s="64"/>
      <c r="K5405" s="65"/>
      <c r="M5405" s="64"/>
      <c r="N5405" s="66"/>
      <c r="O5405" s="66"/>
      <c r="Q5405" s="67"/>
      <c r="R5405" s="68"/>
      <c r="S5405" s="63"/>
      <c r="AC5405" s="63">
        <v>79661.47716618143</v>
      </c>
      <c r="AD5405" s="63"/>
      <c r="AE5405" s="54" t="s">
        <v>177</v>
      </c>
      <c r="AG5405" s="63"/>
      <c r="AK5405" s="64"/>
      <c r="AL5405" s="64"/>
      <c r="AM5405" s="65"/>
      <c r="AO5405" s="64"/>
      <c r="AP5405" s="66"/>
      <c r="AQ5405" s="66"/>
      <c r="AS5405" s="67"/>
      <c r="AT5405" s="68"/>
    </row>
    <row r="5406" spans="1:46" x14ac:dyDescent="0.25">
      <c r="A5406" s="60">
        <v>82127.168123675045</v>
      </c>
      <c r="B5406" s="54">
        <f t="shared" si="227"/>
        <v>19</v>
      </c>
      <c r="C5406" s="54">
        <f t="shared" si="228"/>
        <v>5397</v>
      </c>
      <c r="D5406" s="60">
        <v>82127.168123675045</v>
      </c>
      <c r="G5406" s="63"/>
      <c r="I5406" s="64"/>
      <c r="J5406" s="64"/>
      <c r="K5406" s="65"/>
      <c r="M5406" s="64"/>
      <c r="N5406" s="66"/>
      <c r="O5406" s="66"/>
      <c r="Q5406" s="67"/>
      <c r="R5406" s="68"/>
      <c r="S5406" s="63"/>
      <c r="AC5406" s="63">
        <v>79675.542674153112</v>
      </c>
      <c r="AD5406" s="63"/>
      <c r="AE5406" s="54" t="s">
        <v>176</v>
      </c>
      <c r="AG5406" s="63"/>
      <c r="AK5406" s="64"/>
      <c r="AL5406" s="64"/>
      <c r="AM5406" s="65"/>
      <c r="AO5406" s="64"/>
      <c r="AP5406" s="66"/>
      <c r="AQ5406" s="66"/>
      <c r="AS5406" s="67"/>
      <c r="AT5406" s="68"/>
    </row>
    <row r="5407" spans="1:46" x14ac:dyDescent="0.25">
      <c r="A5407" s="60">
        <v>82142.077299061231</v>
      </c>
      <c r="B5407" s="54">
        <f t="shared" si="227"/>
        <v>20</v>
      </c>
      <c r="C5407" s="54">
        <f t="shared" si="228"/>
        <v>5398</v>
      </c>
      <c r="D5407" s="60">
        <v>82142.077299061231</v>
      </c>
      <c r="G5407" s="63"/>
      <c r="I5407" s="64"/>
      <c r="J5407" s="64"/>
      <c r="K5407" s="65"/>
      <c r="M5407" s="64"/>
      <c r="N5407" s="66"/>
      <c r="O5407" s="66"/>
      <c r="Q5407" s="67"/>
      <c r="R5407" s="68"/>
      <c r="S5407" s="63"/>
      <c r="AC5407" s="63">
        <v>79690.973856441211</v>
      </c>
      <c r="AD5407" s="63"/>
      <c r="AE5407" s="54" t="s">
        <v>177</v>
      </c>
      <c r="AG5407" s="63"/>
      <c r="AK5407" s="64"/>
      <c r="AL5407" s="64"/>
      <c r="AM5407" s="65"/>
      <c r="AO5407" s="64"/>
      <c r="AP5407" s="66"/>
      <c r="AQ5407" s="66"/>
      <c r="AS5407" s="67"/>
      <c r="AT5407" s="68"/>
    </row>
    <row r="5408" spans="1:46" x14ac:dyDescent="0.25">
      <c r="A5408" s="60">
        <v>82156.89552622661</v>
      </c>
      <c r="B5408" s="54">
        <f t="shared" si="227"/>
        <v>21</v>
      </c>
      <c r="C5408" s="54">
        <f t="shared" si="228"/>
        <v>5399</v>
      </c>
      <c r="D5408" s="60">
        <v>82156.89552622661</v>
      </c>
      <c r="G5408" s="63"/>
      <c r="I5408" s="64"/>
      <c r="J5408" s="64"/>
      <c r="K5408" s="65"/>
      <c r="M5408" s="64"/>
      <c r="N5408" s="66"/>
      <c r="O5408" s="66"/>
      <c r="Q5408" s="67"/>
      <c r="R5408" s="68"/>
      <c r="S5408" s="63"/>
      <c r="AC5408" s="63">
        <v>79705.252877086867</v>
      </c>
      <c r="AD5408" s="63"/>
      <c r="AE5408" s="54" t="s">
        <v>176</v>
      </c>
      <c r="AG5408" s="63"/>
      <c r="AK5408" s="64"/>
      <c r="AL5408" s="64"/>
      <c r="AM5408" s="65"/>
      <c r="AO5408" s="64"/>
      <c r="AP5408" s="66"/>
      <c r="AQ5408" s="66"/>
      <c r="AS5408" s="67"/>
      <c r="AT5408" s="68"/>
    </row>
    <row r="5409" spans="1:46" x14ac:dyDescent="0.25">
      <c r="A5409" s="60">
        <v>82171.651673697401</v>
      </c>
      <c r="B5409" s="54">
        <f t="shared" si="227"/>
        <v>22</v>
      </c>
      <c r="C5409" s="54">
        <f t="shared" si="228"/>
        <v>5400</v>
      </c>
      <c r="D5409" s="60">
        <v>82171.651673697401</v>
      </c>
      <c r="G5409" s="63"/>
      <c r="I5409" s="64"/>
      <c r="J5409" s="64"/>
      <c r="K5409" s="65"/>
      <c r="M5409" s="64"/>
      <c r="N5409" s="66"/>
      <c r="O5409" s="66"/>
      <c r="Q5409" s="67"/>
      <c r="R5409" s="68"/>
      <c r="S5409" s="63"/>
      <c r="AC5409" s="63">
        <v>79720.388807607815</v>
      </c>
      <c r="AD5409" s="63"/>
      <c r="AE5409" s="54" t="s">
        <v>177</v>
      </c>
      <c r="AG5409" s="63"/>
      <c r="AK5409" s="64"/>
      <c r="AL5409" s="64"/>
      <c r="AM5409" s="65"/>
      <c r="AO5409" s="64"/>
      <c r="AP5409" s="66"/>
      <c r="AQ5409" s="66"/>
      <c r="AS5409" s="67"/>
      <c r="AT5409" s="68"/>
    </row>
    <row r="5410" spans="1:46" x14ac:dyDescent="0.25">
      <c r="A5410" s="60">
        <v>82186.374614098109</v>
      </c>
      <c r="B5410" s="54">
        <f t="shared" si="227"/>
        <v>23</v>
      </c>
      <c r="C5410" s="54">
        <f t="shared" si="228"/>
        <v>5401</v>
      </c>
      <c r="D5410" s="60">
        <v>82186.374614098109</v>
      </c>
      <c r="G5410" s="63"/>
      <c r="I5410" s="64"/>
      <c r="J5410" s="64"/>
      <c r="K5410" s="65"/>
      <c r="M5410" s="64"/>
      <c r="N5410" s="66"/>
      <c r="O5410" s="66"/>
      <c r="Q5410" s="67"/>
      <c r="R5410" s="68"/>
      <c r="S5410" s="63"/>
      <c r="AC5410" s="63">
        <v>79734.97430230584</v>
      </c>
      <c r="AD5410" s="63"/>
      <c r="AE5410" s="54" t="s">
        <v>176</v>
      </c>
      <c r="AG5410" s="63"/>
      <c r="AK5410" s="64"/>
      <c r="AL5410" s="64"/>
      <c r="AM5410" s="65"/>
      <c r="AO5410" s="64"/>
      <c r="AP5410" s="66"/>
      <c r="AQ5410" s="66"/>
      <c r="AS5410" s="67"/>
      <c r="AT5410" s="68"/>
    </row>
    <row r="5411" spans="1:46" x14ac:dyDescent="0.25">
      <c r="A5411" s="60">
        <v>82201.098552823067</v>
      </c>
      <c r="B5411" s="54">
        <f t="shared" si="227"/>
        <v>24</v>
      </c>
      <c r="C5411" s="54">
        <f t="shared" si="228"/>
        <v>5402</v>
      </c>
      <c r="D5411" s="60">
        <v>82201.098552823067</v>
      </c>
      <c r="G5411" s="63"/>
      <c r="I5411" s="64"/>
      <c r="J5411" s="64"/>
      <c r="K5411" s="65"/>
      <c r="M5411" s="64"/>
      <c r="N5411" s="66"/>
      <c r="O5411" s="66"/>
      <c r="Q5411" s="67"/>
      <c r="R5411" s="68"/>
      <c r="S5411" s="63"/>
      <c r="AC5411" s="63">
        <v>79749.735384092666</v>
      </c>
      <c r="AD5411" s="63"/>
      <c r="AE5411" s="54" t="s">
        <v>177</v>
      </c>
      <c r="AG5411" s="63"/>
      <c r="AK5411" s="64"/>
      <c r="AL5411" s="64"/>
      <c r="AM5411" s="65"/>
      <c r="AO5411" s="64"/>
      <c r="AP5411" s="66"/>
      <c r="AQ5411" s="66"/>
      <c r="AS5411" s="67"/>
      <c r="AT5411" s="68"/>
    </row>
    <row r="5412" spans="1:46" x14ac:dyDescent="0.25">
      <c r="A5412" s="60">
        <v>82215.854711943772</v>
      </c>
      <c r="B5412" s="54">
        <f t="shared" si="227"/>
        <v>1</v>
      </c>
      <c r="C5412" s="54">
        <f t="shared" si="228"/>
        <v>5403</v>
      </c>
      <c r="D5412" s="60">
        <v>82215.854711943772</v>
      </c>
      <c r="G5412" s="63"/>
      <c r="I5412" s="64"/>
      <c r="J5412" s="64"/>
      <c r="K5412" s="65"/>
      <c r="M5412" s="64"/>
      <c r="N5412" s="66"/>
      <c r="O5412" s="66"/>
      <c r="Q5412" s="67"/>
      <c r="R5412" s="68"/>
      <c r="S5412" s="63"/>
      <c r="AC5412" s="63">
        <v>79764.654044480529</v>
      </c>
      <c r="AD5412" s="63"/>
      <c r="AE5412" s="54" t="s">
        <v>176</v>
      </c>
      <c r="AG5412" s="63"/>
      <c r="AK5412" s="64"/>
      <c r="AL5412" s="64"/>
      <c r="AM5412" s="65"/>
      <c r="AO5412" s="64"/>
      <c r="AP5412" s="66"/>
      <c r="AQ5412" s="66"/>
      <c r="AS5412" s="67"/>
      <c r="AT5412" s="68"/>
    </row>
    <row r="5413" spans="1:46" x14ac:dyDescent="0.25">
      <c r="A5413" s="60">
        <v>82230.674819543958</v>
      </c>
      <c r="B5413" s="54">
        <f t="shared" si="227"/>
        <v>2</v>
      </c>
      <c r="C5413" s="54">
        <f t="shared" si="228"/>
        <v>5404</v>
      </c>
      <c r="D5413" s="60">
        <v>82230.674819543958</v>
      </c>
      <c r="G5413" s="63"/>
      <c r="I5413" s="64"/>
      <c r="J5413" s="64"/>
      <c r="K5413" s="65"/>
      <c r="M5413" s="64"/>
      <c r="N5413" s="66"/>
      <c r="O5413" s="66"/>
      <c r="Q5413" s="67"/>
      <c r="R5413" s="68"/>
      <c r="S5413" s="63"/>
      <c r="AC5413" s="63">
        <v>79779.042979103979</v>
      </c>
      <c r="AD5413" s="63"/>
      <c r="AE5413" s="54" t="s">
        <v>177</v>
      </c>
      <c r="AG5413" s="63"/>
      <c r="AK5413" s="64"/>
      <c r="AL5413" s="64"/>
      <c r="AM5413" s="65"/>
      <c r="AO5413" s="64"/>
      <c r="AP5413" s="66"/>
      <c r="AQ5413" s="66"/>
      <c r="AS5413" s="67"/>
      <c r="AT5413" s="68"/>
    </row>
    <row r="5414" spans="1:46" x14ac:dyDescent="0.25">
      <c r="A5414" s="60">
        <v>82245.584533719812</v>
      </c>
      <c r="B5414" s="54">
        <f t="shared" si="227"/>
        <v>3</v>
      </c>
      <c r="C5414" s="54">
        <f t="shared" si="228"/>
        <v>5405</v>
      </c>
      <c r="D5414" s="60">
        <v>82245.584533719812</v>
      </c>
      <c r="G5414" s="63"/>
      <c r="I5414" s="64"/>
      <c r="J5414" s="64"/>
      <c r="K5414" s="65"/>
      <c r="M5414" s="64"/>
      <c r="N5414" s="66"/>
      <c r="O5414" s="66"/>
      <c r="Q5414" s="67"/>
      <c r="R5414" s="68"/>
      <c r="S5414" s="63"/>
      <c r="AC5414" s="63">
        <v>79794.26107307151</v>
      </c>
      <c r="AD5414" s="63"/>
      <c r="AE5414" s="54" t="s">
        <v>176</v>
      </c>
      <c r="AG5414" s="63"/>
      <c r="AK5414" s="64"/>
      <c r="AL5414" s="64"/>
      <c r="AM5414" s="65"/>
      <c r="AO5414" s="64"/>
      <c r="AP5414" s="66"/>
      <c r="AQ5414" s="66"/>
      <c r="AS5414" s="67"/>
      <c r="AT5414" s="68"/>
    </row>
    <row r="5415" spans="1:46" x14ac:dyDescent="0.25">
      <c r="A5415" s="60">
        <v>82260.60645958269</v>
      </c>
      <c r="B5415" s="54">
        <f t="shared" si="227"/>
        <v>4</v>
      </c>
      <c r="C5415" s="54">
        <f t="shared" si="228"/>
        <v>5406</v>
      </c>
      <c r="D5415" s="60">
        <v>82260.60645958269</v>
      </c>
      <c r="G5415" s="63"/>
      <c r="I5415" s="64"/>
      <c r="J5415" s="64"/>
      <c r="K5415" s="65"/>
      <c r="M5415" s="64"/>
      <c r="N5415" s="66"/>
      <c r="O5415" s="66"/>
      <c r="Q5415" s="67"/>
      <c r="R5415" s="68"/>
      <c r="S5415" s="63"/>
      <c r="AC5415" s="63">
        <v>79808.355984627735</v>
      </c>
      <c r="AD5415" s="63"/>
      <c r="AE5415" s="54" t="s">
        <v>177</v>
      </c>
      <c r="AG5415" s="63"/>
      <c r="AK5415" s="64"/>
      <c r="AL5415" s="64"/>
      <c r="AM5415" s="65"/>
      <c r="AO5415" s="64"/>
      <c r="AP5415" s="66"/>
      <c r="AQ5415" s="66"/>
      <c r="AS5415" s="67"/>
      <c r="AT5415" s="68"/>
    </row>
    <row r="5416" spans="1:46" x14ac:dyDescent="0.25">
      <c r="A5416" s="60">
        <v>82275.752846010961</v>
      </c>
      <c r="B5416" s="54">
        <f t="shared" si="227"/>
        <v>5</v>
      </c>
      <c r="C5416" s="54">
        <f t="shared" si="228"/>
        <v>5407</v>
      </c>
      <c r="D5416" s="60">
        <v>82275.752846010961</v>
      </c>
      <c r="G5416" s="63"/>
      <c r="I5416" s="64"/>
      <c r="J5416" s="64"/>
      <c r="K5416" s="65"/>
      <c r="M5416" s="64"/>
      <c r="N5416" s="66"/>
      <c r="O5416" s="66"/>
      <c r="Q5416" s="67"/>
      <c r="R5416" s="68"/>
      <c r="S5416" s="63"/>
      <c r="AC5416" s="63">
        <v>79823.792165539227</v>
      </c>
      <c r="AD5416" s="63"/>
      <c r="AE5416" s="54" t="s">
        <v>176</v>
      </c>
      <c r="AG5416" s="63"/>
      <c r="AK5416" s="64"/>
      <c r="AL5416" s="64"/>
      <c r="AM5416" s="65"/>
      <c r="AO5416" s="64"/>
      <c r="AP5416" s="66"/>
      <c r="AQ5416" s="66"/>
      <c r="AS5416" s="67"/>
      <c r="AT5416" s="68"/>
    </row>
    <row r="5417" spans="1:46" x14ac:dyDescent="0.25">
      <c r="A5417" s="60">
        <v>82291.032553704921</v>
      </c>
      <c r="B5417" s="54">
        <f t="shared" si="227"/>
        <v>6</v>
      </c>
      <c r="C5417" s="54">
        <f t="shared" si="228"/>
        <v>5408</v>
      </c>
      <c r="D5417" s="60">
        <v>82291.032553704921</v>
      </c>
      <c r="G5417" s="63"/>
      <c r="I5417" s="64"/>
      <c r="J5417" s="64"/>
      <c r="K5417" s="65"/>
      <c r="M5417" s="64"/>
      <c r="N5417" s="66"/>
      <c r="O5417" s="66"/>
      <c r="Q5417" s="67"/>
      <c r="R5417" s="68"/>
      <c r="S5417" s="63"/>
      <c r="AC5417" s="63">
        <v>79837.72510140948</v>
      </c>
      <c r="AD5417" s="63"/>
      <c r="AE5417" s="54" t="s">
        <v>177</v>
      </c>
      <c r="AG5417" s="63"/>
      <c r="AK5417" s="64"/>
      <c r="AL5417" s="64"/>
      <c r="AM5417" s="65"/>
      <c r="AO5417" s="64"/>
      <c r="AP5417" s="66"/>
      <c r="AQ5417" s="66"/>
      <c r="AS5417" s="67"/>
      <c r="AT5417" s="68"/>
    </row>
    <row r="5418" spans="1:46" x14ac:dyDescent="0.25">
      <c r="A5418" s="60">
        <v>82306.438520781696</v>
      </c>
      <c r="B5418" s="54">
        <f t="shared" si="227"/>
        <v>7</v>
      </c>
      <c r="C5418" s="54">
        <f t="shared" si="228"/>
        <v>5409</v>
      </c>
      <c r="D5418" s="60">
        <v>82306.438520781696</v>
      </c>
      <c r="G5418" s="63"/>
      <c r="I5418" s="64"/>
      <c r="J5418" s="64"/>
      <c r="K5418" s="65"/>
      <c r="M5418" s="64"/>
      <c r="N5418" s="66"/>
      <c r="O5418" s="66"/>
      <c r="Q5418" s="67"/>
      <c r="R5418" s="68"/>
      <c r="S5418" s="63"/>
      <c r="AC5418" s="63">
        <v>79853.261501401197</v>
      </c>
      <c r="AD5418" s="63"/>
      <c r="AE5418" s="54" t="s">
        <v>176</v>
      </c>
      <c r="AG5418" s="63"/>
      <c r="AK5418" s="64"/>
      <c r="AL5418" s="64"/>
      <c r="AM5418" s="65"/>
      <c r="AO5418" s="64"/>
      <c r="AP5418" s="66"/>
      <c r="AQ5418" s="66"/>
      <c r="AS5418" s="67"/>
      <c r="AT5418" s="68"/>
    </row>
    <row r="5419" spans="1:46" x14ac:dyDescent="0.25">
      <c r="A5419" s="60">
        <v>82321.964654725511</v>
      </c>
      <c r="B5419" s="54">
        <f t="shared" si="227"/>
        <v>8</v>
      </c>
      <c r="C5419" s="54">
        <f t="shared" si="228"/>
        <v>5410</v>
      </c>
      <c r="D5419" s="60">
        <v>82321.964654725511</v>
      </c>
      <c r="G5419" s="63"/>
      <c r="I5419" s="64"/>
      <c r="J5419" s="64"/>
      <c r="K5419" s="65"/>
      <c r="M5419" s="64"/>
      <c r="N5419" s="66"/>
      <c r="O5419" s="66"/>
      <c r="Q5419" s="67"/>
      <c r="R5419" s="68"/>
      <c r="S5419" s="63"/>
      <c r="AC5419" s="63">
        <v>79867.193807900883</v>
      </c>
      <c r="AD5419" s="63"/>
      <c r="AE5419" s="54" t="s">
        <v>177</v>
      </c>
      <c r="AG5419" s="63"/>
      <c r="AK5419" s="64"/>
      <c r="AL5419" s="64"/>
      <c r="AM5419" s="65"/>
      <c r="AO5419" s="64"/>
      <c r="AP5419" s="66"/>
      <c r="AQ5419" s="66"/>
      <c r="AS5419" s="67"/>
      <c r="AT5419" s="68"/>
    </row>
    <row r="5420" spans="1:46" x14ac:dyDescent="0.25">
      <c r="A5420" s="60">
        <v>82337.582819788717</v>
      </c>
      <c r="B5420" s="54">
        <f t="shared" si="227"/>
        <v>9</v>
      </c>
      <c r="C5420" s="54">
        <f t="shared" si="228"/>
        <v>5411</v>
      </c>
      <c r="D5420" s="60">
        <v>82337.582819788717</v>
      </c>
      <c r="G5420" s="63"/>
      <c r="I5420" s="64"/>
      <c r="J5420" s="64"/>
      <c r="K5420" s="65"/>
      <c r="M5420" s="64"/>
      <c r="N5420" s="66"/>
      <c r="O5420" s="66"/>
      <c r="Q5420" s="67"/>
      <c r="R5420" s="68"/>
      <c r="S5420" s="63"/>
      <c r="AC5420" s="63">
        <v>79882.68847174244</v>
      </c>
      <c r="AD5420" s="63"/>
      <c r="AE5420" s="54" t="s">
        <v>176</v>
      </c>
      <c r="AG5420" s="63"/>
      <c r="AK5420" s="64"/>
      <c r="AL5420" s="64"/>
      <c r="AM5420" s="65"/>
      <c r="AO5420" s="64"/>
      <c r="AP5420" s="66"/>
      <c r="AQ5420" s="66"/>
      <c r="AS5420" s="67"/>
      <c r="AT5420" s="68"/>
    </row>
    <row r="5421" spans="1:46" x14ac:dyDescent="0.25">
      <c r="A5421" s="60">
        <v>82353.275318052154</v>
      </c>
      <c r="B5421" s="54">
        <f t="shared" si="227"/>
        <v>10</v>
      </c>
      <c r="C5421" s="54">
        <f t="shared" si="228"/>
        <v>5412</v>
      </c>
      <c r="D5421" s="60">
        <v>82353.275318052154</v>
      </c>
      <c r="G5421" s="63"/>
      <c r="I5421" s="64"/>
      <c r="J5421" s="64"/>
      <c r="K5421" s="65"/>
      <c r="M5421" s="64"/>
      <c r="N5421" s="66"/>
      <c r="O5421" s="66"/>
      <c r="Q5421" s="67"/>
      <c r="R5421" s="68"/>
      <c r="S5421" s="63"/>
      <c r="AC5421" s="63">
        <v>79896.783502227627</v>
      </c>
      <c r="AD5421" s="63"/>
      <c r="AE5421" s="54" t="s">
        <v>177</v>
      </c>
      <c r="AG5421" s="63"/>
      <c r="AK5421" s="64"/>
      <c r="AL5421" s="64"/>
      <c r="AM5421" s="65"/>
      <c r="AO5421" s="64"/>
      <c r="AP5421" s="66"/>
      <c r="AQ5421" s="66"/>
      <c r="AS5421" s="67"/>
      <c r="AT5421" s="68"/>
    </row>
    <row r="5422" spans="1:46" x14ac:dyDescent="0.25">
      <c r="A5422" s="60">
        <v>82368.997420584317</v>
      </c>
      <c r="B5422" s="54">
        <f t="shared" si="227"/>
        <v>11</v>
      </c>
      <c r="C5422" s="54">
        <f t="shared" si="228"/>
        <v>5413</v>
      </c>
      <c r="D5422" s="60">
        <v>82368.997420584317</v>
      </c>
      <c r="G5422" s="63"/>
      <c r="I5422" s="64"/>
      <c r="J5422" s="64"/>
      <c r="K5422" s="65"/>
      <c r="M5422" s="64"/>
      <c r="N5422" s="66"/>
      <c r="O5422" s="66"/>
      <c r="Q5422" s="67"/>
      <c r="R5422" s="68"/>
      <c r="S5422" s="63"/>
      <c r="AC5422" s="63">
        <v>79912.092120349407</v>
      </c>
      <c r="AD5422" s="63"/>
      <c r="AE5422" s="54" t="s">
        <v>176</v>
      </c>
      <c r="AG5422" s="63"/>
      <c r="AK5422" s="64"/>
      <c r="AL5422" s="64"/>
      <c r="AM5422" s="65"/>
      <c r="AO5422" s="64"/>
      <c r="AP5422" s="66"/>
      <c r="AQ5422" s="66"/>
      <c r="AS5422" s="67"/>
      <c r="AT5422" s="68"/>
    </row>
    <row r="5423" spans="1:46" x14ac:dyDescent="0.25">
      <c r="A5423" s="60">
        <v>82384.726730222348</v>
      </c>
      <c r="B5423" s="54">
        <f t="shared" si="227"/>
        <v>12</v>
      </c>
      <c r="C5423" s="54">
        <f t="shared" si="228"/>
        <v>5414</v>
      </c>
      <c r="D5423" s="60">
        <v>82384.726730222348</v>
      </c>
      <c r="G5423" s="63"/>
      <c r="I5423" s="64"/>
      <c r="J5423" s="64"/>
      <c r="K5423" s="65"/>
      <c r="M5423" s="64"/>
      <c r="N5423" s="66"/>
      <c r="O5423" s="66"/>
      <c r="Q5423" s="67"/>
      <c r="R5423" s="68"/>
      <c r="S5423" s="63"/>
      <c r="AC5423" s="63">
        <v>79926.484013794456</v>
      </c>
      <c r="AD5423" s="63"/>
      <c r="AE5423" s="54" t="s">
        <v>177</v>
      </c>
      <c r="AG5423" s="63"/>
      <c r="AK5423" s="64"/>
      <c r="AL5423" s="64"/>
      <c r="AM5423" s="65"/>
      <c r="AO5423" s="64"/>
      <c r="AP5423" s="66"/>
      <c r="AQ5423" s="66"/>
      <c r="AS5423" s="67"/>
      <c r="AT5423" s="68"/>
    </row>
    <row r="5424" spans="1:46" x14ac:dyDescent="0.25">
      <c r="A5424" s="60">
        <v>82400.413081461564</v>
      </c>
      <c r="B5424" s="54">
        <f t="shared" si="227"/>
        <v>13</v>
      </c>
      <c r="C5424" s="54">
        <f t="shared" si="228"/>
        <v>5415</v>
      </c>
      <c r="D5424" s="60">
        <v>82400.413081461564</v>
      </c>
      <c r="G5424" s="63"/>
      <c r="I5424" s="64"/>
      <c r="J5424" s="64"/>
      <c r="K5424" s="65"/>
      <c r="M5424" s="64"/>
      <c r="N5424" s="66"/>
      <c r="O5424" s="66"/>
      <c r="Q5424" s="67"/>
      <c r="R5424" s="68"/>
      <c r="S5424" s="63"/>
      <c r="AC5424" s="63">
        <v>79941.49184786249</v>
      </c>
      <c r="AD5424" s="63"/>
      <c r="AE5424" s="54" t="s">
        <v>176</v>
      </c>
      <c r="AG5424" s="63"/>
      <c r="AK5424" s="64"/>
      <c r="AL5424" s="64"/>
      <c r="AM5424" s="65"/>
      <c r="AO5424" s="64"/>
      <c r="AP5424" s="66"/>
      <c r="AQ5424" s="66"/>
      <c r="AS5424" s="67"/>
      <c r="AT5424" s="68"/>
    </row>
    <row r="5425" spans="1:46" x14ac:dyDescent="0.25">
      <c r="A5425" s="60">
        <v>82416.038103835657</v>
      </c>
      <c r="B5425" s="54">
        <f t="shared" si="227"/>
        <v>14</v>
      </c>
      <c r="C5425" s="54">
        <f t="shared" si="228"/>
        <v>5416</v>
      </c>
      <c r="D5425" s="60">
        <v>82416.038103835657</v>
      </c>
      <c r="G5425" s="63"/>
      <c r="I5425" s="64"/>
      <c r="J5425" s="64"/>
      <c r="K5425" s="65"/>
      <c r="M5425" s="64"/>
      <c r="N5425" s="66"/>
      <c r="O5425" s="66"/>
      <c r="Q5425" s="67"/>
      <c r="R5425" s="68"/>
      <c r="S5425" s="63"/>
      <c r="AC5425" s="63">
        <v>79956.256595664192</v>
      </c>
      <c r="AD5425" s="63"/>
      <c r="AE5425" s="54" t="s">
        <v>177</v>
      </c>
      <c r="AG5425" s="63"/>
      <c r="AK5425" s="64"/>
      <c r="AL5425" s="64"/>
      <c r="AM5425" s="65"/>
      <c r="AO5425" s="64"/>
      <c r="AP5425" s="66"/>
      <c r="AQ5425" s="66"/>
      <c r="AS5425" s="67"/>
      <c r="AT5425" s="68"/>
    </row>
    <row r="5426" spans="1:46" x14ac:dyDescent="0.25">
      <c r="A5426" s="60">
        <v>82431.55952539295</v>
      </c>
      <c r="B5426" s="54">
        <f t="shared" si="227"/>
        <v>15</v>
      </c>
      <c r="C5426" s="54">
        <f t="shared" si="228"/>
        <v>5417</v>
      </c>
      <c r="D5426" s="60">
        <v>82431.55952539295</v>
      </c>
      <c r="G5426" s="63"/>
      <c r="I5426" s="64"/>
      <c r="J5426" s="64"/>
      <c r="K5426" s="65"/>
      <c r="M5426" s="64"/>
      <c r="N5426" s="66"/>
      <c r="O5426" s="66"/>
      <c r="Q5426" s="67"/>
      <c r="R5426" s="68"/>
      <c r="S5426" s="63"/>
      <c r="AC5426" s="63">
        <v>79970.909076413605</v>
      </c>
      <c r="AD5426" s="63"/>
      <c r="AE5426" s="54" t="s">
        <v>176</v>
      </c>
      <c r="AG5426" s="63"/>
      <c r="AK5426" s="64"/>
      <c r="AL5426" s="64"/>
      <c r="AM5426" s="65"/>
      <c r="AO5426" s="64"/>
      <c r="AP5426" s="66"/>
      <c r="AQ5426" s="66"/>
      <c r="AS5426" s="67"/>
      <c r="AT5426" s="68"/>
    </row>
    <row r="5427" spans="1:46" x14ac:dyDescent="0.25">
      <c r="A5427" s="60">
        <v>82446.970525070094</v>
      </c>
      <c r="B5427" s="54">
        <f t="shared" si="227"/>
        <v>16</v>
      </c>
      <c r="C5427" s="54">
        <f t="shared" si="228"/>
        <v>5418</v>
      </c>
      <c r="D5427" s="60">
        <v>82446.970525070094</v>
      </c>
      <c r="G5427" s="63"/>
      <c r="I5427" s="64"/>
      <c r="J5427" s="64"/>
      <c r="K5427" s="65"/>
      <c r="M5427" s="64"/>
      <c r="N5427" s="66"/>
      <c r="O5427" s="66"/>
      <c r="Q5427" s="67"/>
      <c r="R5427" s="68"/>
      <c r="S5427" s="63"/>
      <c r="AC5427" s="63">
        <v>79986.046944072936</v>
      </c>
      <c r="AD5427" s="63"/>
      <c r="AE5427" s="54" t="s">
        <v>177</v>
      </c>
      <c r="AG5427" s="63"/>
      <c r="AK5427" s="64"/>
      <c r="AL5427" s="64"/>
      <c r="AM5427" s="65"/>
      <c r="AO5427" s="64"/>
      <c r="AP5427" s="66"/>
      <c r="AQ5427" s="66"/>
      <c r="AS5427" s="67"/>
      <c r="AT5427" s="68"/>
    </row>
    <row r="5428" spans="1:46" x14ac:dyDescent="0.25">
      <c r="A5428" s="60">
        <v>82462.24636031175</v>
      </c>
      <c r="B5428" s="54">
        <f t="shared" si="227"/>
        <v>17</v>
      </c>
      <c r="C5428" s="54">
        <f t="shared" si="228"/>
        <v>5419</v>
      </c>
      <c r="D5428" s="60">
        <v>82462.24636031175</v>
      </c>
      <c r="G5428" s="63"/>
      <c r="I5428" s="64"/>
      <c r="J5428" s="64"/>
      <c r="K5428" s="65"/>
      <c r="M5428" s="64"/>
      <c r="N5428" s="66"/>
      <c r="O5428" s="66"/>
      <c r="Q5428" s="67"/>
      <c r="R5428" s="68"/>
      <c r="S5428" s="63"/>
      <c r="AC5428" s="63">
        <v>80000.365049751941</v>
      </c>
      <c r="AD5428" s="63"/>
      <c r="AE5428" s="54" t="s">
        <v>176</v>
      </c>
      <c r="AG5428" s="63"/>
      <c r="AK5428" s="64"/>
      <c r="AL5428" s="64"/>
      <c r="AM5428" s="65"/>
      <c r="AO5428" s="64"/>
      <c r="AP5428" s="66"/>
      <c r="AQ5428" s="66"/>
      <c r="AS5428" s="67"/>
      <c r="AT5428" s="68"/>
    </row>
    <row r="5429" spans="1:46" x14ac:dyDescent="0.25">
      <c r="A5429" s="60">
        <v>82477.395722728223</v>
      </c>
      <c r="B5429" s="54">
        <f t="shared" si="227"/>
        <v>18</v>
      </c>
      <c r="C5429" s="54">
        <f t="shared" si="228"/>
        <v>5420</v>
      </c>
      <c r="D5429" s="60">
        <v>82477.395722728223</v>
      </c>
      <c r="G5429" s="63"/>
      <c r="I5429" s="64"/>
      <c r="J5429" s="64"/>
      <c r="K5429" s="65"/>
      <c r="M5429" s="64"/>
      <c r="N5429" s="66"/>
      <c r="O5429" s="66"/>
      <c r="Q5429" s="67"/>
      <c r="R5429" s="68"/>
      <c r="S5429" s="63"/>
      <c r="AC5429" s="63">
        <v>80015.797819590196</v>
      </c>
      <c r="AD5429" s="63"/>
      <c r="AE5429" s="54" t="s">
        <v>177</v>
      </c>
      <c r="AG5429" s="63"/>
      <c r="AK5429" s="64"/>
      <c r="AL5429" s="64"/>
      <c r="AM5429" s="65"/>
      <c r="AO5429" s="64"/>
      <c r="AP5429" s="66"/>
      <c r="AQ5429" s="66"/>
      <c r="AS5429" s="67"/>
      <c r="AT5429" s="68"/>
    </row>
    <row r="5430" spans="1:46" x14ac:dyDescent="0.25">
      <c r="A5430" s="60">
        <v>82492.413999287412</v>
      </c>
      <c r="B5430" s="54">
        <f t="shared" si="227"/>
        <v>19</v>
      </c>
      <c r="C5430" s="54">
        <f t="shared" si="228"/>
        <v>5421</v>
      </c>
      <c r="D5430" s="60">
        <v>82492.413999287412</v>
      </c>
      <c r="G5430" s="63"/>
      <c r="I5430" s="64"/>
      <c r="J5430" s="64"/>
      <c r="K5430" s="65"/>
      <c r="M5430" s="64"/>
      <c r="N5430" s="66"/>
      <c r="O5430" s="66"/>
      <c r="Q5430" s="67"/>
      <c r="R5430" s="68"/>
      <c r="S5430" s="63"/>
      <c r="AC5430" s="63">
        <v>80029.874208455905</v>
      </c>
      <c r="AD5430" s="63"/>
      <c r="AE5430" s="54" t="s">
        <v>176</v>
      </c>
      <c r="AG5430" s="63"/>
      <c r="AK5430" s="64"/>
      <c r="AL5430" s="64"/>
      <c r="AM5430" s="65"/>
      <c r="AO5430" s="64"/>
      <c r="AP5430" s="66"/>
      <c r="AQ5430" s="66"/>
      <c r="AS5430" s="67"/>
      <c r="AT5430" s="68"/>
    </row>
    <row r="5431" spans="1:46" x14ac:dyDescent="0.25">
      <c r="A5431" s="60">
        <v>82507.325483150315</v>
      </c>
      <c r="B5431" s="54">
        <f t="shared" si="227"/>
        <v>20</v>
      </c>
      <c r="C5431" s="54">
        <f t="shared" si="228"/>
        <v>5422</v>
      </c>
      <c r="D5431" s="60">
        <v>82507.325483150315</v>
      </c>
      <c r="G5431" s="63"/>
      <c r="I5431" s="64"/>
      <c r="J5431" s="64"/>
      <c r="K5431" s="65"/>
      <c r="M5431" s="64"/>
      <c r="N5431" s="66"/>
      <c r="O5431" s="66"/>
      <c r="Q5431" s="67"/>
      <c r="R5431" s="68"/>
      <c r="S5431" s="63"/>
      <c r="AC5431" s="63">
        <v>80045.459045903292</v>
      </c>
      <c r="AD5431" s="63"/>
      <c r="AE5431" s="54" t="s">
        <v>177</v>
      </c>
      <c r="AG5431" s="63"/>
      <c r="AK5431" s="64"/>
      <c r="AL5431" s="64"/>
      <c r="AM5431" s="65"/>
      <c r="AO5431" s="64"/>
      <c r="AP5431" s="66"/>
      <c r="AQ5431" s="66"/>
      <c r="AS5431" s="67"/>
      <c r="AT5431" s="68"/>
    </row>
    <row r="5432" spans="1:46" x14ac:dyDescent="0.25">
      <c r="A5432" s="60">
        <v>82522.142018682789</v>
      </c>
      <c r="B5432" s="54">
        <f t="shared" si="227"/>
        <v>21</v>
      </c>
      <c r="C5432" s="54">
        <f t="shared" si="228"/>
        <v>5423</v>
      </c>
      <c r="D5432" s="60">
        <v>82522.142018682789</v>
      </c>
      <c r="G5432" s="63"/>
      <c r="I5432" s="64"/>
      <c r="J5432" s="64"/>
      <c r="K5432" s="65"/>
      <c r="M5432" s="64"/>
      <c r="N5432" s="66"/>
      <c r="O5432" s="66"/>
      <c r="Q5432" s="67"/>
      <c r="R5432" s="68"/>
      <c r="S5432" s="63"/>
      <c r="AC5432" s="63">
        <v>80059.437508758623</v>
      </c>
      <c r="AD5432" s="63"/>
      <c r="AE5432" s="54" t="s">
        <v>176</v>
      </c>
      <c r="AG5432" s="63"/>
      <c r="AK5432" s="64"/>
      <c r="AL5432" s="64"/>
      <c r="AM5432" s="65"/>
      <c r="AO5432" s="64"/>
      <c r="AP5432" s="66"/>
      <c r="AQ5432" s="66"/>
      <c r="AS5432" s="67"/>
      <c r="AT5432" s="68"/>
    </row>
    <row r="5433" spans="1:46" x14ac:dyDescent="0.25">
      <c r="A5433" s="60">
        <v>82536.899774805177</v>
      </c>
      <c r="B5433" s="54">
        <f t="shared" si="227"/>
        <v>22</v>
      </c>
      <c r="C5433" s="54">
        <f t="shared" si="228"/>
        <v>5424</v>
      </c>
      <c r="D5433" s="60">
        <v>82536.899774805177</v>
      </c>
      <c r="G5433" s="63"/>
      <c r="I5433" s="64"/>
      <c r="J5433" s="64"/>
      <c r="K5433" s="65"/>
      <c r="M5433" s="64"/>
      <c r="N5433" s="66"/>
      <c r="O5433" s="66"/>
      <c r="Q5433" s="67"/>
      <c r="R5433" s="68"/>
      <c r="S5433" s="63"/>
      <c r="AC5433" s="63">
        <v>80075.00011404464</v>
      </c>
      <c r="AD5433" s="63"/>
      <c r="AE5433" s="54" t="s">
        <v>177</v>
      </c>
      <c r="AG5433" s="63"/>
      <c r="AK5433" s="64"/>
      <c r="AL5433" s="64"/>
      <c r="AM5433" s="65"/>
      <c r="AO5433" s="64"/>
      <c r="AP5433" s="66"/>
      <c r="AQ5433" s="66"/>
      <c r="AS5433" s="67"/>
      <c r="AT5433" s="68"/>
    </row>
    <row r="5434" spans="1:46" x14ac:dyDescent="0.25">
      <c r="A5434" s="60">
        <v>82551.620129041374</v>
      </c>
      <c r="B5434" s="54">
        <f t="shared" si="227"/>
        <v>23</v>
      </c>
      <c r="C5434" s="54">
        <f t="shared" si="228"/>
        <v>5425</v>
      </c>
      <c r="D5434" s="60">
        <v>82551.620129041374</v>
      </c>
      <c r="G5434" s="63"/>
      <c r="I5434" s="64"/>
      <c r="J5434" s="64"/>
      <c r="K5434" s="65"/>
      <c r="M5434" s="64"/>
      <c r="N5434" s="66"/>
      <c r="O5434" s="66"/>
      <c r="Q5434" s="67"/>
      <c r="R5434" s="68"/>
      <c r="S5434" s="63"/>
      <c r="AC5434" s="63">
        <v>80089.042548558209</v>
      </c>
      <c r="AD5434" s="63"/>
      <c r="AE5434" s="54" t="s">
        <v>176</v>
      </c>
      <c r="AG5434" s="63"/>
      <c r="AK5434" s="64"/>
      <c r="AL5434" s="64"/>
      <c r="AM5434" s="65"/>
      <c r="AO5434" s="64"/>
      <c r="AP5434" s="66"/>
      <c r="AQ5434" s="66"/>
      <c r="AS5434" s="67"/>
      <c r="AT5434" s="68"/>
    </row>
    <row r="5435" spans="1:46" x14ac:dyDescent="0.25">
      <c r="A5435" s="60">
        <v>82566.345043276437</v>
      </c>
      <c r="B5435" s="54">
        <f t="shared" si="227"/>
        <v>24</v>
      </c>
      <c r="C5435" s="54">
        <f t="shared" si="228"/>
        <v>5426</v>
      </c>
      <c r="D5435" s="60">
        <v>82566.345043276437</v>
      </c>
      <c r="G5435" s="63"/>
      <c r="I5435" s="64"/>
      <c r="J5435" s="64"/>
      <c r="K5435" s="65"/>
      <c r="M5435" s="64"/>
      <c r="N5435" s="66"/>
      <c r="O5435" s="66"/>
      <c r="Q5435" s="67"/>
      <c r="R5435" s="68"/>
      <c r="S5435" s="63"/>
      <c r="AC5435" s="63">
        <v>80104.420797056053</v>
      </c>
      <c r="AD5435" s="63"/>
      <c r="AE5435" s="54" t="s">
        <v>177</v>
      </c>
      <c r="AG5435" s="63"/>
      <c r="AK5435" s="64"/>
      <c r="AL5435" s="64"/>
      <c r="AM5435" s="65"/>
      <c r="AO5435" s="64"/>
      <c r="AP5435" s="66"/>
      <c r="AQ5435" s="66"/>
      <c r="AS5435" s="67"/>
      <c r="AT5435" s="68"/>
    </row>
    <row r="5436" spans="1:46" x14ac:dyDescent="0.25">
      <c r="A5436" s="60">
        <v>82581.097706038971</v>
      </c>
      <c r="B5436" s="54">
        <f t="shared" si="227"/>
        <v>1</v>
      </c>
      <c r="C5436" s="54">
        <f t="shared" si="228"/>
        <v>5427</v>
      </c>
      <c r="D5436" s="60">
        <v>82581.097706038971</v>
      </c>
      <c r="G5436" s="63"/>
      <c r="I5436" s="64"/>
      <c r="J5436" s="64"/>
      <c r="K5436" s="65"/>
      <c r="M5436" s="64"/>
      <c r="N5436" s="66"/>
      <c r="O5436" s="66"/>
      <c r="Q5436" s="67"/>
      <c r="R5436" s="68"/>
      <c r="S5436" s="63"/>
      <c r="AC5436" s="63">
        <v>80118.671645773575</v>
      </c>
      <c r="AD5436" s="63"/>
      <c r="AE5436" s="54" t="s">
        <v>176</v>
      </c>
      <c r="AG5436" s="63"/>
      <c r="AK5436" s="64"/>
      <c r="AL5436" s="64"/>
      <c r="AM5436" s="65"/>
      <c r="AO5436" s="64"/>
      <c r="AP5436" s="66"/>
      <c r="AQ5436" s="66"/>
      <c r="AS5436" s="67"/>
      <c r="AT5436" s="68"/>
    </row>
    <row r="5437" spans="1:46" x14ac:dyDescent="0.25">
      <c r="A5437" s="60">
        <v>82595.91840958409</v>
      </c>
      <c r="B5437" s="54">
        <f t="shared" si="227"/>
        <v>2</v>
      </c>
      <c r="C5437" s="54">
        <f t="shared" si="228"/>
        <v>5428</v>
      </c>
      <c r="D5437" s="60">
        <v>82595.91840958409</v>
      </c>
      <c r="G5437" s="63"/>
      <c r="I5437" s="64"/>
      <c r="J5437" s="64"/>
      <c r="K5437" s="65"/>
      <c r="M5437" s="64"/>
      <c r="N5437" s="66"/>
      <c r="O5437" s="66"/>
      <c r="Q5437" s="67"/>
      <c r="R5437" s="68"/>
      <c r="S5437" s="63"/>
      <c r="AC5437" s="63">
        <v>80133.749826260842</v>
      </c>
      <c r="AD5437" s="63"/>
      <c r="AE5437" s="54" t="s">
        <v>177</v>
      </c>
      <c r="AG5437" s="63"/>
      <c r="AK5437" s="64"/>
      <c r="AL5437" s="64"/>
      <c r="AM5437" s="65"/>
      <c r="AO5437" s="64"/>
      <c r="AP5437" s="66"/>
      <c r="AQ5437" s="66"/>
      <c r="AS5437" s="67"/>
      <c r="AT5437" s="68"/>
    </row>
    <row r="5438" spans="1:46" x14ac:dyDescent="0.25">
      <c r="A5438" s="60">
        <v>82610.824471319094</v>
      </c>
      <c r="B5438" s="54">
        <f t="shared" si="227"/>
        <v>3</v>
      </c>
      <c r="C5438" s="54">
        <f t="shared" si="228"/>
        <v>5429</v>
      </c>
      <c r="D5438" s="60">
        <v>82610.824471319094</v>
      </c>
      <c r="G5438" s="63"/>
      <c r="I5438" s="64"/>
      <c r="J5438" s="64"/>
      <c r="K5438" s="65"/>
      <c r="M5438" s="64"/>
      <c r="N5438" s="66"/>
      <c r="O5438" s="66"/>
      <c r="Q5438" s="67"/>
      <c r="R5438" s="68"/>
      <c r="S5438" s="63"/>
      <c r="AC5438" s="63">
        <v>80148.309218483977</v>
      </c>
      <c r="AD5438" s="63"/>
      <c r="AE5438" s="54" t="s">
        <v>176</v>
      </c>
      <c r="AG5438" s="63"/>
      <c r="AK5438" s="64"/>
      <c r="AL5438" s="64"/>
      <c r="AM5438" s="65"/>
      <c r="AO5438" s="64"/>
      <c r="AP5438" s="66"/>
      <c r="AQ5438" s="66"/>
      <c r="AS5438" s="67"/>
      <c r="AT5438" s="68"/>
    </row>
    <row r="5439" spans="1:46" x14ac:dyDescent="0.25">
      <c r="A5439" s="60">
        <v>82625.846769123338</v>
      </c>
      <c r="B5439" s="54">
        <f t="shared" si="227"/>
        <v>4</v>
      </c>
      <c r="C5439" s="54">
        <f t="shared" si="228"/>
        <v>5430</v>
      </c>
      <c r="D5439" s="60">
        <v>82625.846769123338</v>
      </c>
      <c r="G5439" s="63"/>
      <c r="I5439" s="64"/>
      <c r="J5439" s="64"/>
      <c r="K5439" s="65"/>
      <c r="M5439" s="64"/>
      <c r="N5439" s="66"/>
      <c r="O5439" s="66"/>
      <c r="Q5439" s="67"/>
      <c r="R5439" s="68"/>
      <c r="S5439" s="63"/>
      <c r="AC5439" s="63">
        <v>80163.033181452192</v>
      </c>
      <c r="AD5439" s="63"/>
      <c r="AE5439" s="54" t="s">
        <v>177</v>
      </c>
      <c r="AG5439" s="63"/>
      <c r="AK5439" s="64"/>
      <c r="AL5439" s="64"/>
      <c r="AM5439" s="65"/>
      <c r="AO5439" s="64"/>
      <c r="AP5439" s="66"/>
      <c r="AQ5439" s="66"/>
      <c r="AS5439" s="67"/>
      <c r="AT5439" s="68"/>
    </row>
    <row r="5440" spans="1:46" x14ac:dyDescent="0.25">
      <c r="A5440" s="60">
        <v>82640.990455578081</v>
      </c>
      <c r="B5440" s="54">
        <f t="shared" si="227"/>
        <v>5</v>
      </c>
      <c r="C5440" s="54">
        <f t="shared" si="228"/>
        <v>5431</v>
      </c>
      <c r="D5440" s="60">
        <v>82640.990455578081</v>
      </c>
      <c r="G5440" s="63"/>
      <c r="I5440" s="64"/>
      <c r="J5440" s="64"/>
      <c r="K5440" s="65"/>
      <c r="M5440" s="64"/>
      <c r="N5440" s="66"/>
      <c r="O5440" s="66"/>
      <c r="Q5440" s="67"/>
      <c r="R5440" s="68"/>
      <c r="S5440" s="63"/>
      <c r="AC5440" s="63">
        <v>80177.941394684836</v>
      </c>
      <c r="AD5440" s="63"/>
      <c r="AE5440" s="54" t="s">
        <v>176</v>
      </c>
      <c r="AG5440" s="63"/>
      <c r="AK5440" s="64"/>
      <c r="AL5440" s="64"/>
      <c r="AM5440" s="65"/>
      <c r="AO5440" s="64"/>
      <c r="AP5440" s="66"/>
      <c r="AQ5440" s="66"/>
      <c r="AS5440" s="67"/>
      <c r="AT5440" s="68"/>
    </row>
    <row r="5441" spans="1:46" x14ac:dyDescent="0.25">
      <c r="A5441" s="60">
        <v>82656.270101219881</v>
      </c>
      <c r="B5441" s="54">
        <f t="shared" si="227"/>
        <v>6</v>
      </c>
      <c r="C5441" s="54">
        <f t="shared" si="228"/>
        <v>5432</v>
      </c>
      <c r="D5441" s="60">
        <v>82656.270101219881</v>
      </c>
      <c r="G5441" s="63"/>
      <c r="I5441" s="64"/>
      <c r="J5441" s="64"/>
      <c r="K5441" s="65"/>
      <c r="M5441" s="64"/>
      <c r="N5441" s="66"/>
      <c r="O5441" s="66"/>
      <c r="Q5441" s="67"/>
      <c r="R5441" s="68"/>
      <c r="S5441" s="63"/>
      <c r="AC5441" s="63">
        <v>80192.321042616852</v>
      </c>
      <c r="AD5441" s="63"/>
      <c r="AE5441" s="54" t="s">
        <v>177</v>
      </c>
      <c r="AG5441" s="63"/>
      <c r="AK5441" s="64"/>
      <c r="AL5441" s="64"/>
      <c r="AM5441" s="65"/>
      <c r="AO5441" s="64"/>
      <c r="AP5441" s="66"/>
      <c r="AQ5441" s="66"/>
      <c r="AS5441" s="67"/>
      <c r="AT5441" s="68"/>
    </row>
    <row r="5442" spans="1:46" x14ac:dyDescent="0.25">
      <c r="A5442" s="60">
        <v>82671.675416973419</v>
      </c>
      <c r="B5442" s="54">
        <f t="shared" si="227"/>
        <v>7</v>
      </c>
      <c r="C5442" s="54">
        <f t="shared" si="228"/>
        <v>5433</v>
      </c>
      <c r="D5442" s="60">
        <v>82671.675416973419</v>
      </c>
      <c r="G5442" s="63"/>
      <c r="I5442" s="64"/>
      <c r="J5442" s="64"/>
      <c r="K5442" s="65"/>
      <c r="M5442" s="64"/>
      <c r="N5442" s="66"/>
      <c r="O5442" s="66"/>
      <c r="Q5442" s="67"/>
      <c r="R5442" s="68"/>
      <c r="S5442" s="63"/>
      <c r="AC5442" s="63">
        <v>80207.551807060838</v>
      </c>
      <c r="AD5442" s="63"/>
      <c r="AE5442" s="54" t="s">
        <v>176</v>
      </c>
      <c r="AG5442" s="63"/>
      <c r="AK5442" s="64"/>
      <c r="AL5442" s="64"/>
      <c r="AM5442" s="65"/>
      <c r="AO5442" s="64"/>
      <c r="AP5442" s="66"/>
      <c r="AQ5442" s="66"/>
      <c r="AS5442" s="67"/>
      <c r="AT5442" s="68"/>
    </row>
    <row r="5443" spans="1:46" x14ac:dyDescent="0.25">
      <c r="A5443" s="60">
        <v>82687.200261903461</v>
      </c>
      <c r="B5443" s="54">
        <f t="shared" si="227"/>
        <v>8</v>
      </c>
      <c r="C5443" s="54">
        <f t="shared" si="228"/>
        <v>5434</v>
      </c>
      <c r="D5443" s="60">
        <v>82687.200261903461</v>
      </c>
      <c r="G5443" s="63"/>
      <c r="I5443" s="64"/>
      <c r="J5443" s="64"/>
      <c r="K5443" s="65"/>
      <c r="M5443" s="64"/>
      <c r="N5443" s="66"/>
      <c r="O5443" s="66"/>
      <c r="Q5443" s="67"/>
      <c r="R5443" s="68"/>
      <c r="S5443" s="63"/>
      <c r="AC5443" s="63">
        <v>80221.658478058409</v>
      </c>
      <c r="AD5443" s="63"/>
      <c r="AE5443" s="54" t="s">
        <v>177</v>
      </c>
      <c r="AG5443" s="63"/>
      <c r="AK5443" s="64"/>
      <c r="AL5443" s="64"/>
      <c r="AM5443" s="65"/>
      <c r="AO5443" s="64"/>
      <c r="AP5443" s="66"/>
      <c r="AQ5443" s="66"/>
      <c r="AS5443" s="67"/>
      <c r="AT5443" s="68"/>
    </row>
    <row r="5444" spans="1:46" x14ac:dyDescent="0.25">
      <c r="A5444" s="60">
        <v>82702.820448328275</v>
      </c>
      <c r="B5444" s="54">
        <f t="shared" si="227"/>
        <v>9</v>
      </c>
      <c r="C5444" s="54">
        <f t="shared" si="228"/>
        <v>5435</v>
      </c>
      <c r="D5444" s="60">
        <v>82702.820448328275</v>
      </c>
      <c r="G5444" s="63"/>
      <c r="I5444" s="64"/>
      <c r="J5444" s="64"/>
      <c r="K5444" s="65"/>
      <c r="M5444" s="64"/>
      <c r="N5444" s="66"/>
      <c r="O5444" s="66"/>
      <c r="Q5444" s="67"/>
      <c r="R5444" s="68"/>
      <c r="S5444" s="63"/>
      <c r="AC5444" s="63">
        <v>80237.122415297199</v>
      </c>
      <c r="AD5444" s="63"/>
      <c r="AE5444" s="54" t="s">
        <v>176</v>
      </c>
      <c r="AG5444" s="63"/>
      <c r="AK5444" s="64"/>
      <c r="AL5444" s="64"/>
      <c r="AM5444" s="65"/>
      <c r="AO5444" s="64"/>
      <c r="AP5444" s="66"/>
      <c r="AQ5444" s="66"/>
      <c r="AS5444" s="67"/>
      <c r="AT5444" s="68"/>
    </row>
    <row r="5445" spans="1:46" x14ac:dyDescent="0.25">
      <c r="A5445" s="60">
        <v>82718.509660833515</v>
      </c>
      <c r="B5445" s="54">
        <f t="shared" si="227"/>
        <v>10</v>
      </c>
      <c r="C5445" s="54">
        <f t="shared" si="228"/>
        <v>5436</v>
      </c>
      <c r="D5445" s="60">
        <v>82718.509660833515</v>
      </c>
      <c r="G5445" s="63"/>
      <c r="I5445" s="64"/>
      <c r="J5445" s="64"/>
      <c r="K5445" s="65"/>
      <c r="M5445" s="64"/>
      <c r="N5445" s="66"/>
      <c r="O5445" s="66"/>
      <c r="Q5445" s="67"/>
      <c r="R5445" s="68"/>
      <c r="S5445" s="63"/>
      <c r="AC5445" s="63">
        <v>80251.080446213484</v>
      </c>
      <c r="AD5445" s="63"/>
      <c r="AE5445" s="54" t="s">
        <v>177</v>
      </c>
      <c r="AG5445" s="63"/>
      <c r="AK5445" s="64"/>
      <c r="AL5445" s="64"/>
      <c r="AM5445" s="65"/>
      <c r="AO5445" s="64"/>
      <c r="AP5445" s="66"/>
      <c r="AQ5445" s="66"/>
      <c r="AS5445" s="67"/>
      <c r="AT5445" s="68"/>
    </row>
    <row r="5446" spans="1:46" x14ac:dyDescent="0.25">
      <c r="A5446" s="60">
        <v>82734.236607662868</v>
      </c>
      <c r="B5446" s="54">
        <f t="shared" si="227"/>
        <v>11</v>
      </c>
      <c r="C5446" s="54">
        <f t="shared" si="228"/>
        <v>5437</v>
      </c>
      <c r="D5446" s="60">
        <v>82734.236607662868</v>
      </c>
      <c r="G5446" s="63"/>
      <c r="I5446" s="64"/>
      <c r="J5446" s="64"/>
      <c r="K5446" s="65"/>
      <c r="M5446" s="64"/>
      <c r="N5446" s="66"/>
      <c r="O5446" s="66"/>
      <c r="Q5446" s="67"/>
      <c r="R5446" s="68"/>
      <c r="S5446" s="63"/>
      <c r="AC5446" s="63">
        <v>80266.642107163556</v>
      </c>
      <c r="AD5446" s="63"/>
      <c r="AE5446" s="54" t="s">
        <v>176</v>
      </c>
      <c r="AG5446" s="63"/>
      <c r="AK5446" s="64"/>
      <c r="AL5446" s="64"/>
      <c r="AM5446" s="65"/>
      <c r="AO5446" s="64"/>
      <c r="AP5446" s="66"/>
      <c r="AQ5446" s="66"/>
      <c r="AS5446" s="67"/>
      <c r="AT5446" s="68"/>
    </row>
    <row r="5447" spans="1:46" x14ac:dyDescent="0.25">
      <c r="A5447" s="60">
        <v>82749.961089077871</v>
      </c>
      <c r="B5447" s="54">
        <f t="shared" si="227"/>
        <v>12</v>
      </c>
      <c r="C5447" s="54">
        <f t="shared" si="228"/>
        <v>5438</v>
      </c>
      <c r="D5447" s="60">
        <v>82749.961089077871</v>
      </c>
      <c r="G5447" s="63"/>
      <c r="I5447" s="64"/>
      <c r="J5447" s="64"/>
      <c r="K5447" s="65"/>
      <c r="M5447" s="64"/>
      <c r="N5447" s="66"/>
      <c r="O5447" s="66"/>
      <c r="Q5447" s="67"/>
      <c r="R5447" s="68"/>
      <c r="S5447" s="63"/>
      <c r="AC5447" s="63">
        <v>80280.610182740726</v>
      </c>
      <c r="AD5447" s="63"/>
      <c r="AE5447" s="54" t="s">
        <v>177</v>
      </c>
      <c r="AG5447" s="63"/>
      <c r="AK5447" s="64"/>
      <c r="AL5447" s="64"/>
      <c r="AM5447" s="65"/>
      <c r="AO5447" s="64"/>
      <c r="AP5447" s="66"/>
      <c r="AQ5447" s="66"/>
      <c r="AS5447" s="67"/>
      <c r="AT5447" s="68"/>
    </row>
    <row r="5448" spans="1:46" x14ac:dyDescent="0.25">
      <c r="A5448" s="60">
        <v>82765.654765526298</v>
      </c>
      <c r="B5448" s="54">
        <f t="shared" si="227"/>
        <v>13</v>
      </c>
      <c r="C5448" s="54">
        <f t="shared" si="228"/>
        <v>5439</v>
      </c>
      <c r="D5448" s="60">
        <v>82765.654765526298</v>
      </c>
      <c r="G5448" s="63"/>
      <c r="I5448" s="64"/>
      <c r="J5448" s="64"/>
      <c r="K5448" s="65"/>
      <c r="M5448" s="64"/>
      <c r="N5448" s="66"/>
      <c r="O5448" s="66"/>
      <c r="Q5448" s="67"/>
      <c r="R5448" s="68"/>
      <c r="S5448" s="63"/>
      <c r="AC5448" s="63">
        <v>80296.115701546427</v>
      </c>
      <c r="AD5448" s="63"/>
      <c r="AE5448" s="54" t="s">
        <v>176</v>
      </c>
      <c r="AG5448" s="63"/>
      <c r="AK5448" s="64"/>
      <c r="AL5448" s="64"/>
      <c r="AM5448" s="65"/>
      <c r="AO5448" s="64"/>
      <c r="AP5448" s="66"/>
      <c r="AQ5448" s="66"/>
      <c r="AS5448" s="67"/>
      <c r="AT5448" s="68"/>
    </row>
    <row r="5449" spans="1:46" x14ac:dyDescent="0.25">
      <c r="A5449" s="60">
        <v>82781.274600913748</v>
      </c>
      <c r="B5449" s="54">
        <f t="shared" si="227"/>
        <v>14</v>
      </c>
      <c r="C5449" s="54">
        <f t="shared" si="228"/>
        <v>5440</v>
      </c>
      <c r="D5449" s="60">
        <v>82781.274600913748</v>
      </c>
      <c r="G5449" s="63"/>
      <c r="I5449" s="64"/>
      <c r="J5449" s="64"/>
      <c r="K5449" s="65"/>
      <c r="M5449" s="64"/>
      <c r="N5449" s="66"/>
      <c r="O5449" s="66"/>
      <c r="Q5449" s="67"/>
      <c r="R5449" s="68"/>
      <c r="S5449" s="63"/>
      <c r="AC5449" s="63">
        <v>80310.257748758886</v>
      </c>
      <c r="AD5449" s="63"/>
      <c r="AE5449" s="54" t="s">
        <v>177</v>
      </c>
      <c r="AG5449" s="63"/>
      <c r="AK5449" s="64"/>
      <c r="AL5449" s="64"/>
      <c r="AM5449" s="65"/>
      <c r="AO5449" s="64"/>
      <c r="AP5449" s="66"/>
      <c r="AQ5449" s="66"/>
      <c r="AS5449" s="67"/>
      <c r="AT5449" s="68"/>
    </row>
    <row r="5450" spans="1:46" x14ac:dyDescent="0.25">
      <c r="A5450" s="60">
        <v>82796.804507514928</v>
      </c>
      <c r="B5450" s="54">
        <f t="shared" si="227"/>
        <v>15</v>
      </c>
      <c r="C5450" s="54">
        <f t="shared" si="228"/>
        <v>5441</v>
      </c>
      <c r="D5450" s="60">
        <v>82796.804507514928</v>
      </c>
      <c r="G5450" s="63"/>
      <c r="I5450" s="64"/>
      <c r="J5450" s="64"/>
      <c r="K5450" s="65"/>
      <c r="M5450" s="64"/>
      <c r="N5450" s="66"/>
      <c r="O5450" s="66"/>
      <c r="Q5450" s="67"/>
      <c r="R5450" s="68"/>
      <c r="S5450" s="63"/>
      <c r="AC5450" s="63">
        <v>80325.562917865347</v>
      </c>
      <c r="AD5450" s="63"/>
      <c r="AE5450" s="54" t="s">
        <v>176</v>
      </c>
      <c r="AG5450" s="63"/>
      <c r="AK5450" s="64"/>
      <c r="AL5450" s="64"/>
      <c r="AM5450" s="65"/>
      <c r="AO5450" s="64"/>
      <c r="AP5450" s="66"/>
      <c r="AQ5450" s="66"/>
      <c r="AS5450" s="67"/>
      <c r="AT5450" s="68"/>
    </row>
    <row r="5451" spans="1:46" x14ac:dyDescent="0.25">
      <c r="A5451" s="60">
        <v>82812.210573639255</v>
      </c>
      <c r="B5451" s="54">
        <f t="shared" si="227"/>
        <v>16</v>
      </c>
      <c r="C5451" s="54">
        <f t="shared" si="228"/>
        <v>5442</v>
      </c>
      <c r="D5451" s="60">
        <v>82812.210573639255</v>
      </c>
      <c r="G5451" s="63"/>
      <c r="I5451" s="64"/>
      <c r="J5451" s="64"/>
      <c r="K5451" s="65"/>
      <c r="M5451" s="64"/>
      <c r="N5451" s="66"/>
      <c r="O5451" s="66"/>
      <c r="Q5451" s="67"/>
      <c r="R5451" s="68"/>
      <c r="S5451" s="63"/>
      <c r="AC5451" s="63">
        <v>80340.012859340757</v>
      </c>
      <c r="AD5451" s="63"/>
      <c r="AE5451" s="54" t="s">
        <v>177</v>
      </c>
      <c r="AG5451" s="63"/>
      <c r="AK5451" s="64"/>
      <c r="AL5451" s="64"/>
      <c r="AM5451" s="65"/>
      <c r="AO5451" s="64"/>
      <c r="AP5451" s="66"/>
      <c r="AQ5451" s="66"/>
      <c r="AS5451" s="67"/>
      <c r="AT5451" s="68"/>
    </row>
    <row r="5452" spans="1:46" x14ac:dyDescent="0.25">
      <c r="A5452" s="60">
        <v>82827.494651436806</v>
      </c>
      <c r="B5452" s="54">
        <f t="shared" ref="B5452:B5515" si="229">IF(B5451=24,1,B5451+1)</f>
        <v>17</v>
      </c>
      <c r="C5452" s="54">
        <f t="shared" ref="C5452:C5515" si="230">C5451+1</f>
        <v>5443</v>
      </c>
      <c r="D5452" s="60">
        <v>82827.494651436806</v>
      </c>
      <c r="G5452" s="63"/>
      <c r="I5452" s="64"/>
      <c r="J5452" s="64"/>
      <c r="K5452" s="65"/>
      <c r="M5452" s="64"/>
      <c r="N5452" s="66"/>
      <c r="O5452" s="66"/>
      <c r="Q5452" s="67"/>
      <c r="R5452" s="68"/>
      <c r="S5452" s="63"/>
      <c r="AC5452" s="63">
        <v>80355.006212691311</v>
      </c>
      <c r="AD5452" s="63"/>
      <c r="AE5452" s="54" t="s">
        <v>176</v>
      </c>
      <c r="AG5452" s="63"/>
      <c r="AK5452" s="64"/>
      <c r="AL5452" s="64"/>
      <c r="AM5452" s="65"/>
      <c r="AO5452" s="64"/>
      <c r="AP5452" s="66"/>
      <c r="AQ5452" s="66"/>
      <c r="AS5452" s="67"/>
      <c r="AT5452" s="68"/>
    </row>
    <row r="5453" spans="1:46" x14ac:dyDescent="0.25">
      <c r="A5453" s="60">
        <v>82842.639191529714</v>
      </c>
      <c r="B5453" s="54">
        <f t="shared" si="229"/>
        <v>18</v>
      </c>
      <c r="C5453" s="54">
        <f t="shared" si="230"/>
        <v>5444</v>
      </c>
      <c r="D5453" s="60">
        <v>82842.639191529714</v>
      </c>
      <c r="G5453" s="63"/>
      <c r="I5453" s="64"/>
      <c r="J5453" s="64"/>
      <c r="K5453" s="65"/>
      <c r="M5453" s="64"/>
      <c r="N5453" s="66"/>
      <c r="O5453" s="66"/>
      <c r="Q5453" s="67"/>
      <c r="R5453" s="68"/>
      <c r="S5453" s="63"/>
      <c r="AC5453" s="63">
        <v>80369.832365967333</v>
      </c>
      <c r="AD5453" s="63"/>
      <c r="AE5453" s="54" t="s">
        <v>177</v>
      </c>
      <c r="AG5453" s="63"/>
      <c r="AK5453" s="64"/>
      <c r="AL5453" s="64"/>
      <c r="AM5453" s="65"/>
      <c r="AO5453" s="64"/>
      <c r="AP5453" s="66"/>
      <c r="AQ5453" s="66"/>
      <c r="AS5453" s="67"/>
      <c r="AT5453" s="68"/>
    </row>
    <row r="5454" spans="1:46" x14ac:dyDescent="0.25">
      <c r="A5454" s="60">
        <v>82857.664732831065</v>
      </c>
      <c r="B5454" s="54">
        <f t="shared" si="229"/>
        <v>19</v>
      </c>
      <c r="C5454" s="54">
        <f t="shared" si="230"/>
        <v>5445</v>
      </c>
      <c r="D5454" s="60">
        <v>82857.664732831065</v>
      </c>
      <c r="G5454" s="63"/>
      <c r="I5454" s="64"/>
      <c r="J5454" s="64"/>
      <c r="K5454" s="65"/>
      <c r="M5454" s="64"/>
      <c r="N5454" s="66"/>
      <c r="O5454" s="66"/>
      <c r="Q5454" s="67"/>
      <c r="R5454" s="68"/>
      <c r="S5454" s="63"/>
      <c r="AC5454" s="63">
        <v>80384.457742135972</v>
      </c>
      <c r="AD5454" s="63"/>
      <c r="AE5454" s="54" t="s">
        <v>176</v>
      </c>
      <c r="AG5454" s="63"/>
      <c r="AK5454" s="64"/>
      <c r="AL5454" s="64"/>
      <c r="AM5454" s="65"/>
      <c r="AO5454" s="64"/>
      <c r="AP5454" s="66"/>
      <c r="AQ5454" s="66"/>
      <c r="AS5454" s="67"/>
      <c r="AT5454" s="68"/>
    </row>
    <row r="5455" spans="1:46" x14ac:dyDescent="0.25">
      <c r="A5455" s="60">
        <v>82872.570925489999</v>
      </c>
      <c r="B5455" s="54">
        <f t="shared" si="229"/>
        <v>20</v>
      </c>
      <c r="C5455" s="54">
        <f t="shared" si="230"/>
        <v>5446</v>
      </c>
      <c r="D5455" s="60">
        <v>82872.570925489999</v>
      </c>
      <c r="G5455" s="63"/>
      <c r="I5455" s="64"/>
      <c r="J5455" s="64"/>
      <c r="K5455" s="65"/>
      <c r="M5455" s="64"/>
      <c r="N5455" s="66"/>
      <c r="O5455" s="66"/>
      <c r="Q5455" s="67"/>
      <c r="R5455" s="68"/>
      <c r="S5455" s="63"/>
      <c r="AC5455" s="63">
        <v>80399.639818204101</v>
      </c>
      <c r="AD5455" s="63"/>
      <c r="AE5455" s="54" t="s">
        <v>177</v>
      </c>
      <c r="AG5455" s="63"/>
      <c r="AK5455" s="64"/>
      <c r="AL5455" s="64"/>
      <c r="AM5455" s="65"/>
      <c r="AO5455" s="64"/>
      <c r="AP5455" s="66"/>
      <c r="AQ5455" s="66"/>
      <c r="AS5455" s="67"/>
      <c r="AT5455" s="68"/>
    </row>
    <row r="5456" spans="1:46" x14ac:dyDescent="0.25">
      <c r="A5456" s="60">
        <v>82887.393607554957</v>
      </c>
      <c r="B5456" s="54">
        <f t="shared" si="229"/>
        <v>21</v>
      </c>
      <c r="C5456" s="54">
        <f t="shared" si="230"/>
        <v>5447</v>
      </c>
      <c r="D5456" s="60">
        <v>82887.393607554957</v>
      </c>
      <c r="G5456" s="63"/>
      <c r="I5456" s="64"/>
      <c r="J5456" s="64"/>
      <c r="K5456" s="65"/>
      <c r="M5456" s="64"/>
      <c r="N5456" s="66"/>
      <c r="O5456" s="66"/>
      <c r="Q5456" s="67"/>
      <c r="R5456" s="68"/>
      <c r="S5456" s="63"/>
      <c r="AC5456" s="63">
        <v>80413.917616704479</v>
      </c>
      <c r="AD5456" s="63"/>
      <c r="AE5456" s="54" t="s">
        <v>176</v>
      </c>
      <c r="AG5456" s="63"/>
      <c r="AK5456" s="64"/>
      <c r="AL5456" s="64"/>
      <c r="AM5456" s="65"/>
      <c r="AO5456" s="64"/>
      <c r="AP5456" s="66"/>
      <c r="AQ5456" s="66"/>
      <c r="AS5456" s="67"/>
      <c r="AT5456" s="68"/>
    </row>
    <row r="5457" spans="1:46" x14ac:dyDescent="0.25">
      <c r="A5457" s="60">
        <v>82902.145268377382</v>
      </c>
      <c r="B5457" s="54">
        <f t="shared" si="229"/>
        <v>22</v>
      </c>
      <c r="C5457" s="54">
        <f t="shared" si="230"/>
        <v>5448</v>
      </c>
      <c r="D5457" s="60">
        <v>82902.145268377382</v>
      </c>
      <c r="G5457" s="63"/>
      <c r="I5457" s="64"/>
      <c r="J5457" s="64"/>
      <c r="K5457" s="65"/>
      <c r="M5457" s="64"/>
      <c r="N5457" s="66"/>
      <c r="O5457" s="66"/>
      <c r="Q5457" s="67"/>
      <c r="R5457" s="68"/>
      <c r="S5457" s="63"/>
      <c r="AC5457" s="63">
        <v>80429.354952886235</v>
      </c>
      <c r="AD5457" s="63"/>
      <c r="AE5457" s="54" t="s">
        <v>177</v>
      </c>
      <c r="AG5457" s="63"/>
      <c r="AK5457" s="64"/>
      <c r="AL5457" s="64"/>
      <c r="AM5457" s="65"/>
      <c r="AO5457" s="64"/>
      <c r="AP5457" s="66"/>
      <c r="AQ5457" s="66"/>
      <c r="AS5457" s="67"/>
      <c r="AT5457" s="68"/>
    </row>
    <row r="5458" spans="1:46" x14ac:dyDescent="0.25">
      <c r="A5458" s="60">
        <v>82916.87107890239</v>
      </c>
      <c r="B5458" s="54">
        <f t="shared" si="229"/>
        <v>23</v>
      </c>
      <c r="C5458" s="54">
        <f t="shared" si="230"/>
        <v>5449</v>
      </c>
      <c r="D5458" s="60">
        <v>82916.87107890239</v>
      </c>
      <c r="G5458" s="63"/>
      <c r="I5458" s="64"/>
      <c r="J5458" s="64"/>
      <c r="K5458" s="65"/>
      <c r="M5458" s="64"/>
      <c r="N5458" s="66"/>
      <c r="O5458" s="66"/>
      <c r="Q5458" s="67"/>
      <c r="R5458" s="68"/>
      <c r="S5458" s="63"/>
      <c r="AC5458" s="63">
        <v>80443.385052335914</v>
      </c>
      <c r="AD5458" s="63"/>
      <c r="AE5458" s="54" t="s">
        <v>176</v>
      </c>
      <c r="AG5458" s="63"/>
      <c r="AK5458" s="64"/>
      <c r="AL5458" s="64"/>
      <c r="AM5458" s="65"/>
      <c r="AO5458" s="64"/>
      <c r="AP5458" s="66"/>
      <c r="AQ5458" s="66"/>
      <c r="AS5458" s="67"/>
      <c r="AT5458" s="68"/>
    </row>
    <row r="5459" spans="1:46" x14ac:dyDescent="0.25">
      <c r="A5459" s="60">
        <v>82931.589338509366</v>
      </c>
      <c r="B5459" s="54">
        <f t="shared" si="229"/>
        <v>24</v>
      </c>
      <c r="C5459" s="54">
        <f t="shared" si="230"/>
        <v>5450</v>
      </c>
      <c r="D5459" s="60">
        <v>82931.589338509366</v>
      </c>
      <c r="G5459" s="63"/>
      <c r="I5459" s="64"/>
      <c r="J5459" s="64"/>
      <c r="K5459" s="65"/>
      <c r="M5459" s="64"/>
      <c r="N5459" s="66"/>
      <c r="O5459" s="66"/>
      <c r="Q5459" s="67"/>
      <c r="R5459" s="68"/>
      <c r="S5459" s="63"/>
      <c r="AC5459" s="63">
        <v>80458.933908330277</v>
      </c>
      <c r="AD5459" s="63"/>
      <c r="AE5459" s="54" t="s">
        <v>177</v>
      </c>
      <c r="AG5459" s="63"/>
      <c r="AK5459" s="64"/>
      <c r="AL5459" s="64"/>
      <c r="AM5459" s="65"/>
      <c r="AO5459" s="64"/>
      <c r="AP5459" s="66"/>
      <c r="AQ5459" s="66"/>
      <c r="AS5459" s="67"/>
      <c r="AT5459" s="68"/>
    </row>
    <row r="5460" spans="1:46" x14ac:dyDescent="0.25">
      <c r="A5460" s="60">
        <v>82946.347181389574</v>
      </c>
      <c r="B5460" s="54">
        <f t="shared" si="229"/>
        <v>1</v>
      </c>
      <c r="C5460" s="54">
        <f t="shared" si="230"/>
        <v>5451</v>
      </c>
      <c r="D5460" s="60">
        <v>82946.347181389574</v>
      </c>
      <c r="G5460" s="63"/>
      <c r="I5460" s="64"/>
      <c r="J5460" s="64"/>
      <c r="K5460" s="65"/>
      <c r="M5460" s="64"/>
      <c r="N5460" s="66"/>
      <c r="O5460" s="66"/>
      <c r="Q5460" s="67"/>
      <c r="R5460" s="68"/>
      <c r="S5460" s="63"/>
      <c r="AC5460" s="63">
        <v>80472.870141754393</v>
      </c>
      <c r="AD5460" s="63"/>
      <c r="AE5460" s="54" t="s">
        <v>176</v>
      </c>
      <c r="AG5460" s="63"/>
      <c r="AK5460" s="64"/>
      <c r="AL5460" s="64"/>
      <c r="AM5460" s="65"/>
      <c r="AO5460" s="64"/>
      <c r="AP5460" s="66"/>
      <c r="AQ5460" s="66"/>
      <c r="AS5460" s="67"/>
      <c r="AT5460" s="68"/>
    </row>
    <row r="5461" spans="1:46" x14ac:dyDescent="0.25">
      <c r="A5461" s="60">
        <v>82961.161013929173</v>
      </c>
      <c r="B5461" s="54">
        <f t="shared" si="229"/>
        <v>2</v>
      </c>
      <c r="C5461" s="54">
        <f t="shared" si="230"/>
        <v>5452</v>
      </c>
      <c r="D5461" s="60">
        <v>82961.161013929173</v>
      </c>
      <c r="G5461" s="63"/>
      <c r="I5461" s="64"/>
      <c r="J5461" s="64"/>
      <c r="K5461" s="65"/>
      <c r="M5461" s="64"/>
      <c r="N5461" s="66"/>
      <c r="O5461" s="66"/>
      <c r="Q5461" s="67"/>
      <c r="R5461" s="68"/>
      <c r="S5461" s="63"/>
      <c r="AC5461" s="63">
        <v>80488.381865622941</v>
      </c>
      <c r="AD5461" s="63"/>
      <c r="AE5461" s="54" t="s">
        <v>177</v>
      </c>
      <c r="AG5461" s="63"/>
      <c r="AK5461" s="64"/>
      <c r="AL5461" s="64"/>
      <c r="AM5461" s="65"/>
      <c r="AO5461" s="64"/>
      <c r="AP5461" s="66"/>
      <c r="AQ5461" s="66"/>
      <c r="AS5461" s="67"/>
      <c r="AT5461" s="68"/>
    </row>
    <row r="5462" spans="1:46" x14ac:dyDescent="0.25">
      <c r="A5462" s="60">
        <v>82976.072203248739</v>
      </c>
      <c r="B5462" s="54">
        <f t="shared" si="229"/>
        <v>3</v>
      </c>
      <c r="C5462" s="54">
        <f t="shared" si="230"/>
        <v>5453</v>
      </c>
      <c r="D5462" s="60">
        <v>82976.072203248739</v>
      </c>
      <c r="G5462" s="63"/>
      <c r="I5462" s="64"/>
      <c r="J5462" s="64"/>
      <c r="K5462" s="65"/>
      <c r="M5462" s="64"/>
      <c r="N5462" s="66"/>
      <c r="O5462" s="66"/>
      <c r="Q5462" s="67"/>
      <c r="R5462" s="68"/>
      <c r="S5462" s="63"/>
      <c r="AC5462" s="63">
        <v>80502.393194458447</v>
      </c>
      <c r="AD5462" s="63"/>
      <c r="AE5462" s="54" t="s">
        <v>176</v>
      </c>
      <c r="AG5462" s="63"/>
      <c r="AK5462" s="64"/>
      <c r="AL5462" s="64"/>
      <c r="AM5462" s="65"/>
      <c r="AO5462" s="64"/>
      <c r="AP5462" s="66"/>
      <c r="AQ5462" s="66"/>
      <c r="AS5462" s="67"/>
      <c r="AT5462" s="68"/>
    </row>
    <row r="5463" spans="1:46" x14ac:dyDescent="0.25">
      <c r="A5463" s="60">
        <v>82991.087897959165</v>
      </c>
      <c r="B5463" s="54">
        <f t="shared" si="229"/>
        <v>4</v>
      </c>
      <c r="C5463" s="54">
        <f t="shared" si="230"/>
        <v>5454</v>
      </c>
      <c r="D5463" s="60">
        <v>82991.087897959165</v>
      </c>
      <c r="G5463" s="63"/>
      <c r="I5463" s="64"/>
      <c r="J5463" s="64"/>
      <c r="K5463" s="65"/>
      <c r="M5463" s="64"/>
      <c r="N5463" s="66"/>
      <c r="O5463" s="66"/>
      <c r="Q5463" s="67"/>
      <c r="R5463" s="68"/>
      <c r="S5463" s="63"/>
      <c r="AC5463" s="63">
        <v>80517.735562662128</v>
      </c>
      <c r="AD5463" s="63"/>
      <c r="AE5463" s="54" t="s">
        <v>177</v>
      </c>
      <c r="AG5463" s="63"/>
      <c r="AK5463" s="64"/>
      <c r="AL5463" s="64"/>
      <c r="AM5463" s="65"/>
      <c r="AO5463" s="64"/>
      <c r="AP5463" s="66"/>
      <c r="AQ5463" s="66"/>
      <c r="AS5463" s="67"/>
      <c r="AT5463" s="68"/>
    </row>
    <row r="5464" spans="1:46" x14ac:dyDescent="0.25">
      <c r="A5464" s="60">
        <v>83006.236745608971</v>
      </c>
      <c r="B5464" s="54">
        <f t="shared" si="229"/>
        <v>5</v>
      </c>
      <c r="C5464" s="54">
        <f t="shared" si="230"/>
        <v>5455</v>
      </c>
      <c r="D5464" s="60">
        <v>83006.236745608971</v>
      </c>
      <c r="G5464" s="63"/>
      <c r="I5464" s="64"/>
      <c r="J5464" s="64"/>
      <c r="K5464" s="65"/>
      <c r="M5464" s="64"/>
      <c r="N5464" s="66"/>
      <c r="O5464" s="66"/>
      <c r="Q5464" s="67"/>
      <c r="R5464" s="68"/>
      <c r="S5464" s="63"/>
      <c r="AC5464" s="63">
        <v>80531.971365192439</v>
      </c>
      <c r="AD5464" s="63"/>
      <c r="AE5464" s="54" t="s">
        <v>176</v>
      </c>
      <c r="AG5464" s="63"/>
      <c r="AK5464" s="64"/>
      <c r="AL5464" s="64"/>
      <c r="AM5464" s="65"/>
      <c r="AO5464" s="64"/>
      <c r="AP5464" s="66"/>
      <c r="AQ5464" s="66"/>
      <c r="AS5464" s="67"/>
      <c r="AT5464" s="68"/>
    </row>
    <row r="5465" spans="1:46" x14ac:dyDescent="0.25">
      <c r="A5465" s="60">
        <v>83021.510719484184</v>
      </c>
      <c r="B5465" s="54">
        <f t="shared" si="229"/>
        <v>6</v>
      </c>
      <c r="C5465" s="54">
        <f t="shared" si="230"/>
        <v>5456</v>
      </c>
      <c r="D5465" s="60">
        <v>83021.510719484184</v>
      </c>
      <c r="G5465" s="63"/>
      <c r="I5465" s="64"/>
      <c r="J5465" s="64"/>
      <c r="K5465" s="65"/>
      <c r="M5465" s="64"/>
      <c r="N5465" s="66"/>
      <c r="O5465" s="66"/>
      <c r="Q5465" s="67"/>
      <c r="R5465" s="68"/>
      <c r="S5465" s="63"/>
      <c r="AC5465" s="63">
        <v>80547.040351702366</v>
      </c>
      <c r="AD5465" s="63"/>
      <c r="AE5465" s="54" t="s">
        <v>177</v>
      </c>
      <c r="AG5465" s="63"/>
      <c r="AK5465" s="64"/>
      <c r="AL5465" s="64"/>
      <c r="AM5465" s="65"/>
      <c r="AO5465" s="64"/>
      <c r="AP5465" s="66"/>
      <c r="AQ5465" s="66"/>
      <c r="AS5465" s="67"/>
      <c r="AT5465" s="68"/>
    </row>
    <row r="5466" spans="1:46" x14ac:dyDescent="0.25">
      <c r="A5466" s="60">
        <v>83036.920966777019</v>
      </c>
      <c r="B5466" s="54">
        <f t="shared" si="229"/>
        <v>7</v>
      </c>
      <c r="C5466" s="54">
        <f t="shared" si="230"/>
        <v>5457</v>
      </c>
      <c r="D5466" s="60">
        <v>83036.920966777019</v>
      </c>
      <c r="G5466" s="63"/>
      <c r="I5466" s="64"/>
      <c r="J5466" s="64"/>
      <c r="K5466" s="65"/>
      <c r="M5466" s="64"/>
      <c r="N5466" s="66"/>
      <c r="O5466" s="66"/>
      <c r="Q5466" s="67"/>
      <c r="R5466" s="68"/>
      <c r="S5466" s="63"/>
      <c r="AC5466" s="63">
        <v>80561.603003382683</v>
      </c>
      <c r="AD5466" s="63"/>
      <c r="AE5466" s="54" t="s">
        <v>176</v>
      </c>
      <c r="AG5466" s="63"/>
      <c r="AK5466" s="64"/>
      <c r="AL5466" s="64"/>
      <c r="AM5466" s="65"/>
      <c r="AO5466" s="64"/>
      <c r="AP5466" s="66"/>
      <c r="AQ5466" s="66"/>
      <c r="AS5466" s="67"/>
      <c r="AT5466" s="68"/>
    </row>
    <row r="5467" spans="1:46" x14ac:dyDescent="0.25">
      <c r="A5467" s="60">
        <v>83052.441933870316</v>
      </c>
      <c r="B5467" s="54">
        <f t="shared" si="229"/>
        <v>8</v>
      </c>
      <c r="C5467" s="54">
        <f t="shared" si="230"/>
        <v>5458</v>
      </c>
      <c r="D5467" s="60">
        <v>83052.441933870316</v>
      </c>
      <c r="G5467" s="63"/>
      <c r="I5467" s="64"/>
      <c r="J5467" s="64"/>
      <c r="K5467" s="65"/>
      <c r="M5467" s="64"/>
      <c r="N5467" s="66"/>
      <c r="O5467" s="66"/>
      <c r="Q5467" s="67"/>
      <c r="R5467" s="68"/>
      <c r="S5467" s="63"/>
      <c r="AC5467" s="63">
        <v>80576.33712733211</v>
      </c>
      <c r="AD5467" s="63"/>
      <c r="AE5467" s="54" t="s">
        <v>177</v>
      </c>
      <c r="AG5467" s="63"/>
      <c r="AK5467" s="64"/>
      <c r="AL5467" s="64"/>
      <c r="AM5467" s="65"/>
      <c r="AO5467" s="64"/>
      <c r="AP5467" s="66"/>
      <c r="AQ5467" s="66"/>
      <c r="AS5467" s="67"/>
      <c r="AT5467" s="68"/>
    </row>
    <row r="5468" spans="1:46" x14ac:dyDescent="0.25">
      <c r="A5468" s="60">
        <v>83068.065917844418</v>
      </c>
      <c r="B5468" s="54">
        <f t="shared" si="229"/>
        <v>9</v>
      </c>
      <c r="C5468" s="54">
        <f t="shared" si="230"/>
        <v>5459</v>
      </c>
      <c r="D5468" s="60">
        <v>83068.065917844418</v>
      </c>
      <c r="G5468" s="63"/>
      <c r="I5468" s="64"/>
      <c r="J5468" s="64"/>
      <c r="K5468" s="65"/>
      <c r="M5468" s="64"/>
      <c r="N5468" s="66"/>
      <c r="O5468" s="66"/>
      <c r="Q5468" s="67"/>
      <c r="R5468" s="68"/>
      <c r="S5468" s="63"/>
      <c r="AC5468" s="63">
        <v>80591.262574044988</v>
      </c>
      <c r="AD5468" s="63"/>
      <c r="AE5468" s="54" t="s">
        <v>176</v>
      </c>
      <c r="AG5468" s="63"/>
      <c r="AK5468" s="64"/>
      <c r="AL5468" s="64"/>
      <c r="AM5468" s="65"/>
      <c r="AO5468" s="64"/>
      <c r="AP5468" s="66"/>
      <c r="AQ5468" s="66"/>
      <c r="AS5468" s="67"/>
      <c r="AT5468" s="68"/>
    </row>
    <row r="5469" spans="1:46" x14ac:dyDescent="0.25">
      <c r="A5469" s="60">
        <v>83083.753721164074</v>
      </c>
      <c r="B5469" s="54">
        <f t="shared" si="229"/>
        <v>10</v>
      </c>
      <c r="C5469" s="54">
        <f t="shared" si="230"/>
        <v>5460</v>
      </c>
      <c r="D5469" s="60">
        <v>83083.753721164074</v>
      </c>
      <c r="G5469" s="63"/>
      <c r="I5469" s="64"/>
      <c r="J5469" s="64"/>
      <c r="K5469" s="65"/>
      <c r="M5469" s="64"/>
      <c r="N5469" s="66"/>
      <c r="O5469" s="66"/>
      <c r="Q5469" s="67"/>
      <c r="R5469" s="68"/>
      <c r="S5469" s="63"/>
      <c r="AC5469" s="63">
        <v>80605.660196323879</v>
      </c>
      <c r="AD5469" s="63"/>
      <c r="AE5469" s="54" t="s">
        <v>177</v>
      </c>
      <c r="AG5469" s="63"/>
      <c r="AK5469" s="64"/>
      <c r="AL5469" s="64"/>
      <c r="AM5469" s="65"/>
      <c r="AO5469" s="64"/>
      <c r="AP5469" s="66"/>
      <c r="AQ5469" s="66"/>
      <c r="AS5469" s="67"/>
      <c r="AT5469" s="68"/>
    </row>
    <row r="5470" spans="1:46" x14ac:dyDescent="0.25">
      <c r="A5470" s="60">
        <v>83099.48184539983</v>
      </c>
      <c r="B5470" s="54">
        <f t="shared" si="229"/>
        <v>11</v>
      </c>
      <c r="C5470" s="54">
        <f t="shared" si="230"/>
        <v>5461</v>
      </c>
      <c r="D5470" s="60">
        <v>83099.48184539983</v>
      </c>
      <c r="G5470" s="63"/>
      <c r="I5470" s="64"/>
      <c r="J5470" s="64"/>
      <c r="K5470" s="65"/>
      <c r="M5470" s="64"/>
      <c r="N5470" s="66"/>
      <c r="O5470" s="66"/>
      <c r="Q5470" s="67"/>
      <c r="R5470" s="68"/>
      <c r="S5470" s="63"/>
      <c r="AC5470" s="63">
        <v>80620.912919149734</v>
      </c>
      <c r="AD5470" s="63"/>
      <c r="AE5470" s="54" t="s">
        <v>176</v>
      </c>
      <c r="AG5470" s="63"/>
      <c r="AK5470" s="64"/>
      <c r="AL5470" s="64"/>
      <c r="AM5470" s="65"/>
      <c r="AO5470" s="64"/>
      <c r="AP5470" s="66"/>
      <c r="AQ5470" s="66"/>
      <c r="AS5470" s="67"/>
      <c r="AT5470" s="68"/>
    </row>
    <row r="5471" spans="1:46" x14ac:dyDescent="0.25">
      <c r="A5471" s="60">
        <v>83115.207438799553</v>
      </c>
      <c r="B5471" s="54">
        <f t="shared" si="229"/>
        <v>12</v>
      </c>
      <c r="C5471" s="54">
        <f t="shared" si="230"/>
        <v>5462</v>
      </c>
      <c r="D5471" s="60">
        <v>83115.207438799553</v>
      </c>
      <c r="G5471" s="63"/>
      <c r="I5471" s="64"/>
      <c r="J5471" s="64"/>
      <c r="K5471" s="65"/>
      <c r="M5471" s="64"/>
      <c r="N5471" s="66"/>
      <c r="O5471" s="66"/>
      <c r="Q5471" s="67"/>
      <c r="R5471" s="68"/>
      <c r="S5471" s="63"/>
      <c r="AC5471" s="63">
        <v>80635.041441615205</v>
      </c>
      <c r="AD5471" s="63"/>
      <c r="AE5471" s="54" t="s">
        <v>177</v>
      </c>
      <c r="AG5471" s="63"/>
      <c r="AK5471" s="64"/>
      <c r="AL5471" s="64"/>
      <c r="AM5471" s="65"/>
      <c r="AO5471" s="64"/>
      <c r="AP5471" s="66"/>
      <c r="AQ5471" s="66"/>
      <c r="AS5471" s="67"/>
      <c r="AT5471" s="68"/>
    </row>
    <row r="5472" spans="1:46" x14ac:dyDescent="0.25">
      <c r="A5472" s="60">
        <v>83130.898929177783</v>
      </c>
      <c r="B5472" s="54">
        <f t="shared" si="229"/>
        <v>13</v>
      </c>
      <c r="C5472" s="54">
        <f t="shared" si="230"/>
        <v>5463</v>
      </c>
      <c r="D5472" s="60">
        <v>83130.898929177783</v>
      </c>
      <c r="G5472" s="63"/>
      <c r="I5472" s="64"/>
      <c r="J5472" s="64"/>
      <c r="K5472" s="65"/>
      <c r="M5472" s="64"/>
      <c r="N5472" s="66"/>
      <c r="O5472" s="66"/>
      <c r="Q5472" s="67"/>
      <c r="R5472" s="68"/>
      <c r="S5472" s="63"/>
      <c r="AC5472" s="63">
        <v>80650.526295801625</v>
      </c>
      <c r="AD5472" s="63"/>
      <c r="AE5472" s="54" t="s">
        <v>176</v>
      </c>
      <c r="AG5472" s="63"/>
      <c r="AK5472" s="64"/>
      <c r="AL5472" s="64"/>
      <c r="AM5472" s="65"/>
      <c r="AO5472" s="64"/>
      <c r="AP5472" s="66"/>
      <c r="AQ5472" s="66"/>
      <c r="AS5472" s="67"/>
      <c r="AT5472" s="68"/>
    </row>
    <row r="5473" spans="1:46" x14ac:dyDescent="0.25">
      <c r="A5473" s="60">
        <v>83146.521962561179</v>
      </c>
      <c r="B5473" s="54">
        <f t="shared" si="229"/>
        <v>14</v>
      </c>
      <c r="C5473" s="54">
        <f t="shared" si="230"/>
        <v>5464</v>
      </c>
      <c r="D5473" s="60">
        <v>83146.521962561179</v>
      </c>
      <c r="G5473" s="63"/>
      <c r="I5473" s="64"/>
      <c r="J5473" s="64"/>
      <c r="K5473" s="65"/>
      <c r="M5473" s="64"/>
      <c r="N5473" s="66"/>
      <c r="O5473" s="66"/>
      <c r="Q5473" s="67"/>
      <c r="R5473" s="68"/>
      <c r="S5473" s="63"/>
      <c r="AC5473" s="63">
        <v>80664.513641375117</v>
      </c>
      <c r="AD5473" s="63"/>
      <c r="AE5473" s="54" t="s">
        <v>177</v>
      </c>
      <c r="AG5473" s="63"/>
      <c r="AK5473" s="64"/>
      <c r="AL5473" s="64"/>
      <c r="AM5473" s="65"/>
      <c r="AO5473" s="64"/>
      <c r="AP5473" s="66"/>
      <c r="AQ5473" s="66"/>
      <c r="AS5473" s="67"/>
      <c r="AT5473" s="68"/>
    </row>
    <row r="5474" spans="1:46" x14ac:dyDescent="0.25">
      <c r="A5474" s="60">
        <v>83162.047117777169</v>
      </c>
      <c r="B5474" s="54">
        <f t="shared" si="229"/>
        <v>15</v>
      </c>
      <c r="C5474" s="54">
        <f t="shared" si="230"/>
        <v>5465</v>
      </c>
      <c r="D5474" s="60">
        <v>83162.047117777169</v>
      </c>
      <c r="G5474" s="63"/>
      <c r="I5474" s="64"/>
      <c r="J5474" s="64"/>
      <c r="K5474" s="65"/>
      <c r="M5474" s="64"/>
      <c r="N5474" s="66"/>
      <c r="O5474" s="66"/>
      <c r="Q5474" s="67"/>
      <c r="R5474" s="68"/>
      <c r="S5474" s="63"/>
      <c r="AC5474" s="63">
        <v>80680.095280914567</v>
      </c>
      <c r="AD5474" s="63"/>
      <c r="AE5474" s="54" t="s">
        <v>176</v>
      </c>
      <c r="AG5474" s="63"/>
      <c r="AK5474" s="64"/>
      <c r="AL5474" s="64"/>
      <c r="AM5474" s="65"/>
      <c r="AO5474" s="64"/>
      <c r="AP5474" s="66"/>
      <c r="AQ5474" s="66"/>
      <c r="AS5474" s="67"/>
      <c r="AT5474" s="68"/>
    </row>
    <row r="5475" spans="1:46" x14ac:dyDescent="0.25">
      <c r="A5475" s="60">
        <v>83177.45792390313</v>
      </c>
      <c r="B5475" s="54">
        <f t="shared" si="229"/>
        <v>16</v>
      </c>
      <c r="C5475" s="54">
        <f t="shared" si="230"/>
        <v>5466</v>
      </c>
      <c r="D5475" s="60">
        <v>83177.45792390313</v>
      </c>
      <c r="G5475" s="63"/>
      <c r="I5475" s="64"/>
      <c r="J5475" s="64"/>
      <c r="K5475" s="65"/>
      <c r="M5475" s="64"/>
      <c r="N5475" s="66"/>
      <c r="O5475" s="66"/>
      <c r="Q5475" s="67"/>
      <c r="R5475" s="68"/>
      <c r="S5475" s="63"/>
      <c r="AC5475" s="63">
        <v>80694.104601255618</v>
      </c>
      <c r="AD5475" s="63"/>
      <c r="AE5475" s="54" t="s">
        <v>177</v>
      </c>
      <c r="AG5475" s="63"/>
      <c r="AK5475" s="64"/>
      <c r="AL5475" s="64"/>
      <c r="AM5475" s="65"/>
      <c r="AO5475" s="64"/>
      <c r="AP5475" s="66"/>
      <c r="AQ5475" s="66"/>
      <c r="AS5475" s="67"/>
      <c r="AT5475" s="68"/>
    </row>
    <row r="5476" spans="1:46" x14ac:dyDescent="0.25">
      <c r="A5476" s="60">
        <v>83192.73601153912</v>
      </c>
      <c r="B5476" s="54">
        <f t="shared" si="229"/>
        <v>17</v>
      </c>
      <c r="C5476" s="54">
        <f t="shared" si="230"/>
        <v>5467</v>
      </c>
      <c r="D5476" s="60">
        <v>83192.73601153912</v>
      </c>
      <c r="G5476" s="63"/>
      <c r="I5476" s="64"/>
      <c r="J5476" s="64"/>
      <c r="K5476" s="65"/>
      <c r="M5476" s="64"/>
      <c r="N5476" s="66"/>
      <c r="O5476" s="66"/>
      <c r="Q5476" s="67"/>
      <c r="R5476" s="68"/>
      <c r="S5476" s="63"/>
      <c r="AC5476" s="63">
        <v>80709.625027730595</v>
      </c>
      <c r="AD5476" s="63"/>
      <c r="AE5476" s="54" t="s">
        <v>176</v>
      </c>
      <c r="AG5476" s="63"/>
      <c r="AK5476" s="64"/>
      <c r="AL5476" s="64"/>
      <c r="AM5476" s="65"/>
      <c r="AO5476" s="64"/>
      <c r="AP5476" s="66"/>
      <c r="AQ5476" s="66"/>
      <c r="AS5476" s="67"/>
      <c r="AT5476" s="68"/>
    </row>
    <row r="5477" spans="1:46" x14ac:dyDescent="0.25">
      <c r="A5477" s="60">
        <v>83207.886187590193</v>
      </c>
      <c r="B5477" s="54">
        <f t="shared" si="229"/>
        <v>18</v>
      </c>
      <c r="C5477" s="54">
        <f t="shared" si="230"/>
        <v>5468</v>
      </c>
      <c r="D5477" s="60">
        <v>83207.886187590193</v>
      </c>
      <c r="G5477" s="63"/>
      <c r="I5477" s="64"/>
      <c r="J5477" s="64"/>
      <c r="K5477" s="65"/>
      <c r="M5477" s="64"/>
      <c r="N5477" s="66"/>
      <c r="O5477" s="66"/>
      <c r="Q5477" s="67"/>
      <c r="R5477" s="68"/>
      <c r="S5477" s="63"/>
      <c r="AC5477" s="63">
        <v>80723.818218448665</v>
      </c>
      <c r="AD5477" s="63"/>
      <c r="AE5477" s="54" t="s">
        <v>177</v>
      </c>
      <c r="AG5477" s="63"/>
      <c r="AK5477" s="64"/>
      <c r="AL5477" s="64"/>
      <c r="AM5477" s="65"/>
      <c r="AO5477" s="64"/>
      <c r="AP5477" s="66"/>
      <c r="AQ5477" s="66"/>
      <c r="AS5477" s="67"/>
      <c r="AT5477" s="68"/>
    </row>
    <row r="5478" spans="1:46" x14ac:dyDescent="0.25">
      <c r="A5478" s="60">
        <v>83222.905411590356</v>
      </c>
      <c r="B5478" s="54">
        <f t="shared" si="229"/>
        <v>19</v>
      </c>
      <c r="C5478" s="54">
        <f t="shared" si="230"/>
        <v>5469</v>
      </c>
      <c r="D5478" s="60">
        <v>83222.905411590356</v>
      </c>
      <c r="G5478" s="63"/>
      <c r="I5478" s="64"/>
      <c r="J5478" s="64"/>
      <c r="K5478" s="65"/>
      <c r="M5478" s="64"/>
      <c r="N5478" s="66"/>
      <c r="O5478" s="66"/>
      <c r="Q5478" s="67"/>
      <c r="R5478" s="68"/>
      <c r="S5478" s="63"/>
      <c r="AC5478" s="63">
        <v>80739.118002751376</v>
      </c>
      <c r="AD5478" s="63"/>
      <c r="AE5478" s="54" t="s">
        <v>176</v>
      </c>
      <c r="AG5478" s="63"/>
      <c r="AK5478" s="64"/>
      <c r="AL5478" s="64"/>
      <c r="AM5478" s="65"/>
      <c r="AO5478" s="64"/>
      <c r="AP5478" s="66"/>
      <c r="AQ5478" s="66"/>
      <c r="AS5478" s="67"/>
      <c r="AT5478" s="68"/>
    </row>
    <row r="5479" spans="1:46" x14ac:dyDescent="0.25">
      <c r="A5479" s="60">
        <v>83237.817688160576</v>
      </c>
      <c r="B5479" s="54">
        <f t="shared" si="229"/>
        <v>20</v>
      </c>
      <c r="C5479" s="54">
        <f t="shared" si="230"/>
        <v>5470</v>
      </c>
      <c r="D5479" s="60">
        <v>83237.817688160576</v>
      </c>
      <c r="G5479" s="63"/>
      <c r="I5479" s="64"/>
      <c r="J5479" s="64"/>
      <c r="K5479" s="65"/>
      <c r="M5479" s="64"/>
      <c r="N5479" s="66"/>
      <c r="O5479" s="66"/>
      <c r="Q5479" s="67"/>
      <c r="R5479" s="68"/>
      <c r="S5479" s="63"/>
      <c r="AC5479" s="63">
        <v>80753.61443961598</v>
      </c>
      <c r="AD5479" s="63"/>
      <c r="AE5479" s="54" t="s">
        <v>177</v>
      </c>
      <c r="AG5479" s="63"/>
      <c r="AK5479" s="64"/>
      <c r="AL5479" s="64"/>
      <c r="AM5479" s="65"/>
      <c r="AO5479" s="64"/>
      <c r="AP5479" s="66"/>
      <c r="AQ5479" s="66"/>
      <c r="AS5479" s="67"/>
      <c r="AT5479" s="68"/>
    </row>
    <row r="5480" spans="1:46" x14ac:dyDescent="0.25">
      <c r="A5480" s="60">
        <v>83252.634118983988</v>
      </c>
      <c r="B5480" s="54">
        <f t="shared" si="229"/>
        <v>21</v>
      </c>
      <c r="C5480" s="54">
        <f t="shared" si="230"/>
        <v>5471</v>
      </c>
      <c r="D5480" s="60">
        <v>83252.634118983988</v>
      </c>
      <c r="G5480" s="63"/>
      <c r="I5480" s="64"/>
      <c r="J5480" s="64"/>
      <c r="K5480" s="65"/>
      <c r="M5480" s="64"/>
      <c r="N5480" s="66"/>
      <c r="O5480" s="66"/>
      <c r="Q5480" s="67"/>
      <c r="R5480" s="68"/>
      <c r="S5480" s="63"/>
      <c r="AC5480" s="63">
        <v>80768.569377488922</v>
      </c>
      <c r="AD5480" s="63"/>
      <c r="AE5480" s="54" t="s">
        <v>176</v>
      </c>
      <c r="AG5480" s="63"/>
      <c r="AK5480" s="64"/>
      <c r="AL5480" s="64"/>
      <c r="AM5480" s="65"/>
      <c r="AO5480" s="64"/>
      <c r="AP5480" s="66"/>
      <c r="AQ5480" s="66"/>
      <c r="AS5480" s="67"/>
      <c r="AT5480" s="68"/>
    </row>
    <row r="5481" spans="1:46" x14ac:dyDescent="0.25">
      <c r="A5481" s="60">
        <v>83267.391994021833</v>
      </c>
      <c r="B5481" s="54">
        <f t="shared" si="229"/>
        <v>22</v>
      </c>
      <c r="C5481" s="54">
        <f t="shared" si="230"/>
        <v>5472</v>
      </c>
      <c r="D5481" s="60">
        <v>83267.391994021833</v>
      </c>
      <c r="G5481" s="63"/>
      <c r="I5481" s="64"/>
      <c r="J5481" s="64"/>
      <c r="K5481" s="65"/>
      <c r="M5481" s="64"/>
      <c r="N5481" s="66"/>
      <c r="O5481" s="66"/>
      <c r="Q5481" s="67"/>
      <c r="R5481" s="68"/>
      <c r="S5481" s="63"/>
      <c r="AC5481" s="63">
        <v>80783.415706370492</v>
      </c>
      <c r="AD5481" s="63"/>
      <c r="AE5481" s="54" t="s">
        <v>177</v>
      </c>
      <c r="AG5481" s="63"/>
      <c r="AK5481" s="64"/>
      <c r="AL5481" s="64"/>
      <c r="AM5481" s="65"/>
      <c r="AO5481" s="64"/>
      <c r="AP5481" s="66"/>
      <c r="AQ5481" s="66"/>
      <c r="AS5481" s="67"/>
      <c r="AT5481" s="68"/>
    </row>
    <row r="5482" spans="1:46" x14ac:dyDescent="0.25">
      <c r="A5482" s="60">
        <v>83282.111697335262</v>
      </c>
      <c r="B5482" s="54">
        <f t="shared" si="229"/>
        <v>23</v>
      </c>
      <c r="C5482" s="54">
        <f t="shared" si="230"/>
        <v>5473</v>
      </c>
      <c r="D5482" s="60">
        <v>83282.111697335262</v>
      </c>
      <c r="G5482" s="63"/>
      <c r="I5482" s="64"/>
      <c r="J5482" s="64"/>
      <c r="K5482" s="65"/>
      <c r="M5482" s="64"/>
      <c r="N5482" s="66"/>
      <c r="O5482" s="66"/>
      <c r="Q5482" s="67"/>
      <c r="R5482" s="68"/>
      <c r="S5482" s="63"/>
      <c r="AC5482" s="63">
        <v>80797.97817638237</v>
      </c>
      <c r="AD5482" s="63"/>
      <c r="AE5482" s="54" t="s">
        <v>176</v>
      </c>
      <c r="AG5482" s="63"/>
      <c r="AK5482" s="64"/>
      <c r="AL5482" s="64"/>
      <c r="AM5482" s="65"/>
      <c r="AO5482" s="64"/>
      <c r="AP5482" s="66"/>
      <c r="AQ5482" s="66"/>
      <c r="AS5482" s="67"/>
      <c r="AT5482" s="68"/>
    </row>
    <row r="5483" spans="1:46" x14ac:dyDescent="0.25">
      <c r="A5483" s="60">
        <v>83296.836093163118</v>
      </c>
      <c r="B5483" s="54">
        <f t="shared" si="229"/>
        <v>24</v>
      </c>
      <c r="C5483" s="54">
        <f t="shared" si="230"/>
        <v>5474</v>
      </c>
      <c r="D5483" s="60">
        <v>83296.836093163118</v>
      </c>
      <c r="G5483" s="63"/>
      <c r="I5483" s="64"/>
      <c r="J5483" s="64"/>
      <c r="K5483" s="65"/>
      <c r="M5483" s="64"/>
      <c r="N5483" s="66"/>
      <c r="O5483" s="66"/>
      <c r="Q5483" s="67"/>
      <c r="R5483" s="68"/>
      <c r="S5483" s="63"/>
      <c r="AC5483" s="63">
        <v>80813.14612104604</v>
      </c>
      <c r="AD5483" s="63"/>
      <c r="AE5483" s="54" t="s">
        <v>177</v>
      </c>
      <c r="AG5483" s="63"/>
      <c r="AK5483" s="64"/>
      <c r="AL5483" s="64"/>
      <c r="AM5483" s="65"/>
      <c r="AO5483" s="64"/>
      <c r="AP5483" s="66"/>
      <c r="AQ5483" s="66"/>
      <c r="AS5483" s="67"/>
      <c r="AT5483" s="68"/>
    </row>
    <row r="5484" spans="1:46" x14ac:dyDescent="0.25">
      <c r="A5484" s="60">
        <v>83311.587938471232</v>
      </c>
      <c r="B5484" s="54">
        <f t="shared" si="229"/>
        <v>1</v>
      </c>
      <c r="C5484" s="54">
        <f t="shared" si="230"/>
        <v>5475</v>
      </c>
      <c r="D5484" s="60">
        <v>83311.587938471232</v>
      </c>
      <c r="G5484" s="63"/>
      <c r="I5484" s="64"/>
      <c r="J5484" s="64"/>
      <c r="K5484" s="65"/>
      <c r="M5484" s="64"/>
      <c r="N5484" s="66"/>
      <c r="O5484" s="66"/>
      <c r="Q5484" s="67"/>
      <c r="R5484" s="68"/>
      <c r="S5484" s="63"/>
      <c r="AC5484" s="63">
        <v>80827.360383378807</v>
      </c>
      <c r="AD5484" s="63"/>
      <c r="AE5484" s="54" t="s">
        <v>176</v>
      </c>
      <c r="AG5484" s="63"/>
      <c r="AK5484" s="64"/>
      <c r="AL5484" s="64"/>
      <c r="AM5484" s="65"/>
      <c r="AO5484" s="64"/>
      <c r="AP5484" s="66"/>
      <c r="AQ5484" s="66"/>
      <c r="AS5484" s="67"/>
      <c r="AT5484" s="68"/>
    </row>
    <row r="5485" spans="1:46" x14ac:dyDescent="0.25">
      <c r="A5485" s="60">
        <v>83326.407833472826</v>
      </c>
      <c r="B5485" s="54">
        <f t="shared" si="229"/>
        <v>2</v>
      </c>
      <c r="C5485" s="54">
        <f t="shared" si="230"/>
        <v>5476</v>
      </c>
      <c r="D5485" s="60">
        <v>83326.407833472826</v>
      </c>
      <c r="G5485" s="63"/>
      <c r="I5485" s="64"/>
      <c r="J5485" s="64"/>
      <c r="K5485" s="65"/>
      <c r="M5485" s="64"/>
      <c r="N5485" s="66"/>
      <c r="O5485" s="66"/>
      <c r="Q5485" s="67"/>
      <c r="R5485" s="68"/>
      <c r="S5485" s="63"/>
      <c r="AC5485" s="63">
        <v>80842.766064584721</v>
      </c>
      <c r="AD5485" s="63"/>
      <c r="AE5485" s="54" t="s">
        <v>177</v>
      </c>
      <c r="AG5485" s="63"/>
      <c r="AK5485" s="64"/>
      <c r="AL5485" s="64"/>
      <c r="AM5485" s="65"/>
      <c r="AO5485" s="64"/>
      <c r="AP5485" s="66"/>
      <c r="AQ5485" s="66"/>
      <c r="AS5485" s="67"/>
      <c r="AT5485" s="68"/>
    </row>
    <row r="5486" spans="1:46" x14ac:dyDescent="0.25">
      <c r="A5486" s="60">
        <v>83341.313018643297</v>
      </c>
      <c r="B5486" s="54">
        <f t="shared" si="229"/>
        <v>3</v>
      </c>
      <c r="C5486" s="54">
        <f t="shared" si="230"/>
        <v>5477</v>
      </c>
      <c r="D5486" s="60">
        <v>83341.313018643297</v>
      </c>
      <c r="G5486" s="63"/>
      <c r="I5486" s="64"/>
      <c r="J5486" s="64"/>
      <c r="K5486" s="65"/>
      <c r="M5486" s="64"/>
      <c r="N5486" s="66"/>
      <c r="O5486" s="66"/>
      <c r="Q5486" s="67"/>
      <c r="R5486" s="68"/>
      <c r="S5486" s="63"/>
      <c r="AC5486" s="63">
        <v>80856.749530388508</v>
      </c>
      <c r="AD5486" s="63"/>
      <c r="AE5486" s="54" t="s">
        <v>176</v>
      </c>
      <c r="AG5486" s="63"/>
      <c r="AK5486" s="64"/>
      <c r="AL5486" s="64"/>
      <c r="AM5486" s="65"/>
      <c r="AO5486" s="64"/>
      <c r="AP5486" s="66"/>
      <c r="AQ5486" s="66"/>
      <c r="AS5486" s="67"/>
      <c r="AT5486" s="68"/>
    </row>
    <row r="5487" spans="1:46" x14ac:dyDescent="0.25">
      <c r="A5487" s="60">
        <v>83356.334927458782</v>
      </c>
      <c r="B5487" s="54">
        <f t="shared" si="229"/>
        <v>4</v>
      </c>
      <c r="C5487" s="54">
        <f t="shared" si="230"/>
        <v>5478</v>
      </c>
      <c r="D5487" s="60">
        <v>83356.334927458782</v>
      </c>
      <c r="G5487" s="63"/>
      <c r="I5487" s="64"/>
      <c r="J5487" s="64"/>
      <c r="K5487" s="65"/>
      <c r="M5487" s="64"/>
      <c r="N5487" s="66"/>
      <c r="O5487" s="66"/>
      <c r="Q5487" s="67"/>
      <c r="R5487" s="68"/>
      <c r="S5487" s="63"/>
      <c r="AC5487" s="63">
        <v>80872.274313055445</v>
      </c>
      <c r="AD5487" s="63"/>
      <c r="AE5487" s="54" t="s">
        <v>177</v>
      </c>
      <c r="AG5487" s="63"/>
      <c r="AK5487" s="64"/>
      <c r="AL5487" s="64"/>
      <c r="AM5487" s="65"/>
      <c r="AO5487" s="64"/>
      <c r="AP5487" s="66"/>
      <c r="AQ5487" s="66"/>
      <c r="AS5487" s="67"/>
      <c r="AT5487" s="68"/>
    </row>
    <row r="5488" spans="1:46" x14ac:dyDescent="0.25">
      <c r="A5488" s="60">
        <v>83371.477578916587</v>
      </c>
      <c r="B5488" s="54">
        <f t="shared" si="229"/>
        <v>5</v>
      </c>
      <c r="C5488" s="54">
        <f t="shared" si="230"/>
        <v>5479</v>
      </c>
      <c r="D5488" s="60">
        <v>83371.477578916587</v>
      </c>
      <c r="G5488" s="63"/>
      <c r="I5488" s="64"/>
      <c r="J5488" s="64"/>
      <c r="K5488" s="65"/>
      <c r="M5488" s="64"/>
      <c r="N5488" s="66"/>
      <c r="O5488" s="66"/>
      <c r="Q5488" s="67"/>
      <c r="R5488" s="68"/>
      <c r="S5488" s="63"/>
      <c r="AC5488" s="63">
        <v>80886.184696863405</v>
      </c>
      <c r="AD5488" s="63"/>
      <c r="AE5488" s="54" t="s">
        <v>176</v>
      </c>
      <c r="AG5488" s="63"/>
      <c r="AK5488" s="64"/>
      <c r="AL5488" s="64"/>
      <c r="AM5488" s="65"/>
      <c r="AO5488" s="64"/>
      <c r="AP5488" s="66"/>
      <c r="AQ5488" s="66"/>
      <c r="AS5488" s="67"/>
      <c r="AT5488" s="68"/>
    </row>
    <row r="5489" spans="1:46" x14ac:dyDescent="0.25">
      <c r="A5489" s="60">
        <v>83386.758157520555</v>
      </c>
      <c r="B5489" s="54">
        <f t="shared" si="229"/>
        <v>6</v>
      </c>
      <c r="C5489" s="54">
        <f t="shared" si="230"/>
        <v>5480</v>
      </c>
      <c r="D5489" s="60">
        <v>83386.758157520555</v>
      </c>
      <c r="G5489" s="63"/>
      <c r="I5489" s="64"/>
      <c r="J5489" s="64"/>
      <c r="K5489" s="65"/>
      <c r="M5489" s="64"/>
      <c r="N5489" s="66"/>
      <c r="O5489" s="66"/>
      <c r="Q5489" s="67"/>
      <c r="R5489" s="68"/>
      <c r="S5489" s="63"/>
      <c r="AC5489" s="63">
        <v>80901.691162313335</v>
      </c>
      <c r="AD5489" s="63"/>
      <c r="AE5489" s="54" t="s">
        <v>177</v>
      </c>
      <c r="AG5489" s="63"/>
      <c r="AK5489" s="64"/>
      <c r="AL5489" s="64"/>
      <c r="AM5489" s="65"/>
      <c r="AO5489" s="64"/>
      <c r="AP5489" s="66"/>
      <c r="AQ5489" s="66"/>
      <c r="AS5489" s="67"/>
      <c r="AT5489" s="68"/>
    </row>
    <row r="5490" spans="1:46" x14ac:dyDescent="0.25">
      <c r="A5490" s="60">
        <v>83402.16196876578</v>
      </c>
      <c r="B5490" s="54">
        <f t="shared" si="229"/>
        <v>7</v>
      </c>
      <c r="C5490" s="54">
        <f t="shared" si="230"/>
        <v>5481</v>
      </c>
      <c r="D5490" s="60">
        <v>83402.16196876578</v>
      </c>
      <c r="G5490" s="63"/>
      <c r="I5490" s="64"/>
      <c r="J5490" s="64"/>
      <c r="K5490" s="65"/>
      <c r="M5490" s="64"/>
      <c r="N5490" s="66"/>
      <c r="O5490" s="66"/>
      <c r="Q5490" s="67"/>
      <c r="R5490" s="68"/>
      <c r="S5490" s="63"/>
      <c r="AC5490" s="63">
        <v>80915.694585699588</v>
      </c>
      <c r="AD5490" s="63"/>
      <c r="AE5490" s="54" t="s">
        <v>176</v>
      </c>
      <c r="AG5490" s="63"/>
      <c r="AK5490" s="64"/>
      <c r="AL5490" s="64"/>
      <c r="AM5490" s="65"/>
      <c r="AO5490" s="64"/>
      <c r="AP5490" s="66"/>
      <c r="AQ5490" s="66"/>
      <c r="AS5490" s="67"/>
      <c r="AT5490" s="68"/>
    </row>
    <row r="5491" spans="1:46" x14ac:dyDescent="0.25">
      <c r="A5491" s="60">
        <v>83417.689825480338</v>
      </c>
      <c r="B5491" s="54">
        <f t="shared" si="229"/>
        <v>8</v>
      </c>
      <c r="C5491" s="54">
        <f t="shared" si="230"/>
        <v>5482</v>
      </c>
      <c r="D5491" s="60">
        <v>83417.689825480338</v>
      </c>
      <c r="G5491" s="63"/>
      <c r="I5491" s="64"/>
      <c r="J5491" s="64"/>
      <c r="K5491" s="65"/>
      <c r="M5491" s="64"/>
      <c r="N5491" s="66"/>
      <c r="O5491" s="66"/>
      <c r="Q5491" s="67"/>
      <c r="R5491" s="68"/>
      <c r="S5491" s="63"/>
      <c r="AC5491" s="63">
        <v>80931.044536626898</v>
      </c>
      <c r="AD5491" s="63"/>
      <c r="AE5491" s="54" t="s">
        <v>177</v>
      </c>
      <c r="AG5491" s="63"/>
      <c r="AK5491" s="64"/>
      <c r="AL5491" s="64"/>
      <c r="AM5491" s="65"/>
      <c r="AO5491" s="64"/>
      <c r="AP5491" s="66"/>
      <c r="AQ5491" s="66"/>
      <c r="AS5491" s="67"/>
      <c r="AT5491" s="68"/>
    </row>
    <row r="5492" spans="1:46" x14ac:dyDescent="0.25">
      <c r="A5492" s="60">
        <v>83433.3075899221</v>
      </c>
      <c r="B5492" s="54">
        <f t="shared" si="229"/>
        <v>9</v>
      </c>
      <c r="C5492" s="54">
        <f t="shared" si="230"/>
        <v>5483</v>
      </c>
      <c r="D5492" s="60">
        <v>83433.3075899221</v>
      </c>
      <c r="G5492" s="63"/>
      <c r="I5492" s="64"/>
      <c r="J5492" s="64"/>
      <c r="K5492" s="65"/>
      <c r="M5492" s="64"/>
      <c r="N5492" s="66"/>
      <c r="O5492" s="66"/>
      <c r="Q5492" s="67"/>
      <c r="R5492" s="68"/>
      <c r="S5492" s="63"/>
      <c r="AC5492" s="63">
        <v>80945.286467063241</v>
      </c>
      <c r="AD5492" s="63"/>
      <c r="AE5492" s="54" t="s">
        <v>176</v>
      </c>
      <c r="AG5492" s="63"/>
      <c r="AK5492" s="64"/>
      <c r="AL5492" s="64"/>
      <c r="AM5492" s="65"/>
      <c r="AO5492" s="64"/>
      <c r="AP5492" s="66"/>
      <c r="AQ5492" s="66"/>
      <c r="AS5492" s="67"/>
      <c r="AT5492" s="68"/>
    </row>
    <row r="5493" spans="1:46" x14ac:dyDescent="0.25">
      <c r="A5493" s="60">
        <v>83449.001707774587</v>
      </c>
      <c r="B5493" s="54">
        <f t="shared" si="229"/>
        <v>10</v>
      </c>
      <c r="C5493" s="54">
        <f t="shared" si="230"/>
        <v>5484</v>
      </c>
      <c r="D5493" s="60">
        <v>83449.001707774587</v>
      </c>
      <c r="G5493" s="63"/>
      <c r="I5493" s="64"/>
      <c r="J5493" s="64"/>
      <c r="K5493" s="65"/>
      <c r="M5493" s="64"/>
      <c r="N5493" s="66"/>
      <c r="O5493" s="66"/>
      <c r="Q5493" s="67"/>
      <c r="R5493" s="68"/>
      <c r="S5493" s="63"/>
      <c r="AC5493" s="63">
        <v>80960.365623616148</v>
      </c>
      <c r="AD5493" s="63"/>
      <c r="AE5493" s="54" t="s">
        <v>177</v>
      </c>
      <c r="AG5493" s="63"/>
      <c r="AK5493" s="64"/>
      <c r="AL5493" s="64"/>
      <c r="AM5493" s="65"/>
      <c r="AO5493" s="64"/>
      <c r="AP5493" s="66"/>
      <c r="AQ5493" s="66"/>
      <c r="AS5493" s="67"/>
      <c r="AT5493" s="68"/>
    </row>
    <row r="5494" spans="1:46" x14ac:dyDescent="0.25">
      <c r="A5494" s="60">
        <v>83464.724634549115</v>
      </c>
      <c r="B5494" s="54">
        <f t="shared" si="229"/>
        <v>11</v>
      </c>
      <c r="C5494" s="54">
        <f t="shared" si="230"/>
        <v>5485</v>
      </c>
      <c r="D5494" s="60">
        <v>83464.724634549115</v>
      </c>
      <c r="G5494" s="63"/>
      <c r="I5494" s="64"/>
      <c r="J5494" s="64"/>
      <c r="K5494" s="65"/>
      <c r="M5494" s="64"/>
      <c r="N5494" s="66"/>
      <c r="O5494" s="66"/>
      <c r="Q5494" s="67"/>
      <c r="R5494" s="68"/>
      <c r="S5494" s="63"/>
      <c r="AC5494" s="63">
        <v>80974.945757142268</v>
      </c>
      <c r="AD5494" s="63"/>
      <c r="AE5494" s="54" t="s">
        <v>176</v>
      </c>
      <c r="AG5494" s="63"/>
      <c r="AK5494" s="64"/>
      <c r="AL5494" s="64"/>
      <c r="AM5494" s="65"/>
      <c r="AO5494" s="64"/>
      <c r="AP5494" s="66"/>
      <c r="AQ5494" s="66"/>
      <c r="AS5494" s="67"/>
      <c r="AT5494" s="68"/>
    </row>
    <row r="5495" spans="1:46" x14ac:dyDescent="0.25">
      <c r="A5495" s="60">
        <v>83480.454498009291</v>
      </c>
      <c r="B5495" s="54">
        <f t="shared" si="229"/>
        <v>12</v>
      </c>
      <c r="C5495" s="54">
        <f t="shared" si="230"/>
        <v>5486</v>
      </c>
      <c r="D5495" s="60">
        <v>83480.454498009291</v>
      </c>
      <c r="G5495" s="63"/>
      <c r="I5495" s="64"/>
      <c r="J5495" s="64"/>
      <c r="K5495" s="65"/>
      <c r="M5495" s="64"/>
      <c r="N5495" s="66"/>
      <c r="O5495" s="66"/>
      <c r="Q5495" s="67"/>
      <c r="R5495" s="68"/>
      <c r="S5495" s="63"/>
      <c r="AC5495" s="63">
        <v>80989.689679653849</v>
      </c>
      <c r="AD5495" s="63"/>
      <c r="AE5495" s="54" t="s">
        <v>177</v>
      </c>
      <c r="AG5495" s="63"/>
      <c r="AK5495" s="64"/>
      <c r="AL5495" s="64"/>
      <c r="AM5495" s="65"/>
      <c r="AO5495" s="64"/>
      <c r="AP5495" s="66"/>
      <c r="AQ5495" s="66"/>
      <c r="AS5495" s="67"/>
      <c r="AT5495" s="68"/>
    </row>
    <row r="5496" spans="1:46" x14ac:dyDescent="0.25">
      <c r="A5496" s="60">
        <v>83496.142504305579</v>
      </c>
      <c r="B5496" s="54">
        <f t="shared" si="229"/>
        <v>13</v>
      </c>
      <c r="C5496" s="54">
        <f t="shared" si="230"/>
        <v>5487</v>
      </c>
      <c r="D5496" s="60">
        <v>83496.142504305579</v>
      </c>
      <c r="G5496" s="63"/>
      <c r="I5496" s="64"/>
      <c r="J5496" s="64"/>
      <c r="K5496" s="65"/>
      <c r="M5496" s="64"/>
      <c r="N5496" s="66"/>
      <c r="O5496" s="66"/>
      <c r="Q5496" s="67"/>
      <c r="R5496" s="68"/>
      <c r="S5496" s="63"/>
      <c r="AC5496" s="63">
        <v>81004.644902747124</v>
      </c>
      <c r="AD5496" s="63"/>
      <c r="AE5496" s="54" t="s">
        <v>176</v>
      </c>
      <c r="AG5496" s="63"/>
      <c r="AK5496" s="64"/>
      <c r="AL5496" s="64"/>
      <c r="AM5496" s="65"/>
      <c r="AO5496" s="64"/>
      <c r="AP5496" s="66"/>
      <c r="AQ5496" s="66"/>
      <c r="AS5496" s="67"/>
      <c r="AT5496" s="68"/>
    </row>
    <row r="5497" spans="1:46" x14ac:dyDescent="0.25">
      <c r="A5497" s="60">
        <v>83511.767052423209</v>
      </c>
      <c r="B5497" s="54">
        <f t="shared" si="229"/>
        <v>14</v>
      </c>
      <c r="C5497" s="54">
        <f t="shared" si="230"/>
        <v>5488</v>
      </c>
      <c r="D5497" s="60">
        <v>83511.767052423209</v>
      </c>
      <c r="G5497" s="63"/>
      <c r="I5497" s="64"/>
      <c r="J5497" s="64"/>
      <c r="K5497" s="65"/>
      <c r="M5497" s="64"/>
      <c r="N5497" s="66"/>
      <c r="O5497" s="66"/>
      <c r="Q5497" s="67"/>
      <c r="R5497" s="68"/>
      <c r="S5497" s="63"/>
      <c r="AC5497" s="63">
        <v>81019.055688290391</v>
      </c>
      <c r="AD5497" s="63"/>
      <c r="AE5497" s="54" t="s">
        <v>177</v>
      </c>
      <c r="AG5497" s="63"/>
      <c r="AK5497" s="64"/>
      <c r="AL5497" s="64"/>
      <c r="AM5497" s="65"/>
      <c r="AO5497" s="64"/>
      <c r="AP5497" s="66"/>
      <c r="AQ5497" s="66"/>
      <c r="AS5497" s="67"/>
      <c r="AT5497" s="68"/>
    </row>
    <row r="5498" spans="1:46" x14ac:dyDescent="0.25">
      <c r="A5498" s="60">
        <v>83527.290900513064</v>
      </c>
      <c r="B5498" s="54">
        <f t="shared" si="229"/>
        <v>15</v>
      </c>
      <c r="C5498" s="54">
        <f t="shared" si="230"/>
        <v>5489</v>
      </c>
      <c r="D5498" s="60">
        <v>83527.290900513064</v>
      </c>
      <c r="G5498" s="63"/>
      <c r="I5498" s="64"/>
      <c r="J5498" s="64"/>
      <c r="K5498" s="65"/>
      <c r="M5498" s="64"/>
      <c r="N5498" s="66"/>
      <c r="O5498" s="66"/>
      <c r="Q5498" s="67"/>
      <c r="R5498" s="68"/>
      <c r="S5498" s="63"/>
      <c r="AC5498" s="63">
        <v>81034.352487949654</v>
      </c>
      <c r="AD5498" s="63"/>
      <c r="AE5498" s="54" t="s">
        <v>176</v>
      </c>
      <c r="AG5498" s="63"/>
      <c r="AK5498" s="64"/>
      <c r="AL5498" s="64"/>
      <c r="AM5498" s="65"/>
      <c r="AO5498" s="64"/>
      <c r="AP5498" s="66"/>
      <c r="AQ5498" s="66"/>
      <c r="AS5498" s="67"/>
      <c r="AT5498" s="68"/>
    </row>
    <row r="5499" spans="1:46" x14ac:dyDescent="0.25">
      <c r="A5499" s="60">
        <v>83542.701056137215</v>
      </c>
      <c r="B5499" s="54">
        <f t="shared" si="229"/>
        <v>16</v>
      </c>
      <c r="C5499" s="54">
        <f t="shared" si="230"/>
        <v>5490</v>
      </c>
      <c r="D5499" s="60">
        <v>83542.701056137215</v>
      </c>
      <c r="G5499" s="63"/>
      <c r="I5499" s="64"/>
      <c r="J5499" s="64"/>
      <c r="K5499" s="65"/>
      <c r="M5499" s="64"/>
      <c r="N5499" s="66"/>
      <c r="O5499" s="66"/>
      <c r="Q5499" s="67"/>
      <c r="R5499" s="68"/>
      <c r="S5499" s="63"/>
      <c r="AC5499" s="63">
        <v>81048.500686855987</v>
      </c>
      <c r="AD5499" s="63"/>
      <c r="AE5499" s="54" t="s">
        <v>177</v>
      </c>
      <c r="AG5499" s="63"/>
      <c r="AK5499" s="64"/>
      <c r="AL5499" s="64"/>
      <c r="AM5499" s="65"/>
      <c r="AO5499" s="64"/>
      <c r="AP5499" s="66"/>
      <c r="AQ5499" s="66"/>
      <c r="AS5499" s="67"/>
      <c r="AT5499" s="68"/>
    </row>
    <row r="5500" spans="1:46" x14ac:dyDescent="0.25">
      <c r="A5500" s="60">
        <v>83557.979965974111</v>
      </c>
      <c r="B5500" s="54">
        <f t="shared" si="229"/>
        <v>17</v>
      </c>
      <c r="C5500" s="54">
        <f t="shared" si="230"/>
        <v>5491</v>
      </c>
      <c r="D5500" s="60">
        <v>83557.979965974111</v>
      </c>
      <c r="G5500" s="63"/>
      <c r="I5500" s="64"/>
      <c r="J5500" s="64"/>
      <c r="K5500" s="65"/>
      <c r="M5500" s="64"/>
      <c r="N5500" s="66"/>
      <c r="O5500" s="66"/>
      <c r="Q5500" s="67"/>
      <c r="R5500" s="68"/>
      <c r="S5500" s="63"/>
      <c r="AC5500" s="63">
        <v>81064.035702427849</v>
      </c>
      <c r="AD5500" s="63"/>
      <c r="AE5500" s="54" t="s">
        <v>176</v>
      </c>
      <c r="AG5500" s="63"/>
      <c r="AK5500" s="64"/>
      <c r="AL5500" s="64"/>
      <c r="AM5500" s="65"/>
      <c r="AO5500" s="64"/>
      <c r="AP5500" s="66"/>
      <c r="AQ5500" s="66"/>
      <c r="AS5500" s="67"/>
      <c r="AT5500" s="68"/>
    </row>
    <row r="5501" spans="1:46" x14ac:dyDescent="0.25">
      <c r="A5501" s="60">
        <v>83573.128472430166</v>
      </c>
      <c r="B5501" s="54">
        <f t="shared" si="229"/>
        <v>18</v>
      </c>
      <c r="C5501" s="54">
        <f t="shared" si="230"/>
        <v>5492</v>
      </c>
      <c r="D5501" s="60">
        <v>83573.128472430166</v>
      </c>
      <c r="G5501" s="63"/>
      <c r="I5501" s="64"/>
      <c r="J5501" s="64"/>
      <c r="K5501" s="65"/>
      <c r="M5501" s="64"/>
      <c r="N5501" s="66"/>
      <c r="O5501" s="66"/>
      <c r="Q5501" s="67"/>
      <c r="R5501" s="68"/>
      <c r="S5501" s="63"/>
      <c r="AC5501" s="63">
        <v>81078.047982401215</v>
      </c>
      <c r="AD5501" s="63"/>
      <c r="AE5501" s="54" t="s">
        <v>177</v>
      </c>
      <c r="AG5501" s="63"/>
      <c r="AK5501" s="64"/>
      <c r="AL5501" s="64"/>
      <c r="AM5501" s="65"/>
      <c r="AO5501" s="64"/>
      <c r="AP5501" s="66"/>
      <c r="AQ5501" s="66"/>
      <c r="AS5501" s="67"/>
      <c r="AT5501" s="68"/>
    </row>
    <row r="5502" spans="1:46" x14ac:dyDescent="0.25">
      <c r="A5502" s="60">
        <v>83588.150116991252</v>
      </c>
      <c r="B5502" s="54">
        <f t="shared" si="229"/>
        <v>19</v>
      </c>
      <c r="C5502" s="54">
        <f t="shared" si="230"/>
        <v>5493</v>
      </c>
      <c r="D5502" s="60">
        <v>83588.150116991252</v>
      </c>
      <c r="G5502" s="63"/>
      <c r="I5502" s="64"/>
      <c r="J5502" s="64"/>
      <c r="K5502" s="65"/>
      <c r="M5502" s="64"/>
      <c r="N5502" s="66"/>
      <c r="O5502" s="66"/>
      <c r="Q5502" s="67"/>
      <c r="R5502" s="68"/>
      <c r="S5502" s="63"/>
      <c r="AC5502" s="63">
        <v>81093.66097560199</v>
      </c>
      <c r="AD5502" s="63"/>
      <c r="AE5502" s="54" t="s">
        <v>176</v>
      </c>
      <c r="AG5502" s="63"/>
      <c r="AK5502" s="64"/>
      <c r="AL5502" s="64"/>
      <c r="AM5502" s="65"/>
      <c r="AO5502" s="64"/>
      <c r="AP5502" s="66"/>
      <c r="AQ5502" s="66"/>
      <c r="AS5502" s="67"/>
      <c r="AT5502" s="68"/>
    </row>
    <row r="5503" spans="1:46" x14ac:dyDescent="0.25">
      <c r="A5503" s="60">
        <v>83603.060616421513</v>
      </c>
      <c r="B5503" s="54">
        <f t="shared" si="229"/>
        <v>20</v>
      </c>
      <c r="C5503" s="54">
        <f t="shared" si="230"/>
        <v>5494</v>
      </c>
      <c r="D5503" s="60">
        <v>83603.060616421513</v>
      </c>
      <c r="G5503" s="63"/>
      <c r="I5503" s="64"/>
      <c r="J5503" s="64"/>
      <c r="K5503" s="65"/>
      <c r="M5503" s="64"/>
      <c r="N5503" s="66"/>
      <c r="O5503" s="66"/>
      <c r="Q5503" s="67"/>
      <c r="R5503" s="68"/>
      <c r="S5503" s="63"/>
      <c r="AC5503" s="63">
        <v>81107.694485751912</v>
      </c>
      <c r="AD5503" s="63"/>
      <c r="AE5503" s="54" t="s">
        <v>177</v>
      </c>
      <c r="AG5503" s="63"/>
      <c r="AK5503" s="64"/>
      <c r="AL5503" s="64"/>
      <c r="AM5503" s="65"/>
      <c r="AO5503" s="64"/>
      <c r="AP5503" s="66"/>
      <c r="AQ5503" s="66"/>
      <c r="AS5503" s="67"/>
      <c r="AT5503" s="68"/>
    </row>
    <row r="5504" spans="1:46" x14ac:dyDescent="0.25">
      <c r="A5504" s="60">
        <v>83617.880304427352</v>
      </c>
      <c r="B5504" s="54">
        <f t="shared" si="229"/>
        <v>21</v>
      </c>
      <c r="C5504" s="54">
        <f t="shared" si="230"/>
        <v>5495</v>
      </c>
      <c r="D5504" s="60">
        <v>83617.880304427352</v>
      </c>
      <c r="G5504" s="63"/>
      <c r="I5504" s="64"/>
      <c r="J5504" s="64"/>
      <c r="K5504" s="65"/>
      <c r="M5504" s="64"/>
      <c r="N5504" s="66"/>
      <c r="O5504" s="66"/>
      <c r="Q5504" s="67"/>
      <c r="R5504" s="68"/>
      <c r="S5504" s="63"/>
      <c r="AC5504" s="63">
        <v>81123.201904315501</v>
      </c>
      <c r="AD5504" s="63"/>
      <c r="AE5504" s="54" t="s">
        <v>176</v>
      </c>
      <c r="AG5504" s="63"/>
      <c r="AK5504" s="64"/>
      <c r="AL5504" s="64"/>
      <c r="AM5504" s="65"/>
      <c r="AO5504" s="64"/>
      <c r="AP5504" s="66"/>
      <c r="AQ5504" s="66"/>
      <c r="AS5504" s="67"/>
      <c r="AT5504" s="68"/>
    </row>
    <row r="5505" spans="1:46" x14ac:dyDescent="0.25">
      <c r="A5505" s="60">
        <v>83632.636700233445</v>
      </c>
      <c r="B5505" s="54">
        <f t="shared" si="229"/>
        <v>22</v>
      </c>
      <c r="C5505" s="54">
        <f t="shared" si="230"/>
        <v>5496</v>
      </c>
      <c r="D5505" s="60">
        <v>83632.636700233445</v>
      </c>
      <c r="G5505" s="63"/>
      <c r="I5505" s="64"/>
      <c r="J5505" s="64"/>
      <c r="K5505" s="65"/>
      <c r="M5505" s="64"/>
      <c r="N5505" s="66"/>
      <c r="O5505" s="66"/>
      <c r="Q5505" s="67"/>
      <c r="R5505" s="68"/>
      <c r="S5505" s="63"/>
      <c r="AC5505" s="63">
        <v>81137.408751883078</v>
      </c>
      <c r="AD5505" s="63"/>
      <c r="AE5505" s="54" t="s">
        <v>177</v>
      </c>
      <c r="AG5505" s="63"/>
      <c r="AK5505" s="64"/>
      <c r="AL5505" s="64"/>
      <c r="AM5505" s="65"/>
      <c r="AO5505" s="64"/>
      <c r="AP5505" s="66"/>
      <c r="AQ5505" s="66"/>
      <c r="AS5505" s="67"/>
      <c r="AT5505" s="68"/>
    </row>
    <row r="5506" spans="1:46" x14ac:dyDescent="0.25">
      <c r="A5506" s="60">
        <v>83647.359751843382</v>
      </c>
      <c r="B5506" s="54">
        <f t="shared" si="229"/>
        <v>23</v>
      </c>
      <c r="C5506" s="54">
        <f t="shared" si="230"/>
        <v>5497</v>
      </c>
      <c r="D5506" s="60">
        <v>83647.359751843382</v>
      </c>
      <c r="G5506" s="63"/>
      <c r="I5506" s="64"/>
      <c r="J5506" s="64"/>
      <c r="K5506" s="65"/>
      <c r="M5506" s="64"/>
      <c r="N5506" s="66"/>
      <c r="O5506" s="66"/>
      <c r="Q5506" s="67"/>
      <c r="R5506" s="68"/>
      <c r="S5506" s="63"/>
      <c r="AC5506" s="63">
        <v>81152.651583434083</v>
      </c>
      <c r="AD5506" s="63"/>
      <c r="AE5506" s="54" t="s">
        <v>176</v>
      </c>
      <c r="AG5506" s="63"/>
      <c r="AK5506" s="64"/>
      <c r="AL5506" s="64"/>
      <c r="AM5506" s="65"/>
      <c r="AO5506" s="64"/>
      <c r="AP5506" s="66"/>
      <c r="AQ5506" s="66"/>
      <c r="AS5506" s="67"/>
      <c r="AT5506" s="68"/>
    </row>
    <row r="5507" spans="1:46" x14ac:dyDescent="0.25">
      <c r="A5507" s="60">
        <v>83662.082867327612</v>
      </c>
      <c r="B5507" s="54">
        <f t="shared" si="229"/>
        <v>24</v>
      </c>
      <c r="C5507" s="54">
        <f t="shared" si="230"/>
        <v>5498</v>
      </c>
      <c r="D5507" s="60">
        <v>83662.082867327612</v>
      </c>
      <c r="G5507" s="63"/>
      <c r="I5507" s="64"/>
      <c r="J5507" s="64"/>
      <c r="K5507" s="65"/>
      <c r="M5507" s="64"/>
      <c r="N5507" s="66"/>
      <c r="O5507" s="66"/>
      <c r="Q5507" s="67"/>
      <c r="R5507" s="68"/>
      <c r="S5507" s="63"/>
      <c r="AC5507" s="63">
        <v>81167.144784423523</v>
      </c>
      <c r="AD5507" s="63"/>
      <c r="AE5507" s="54" t="s">
        <v>177</v>
      </c>
      <c r="AG5507" s="63"/>
      <c r="AK5507" s="64"/>
      <c r="AL5507" s="64"/>
      <c r="AM5507" s="65"/>
      <c r="AO5507" s="64"/>
      <c r="AP5507" s="66"/>
      <c r="AQ5507" s="66"/>
      <c r="AS5507" s="67"/>
      <c r="AT5507" s="68"/>
    </row>
    <row r="5508" spans="1:46" x14ac:dyDescent="0.25">
      <c r="A5508" s="60">
        <v>83676.837638124824</v>
      </c>
      <c r="B5508" s="54">
        <f t="shared" si="229"/>
        <v>1</v>
      </c>
      <c r="C5508" s="54">
        <f t="shared" si="230"/>
        <v>5499</v>
      </c>
      <c r="D5508" s="60">
        <v>83676.837638124824</v>
      </c>
      <c r="G5508" s="63"/>
      <c r="I5508" s="64"/>
      <c r="J5508" s="64"/>
      <c r="K5508" s="65"/>
      <c r="M5508" s="64"/>
      <c r="N5508" s="66"/>
      <c r="O5508" s="66"/>
      <c r="Q5508" s="67"/>
      <c r="R5508" s="68"/>
      <c r="S5508" s="63"/>
      <c r="AC5508" s="63">
        <v>81182.026944530662</v>
      </c>
      <c r="AD5508" s="63"/>
      <c r="AE5508" s="54" t="s">
        <v>176</v>
      </c>
      <c r="AG5508" s="63"/>
      <c r="AK5508" s="64"/>
      <c r="AL5508" s="64"/>
      <c r="AM5508" s="65"/>
      <c r="AO5508" s="64"/>
      <c r="AP5508" s="66"/>
      <c r="AQ5508" s="66"/>
      <c r="AS5508" s="67"/>
      <c r="AT5508" s="68"/>
    </row>
    <row r="5509" spans="1:46" x14ac:dyDescent="0.25">
      <c r="A5509" s="60">
        <v>83691.655917956959</v>
      </c>
      <c r="B5509" s="54">
        <f t="shared" si="229"/>
        <v>2</v>
      </c>
      <c r="C5509" s="54">
        <f t="shared" si="230"/>
        <v>5500</v>
      </c>
      <c r="D5509" s="60">
        <v>83691.655917956959</v>
      </c>
      <c r="G5509" s="63"/>
      <c r="I5509" s="64"/>
      <c r="J5509" s="64"/>
      <c r="K5509" s="65"/>
      <c r="M5509" s="64"/>
      <c r="N5509" s="66"/>
      <c r="O5509" s="66"/>
      <c r="Q5509" s="67"/>
      <c r="R5509" s="68"/>
      <c r="S5509" s="63"/>
      <c r="AC5509" s="63">
        <v>81196.859006847721</v>
      </c>
      <c r="AD5509" s="63"/>
      <c r="AE5509" s="54" t="s">
        <v>177</v>
      </c>
      <c r="AG5509" s="63"/>
      <c r="AK5509" s="64"/>
      <c r="AL5509" s="64"/>
      <c r="AM5509" s="65"/>
      <c r="AO5509" s="64"/>
      <c r="AP5509" s="66"/>
      <c r="AQ5509" s="66"/>
      <c r="AS5509" s="67"/>
      <c r="AT5509" s="68"/>
    </row>
    <row r="5510" spans="1:46" x14ac:dyDescent="0.25">
      <c r="A5510" s="60">
        <v>83706.56339120632</v>
      </c>
      <c r="B5510" s="54">
        <f t="shared" si="229"/>
        <v>3</v>
      </c>
      <c r="C5510" s="54">
        <f t="shared" si="230"/>
        <v>5501</v>
      </c>
      <c r="D5510" s="60">
        <v>83706.56339120632</v>
      </c>
      <c r="G5510" s="63"/>
      <c r="I5510" s="64"/>
      <c r="J5510" s="64"/>
      <c r="K5510" s="65"/>
      <c r="M5510" s="64"/>
      <c r="N5510" s="66"/>
      <c r="O5510" s="66"/>
      <c r="Q5510" s="67"/>
      <c r="R5510" s="68"/>
      <c r="S5510" s="63"/>
      <c r="AC5510" s="63">
        <v>81211.361682682764</v>
      </c>
      <c r="AD5510" s="63"/>
      <c r="AE5510" s="54" t="s">
        <v>176</v>
      </c>
      <c r="AG5510" s="63"/>
      <c r="AK5510" s="64"/>
      <c r="AL5510" s="64"/>
      <c r="AM5510" s="65"/>
      <c r="AO5510" s="64"/>
      <c r="AP5510" s="66"/>
      <c r="AQ5510" s="66"/>
      <c r="AS5510" s="67"/>
      <c r="AT5510" s="68"/>
    </row>
    <row r="5511" spans="1:46" x14ac:dyDescent="0.25">
      <c r="A5511" s="60">
        <v>83721.582408416551</v>
      </c>
      <c r="B5511" s="54">
        <f t="shared" si="229"/>
        <v>4</v>
      </c>
      <c r="C5511" s="54">
        <f t="shared" si="230"/>
        <v>5502</v>
      </c>
      <c r="D5511" s="60">
        <v>83721.582408416551</v>
      </c>
      <c r="G5511" s="63"/>
      <c r="I5511" s="64"/>
      <c r="J5511" s="64"/>
      <c r="K5511" s="65"/>
      <c r="M5511" s="64"/>
      <c r="N5511" s="66"/>
      <c r="O5511" s="66"/>
      <c r="Q5511" s="67"/>
      <c r="R5511" s="68"/>
      <c r="S5511" s="63"/>
      <c r="AC5511" s="63">
        <v>81226.51746630203</v>
      </c>
      <c r="AD5511" s="63"/>
      <c r="AE5511" s="54" t="s">
        <v>177</v>
      </c>
      <c r="AG5511" s="63"/>
      <c r="AK5511" s="64"/>
      <c r="AL5511" s="64"/>
      <c r="AM5511" s="65"/>
      <c r="AO5511" s="64"/>
      <c r="AP5511" s="66"/>
      <c r="AQ5511" s="66"/>
      <c r="AS5511" s="67"/>
      <c r="AT5511" s="68"/>
    </row>
    <row r="5512" spans="1:46" x14ac:dyDescent="0.25">
      <c r="A5512" s="60">
        <v>83736.726917272434</v>
      </c>
      <c r="B5512" s="54">
        <f t="shared" si="229"/>
        <v>5</v>
      </c>
      <c r="C5512" s="54">
        <f t="shared" si="230"/>
        <v>5503</v>
      </c>
      <c r="D5512" s="60">
        <v>83736.726917272434</v>
      </c>
      <c r="G5512" s="63"/>
      <c r="I5512" s="64"/>
      <c r="J5512" s="64"/>
      <c r="K5512" s="65"/>
      <c r="M5512" s="64"/>
      <c r="N5512" s="66"/>
      <c r="O5512" s="66"/>
      <c r="Q5512" s="67"/>
      <c r="R5512" s="68"/>
      <c r="S5512" s="63"/>
      <c r="AC5512" s="63">
        <v>81240.695089561399</v>
      </c>
      <c r="AD5512" s="63"/>
      <c r="AE5512" s="54" t="s">
        <v>176</v>
      </c>
      <c r="AG5512" s="63"/>
      <c r="AK5512" s="64"/>
      <c r="AL5512" s="64"/>
      <c r="AM5512" s="65"/>
      <c r="AO5512" s="64"/>
      <c r="AP5512" s="66"/>
      <c r="AQ5512" s="66"/>
      <c r="AS5512" s="67"/>
      <c r="AT5512" s="68"/>
    </row>
    <row r="5513" spans="1:46" x14ac:dyDescent="0.25">
      <c r="A5513" s="60">
        <v>83752.002649161033</v>
      </c>
      <c r="B5513" s="54">
        <f t="shared" si="229"/>
        <v>6</v>
      </c>
      <c r="C5513" s="54">
        <f t="shared" si="230"/>
        <v>5504</v>
      </c>
      <c r="D5513" s="60">
        <v>83752.002649161033</v>
      </c>
      <c r="G5513" s="63"/>
      <c r="I5513" s="64"/>
      <c r="J5513" s="64"/>
      <c r="K5513" s="65"/>
      <c r="M5513" s="64"/>
      <c r="N5513" s="66"/>
      <c r="O5513" s="66"/>
      <c r="Q5513" s="67"/>
      <c r="R5513" s="68"/>
      <c r="S5513" s="63"/>
      <c r="AC5513" s="63">
        <v>81256.096981084906</v>
      </c>
      <c r="AD5513" s="63"/>
      <c r="AE5513" s="54" t="s">
        <v>177</v>
      </c>
      <c r="AG5513" s="63"/>
      <c r="AK5513" s="64"/>
      <c r="AL5513" s="64"/>
      <c r="AM5513" s="65"/>
      <c r="AO5513" s="64"/>
      <c r="AP5513" s="66"/>
      <c r="AQ5513" s="66"/>
      <c r="AS5513" s="67"/>
      <c r="AT5513" s="68"/>
    </row>
    <row r="5514" spans="1:46" x14ac:dyDescent="0.25">
      <c r="A5514" s="60">
        <v>83767.408800686244</v>
      </c>
      <c r="B5514" s="54">
        <f t="shared" si="229"/>
        <v>7</v>
      </c>
      <c r="C5514" s="54">
        <f t="shared" si="230"/>
        <v>5505</v>
      </c>
      <c r="D5514" s="60">
        <v>83767.408800686244</v>
      </c>
      <c r="G5514" s="63"/>
      <c r="I5514" s="64"/>
      <c r="J5514" s="64"/>
      <c r="K5514" s="65"/>
      <c r="M5514" s="64"/>
      <c r="N5514" s="66"/>
      <c r="O5514" s="66"/>
      <c r="Q5514" s="67"/>
      <c r="R5514" s="68"/>
      <c r="S5514" s="63"/>
      <c r="AC5514" s="63">
        <v>81270.063585299999</v>
      </c>
      <c r="AD5514" s="63"/>
      <c r="AE5514" s="54" t="s">
        <v>176</v>
      </c>
      <c r="AG5514" s="63"/>
      <c r="AK5514" s="64"/>
      <c r="AL5514" s="64"/>
      <c r="AM5514" s="65"/>
      <c r="AO5514" s="64"/>
      <c r="AP5514" s="66"/>
      <c r="AQ5514" s="66"/>
      <c r="AS5514" s="67"/>
      <c r="AT5514" s="68"/>
    </row>
    <row r="5515" spans="1:46" x14ac:dyDescent="0.25">
      <c r="A5515" s="60">
        <v>83782.929847025312</v>
      </c>
      <c r="B5515" s="54">
        <f t="shared" si="229"/>
        <v>8</v>
      </c>
      <c r="C5515" s="54">
        <f t="shared" si="230"/>
        <v>5506</v>
      </c>
      <c r="D5515" s="60">
        <v>83782.929847025312</v>
      </c>
      <c r="G5515" s="63"/>
      <c r="I5515" s="64"/>
      <c r="J5515" s="64"/>
      <c r="K5515" s="65"/>
      <c r="M5515" s="64"/>
      <c r="N5515" s="66"/>
      <c r="O5515" s="66"/>
      <c r="Q5515" s="67"/>
      <c r="R5515" s="68"/>
      <c r="S5515" s="63"/>
      <c r="AC5515" s="63">
        <v>81285.588677234016</v>
      </c>
      <c r="AD5515" s="63"/>
      <c r="AE5515" s="54" t="s">
        <v>177</v>
      </c>
      <c r="AG5515" s="63"/>
      <c r="AK5515" s="64"/>
      <c r="AL5515" s="64"/>
      <c r="AM5515" s="65"/>
      <c r="AO5515" s="64"/>
      <c r="AP5515" s="66"/>
      <c r="AQ5515" s="66"/>
      <c r="AS5515" s="67"/>
      <c r="AT5515" s="68"/>
    </row>
    <row r="5516" spans="1:46" x14ac:dyDescent="0.25">
      <c r="A5516" s="60">
        <v>83798.551335273776</v>
      </c>
      <c r="B5516" s="54">
        <f t="shared" ref="B5516:B5579" si="231">IF(B5515=24,1,B5515+1)</f>
        <v>9</v>
      </c>
      <c r="C5516" s="54">
        <f t="shared" ref="C5516:C5579" si="232">C5515+1</f>
        <v>5507</v>
      </c>
      <c r="D5516" s="60">
        <v>83798.551335273776</v>
      </c>
      <c r="G5516" s="63"/>
      <c r="I5516" s="64"/>
      <c r="J5516" s="64"/>
      <c r="K5516" s="65"/>
      <c r="M5516" s="64"/>
      <c r="N5516" s="66"/>
      <c r="O5516" s="66"/>
      <c r="Q5516" s="67"/>
      <c r="R5516" s="68"/>
      <c r="S5516" s="63"/>
      <c r="AC5516" s="63">
        <v>81299.497091784142</v>
      </c>
      <c r="AD5516" s="63"/>
      <c r="AE5516" s="54" t="s">
        <v>176</v>
      </c>
      <c r="AG5516" s="63"/>
      <c r="AK5516" s="64"/>
      <c r="AL5516" s="64"/>
      <c r="AM5516" s="65"/>
      <c r="AO5516" s="64"/>
      <c r="AP5516" s="66"/>
      <c r="AQ5516" s="66"/>
      <c r="AS5516" s="67"/>
      <c r="AT5516" s="68"/>
    </row>
    <row r="5517" spans="1:46" x14ac:dyDescent="0.25">
      <c r="A5517" s="60">
        <v>83814.237585569732</v>
      </c>
      <c r="B5517" s="54">
        <f t="shared" si="231"/>
        <v>10</v>
      </c>
      <c r="C5517" s="54">
        <f t="shared" si="232"/>
        <v>5508</v>
      </c>
      <c r="D5517" s="60">
        <v>83814.237585569732</v>
      </c>
      <c r="G5517" s="63"/>
      <c r="I5517" s="64"/>
      <c r="J5517" s="64"/>
      <c r="K5517" s="65"/>
      <c r="M5517" s="64"/>
      <c r="N5517" s="66"/>
      <c r="O5517" s="66"/>
      <c r="Q5517" s="67"/>
      <c r="R5517" s="68"/>
      <c r="S5517" s="63"/>
      <c r="AC5517" s="63">
        <v>81315.003038706258</v>
      </c>
      <c r="AD5517" s="63"/>
      <c r="AE5517" s="54" t="s">
        <v>177</v>
      </c>
      <c r="AG5517" s="63"/>
      <c r="AK5517" s="64"/>
      <c r="AL5517" s="64"/>
      <c r="AM5517" s="65"/>
      <c r="AO5517" s="64"/>
      <c r="AP5517" s="66"/>
      <c r="AQ5517" s="66"/>
      <c r="AS5517" s="67"/>
      <c r="AT5517" s="68"/>
    </row>
    <row r="5518" spans="1:46" x14ac:dyDescent="0.25">
      <c r="A5518" s="60">
        <v>83829.965894625522</v>
      </c>
      <c r="B5518" s="54">
        <f t="shared" si="231"/>
        <v>11</v>
      </c>
      <c r="C5518" s="54">
        <f t="shared" si="232"/>
        <v>5509</v>
      </c>
      <c r="D5518" s="60">
        <v>83829.965894625522</v>
      </c>
      <c r="G5518" s="63"/>
      <c r="I5518" s="64"/>
      <c r="J5518" s="64"/>
      <c r="K5518" s="65"/>
      <c r="M5518" s="64"/>
      <c r="N5518" s="66"/>
      <c r="O5518" s="66"/>
      <c r="Q5518" s="67"/>
      <c r="R5518" s="68"/>
      <c r="S5518" s="63"/>
      <c r="AC5518" s="63">
        <v>81329.018587188795</v>
      </c>
      <c r="AD5518" s="63"/>
      <c r="AE5518" s="54" t="s">
        <v>176</v>
      </c>
      <c r="AG5518" s="63"/>
      <c r="AK5518" s="64"/>
      <c r="AL5518" s="64"/>
      <c r="AM5518" s="65"/>
      <c r="AO5518" s="64"/>
      <c r="AP5518" s="66"/>
      <c r="AQ5518" s="66"/>
      <c r="AS5518" s="67"/>
      <c r="AT5518" s="68"/>
    </row>
    <row r="5519" spans="1:46" x14ac:dyDescent="0.25">
      <c r="A5519" s="60">
        <v>83845.688350326382</v>
      </c>
      <c r="B5519" s="54">
        <f t="shared" si="231"/>
        <v>12</v>
      </c>
      <c r="C5519" s="54">
        <f t="shared" si="232"/>
        <v>5510</v>
      </c>
      <c r="D5519" s="60">
        <v>83845.688350326382</v>
      </c>
      <c r="G5519" s="63"/>
      <c r="I5519" s="64"/>
      <c r="J5519" s="64"/>
      <c r="K5519" s="65"/>
      <c r="M5519" s="64"/>
      <c r="N5519" s="66"/>
      <c r="O5519" s="66"/>
      <c r="Q5519" s="67"/>
      <c r="R5519" s="68"/>
      <c r="S5519" s="63"/>
      <c r="AC5519" s="63">
        <v>81344.369820585474</v>
      </c>
      <c r="AD5519" s="63"/>
      <c r="AE5519" s="54" t="s">
        <v>177</v>
      </c>
      <c r="AG5519" s="63"/>
      <c r="AK5519" s="64"/>
      <c r="AL5519" s="64"/>
      <c r="AM5519" s="65"/>
      <c r="AO5519" s="64"/>
      <c r="AP5519" s="66"/>
      <c r="AQ5519" s="66"/>
      <c r="AS5519" s="67"/>
      <c r="AT5519" s="68"/>
    </row>
    <row r="5520" spans="1:46" x14ac:dyDescent="0.25">
      <c r="A5520" s="60">
        <v>83861.382528443821</v>
      </c>
      <c r="B5520" s="54">
        <f t="shared" si="231"/>
        <v>13</v>
      </c>
      <c r="C5520" s="54">
        <f t="shared" si="232"/>
        <v>5511</v>
      </c>
      <c r="D5520" s="60">
        <v>83861.382528443821</v>
      </c>
      <c r="G5520" s="63"/>
      <c r="I5520" s="64"/>
      <c r="J5520" s="64"/>
      <c r="K5520" s="65"/>
      <c r="M5520" s="64"/>
      <c r="N5520" s="66"/>
      <c r="O5520" s="66"/>
      <c r="Q5520" s="67"/>
      <c r="R5520" s="68"/>
      <c r="S5520" s="63"/>
      <c r="AC5520" s="63">
        <v>81358.641938318498</v>
      </c>
      <c r="AD5520" s="63"/>
      <c r="AE5520" s="54" t="s">
        <v>176</v>
      </c>
      <c r="AG5520" s="63"/>
      <c r="AK5520" s="64"/>
      <c r="AL5520" s="64"/>
      <c r="AM5520" s="65"/>
      <c r="AO5520" s="64"/>
      <c r="AP5520" s="66"/>
      <c r="AQ5520" s="66"/>
      <c r="AS5520" s="67"/>
      <c r="AT5520" s="68"/>
    </row>
    <row r="5521" spans="1:46" x14ac:dyDescent="0.25">
      <c r="A5521" s="60">
        <v>83877.001122846268</v>
      </c>
      <c r="B5521" s="54">
        <f t="shared" si="231"/>
        <v>14</v>
      </c>
      <c r="C5521" s="54">
        <f t="shared" si="232"/>
        <v>5512</v>
      </c>
      <c r="D5521" s="60">
        <v>83877.001122846268</v>
      </c>
      <c r="G5521" s="63"/>
      <c r="I5521" s="64"/>
      <c r="J5521" s="64"/>
      <c r="K5521" s="65"/>
      <c r="M5521" s="64"/>
      <c r="N5521" s="66"/>
      <c r="O5521" s="66"/>
      <c r="Q5521" s="67"/>
      <c r="R5521" s="68"/>
      <c r="S5521" s="63"/>
      <c r="AC5521" s="63">
        <v>81373.729840119369</v>
      </c>
      <c r="AD5521" s="63"/>
      <c r="AE5521" s="54" t="s">
        <v>177</v>
      </c>
      <c r="AG5521" s="63"/>
      <c r="AK5521" s="64"/>
      <c r="AL5521" s="64"/>
      <c r="AM5521" s="65"/>
      <c r="AO5521" s="64"/>
      <c r="AP5521" s="66"/>
      <c r="AQ5521" s="66"/>
      <c r="AS5521" s="67"/>
      <c r="AT5521" s="68"/>
    </row>
    <row r="5522" spans="1:46" x14ac:dyDescent="0.25">
      <c r="A5522" s="60">
        <v>83892.530629931949</v>
      </c>
      <c r="B5522" s="54">
        <f t="shared" si="231"/>
        <v>15</v>
      </c>
      <c r="C5522" s="54">
        <f t="shared" si="232"/>
        <v>5513</v>
      </c>
      <c r="D5522" s="60">
        <v>83892.530629931949</v>
      </c>
      <c r="G5522" s="63"/>
      <c r="I5522" s="64"/>
      <c r="J5522" s="64"/>
      <c r="K5522" s="65"/>
      <c r="M5522" s="64"/>
      <c r="N5522" s="66"/>
      <c r="O5522" s="66"/>
      <c r="Q5522" s="67"/>
      <c r="R5522" s="68"/>
      <c r="S5522" s="63"/>
      <c r="AC5522" s="63">
        <v>81388.36297365278</v>
      </c>
      <c r="AD5522" s="63"/>
      <c r="AE5522" s="54" t="s">
        <v>176</v>
      </c>
      <c r="AG5522" s="63"/>
      <c r="AK5522" s="64"/>
      <c r="AL5522" s="64"/>
      <c r="AM5522" s="65"/>
      <c r="AO5522" s="64"/>
      <c r="AP5522" s="66"/>
      <c r="AQ5522" s="66"/>
      <c r="AS5522" s="67"/>
      <c r="AT5522" s="68"/>
    </row>
    <row r="5523" spans="1:46" x14ac:dyDescent="0.25">
      <c r="A5523" s="60">
        <v>83907.936467383988</v>
      </c>
      <c r="B5523" s="54">
        <f t="shared" si="231"/>
        <v>16</v>
      </c>
      <c r="C5523" s="54">
        <f t="shared" si="232"/>
        <v>5514</v>
      </c>
      <c r="D5523" s="60">
        <v>83907.936467383988</v>
      </c>
      <c r="G5523" s="63"/>
      <c r="I5523" s="64"/>
      <c r="J5523" s="64"/>
      <c r="K5523" s="65"/>
      <c r="M5523" s="64"/>
      <c r="N5523" s="66"/>
      <c r="O5523" s="66"/>
      <c r="Q5523" s="67"/>
      <c r="R5523" s="68"/>
      <c r="S5523" s="63"/>
      <c r="AC5523" s="63">
        <v>81403.121432658751</v>
      </c>
      <c r="AD5523" s="63"/>
      <c r="AE5523" s="54" t="s">
        <v>177</v>
      </c>
      <c r="AG5523" s="63"/>
      <c r="AK5523" s="64"/>
      <c r="AL5523" s="64"/>
      <c r="AM5523" s="65"/>
      <c r="AO5523" s="64"/>
      <c r="AP5523" s="66"/>
      <c r="AQ5523" s="66"/>
      <c r="AS5523" s="67"/>
      <c r="AT5523" s="68"/>
    </row>
    <row r="5524" spans="1:46" x14ac:dyDescent="0.25">
      <c r="A5524" s="60">
        <v>83923.22008795524</v>
      </c>
      <c r="B5524" s="54">
        <f t="shared" si="231"/>
        <v>17</v>
      </c>
      <c r="C5524" s="54">
        <f t="shared" si="232"/>
        <v>5515</v>
      </c>
      <c r="D5524" s="60">
        <v>83923.22008795524</v>
      </c>
      <c r="G5524" s="63"/>
      <c r="I5524" s="64"/>
      <c r="J5524" s="64"/>
      <c r="K5524" s="65"/>
      <c r="M5524" s="64"/>
      <c r="N5524" s="66"/>
      <c r="O5524" s="66"/>
      <c r="Q5524" s="67"/>
      <c r="R5524" s="68"/>
      <c r="S5524" s="63"/>
      <c r="AC5524" s="63">
        <v>81418.146419928875</v>
      </c>
      <c r="AD5524" s="63"/>
      <c r="AE5524" s="54" t="s">
        <v>176</v>
      </c>
      <c r="AG5524" s="63"/>
      <c r="AK5524" s="64"/>
      <c r="AL5524" s="64"/>
      <c r="AM5524" s="65"/>
      <c r="AO5524" s="64"/>
      <c r="AP5524" s="66"/>
      <c r="AQ5524" s="66"/>
      <c r="AS5524" s="67"/>
      <c r="AT5524" s="68"/>
    </row>
    <row r="5525" spans="1:46" x14ac:dyDescent="0.25">
      <c r="A5525" s="60">
        <v>83938.365710070822</v>
      </c>
      <c r="B5525" s="54">
        <f t="shared" si="231"/>
        <v>18</v>
      </c>
      <c r="C5525" s="54">
        <f t="shared" si="232"/>
        <v>5516</v>
      </c>
      <c r="D5525" s="60">
        <v>83938.365710070822</v>
      </c>
      <c r="G5525" s="63"/>
      <c r="I5525" s="64"/>
      <c r="J5525" s="64"/>
      <c r="K5525" s="65"/>
      <c r="M5525" s="64"/>
      <c r="N5525" s="66"/>
      <c r="O5525" s="66"/>
      <c r="Q5525" s="67"/>
      <c r="R5525" s="68"/>
      <c r="S5525" s="63"/>
      <c r="AC5525" s="63">
        <v>81432.5677277348</v>
      </c>
      <c r="AD5525" s="63"/>
      <c r="AE5525" s="54" t="s">
        <v>177</v>
      </c>
      <c r="AG5525" s="63"/>
      <c r="AK5525" s="64"/>
      <c r="AL5525" s="64"/>
      <c r="AM5525" s="65"/>
      <c r="AO5525" s="64"/>
      <c r="AP5525" s="66"/>
      <c r="AQ5525" s="66"/>
      <c r="AS5525" s="67"/>
      <c r="AT5525" s="68"/>
    </row>
    <row r="5526" spans="1:46" x14ac:dyDescent="0.25">
      <c r="A5526" s="60">
        <v>83953.391528867185</v>
      </c>
      <c r="B5526" s="54">
        <f t="shared" si="231"/>
        <v>19</v>
      </c>
      <c r="C5526" s="54">
        <f t="shared" si="232"/>
        <v>5517</v>
      </c>
      <c r="D5526" s="60">
        <v>83953.391528867185</v>
      </c>
      <c r="G5526" s="63"/>
      <c r="I5526" s="64"/>
      <c r="J5526" s="64"/>
      <c r="K5526" s="65"/>
      <c r="M5526" s="64"/>
      <c r="N5526" s="66"/>
      <c r="O5526" s="66"/>
      <c r="Q5526" s="67"/>
      <c r="R5526" s="68"/>
      <c r="S5526" s="63"/>
      <c r="AC5526" s="63">
        <v>81447.92533524055</v>
      </c>
      <c r="AD5526" s="63"/>
      <c r="AE5526" s="54" t="s">
        <v>176</v>
      </c>
      <c r="AG5526" s="63"/>
      <c r="AK5526" s="64"/>
      <c r="AL5526" s="64"/>
      <c r="AM5526" s="65"/>
      <c r="AO5526" s="64"/>
      <c r="AP5526" s="66"/>
      <c r="AQ5526" s="66"/>
      <c r="AS5526" s="67"/>
      <c r="AT5526" s="68"/>
    </row>
    <row r="5527" spans="1:46" x14ac:dyDescent="0.25">
      <c r="A5527" s="60">
        <v>83968.300120961387</v>
      </c>
      <c r="B5527" s="54">
        <f t="shared" si="231"/>
        <v>20</v>
      </c>
      <c r="C5527" s="54">
        <f t="shared" si="232"/>
        <v>5518</v>
      </c>
      <c r="D5527" s="60">
        <v>83968.300120961387</v>
      </c>
      <c r="G5527" s="63"/>
      <c r="I5527" s="64"/>
      <c r="J5527" s="64"/>
      <c r="K5527" s="65"/>
      <c r="M5527" s="64"/>
      <c r="N5527" s="66"/>
      <c r="O5527" s="66"/>
      <c r="Q5527" s="67"/>
      <c r="R5527" s="68"/>
      <c r="S5527" s="63"/>
      <c r="AC5527" s="63">
        <v>81462.072560565546</v>
      </c>
      <c r="AD5527" s="63"/>
      <c r="AE5527" s="54" t="s">
        <v>177</v>
      </c>
      <c r="AG5527" s="63"/>
      <c r="AK5527" s="64"/>
      <c r="AL5527" s="64"/>
      <c r="AM5527" s="65"/>
      <c r="AO5527" s="64"/>
      <c r="AP5527" s="66"/>
      <c r="AQ5527" s="66"/>
      <c r="AS5527" s="67"/>
      <c r="AT5527" s="68"/>
    </row>
    <row r="5528" spans="1:46" x14ac:dyDescent="0.25">
      <c r="A5528" s="60">
        <v>83983.123971281108</v>
      </c>
      <c r="B5528" s="54">
        <f t="shared" si="231"/>
        <v>21</v>
      </c>
      <c r="C5528" s="54">
        <f t="shared" si="232"/>
        <v>5519</v>
      </c>
      <c r="D5528" s="60">
        <v>83983.123971281108</v>
      </c>
      <c r="G5528" s="63"/>
      <c r="I5528" s="64"/>
      <c r="J5528" s="64"/>
      <c r="K5528" s="65"/>
      <c r="M5528" s="64"/>
      <c r="N5528" s="66"/>
      <c r="O5528" s="66"/>
      <c r="Q5528" s="67"/>
      <c r="R5528" s="68"/>
      <c r="S5528" s="63"/>
      <c r="AC5528" s="63">
        <v>81477.627833854873</v>
      </c>
      <c r="AD5528" s="63"/>
      <c r="AE5528" s="54" t="s">
        <v>176</v>
      </c>
      <c r="AG5528" s="63"/>
      <c r="AK5528" s="64"/>
      <c r="AL5528" s="64"/>
      <c r="AM5528" s="65"/>
      <c r="AO5528" s="64"/>
      <c r="AP5528" s="66"/>
      <c r="AQ5528" s="66"/>
      <c r="AS5528" s="67"/>
      <c r="AT5528" s="68"/>
    </row>
    <row r="5529" spans="1:46" x14ac:dyDescent="0.25">
      <c r="A5529" s="60">
        <v>83997.878776859492</v>
      </c>
      <c r="B5529" s="54">
        <f t="shared" si="231"/>
        <v>22</v>
      </c>
      <c r="C5529" s="54">
        <f t="shared" si="232"/>
        <v>5520</v>
      </c>
      <c r="D5529" s="60">
        <v>83997.878776859492</v>
      </c>
      <c r="G5529" s="63"/>
      <c r="I5529" s="64"/>
      <c r="J5529" s="64"/>
      <c r="K5529" s="65"/>
      <c r="M5529" s="64"/>
      <c r="N5529" s="66"/>
      <c r="O5529" s="66"/>
      <c r="Q5529" s="67"/>
      <c r="R5529" s="68"/>
      <c r="S5529" s="63"/>
      <c r="AC5529" s="63">
        <v>81491.628894881345</v>
      </c>
      <c r="AD5529" s="63"/>
      <c r="AE5529" s="54" t="s">
        <v>177</v>
      </c>
      <c r="AG5529" s="63"/>
      <c r="AK5529" s="64"/>
      <c r="AL5529" s="64"/>
      <c r="AM5529" s="65"/>
      <c r="AO5529" s="64"/>
      <c r="AP5529" s="66"/>
      <c r="AQ5529" s="66"/>
      <c r="AS5529" s="67"/>
      <c r="AT5529" s="68"/>
    </row>
    <row r="5530" spans="1:46" x14ac:dyDescent="0.25">
      <c r="A5530" s="60">
        <v>84012.606121886522</v>
      </c>
      <c r="B5530" s="54">
        <f t="shared" si="231"/>
        <v>23</v>
      </c>
      <c r="C5530" s="54">
        <f t="shared" si="232"/>
        <v>5521</v>
      </c>
      <c r="D5530" s="60">
        <v>84012.606121886522</v>
      </c>
      <c r="G5530" s="63"/>
      <c r="I5530" s="64"/>
      <c r="J5530" s="64"/>
      <c r="K5530" s="65"/>
      <c r="M5530" s="64"/>
      <c r="N5530" s="66"/>
      <c r="O5530" s="66"/>
      <c r="Q5530" s="67"/>
      <c r="R5530" s="68"/>
      <c r="S5530" s="63"/>
      <c r="AC5530" s="63">
        <v>81507.213181976695</v>
      </c>
      <c r="AD5530" s="63"/>
      <c r="AE5530" s="54" t="s">
        <v>176</v>
      </c>
      <c r="AG5530" s="63"/>
      <c r="AK5530" s="64"/>
      <c r="AL5530" s="64"/>
      <c r="AM5530" s="65"/>
      <c r="AO5530" s="64"/>
      <c r="AP5530" s="66"/>
      <c r="AQ5530" s="66"/>
      <c r="AS5530" s="67"/>
      <c r="AT5530" s="68"/>
    </row>
    <row r="5531" spans="1:46" x14ac:dyDescent="0.25">
      <c r="A5531" s="60">
        <v>84027.327284459025</v>
      </c>
      <c r="B5531" s="54">
        <f t="shared" si="231"/>
        <v>24</v>
      </c>
      <c r="C5531" s="54">
        <f t="shared" si="232"/>
        <v>5522</v>
      </c>
      <c r="D5531" s="60">
        <v>84027.327284459025</v>
      </c>
      <c r="G5531" s="63"/>
      <c r="I5531" s="64"/>
      <c r="J5531" s="64"/>
      <c r="K5531" s="65"/>
      <c r="M5531" s="64"/>
      <c r="N5531" s="66"/>
      <c r="O5531" s="66"/>
      <c r="Q5531" s="67"/>
      <c r="R5531" s="68"/>
      <c r="S5531" s="63"/>
      <c r="AC5531" s="63">
        <v>81521.23081775615</v>
      </c>
      <c r="AD5531" s="63"/>
      <c r="AE5531" s="54" t="s">
        <v>177</v>
      </c>
      <c r="AG5531" s="63"/>
      <c r="AK5531" s="64"/>
      <c r="AL5531" s="64"/>
      <c r="AM5531" s="65"/>
      <c r="AO5531" s="64"/>
      <c r="AP5531" s="66"/>
      <c r="AQ5531" s="66"/>
      <c r="AS5531" s="67"/>
      <c r="AT5531" s="68"/>
    </row>
    <row r="5532" spans="1:46" x14ac:dyDescent="0.25">
      <c r="A5532" s="60">
        <v>84042.086122305598</v>
      </c>
      <c r="B5532" s="54">
        <f t="shared" si="231"/>
        <v>1</v>
      </c>
      <c r="C5532" s="54">
        <f t="shared" si="232"/>
        <v>5523</v>
      </c>
      <c r="D5532" s="60">
        <v>84042.086122305598</v>
      </c>
      <c r="G5532" s="63"/>
      <c r="I5532" s="64"/>
      <c r="J5532" s="64"/>
      <c r="K5532" s="65"/>
      <c r="M5532" s="64"/>
      <c r="N5532" s="66"/>
      <c r="O5532" s="66"/>
      <c r="Q5532" s="67"/>
      <c r="R5532" s="68"/>
      <c r="S5532" s="63"/>
      <c r="AC5532" s="63">
        <v>81536.68270684965</v>
      </c>
      <c r="AD5532" s="63"/>
      <c r="AE5532" s="54" t="s">
        <v>176</v>
      </c>
      <c r="AG5532" s="63"/>
      <c r="AK5532" s="64"/>
      <c r="AL5532" s="64"/>
      <c r="AM5532" s="65"/>
      <c r="AO5532" s="64"/>
      <c r="AP5532" s="66"/>
      <c r="AQ5532" s="66"/>
      <c r="AS5532" s="67"/>
      <c r="AT5532" s="68"/>
    </row>
    <row r="5533" spans="1:46" x14ac:dyDescent="0.25">
      <c r="A5533" s="60">
        <v>84056.901696918067</v>
      </c>
      <c r="B5533" s="54">
        <f t="shared" si="231"/>
        <v>2</v>
      </c>
      <c r="C5533" s="54">
        <f t="shared" si="232"/>
        <v>5524</v>
      </c>
      <c r="D5533" s="60">
        <v>84056.901696918067</v>
      </c>
      <c r="G5533" s="63"/>
      <c r="I5533" s="64"/>
      <c r="J5533" s="64"/>
      <c r="K5533" s="65"/>
      <c r="M5533" s="64"/>
      <c r="N5533" s="66"/>
      <c r="O5533" s="66"/>
      <c r="Q5533" s="67"/>
      <c r="R5533" s="68"/>
      <c r="S5533" s="63"/>
      <c r="AC5533" s="63">
        <v>81550.87418214744</v>
      </c>
      <c r="AD5533" s="63"/>
      <c r="AE5533" s="54" t="s">
        <v>177</v>
      </c>
      <c r="AG5533" s="63"/>
      <c r="AK5533" s="64"/>
      <c r="AL5533" s="64"/>
      <c r="AM5533" s="65"/>
      <c r="AO5533" s="64"/>
      <c r="AP5533" s="66"/>
      <c r="AQ5533" s="66"/>
      <c r="AS5533" s="67"/>
      <c r="AT5533" s="68"/>
    </row>
    <row r="5534" spans="1:46" x14ac:dyDescent="0.25">
      <c r="A5534" s="60">
        <v>84071.81248759944</v>
      </c>
      <c r="B5534" s="54">
        <f t="shared" si="231"/>
        <v>3</v>
      </c>
      <c r="C5534" s="54">
        <f t="shared" si="232"/>
        <v>5525</v>
      </c>
      <c r="D5534" s="60">
        <v>84071.81248759944</v>
      </c>
      <c r="G5534" s="63"/>
      <c r="I5534" s="64"/>
      <c r="J5534" s="64"/>
      <c r="K5534" s="65"/>
      <c r="M5534" s="64"/>
      <c r="N5534" s="66"/>
      <c r="O5534" s="66"/>
      <c r="Q5534" s="67"/>
      <c r="R5534" s="68"/>
      <c r="S5534" s="63"/>
      <c r="AC5534" s="63">
        <v>81566.063632729929</v>
      </c>
      <c r="AD5534" s="63"/>
      <c r="AE5534" s="54" t="s">
        <v>176</v>
      </c>
      <c r="AG5534" s="63"/>
      <c r="AK5534" s="64"/>
      <c r="AL5534" s="64"/>
      <c r="AM5534" s="65"/>
      <c r="AO5534" s="64"/>
      <c r="AP5534" s="66"/>
      <c r="AQ5534" s="66"/>
      <c r="AS5534" s="67"/>
      <c r="AT5534" s="68"/>
    </row>
    <row r="5535" spans="1:46" x14ac:dyDescent="0.25">
      <c r="A5535" s="60">
        <v>84086.828411456663</v>
      </c>
      <c r="B5535" s="54">
        <f t="shared" si="231"/>
        <v>4</v>
      </c>
      <c r="C5535" s="54">
        <f t="shared" si="232"/>
        <v>5526</v>
      </c>
      <c r="D5535" s="60">
        <v>84086.828411456663</v>
      </c>
      <c r="G5535" s="63"/>
      <c r="I5535" s="64"/>
      <c r="J5535" s="64"/>
      <c r="K5535" s="65"/>
      <c r="M5535" s="64"/>
      <c r="N5535" s="66"/>
      <c r="O5535" s="66"/>
      <c r="Q5535" s="67"/>
      <c r="R5535" s="68"/>
      <c r="S5535" s="63"/>
      <c r="AC5535" s="63">
        <v>81580.545236118138</v>
      </c>
      <c r="AD5535" s="63"/>
      <c r="AE5535" s="54" t="s">
        <v>177</v>
      </c>
      <c r="AG5535" s="63"/>
      <c r="AK5535" s="64"/>
      <c r="AL5535" s="64"/>
      <c r="AM5535" s="65"/>
      <c r="AO5535" s="64"/>
      <c r="AP5535" s="66"/>
      <c r="AQ5535" s="66"/>
      <c r="AS5535" s="67"/>
      <c r="AT5535" s="68"/>
    </row>
    <row r="5536" spans="1:46" x14ac:dyDescent="0.25">
      <c r="A5536" s="60">
        <v>84101.975045247003</v>
      </c>
      <c r="B5536" s="54">
        <f t="shared" si="231"/>
        <v>5</v>
      </c>
      <c r="C5536" s="54">
        <f t="shared" si="232"/>
        <v>5527</v>
      </c>
      <c r="D5536" s="60">
        <v>84101.975045247003</v>
      </c>
      <c r="G5536" s="63"/>
      <c r="I5536" s="64"/>
      <c r="J5536" s="64"/>
      <c r="K5536" s="65"/>
      <c r="M5536" s="64"/>
      <c r="N5536" s="66"/>
      <c r="O5536" s="66"/>
      <c r="Q5536" s="67"/>
      <c r="R5536" s="68"/>
      <c r="S5536" s="63"/>
      <c r="AC5536" s="63">
        <v>81595.389809534885</v>
      </c>
      <c r="AD5536" s="63"/>
      <c r="AE5536" s="54" t="s">
        <v>176</v>
      </c>
      <c r="AG5536" s="63"/>
      <c r="AK5536" s="64"/>
      <c r="AL5536" s="64"/>
      <c r="AM5536" s="65"/>
      <c r="AO5536" s="64"/>
      <c r="AP5536" s="66"/>
      <c r="AQ5536" s="66"/>
      <c r="AS5536" s="67"/>
      <c r="AT5536" s="68"/>
    </row>
    <row r="5537" spans="1:46" x14ac:dyDescent="0.25">
      <c r="A5537" s="60">
        <v>84117.248182768468</v>
      </c>
      <c r="B5537" s="54">
        <f t="shared" si="231"/>
        <v>6</v>
      </c>
      <c r="C5537" s="54">
        <f t="shared" si="232"/>
        <v>5528</v>
      </c>
      <c r="D5537" s="60">
        <v>84117.248182768468</v>
      </c>
      <c r="G5537" s="63"/>
      <c r="I5537" s="64"/>
      <c r="J5537" s="64"/>
      <c r="K5537" s="65"/>
      <c r="M5537" s="64"/>
      <c r="N5537" s="66"/>
      <c r="O5537" s="66"/>
      <c r="Q5537" s="67"/>
      <c r="R5537" s="68"/>
      <c r="S5537" s="63"/>
      <c r="AC5537" s="63">
        <v>81610.213165448513</v>
      </c>
      <c r="AD5537" s="63"/>
      <c r="AE5537" s="54" t="s">
        <v>177</v>
      </c>
      <c r="AG5537" s="63"/>
      <c r="AK5537" s="64"/>
      <c r="AL5537" s="64"/>
      <c r="AM5537" s="65"/>
      <c r="AO5537" s="64"/>
      <c r="AP5537" s="66"/>
      <c r="AQ5537" s="66"/>
      <c r="AS5537" s="67"/>
      <c r="AT5537" s="68"/>
    </row>
    <row r="5538" spans="1:46" x14ac:dyDescent="0.25">
      <c r="A5538" s="60">
        <v>84132.654613131192</v>
      </c>
      <c r="B5538" s="54">
        <f t="shared" si="231"/>
        <v>7</v>
      </c>
      <c r="C5538" s="54">
        <f t="shared" si="232"/>
        <v>5529</v>
      </c>
      <c r="D5538" s="60">
        <v>84132.654613131192</v>
      </c>
      <c r="G5538" s="63"/>
      <c r="I5538" s="64"/>
      <c r="J5538" s="64"/>
      <c r="K5538" s="65"/>
      <c r="M5538" s="64"/>
      <c r="N5538" s="66"/>
      <c r="O5538" s="66"/>
      <c r="Q5538" s="67"/>
      <c r="R5538" s="68"/>
      <c r="S5538" s="63"/>
      <c r="AC5538" s="63">
        <v>81624.693654002622</v>
      </c>
      <c r="AD5538" s="63"/>
      <c r="AE5538" s="54" t="s">
        <v>176</v>
      </c>
      <c r="AG5538" s="63"/>
      <c r="AK5538" s="64"/>
      <c r="AL5538" s="64"/>
      <c r="AM5538" s="65"/>
      <c r="AO5538" s="64"/>
      <c r="AP5538" s="66"/>
      <c r="AQ5538" s="66"/>
      <c r="AS5538" s="67"/>
      <c r="AT5538" s="68"/>
    </row>
    <row r="5539" spans="1:46" x14ac:dyDescent="0.25">
      <c r="A5539" s="60">
        <v>84148.174648995511</v>
      </c>
      <c r="B5539" s="54">
        <f t="shared" si="231"/>
        <v>8</v>
      </c>
      <c r="C5539" s="54">
        <f t="shared" si="232"/>
        <v>5530</v>
      </c>
      <c r="D5539" s="60">
        <v>84148.174648995511</v>
      </c>
      <c r="G5539" s="63"/>
      <c r="I5539" s="64"/>
      <c r="J5539" s="64"/>
      <c r="K5539" s="65"/>
      <c r="M5539" s="64"/>
      <c r="N5539" s="66"/>
      <c r="O5539" s="66"/>
      <c r="Q5539" s="67"/>
      <c r="R5539" s="68"/>
      <c r="S5539" s="63"/>
      <c r="AC5539" s="63">
        <v>81639.839656122494</v>
      </c>
      <c r="AD5539" s="63"/>
      <c r="AE5539" s="54" t="s">
        <v>177</v>
      </c>
      <c r="AG5539" s="63"/>
      <c r="AK5539" s="64"/>
      <c r="AL5539" s="64"/>
      <c r="AM5539" s="65"/>
      <c r="AO5539" s="64"/>
      <c r="AP5539" s="66"/>
      <c r="AQ5539" s="66"/>
      <c r="AS5539" s="67"/>
      <c r="AT5539" s="68"/>
    </row>
    <row r="5540" spans="1:46" x14ac:dyDescent="0.25">
      <c r="A5540" s="60">
        <v>84163.794019019697</v>
      </c>
      <c r="B5540" s="54">
        <f t="shared" si="231"/>
        <v>9</v>
      </c>
      <c r="C5540" s="54">
        <f t="shared" si="232"/>
        <v>5531</v>
      </c>
      <c r="D5540" s="60">
        <v>84163.794019019697</v>
      </c>
      <c r="G5540" s="63"/>
      <c r="I5540" s="64"/>
      <c r="J5540" s="64"/>
      <c r="K5540" s="65"/>
      <c r="M5540" s="64"/>
      <c r="N5540" s="66"/>
      <c r="O5540" s="66"/>
      <c r="Q5540" s="67"/>
      <c r="R5540" s="68"/>
      <c r="S5540" s="63"/>
      <c r="AC5540" s="63">
        <v>81654.008042246103</v>
      </c>
      <c r="AD5540" s="63"/>
      <c r="AE5540" s="54" t="s">
        <v>176</v>
      </c>
      <c r="AG5540" s="63"/>
      <c r="AK5540" s="64"/>
      <c r="AL5540" s="64"/>
      <c r="AM5540" s="65"/>
      <c r="AO5540" s="64"/>
      <c r="AP5540" s="66"/>
      <c r="AQ5540" s="66"/>
      <c r="AS5540" s="67"/>
      <c r="AT5540" s="68"/>
    </row>
    <row r="5541" spans="1:46" x14ac:dyDescent="0.25">
      <c r="A5541" s="60">
        <v>84179.481789243408</v>
      </c>
      <c r="B5541" s="54">
        <f t="shared" si="231"/>
        <v>10</v>
      </c>
      <c r="C5541" s="54">
        <f t="shared" si="232"/>
        <v>5532</v>
      </c>
      <c r="D5541" s="60">
        <v>84179.481789243408</v>
      </c>
      <c r="G5541" s="63"/>
      <c r="I5541" s="64"/>
      <c r="J5541" s="64"/>
      <c r="K5541" s="65"/>
      <c r="M5541" s="64"/>
      <c r="N5541" s="66"/>
      <c r="O5541" s="66"/>
      <c r="Q5541" s="67"/>
      <c r="R5541" s="68"/>
      <c r="S5541" s="63"/>
      <c r="AC5541" s="63">
        <v>81669.399499448482</v>
      </c>
      <c r="AD5541" s="63"/>
      <c r="AE5541" s="54" t="s">
        <v>177</v>
      </c>
      <c r="AG5541" s="63"/>
      <c r="AK5541" s="64"/>
      <c r="AL5541" s="64"/>
      <c r="AM5541" s="65"/>
      <c r="AO5541" s="64"/>
      <c r="AP5541" s="66"/>
      <c r="AQ5541" s="66"/>
      <c r="AS5541" s="67"/>
      <c r="AT5541" s="68"/>
    </row>
    <row r="5542" spans="1:46" x14ac:dyDescent="0.25">
      <c r="A5542" s="60">
        <v>84195.205749811139</v>
      </c>
      <c r="B5542" s="54">
        <f t="shared" si="231"/>
        <v>11</v>
      </c>
      <c r="C5542" s="54">
        <f t="shared" si="232"/>
        <v>5533</v>
      </c>
      <c r="D5542" s="60">
        <v>84195.205749811139</v>
      </c>
      <c r="G5542" s="63"/>
      <c r="I5542" s="64"/>
      <c r="J5542" s="64"/>
      <c r="K5542" s="65"/>
      <c r="M5542" s="64"/>
      <c r="N5542" s="66"/>
      <c r="O5542" s="66"/>
      <c r="Q5542" s="67"/>
      <c r="R5542" s="68"/>
      <c r="S5542" s="63"/>
      <c r="AC5542" s="63">
        <v>81683.37082272023</v>
      </c>
      <c r="AD5542" s="63"/>
      <c r="AE5542" s="54" t="s">
        <v>176</v>
      </c>
      <c r="AG5542" s="63"/>
      <c r="AK5542" s="64"/>
      <c r="AL5542" s="64"/>
      <c r="AM5542" s="65"/>
      <c r="AO5542" s="64"/>
      <c r="AP5542" s="66"/>
      <c r="AQ5542" s="66"/>
      <c r="AS5542" s="67"/>
      <c r="AT5542" s="68"/>
    </row>
    <row r="5543" spans="1:46" x14ac:dyDescent="0.25">
      <c r="A5543" s="60">
        <v>84210.932667632122</v>
      </c>
      <c r="B5543" s="54">
        <f t="shared" si="231"/>
        <v>12</v>
      </c>
      <c r="C5543" s="54">
        <f t="shared" si="232"/>
        <v>5534</v>
      </c>
      <c r="D5543" s="60">
        <v>84210.932667632122</v>
      </c>
      <c r="G5543" s="63"/>
      <c r="I5543" s="64"/>
      <c r="J5543" s="64"/>
      <c r="K5543" s="65"/>
      <c r="M5543" s="64"/>
      <c r="N5543" s="66"/>
      <c r="O5543" s="66"/>
      <c r="Q5543" s="67"/>
      <c r="R5543" s="68"/>
      <c r="S5543" s="63"/>
      <c r="AC5543" s="63">
        <v>81698.893735859077</v>
      </c>
      <c r="AD5543" s="63"/>
      <c r="AE5543" s="54" t="s">
        <v>177</v>
      </c>
      <c r="AG5543" s="63"/>
      <c r="AK5543" s="64"/>
      <c r="AL5543" s="64"/>
      <c r="AM5543" s="65"/>
      <c r="AO5543" s="64"/>
      <c r="AP5543" s="66"/>
      <c r="AQ5543" s="66"/>
      <c r="AS5543" s="67"/>
      <c r="AT5543" s="68"/>
    </row>
    <row r="5544" spans="1:46" x14ac:dyDescent="0.25">
      <c r="A5544" s="60">
        <v>84226.621412811335</v>
      </c>
      <c r="B5544" s="54">
        <f t="shared" si="231"/>
        <v>13</v>
      </c>
      <c r="C5544" s="54">
        <f t="shared" si="232"/>
        <v>5535</v>
      </c>
      <c r="D5544" s="60">
        <v>84226.621412811335</v>
      </c>
      <c r="G5544" s="63"/>
      <c r="I5544" s="64"/>
      <c r="J5544" s="64"/>
      <c r="K5544" s="65"/>
      <c r="M5544" s="64"/>
      <c r="N5544" s="66"/>
      <c r="O5544" s="66"/>
      <c r="Q5544" s="67"/>
      <c r="R5544" s="68"/>
      <c r="S5544" s="63"/>
      <c r="AC5544" s="63">
        <v>81712.824409418274</v>
      </c>
      <c r="AD5544" s="63"/>
      <c r="AE5544" s="54" t="s">
        <v>176</v>
      </c>
      <c r="AG5544" s="63"/>
      <c r="AK5544" s="64"/>
      <c r="AL5544" s="64"/>
      <c r="AM5544" s="65"/>
      <c r="AO5544" s="64"/>
      <c r="AP5544" s="66"/>
      <c r="AQ5544" s="66"/>
      <c r="AS5544" s="67"/>
      <c r="AT5544" s="68"/>
    </row>
    <row r="5545" spans="1:46" x14ac:dyDescent="0.25">
      <c r="A5545" s="60">
        <v>84242.24675339181</v>
      </c>
      <c r="B5545" s="54">
        <f t="shared" si="231"/>
        <v>14</v>
      </c>
      <c r="C5545" s="54">
        <f t="shared" si="232"/>
        <v>5536</v>
      </c>
      <c r="D5545" s="60">
        <v>84242.24675339181</v>
      </c>
      <c r="G5545" s="63"/>
      <c r="I5545" s="64"/>
      <c r="J5545" s="64"/>
      <c r="K5545" s="65"/>
      <c r="M5545" s="64"/>
      <c r="N5545" s="66"/>
      <c r="O5545" s="66"/>
      <c r="Q5545" s="67"/>
      <c r="R5545" s="68"/>
      <c r="S5545" s="63"/>
      <c r="AC5545" s="63">
        <v>81728.345426216256</v>
      </c>
      <c r="AD5545" s="63"/>
      <c r="AE5545" s="54" t="s">
        <v>177</v>
      </c>
      <c r="AG5545" s="63"/>
      <c r="AK5545" s="64"/>
      <c r="AL5545" s="64"/>
      <c r="AM5545" s="65"/>
      <c r="AO5545" s="64"/>
      <c r="AP5545" s="66"/>
      <c r="AQ5545" s="66"/>
      <c r="AS5545" s="67"/>
      <c r="AT5545" s="68"/>
    </row>
    <row r="5546" spans="1:46" x14ac:dyDescent="0.25">
      <c r="A5546" s="60">
        <v>84257.770550511777</v>
      </c>
      <c r="B5546" s="54">
        <f t="shared" si="231"/>
        <v>15</v>
      </c>
      <c r="C5546" s="54">
        <f t="shared" si="232"/>
        <v>5537</v>
      </c>
      <c r="D5546" s="60">
        <v>84257.770550511777</v>
      </c>
      <c r="G5546" s="63"/>
      <c r="I5546" s="64"/>
      <c r="J5546" s="64"/>
      <c r="K5546" s="65"/>
      <c r="M5546" s="64"/>
      <c r="N5546" s="66"/>
      <c r="O5546" s="66"/>
      <c r="Q5546" s="67"/>
      <c r="R5546" s="68"/>
      <c r="S5546" s="63"/>
      <c r="AC5546" s="63">
        <v>81742.404791448731</v>
      </c>
      <c r="AD5546" s="63"/>
      <c r="AE5546" s="54" t="s">
        <v>176</v>
      </c>
      <c r="AG5546" s="63"/>
      <c r="AK5546" s="64"/>
      <c r="AL5546" s="64"/>
      <c r="AM5546" s="65"/>
      <c r="AO5546" s="64"/>
      <c r="AP5546" s="66"/>
      <c r="AQ5546" s="66"/>
      <c r="AS5546" s="67"/>
      <c r="AT5546" s="68"/>
    </row>
    <row r="5547" spans="1:46" x14ac:dyDescent="0.25">
      <c r="A5547" s="60">
        <v>84273.183775600512</v>
      </c>
      <c r="B5547" s="54">
        <f t="shared" si="231"/>
        <v>16</v>
      </c>
      <c r="C5547" s="54">
        <f t="shared" si="232"/>
        <v>5538</v>
      </c>
      <c r="D5547" s="60">
        <v>84273.183775600512</v>
      </c>
      <c r="G5547" s="63"/>
      <c r="I5547" s="64"/>
      <c r="J5547" s="64"/>
      <c r="K5547" s="65"/>
      <c r="M5547" s="64"/>
      <c r="N5547" s="66"/>
      <c r="O5547" s="66"/>
      <c r="Q5547" s="67"/>
      <c r="R5547" s="68"/>
      <c r="S5547" s="63"/>
      <c r="AC5547" s="63">
        <v>81757.783464555629</v>
      </c>
      <c r="AD5547" s="63"/>
      <c r="AE5547" s="54" t="s">
        <v>177</v>
      </c>
      <c r="AG5547" s="63"/>
      <c r="AK5547" s="64"/>
      <c r="AL5547" s="64"/>
      <c r="AM5547" s="65"/>
      <c r="AO5547" s="64"/>
      <c r="AP5547" s="66"/>
      <c r="AQ5547" s="66"/>
      <c r="AS5547" s="67"/>
      <c r="AT5547" s="68"/>
    </row>
    <row r="5548" spans="1:46" x14ac:dyDescent="0.25">
      <c r="A5548" s="60">
        <v>84288.461314738728</v>
      </c>
      <c r="B5548" s="54">
        <f t="shared" si="231"/>
        <v>17</v>
      </c>
      <c r="C5548" s="54">
        <f t="shared" si="232"/>
        <v>5539</v>
      </c>
      <c r="D5548" s="60">
        <v>84288.461314738728</v>
      </c>
      <c r="G5548" s="63"/>
      <c r="I5548" s="64"/>
      <c r="J5548" s="64"/>
      <c r="K5548" s="65"/>
      <c r="M5548" s="64"/>
      <c r="N5548" s="66"/>
      <c r="O5548" s="66"/>
      <c r="Q5548" s="67"/>
      <c r="R5548" s="68"/>
      <c r="S5548" s="63"/>
      <c r="AC5548" s="63">
        <v>81772.119425171986</v>
      </c>
      <c r="AD5548" s="63"/>
      <c r="AE5548" s="54" t="s">
        <v>176</v>
      </c>
      <c r="AG5548" s="63"/>
      <c r="AK5548" s="64"/>
      <c r="AL5548" s="64"/>
      <c r="AM5548" s="65"/>
      <c r="AO5548" s="64"/>
      <c r="AP5548" s="66"/>
      <c r="AQ5548" s="66"/>
      <c r="AS5548" s="67"/>
      <c r="AT5548" s="68"/>
    </row>
    <row r="5549" spans="1:46" x14ac:dyDescent="0.25">
      <c r="A5549" s="60">
        <v>84303.613483144436</v>
      </c>
      <c r="B5549" s="54">
        <f t="shared" si="231"/>
        <v>18</v>
      </c>
      <c r="C5549" s="54">
        <f t="shared" si="232"/>
        <v>5540</v>
      </c>
      <c r="D5549" s="60">
        <v>84303.613483144436</v>
      </c>
      <c r="G5549" s="63"/>
      <c r="I5549" s="64"/>
      <c r="J5549" s="64"/>
      <c r="K5549" s="65"/>
      <c r="M5549" s="64"/>
      <c r="N5549" s="66"/>
      <c r="O5549" s="66"/>
      <c r="Q5549" s="67"/>
      <c r="R5549" s="68"/>
      <c r="S5549" s="63"/>
      <c r="AC5549" s="63">
        <v>81787.226352904923</v>
      </c>
      <c r="AD5549" s="63"/>
      <c r="AE5549" s="54" t="s">
        <v>177</v>
      </c>
      <c r="AG5549" s="63"/>
      <c r="AK5549" s="64"/>
      <c r="AL5549" s="64"/>
      <c r="AM5549" s="65"/>
      <c r="AO5549" s="64"/>
      <c r="AP5549" s="66"/>
      <c r="AQ5549" s="66"/>
      <c r="AS5549" s="67"/>
      <c r="AT5549" s="68"/>
    </row>
    <row r="5550" spans="1:46" x14ac:dyDescent="0.25">
      <c r="A5550" s="60">
        <v>84318.632433239836</v>
      </c>
      <c r="B5550" s="54">
        <f t="shared" si="231"/>
        <v>19</v>
      </c>
      <c r="C5550" s="54">
        <f t="shared" si="232"/>
        <v>5541</v>
      </c>
      <c r="D5550" s="60">
        <v>84318.632433239836</v>
      </c>
      <c r="G5550" s="63"/>
      <c r="I5550" s="64"/>
      <c r="J5550" s="64"/>
      <c r="K5550" s="65"/>
      <c r="M5550" s="64"/>
      <c r="N5550" s="66"/>
      <c r="O5550" s="66"/>
      <c r="Q5550" s="67"/>
      <c r="R5550" s="68"/>
      <c r="S5550" s="63"/>
      <c r="AC5550" s="63">
        <v>81801.927230904344</v>
      </c>
      <c r="AD5550" s="63"/>
      <c r="AE5550" s="54" t="s">
        <v>176</v>
      </c>
      <c r="AG5550" s="63"/>
      <c r="AK5550" s="64"/>
      <c r="AL5550" s="64"/>
      <c r="AM5550" s="65"/>
      <c r="AO5550" s="64"/>
      <c r="AP5550" s="66"/>
      <c r="AQ5550" s="66"/>
      <c r="AS5550" s="67"/>
      <c r="AT5550" s="68"/>
    </row>
    <row r="5551" spans="1:46" x14ac:dyDescent="0.25">
      <c r="A5551" s="60">
        <v>84333.546474698931</v>
      </c>
      <c r="B5551" s="54">
        <f t="shared" si="231"/>
        <v>20</v>
      </c>
      <c r="C5551" s="54">
        <f t="shared" si="232"/>
        <v>5542</v>
      </c>
      <c r="D5551" s="60">
        <v>84333.546474698931</v>
      </c>
      <c r="G5551" s="63"/>
      <c r="I5551" s="64"/>
      <c r="J5551" s="64"/>
      <c r="K5551" s="65"/>
      <c r="M5551" s="64"/>
      <c r="N5551" s="66"/>
      <c r="O5551" s="66"/>
      <c r="Q5551" s="67"/>
      <c r="R5551" s="68"/>
      <c r="S5551" s="63"/>
      <c r="AC5551" s="63">
        <v>81816.677247099113</v>
      </c>
      <c r="AD5551" s="63"/>
      <c r="AE5551" s="54" t="s">
        <v>177</v>
      </c>
      <c r="AG5551" s="63"/>
      <c r="AK5551" s="64"/>
      <c r="AL5551" s="64"/>
      <c r="AM5551" s="65"/>
      <c r="AO5551" s="64"/>
      <c r="AP5551" s="66"/>
      <c r="AQ5551" s="66"/>
      <c r="AS5551" s="67"/>
      <c r="AT5551" s="68"/>
    </row>
    <row r="5552" spans="1:46" x14ac:dyDescent="0.25">
      <c r="A5552" s="60">
        <v>84348.362862730864</v>
      </c>
      <c r="B5552" s="54">
        <f t="shared" si="231"/>
        <v>21</v>
      </c>
      <c r="C5552" s="54">
        <f t="shared" si="232"/>
        <v>5543</v>
      </c>
      <c r="D5552" s="60">
        <v>84348.362862730864</v>
      </c>
      <c r="G5552" s="63"/>
      <c r="I5552" s="64"/>
      <c r="J5552" s="64"/>
      <c r="K5552" s="65"/>
      <c r="M5552" s="64"/>
      <c r="N5552" s="66"/>
      <c r="O5552" s="66"/>
      <c r="Q5552" s="67"/>
      <c r="R5552" s="68"/>
      <c r="S5552" s="63"/>
      <c r="AC5552" s="63">
        <v>81831.747100161389</v>
      </c>
      <c r="AD5552" s="63"/>
      <c r="AE5552" s="54" t="s">
        <v>176</v>
      </c>
      <c r="AG5552" s="63"/>
      <c r="AK5552" s="64"/>
      <c r="AL5552" s="64"/>
      <c r="AM5552" s="65"/>
      <c r="AO5552" s="64"/>
      <c r="AP5552" s="66"/>
      <c r="AQ5552" s="66"/>
      <c r="AS5552" s="67"/>
      <c r="AT5552" s="68"/>
    </row>
    <row r="5553" spans="1:46" x14ac:dyDescent="0.25">
      <c r="A5553" s="60">
        <v>84363.122734695673</v>
      </c>
      <c r="B5553" s="54">
        <f t="shared" si="231"/>
        <v>22</v>
      </c>
      <c r="C5553" s="54">
        <f t="shared" si="232"/>
        <v>5544</v>
      </c>
      <c r="D5553" s="60">
        <v>84363.122734695673</v>
      </c>
      <c r="G5553" s="63"/>
      <c r="I5553" s="64"/>
      <c r="J5553" s="64"/>
      <c r="K5553" s="65"/>
      <c r="M5553" s="64"/>
      <c r="N5553" s="66"/>
      <c r="O5553" s="66"/>
      <c r="Q5553" s="67"/>
      <c r="R5553" s="68"/>
      <c r="S5553" s="63"/>
      <c r="AC5553" s="63">
        <v>81846.134000449441</v>
      </c>
      <c r="AD5553" s="63"/>
      <c r="AE5553" s="54" t="s">
        <v>177</v>
      </c>
      <c r="AG5553" s="63"/>
      <c r="AK5553" s="64"/>
      <c r="AL5553" s="64"/>
      <c r="AM5553" s="65"/>
      <c r="AO5553" s="64"/>
      <c r="AP5553" s="66"/>
      <c r="AQ5553" s="66"/>
      <c r="AS5553" s="67"/>
      <c r="AT5553" s="68"/>
    </row>
    <row r="5554" spans="1:46" x14ac:dyDescent="0.25">
      <c r="A5554" s="60">
        <v>84377.842585443053</v>
      </c>
      <c r="B5554" s="54">
        <f t="shared" si="231"/>
        <v>23</v>
      </c>
      <c r="C5554" s="54">
        <f t="shared" si="232"/>
        <v>5545</v>
      </c>
      <c r="D5554" s="60">
        <v>84377.842585443053</v>
      </c>
      <c r="G5554" s="63"/>
      <c r="I5554" s="64"/>
      <c r="J5554" s="64"/>
      <c r="K5554" s="65"/>
      <c r="M5554" s="64"/>
      <c r="N5554" s="66"/>
      <c r="O5554" s="66"/>
      <c r="Q5554" s="67"/>
      <c r="R5554" s="68"/>
      <c r="S5554" s="63"/>
      <c r="AC5554" s="63">
        <v>81861.499101844151</v>
      </c>
      <c r="AD5554" s="63"/>
      <c r="AE5554" s="54" t="s">
        <v>176</v>
      </c>
      <c r="AG5554" s="63"/>
      <c r="AK5554" s="64"/>
      <c r="AL5554" s="64"/>
      <c r="AM5554" s="65"/>
      <c r="AO5554" s="64"/>
      <c r="AP5554" s="66"/>
      <c r="AQ5554" s="66"/>
      <c r="AS5554" s="67"/>
      <c r="AT5554" s="68"/>
    </row>
    <row r="5555" spans="1:46" x14ac:dyDescent="0.25">
      <c r="A5555" s="60">
        <v>84392.569202219136</v>
      </c>
      <c r="B5555" s="54">
        <f t="shared" si="231"/>
        <v>24</v>
      </c>
      <c r="C5555" s="54">
        <f t="shared" si="232"/>
        <v>5546</v>
      </c>
      <c r="D5555" s="60">
        <v>84392.569202219136</v>
      </c>
      <c r="G5555" s="63"/>
      <c r="I5555" s="64"/>
      <c r="J5555" s="64"/>
      <c r="K5555" s="65"/>
      <c r="M5555" s="64"/>
      <c r="N5555" s="66"/>
      <c r="O5555" s="66"/>
      <c r="Q5555" s="67"/>
      <c r="R5555" s="68"/>
      <c r="S5555" s="63"/>
      <c r="AC5555" s="63">
        <v>81875.603475878946</v>
      </c>
      <c r="AD5555" s="63"/>
      <c r="AE5555" s="54" t="s">
        <v>177</v>
      </c>
      <c r="AG5555" s="63"/>
      <c r="AK5555" s="64"/>
      <c r="AL5555" s="64"/>
      <c r="AM5555" s="65"/>
      <c r="AO5555" s="64"/>
      <c r="AP5555" s="66"/>
      <c r="AQ5555" s="66"/>
      <c r="AS5555" s="67"/>
      <c r="AT5555" s="68"/>
    </row>
    <row r="5556" spans="1:46" x14ac:dyDescent="0.25">
      <c r="A5556" s="60">
        <v>84407.321001430508</v>
      </c>
      <c r="B5556" s="54">
        <f t="shared" si="231"/>
        <v>1</v>
      </c>
      <c r="C5556" s="54">
        <f t="shared" si="232"/>
        <v>5547</v>
      </c>
      <c r="D5556" s="60">
        <v>84407.321001430508</v>
      </c>
      <c r="G5556" s="63"/>
      <c r="I5556" s="64"/>
      <c r="J5556" s="64"/>
      <c r="K5556" s="65"/>
      <c r="M5556" s="64"/>
      <c r="N5556" s="66"/>
      <c r="O5556" s="66"/>
      <c r="Q5556" s="67"/>
      <c r="R5556" s="68"/>
      <c r="S5556" s="63"/>
      <c r="AC5556" s="63">
        <v>81891.139445569832</v>
      </c>
      <c r="AD5556" s="63"/>
      <c r="AE5556" s="54" t="s">
        <v>176</v>
      </c>
      <c r="AG5556" s="63"/>
      <c r="AK5556" s="64"/>
      <c r="AL5556" s="64"/>
      <c r="AM5556" s="65"/>
      <c r="AO5556" s="64"/>
      <c r="AP5556" s="66"/>
      <c r="AQ5556" s="66"/>
      <c r="AS5556" s="67"/>
      <c r="AT5556" s="68"/>
    </row>
    <row r="5557" spans="1:46" x14ac:dyDescent="0.25">
      <c r="A5557" s="60">
        <v>84422.142790620215</v>
      </c>
      <c r="B5557" s="54">
        <f t="shared" si="231"/>
        <v>2</v>
      </c>
      <c r="C5557" s="54">
        <f t="shared" si="232"/>
        <v>5548</v>
      </c>
      <c r="D5557" s="60">
        <v>84422.142790620215</v>
      </c>
      <c r="G5557" s="63"/>
      <c r="I5557" s="64"/>
      <c r="J5557" s="64"/>
      <c r="K5557" s="65"/>
      <c r="M5557" s="64"/>
      <c r="N5557" s="66"/>
      <c r="O5557" s="66"/>
      <c r="Q5557" s="67"/>
      <c r="R5557" s="68"/>
      <c r="S5557" s="63"/>
      <c r="AC5557" s="63">
        <v>81905.103952424601</v>
      </c>
      <c r="AD5557" s="63"/>
      <c r="AE5557" s="54" t="s">
        <v>177</v>
      </c>
      <c r="AG5557" s="63"/>
      <c r="AK5557" s="64"/>
      <c r="AL5557" s="64"/>
      <c r="AM5557" s="65"/>
      <c r="AO5557" s="64"/>
      <c r="AP5557" s="66"/>
      <c r="AQ5557" s="66"/>
      <c r="AS5557" s="67"/>
      <c r="AT5557" s="68"/>
    </row>
    <row r="5558" spans="1:46" x14ac:dyDescent="0.25">
      <c r="A5558" s="60">
        <v>84437.047202622052</v>
      </c>
      <c r="B5558" s="54">
        <f t="shared" si="231"/>
        <v>3</v>
      </c>
      <c r="C5558" s="54">
        <f t="shared" si="232"/>
        <v>5549</v>
      </c>
      <c r="D5558" s="60">
        <v>84437.047202622052</v>
      </c>
      <c r="G5558" s="63"/>
      <c r="I5558" s="64"/>
      <c r="J5558" s="64"/>
      <c r="K5558" s="65"/>
      <c r="M5558" s="64"/>
      <c r="N5558" s="66"/>
      <c r="O5558" s="66"/>
      <c r="Q5558" s="67"/>
      <c r="R5558" s="68"/>
      <c r="S5558" s="63"/>
      <c r="AC5558" s="63">
        <v>81920.661411440931</v>
      </c>
      <c r="AD5558" s="63"/>
      <c r="AE5558" s="54" t="s">
        <v>176</v>
      </c>
      <c r="AG5558" s="63"/>
      <c r="AK5558" s="64"/>
      <c r="AL5558" s="64"/>
      <c r="AM5558" s="65"/>
      <c r="AO5558" s="64"/>
      <c r="AP5558" s="66"/>
      <c r="AQ5558" s="66"/>
      <c r="AS5558" s="67"/>
      <c r="AT5558" s="68"/>
    </row>
    <row r="5559" spans="1:46" x14ac:dyDescent="0.25">
      <c r="A5559" s="60">
        <v>84452.069981021807</v>
      </c>
      <c r="B5559" s="54">
        <f t="shared" si="231"/>
        <v>4</v>
      </c>
      <c r="C5559" s="54">
        <f t="shared" si="232"/>
        <v>5550</v>
      </c>
      <c r="D5559" s="60">
        <v>84452.069981021807</v>
      </c>
      <c r="G5559" s="63"/>
      <c r="I5559" s="64"/>
      <c r="J5559" s="64"/>
      <c r="K5559" s="65"/>
      <c r="M5559" s="64"/>
      <c r="N5559" s="66"/>
      <c r="O5559" s="66"/>
      <c r="Q5559" s="67"/>
      <c r="R5559" s="68"/>
      <c r="S5559" s="63"/>
      <c r="AC5559" s="63">
        <v>81934.652528516017</v>
      </c>
      <c r="AD5559" s="63"/>
      <c r="AE5559" s="54" t="s">
        <v>177</v>
      </c>
      <c r="AG5559" s="63"/>
      <c r="AK5559" s="64"/>
      <c r="AL5559" s="64"/>
      <c r="AM5559" s="65"/>
      <c r="AO5559" s="64"/>
      <c r="AP5559" s="66"/>
      <c r="AQ5559" s="66"/>
      <c r="AS5559" s="67"/>
      <c r="AT5559" s="68"/>
    </row>
    <row r="5560" spans="1:46" x14ac:dyDescent="0.25">
      <c r="A5560" s="60">
        <v>84467.210932055488</v>
      </c>
      <c r="B5560" s="54">
        <f t="shared" si="231"/>
        <v>5</v>
      </c>
      <c r="C5560" s="54">
        <f t="shared" si="232"/>
        <v>5551</v>
      </c>
      <c r="D5560" s="60">
        <v>84467.210932055488</v>
      </c>
      <c r="G5560" s="63"/>
      <c r="I5560" s="64"/>
      <c r="J5560" s="64"/>
      <c r="K5560" s="65"/>
      <c r="M5560" s="64"/>
      <c r="N5560" s="66"/>
      <c r="O5560" s="66"/>
      <c r="Q5560" s="67"/>
      <c r="R5560" s="68"/>
      <c r="S5560" s="63"/>
      <c r="AC5560" s="63">
        <v>81950.078921115026</v>
      </c>
      <c r="AD5560" s="63"/>
      <c r="AE5560" s="54" t="s">
        <v>176</v>
      </c>
      <c r="AG5560" s="63"/>
      <c r="AK5560" s="64"/>
      <c r="AL5560" s="64"/>
      <c r="AM5560" s="65"/>
      <c r="AO5560" s="64"/>
      <c r="AP5560" s="66"/>
      <c r="AQ5560" s="66"/>
      <c r="AS5560" s="67"/>
      <c r="AT5560" s="68"/>
    </row>
    <row r="5561" spans="1:46" x14ac:dyDescent="0.25">
      <c r="A5561" s="60">
        <v>84482.490971584804</v>
      </c>
      <c r="B5561" s="54">
        <f t="shared" si="231"/>
        <v>6</v>
      </c>
      <c r="C5561" s="54">
        <f t="shared" si="232"/>
        <v>5552</v>
      </c>
      <c r="D5561" s="60">
        <v>84482.490971584804</v>
      </c>
      <c r="G5561" s="63"/>
      <c r="I5561" s="64"/>
      <c r="J5561" s="64"/>
      <c r="K5561" s="65"/>
      <c r="M5561" s="64"/>
      <c r="N5561" s="66"/>
      <c r="O5561" s="66"/>
      <c r="Q5561" s="67"/>
      <c r="R5561" s="68"/>
      <c r="S5561" s="63"/>
      <c r="AC5561" s="63">
        <v>81964.250131784007</v>
      </c>
      <c r="AD5561" s="63"/>
      <c r="AE5561" s="54" t="s">
        <v>177</v>
      </c>
      <c r="AG5561" s="63"/>
      <c r="AK5561" s="64"/>
      <c r="AL5561" s="64"/>
      <c r="AM5561" s="65"/>
      <c r="AO5561" s="64"/>
      <c r="AP5561" s="66"/>
      <c r="AQ5561" s="66"/>
      <c r="AS5561" s="67"/>
      <c r="AT5561" s="68"/>
    </row>
    <row r="5562" spans="1:46" x14ac:dyDescent="0.25">
      <c r="A5562" s="60">
        <v>84497.892630933318</v>
      </c>
      <c r="B5562" s="54">
        <f t="shared" si="231"/>
        <v>7</v>
      </c>
      <c r="C5562" s="54">
        <f t="shared" si="232"/>
        <v>5553</v>
      </c>
      <c r="D5562" s="60">
        <v>84497.892630933318</v>
      </c>
      <c r="G5562" s="63"/>
      <c r="I5562" s="64"/>
      <c r="J5562" s="64"/>
      <c r="K5562" s="65"/>
      <c r="M5562" s="64"/>
      <c r="N5562" s="66"/>
      <c r="O5562" s="66"/>
      <c r="Q5562" s="67"/>
      <c r="R5562" s="68"/>
      <c r="S5562" s="63"/>
      <c r="AC5562" s="63">
        <v>81979.415809790138</v>
      </c>
      <c r="AD5562" s="63"/>
      <c r="AE5562" s="54" t="s">
        <v>176</v>
      </c>
      <c r="AG5562" s="63"/>
      <c r="AK5562" s="64"/>
      <c r="AL5562" s="64"/>
      <c r="AM5562" s="65"/>
      <c r="AO5562" s="64"/>
      <c r="AP5562" s="66"/>
      <c r="AQ5562" s="66"/>
      <c r="AS5562" s="67"/>
      <c r="AT5562" s="68"/>
    </row>
    <row r="5563" spans="1:46" x14ac:dyDescent="0.25">
      <c r="A5563" s="60">
        <v>84513.418638208881</v>
      </c>
      <c r="B5563" s="54">
        <f t="shared" si="231"/>
        <v>8</v>
      </c>
      <c r="C5563" s="54">
        <f t="shared" si="232"/>
        <v>5554</v>
      </c>
      <c r="D5563" s="60">
        <v>84513.418638208881</v>
      </c>
      <c r="G5563" s="63"/>
      <c r="I5563" s="64"/>
      <c r="J5563" s="64"/>
      <c r="K5563" s="65"/>
      <c r="M5563" s="64"/>
      <c r="N5563" s="66"/>
      <c r="O5563" s="66"/>
      <c r="Q5563" s="67"/>
      <c r="R5563" s="68"/>
      <c r="S5563" s="63"/>
      <c r="AC5563" s="63">
        <v>81993.878635229543</v>
      </c>
      <c r="AD5563" s="63"/>
      <c r="AE5563" s="54" t="s">
        <v>177</v>
      </c>
      <c r="AG5563" s="63"/>
      <c r="AK5563" s="64"/>
      <c r="AL5563" s="64"/>
      <c r="AM5563" s="65"/>
      <c r="AO5563" s="64"/>
      <c r="AP5563" s="66"/>
      <c r="AQ5563" s="66"/>
      <c r="AS5563" s="67"/>
      <c r="AT5563" s="68"/>
    </row>
    <row r="5564" spans="1:46" x14ac:dyDescent="0.25">
      <c r="A5564" s="60">
        <v>84529.034760967363</v>
      </c>
      <c r="B5564" s="54">
        <f t="shared" si="231"/>
        <v>9</v>
      </c>
      <c r="C5564" s="54">
        <f t="shared" si="232"/>
        <v>5555</v>
      </c>
      <c r="D5564" s="60">
        <v>84529.034760967363</v>
      </c>
      <c r="G5564" s="63"/>
      <c r="I5564" s="64"/>
      <c r="J5564" s="64"/>
      <c r="K5564" s="65"/>
      <c r="M5564" s="64"/>
      <c r="N5564" s="66"/>
      <c r="O5564" s="66"/>
      <c r="Q5564" s="67"/>
      <c r="R5564" s="68"/>
      <c r="S5564" s="63"/>
      <c r="AC5564" s="63">
        <v>82008.704419570975</v>
      </c>
      <c r="AD5564" s="63"/>
      <c r="AE5564" s="54" t="s">
        <v>176</v>
      </c>
      <c r="AG5564" s="63"/>
      <c r="AK5564" s="64"/>
      <c r="AL5564" s="64"/>
      <c r="AM5564" s="65"/>
      <c r="AO5564" s="64"/>
      <c r="AP5564" s="66"/>
      <c r="AQ5564" s="66"/>
      <c r="AS5564" s="67"/>
      <c r="AT5564" s="68"/>
    </row>
    <row r="5565" spans="1:46" x14ac:dyDescent="0.25">
      <c r="A5565" s="60">
        <v>84544.726274262182</v>
      </c>
      <c r="B5565" s="54">
        <f t="shared" si="231"/>
        <v>10</v>
      </c>
      <c r="C5565" s="54">
        <f t="shared" si="232"/>
        <v>5556</v>
      </c>
      <c r="D5565" s="60">
        <v>84544.726274262182</v>
      </c>
      <c r="G5565" s="63"/>
      <c r="I5565" s="64"/>
      <c r="J5565" s="64"/>
      <c r="K5565" s="65"/>
      <c r="M5565" s="64"/>
      <c r="N5565" s="66"/>
      <c r="O5565" s="66"/>
      <c r="Q5565" s="67"/>
      <c r="R5565" s="68"/>
      <c r="S5565" s="63"/>
      <c r="AC5565" s="63">
        <v>82023.512260436546</v>
      </c>
      <c r="AD5565" s="63"/>
      <c r="AE5565" s="54" t="s">
        <v>177</v>
      </c>
      <c r="AG5565" s="63"/>
      <c r="AK5565" s="64"/>
      <c r="AL5565" s="64"/>
      <c r="AM5565" s="65"/>
      <c r="AO5565" s="64"/>
      <c r="AP5565" s="66"/>
      <c r="AQ5565" s="66"/>
      <c r="AS5565" s="67"/>
      <c r="AT5565" s="68"/>
    </row>
    <row r="5566" spans="1:46" x14ac:dyDescent="0.25">
      <c r="A5566" s="60">
        <v>84560.449051962234</v>
      </c>
      <c r="B5566" s="54">
        <f t="shared" si="231"/>
        <v>11</v>
      </c>
      <c r="C5566" s="54">
        <f t="shared" si="232"/>
        <v>5557</v>
      </c>
      <c r="D5566" s="60">
        <v>84560.449051962234</v>
      </c>
      <c r="G5566" s="63"/>
      <c r="I5566" s="64"/>
      <c r="J5566" s="64"/>
      <c r="K5566" s="65"/>
      <c r="M5566" s="64"/>
      <c r="N5566" s="66"/>
      <c r="O5566" s="66"/>
      <c r="Q5566" s="67"/>
      <c r="R5566" s="68"/>
      <c r="S5566" s="63"/>
      <c r="AC5566" s="63">
        <v>82037.986631263047</v>
      </c>
      <c r="AD5566" s="63"/>
      <c r="AE5566" s="54" t="s">
        <v>176</v>
      </c>
      <c r="AG5566" s="63"/>
      <c r="AK5566" s="64"/>
      <c r="AL5566" s="64"/>
      <c r="AM5566" s="65"/>
      <c r="AO5566" s="64"/>
      <c r="AP5566" s="66"/>
      <c r="AQ5566" s="66"/>
      <c r="AS5566" s="67"/>
      <c r="AT5566" s="68"/>
    </row>
    <row r="5567" spans="1:46" x14ac:dyDescent="0.25">
      <c r="A5567" s="60">
        <v>84576.176472502761</v>
      </c>
      <c r="B5567" s="54">
        <f t="shared" si="231"/>
        <v>12</v>
      </c>
      <c r="C5567" s="54">
        <f t="shared" si="232"/>
        <v>5558</v>
      </c>
      <c r="D5567" s="60">
        <v>84576.176472502761</v>
      </c>
      <c r="G5567" s="63"/>
      <c r="I5567" s="64"/>
      <c r="J5567" s="64"/>
      <c r="K5567" s="65"/>
      <c r="M5567" s="64"/>
      <c r="N5567" s="66"/>
      <c r="O5567" s="66"/>
      <c r="Q5567" s="67"/>
      <c r="R5567" s="68"/>
      <c r="S5567" s="63"/>
      <c r="AC5567" s="63">
        <v>82053.131500408053</v>
      </c>
      <c r="AD5567" s="63"/>
      <c r="AE5567" s="54" t="s">
        <v>177</v>
      </c>
      <c r="AG5567" s="63"/>
      <c r="AK5567" s="64"/>
      <c r="AL5567" s="64"/>
      <c r="AM5567" s="65"/>
      <c r="AO5567" s="64"/>
      <c r="AP5567" s="66"/>
      <c r="AQ5567" s="66"/>
      <c r="AS5567" s="67"/>
      <c r="AT5567" s="68"/>
    </row>
    <row r="5568" spans="1:46" x14ac:dyDescent="0.25">
      <c r="A5568" s="60">
        <v>84591.86643777648</v>
      </c>
      <c r="B5568" s="54">
        <f t="shared" si="231"/>
        <v>13</v>
      </c>
      <c r="C5568" s="54">
        <f t="shared" si="232"/>
        <v>5559</v>
      </c>
      <c r="D5568" s="60">
        <v>84591.86643777648</v>
      </c>
      <c r="G5568" s="63"/>
      <c r="I5568" s="64"/>
      <c r="J5568" s="64"/>
      <c r="K5568" s="65"/>
      <c r="M5568" s="64"/>
      <c r="N5568" s="66"/>
      <c r="O5568" s="66"/>
      <c r="Q5568" s="67"/>
      <c r="R5568" s="68"/>
      <c r="S5568" s="63"/>
      <c r="AC5568" s="63">
        <v>82067.311692086514</v>
      </c>
      <c r="AD5568" s="63"/>
      <c r="AE5568" s="54" t="s">
        <v>176</v>
      </c>
      <c r="AG5568" s="63"/>
      <c r="AK5568" s="64"/>
      <c r="AL5568" s="64"/>
      <c r="AM5568" s="65"/>
      <c r="AO5568" s="64"/>
      <c r="AP5568" s="66"/>
      <c r="AQ5568" s="66"/>
      <c r="AS5568" s="67"/>
      <c r="AT5568" s="68"/>
    </row>
    <row r="5569" spans="1:46" x14ac:dyDescent="0.25">
      <c r="A5569" s="60">
        <v>84607.4893927183</v>
      </c>
      <c r="B5569" s="54">
        <f t="shared" si="231"/>
        <v>14</v>
      </c>
      <c r="C5569" s="54">
        <f t="shared" si="232"/>
        <v>5560</v>
      </c>
      <c r="D5569" s="60">
        <v>84607.4893927183</v>
      </c>
      <c r="G5569" s="63"/>
      <c r="I5569" s="64"/>
      <c r="J5569" s="64"/>
      <c r="K5569" s="65"/>
      <c r="M5569" s="64"/>
      <c r="N5569" s="66"/>
      <c r="O5569" s="66"/>
      <c r="Q5569" s="67"/>
      <c r="R5569" s="68"/>
      <c r="S5569" s="63"/>
      <c r="AC5569" s="63">
        <v>82082.727384799626</v>
      </c>
      <c r="AD5569" s="63"/>
      <c r="AE5569" s="54" t="s">
        <v>177</v>
      </c>
      <c r="AG5569" s="63"/>
      <c r="AK5569" s="64"/>
      <c r="AL5569" s="64"/>
      <c r="AM5569" s="65"/>
      <c r="AO5569" s="64"/>
      <c r="AP5569" s="66"/>
      <c r="AQ5569" s="66"/>
      <c r="AS5569" s="67"/>
      <c r="AT5569" s="68"/>
    </row>
    <row r="5570" spans="1:46" x14ac:dyDescent="0.25">
      <c r="A5570" s="60">
        <v>84623.016678257845</v>
      </c>
      <c r="B5570" s="54">
        <f t="shared" si="231"/>
        <v>15</v>
      </c>
      <c r="C5570" s="54">
        <f t="shared" si="232"/>
        <v>5561</v>
      </c>
      <c r="D5570" s="60">
        <v>84623.016678257845</v>
      </c>
      <c r="G5570" s="63"/>
      <c r="I5570" s="64"/>
      <c r="J5570" s="64"/>
      <c r="K5570" s="65"/>
      <c r="M5570" s="64"/>
      <c r="N5570" s="66"/>
      <c r="O5570" s="66"/>
      <c r="Q5570" s="67"/>
      <c r="R5570" s="68"/>
      <c r="S5570" s="63"/>
      <c r="AC5570" s="63">
        <v>82096.728369935881</v>
      </c>
      <c r="AD5570" s="63"/>
      <c r="AE5570" s="54" t="s">
        <v>176</v>
      </c>
      <c r="AG5570" s="63"/>
      <c r="AK5570" s="64"/>
      <c r="AL5570" s="64"/>
      <c r="AM5570" s="65"/>
      <c r="AO5570" s="64"/>
      <c r="AP5570" s="66"/>
      <c r="AQ5570" s="66"/>
      <c r="AS5570" s="67"/>
      <c r="AT5570" s="68"/>
    </row>
    <row r="5571" spans="1:46" x14ac:dyDescent="0.25">
      <c r="A5571" s="60">
        <v>84638.425682775676</v>
      </c>
      <c r="B5571" s="54">
        <f t="shared" si="231"/>
        <v>16</v>
      </c>
      <c r="C5571" s="54">
        <f t="shared" si="232"/>
        <v>5562</v>
      </c>
      <c r="D5571" s="60">
        <v>84638.425682775676</v>
      </c>
      <c r="G5571" s="63"/>
      <c r="I5571" s="64"/>
      <c r="J5571" s="64"/>
      <c r="K5571" s="65"/>
      <c r="M5571" s="64"/>
      <c r="N5571" s="66"/>
      <c r="O5571" s="66"/>
      <c r="Q5571" s="67"/>
      <c r="R5571" s="68"/>
      <c r="S5571" s="63"/>
      <c r="AC5571" s="63">
        <v>82112.295814897865</v>
      </c>
      <c r="AD5571" s="63"/>
      <c r="AE5571" s="54" t="s">
        <v>177</v>
      </c>
      <c r="AG5571" s="63"/>
      <c r="AK5571" s="64"/>
      <c r="AL5571" s="64"/>
      <c r="AM5571" s="65"/>
      <c r="AO5571" s="64"/>
      <c r="AP5571" s="66"/>
      <c r="AQ5571" s="66"/>
      <c r="AS5571" s="67"/>
      <c r="AT5571" s="68"/>
    </row>
    <row r="5572" spans="1:46" x14ac:dyDescent="0.25">
      <c r="A5572" s="60">
        <v>84653.708137804177</v>
      </c>
      <c r="B5572" s="54">
        <f t="shared" si="231"/>
        <v>17</v>
      </c>
      <c r="C5572" s="54">
        <f t="shared" si="232"/>
        <v>5563</v>
      </c>
      <c r="D5572" s="60">
        <v>84653.708137804177</v>
      </c>
      <c r="G5572" s="63"/>
      <c r="I5572" s="64"/>
      <c r="J5572" s="64"/>
      <c r="K5572" s="65"/>
      <c r="M5572" s="64"/>
      <c r="N5572" s="66"/>
      <c r="O5572" s="66"/>
      <c r="Q5572" s="67"/>
      <c r="R5572" s="68"/>
      <c r="S5572" s="63"/>
      <c r="AC5572" s="63">
        <v>82126.270826954395</v>
      </c>
      <c r="AD5572" s="63"/>
      <c r="AE5572" s="54" t="s">
        <v>176</v>
      </c>
      <c r="AG5572" s="63"/>
      <c r="AK5572" s="64"/>
      <c r="AL5572" s="64"/>
      <c r="AM5572" s="65"/>
      <c r="AO5572" s="64"/>
      <c r="AP5572" s="66"/>
      <c r="AQ5572" s="66"/>
      <c r="AS5572" s="67"/>
      <c r="AT5572" s="68"/>
    </row>
    <row r="5573" spans="1:46" x14ac:dyDescent="0.25">
      <c r="A5573" s="60">
        <v>84668.85516318772</v>
      </c>
      <c r="B5573" s="54">
        <f t="shared" si="231"/>
        <v>18</v>
      </c>
      <c r="C5573" s="54">
        <f t="shared" si="232"/>
        <v>5564</v>
      </c>
      <c r="D5573" s="60">
        <v>84668.85516318772</v>
      </c>
      <c r="G5573" s="63"/>
      <c r="I5573" s="64"/>
      <c r="J5573" s="64"/>
      <c r="K5573" s="65"/>
      <c r="M5573" s="64"/>
      <c r="N5573" s="66"/>
      <c r="O5573" s="66"/>
      <c r="Q5573" s="67"/>
      <c r="R5573" s="68"/>
      <c r="S5573" s="63"/>
      <c r="AC5573" s="63">
        <v>82141.83099626191</v>
      </c>
      <c r="AD5573" s="63"/>
      <c r="AE5573" s="54" t="s">
        <v>177</v>
      </c>
      <c r="AG5573" s="63"/>
      <c r="AK5573" s="64"/>
      <c r="AL5573" s="64"/>
      <c r="AM5573" s="65"/>
      <c r="AO5573" s="64"/>
      <c r="AP5573" s="66"/>
      <c r="AQ5573" s="66"/>
      <c r="AS5573" s="67"/>
      <c r="AT5573" s="68"/>
    </row>
    <row r="5574" spans="1:46" x14ac:dyDescent="0.25">
      <c r="A5574" s="60">
        <v>84683.879624901805</v>
      </c>
      <c r="B5574" s="54">
        <f t="shared" si="231"/>
        <v>19</v>
      </c>
      <c r="C5574" s="54">
        <f t="shared" si="232"/>
        <v>5565</v>
      </c>
      <c r="D5574" s="60">
        <v>84683.879624901805</v>
      </c>
      <c r="G5574" s="63"/>
      <c r="I5574" s="64"/>
      <c r="J5574" s="64"/>
      <c r="K5574" s="65"/>
      <c r="M5574" s="64"/>
      <c r="N5574" s="66"/>
      <c r="O5574" s="66"/>
      <c r="Q5574" s="67"/>
      <c r="R5574" s="68"/>
      <c r="S5574" s="63"/>
      <c r="AC5574" s="63">
        <v>82155.942407845985</v>
      </c>
      <c r="AD5574" s="63"/>
      <c r="AE5574" s="54" t="s">
        <v>176</v>
      </c>
      <c r="AG5574" s="63"/>
      <c r="AK5574" s="64"/>
      <c r="AL5574" s="64"/>
      <c r="AM5574" s="65"/>
      <c r="AO5574" s="64"/>
      <c r="AP5574" s="66"/>
      <c r="AQ5574" s="66"/>
      <c r="AS5574" s="67"/>
      <c r="AT5574" s="68"/>
    </row>
    <row r="5575" spans="1:46" x14ac:dyDescent="0.25">
      <c r="A5575" s="60">
        <v>84698.788053697906</v>
      </c>
      <c r="B5575" s="54">
        <f t="shared" si="231"/>
        <v>20</v>
      </c>
      <c r="C5575" s="54">
        <f t="shared" si="232"/>
        <v>5566</v>
      </c>
      <c r="D5575" s="60">
        <v>84698.788053697906</v>
      </c>
      <c r="G5575" s="63"/>
      <c r="I5575" s="64"/>
      <c r="J5575" s="64"/>
      <c r="K5575" s="65"/>
      <c r="M5575" s="64"/>
      <c r="N5575" s="66"/>
      <c r="O5575" s="66"/>
      <c r="Q5575" s="67"/>
      <c r="R5575" s="68"/>
      <c r="S5575" s="63"/>
      <c r="AC5575" s="63">
        <v>82171.32620263705</v>
      </c>
      <c r="AD5575" s="63"/>
      <c r="AE5575" s="54" t="s">
        <v>177</v>
      </c>
      <c r="AG5575" s="63"/>
      <c r="AK5575" s="64"/>
      <c r="AL5575" s="64"/>
      <c r="AM5575" s="65"/>
      <c r="AO5575" s="64"/>
      <c r="AP5575" s="66"/>
      <c r="AQ5575" s="66"/>
      <c r="AS5575" s="67"/>
      <c r="AT5575" s="68"/>
    </row>
    <row r="5576" spans="1:46" x14ac:dyDescent="0.25">
      <c r="A5576" s="60">
        <v>84713.609876880888</v>
      </c>
      <c r="B5576" s="54">
        <f t="shared" si="231"/>
        <v>21</v>
      </c>
      <c r="C5576" s="54">
        <f t="shared" si="232"/>
        <v>5567</v>
      </c>
      <c r="D5576" s="60">
        <v>84713.609876880888</v>
      </c>
      <c r="G5576" s="63"/>
      <c r="I5576" s="64"/>
      <c r="J5576" s="64"/>
      <c r="K5576" s="65"/>
      <c r="M5576" s="64"/>
      <c r="N5576" s="66"/>
      <c r="O5576" s="66"/>
      <c r="Q5576" s="67"/>
      <c r="R5576" s="68"/>
      <c r="S5576" s="63"/>
      <c r="AC5576" s="63">
        <v>82185.709339515772</v>
      </c>
      <c r="AD5576" s="63"/>
      <c r="AE5576" s="54" t="s">
        <v>176</v>
      </c>
      <c r="AG5576" s="63"/>
      <c r="AK5576" s="64"/>
      <c r="AL5576" s="64"/>
      <c r="AM5576" s="65"/>
      <c r="AO5576" s="64"/>
      <c r="AP5576" s="66"/>
      <c r="AQ5576" s="66"/>
      <c r="AS5576" s="67"/>
      <c r="AT5576" s="68"/>
    </row>
    <row r="5577" spans="1:46" x14ac:dyDescent="0.25">
      <c r="A5577" s="60">
        <v>84728.363875715528</v>
      </c>
      <c r="B5577" s="54">
        <f t="shared" si="231"/>
        <v>22</v>
      </c>
      <c r="C5577" s="54">
        <f t="shared" si="232"/>
        <v>5568</v>
      </c>
      <c r="D5577" s="60">
        <v>84728.363875715528</v>
      </c>
      <c r="G5577" s="63"/>
      <c r="I5577" s="64"/>
      <c r="J5577" s="64"/>
      <c r="K5577" s="65"/>
      <c r="M5577" s="64"/>
      <c r="N5577" s="66"/>
      <c r="O5577" s="66"/>
      <c r="Q5577" s="67"/>
      <c r="R5577" s="68"/>
      <c r="S5577" s="63"/>
      <c r="AC5577" s="63">
        <v>82200.780892079696</v>
      </c>
      <c r="AD5577" s="63"/>
      <c r="AE5577" s="54" t="s">
        <v>177</v>
      </c>
      <c r="AG5577" s="63"/>
      <c r="AK5577" s="64"/>
      <c r="AL5577" s="64"/>
      <c r="AM5577" s="65"/>
      <c r="AO5577" s="64"/>
      <c r="AP5577" s="66"/>
      <c r="AQ5577" s="66"/>
      <c r="AS5577" s="67"/>
      <c r="AT5577" s="68"/>
    </row>
    <row r="5578" spans="1:46" x14ac:dyDescent="0.25">
      <c r="A5578" s="60">
        <v>84743.088931050152</v>
      </c>
      <c r="B5578" s="54">
        <f t="shared" si="231"/>
        <v>23</v>
      </c>
      <c r="C5578" s="54">
        <f t="shared" si="232"/>
        <v>5569</v>
      </c>
      <c r="D5578" s="60">
        <v>84743.088931050152</v>
      </c>
      <c r="G5578" s="63"/>
      <c r="I5578" s="64"/>
      <c r="J5578" s="64"/>
      <c r="K5578" s="65"/>
      <c r="M5578" s="64"/>
      <c r="N5578" s="66"/>
      <c r="O5578" s="66"/>
      <c r="Q5578" s="67"/>
      <c r="R5578" s="68"/>
      <c r="S5578" s="63"/>
      <c r="AC5578" s="63">
        <v>82215.512918107212</v>
      </c>
      <c r="AD5578" s="63"/>
      <c r="AE5578" s="54" t="s">
        <v>176</v>
      </c>
      <c r="AG5578" s="63"/>
      <c r="AK5578" s="64"/>
      <c r="AL5578" s="64"/>
      <c r="AM5578" s="65"/>
      <c r="AO5578" s="64"/>
      <c r="AP5578" s="66"/>
      <c r="AQ5578" s="66"/>
      <c r="AS5578" s="67"/>
      <c r="AT5578" s="68"/>
    </row>
    <row r="5579" spans="1:46" x14ac:dyDescent="0.25">
      <c r="A5579" s="60">
        <v>84757.809781467542</v>
      </c>
      <c r="B5579" s="54">
        <f t="shared" si="231"/>
        <v>24</v>
      </c>
      <c r="C5579" s="54">
        <f t="shared" si="232"/>
        <v>5570</v>
      </c>
      <c r="D5579" s="60">
        <v>84757.809781467542</v>
      </c>
      <c r="G5579" s="63"/>
      <c r="I5579" s="64"/>
      <c r="J5579" s="64"/>
      <c r="K5579" s="65"/>
      <c r="M5579" s="64"/>
      <c r="N5579" s="66"/>
      <c r="O5579" s="66"/>
      <c r="Q5579" s="67"/>
      <c r="R5579" s="68"/>
      <c r="S5579" s="63"/>
      <c r="AC5579" s="63">
        <v>82230.205706113484</v>
      </c>
      <c r="AD5579" s="63"/>
      <c r="AE5579" s="54" t="s">
        <v>177</v>
      </c>
      <c r="AG5579" s="63"/>
      <c r="AK5579" s="64"/>
      <c r="AL5579" s="64"/>
      <c r="AM5579" s="65"/>
      <c r="AO5579" s="64"/>
      <c r="AP5579" s="66"/>
      <c r="AQ5579" s="66"/>
      <c r="AS5579" s="67"/>
      <c r="AT5579" s="68"/>
    </row>
    <row r="5580" spans="1:46" x14ac:dyDescent="0.25">
      <c r="A5580" s="60">
        <v>84772.566911636852</v>
      </c>
      <c r="B5580" s="54">
        <f t="shared" ref="B5580:B5643" si="233">IF(B5579=24,1,B5579+1)</f>
        <v>1</v>
      </c>
      <c r="C5580" s="54">
        <f t="shared" ref="C5580:C5643" si="234">C5579+1</f>
        <v>5571</v>
      </c>
      <c r="D5580" s="60">
        <v>84772.566911636852</v>
      </c>
      <c r="G5580" s="63"/>
      <c r="I5580" s="64"/>
      <c r="J5580" s="64"/>
      <c r="K5580" s="65"/>
      <c r="M5580" s="64"/>
      <c r="N5580" s="66"/>
      <c r="O5580" s="66"/>
      <c r="Q5580" s="67"/>
      <c r="R5580" s="68"/>
      <c r="S5580" s="63"/>
      <c r="AC5580" s="63">
        <v>82245.290185917169</v>
      </c>
      <c r="AD5580" s="63"/>
      <c r="AE5580" s="54" t="s">
        <v>176</v>
      </c>
      <c r="AG5580" s="63"/>
      <c r="AK5580" s="64"/>
      <c r="AL5580" s="64"/>
      <c r="AM5580" s="65"/>
      <c r="AO5580" s="64"/>
      <c r="AP5580" s="66"/>
      <c r="AQ5580" s="66"/>
      <c r="AS5580" s="67"/>
      <c r="AT5580" s="68"/>
    </row>
    <row r="5581" spans="1:46" x14ac:dyDescent="0.25">
      <c r="A5581" s="60">
        <v>84787.383329288103</v>
      </c>
      <c r="B5581" s="54">
        <f t="shared" si="233"/>
        <v>2</v>
      </c>
      <c r="C5581" s="54">
        <f t="shared" si="234"/>
        <v>5572</v>
      </c>
      <c r="D5581" s="60">
        <v>84787.383329288103</v>
      </c>
      <c r="G5581" s="63"/>
      <c r="I5581" s="64"/>
      <c r="J5581" s="64"/>
      <c r="K5581" s="65"/>
      <c r="M5581" s="64"/>
      <c r="N5581" s="66"/>
      <c r="O5581" s="66"/>
      <c r="Q5581" s="67"/>
      <c r="R5581" s="68"/>
      <c r="S5581" s="63"/>
      <c r="AC5581" s="63">
        <v>82259.620247123763</v>
      </c>
      <c r="AD5581" s="63"/>
      <c r="AE5581" s="54" t="s">
        <v>177</v>
      </c>
      <c r="AG5581" s="63"/>
      <c r="AK5581" s="64"/>
      <c r="AL5581" s="64"/>
      <c r="AM5581" s="65"/>
      <c r="AO5581" s="64"/>
      <c r="AP5581" s="66"/>
      <c r="AQ5581" s="66"/>
      <c r="AS5581" s="67"/>
      <c r="AT5581" s="68"/>
    </row>
    <row r="5582" spans="1:46" x14ac:dyDescent="0.25">
      <c r="A5582" s="60">
        <v>84802.293677696027</v>
      </c>
      <c r="B5582" s="54">
        <f t="shared" si="233"/>
        <v>3</v>
      </c>
      <c r="C5582" s="54">
        <f t="shared" si="234"/>
        <v>5573</v>
      </c>
      <c r="D5582" s="60">
        <v>84802.293677696027</v>
      </c>
      <c r="G5582" s="63"/>
      <c r="I5582" s="64"/>
      <c r="J5582" s="64"/>
      <c r="K5582" s="65"/>
      <c r="M5582" s="64"/>
      <c r="N5582" s="66"/>
      <c r="O5582" s="66"/>
      <c r="Q5582" s="67"/>
      <c r="R5582" s="68"/>
      <c r="S5582" s="63"/>
      <c r="AC5582" s="63">
        <v>82274.988276308868</v>
      </c>
      <c r="AD5582" s="63"/>
      <c r="AE5582" s="54" t="s">
        <v>176</v>
      </c>
      <c r="AG5582" s="63"/>
      <c r="AK5582" s="64"/>
      <c r="AL5582" s="64"/>
      <c r="AM5582" s="65"/>
      <c r="AO5582" s="64"/>
      <c r="AP5582" s="66"/>
      <c r="AQ5582" s="66"/>
      <c r="AS5582" s="67"/>
      <c r="AT5582" s="68"/>
    </row>
    <row r="5583" spans="1:46" x14ac:dyDescent="0.25">
      <c r="A5583" s="60">
        <v>84817.311317975167</v>
      </c>
      <c r="B5583" s="54">
        <f t="shared" si="233"/>
        <v>4</v>
      </c>
      <c r="C5583" s="54">
        <f t="shared" si="234"/>
        <v>5574</v>
      </c>
      <c r="D5583" s="60">
        <v>84817.311317975167</v>
      </c>
      <c r="G5583" s="63"/>
      <c r="I5583" s="64"/>
      <c r="J5583" s="64"/>
      <c r="K5583" s="65"/>
      <c r="M5583" s="64"/>
      <c r="N5583" s="66"/>
      <c r="O5583" s="66"/>
      <c r="Q5583" s="67"/>
      <c r="R5583" s="68"/>
      <c r="S5583" s="63"/>
      <c r="AC5583" s="63">
        <v>82289.046213091351</v>
      </c>
      <c r="AD5583" s="63"/>
      <c r="AE5583" s="54" t="s">
        <v>177</v>
      </c>
      <c r="AG5583" s="63"/>
      <c r="AK5583" s="64"/>
      <c r="AL5583" s="64"/>
      <c r="AM5583" s="65"/>
      <c r="AO5583" s="64"/>
      <c r="AP5583" s="66"/>
      <c r="AQ5583" s="66"/>
      <c r="AS5583" s="67"/>
      <c r="AT5583" s="68"/>
    </row>
    <row r="5584" spans="1:46" x14ac:dyDescent="0.25">
      <c r="A5584" s="60">
        <v>84832.459028318059</v>
      </c>
      <c r="B5584" s="54">
        <f t="shared" si="233"/>
        <v>5</v>
      </c>
      <c r="C5584" s="54">
        <f t="shared" si="234"/>
        <v>5575</v>
      </c>
      <c r="D5584" s="60">
        <v>84832.459028318059</v>
      </c>
      <c r="G5584" s="63"/>
      <c r="I5584" s="64"/>
      <c r="J5584" s="64"/>
      <c r="K5584" s="65"/>
      <c r="M5584" s="64"/>
      <c r="N5584" s="66"/>
      <c r="O5584" s="66"/>
      <c r="Q5584" s="67"/>
      <c r="R5584" s="68"/>
      <c r="S5584" s="63"/>
      <c r="AC5584" s="63">
        <v>82304.572960864753</v>
      </c>
      <c r="AD5584" s="63"/>
      <c r="AE5584" s="54" t="s">
        <v>176</v>
      </c>
      <c r="AG5584" s="63"/>
      <c r="AK5584" s="64"/>
      <c r="AL5584" s="64"/>
      <c r="AM5584" s="65"/>
      <c r="AO5584" s="64"/>
      <c r="AP5584" s="66"/>
      <c r="AQ5584" s="66"/>
      <c r="AS5584" s="67"/>
      <c r="AT5584" s="68"/>
    </row>
    <row r="5585" spans="1:46" x14ac:dyDescent="0.25">
      <c r="A5585" s="60">
        <v>84847.733575908002</v>
      </c>
      <c r="B5585" s="54">
        <f t="shared" si="233"/>
        <v>6</v>
      </c>
      <c r="C5585" s="54">
        <f t="shared" si="234"/>
        <v>5576</v>
      </c>
      <c r="D5585" s="60">
        <v>84847.733575908002</v>
      </c>
      <c r="G5585" s="63"/>
      <c r="I5585" s="64"/>
      <c r="J5585" s="64"/>
      <c r="K5585" s="65"/>
      <c r="M5585" s="64"/>
      <c r="N5585" s="66"/>
      <c r="O5585" s="66"/>
      <c r="Q5585" s="67"/>
      <c r="R5585" s="68"/>
      <c r="S5585" s="63"/>
      <c r="AC5585" s="63">
        <v>82318.501596988644</v>
      </c>
      <c r="AD5585" s="63"/>
      <c r="AE5585" s="54" t="s">
        <v>177</v>
      </c>
      <c r="AG5585" s="63"/>
      <c r="AK5585" s="64"/>
      <c r="AL5585" s="64"/>
      <c r="AM5585" s="65"/>
      <c r="AO5585" s="64"/>
      <c r="AP5585" s="66"/>
      <c r="AQ5585" s="66"/>
      <c r="AS5585" s="67"/>
      <c r="AT5585" s="68"/>
    </row>
    <row r="5586" spans="1:46" x14ac:dyDescent="0.25">
      <c r="A5586" s="60">
        <v>84863.142498726957</v>
      </c>
      <c r="B5586" s="54">
        <f t="shared" si="233"/>
        <v>7</v>
      </c>
      <c r="C5586" s="54">
        <f t="shared" si="234"/>
        <v>5577</v>
      </c>
      <c r="D5586" s="60">
        <v>84863.142498726957</v>
      </c>
      <c r="G5586" s="63"/>
      <c r="I5586" s="64"/>
      <c r="J5586" s="64"/>
      <c r="K5586" s="65"/>
      <c r="M5586" s="64"/>
      <c r="N5586" s="66"/>
      <c r="O5586" s="66"/>
      <c r="Q5586" s="67"/>
      <c r="R5586" s="68"/>
      <c r="S5586" s="63"/>
      <c r="AC5586" s="63">
        <v>82334.036027515307</v>
      </c>
      <c r="AD5586" s="63"/>
      <c r="AE5586" s="54" t="s">
        <v>176</v>
      </c>
      <c r="AG5586" s="63"/>
      <c r="AK5586" s="64"/>
      <c r="AL5586" s="64"/>
      <c r="AM5586" s="65"/>
      <c r="AO5586" s="64"/>
      <c r="AP5586" s="66"/>
      <c r="AQ5586" s="66"/>
      <c r="AS5586" s="67"/>
      <c r="AT5586" s="68"/>
    </row>
    <row r="5587" spans="1:46" x14ac:dyDescent="0.25">
      <c r="A5587" s="60">
        <v>84878.662148690782</v>
      </c>
      <c r="B5587" s="54">
        <f t="shared" si="233"/>
        <v>8</v>
      </c>
      <c r="C5587" s="54">
        <f t="shared" si="234"/>
        <v>5578</v>
      </c>
      <c r="D5587" s="60">
        <v>84878.662148690782</v>
      </c>
      <c r="G5587" s="63"/>
      <c r="I5587" s="64"/>
      <c r="J5587" s="64"/>
      <c r="K5587" s="65"/>
      <c r="M5587" s="64"/>
      <c r="N5587" s="66"/>
      <c r="O5587" s="66"/>
      <c r="Q5587" s="67"/>
      <c r="R5587" s="68"/>
      <c r="S5587" s="63"/>
      <c r="AC5587" s="63">
        <v>82347.99965074379</v>
      </c>
      <c r="AD5587" s="63"/>
      <c r="AE5587" s="54" t="s">
        <v>177</v>
      </c>
      <c r="AG5587" s="63"/>
      <c r="AK5587" s="64"/>
      <c r="AL5587" s="64"/>
      <c r="AM5587" s="65"/>
      <c r="AO5587" s="64"/>
      <c r="AP5587" s="66"/>
      <c r="AQ5587" s="66"/>
      <c r="AS5587" s="67"/>
      <c r="AT5587" s="68"/>
    </row>
    <row r="5588" spans="1:46" x14ac:dyDescent="0.25">
      <c r="A5588" s="60">
        <v>84894.285039090086</v>
      </c>
      <c r="B5588" s="54">
        <f t="shared" si="233"/>
        <v>9</v>
      </c>
      <c r="C5588" s="54">
        <f t="shared" si="234"/>
        <v>5579</v>
      </c>
      <c r="D5588" s="60">
        <v>84894.285039090086</v>
      </c>
      <c r="G5588" s="63"/>
      <c r="I5588" s="64"/>
      <c r="J5588" s="64"/>
      <c r="K5588" s="65"/>
      <c r="M5588" s="64"/>
      <c r="N5588" s="66"/>
      <c r="O5588" s="66"/>
      <c r="Q5588" s="67"/>
      <c r="R5588" s="68"/>
      <c r="S5588" s="63"/>
      <c r="AC5588" s="63">
        <v>82363.397480739746</v>
      </c>
      <c r="AD5588" s="63"/>
      <c r="AE5588" s="54" t="s">
        <v>176</v>
      </c>
      <c r="AG5588" s="63"/>
      <c r="AK5588" s="64"/>
      <c r="AL5588" s="64"/>
      <c r="AM5588" s="65"/>
      <c r="AO5588" s="64"/>
      <c r="AP5588" s="66"/>
      <c r="AQ5588" s="66"/>
      <c r="AS5588" s="67"/>
      <c r="AT5588" s="68"/>
    </row>
    <row r="5589" spans="1:46" x14ac:dyDescent="0.25">
      <c r="A5589" s="60">
        <v>84909.969641446136</v>
      </c>
      <c r="B5589" s="54">
        <f t="shared" si="233"/>
        <v>10</v>
      </c>
      <c r="C5589" s="54">
        <f t="shared" si="234"/>
        <v>5580</v>
      </c>
      <c r="D5589" s="60">
        <v>84909.969641446136</v>
      </c>
      <c r="G5589" s="63"/>
      <c r="I5589" s="64"/>
      <c r="J5589" s="64"/>
      <c r="K5589" s="65"/>
      <c r="M5589" s="64"/>
      <c r="N5589" s="66"/>
      <c r="O5589" s="66"/>
      <c r="Q5589" s="67"/>
      <c r="R5589" s="68"/>
      <c r="S5589" s="63"/>
      <c r="AC5589" s="63">
        <v>82377.550739170983</v>
      </c>
      <c r="AD5589" s="63"/>
      <c r="AE5589" s="54" t="s">
        <v>177</v>
      </c>
      <c r="AG5589" s="63"/>
      <c r="AK5589" s="64"/>
      <c r="AL5589" s="64"/>
      <c r="AM5589" s="65"/>
      <c r="AO5589" s="64"/>
      <c r="AP5589" s="66"/>
      <c r="AQ5589" s="66"/>
      <c r="AS5589" s="67"/>
      <c r="AT5589" s="68"/>
    </row>
    <row r="5590" spans="1:46" x14ac:dyDescent="0.25">
      <c r="A5590" s="60">
        <v>84925.697595743462</v>
      </c>
      <c r="B5590" s="54">
        <f t="shared" si="233"/>
        <v>11</v>
      </c>
      <c r="C5590" s="54">
        <f t="shared" si="234"/>
        <v>5581</v>
      </c>
      <c r="D5590" s="60">
        <v>84925.697595743462</v>
      </c>
      <c r="G5590" s="63"/>
      <c r="I5590" s="64"/>
      <c r="J5590" s="64"/>
      <c r="K5590" s="65"/>
      <c r="M5590" s="64"/>
      <c r="N5590" s="66"/>
      <c r="O5590" s="66"/>
      <c r="Q5590" s="67"/>
      <c r="R5590" s="68"/>
      <c r="S5590" s="63"/>
      <c r="AC5590" s="63">
        <v>82392.698894722387</v>
      </c>
      <c r="AD5590" s="63"/>
      <c r="AE5590" s="54" t="s">
        <v>176</v>
      </c>
      <c r="AG5590" s="63"/>
      <c r="AK5590" s="64"/>
      <c r="AL5590" s="64"/>
      <c r="AM5590" s="65"/>
      <c r="AO5590" s="64"/>
      <c r="AP5590" s="66"/>
      <c r="AQ5590" s="66"/>
      <c r="AS5590" s="67"/>
      <c r="AT5590" s="68"/>
    </row>
    <row r="5591" spans="1:46" x14ac:dyDescent="0.25">
      <c r="A5591" s="60">
        <v>84941.418657483999</v>
      </c>
      <c r="B5591" s="54">
        <f t="shared" si="233"/>
        <v>12</v>
      </c>
      <c r="C5591" s="54">
        <f t="shared" si="234"/>
        <v>5582</v>
      </c>
      <c r="D5591" s="60">
        <v>84941.418657483999</v>
      </c>
      <c r="G5591" s="63"/>
      <c r="I5591" s="64"/>
      <c r="J5591" s="64"/>
      <c r="K5591" s="65"/>
      <c r="M5591" s="64"/>
      <c r="N5591" s="66"/>
      <c r="O5591" s="66"/>
      <c r="Q5591" s="67"/>
      <c r="R5591" s="68"/>
      <c r="S5591" s="63"/>
      <c r="AC5591" s="63">
        <v>82407.161169815809</v>
      </c>
      <c r="AD5591" s="63"/>
      <c r="AE5591" s="54" t="s">
        <v>177</v>
      </c>
      <c r="AG5591" s="63"/>
      <c r="AK5591" s="64"/>
      <c r="AL5591" s="64"/>
      <c r="AM5591" s="65"/>
      <c r="AO5591" s="64"/>
      <c r="AP5591" s="66"/>
      <c r="AQ5591" s="66"/>
      <c r="AS5591" s="67"/>
      <c r="AT5591" s="68"/>
    </row>
    <row r="5592" spans="1:46" x14ac:dyDescent="0.25">
      <c r="A5592" s="60">
        <v>84957.111238898709</v>
      </c>
      <c r="B5592" s="54">
        <f t="shared" si="233"/>
        <v>13</v>
      </c>
      <c r="C5592" s="54">
        <f t="shared" si="234"/>
        <v>5583</v>
      </c>
      <c r="D5592" s="60">
        <v>84957.111238898709</v>
      </c>
      <c r="G5592" s="63"/>
      <c r="I5592" s="64"/>
      <c r="J5592" s="64"/>
      <c r="K5592" s="65"/>
      <c r="M5592" s="64"/>
      <c r="N5592" s="66"/>
      <c r="O5592" s="66"/>
      <c r="Q5592" s="67"/>
      <c r="R5592" s="68"/>
      <c r="S5592" s="63"/>
      <c r="AC5592" s="63">
        <v>82421.991406249348</v>
      </c>
      <c r="AD5592" s="63"/>
      <c r="AE5592" s="54" t="s">
        <v>176</v>
      </c>
      <c r="AG5592" s="63"/>
      <c r="AK5592" s="64"/>
      <c r="AL5592" s="64"/>
      <c r="AM5592" s="65"/>
      <c r="AO5592" s="64"/>
      <c r="AP5592" s="66"/>
      <c r="AQ5592" s="66"/>
      <c r="AS5592" s="67"/>
      <c r="AT5592" s="68"/>
    </row>
    <row r="5593" spans="1:46" x14ac:dyDescent="0.25">
      <c r="A5593" s="60">
        <v>84972.729483556002</v>
      </c>
      <c r="B5593" s="54">
        <f t="shared" si="233"/>
        <v>14</v>
      </c>
      <c r="C5593" s="54">
        <f t="shared" si="234"/>
        <v>5584</v>
      </c>
      <c r="D5593" s="60">
        <v>84972.729483556002</v>
      </c>
      <c r="G5593" s="63"/>
      <c r="I5593" s="64"/>
      <c r="J5593" s="64"/>
      <c r="K5593" s="65"/>
      <c r="M5593" s="64"/>
      <c r="N5593" s="66"/>
      <c r="O5593" s="66"/>
      <c r="Q5593" s="67"/>
      <c r="R5593" s="68"/>
      <c r="S5593" s="63"/>
      <c r="AC5593" s="63">
        <v>82436.825869404711</v>
      </c>
      <c r="AD5593" s="63"/>
      <c r="AE5593" s="54" t="s">
        <v>177</v>
      </c>
      <c r="AG5593" s="63"/>
      <c r="AK5593" s="64"/>
      <c r="AL5593" s="64"/>
      <c r="AM5593" s="65"/>
      <c r="AO5593" s="64"/>
      <c r="AP5593" s="66"/>
      <c r="AQ5593" s="66"/>
      <c r="AS5593" s="67"/>
      <c r="AT5593" s="68"/>
    </row>
    <row r="5594" spans="1:46" x14ac:dyDescent="0.25">
      <c r="A5594" s="60">
        <v>84988.257021741476</v>
      </c>
      <c r="B5594" s="54">
        <f t="shared" si="233"/>
        <v>15</v>
      </c>
      <c r="C5594" s="54">
        <f t="shared" si="234"/>
        <v>5585</v>
      </c>
      <c r="D5594" s="60">
        <v>84988.257021741476</v>
      </c>
      <c r="G5594" s="63"/>
      <c r="I5594" s="64"/>
      <c r="J5594" s="64"/>
      <c r="K5594" s="65"/>
      <c r="M5594" s="64"/>
      <c r="N5594" s="66"/>
      <c r="O5594" s="66"/>
      <c r="Q5594" s="67"/>
      <c r="R5594" s="68"/>
      <c r="S5594" s="63"/>
      <c r="AC5594" s="63">
        <v>82451.323422920424</v>
      </c>
      <c r="AD5594" s="63"/>
      <c r="AE5594" s="54" t="s">
        <v>176</v>
      </c>
      <c r="AG5594" s="63"/>
      <c r="AK5594" s="64"/>
      <c r="AL5594" s="64"/>
      <c r="AM5594" s="65"/>
      <c r="AO5594" s="64"/>
      <c r="AP5594" s="66"/>
      <c r="AQ5594" s="66"/>
      <c r="AS5594" s="67"/>
      <c r="AT5594" s="68"/>
    </row>
    <row r="5595" spans="1:46" x14ac:dyDescent="0.25">
      <c r="A5595" s="60">
        <v>85003.663878681604</v>
      </c>
      <c r="B5595" s="54">
        <f t="shared" si="233"/>
        <v>16</v>
      </c>
      <c r="C5595" s="54">
        <f t="shared" si="234"/>
        <v>5586</v>
      </c>
      <c r="D5595" s="60">
        <v>85003.663878681604</v>
      </c>
      <c r="G5595" s="63"/>
      <c r="I5595" s="64"/>
      <c r="J5595" s="64"/>
      <c r="K5595" s="65"/>
      <c r="M5595" s="64"/>
      <c r="N5595" s="66"/>
      <c r="O5595" s="66"/>
      <c r="Q5595" s="67"/>
      <c r="R5595" s="68"/>
      <c r="S5595" s="63"/>
      <c r="AC5595" s="63">
        <v>82466.519944694359</v>
      </c>
      <c r="AD5595" s="63"/>
      <c r="AE5595" s="54" t="s">
        <v>177</v>
      </c>
      <c r="AG5595" s="63"/>
      <c r="AK5595" s="64"/>
      <c r="AL5595" s="64"/>
      <c r="AM5595" s="65"/>
      <c r="AO5595" s="64"/>
      <c r="AP5595" s="66"/>
      <c r="AQ5595" s="66"/>
      <c r="AS5595" s="67"/>
      <c r="AT5595" s="68"/>
    </row>
    <row r="5596" spans="1:46" x14ac:dyDescent="0.25">
      <c r="A5596" s="60">
        <v>85018.945507638622</v>
      </c>
      <c r="B5596" s="54">
        <f t="shared" si="233"/>
        <v>17</v>
      </c>
      <c r="C5596" s="54">
        <f t="shared" si="234"/>
        <v>5587</v>
      </c>
      <c r="D5596" s="60">
        <v>85018.945507638622</v>
      </c>
      <c r="G5596" s="63"/>
      <c r="I5596" s="64"/>
      <c r="J5596" s="64"/>
      <c r="K5596" s="65"/>
      <c r="M5596" s="64"/>
      <c r="N5596" s="66"/>
      <c r="O5596" s="66"/>
      <c r="Q5596" s="67"/>
      <c r="R5596" s="68"/>
      <c r="S5596" s="63"/>
      <c r="AC5596" s="63">
        <v>82480.730798149947</v>
      </c>
      <c r="AD5596" s="63"/>
      <c r="AE5596" s="54" t="s">
        <v>176</v>
      </c>
      <c r="AG5596" s="63"/>
      <c r="AK5596" s="64"/>
      <c r="AL5596" s="64"/>
      <c r="AM5596" s="65"/>
      <c r="AO5596" s="64"/>
      <c r="AP5596" s="66"/>
      <c r="AQ5596" s="66"/>
      <c r="AS5596" s="67"/>
      <c r="AT5596" s="68"/>
    </row>
    <row r="5597" spans="1:46" x14ac:dyDescent="0.25">
      <c r="A5597" s="60">
        <v>85034.092861620244</v>
      </c>
      <c r="B5597" s="54">
        <f t="shared" si="233"/>
        <v>18</v>
      </c>
      <c r="C5597" s="54">
        <f t="shared" si="234"/>
        <v>5588</v>
      </c>
      <c r="D5597" s="60">
        <v>85034.092861620244</v>
      </c>
      <c r="G5597" s="63"/>
      <c r="I5597" s="64"/>
      <c r="J5597" s="64"/>
      <c r="K5597" s="65"/>
      <c r="M5597" s="64"/>
      <c r="N5597" s="66"/>
      <c r="O5597" s="66"/>
      <c r="Q5597" s="67"/>
      <c r="R5597" s="68"/>
      <c r="S5597" s="63"/>
      <c r="AC5597" s="63">
        <v>82496.200869153254</v>
      </c>
      <c r="AD5597" s="63"/>
      <c r="AE5597" s="54" t="s">
        <v>177</v>
      </c>
      <c r="AG5597" s="63"/>
      <c r="AK5597" s="64"/>
      <c r="AL5597" s="64"/>
      <c r="AM5597" s="65"/>
      <c r="AO5597" s="64"/>
      <c r="AP5597" s="66"/>
      <c r="AQ5597" s="66"/>
      <c r="AS5597" s="67"/>
      <c r="AT5597" s="68"/>
    </row>
    <row r="5598" spans="1:46" x14ac:dyDescent="0.25">
      <c r="A5598" s="60">
        <v>85049.116464727558</v>
      </c>
      <c r="B5598" s="54">
        <f t="shared" si="233"/>
        <v>19</v>
      </c>
      <c r="C5598" s="54">
        <f t="shared" si="234"/>
        <v>5589</v>
      </c>
      <c r="D5598" s="60">
        <v>85049.116464727558</v>
      </c>
      <c r="G5598" s="63"/>
      <c r="I5598" s="64"/>
      <c r="J5598" s="64"/>
      <c r="K5598" s="65"/>
      <c r="M5598" s="64"/>
      <c r="N5598" s="66"/>
      <c r="O5598" s="66"/>
      <c r="Q5598" s="67"/>
      <c r="R5598" s="68"/>
      <c r="S5598" s="63"/>
      <c r="AC5598" s="63">
        <v>82510.231950743124</v>
      </c>
      <c r="AD5598" s="63"/>
      <c r="AE5598" s="54" t="s">
        <v>176</v>
      </c>
      <c r="AG5598" s="63"/>
      <c r="AK5598" s="64"/>
      <c r="AL5598" s="64"/>
      <c r="AM5598" s="65"/>
      <c r="AO5598" s="64"/>
      <c r="AP5598" s="66"/>
      <c r="AQ5598" s="66"/>
      <c r="AS5598" s="67"/>
      <c r="AT5598" s="68"/>
    </row>
    <row r="5599" spans="1:46" x14ac:dyDescent="0.25">
      <c r="A5599" s="60">
        <v>85064.026741302572</v>
      </c>
      <c r="B5599" s="54">
        <f t="shared" si="233"/>
        <v>20</v>
      </c>
      <c r="C5599" s="54">
        <f t="shared" si="234"/>
        <v>5590</v>
      </c>
      <c r="D5599" s="60">
        <v>85064.026741302572</v>
      </c>
      <c r="G5599" s="63"/>
      <c r="I5599" s="64"/>
      <c r="J5599" s="64"/>
      <c r="K5599" s="65"/>
      <c r="M5599" s="64"/>
      <c r="N5599" s="66"/>
      <c r="O5599" s="66"/>
      <c r="Q5599" s="67"/>
      <c r="R5599" s="68"/>
      <c r="S5599" s="63"/>
      <c r="AC5599" s="63">
        <v>82525.827025032602</v>
      </c>
      <c r="AD5599" s="63"/>
      <c r="AE5599" s="54" t="s">
        <v>177</v>
      </c>
      <c r="AG5599" s="63"/>
      <c r="AK5599" s="64"/>
      <c r="AL5599" s="64"/>
      <c r="AM5599" s="65"/>
      <c r="AO5599" s="64"/>
      <c r="AP5599" s="66"/>
      <c r="AQ5599" s="66"/>
      <c r="AS5599" s="67"/>
      <c r="AT5599" s="68"/>
    </row>
    <row r="5600" spans="1:46" x14ac:dyDescent="0.25">
      <c r="A5600" s="60">
        <v>85078.848037179094</v>
      </c>
      <c r="B5600" s="54">
        <f t="shared" si="233"/>
        <v>21</v>
      </c>
      <c r="C5600" s="54">
        <f t="shared" si="234"/>
        <v>5591</v>
      </c>
      <c r="D5600" s="60">
        <v>85078.848037179094</v>
      </c>
      <c r="G5600" s="63"/>
      <c r="I5600" s="64"/>
      <c r="J5600" s="64"/>
      <c r="K5600" s="65"/>
      <c r="M5600" s="64"/>
      <c r="N5600" s="66"/>
      <c r="O5600" s="66"/>
      <c r="Q5600" s="67"/>
      <c r="R5600" s="68"/>
      <c r="S5600" s="63"/>
      <c r="AC5600" s="63">
        <v>82539.82978117466</v>
      </c>
      <c r="AD5600" s="63"/>
      <c r="AE5600" s="54" t="s">
        <v>176</v>
      </c>
      <c r="AG5600" s="63"/>
      <c r="AK5600" s="64"/>
      <c r="AL5600" s="64"/>
      <c r="AM5600" s="65"/>
      <c r="AO5600" s="64"/>
      <c r="AP5600" s="66"/>
      <c r="AQ5600" s="66"/>
      <c r="AS5600" s="67"/>
      <c r="AT5600" s="68"/>
    </row>
    <row r="5601" spans="1:46" x14ac:dyDescent="0.25">
      <c r="A5601" s="60">
        <v>85093.604264592752</v>
      </c>
      <c r="B5601" s="54">
        <f t="shared" si="233"/>
        <v>22</v>
      </c>
      <c r="C5601" s="54">
        <f t="shared" si="234"/>
        <v>5592</v>
      </c>
      <c r="D5601" s="60">
        <v>85093.604264592752</v>
      </c>
      <c r="G5601" s="63"/>
      <c r="I5601" s="64"/>
      <c r="J5601" s="64"/>
      <c r="K5601" s="65"/>
      <c r="M5601" s="64"/>
      <c r="N5601" s="66"/>
      <c r="O5601" s="66"/>
      <c r="Q5601" s="67"/>
      <c r="R5601" s="68"/>
      <c r="S5601" s="63"/>
      <c r="AC5601" s="63">
        <v>82555.378468936309</v>
      </c>
      <c r="AD5601" s="63"/>
      <c r="AE5601" s="54" t="s">
        <v>177</v>
      </c>
      <c r="AG5601" s="63"/>
      <c r="AK5601" s="64"/>
      <c r="AL5601" s="64"/>
      <c r="AM5601" s="65"/>
      <c r="AO5601" s="64"/>
      <c r="AP5601" s="66"/>
      <c r="AQ5601" s="66"/>
      <c r="AS5601" s="67"/>
      <c r="AT5601" s="68"/>
    </row>
    <row r="5602" spans="1:46" x14ac:dyDescent="0.25">
      <c r="A5602" s="60">
        <v>85108.329006160144</v>
      </c>
      <c r="B5602" s="54">
        <f t="shared" si="233"/>
        <v>23</v>
      </c>
      <c r="C5602" s="54">
        <f t="shared" si="234"/>
        <v>5593</v>
      </c>
      <c r="D5602" s="60">
        <v>85108.329006160144</v>
      </c>
      <c r="G5602" s="63"/>
      <c r="I5602" s="64"/>
      <c r="J5602" s="64"/>
      <c r="K5602" s="65"/>
      <c r="M5602" s="64"/>
      <c r="N5602" s="66"/>
      <c r="O5602" s="66"/>
      <c r="Q5602" s="67"/>
      <c r="R5602" s="68"/>
      <c r="S5602" s="63"/>
      <c r="AC5602" s="63">
        <v>82569.515702201519</v>
      </c>
      <c r="AD5602" s="63"/>
      <c r="AE5602" s="54" t="s">
        <v>176</v>
      </c>
      <c r="AG5602" s="63"/>
      <c r="AK5602" s="64"/>
      <c r="AL5602" s="64"/>
      <c r="AM5602" s="65"/>
      <c r="AO5602" s="64"/>
      <c r="AP5602" s="66"/>
      <c r="AQ5602" s="66"/>
      <c r="AS5602" s="67"/>
      <c r="AT5602" s="68"/>
    </row>
    <row r="5603" spans="1:46" x14ac:dyDescent="0.25">
      <c r="A5603" s="60">
        <v>85123.051704014186</v>
      </c>
      <c r="B5603" s="54">
        <f t="shared" si="233"/>
        <v>24</v>
      </c>
      <c r="C5603" s="54">
        <f t="shared" si="234"/>
        <v>5594</v>
      </c>
      <c r="D5603" s="60">
        <v>85123.051704014186</v>
      </c>
      <c r="G5603" s="63"/>
      <c r="I5603" s="64"/>
      <c r="J5603" s="64"/>
      <c r="K5603" s="65"/>
      <c r="M5603" s="64"/>
      <c r="N5603" s="66"/>
      <c r="O5603" s="66"/>
      <c r="Q5603" s="67"/>
      <c r="R5603" s="68"/>
      <c r="S5603" s="63"/>
      <c r="AC5603" s="63">
        <v>82584.859847679734</v>
      </c>
      <c r="AD5603" s="63"/>
      <c r="AE5603" s="54" t="s">
        <v>177</v>
      </c>
      <c r="AG5603" s="63"/>
      <c r="AK5603" s="64"/>
      <c r="AL5603" s="64"/>
      <c r="AM5603" s="65"/>
      <c r="AO5603" s="64"/>
      <c r="AP5603" s="66"/>
      <c r="AQ5603" s="66"/>
      <c r="AS5603" s="67"/>
      <c r="AT5603" s="68"/>
    </row>
    <row r="5604" spans="1:46" x14ac:dyDescent="0.25">
      <c r="A5604" s="60">
        <v>85137.80847127689</v>
      </c>
      <c r="B5604" s="54">
        <f t="shared" si="233"/>
        <v>1</v>
      </c>
      <c r="C5604" s="54">
        <f t="shared" si="234"/>
        <v>5595</v>
      </c>
      <c r="D5604" s="60">
        <v>85137.80847127689</v>
      </c>
      <c r="G5604" s="63"/>
      <c r="I5604" s="64"/>
      <c r="J5604" s="64"/>
      <c r="K5604" s="65"/>
      <c r="M5604" s="64"/>
      <c r="N5604" s="66"/>
      <c r="O5604" s="66"/>
      <c r="Q5604" s="67"/>
      <c r="R5604" s="68"/>
      <c r="S5604" s="63"/>
      <c r="AC5604" s="63">
        <v>82599.266411901917</v>
      </c>
      <c r="AD5604" s="63"/>
      <c r="AE5604" s="54" t="s">
        <v>176</v>
      </c>
      <c r="AG5604" s="63"/>
      <c r="AK5604" s="64"/>
      <c r="AL5604" s="64"/>
      <c r="AM5604" s="65"/>
      <c r="AO5604" s="64"/>
      <c r="AP5604" s="66"/>
      <c r="AQ5604" s="66"/>
      <c r="AS5604" s="67"/>
      <c r="AT5604" s="68"/>
    </row>
    <row r="5605" spans="1:46" x14ac:dyDescent="0.25">
      <c r="A5605" s="60">
        <v>85152.626328135841</v>
      </c>
      <c r="B5605" s="54">
        <f t="shared" si="233"/>
        <v>2</v>
      </c>
      <c r="C5605" s="54">
        <f t="shared" si="234"/>
        <v>5596</v>
      </c>
      <c r="D5605" s="60">
        <v>85152.626328135841</v>
      </c>
      <c r="G5605" s="63"/>
      <c r="I5605" s="64"/>
      <c r="J5605" s="64"/>
      <c r="K5605" s="65"/>
      <c r="M5605" s="64"/>
      <c r="N5605" s="66"/>
      <c r="O5605" s="66"/>
      <c r="Q5605" s="67"/>
      <c r="R5605" s="68"/>
      <c r="S5605" s="63"/>
      <c r="AC5605" s="63">
        <v>82614.287132663652</v>
      </c>
      <c r="AD5605" s="63"/>
      <c r="AE5605" s="54" t="s">
        <v>177</v>
      </c>
      <c r="AG5605" s="63"/>
      <c r="AK5605" s="64"/>
      <c r="AL5605" s="64"/>
      <c r="AM5605" s="65"/>
      <c r="AO5605" s="64"/>
      <c r="AP5605" s="66"/>
      <c r="AQ5605" s="66"/>
      <c r="AS5605" s="67"/>
      <c r="AT5605" s="68"/>
    </row>
    <row r="5606" spans="1:46" x14ac:dyDescent="0.25">
      <c r="A5606" s="60">
        <v>85167.535979132634</v>
      </c>
      <c r="B5606" s="54">
        <f t="shared" si="233"/>
        <v>3</v>
      </c>
      <c r="C5606" s="54">
        <f t="shared" si="234"/>
        <v>5597</v>
      </c>
      <c r="D5606" s="60">
        <v>85167.535979132634</v>
      </c>
      <c r="G5606" s="63"/>
      <c r="I5606" s="64"/>
      <c r="J5606" s="64"/>
      <c r="K5606" s="65"/>
      <c r="M5606" s="64"/>
      <c r="N5606" s="66"/>
      <c r="O5606" s="66"/>
      <c r="Q5606" s="67"/>
      <c r="R5606" s="68"/>
      <c r="S5606" s="63"/>
      <c r="AC5606" s="63">
        <v>82629.035896754824</v>
      </c>
      <c r="AD5606" s="63"/>
      <c r="AE5606" s="54" t="s">
        <v>176</v>
      </c>
      <c r="AG5606" s="63"/>
      <c r="AK5606" s="64"/>
      <c r="AL5606" s="64"/>
      <c r="AM5606" s="65"/>
      <c r="AO5606" s="64"/>
      <c r="AP5606" s="66"/>
      <c r="AQ5606" s="66"/>
      <c r="AS5606" s="67"/>
      <c r="AT5606" s="68"/>
    </row>
    <row r="5607" spans="1:46" x14ac:dyDescent="0.25">
      <c r="A5607" s="60">
        <v>85182.555243960582</v>
      </c>
      <c r="B5607" s="54">
        <f t="shared" si="233"/>
        <v>4</v>
      </c>
      <c r="C5607" s="54">
        <f t="shared" si="234"/>
        <v>5598</v>
      </c>
      <c r="D5607" s="60">
        <v>85182.555243960582</v>
      </c>
      <c r="G5607" s="63"/>
      <c r="I5607" s="64"/>
      <c r="J5607" s="64"/>
      <c r="K5607" s="65"/>
      <c r="M5607" s="64"/>
      <c r="N5607" s="66"/>
      <c r="O5607" s="66"/>
      <c r="Q5607" s="67"/>
      <c r="R5607" s="68"/>
      <c r="S5607" s="63"/>
      <c r="AC5607" s="63">
        <v>82643.676024956629</v>
      </c>
      <c r="AD5607" s="63"/>
      <c r="AE5607" s="54" t="s">
        <v>177</v>
      </c>
      <c r="AG5607" s="63"/>
      <c r="AK5607" s="64"/>
      <c r="AL5607" s="64"/>
      <c r="AM5607" s="65"/>
      <c r="AO5607" s="64"/>
      <c r="AP5607" s="66"/>
      <c r="AQ5607" s="66"/>
      <c r="AS5607" s="67"/>
      <c r="AT5607" s="68"/>
    </row>
    <row r="5608" spans="1:46" x14ac:dyDescent="0.25">
      <c r="A5608" s="60">
        <v>85197.70140274195</v>
      </c>
      <c r="B5608" s="54">
        <f t="shared" si="233"/>
        <v>5</v>
      </c>
      <c r="C5608" s="54">
        <f t="shared" si="234"/>
        <v>5599</v>
      </c>
      <c r="D5608" s="60">
        <v>85197.70140274195</v>
      </c>
      <c r="G5608" s="63"/>
      <c r="I5608" s="64"/>
      <c r="J5608" s="64"/>
      <c r="K5608" s="65"/>
      <c r="M5608" s="64"/>
      <c r="N5608" s="66"/>
      <c r="O5608" s="66"/>
      <c r="Q5608" s="67"/>
      <c r="R5608" s="68"/>
      <c r="S5608" s="63"/>
      <c r="AC5608" s="63">
        <v>82658.761162958574</v>
      </c>
      <c r="AD5608" s="63"/>
      <c r="AE5608" s="54" t="s">
        <v>176</v>
      </c>
      <c r="AG5608" s="63"/>
      <c r="AK5608" s="64"/>
      <c r="AL5608" s="64"/>
      <c r="AM5608" s="65"/>
      <c r="AO5608" s="64"/>
      <c r="AP5608" s="66"/>
      <c r="AQ5608" s="66"/>
      <c r="AS5608" s="67"/>
      <c r="AT5608" s="68"/>
    </row>
    <row r="5609" spans="1:46" x14ac:dyDescent="0.25">
      <c r="A5609" s="60">
        <v>85212.978487062268</v>
      </c>
      <c r="B5609" s="54">
        <f t="shared" si="233"/>
        <v>6</v>
      </c>
      <c r="C5609" s="54">
        <f t="shared" si="234"/>
        <v>5600</v>
      </c>
      <c r="D5609" s="60">
        <v>85212.978487062268</v>
      </c>
      <c r="G5609" s="63"/>
      <c r="I5609" s="64"/>
      <c r="J5609" s="64"/>
      <c r="K5609" s="65"/>
      <c r="M5609" s="64"/>
      <c r="N5609" s="66"/>
      <c r="O5609" s="66"/>
      <c r="Q5609" s="67"/>
      <c r="R5609" s="68"/>
      <c r="S5609" s="63"/>
      <c r="AC5609" s="63">
        <v>82673.041975637898</v>
      </c>
      <c r="AD5609" s="63"/>
      <c r="AE5609" s="54" t="s">
        <v>177</v>
      </c>
      <c r="AG5609" s="63"/>
      <c r="AK5609" s="64"/>
      <c r="AL5609" s="64"/>
      <c r="AM5609" s="65"/>
      <c r="AO5609" s="64"/>
      <c r="AP5609" s="66"/>
      <c r="AQ5609" s="66"/>
      <c r="AS5609" s="67"/>
      <c r="AT5609" s="68"/>
    </row>
    <row r="5610" spans="1:46" x14ac:dyDescent="0.25">
      <c r="A5610" s="60">
        <v>85228.38423261838</v>
      </c>
      <c r="B5610" s="54">
        <f t="shared" si="233"/>
        <v>7</v>
      </c>
      <c r="C5610" s="54">
        <f t="shared" si="234"/>
        <v>5601</v>
      </c>
      <c r="D5610" s="60">
        <v>85228.38423261838</v>
      </c>
      <c r="G5610" s="63"/>
      <c r="I5610" s="64"/>
      <c r="J5610" s="64"/>
      <c r="K5610" s="65"/>
      <c r="M5610" s="64"/>
      <c r="N5610" s="66"/>
      <c r="O5610" s="66"/>
      <c r="Q5610" s="67"/>
      <c r="R5610" s="68"/>
      <c r="S5610" s="63"/>
      <c r="AC5610" s="63">
        <v>82688.388915131334</v>
      </c>
      <c r="AD5610" s="63"/>
      <c r="AE5610" s="54" t="s">
        <v>176</v>
      </c>
      <c r="AG5610" s="63"/>
      <c r="AK5610" s="64"/>
      <c r="AL5610" s="64"/>
      <c r="AM5610" s="65"/>
      <c r="AO5610" s="64"/>
      <c r="AP5610" s="66"/>
      <c r="AQ5610" s="66"/>
      <c r="AS5610" s="67"/>
      <c r="AT5610" s="68"/>
    </row>
    <row r="5611" spans="1:46" x14ac:dyDescent="0.25">
      <c r="A5611" s="60">
        <v>85243.907830034848</v>
      </c>
      <c r="B5611" s="54">
        <f t="shared" si="233"/>
        <v>8</v>
      </c>
      <c r="C5611" s="54">
        <f t="shared" si="234"/>
        <v>5602</v>
      </c>
      <c r="D5611" s="60">
        <v>85243.907830034848</v>
      </c>
      <c r="G5611" s="63"/>
      <c r="I5611" s="64"/>
      <c r="J5611" s="64"/>
      <c r="K5611" s="65"/>
      <c r="M5611" s="64"/>
      <c r="N5611" s="66"/>
      <c r="O5611" s="66"/>
      <c r="Q5611" s="67"/>
      <c r="R5611" s="68"/>
      <c r="S5611" s="63"/>
      <c r="AC5611" s="63">
        <v>82702.407307655085</v>
      </c>
      <c r="AD5611" s="63"/>
      <c r="AE5611" s="54" t="s">
        <v>177</v>
      </c>
      <c r="AG5611" s="63"/>
      <c r="AK5611" s="64"/>
      <c r="AL5611" s="64"/>
      <c r="AM5611" s="65"/>
      <c r="AO5611" s="64"/>
      <c r="AP5611" s="66"/>
      <c r="AQ5611" s="66"/>
      <c r="AS5611" s="67"/>
      <c r="AT5611" s="68"/>
    </row>
    <row r="5612" spans="1:46" x14ac:dyDescent="0.25">
      <c r="A5612" s="60">
        <v>85259.525553446729</v>
      </c>
      <c r="B5612" s="54">
        <f t="shared" si="233"/>
        <v>9</v>
      </c>
      <c r="C5612" s="54">
        <f t="shared" si="234"/>
        <v>5603</v>
      </c>
      <c r="D5612" s="60">
        <v>85259.525553446729</v>
      </c>
      <c r="G5612" s="63"/>
      <c r="I5612" s="64"/>
      <c r="J5612" s="64"/>
      <c r="K5612" s="65"/>
      <c r="M5612" s="64"/>
      <c r="N5612" s="66"/>
      <c r="O5612" s="66"/>
      <c r="Q5612" s="67"/>
      <c r="R5612" s="68"/>
      <c r="S5612" s="63"/>
      <c r="AC5612" s="63">
        <v>82717.901006545406</v>
      </c>
      <c r="AD5612" s="63"/>
      <c r="AE5612" s="54" t="s">
        <v>176</v>
      </c>
      <c r="AG5612" s="63"/>
      <c r="AK5612" s="64"/>
      <c r="AL5612" s="64"/>
      <c r="AM5612" s="65"/>
      <c r="AO5612" s="64"/>
      <c r="AP5612" s="66"/>
      <c r="AQ5612" s="66"/>
      <c r="AS5612" s="67"/>
      <c r="AT5612" s="68"/>
    </row>
    <row r="5613" spans="1:46" x14ac:dyDescent="0.25">
      <c r="A5613" s="60">
        <v>85275.215698581189</v>
      </c>
      <c r="B5613" s="54">
        <f t="shared" si="233"/>
        <v>10</v>
      </c>
      <c r="C5613" s="54">
        <f t="shared" si="234"/>
        <v>5604</v>
      </c>
      <c r="D5613" s="60">
        <v>85275.215698581189</v>
      </c>
      <c r="G5613" s="63"/>
      <c r="I5613" s="64"/>
      <c r="J5613" s="64"/>
      <c r="K5613" s="65"/>
      <c r="M5613" s="64"/>
      <c r="N5613" s="66"/>
      <c r="O5613" s="66"/>
      <c r="Q5613" s="67"/>
      <c r="R5613" s="68"/>
      <c r="S5613" s="63"/>
      <c r="AC5613" s="63">
        <v>82731.805439236108</v>
      </c>
      <c r="AD5613" s="63"/>
      <c r="AE5613" s="54" t="s">
        <v>177</v>
      </c>
      <c r="AG5613" s="63"/>
      <c r="AK5613" s="64"/>
      <c r="AL5613" s="64"/>
      <c r="AM5613" s="65"/>
      <c r="AO5613" s="64"/>
      <c r="AP5613" s="66"/>
      <c r="AQ5613" s="66"/>
      <c r="AS5613" s="67"/>
      <c r="AT5613" s="68"/>
    </row>
    <row r="5614" spans="1:46" x14ac:dyDescent="0.25">
      <c r="A5614" s="60">
        <v>85290.937055087648</v>
      </c>
      <c r="B5614" s="54">
        <f t="shared" si="233"/>
        <v>11</v>
      </c>
      <c r="C5614" s="54">
        <f t="shared" si="234"/>
        <v>5605</v>
      </c>
      <c r="D5614" s="60">
        <v>85290.937055087648</v>
      </c>
      <c r="G5614" s="63"/>
      <c r="I5614" s="64"/>
      <c r="J5614" s="64"/>
      <c r="K5614" s="65"/>
      <c r="M5614" s="64"/>
      <c r="N5614" s="66"/>
      <c r="O5614" s="66"/>
      <c r="Q5614" s="67"/>
      <c r="R5614" s="68"/>
      <c r="S5614" s="63"/>
      <c r="AC5614" s="63">
        <v>82747.316743853502</v>
      </c>
      <c r="AD5614" s="63"/>
      <c r="AE5614" s="54" t="s">
        <v>176</v>
      </c>
      <c r="AG5614" s="63"/>
      <c r="AK5614" s="64"/>
      <c r="AL5614" s="64"/>
      <c r="AM5614" s="65"/>
      <c r="AO5614" s="64"/>
      <c r="AP5614" s="66"/>
      <c r="AQ5614" s="66"/>
      <c r="AS5614" s="67"/>
      <c r="AT5614" s="68"/>
    </row>
    <row r="5615" spans="1:46" x14ac:dyDescent="0.25">
      <c r="A5615" s="60">
        <v>85306.664714023005</v>
      </c>
      <c r="B5615" s="54">
        <f t="shared" si="233"/>
        <v>12</v>
      </c>
      <c r="C5615" s="54">
        <f t="shared" si="234"/>
        <v>5606</v>
      </c>
      <c r="D5615" s="60">
        <v>85306.664714023005</v>
      </c>
      <c r="G5615" s="63"/>
      <c r="I5615" s="64"/>
      <c r="J5615" s="64"/>
      <c r="K5615" s="65"/>
      <c r="M5615" s="64"/>
      <c r="N5615" s="66"/>
      <c r="O5615" s="66"/>
      <c r="Q5615" s="67"/>
      <c r="R5615" s="68"/>
      <c r="S5615" s="63"/>
      <c r="AC5615" s="63">
        <v>82761.275922822766</v>
      </c>
      <c r="AD5615" s="63"/>
      <c r="AE5615" s="54" t="s">
        <v>177</v>
      </c>
      <c r="AG5615" s="63"/>
      <c r="AK5615" s="64"/>
      <c r="AL5615" s="64"/>
      <c r="AM5615" s="65"/>
      <c r="AO5615" s="64"/>
      <c r="AP5615" s="66"/>
      <c r="AQ5615" s="66"/>
      <c r="AS5615" s="67"/>
      <c r="AT5615" s="68"/>
    </row>
    <row r="5616" spans="1:46" x14ac:dyDescent="0.25">
      <c r="A5616" s="60">
        <v>85322.350402847864</v>
      </c>
      <c r="B5616" s="54">
        <f t="shared" si="233"/>
        <v>13</v>
      </c>
      <c r="C5616" s="54">
        <f t="shared" si="234"/>
        <v>5607</v>
      </c>
      <c r="D5616" s="60">
        <v>85322.350402847864</v>
      </c>
      <c r="G5616" s="63"/>
      <c r="I5616" s="64"/>
      <c r="J5616" s="64"/>
      <c r="K5616" s="65"/>
      <c r="M5616" s="64"/>
      <c r="N5616" s="66"/>
      <c r="O5616" s="66"/>
      <c r="Q5616" s="67"/>
      <c r="R5616" s="68"/>
      <c r="S5616" s="63"/>
      <c r="AC5616" s="63">
        <v>82776.676658702549</v>
      </c>
      <c r="AD5616" s="63"/>
      <c r="AE5616" s="54" t="s">
        <v>176</v>
      </c>
      <c r="AG5616" s="63"/>
      <c r="AK5616" s="64"/>
      <c r="AL5616" s="64"/>
      <c r="AM5616" s="65"/>
      <c r="AO5616" s="64"/>
      <c r="AP5616" s="66"/>
      <c r="AQ5616" s="66"/>
      <c r="AS5616" s="67"/>
      <c r="AT5616" s="68"/>
    </row>
    <row r="5617" spans="1:46" x14ac:dyDescent="0.25">
      <c r="A5617" s="60">
        <v>85337.975012045819</v>
      </c>
      <c r="B5617" s="54">
        <f t="shared" si="233"/>
        <v>14</v>
      </c>
      <c r="C5617" s="54">
        <f t="shared" si="234"/>
        <v>5608</v>
      </c>
      <c r="D5617" s="60">
        <v>85337.975012045819</v>
      </c>
      <c r="G5617" s="63"/>
      <c r="I5617" s="64"/>
      <c r="J5617" s="64"/>
      <c r="K5617" s="65"/>
      <c r="M5617" s="64"/>
      <c r="N5617" s="66"/>
      <c r="O5617" s="66"/>
      <c r="Q5617" s="67"/>
      <c r="R5617" s="68"/>
      <c r="S5617" s="63"/>
      <c r="AC5617" s="63">
        <v>82790.849786167499</v>
      </c>
      <c r="AD5617" s="63"/>
      <c r="AE5617" s="54" t="s">
        <v>177</v>
      </c>
      <c r="AG5617" s="63"/>
      <c r="AK5617" s="64"/>
      <c r="AL5617" s="64"/>
      <c r="AM5617" s="65"/>
      <c r="AO5617" s="64"/>
      <c r="AP5617" s="66"/>
      <c r="AQ5617" s="66"/>
      <c r="AS5617" s="67"/>
      <c r="AT5617" s="68"/>
    </row>
    <row r="5618" spans="1:46" x14ac:dyDescent="0.25">
      <c r="A5618" s="60">
        <v>85353.496233168524</v>
      </c>
      <c r="B5618" s="54">
        <f t="shared" si="233"/>
        <v>15</v>
      </c>
      <c r="C5618" s="54">
        <f t="shared" si="234"/>
        <v>5609</v>
      </c>
      <c r="D5618" s="60">
        <v>85353.496233168524</v>
      </c>
      <c r="G5618" s="63"/>
      <c r="I5618" s="64"/>
      <c r="J5618" s="64"/>
      <c r="K5618" s="65"/>
      <c r="M5618" s="64"/>
      <c r="N5618" s="66"/>
      <c r="O5618" s="66"/>
      <c r="Q5618" s="67"/>
      <c r="R5618" s="68"/>
      <c r="S5618" s="63"/>
      <c r="AC5618" s="63">
        <v>82806.023485643789</v>
      </c>
      <c r="AD5618" s="63"/>
      <c r="AE5618" s="54" t="s">
        <v>176</v>
      </c>
      <c r="AG5618" s="63"/>
      <c r="AK5618" s="64"/>
      <c r="AL5618" s="64"/>
      <c r="AM5618" s="65"/>
      <c r="AO5618" s="64"/>
      <c r="AP5618" s="66"/>
      <c r="AQ5618" s="66"/>
      <c r="AS5618" s="67"/>
      <c r="AT5618" s="68"/>
    </row>
    <row r="5619" spans="1:46" x14ac:dyDescent="0.25">
      <c r="A5619" s="60">
        <v>85368.908329332247</v>
      </c>
      <c r="B5619" s="54">
        <f t="shared" si="233"/>
        <v>16</v>
      </c>
      <c r="C5619" s="54">
        <f t="shared" si="234"/>
        <v>5610</v>
      </c>
      <c r="D5619" s="60">
        <v>85368.908329332247</v>
      </c>
      <c r="G5619" s="63"/>
      <c r="I5619" s="64"/>
      <c r="J5619" s="64"/>
      <c r="K5619" s="65"/>
      <c r="M5619" s="64"/>
      <c r="N5619" s="66"/>
      <c r="O5619" s="66"/>
      <c r="Q5619" s="67"/>
      <c r="R5619" s="68"/>
      <c r="S5619" s="63"/>
      <c r="AC5619" s="63">
        <v>82820.530046533328</v>
      </c>
      <c r="AD5619" s="63"/>
      <c r="AE5619" s="54" t="s">
        <v>177</v>
      </c>
      <c r="AG5619" s="63"/>
      <c r="AK5619" s="64"/>
      <c r="AL5619" s="64"/>
      <c r="AM5619" s="65"/>
      <c r="AO5619" s="64"/>
      <c r="AP5619" s="66"/>
      <c r="AQ5619" s="66"/>
      <c r="AS5619" s="67"/>
      <c r="AT5619" s="68"/>
    </row>
    <row r="5620" spans="1:46" x14ac:dyDescent="0.25">
      <c r="A5620" s="60">
        <v>85384.184809384402</v>
      </c>
      <c r="B5620" s="54">
        <f t="shared" si="233"/>
        <v>17</v>
      </c>
      <c r="C5620" s="54">
        <f t="shared" si="234"/>
        <v>5611</v>
      </c>
      <c r="D5620" s="60">
        <v>85384.184809384402</v>
      </c>
      <c r="G5620" s="63"/>
      <c r="I5620" s="64"/>
      <c r="J5620" s="64"/>
      <c r="K5620" s="65"/>
      <c r="M5620" s="64"/>
      <c r="N5620" s="66"/>
      <c r="O5620" s="66"/>
      <c r="Q5620" s="67"/>
      <c r="R5620" s="68"/>
      <c r="S5620" s="63"/>
      <c r="AC5620" s="63">
        <v>82835.389753079973</v>
      </c>
      <c r="AD5620" s="63"/>
      <c r="AE5620" s="54" t="s">
        <v>176</v>
      </c>
      <c r="AG5620" s="63"/>
      <c r="AK5620" s="64"/>
      <c r="AL5620" s="64"/>
      <c r="AM5620" s="65"/>
      <c r="AO5620" s="64"/>
      <c r="AP5620" s="66"/>
      <c r="AQ5620" s="66"/>
      <c r="AS5620" s="67"/>
      <c r="AT5620" s="68"/>
    </row>
    <row r="5621" spans="1:46" x14ac:dyDescent="0.25">
      <c r="A5621" s="60">
        <v>85399.336581376381</v>
      </c>
      <c r="B5621" s="54">
        <f t="shared" si="233"/>
        <v>18</v>
      </c>
      <c r="C5621" s="54">
        <f t="shared" si="234"/>
        <v>5612</v>
      </c>
      <c r="D5621" s="60">
        <v>85399.336581376381</v>
      </c>
      <c r="G5621" s="63"/>
      <c r="I5621" s="64"/>
      <c r="J5621" s="64"/>
      <c r="K5621" s="65"/>
      <c r="M5621" s="64"/>
      <c r="N5621" s="66"/>
      <c r="O5621" s="66"/>
      <c r="Q5621" s="67"/>
      <c r="R5621" s="68"/>
      <c r="S5621" s="63"/>
      <c r="AC5621" s="63">
        <v>82850.280495089013</v>
      </c>
      <c r="AD5621" s="63"/>
      <c r="AE5621" s="54" t="s">
        <v>177</v>
      </c>
      <c r="AG5621" s="63"/>
      <c r="AK5621" s="64"/>
      <c r="AL5621" s="64"/>
      <c r="AM5621" s="65"/>
      <c r="AO5621" s="64"/>
      <c r="AP5621" s="66"/>
      <c r="AQ5621" s="66"/>
      <c r="AS5621" s="67"/>
      <c r="AT5621" s="68"/>
    </row>
    <row r="5622" spans="1:46" x14ac:dyDescent="0.25">
      <c r="A5622" s="60">
        <v>85414.356270797085</v>
      </c>
      <c r="B5622" s="54">
        <f t="shared" si="233"/>
        <v>19</v>
      </c>
      <c r="C5622" s="54">
        <f t="shared" si="234"/>
        <v>5613</v>
      </c>
      <c r="D5622" s="60">
        <v>85414.356270797085</v>
      </c>
      <c r="G5622" s="63"/>
      <c r="I5622" s="64"/>
      <c r="J5622" s="64"/>
      <c r="K5622" s="65"/>
      <c r="M5622" s="64"/>
      <c r="N5622" s="66"/>
      <c r="O5622" s="66"/>
      <c r="Q5622" s="67"/>
      <c r="R5622" s="68"/>
      <c r="S5622" s="63"/>
      <c r="AC5622" s="63">
        <v>82864.795265467372</v>
      </c>
      <c r="AD5622" s="63"/>
      <c r="AE5622" s="54" t="s">
        <v>176</v>
      </c>
      <c r="AG5622" s="63"/>
      <c r="AK5622" s="64"/>
      <c r="AL5622" s="64"/>
      <c r="AM5622" s="65"/>
      <c r="AO5622" s="64"/>
      <c r="AP5622" s="66"/>
      <c r="AQ5622" s="66"/>
      <c r="AS5622" s="67"/>
      <c r="AT5622" s="68"/>
    </row>
    <row r="5623" spans="1:46" x14ac:dyDescent="0.25">
      <c r="A5623" s="60">
        <v>85429.270787898917</v>
      </c>
      <c r="B5623" s="54">
        <f t="shared" si="233"/>
        <v>20</v>
      </c>
      <c r="C5623" s="54">
        <f t="shared" si="234"/>
        <v>5614</v>
      </c>
      <c r="D5623" s="60">
        <v>85429.270787898917</v>
      </c>
      <c r="G5623" s="63"/>
      <c r="I5623" s="64"/>
      <c r="J5623" s="64"/>
      <c r="K5623" s="65"/>
      <c r="M5623" s="64"/>
      <c r="N5623" s="66"/>
      <c r="O5623" s="66"/>
      <c r="Q5623" s="67"/>
      <c r="R5623" s="68"/>
      <c r="S5623" s="63"/>
      <c r="AC5623" s="63">
        <v>82880.038534814958</v>
      </c>
      <c r="AD5623" s="63"/>
      <c r="AE5623" s="54" t="s">
        <v>177</v>
      </c>
      <c r="AG5623" s="63"/>
      <c r="AK5623" s="64"/>
      <c r="AL5623" s="64"/>
      <c r="AM5623" s="65"/>
      <c r="AO5623" s="64"/>
      <c r="AP5623" s="66"/>
      <c r="AQ5623" s="66"/>
      <c r="AS5623" s="67"/>
      <c r="AT5623" s="68"/>
    </row>
    <row r="5624" spans="1:46" x14ac:dyDescent="0.25">
      <c r="A5624" s="60">
        <v>85444.08878098242</v>
      </c>
      <c r="B5624" s="54">
        <f t="shared" si="233"/>
        <v>21</v>
      </c>
      <c r="C5624" s="54">
        <f t="shared" si="234"/>
        <v>5615</v>
      </c>
      <c r="D5624" s="60">
        <v>85444.08878098242</v>
      </c>
      <c r="G5624" s="63"/>
      <c r="I5624" s="64"/>
      <c r="J5624" s="64"/>
      <c r="K5624" s="65"/>
      <c r="M5624" s="64"/>
      <c r="N5624" s="66"/>
      <c r="O5624" s="66"/>
      <c r="Q5624" s="67"/>
      <c r="R5624" s="68"/>
      <c r="S5624" s="63"/>
      <c r="AC5624" s="63">
        <v>82894.253334272187</v>
      </c>
      <c r="AD5624" s="63"/>
      <c r="AE5624" s="54" t="s">
        <v>176</v>
      </c>
      <c r="AG5624" s="63"/>
      <c r="AK5624" s="64"/>
      <c r="AL5624" s="64"/>
      <c r="AM5624" s="65"/>
      <c r="AO5624" s="64"/>
      <c r="AP5624" s="66"/>
      <c r="AQ5624" s="66"/>
      <c r="AS5624" s="67"/>
      <c r="AT5624" s="68"/>
    </row>
    <row r="5625" spans="1:46" x14ac:dyDescent="0.25">
      <c r="A5625" s="60">
        <v>85458.849196841009</v>
      </c>
      <c r="B5625" s="54">
        <f t="shared" si="233"/>
        <v>22</v>
      </c>
      <c r="C5625" s="54">
        <f t="shared" si="234"/>
        <v>5616</v>
      </c>
      <c r="D5625" s="60">
        <v>85458.849196841009</v>
      </c>
      <c r="G5625" s="63"/>
      <c r="I5625" s="64"/>
      <c r="J5625" s="64"/>
      <c r="K5625" s="65"/>
      <c r="M5625" s="64"/>
      <c r="N5625" s="66"/>
      <c r="O5625" s="66"/>
      <c r="Q5625" s="67"/>
      <c r="R5625" s="68"/>
      <c r="S5625" s="63"/>
      <c r="AC5625" s="63">
        <v>82909.746887957677</v>
      </c>
      <c r="AD5625" s="63"/>
      <c r="AE5625" s="54" t="s">
        <v>177</v>
      </c>
      <c r="AG5625" s="63"/>
      <c r="AK5625" s="64"/>
      <c r="AL5625" s="64"/>
      <c r="AM5625" s="65"/>
      <c r="AO5625" s="64"/>
      <c r="AP5625" s="66"/>
      <c r="AQ5625" s="66"/>
      <c r="AS5625" s="67"/>
      <c r="AT5625" s="68"/>
    </row>
    <row r="5626" spans="1:46" x14ac:dyDescent="0.25">
      <c r="A5626" s="60">
        <v>85473.570214841515</v>
      </c>
      <c r="B5626" s="54">
        <f t="shared" si="233"/>
        <v>23</v>
      </c>
      <c r="C5626" s="54">
        <f t="shared" si="234"/>
        <v>5617</v>
      </c>
      <c r="D5626" s="60">
        <v>85473.570214841515</v>
      </c>
      <c r="G5626" s="63"/>
      <c r="I5626" s="64"/>
      <c r="J5626" s="64"/>
      <c r="K5626" s="65"/>
      <c r="M5626" s="64"/>
      <c r="N5626" s="66"/>
      <c r="O5626" s="66"/>
      <c r="Q5626" s="67"/>
      <c r="R5626" s="68"/>
      <c r="S5626" s="63"/>
      <c r="AC5626" s="63">
        <v>82923.777867721394</v>
      </c>
      <c r="AD5626" s="63"/>
      <c r="AE5626" s="54" t="s">
        <v>176</v>
      </c>
      <c r="AG5626" s="63"/>
      <c r="AK5626" s="64"/>
      <c r="AL5626" s="64"/>
      <c r="AM5626" s="65"/>
      <c r="AO5626" s="64"/>
      <c r="AP5626" s="66"/>
      <c r="AQ5626" s="66"/>
      <c r="AS5626" s="67"/>
      <c r="AT5626" s="68"/>
    </row>
    <row r="5627" spans="1:46" x14ac:dyDescent="0.25">
      <c r="A5627" s="60">
        <v>85488.296645729337</v>
      </c>
      <c r="B5627" s="54">
        <f t="shared" si="233"/>
        <v>24</v>
      </c>
      <c r="C5627" s="54">
        <f t="shared" si="234"/>
        <v>5618</v>
      </c>
      <c r="D5627" s="60">
        <v>85488.296645729337</v>
      </c>
      <c r="G5627" s="63"/>
      <c r="I5627" s="64"/>
      <c r="J5627" s="64"/>
      <c r="K5627" s="65"/>
      <c r="M5627" s="64"/>
      <c r="N5627" s="66"/>
      <c r="O5627" s="66"/>
      <c r="Q5627" s="67"/>
      <c r="R5627" s="68"/>
      <c r="S5627" s="63"/>
      <c r="AC5627" s="63">
        <v>82939.374599324074</v>
      </c>
      <c r="AD5627" s="63"/>
      <c r="AE5627" s="54" t="s">
        <v>177</v>
      </c>
      <c r="AG5627" s="63"/>
      <c r="AK5627" s="64"/>
      <c r="AL5627" s="64"/>
      <c r="AM5627" s="65"/>
      <c r="AO5627" s="64"/>
      <c r="AP5627" s="66"/>
      <c r="AQ5627" s="66"/>
      <c r="AS5627" s="67"/>
      <c r="AT5627" s="68"/>
    </row>
    <row r="5628" spans="1:46" x14ac:dyDescent="0.25">
      <c r="A5628" s="60">
        <v>85503.048713770229</v>
      </c>
      <c r="B5628" s="54">
        <f t="shared" si="233"/>
        <v>1</v>
      </c>
      <c r="C5628" s="54">
        <f t="shared" si="234"/>
        <v>5619</v>
      </c>
      <c r="D5628" s="60">
        <v>85503.048713770229</v>
      </c>
      <c r="G5628" s="63"/>
      <c r="I5628" s="64"/>
      <c r="J5628" s="64"/>
      <c r="K5628" s="65"/>
      <c r="M5628" s="64"/>
      <c r="N5628" s="66"/>
      <c r="O5628" s="66"/>
      <c r="Q5628" s="67"/>
      <c r="R5628" s="68"/>
      <c r="S5628" s="63"/>
      <c r="AC5628" s="63">
        <v>82953.38022909686</v>
      </c>
      <c r="AD5628" s="63"/>
      <c r="AE5628" s="54" t="s">
        <v>176</v>
      </c>
      <c r="AG5628" s="63"/>
      <c r="AK5628" s="64"/>
      <c r="AL5628" s="64"/>
      <c r="AM5628" s="65"/>
      <c r="AO5628" s="64"/>
      <c r="AP5628" s="66"/>
      <c r="AQ5628" s="66"/>
      <c r="AS5628" s="67"/>
      <c r="AT5628" s="68"/>
    </row>
    <row r="5629" spans="1:46" x14ac:dyDescent="0.25">
      <c r="A5629" s="60">
        <v>85517.869599726517</v>
      </c>
      <c r="B5629" s="54">
        <f t="shared" si="233"/>
        <v>2</v>
      </c>
      <c r="C5629" s="54">
        <f t="shared" si="234"/>
        <v>5620</v>
      </c>
      <c r="D5629" s="60">
        <v>85517.869599726517</v>
      </c>
      <c r="G5629" s="63"/>
      <c r="I5629" s="64"/>
      <c r="J5629" s="64"/>
      <c r="K5629" s="65"/>
      <c r="M5629" s="64"/>
      <c r="N5629" s="66"/>
      <c r="O5629" s="66"/>
      <c r="Q5629" s="67"/>
      <c r="R5629" s="68"/>
      <c r="S5629" s="63"/>
      <c r="AC5629" s="63">
        <v>82968.912919144612</v>
      </c>
      <c r="AD5629" s="63"/>
      <c r="AE5629" s="54" t="s">
        <v>177</v>
      </c>
      <c r="AG5629" s="63"/>
      <c r="AK5629" s="64"/>
      <c r="AL5629" s="64"/>
      <c r="AM5629" s="65"/>
      <c r="AO5629" s="64"/>
      <c r="AP5629" s="66"/>
      <c r="AQ5629" s="66"/>
      <c r="AS5629" s="67"/>
      <c r="AT5629" s="68"/>
    </row>
    <row r="5630" spans="1:46" x14ac:dyDescent="0.25">
      <c r="A5630" s="60">
        <v>85532.773865140975</v>
      </c>
      <c r="B5630" s="54">
        <f t="shared" si="233"/>
        <v>3</v>
      </c>
      <c r="C5630" s="54">
        <f t="shared" si="234"/>
        <v>5621</v>
      </c>
      <c r="D5630" s="60">
        <v>85532.773865140975</v>
      </c>
      <c r="G5630" s="63"/>
      <c r="I5630" s="64"/>
      <c r="J5630" s="64"/>
      <c r="K5630" s="65"/>
      <c r="M5630" s="64"/>
      <c r="N5630" s="66"/>
      <c r="O5630" s="66"/>
      <c r="Q5630" s="67"/>
      <c r="R5630" s="68"/>
      <c r="S5630" s="63"/>
      <c r="AC5630" s="63">
        <v>82983.054300550371</v>
      </c>
      <c r="AD5630" s="63"/>
      <c r="AE5630" s="54" t="s">
        <v>176</v>
      </c>
      <c r="AG5630" s="63"/>
      <c r="AK5630" s="64"/>
      <c r="AL5630" s="64"/>
      <c r="AM5630" s="65"/>
      <c r="AO5630" s="64"/>
      <c r="AP5630" s="66"/>
      <c r="AQ5630" s="66"/>
      <c r="AS5630" s="67"/>
      <c r="AT5630" s="68"/>
    </row>
    <row r="5631" spans="1:46" x14ac:dyDescent="0.25">
      <c r="A5631" s="60">
        <v>85547.795468203723</v>
      </c>
      <c r="B5631" s="54">
        <f t="shared" si="233"/>
        <v>4</v>
      </c>
      <c r="C5631" s="54">
        <f t="shared" si="234"/>
        <v>5622</v>
      </c>
      <c r="D5631" s="60">
        <v>85547.795468203723</v>
      </c>
      <c r="G5631" s="63"/>
      <c r="I5631" s="64"/>
      <c r="J5631" s="64"/>
      <c r="K5631" s="65"/>
      <c r="M5631" s="64"/>
      <c r="N5631" s="66"/>
      <c r="O5631" s="66"/>
      <c r="Q5631" s="67"/>
      <c r="R5631" s="68"/>
      <c r="S5631" s="63"/>
      <c r="AC5631" s="63">
        <v>82998.363215783611</v>
      </c>
      <c r="AD5631" s="63"/>
      <c r="AE5631" s="54" t="s">
        <v>177</v>
      </c>
      <c r="AG5631" s="63"/>
      <c r="AK5631" s="64"/>
      <c r="AL5631" s="64"/>
      <c r="AM5631" s="65"/>
      <c r="AO5631" s="64"/>
      <c r="AP5631" s="66"/>
      <c r="AQ5631" s="66"/>
      <c r="AS5631" s="67"/>
      <c r="AT5631" s="68"/>
    </row>
    <row r="5632" spans="1:46" x14ac:dyDescent="0.25">
      <c r="A5632" s="60">
        <v>85562.936653418466</v>
      </c>
      <c r="B5632" s="54">
        <f t="shared" si="233"/>
        <v>5</v>
      </c>
      <c r="C5632" s="54">
        <f t="shared" si="234"/>
        <v>5623</v>
      </c>
      <c r="D5632" s="60">
        <v>85562.936653418466</v>
      </c>
      <c r="G5632" s="63"/>
      <c r="I5632" s="64"/>
      <c r="J5632" s="64"/>
      <c r="K5632" s="65"/>
      <c r="M5632" s="64"/>
      <c r="N5632" s="66"/>
      <c r="O5632" s="66"/>
      <c r="Q5632" s="67"/>
      <c r="R5632" s="68"/>
      <c r="S5632" s="63"/>
      <c r="AC5632" s="63">
        <v>83012.765686862171</v>
      </c>
      <c r="AD5632" s="63"/>
      <c r="AE5632" s="54" t="s">
        <v>176</v>
      </c>
      <c r="AG5632" s="63"/>
      <c r="AK5632" s="64"/>
      <c r="AL5632" s="64"/>
      <c r="AM5632" s="65"/>
      <c r="AO5632" s="64"/>
      <c r="AP5632" s="66"/>
      <c r="AQ5632" s="66"/>
      <c r="AS5632" s="67"/>
      <c r="AT5632" s="68"/>
    </row>
    <row r="5633" spans="1:46" x14ac:dyDescent="0.25">
      <c r="A5633" s="60">
        <v>85578.215546722524</v>
      </c>
      <c r="B5633" s="54">
        <f t="shared" si="233"/>
        <v>6</v>
      </c>
      <c r="C5633" s="54">
        <f t="shared" si="234"/>
        <v>5624</v>
      </c>
      <c r="D5633" s="60">
        <v>85578.215546722524</v>
      </c>
      <c r="G5633" s="63"/>
      <c r="I5633" s="64"/>
      <c r="J5633" s="64"/>
      <c r="K5633" s="65"/>
      <c r="M5633" s="64"/>
      <c r="N5633" s="66"/>
      <c r="O5633" s="66"/>
      <c r="Q5633" s="67"/>
      <c r="R5633" s="68"/>
      <c r="S5633" s="63"/>
      <c r="AC5633" s="63">
        <v>83027.734800147824</v>
      </c>
      <c r="AD5633" s="63"/>
      <c r="AE5633" s="54" t="s">
        <v>177</v>
      </c>
      <c r="AG5633" s="63"/>
      <c r="AK5633" s="64"/>
      <c r="AL5633" s="64"/>
      <c r="AM5633" s="65"/>
      <c r="AO5633" s="64"/>
      <c r="AP5633" s="66"/>
      <c r="AQ5633" s="66"/>
      <c r="AS5633" s="67"/>
      <c r="AT5633" s="68"/>
    </row>
    <row r="5634" spans="1:46" x14ac:dyDescent="0.25">
      <c r="A5634" s="60">
        <v>85593.618283932097</v>
      </c>
      <c r="B5634" s="54">
        <f t="shared" si="233"/>
        <v>7</v>
      </c>
      <c r="C5634" s="54">
        <f t="shared" si="234"/>
        <v>5625</v>
      </c>
      <c r="D5634" s="60">
        <v>85593.618283932097</v>
      </c>
      <c r="G5634" s="63"/>
      <c r="I5634" s="64"/>
      <c r="J5634" s="64"/>
      <c r="K5634" s="65"/>
      <c r="M5634" s="64"/>
      <c r="N5634" s="66"/>
      <c r="O5634" s="66"/>
      <c r="Q5634" s="67"/>
      <c r="R5634" s="68"/>
      <c r="S5634" s="63"/>
      <c r="AC5634" s="63">
        <v>83042.463081192691</v>
      </c>
      <c r="AD5634" s="63"/>
      <c r="AE5634" s="54" t="s">
        <v>176</v>
      </c>
      <c r="AG5634" s="63"/>
      <c r="AK5634" s="64"/>
      <c r="AL5634" s="64"/>
      <c r="AM5634" s="65"/>
      <c r="AO5634" s="64"/>
      <c r="AP5634" s="66"/>
      <c r="AQ5634" s="66"/>
      <c r="AS5634" s="67"/>
      <c r="AT5634" s="68"/>
    </row>
    <row r="5635" spans="1:46" x14ac:dyDescent="0.25">
      <c r="A5635" s="60">
        <v>85609.142904440872</v>
      </c>
      <c r="B5635" s="54">
        <f t="shared" si="233"/>
        <v>8</v>
      </c>
      <c r="C5635" s="54">
        <f t="shared" si="234"/>
        <v>5626</v>
      </c>
      <c r="D5635" s="60">
        <v>85609.142904440872</v>
      </c>
      <c r="G5635" s="63"/>
      <c r="I5635" s="64"/>
      <c r="J5635" s="64"/>
      <c r="K5635" s="65"/>
      <c r="M5635" s="64"/>
      <c r="N5635" s="66"/>
      <c r="O5635" s="66"/>
      <c r="Q5635" s="67"/>
      <c r="R5635" s="68"/>
      <c r="S5635" s="63"/>
      <c r="AC5635" s="63">
        <v>83057.05049346853</v>
      </c>
      <c r="AD5635" s="63"/>
      <c r="AE5635" s="54" t="s">
        <v>177</v>
      </c>
      <c r="AG5635" s="63"/>
      <c r="AK5635" s="64"/>
      <c r="AL5635" s="64"/>
      <c r="AM5635" s="65"/>
      <c r="AO5635" s="64"/>
      <c r="AP5635" s="66"/>
      <c r="AQ5635" s="66"/>
      <c r="AS5635" s="67"/>
      <c r="AT5635" s="68"/>
    </row>
    <row r="5636" spans="1:46" x14ac:dyDescent="0.25">
      <c r="A5636" s="60">
        <v>85624.760756035335</v>
      </c>
      <c r="B5636" s="54">
        <f t="shared" si="233"/>
        <v>9</v>
      </c>
      <c r="C5636" s="54">
        <f t="shared" si="234"/>
        <v>5627</v>
      </c>
      <c r="D5636" s="60">
        <v>85624.760756035335</v>
      </c>
      <c r="G5636" s="63"/>
      <c r="I5636" s="64"/>
      <c r="J5636" s="64"/>
      <c r="K5636" s="65"/>
      <c r="M5636" s="64"/>
      <c r="N5636" s="66"/>
      <c r="O5636" s="66"/>
      <c r="Q5636" s="67"/>
      <c r="R5636" s="68"/>
      <c r="S5636" s="63"/>
      <c r="AC5636" s="63">
        <v>83072.104679505341</v>
      </c>
      <c r="AD5636" s="63"/>
      <c r="AE5636" s="54" t="s">
        <v>176</v>
      </c>
      <c r="AG5636" s="63"/>
      <c r="AK5636" s="64"/>
      <c r="AL5636" s="64"/>
      <c r="AM5636" s="65"/>
      <c r="AO5636" s="64"/>
      <c r="AP5636" s="66"/>
      <c r="AQ5636" s="66"/>
      <c r="AS5636" s="67"/>
      <c r="AT5636" s="68"/>
    </row>
    <row r="5637" spans="1:46" x14ac:dyDescent="0.25">
      <c r="A5637" s="60">
        <v>85640.450217730366</v>
      </c>
      <c r="B5637" s="54">
        <f t="shared" si="233"/>
        <v>10</v>
      </c>
      <c r="C5637" s="54">
        <f t="shared" si="234"/>
        <v>5628</v>
      </c>
      <c r="D5637" s="60">
        <v>85640.450217730366</v>
      </c>
      <c r="G5637" s="63"/>
      <c r="I5637" s="64"/>
      <c r="J5637" s="64"/>
      <c r="K5637" s="65"/>
      <c r="M5637" s="64"/>
      <c r="N5637" s="66"/>
      <c r="O5637" s="66"/>
      <c r="Q5637" s="67"/>
      <c r="R5637" s="68"/>
      <c r="S5637" s="63"/>
      <c r="AC5637" s="63">
        <v>83086.349109902512</v>
      </c>
      <c r="AD5637" s="63"/>
      <c r="AE5637" s="54" t="s">
        <v>177</v>
      </c>
      <c r="AG5637" s="63"/>
      <c r="AK5637" s="64"/>
      <c r="AL5637" s="64"/>
      <c r="AM5637" s="65"/>
      <c r="AO5637" s="64"/>
      <c r="AP5637" s="66"/>
      <c r="AQ5637" s="66"/>
      <c r="AS5637" s="67"/>
      <c r="AT5637" s="68"/>
    </row>
    <row r="5638" spans="1:46" x14ac:dyDescent="0.25">
      <c r="A5638" s="60">
        <v>85656.174993527588</v>
      </c>
      <c r="B5638" s="54">
        <f t="shared" si="233"/>
        <v>11</v>
      </c>
      <c r="C5638" s="54">
        <f t="shared" si="234"/>
        <v>5629</v>
      </c>
      <c r="D5638" s="60">
        <v>85656.174993527588</v>
      </c>
      <c r="G5638" s="63"/>
      <c r="I5638" s="64"/>
      <c r="J5638" s="64"/>
      <c r="K5638" s="65"/>
      <c r="M5638" s="64"/>
      <c r="N5638" s="66"/>
      <c r="O5638" s="66"/>
      <c r="Q5638" s="67"/>
      <c r="R5638" s="68"/>
      <c r="S5638" s="63"/>
      <c r="AC5638" s="63">
        <v>83101.674441357143</v>
      </c>
      <c r="AD5638" s="63"/>
      <c r="AE5638" s="54" t="s">
        <v>176</v>
      </c>
      <c r="AG5638" s="63"/>
      <c r="AK5638" s="64"/>
      <c r="AL5638" s="64"/>
      <c r="AM5638" s="65"/>
      <c r="AO5638" s="64"/>
      <c r="AP5638" s="66"/>
      <c r="AQ5638" s="66"/>
      <c r="AS5638" s="67"/>
      <c r="AT5638" s="68"/>
    </row>
    <row r="5639" spans="1:46" x14ac:dyDescent="0.25">
      <c r="A5639" s="60">
        <v>85671.899782360066</v>
      </c>
      <c r="B5639" s="54">
        <f t="shared" si="233"/>
        <v>12</v>
      </c>
      <c r="C5639" s="54">
        <f t="shared" si="234"/>
        <v>5630</v>
      </c>
      <c r="D5639" s="60">
        <v>85671.899782360066</v>
      </c>
      <c r="G5639" s="63"/>
      <c r="I5639" s="64"/>
      <c r="J5639" s="64"/>
      <c r="K5639" s="65"/>
      <c r="M5639" s="64"/>
      <c r="N5639" s="66"/>
      <c r="O5639" s="66"/>
      <c r="Q5639" s="67"/>
      <c r="R5639" s="68"/>
      <c r="S5639" s="63"/>
      <c r="AC5639" s="63">
        <v>83115.680378254503</v>
      </c>
      <c r="AD5639" s="63"/>
      <c r="AE5639" s="54" t="s">
        <v>177</v>
      </c>
      <c r="AG5639" s="63"/>
      <c r="AK5639" s="64"/>
      <c r="AL5639" s="64"/>
      <c r="AM5639" s="65"/>
      <c r="AO5639" s="64"/>
      <c r="AP5639" s="66"/>
      <c r="AQ5639" s="66"/>
      <c r="AS5639" s="67"/>
      <c r="AT5639" s="68"/>
    </row>
    <row r="5640" spans="1:46" x14ac:dyDescent="0.25">
      <c r="A5640" s="60">
        <v>85687.591661414132</v>
      </c>
      <c r="B5640" s="54">
        <f t="shared" si="233"/>
        <v>13</v>
      </c>
      <c r="C5640" s="54">
        <f t="shared" si="234"/>
        <v>5631</v>
      </c>
      <c r="D5640" s="60">
        <v>85687.591661414132</v>
      </c>
      <c r="G5640" s="63"/>
      <c r="I5640" s="64"/>
      <c r="J5640" s="64"/>
      <c r="K5640" s="65"/>
      <c r="M5640" s="64"/>
      <c r="N5640" s="66"/>
      <c r="O5640" s="66"/>
      <c r="Q5640" s="67"/>
      <c r="R5640" s="68"/>
      <c r="S5640" s="63"/>
      <c r="AC5640" s="63">
        <v>83131.178702654317</v>
      </c>
      <c r="AD5640" s="63"/>
      <c r="AE5640" s="54" t="s">
        <v>176</v>
      </c>
      <c r="AG5640" s="63"/>
      <c r="AK5640" s="64"/>
      <c r="AL5640" s="64"/>
      <c r="AM5640" s="65"/>
      <c r="AO5640" s="64"/>
      <c r="AP5640" s="66"/>
      <c r="AQ5640" s="66"/>
      <c r="AS5640" s="67"/>
      <c r="AT5640" s="68"/>
    </row>
    <row r="5641" spans="1:46" x14ac:dyDescent="0.25">
      <c r="A5641" s="60">
        <v>85703.211754082236</v>
      </c>
      <c r="B5641" s="54">
        <f t="shared" si="233"/>
        <v>14</v>
      </c>
      <c r="C5641" s="54">
        <f t="shared" si="234"/>
        <v>5632</v>
      </c>
      <c r="D5641" s="60">
        <v>85703.211754082236</v>
      </c>
      <c r="G5641" s="63"/>
      <c r="I5641" s="64"/>
      <c r="J5641" s="64"/>
      <c r="K5641" s="65"/>
      <c r="M5641" s="64"/>
      <c r="N5641" s="66"/>
      <c r="O5641" s="66"/>
      <c r="Q5641" s="67"/>
      <c r="R5641" s="68"/>
      <c r="S5641" s="63"/>
      <c r="AC5641" s="63">
        <v>83145.093786612153</v>
      </c>
      <c r="AD5641" s="63"/>
      <c r="AE5641" s="54" t="s">
        <v>177</v>
      </c>
      <c r="AG5641" s="63"/>
      <c r="AK5641" s="64"/>
      <c r="AL5641" s="64"/>
      <c r="AM5641" s="65"/>
      <c r="AO5641" s="64"/>
      <c r="AP5641" s="66"/>
      <c r="AQ5641" s="66"/>
      <c r="AS5641" s="67"/>
      <c r="AT5641" s="68"/>
    </row>
    <row r="5642" spans="1:46" x14ac:dyDescent="0.25">
      <c r="A5642" s="60">
        <v>85718.740556288976</v>
      </c>
      <c r="B5642" s="54">
        <f t="shared" si="233"/>
        <v>15</v>
      </c>
      <c r="C5642" s="54">
        <f t="shared" si="234"/>
        <v>5633</v>
      </c>
      <c r="D5642" s="60">
        <v>85718.740556288976</v>
      </c>
      <c r="G5642" s="63"/>
      <c r="I5642" s="64"/>
      <c r="J5642" s="64"/>
      <c r="K5642" s="65"/>
      <c r="M5642" s="64"/>
      <c r="N5642" s="66"/>
      <c r="O5642" s="66"/>
      <c r="Q5642" s="67"/>
      <c r="R5642" s="68"/>
      <c r="S5642" s="63"/>
      <c r="AC5642" s="63">
        <v>83160.633881972637</v>
      </c>
      <c r="AD5642" s="63"/>
      <c r="AE5642" s="54" t="s">
        <v>176</v>
      </c>
      <c r="AG5642" s="63"/>
      <c r="AK5642" s="64"/>
      <c r="AL5642" s="64"/>
      <c r="AM5642" s="65"/>
      <c r="AO5642" s="64"/>
      <c r="AP5642" s="66"/>
      <c r="AQ5642" s="66"/>
      <c r="AS5642" s="67"/>
      <c r="AT5642" s="68"/>
    </row>
    <row r="5643" spans="1:46" x14ac:dyDescent="0.25">
      <c r="A5643" s="60">
        <v>85734.147037815768</v>
      </c>
      <c r="B5643" s="54">
        <f t="shared" si="233"/>
        <v>16</v>
      </c>
      <c r="C5643" s="54">
        <f t="shared" si="234"/>
        <v>5634</v>
      </c>
      <c r="D5643" s="60">
        <v>85734.147037815768</v>
      </c>
      <c r="G5643" s="63"/>
      <c r="I5643" s="64"/>
      <c r="J5643" s="64"/>
      <c r="K5643" s="65"/>
      <c r="M5643" s="64"/>
      <c r="N5643" s="66"/>
      <c r="O5643" s="66"/>
      <c r="Q5643" s="67"/>
      <c r="R5643" s="68"/>
      <c r="S5643" s="63"/>
      <c r="AC5643" s="63">
        <v>83174.623860452324</v>
      </c>
      <c r="AD5643" s="63"/>
      <c r="AE5643" s="54" t="s">
        <v>177</v>
      </c>
      <c r="AG5643" s="63"/>
      <c r="AK5643" s="64"/>
      <c r="AL5643" s="64"/>
      <c r="AM5643" s="65"/>
      <c r="AO5643" s="64"/>
      <c r="AP5643" s="66"/>
      <c r="AQ5643" s="66"/>
      <c r="AS5643" s="67"/>
      <c r="AT5643" s="68"/>
    </row>
    <row r="5644" spans="1:46" x14ac:dyDescent="0.25">
      <c r="A5644" s="60">
        <v>85749.430967902765</v>
      </c>
      <c r="B5644" s="54">
        <f t="shared" ref="B5644:B5707" si="235">IF(B5643=24,1,B5643+1)</f>
        <v>17</v>
      </c>
      <c r="C5644" s="54">
        <f t="shared" ref="C5644:C5707" si="236">C5643+1</f>
        <v>5635</v>
      </c>
      <c r="D5644" s="60">
        <v>85749.430967902765</v>
      </c>
      <c r="G5644" s="63"/>
      <c r="I5644" s="64"/>
      <c r="J5644" s="64"/>
      <c r="K5644" s="65"/>
      <c r="M5644" s="64"/>
      <c r="N5644" s="66"/>
      <c r="O5644" s="66"/>
      <c r="Q5644" s="67"/>
      <c r="R5644" s="68"/>
      <c r="S5644" s="63"/>
      <c r="AC5644" s="63">
        <v>83190.057451460976</v>
      </c>
      <c r="AD5644" s="63"/>
      <c r="AE5644" s="54" t="s">
        <v>176</v>
      </c>
      <c r="AG5644" s="63"/>
      <c r="AK5644" s="64"/>
      <c r="AL5644" s="64"/>
      <c r="AM5644" s="65"/>
      <c r="AO5644" s="64"/>
      <c r="AP5644" s="66"/>
      <c r="AQ5644" s="66"/>
      <c r="AS5644" s="67"/>
      <c r="AT5644" s="68"/>
    </row>
    <row r="5645" spans="1:46" x14ac:dyDescent="0.25">
      <c r="A5645" s="60">
        <v>85764.576418605167</v>
      </c>
      <c r="B5645" s="54">
        <f t="shared" si="235"/>
        <v>18</v>
      </c>
      <c r="C5645" s="54">
        <f t="shared" si="236"/>
        <v>5636</v>
      </c>
      <c r="D5645" s="60">
        <v>85764.576418605167</v>
      </c>
      <c r="G5645" s="63"/>
      <c r="I5645" s="64"/>
      <c r="J5645" s="64"/>
      <c r="K5645" s="65"/>
      <c r="M5645" s="64"/>
      <c r="N5645" s="66"/>
      <c r="O5645" s="66"/>
      <c r="Q5645" s="67"/>
      <c r="R5645" s="68"/>
      <c r="S5645" s="63"/>
      <c r="AC5645" s="63">
        <v>83204.276576037053</v>
      </c>
      <c r="AD5645" s="63"/>
      <c r="AE5645" s="54" t="s">
        <v>177</v>
      </c>
      <c r="AG5645" s="63"/>
      <c r="AK5645" s="64"/>
      <c r="AL5645" s="64"/>
      <c r="AM5645" s="65"/>
      <c r="AO5645" s="64"/>
      <c r="AP5645" s="66"/>
      <c r="AQ5645" s="66"/>
      <c r="AS5645" s="67"/>
      <c r="AT5645" s="68"/>
    </row>
    <row r="5646" spans="1:46" x14ac:dyDescent="0.25">
      <c r="A5646" s="60">
        <v>85779.602831825148</v>
      </c>
      <c r="B5646" s="54">
        <f t="shared" si="235"/>
        <v>19</v>
      </c>
      <c r="C5646" s="54">
        <f t="shared" si="236"/>
        <v>5637</v>
      </c>
      <c r="D5646" s="60">
        <v>85779.602831825148</v>
      </c>
      <c r="G5646" s="63"/>
      <c r="I5646" s="64"/>
      <c r="J5646" s="64"/>
      <c r="K5646" s="65"/>
      <c r="M5646" s="64"/>
      <c r="N5646" s="66"/>
      <c r="O5646" s="66"/>
      <c r="Q5646" s="67"/>
      <c r="R5646" s="68"/>
      <c r="S5646" s="63"/>
      <c r="AC5646" s="63">
        <v>83219.466234134044</v>
      </c>
      <c r="AD5646" s="63"/>
      <c r="AE5646" s="54" t="s">
        <v>176</v>
      </c>
      <c r="AG5646" s="63"/>
      <c r="AK5646" s="64"/>
      <c r="AL5646" s="64"/>
      <c r="AM5646" s="65"/>
      <c r="AO5646" s="64"/>
      <c r="AP5646" s="66"/>
      <c r="AQ5646" s="66"/>
      <c r="AS5646" s="67"/>
      <c r="AT5646" s="68"/>
    </row>
    <row r="5647" spans="1:46" x14ac:dyDescent="0.25">
      <c r="A5647" s="60">
        <v>85794.510597235058</v>
      </c>
      <c r="B5647" s="54">
        <f t="shared" si="235"/>
        <v>20</v>
      </c>
      <c r="C5647" s="54">
        <f t="shared" si="236"/>
        <v>5638</v>
      </c>
      <c r="D5647" s="60">
        <v>85794.510597235058</v>
      </c>
      <c r="G5647" s="63"/>
      <c r="I5647" s="64"/>
      <c r="J5647" s="64"/>
      <c r="K5647" s="65"/>
      <c r="M5647" s="64"/>
      <c r="N5647" s="66"/>
      <c r="O5647" s="66"/>
      <c r="Q5647" s="67"/>
      <c r="R5647" s="68"/>
      <c r="S5647" s="63"/>
      <c r="AC5647" s="63">
        <v>83234.025243871845</v>
      </c>
      <c r="AD5647" s="63"/>
      <c r="AE5647" s="54" t="s">
        <v>177</v>
      </c>
      <c r="AG5647" s="63"/>
      <c r="AK5647" s="64"/>
      <c r="AL5647" s="64"/>
      <c r="AM5647" s="65"/>
      <c r="AO5647" s="64"/>
      <c r="AP5647" s="66"/>
      <c r="AQ5647" s="66"/>
      <c r="AS5647" s="67"/>
      <c r="AT5647" s="68"/>
    </row>
    <row r="5648" spans="1:46" x14ac:dyDescent="0.25">
      <c r="A5648" s="60">
        <v>85809.334796342533</v>
      </c>
      <c r="B5648" s="54">
        <f t="shared" si="235"/>
        <v>21</v>
      </c>
      <c r="C5648" s="54">
        <f t="shared" si="236"/>
        <v>5639</v>
      </c>
      <c r="D5648" s="60">
        <v>85809.334796342533</v>
      </c>
      <c r="G5648" s="63"/>
      <c r="I5648" s="64"/>
      <c r="J5648" s="64"/>
      <c r="K5648" s="65"/>
      <c r="M5648" s="64"/>
      <c r="N5648" s="66"/>
      <c r="O5648" s="66"/>
      <c r="Q5648" s="67"/>
      <c r="R5648" s="68"/>
      <c r="S5648" s="63"/>
      <c r="AC5648" s="63">
        <v>83248.878637135029</v>
      </c>
      <c r="AD5648" s="63"/>
      <c r="AE5648" s="54" t="s">
        <v>176</v>
      </c>
      <c r="AG5648" s="63"/>
      <c r="AK5648" s="64"/>
      <c r="AL5648" s="64"/>
      <c r="AM5648" s="65"/>
      <c r="AO5648" s="64"/>
      <c r="AP5648" s="66"/>
      <c r="AQ5648" s="66"/>
      <c r="AS5648" s="67"/>
      <c r="AT5648" s="68"/>
    </row>
    <row r="5649" spans="1:46" x14ac:dyDescent="0.25">
      <c r="A5649" s="60">
        <v>85824.088368352968</v>
      </c>
      <c r="B5649" s="54">
        <f t="shared" si="235"/>
        <v>22</v>
      </c>
      <c r="C5649" s="54">
        <f t="shared" si="236"/>
        <v>5640</v>
      </c>
      <c r="D5649" s="60">
        <v>85824.088368352968</v>
      </c>
      <c r="G5649" s="63"/>
      <c r="I5649" s="64"/>
      <c r="J5649" s="64"/>
      <c r="K5649" s="65"/>
      <c r="M5649" s="64"/>
      <c r="N5649" s="66"/>
      <c r="O5649" s="66"/>
      <c r="Q5649" s="67"/>
      <c r="R5649" s="68"/>
      <c r="S5649" s="63"/>
      <c r="AC5649" s="63">
        <v>83263.819779498037</v>
      </c>
      <c r="AD5649" s="63"/>
      <c r="AE5649" s="54" t="s">
        <v>177</v>
      </c>
      <c r="AG5649" s="63"/>
      <c r="AK5649" s="64"/>
      <c r="AL5649" s="64"/>
      <c r="AM5649" s="65"/>
      <c r="AO5649" s="64"/>
      <c r="AP5649" s="66"/>
      <c r="AQ5649" s="66"/>
      <c r="AS5649" s="67"/>
      <c r="AT5649" s="68"/>
    </row>
    <row r="5650" spans="1:46" x14ac:dyDescent="0.25">
      <c r="A5650" s="60">
        <v>85838.815645647235</v>
      </c>
      <c r="B5650" s="54">
        <f t="shared" si="235"/>
        <v>23</v>
      </c>
      <c r="C5650" s="54">
        <f t="shared" si="236"/>
        <v>5641</v>
      </c>
      <c r="D5650" s="60">
        <v>85838.815645647235</v>
      </c>
      <c r="G5650" s="63"/>
      <c r="I5650" s="64"/>
      <c r="J5650" s="64"/>
      <c r="K5650" s="65"/>
      <c r="M5650" s="64"/>
      <c r="N5650" s="66"/>
      <c r="O5650" s="66"/>
      <c r="Q5650" s="67"/>
      <c r="R5650" s="68"/>
      <c r="S5650" s="63"/>
      <c r="AC5650" s="63">
        <v>83278.315015206113</v>
      </c>
      <c r="AD5650" s="63"/>
      <c r="AE5650" s="54" t="s">
        <v>176</v>
      </c>
      <c r="AG5650" s="63"/>
      <c r="AK5650" s="64"/>
      <c r="AL5650" s="64"/>
      <c r="AM5650" s="65"/>
      <c r="AO5650" s="64"/>
      <c r="AP5650" s="66"/>
      <c r="AQ5650" s="66"/>
      <c r="AS5650" s="67"/>
      <c r="AT5650" s="68"/>
    </row>
    <row r="5651" spans="1:46" x14ac:dyDescent="0.25">
      <c r="A5651" s="60">
        <v>85853.535461462103</v>
      </c>
      <c r="B5651" s="54">
        <f t="shared" si="235"/>
        <v>24</v>
      </c>
      <c r="C5651" s="54">
        <f t="shared" si="236"/>
        <v>5642</v>
      </c>
      <c r="D5651" s="60">
        <v>85853.535461462103</v>
      </c>
      <c r="G5651" s="63"/>
      <c r="I5651" s="64"/>
      <c r="J5651" s="64"/>
      <c r="K5651" s="65"/>
      <c r="M5651" s="64"/>
      <c r="N5651" s="66"/>
      <c r="O5651" s="66"/>
      <c r="Q5651" s="67"/>
      <c r="R5651" s="68"/>
      <c r="S5651" s="63"/>
      <c r="AC5651" s="63">
        <v>83293.601292158477</v>
      </c>
      <c r="AD5651" s="63"/>
      <c r="AE5651" s="54" t="s">
        <v>177</v>
      </c>
      <c r="AG5651" s="63"/>
      <c r="AK5651" s="64"/>
      <c r="AL5651" s="64"/>
      <c r="AM5651" s="65"/>
      <c r="AO5651" s="64"/>
      <c r="AP5651" s="66"/>
      <c r="AQ5651" s="66"/>
      <c r="AS5651" s="67"/>
      <c r="AT5651" s="68"/>
    </row>
    <row r="5652" spans="1:46" x14ac:dyDescent="0.25">
      <c r="A5652" s="60">
        <v>85868.293992532417</v>
      </c>
      <c r="B5652" s="54">
        <f t="shared" si="235"/>
        <v>1</v>
      </c>
      <c r="C5652" s="54">
        <f t="shared" si="236"/>
        <v>5643</v>
      </c>
      <c r="D5652" s="60">
        <v>85868.293992532417</v>
      </c>
      <c r="G5652" s="63"/>
      <c r="I5652" s="64"/>
      <c r="J5652" s="64"/>
      <c r="K5652" s="65"/>
      <c r="M5652" s="64"/>
      <c r="N5652" s="66"/>
      <c r="O5652" s="66"/>
      <c r="Q5652" s="67"/>
      <c r="R5652" s="68"/>
      <c r="S5652" s="63"/>
      <c r="AC5652" s="63">
        <v>83307.793286539614</v>
      </c>
      <c r="AD5652" s="63"/>
      <c r="AE5652" s="54" t="s">
        <v>176</v>
      </c>
      <c r="AG5652" s="63"/>
      <c r="AK5652" s="64"/>
      <c r="AL5652" s="64"/>
      <c r="AM5652" s="65"/>
      <c r="AO5652" s="64"/>
      <c r="AP5652" s="66"/>
      <c r="AQ5652" s="66"/>
      <c r="AS5652" s="67"/>
      <c r="AT5652" s="68"/>
    </row>
    <row r="5653" spans="1:46" x14ac:dyDescent="0.25">
      <c r="A5653" s="60">
        <v>85883.108362594619</v>
      </c>
      <c r="B5653" s="54">
        <f t="shared" si="235"/>
        <v>2</v>
      </c>
      <c r="C5653" s="54">
        <f t="shared" si="236"/>
        <v>5644</v>
      </c>
      <c r="D5653" s="60">
        <v>85883.108362594619</v>
      </c>
      <c r="G5653" s="63"/>
      <c r="I5653" s="64"/>
      <c r="J5653" s="64"/>
      <c r="K5653" s="65"/>
      <c r="M5653" s="64"/>
      <c r="N5653" s="66"/>
      <c r="O5653" s="66"/>
      <c r="Q5653" s="67"/>
      <c r="R5653" s="68"/>
      <c r="S5653" s="63"/>
      <c r="AC5653" s="63">
        <v>83323.313574315049</v>
      </c>
      <c r="AD5653" s="63"/>
      <c r="AE5653" s="54" t="s">
        <v>177</v>
      </c>
      <c r="AG5653" s="63"/>
      <c r="AK5653" s="64"/>
      <c r="AL5653" s="64"/>
      <c r="AM5653" s="65"/>
      <c r="AO5653" s="64"/>
      <c r="AP5653" s="66"/>
      <c r="AQ5653" s="66"/>
      <c r="AS5653" s="67"/>
      <c r="AT5653" s="68"/>
    </row>
    <row r="5654" spans="1:46" x14ac:dyDescent="0.25">
      <c r="A5654" s="60">
        <v>85898.019048847724</v>
      </c>
      <c r="B5654" s="54">
        <f t="shared" si="235"/>
        <v>3</v>
      </c>
      <c r="C5654" s="54">
        <f t="shared" si="236"/>
        <v>5645</v>
      </c>
      <c r="D5654" s="60">
        <v>85898.019048847724</v>
      </c>
      <c r="G5654" s="63"/>
      <c r="I5654" s="64"/>
      <c r="J5654" s="64"/>
      <c r="K5654" s="65"/>
      <c r="M5654" s="64"/>
      <c r="N5654" s="66"/>
      <c r="O5654" s="66"/>
      <c r="Q5654" s="67"/>
      <c r="R5654" s="68"/>
      <c r="S5654" s="63"/>
      <c r="AC5654" s="63">
        <v>83337.321909332182</v>
      </c>
      <c r="AD5654" s="63"/>
      <c r="AE5654" s="54" t="s">
        <v>176</v>
      </c>
      <c r="AG5654" s="63"/>
      <c r="AK5654" s="64"/>
      <c r="AL5654" s="64"/>
      <c r="AM5654" s="65"/>
      <c r="AO5654" s="64"/>
      <c r="AP5654" s="66"/>
      <c r="AQ5654" s="66"/>
      <c r="AS5654" s="67"/>
      <c r="AT5654" s="68"/>
    </row>
    <row r="5655" spans="1:46" x14ac:dyDescent="0.25">
      <c r="A5655" s="60">
        <v>85913.034016680438</v>
      </c>
      <c r="B5655" s="54">
        <f t="shared" si="235"/>
        <v>4</v>
      </c>
      <c r="C5655" s="54">
        <f t="shared" si="236"/>
        <v>5646</v>
      </c>
      <c r="D5655" s="60">
        <v>85913.034016680438</v>
      </c>
      <c r="G5655" s="63"/>
      <c r="I5655" s="64"/>
      <c r="J5655" s="64"/>
      <c r="K5655" s="65"/>
      <c r="M5655" s="64"/>
      <c r="N5655" s="66"/>
      <c r="O5655" s="66"/>
      <c r="Q5655" s="67"/>
      <c r="R5655" s="68"/>
      <c r="S5655" s="63"/>
      <c r="AC5655" s="63">
        <v>83352.91460217163</v>
      </c>
      <c r="AD5655" s="63"/>
      <c r="AE5655" s="54" t="s">
        <v>177</v>
      </c>
      <c r="AG5655" s="63"/>
      <c r="AK5655" s="64"/>
      <c r="AL5655" s="64"/>
      <c r="AM5655" s="65"/>
      <c r="AO5655" s="64"/>
      <c r="AP5655" s="66"/>
      <c r="AQ5655" s="66"/>
      <c r="AS5655" s="67"/>
      <c r="AT5655" s="68"/>
    </row>
    <row r="5656" spans="1:46" x14ac:dyDescent="0.25">
      <c r="A5656" s="60">
        <v>85928.181391248014</v>
      </c>
      <c r="B5656" s="54">
        <f t="shared" si="235"/>
        <v>5</v>
      </c>
      <c r="C5656" s="54">
        <f t="shared" si="236"/>
        <v>5647</v>
      </c>
      <c r="D5656" s="60">
        <v>85928.181391248014</v>
      </c>
      <c r="G5656" s="63"/>
      <c r="I5656" s="64"/>
      <c r="J5656" s="64"/>
      <c r="K5656" s="65"/>
      <c r="M5656" s="64"/>
      <c r="N5656" s="66"/>
      <c r="O5656" s="66"/>
      <c r="Q5656" s="67"/>
      <c r="R5656" s="68"/>
      <c r="S5656" s="63"/>
      <c r="AC5656" s="63">
        <v>83366.896241395269</v>
      </c>
      <c r="AD5656" s="63"/>
      <c r="AE5656" s="54" t="s">
        <v>176</v>
      </c>
      <c r="AG5656" s="63"/>
      <c r="AK5656" s="64"/>
      <c r="AL5656" s="64"/>
      <c r="AM5656" s="65"/>
      <c r="AO5656" s="64"/>
      <c r="AP5656" s="66"/>
      <c r="AQ5656" s="66"/>
      <c r="AS5656" s="67"/>
      <c r="AT5656" s="68"/>
    </row>
    <row r="5657" spans="1:46" x14ac:dyDescent="0.25">
      <c r="A5657" s="60">
        <v>85943.453692960087</v>
      </c>
      <c r="B5657" s="54">
        <f t="shared" si="235"/>
        <v>6</v>
      </c>
      <c r="C5657" s="54">
        <f t="shared" si="236"/>
        <v>5648</v>
      </c>
      <c r="D5657" s="60">
        <v>85943.453692960087</v>
      </c>
      <c r="G5657" s="63"/>
      <c r="I5657" s="64"/>
      <c r="J5657" s="64"/>
      <c r="K5657" s="65"/>
      <c r="M5657" s="64"/>
      <c r="N5657" s="66"/>
      <c r="O5657" s="66"/>
      <c r="Q5657" s="67"/>
      <c r="R5657" s="68"/>
      <c r="S5657" s="63"/>
      <c r="AC5657" s="63">
        <v>83382.389393463265</v>
      </c>
      <c r="AD5657" s="63"/>
      <c r="AE5657" s="54" t="s">
        <v>177</v>
      </c>
      <c r="AG5657" s="63"/>
      <c r="AK5657" s="64"/>
      <c r="AL5657" s="64"/>
      <c r="AM5657" s="65"/>
      <c r="AO5657" s="64"/>
      <c r="AP5657" s="66"/>
      <c r="AQ5657" s="66"/>
      <c r="AS5657" s="67"/>
      <c r="AT5657" s="68"/>
    </row>
    <row r="5658" spans="1:46" x14ac:dyDescent="0.25">
      <c r="A5658" s="60">
        <v>85958.862358113751</v>
      </c>
      <c r="B5658" s="54">
        <f t="shared" si="235"/>
        <v>7</v>
      </c>
      <c r="C5658" s="54">
        <f t="shared" si="236"/>
        <v>5649</v>
      </c>
      <c r="D5658" s="60">
        <v>85958.862358113751</v>
      </c>
      <c r="G5658" s="63"/>
      <c r="I5658" s="64"/>
      <c r="J5658" s="64"/>
      <c r="K5658" s="65"/>
      <c r="M5658" s="64"/>
      <c r="N5658" s="66"/>
      <c r="O5658" s="66"/>
      <c r="Q5658" s="67"/>
      <c r="R5658" s="68"/>
      <c r="S5658" s="63"/>
      <c r="AC5658" s="63">
        <v>83396.502951532602</v>
      </c>
      <c r="AD5658" s="63"/>
      <c r="AE5658" s="54" t="s">
        <v>176</v>
      </c>
      <c r="AG5658" s="63"/>
      <c r="AK5658" s="64"/>
      <c r="AL5658" s="64"/>
      <c r="AM5658" s="65"/>
      <c r="AO5658" s="64"/>
      <c r="AP5658" s="66"/>
      <c r="AQ5658" s="66"/>
      <c r="AS5658" s="67"/>
      <c r="AT5658" s="68"/>
    </row>
    <row r="5659" spans="1:46" x14ac:dyDescent="0.25">
      <c r="A5659" s="60">
        <v>85974.381359262858</v>
      </c>
      <c r="B5659" s="54">
        <f t="shared" si="235"/>
        <v>8</v>
      </c>
      <c r="C5659" s="54">
        <f t="shared" si="236"/>
        <v>5650</v>
      </c>
      <c r="D5659" s="60">
        <v>85974.381359262858</v>
      </c>
      <c r="G5659" s="63"/>
      <c r="I5659" s="64"/>
      <c r="J5659" s="64"/>
      <c r="K5659" s="65"/>
      <c r="M5659" s="64"/>
      <c r="N5659" s="66"/>
      <c r="O5659" s="66"/>
      <c r="Q5659" s="67"/>
      <c r="R5659" s="68"/>
      <c r="S5659" s="63"/>
      <c r="AC5659" s="63">
        <v>83411.754688316956</v>
      </c>
      <c r="AD5659" s="63"/>
      <c r="AE5659" s="54" t="s">
        <v>177</v>
      </c>
      <c r="AG5659" s="63"/>
      <c r="AK5659" s="64"/>
      <c r="AL5659" s="64"/>
      <c r="AM5659" s="65"/>
      <c r="AO5659" s="64"/>
      <c r="AP5659" s="66"/>
      <c r="AQ5659" s="66"/>
      <c r="AS5659" s="67"/>
      <c r="AT5659" s="68"/>
    </row>
    <row r="5660" spans="1:46" x14ac:dyDescent="0.25">
      <c r="A5660" s="60">
        <v>85990.004611622542</v>
      </c>
      <c r="B5660" s="54">
        <f t="shared" si="235"/>
        <v>9</v>
      </c>
      <c r="C5660" s="54">
        <f t="shared" si="236"/>
        <v>5651</v>
      </c>
      <c r="D5660" s="60">
        <v>85990.004611622542</v>
      </c>
      <c r="G5660" s="63"/>
      <c r="I5660" s="64"/>
      <c r="J5660" s="64"/>
      <c r="K5660" s="65"/>
      <c r="M5660" s="64"/>
      <c r="N5660" s="66"/>
      <c r="O5660" s="66"/>
      <c r="Q5660" s="67"/>
      <c r="R5660" s="68"/>
      <c r="S5660" s="63"/>
      <c r="AC5660" s="63">
        <v>83426.128182565793</v>
      </c>
      <c r="AD5660" s="63"/>
      <c r="AE5660" s="54" t="s">
        <v>176</v>
      </c>
      <c r="AG5660" s="63"/>
      <c r="AK5660" s="64"/>
      <c r="AL5660" s="64"/>
      <c r="AM5660" s="65"/>
      <c r="AO5660" s="64"/>
      <c r="AP5660" s="66"/>
      <c r="AQ5660" s="66"/>
      <c r="AS5660" s="67"/>
      <c r="AT5660" s="68"/>
    </row>
    <row r="5661" spans="1:46" x14ac:dyDescent="0.25">
      <c r="A5661" s="60">
        <v>86005.690661334898</v>
      </c>
      <c r="B5661" s="54">
        <f t="shared" si="235"/>
        <v>10</v>
      </c>
      <c r="C5661" s="54">
        <f t="shared" si="236"/>
        <v>5652</v>
      </c>
      <c r="D5661" s="60">
        <v>86005.690661334898</v>
      </c>
      <c r="G5661" s="63"/>
      <c r="I5661" s="64"/>
      <c r="J5661" s="64"/>
      <c r="K5661" s="65"/>
      <c r="M5661" s="64"/>
      <c r="N5661" s="66"/>
      <c r="O5661" s="66"/>
      <c r="Q5661" s="67"/>
      <c r="R5661" s="68"/>
      <c r="S5661" s="63"/>
      <c r="AC5661" s="63">
        <v>83441.050855279434</v>
      </c>
      <c r="AD5661" s="63"/>
      <c r="AE5661" s="54" t="s">
        <v>177</v>
      </c>
      <c r="AG5661" s="63"/>
      <c r="AK5661" s="64"/>
      <c r="AL5661" s="64"/>
      <c r="AM5661" s="65"/>
      <c r="AO5661" s="64"/>
      <c r="AP5661" s="66"/>
      <c r="AQ5661" s="66"/>
      <c r="AS5661" s="67"/>
      <c r="AT5661" s="68"/>
    </row>
    <row r="5662" spans="1:46" x14ac:dyDescent="0.25">
      <c r="A5662" s="60">
        <v>86021.419116943609</v>
      </c>
      <c r="B5662" s="54">
        <f t="shared" si="235"/>
        <v>11</v>
      </c>
      <c r="C5662" s="54">
        <f t="shared" si="236"/>
        <v>5653</v>
      </c>
      <c r="D5662" s="60">
        <v>86021.419116943609</v>
      </c>
      <c r="G5662" s="63"/>
      <c r="I5662" s="64"/>
      <c r="J5662" s="64"/>
      <c r="K5662" s="65"/>
      <c r="M5662" s="64"/>
      <c r="N5662" s="66"/>
      <c r="O5662" s="66"/>
      <c r="Q5662" s="67"/>
      <c r="R5662" s="68"/>
      <c r="S5662" s="63"/>
      <c r="AC5662" s="63">
        <v>83455.760305759031</v>
      </c>
      <c r="AD5662" s="63"/>
      <c r="AE5662" s="54" t="s">
        <v>176</v>
      </c>
      <c r="AG5662" s="63"/>
      <c r="AK5662" s="64"/>
      <c r="AL5662" s="64"/>
      <c r="AM5662" s="65"/>
      <c r="AO5662" s="64"/>
      <c r="AP5662" s="66"/>
      <c r="AQ5662" s="66"/>
      <c r="AS5662" s="67"/>
      <c r="AT5662" s="68"/>
    </row>
    <row r="5663" spans="1:46" x14ac:dyDescent="0.25">
      <c r="A5663" s="60">
        <v>86037.143108438235</v>
      </c>
      <c r="B5663" s="54">
        <f t="shared" si="235"/>
        <v>12</v>
      </c>
      <c r="C5663" s="54">
        <f t="shared" si="236"/>
        <v>5654</v>
      </c>
      <c r="D5663" s="60">
        <v>86037.143108438235</v>
      </c>
      <c r="G5663" s="63"/>
      <c r="I5663" s="64"/>
      <c r="J5663" s="64"/>
      <c r="K5663" s="65"/>
      <c r="M5663" s="64"/>
      <c r="N5663" s="66"/>
      <c r="O5663" s="66"/>
      <c r="Q5663" s="67"/>
      <c r="R5663" s="68"/>
      <c r="S5663" s="63"/>
      <c r="AC5663" s="63">
        <v>83470.328292564489</v>
      </c>
      <c r="AD5663" s="63"/>
      <c r="AE5663" s="54" t="s">
        <v>177</v>
      </c>
      <c r="AG5663" s="63"/>
      <c r="AK5663" s="64"/>
      <c r="AL5663" s="64"/>
      <c r="AM5663" s="65"/>
      <c r="AO5663" s="64"/>
      <c r="AP5663" s="66"/>
      <c r="AQ5663" s="66"/>
      <c r="AS5663" s="67"/>
      <c r="AT5663" s="68"/>
    </row>
    <row r="5664" spans="1:46" x14ac:dyDescent="0.25">
      <c r="A5664" s="60">
        <v>86052.835469592363</v>
      </c>
      <c r="B5664" s="54">
        <f t="shared" si="235"/>
        <v>13</v>
      </c>
      <c r="C5664" s="54">
        <f t="shared" si="236"/>
        <v>5655</v>
      </c>
      <c r="D5664" s="60">
        <v>86052.835469592363</v>
      </c>
      <c r="G5664" s="63"/>
      <c r="I5664" s="64"/>
      <c r="J5664" s="64"/>
      <c r="K5664" s="65"/>
      <c r="M5664" s="64"/>
      <c r="N5664" s="66"/>
      <c r="O5664" s="66"/>
      <c r="Q5664" s="67"/>
      <c r="R5664" s="68"/>
      <c r="S5664" s="63"/>
      <c r="AC5664" s="63">
        <v>83485.385858469643</v>
      </c>
      <c r="AD5664" s="63"/>
      <c r="AE5664" s="54" t="s">
        <v>176</v>
      </c>
      <c r="AG5664" s="63"/>
      <c r="AK5664" s="64"/>
      <c r="AL5664" s="64"/>
      <c r="AM5664" s="65"/>
      <c r="AO5664" s="64"/>
      <c r="AP5664" s="66"/>
      <c r="AQ5664" s="66"/>
      <c r="AS5664" s="67"/>
      <c r="AT5664" s="68"/>
    </row>
    <row r="5665" spans="1:46" x14ac:dyDescent="0.25">
      <c r="A5665" s="60">
        <v>86068.456919358578</v>
      </c>
      <c r="B5665" s="54">
        <f t="shared" si="235"/>
        <v>14</v>
      </c>
      <c r="C5665" s="54">
        <f t="shared" si="236"/>
        <v>5656</v>
      </c>
      <c r="D5665" s="60">
        <v>86068.456919358578</v>
      </c>
      <c r="G5665" s="63"/>
      <c r="I5665" s="64"/>
      <c r="J5665" s="64"/>
      <c r="K5665" s="65"/>
      <c r="M5665" s="64"/>
      <c r="N5665" s="66"/>
      <c r="O5665" s="66"/>
      <c r="Q5665" s="67"/>
      <c r="R5665" s="68"/>
      <c r="S5665" s="63"/>
      <c r="AC5665" s="63">
        <v>83499.635936886072</v>
      </c>
      <c r="AD5665" s="63"/>
      <c r="AE5665" s="54" t="s">
        <v>177</v>
      </c>
      <c r="AG5665" s="63"/>
      <c r="AK5665" s="64"/>
      <c r="AL5665" s="64"/>
      <c r="AM5665" s="65"/>
      <c r="AO5665" s="64"/>
      <c r="AP5665" s="66"/>
      <c r="AQ5665" s="66"/>
      <c r="AS5665" s="67"/>
      <c r="AT5665" s="68"/>
    </row>
    <row r="5666" spans="1:46" x14ac:dyDescent="0.25">
      <c r="A5666" s="60">
        <v>86083.982990914024</v>
      </c>
      <c r="B5666" s="54">
        <f t="shared" si="235"/>
        <v>15</v>
      </c>
      <c r="C5666" s="54">
        <f t="shared" si="236"/>
        <v>5657</v>
      </c>
      <c r="D5666" s="60">
        <v>86083.982990914024</v>
      </c>
      <c r="G5666" s="63"/>
      <c r="I5666" s="64"/>
      <c r="J5666" s="64"/>
      <c r="K5666" s="65"/>
      <c r="M5666" s="64"/>
      <c r="N5666" s="66"/>
      <c r="O5666" s="66"/>
      <c r="Q5666" s="67"/>
      <c r="R5666" s="68"/>
      <c r="S5666" s="63"/>
      <c r="AC5666" s="63">
        <v>83514.98642645264</v>
      </c>
      <c r="AD5666" s="63"/>
      <c r="AE5666" s="54" t="s">
        <v>176</v>
      </c>
      <c r="AG5666" s="63"/>
      <c r="AK5666" s="64"/>
      <c r="AL5666" s="64"/>
      <c r="AM5666" s="65"/>
      <c r="AO5666" s="64"/>
      <c r="AP5666" s="66"/>
      <c r="AQ5666" s="66"/>
      <c r="AS5666" s="67"/>
      <c r="AT5666" s="68"/>
    </row>
    <row r="5667" spans="1:46" x14ac:dyDescent="0.25">
      <c r="A5667" s="60">
        <v>86099.392318352126</v>
      </c>
      <c r="B5667" s="54">
        <f t="shared" si="235"/>
        <v>16</v>
      </c>
      <c r="C5667" s="54">
        <f t="shared" si="236"/>
        <v>5658</v>
      </c>
      <c r="D5667" s="60">
        <v>86099.392318352126</v>
      </c>
      <c r="G5667" s="63"/>
      <c r="I5667" s="64"/>
      <c r="J5667" s="64"/>
      <c r="K5667" s="65"/>
      <c r="M5667" s="64"/>
      <c r="N5667" s="66"/>
      <c r="O5667" s="66"/>
      <c r="Q5667" s="67"/>
      <c r="R5667" s="68"/>
      <c r="S5667" s="63"/>
      <c r="AC5667" s="63">
        <v>83529.014056485612</v>
      </c>
      <c r="AD5667" s="63"/>
      <c r="AE5667" s="54" t="s">
        <v>177</v>
      </c>
      <c r="AG5667" s="63"/>
      <c r="AK5667" s="64"/>
      <c r="AL5667" s="64"/>
      <c r="AM5667" s="65"/>
      <c r="AO5667" s="64"/>
      <c r="AP5667" s="66"/>
      <c r="AQ5667" s="66"/>
      <c r="AS5667" s="67"/>
      <c r="AT5667" s="68"/>
    </row>
    <row r="5668" spans="1:46" x14ac:dyDescent="0.25">
      <c r="A5668" s="60">
        <v>86114.671271007042</v>
      </c>
      <c r="B5668" s="54">
        <f t="shared" si="235"/>
        <v>17</v>
      </c>
      <c r="C5668" s="54">
        <f t="shared" si="236"/>
        <v>5659</v>
      </c>
      <c r="D5668" s="60">
        <v>86114.671271007042</v>
      </c>
      <c r="G5668" s="63"/>
      <c r="I5668" s="64"/>
      <c r="J5668" s="64"/>
      <c r="K5668" s="65"/>
      <c r="M5668" s="64"/>
      <c r="N5668" s="66"/>
      <c r="O5668" s="66"/>
      <c r="Q5668" s="67"/>
      <c r="R5668" s="68"/>
      <c r="S5668" s="63"/>
      <c r="AC5668" s="63">
        <v>83544.543767159339</v>
      </c>
      <c r="AD5668" s="63"/>
      <c r="AE5668" s="54" t="s">
        <v>176</v>
      </c>
      <c r="AG5668" s="63"/>
      <c r="AK5668" s="64"/>
      <c r="AL5668" s="64"/>
      <c r="AM5668" s="65"/>
      <c r="AO5668" s="64"/>
      <c r="AP5668" s="66"/>
      <c r="AQ5668" s="66"/>
      <c r="AS5668" s="67"/>
      <c r="AT5668" s="68"/>
    </row>
    <row r="5669" spans="1:46" x14ac:dyDescent="0.25">
      <c r="A5669" s="60">
        <v>86129.820222182665</v>
      </c>
      <c r="B5669" s="54">
        <f t="shared" si="235"/>
        <v>18</v>
      </c>
      <c r="C5669" s="54">
        <f t="shared" si="236"/>
        <v>5660</v>
      </c>
      <c r="D5669" s="60">
        <v>86129.820222182665</v>
      </c>
      <c r="G5669" s="63"/>
      <c r="I5669" s="64"/>
      <c r="J5669" s="64"/>
      <c r="K5669" s="65"/>
      <c r="M5669" s="64"/>
      <c r="N5669" s="66"/>
      <c r="O5669" s="66"/>
      <c r="Q5669" s="67"/>
      <c r="R5669" s="68"/>
      <c r="S5669" s="63"/>
      <c r="AC5669" s="63">
        <v>83558.491090803873</v>
      </c>
      <c r="AD5669" s="63"/>
      <c r="AE5669" s="54" t="s">
        <v>177</v>
      </c>
      <c r="AG5669" s="63"/>
      <c r="AK5669" s="64"/>
      <c r="AL5669" s="64"/>
      <c r="AM5669" s="65"/>
      <c r="AO5669" s="64"/>
      <c r="AP5669" s="66"/>
      <c r="AQ5669" s="66"/>
      <c r="AS5669" s="67"/>
      <c r="AT5669" s="68"/>
    </row>
    <row r="5670" spans="1:46" x14ac:dyDescent="0.25">
      <c r="A5670" s="60">
        <v>86144.840512482449</v>
      </c>
      <c r="B5670" s="54">
        <f t="shared" si="235"/>
        <v>19</v>
      </c>
      <c r="C5670" s="54">
        <f t="shared" si="236"/>
        <v>5661</v>
      </c>
      <c r="D5670" s="60">
        <v>86144.840512482449</v>
      </c>
      <c r="G5670" s="63"/>
      <c r="I5670" s="64"/>
      <c r="J5670" s="64"/>
      <c r="K5670" s="65"/>
      <c r="M5670" s="64"/>
      <c r="N5670" s="66"/>
      <c r="O5670" s="66"/>
      <c r="Q5670" s="67"/>
      <c r="R5670" s="68"/>
      <c r="S5670" s="63"/>
      <c r="AC5670" s="63">
        <v>83574.050950177014</v>
      </c>
      <c r="AD5670" s="63"/>
      <c r="AE5670" s="54" t="s">
        <v>176</v>
      </c>
      <c r="AG5670" s="63"/>
      <c r="AK5670" s="64"/>
      <c r="AL5670" s="64"/>
      <c r="AM5670" s="65"/>
      <c r="AO5670" s="64"/>
      <c r="AP5670" s="66"/>
      <c r="AQ5670" s="66"/>
      <c r="AS5670" s="67"/>
      <c r="AT5670" s="68"/>
    </row>
    <row r="5671" spans="1:46" x14ac:dyDescent="0.25">
      <c r="A5671" s="60">
        <v>86159.752083957195</v>
      </c>
      <c r="B5671" s="54">
        <f t="shared" si="235"/>
        <v>20</v>
      </c>
      <c r="C5671" s="54">
        <f t="shared" si="236"/>
        <v>5662</v>
      </c>
      <c r="D5671" s="60">
        <v>86159.752083957195</v>
      </c>
      <c r="G5671" s="63"/>
      <c r="I5671" s="64"/>
      <c r="J5671" s="64"/>
      <c r="K5671" s="65"/>
      <c r="M5671" s="64"/>
      <c r="N5671" s="66"/>
      <c r="O5671" s="66"/>
      <c r="Q5671" s="67"/>
      <c r="R5671" s="68"/>
      <c r="S5671" s="63"/>
      <c r="AC5671" s="63">
        <v>83588.082954110112</v>
      </c>
      <c r="AD5671" s="63"/>
      <c r="AE5671" s="54" t="s">
        <v>177</v>
      </c>
      <c r="AG5671" s="63"/>
      <c r="AK5671" s="64"/>
      <c r="AL5671" s="64"/>
      <c r="AM5671" s="65"/>
      <c r="AO5671" s="64"/>
      <c r="AP5671" s="66"/>
      <c r="AQ5671" s="66"/>
      <c r="AS5671" s="67"/>
      <c r="AT5671" s="68"/>
    </row>
    <row r="5672" spans="1:46" x14ac:dyDescent="0.25">
      <c r="A5672" s="60">
        <v>86174.570083512459</v>
      </c>
      <c r="B5672" s="54">
        <f t="shared" si="235"/>
        <v>21</v>
      </c>
      <c r="C5672" s="54">
        <f t="shared" si="236"/>
        <v>5663</v>
      </c>
      <c r="D5672" s="60">
        <v>86174.570083512459</v>
      </c>
      <c r="G5672" s="63"/>
      <c r="I5672" s="64"/>
      <c r="J5672" s="64"/>
      <c r="K5672" s="65"/>
      <c r="M5672" s="64"/>
      <c r="N5672" s="66"/>
      <c r="O5672" s="66"/>
      <c r="Q5672" s="67"/>
      <c r="R5672" s="68"/>
      <c r="S5672" s="63"/>
      <c r="AC5672" s="63">
        <v>83603.518407749943</v>
      </c>
      <c r="AD5672" s="63"/>
      <c r="AE5672" s="54" t="s">
        <v>176</v>
      </c>
      <c r="AG5672" s="63"/>
      <c r="AK5672" s="64"/>
      <c r="AL5672" s="64"/>
      <c r="AM5672" s="65"/>
      <c r="AO5672" s="64"/>
      <c r="AP5672" s="66"/>
      <c r="AQ5672" s="66"/>
      <c r="AS5672" s="67"/>
      <c r="AT5672" s="68"/>
    </row>
    <row r="5673" spans="1:46" x14ac:dyDescent="0.25">
      <c r="A5673" s="60">
        <v>86189.327847214881</v>
      </c>
      <c r="B5673" s="54">
        <f t="shared" si="235"/>
        <v>22</v>
      </c>
      <c r="C5673" s="54">
        <f t="shared" si="236"/>
        <v>5664</v>
      </c>
      <c r="D5673" s="60">
        <v>86189.327847214881</v>
      </c>
      <c r="G5673" s="63"/>
      <c r="I5673" s="64"/>
      <c r="J5673" s="64"/>
      <c r="K5673" s="65"/>
      <c r="M5673" s="64"/>
      <c r="N5673" s="66"/>
      <c r="O5673" s="66"/>
      <c r="Q5673" s="67"/>
      <c r="R5673" s="68"/>
      <c r="S5673" s="63"/>
      <c r="AC5673" s="63">
        <v>83617.789806824178</v>
      </c>
      <c r="AD5673" s="63"/>
      <c r="AE5673" s="54" t="s">
        <v>177</v>
      </c>
      <c r="AG5673" s="63"/>
      <c r="AK5673" s="64"/>
      <c r="AL5673" s="64"/>
      <c r="AM5673" s="65"/>
      <c r="AO5673" s="64"/>
      <c r="AP5673" s="66"/>
      <c r="AQ5673" s="66"/>
      <c r="AS5673" s="67"/>
      <c r="AT5673" s="68"/>
    </row>
    <row r="5674" spans="1:46" x14ac:dyDescent="0.25">
      <c r="A5674" s="60">
        <v>86204.049609592184</v>
      </c>
      <c r="B5674" s="54">
        <f t="shared" si="235"/>
        <v>23</v>
      </c>
      <c r="C5674" s="54">
        <f t="shared" si="236"/>
        <v>5665</v>
      </c>
      <c r="D5674" s="60">
        <v>86204.049609592184</v>
      </c>
      <c r="G5674" s="63"/>
      <c r="I5674" s="64"/>
      <c r="J5674" s="64"/>
      <c r="K5674" s="65"/>
      <c r="M5674" s="64"/>
      <c r="N5674" s="66"/>
      <c r="O5674" s="66"/>
      <c r="Q5674" s="67"/>
      <c r="R5674" s="68"/>
      <c r="S5674" s="63"/>
      <c r="AC5674" s="63">
        <v>83632.967178949155</v>
      </c>
      <c r="AD5674" s="63"/>
      <c r="AE5674" s="54" t="s">
        <v>176</v>
      </c>
      <c r="AG5674" s="63"/>
      <c r="AK5674" s="64"/>
      <c r="AL5674" s="64"/>
      <c r="AM5674" s="65"/>
      <c r="AO5674" s="64"/>
      <c r="AP5674" s="66"/>
      <c r="AQ5674" s="66"/>
      <c r="AS5674" s="67"/>
      <c r="AT5674" s="68"/>
    </row>
    <row r="5675" spans="1:46" x14ac:dyDescent="0.25">
      <c r="A5675" s="60">
        <v>86218.774187571835</v>
      </c>
      <c r="B5675" s="54">
        <f t="shared" si="235"/>
        <v>24</v>
      </c>
      <c r="C5675" s="54">
        <f t="shared" si="236"/>
        <v>5666</v>
      </c>
      <c r="D5675" s="60">
        <v>86218.774187571835</v>
      </c>
      <c r="G5675" s="63"/>
      <c r="I5675" s="64"/>
      <c r="J5675" s="64"/>
      <c r="K5675" s="65"/>
      <c r="M5675" s="64"/>
      <c r="N5675" s="66"/>
      <c r="O5675" s="66"/>
      <c r="Q5675" s="67"/>
      <c r="R5675" s="68"/>
      <c r="S5675" s="63"/>
      <c r="AC5675" s="63">
        <v>83647.585562473163</v>
      </c>
      <c r="AD5675" s="63"/>
      <c r="AE5675" s="54" t="s">
        <v>177</v>
      </c>
      <c r="AG5675" s="63"/>
      <c r="AK5675" s="64"/>
      <c r="AL5675" s="64"/>
      <c r="AM5675" s="65"/>
      <c r="AO5675" s="64"/>
      <c r="AP5675" s="66"/>
      <c r="AQ5675" s="66"/>
      <c r="AS5675" s="67"/>
      <c r="AT5675" s="68"/>
    </row>
    <row r="5676" spans="1:46" x14ac:dyDescent="0.25">
      <c r="A5676" s="60">
        <v>86233.528163958807</v>
      </c>
      <c r="B5676" s="54">
        <f t="shared" si="235"/>
        <v>1</v>
      </c>
      <c r="C5676" s="54">
        <f t="shared" si="236"/>
        <v>5667</v>
      </c>
      <c r="D5676" s="60">
        <v>86233.528163958807</v>
      </c>
      <c r="G5676" s="63"/>
      <c r="I5676" s="64"/>
      <c r="J5676" s="64"/>
      <c r="K5676" s="65"/>
      <c r="M5676" s="64"/>
      <c r="N5676" s="66"/>
      <c r="O5676" s="66"/>
      <c r="Q5676" s="67"/>
      <c r="R5676" s="68"/>
      <c r="S5676" s="63"/>
      <c r="AC5676" s="63">
        <v>83662.414642227348</v>
      </c>
      <c r="AD5676" s="63"/>
      <c r="AE5676" s="54" t="s">
        <v>176</v>
      </c>
      <c r="AG5676" s="63"/>
      <c r="AK5676" s="64"/>
      <c r="AL5676" s="64"/>
      <c r="AM5676" s="65"/>
      <c r="AO5676" s="64"/>
      <c r="AP5676" s="66"/>
      <c r="AQ5676" s="66"/>
      <c r="AS5676" s="67"/>
      <c r="AT5676" s="68"/>
    </row>
    <row r="5677" spans="1:46" x14ac:dyDescent="0.25">
      <c r="A5677" s="60">
        <v>86248.34796628356</v>
      </c>
      <c r="B5677" s="54">
        <f t="shared" si="235"/>
        <v>2</v>
      </c>
      <c r="C5677" s="54">
        <f t="shared" si="236"/>
        <v>5668</v>
      </c>
      <c r="D5677" s="60">
        <v>86248.34796628356</v>
      </c>
      <c r="G5677" s="63"/>
      <c r="I5677" s="64"/>
      <c r="J5677" s="64"/>
      <c r="K5677" s="65"/>
      <c r="M5677" s="64"/>
      <c r="N5677" s="66"/>
      <c r="O5677" s="66"/>
      <c r="Q5677" s="67"/>
      <c r="R5677" s="68"/>
      <c r="S5677" s="63"/>
      <c r="AC5677" s="63">
        <v>83677.408545482438</v>
      </c>
      <c r="AD5677" s="63"/>
      <c r="AE5677" s="54" t="s">
        <v>177</v>
      </c>
      <c r="AG5677" s="63"/>
      <c r="AK5677" s="64"/>
      <c r="AL5677" s="64"/>
      <c r="AM5677" s="65"/>
      <c r="AO5677" s="64"/>
      <c r="AP5677" s="66"/>
      <c r="AQ5677" s="66"/>
      <c r="AS5677" s="67"/>
      <c r="AT5677" s="68"/>
    </row>
    <row r="5678" spans="1:46" x14ac:dyDescent="0.25">
      <c r="A5678" s="60">
        <v>86263.25472647557</v>
      </c>
      <c r="B5678" s="54">
        <f t="shared" si="235"/>
        <v>3</v>
      </c>
      <c r="C5678" s="54">
        <f t="shared" si="236"/>
        <v>5669</v>
      </c>
      <c r="D5678" s="60">
        <v>86263.25472647557</v>
      </c>
      <c r="G5678" s="63"/>
      <c r="I5678" s="64"/>
      <c r="J5678" s="64"/>
      <c r="K5678" s="65"/>
      <c r="M5678" s="64"/>
      <c r="N5678" s="66"/>
      <c r="O5678" s="66"/>
      <c r="Q5678" s="67"/>
      <c r="R5678" s="68"/>
      <c r="S5678" s="63"/>
      <c r="AC5678" s="63">
        <v>83691.866136179771</v>
      </c>
      <c r="AD5678" s="63"/>
      <c r="AE5678" s="54" t="s">
        <v>176</v>
      </c>
      <c r="AG5678" s="63"/>
      <c r="AK5678" s="64"/>
      <c r="AL5678" s="64"/>
      <c r="AM5678" s="65"/>
      <c r="AO5678" s="64"/>
      <c r="AP5678" s="66"/>
      <c r="AQ5678" s="66"/>
      <c r="AS5678" s="67"/>
      <c r="AT5678" s="68"/>
    </row>
    <row r="5679" spans="1:46" x14ac:dyDescent="0.25">
      <c r="A5679" s="60">
        <v>86278.275756209623</v>
      </c>
      <c r="B5679" s="54">
        <f t="shared" si="235"/>
        <v>4</v>
      </c>
      <c r="C5679" s="54">
        <f t="shared" si="236"/>
        <v>5670</v>
      </c>
      <c r="D5679" s="60">
        <v>86278.275756209623</v>
      </c>
      <c r="G5679" s="63"/>
      <c r="I5679" s="64"/>
      <c r="J5679" s="64"/>
      <c r="K5679" s="65"/>
      <c r="M5679" s="64"/>
      <c r="N5679" s="66"/>
      <c r="O5679" s="66"/>
      <c r="Q5679" s="67"/>
      <c r="R5679" s="68"/>
      <c r="S5679" s="63"/>
      <c r="AC5679" s="63">
        <v>83707.175605609082</v>
      </c>
      <c r="AD5679" s="63"/>
      <c r="AE5679" s="54" t="s">
        <v>177</v>
      </c>
      <c r="AG5679" s="63"/>
      <c r="AK5679" s="64"/>
      <c r="AL5679" s="64"/>
      <c r="AM5679" s="65"/>
      <c r="AO5679" s="64"/>
      <c r="AP5679" s="66"/>
      <c r="AQ5679" s="66"/>
      <c r="AS5679" s="67"/>
      <c r="AT5679" s="68"/>
    </row>
    <row r="5680" spans="1:46" x14ac:dyDescent="0.25">
      <c r="A5680" s="60">
        <v>86293.418951608241</v>
      </c>
      <c r="B5680" s="54">
        <f t="shared" si="235"/>
        <v>5</v>
      </c>
      <c r="C5680" s="54">
        <f t="shared" si="236"/>
        <v>5671</v>
      </c>
      <c r="D5680" s="60">
        <v>86293.418951608241</v>
      </c>
      <c r="G5680" s="63"/>
      <c r="I5680" s="64"/>
      <c r="J5680" s="64"/>
      <c r="K5680" s="65"/>
      <c r="M5680" s="64"/>
      <c r="N5680" s="66"/>
      <c r="O5680" s="66"/>
      <c r="Q5680" s="67"/>
      <c r="R5680" s="68"/>
      <c r="S5680" s="63"/>
      <c r="AC5680" s="63">
        <v>83721.320568137337</v>
      </c>
      <c r="AD5680" s="63"/>
      <c r="AE5680" s="54" t="s">
        <v>176</v>
      </c>
      <c r="AG5680" s="63"/>
      <c r="AK5680" s="64"/>
      <c r="AL5680" s="64"/>
      <c r="AM5680" s="65"/>
      <c r="AO5680" s="64"/>
      <c r="AP5680" s="66"/>
      <c r="AQ5680" s="66"/>
      <c r="AS5680" s="67"/>
      <c r="AT5680" s="68"/>
    </row>
    <row r="5681" spans="1:46" x14ac:dyDescent="0.25">
      <c r="A5681" s="60">
        <v>86308.697776068468</v>
      </c>
      <c r="B5681" s="54">
        <f t="shared" si="235"/>
        <v>6</v>
      </c>
      <c r="C5681" s="54">
        <f t="shared" si="236"/>
        <v>5672</v>
      </c>
      <c r="D5681" s="60">
        <v>86308.697776068468</v>
      </c>
      <c r="G5681" s="63"/>
      <c r="I5681" s="64"/>
      <c r="J5681" s="64"/>
      <c r="K5681" s="65"/>
      <c r="M5681" s="64"/>
      <c r="N5681" s="66"/>
      <c r="O5681" s="66"/>
      <c r="Q5681" s="67"/>
      <c r="R5681" s="68"/>
      <c r="S5681" s="63"/>
      <c r="AC5681" s="63">
        <v>83736.821723863482</v>
      </c>
      <c r="AD5681" s="63"/>
      <c r="AE5681" s="54" t="s">
        <v>177</v>
      </c>
      <c r="AG5681" s="63"/>
      <c r="AK5681" s="64"/>
      <c r="AL5681" s="64"/>
      <c r="AM5681" s="65"/>
      <c r="AO5681" s="64"/>
      <c r="AP5681" s="66"/>
      <c r="AQ5681" s="66"/>
      <c r="AS5681" s="67"/>
      <c r="AT5681" s="68"/>
    </row>
    <row r="5682" spans="1:46" x14ac:dyDescent="0.25">
      <c r="A5682" s="60">
        <v>86324.101137861609</v>
      </c>
      <c r="B5682" s="54">
        <f t="shared" si="235"/>
        <v>7</v>
      </c>
      <c r="C5682" s="54">
        <f t="shared" si="236"/>
        <v>5673</v>
      </c>
      <c r="D5682" s="60">
        <v>86324.101137861609</v>
      </c>
      <c r="G5682" s="63"/>
      <c r="I5682" s="64"/>
      <c r="J5682" s="64"/>
      <c r="K5682" s="65"/>
      <c r="M5682" s="64"/>
      <c r="N5682" s="66"/>
      <c r="O5682" s="66"/>
      <c r="Q5682" s="67"/>
      <c r="R5682" s="68"/>
      <c r="S5682" s="63"/>
      <c r="AC5682" s="63">
        <v>83750.783573959023</v>
      </c>
      <c r="AD5682" s="63"/>
      <c r="AE5682" s="54" t="s">
        <v>176</v>
      </c>
      <c r="AG5682" s="63"/>
      <c r="AK5682" s="64"/>
      <c r="AL5682" s="64"/>
      <c r="AM5682" s="65"/>
      <c r="AO5682" s="64"/>
      <c r="AP5682" s="66"/>
      <c r="AQ5682" s="66"/>
      <c r="AS5682" s="67"/>
      <c r="AT5682" s="68"/>
    </row>
    <row r="5683" spans="1:46" x14ac:dyDescent="0.25">
      <c r="A5683" s="60">
        <v>86339.626938408241</v>
      </c>
      <c r="B5683" s="54">
        <f t="shared" si="235"/>
        <v>8</v>
      </c>
      <c r="C5683" s="54">
        <f t="shared" si="236"/>
        <v>5674</v>
      </c>
      <c r="D5683" s="60">
        <v>86339.626938408241</v>
      </c>
      <c r="G5683" s="63"/>
      <c r="I5683" s="64"/>
      <c r="J5683" s="64"/>
      <c r="K5683" s="65"/>
      <c r="M5683" s="64"/>
      <c r="N5683" s="66"/>
      <c r="O5683" s="66"/>
      <c r="Q5683" s="67"/>
      <c r="R5683" s="68"/>
      <c r="S5683" s="63"/>
      <c r="AC5683" s="63">
        <v>83766.329191027209</v>
      </c>
      <c r="AD5683" s="63"/>
      <c r="AE5683" s="54" t="s">
        <v>177</v>
      </c>
      <c r="AG5683" s="63"/>
      <c r="AK5683" s="64"/>
      <c r="AL5683" s="64"/>
      <c r="AM5683" s="65"/>
      <c r="AO5683" s="64"/>
      <c r="AP5683" s="66"/>
      <c r="AQ5683" s="66"/>
      <c r="AS5683" s="67"/>
      <c r="AT5683" s="68"/>
    </row>
    <row r="5684" spans="1:46" x14ac:dyDescent="0.25">
      <c r="A5684" s="60">
        <v>86355.24377826741</v>
      </c>
      <c r="B5684" s="54">
        <f t="shared" si="235"/>
        <v>9</v>
      </c>
      <c r="C5684" s="54">
        <f t="shared" si="236"/>
        <v>5675</v>
      </c>
      <c r="D5684" s="60">
        <v>86355.24377826741</v>
      </c>
      <c r="G5684" s="63"/>
      <c r="I5684" s="64"/>
      <c r="J5684" s="64"/>
      <c r="K5684" s="65"/>
      <c r="M5684" s="64"/>
      <c r="N5684" s="66"/>
      <c r="O5684" s="66"/>
      <c r="Q5684" s="67"/>
      <c r="R5684" s="68"/>
      <c r="S5684" s="63"/>
      <c r="AC5684" s="63">
        <v>83780.273577320855</v>
      </c>
      <c r="AD5684" s="63"/>
      <c r="AE5684" s="54" t="s">
        <v>176</v>
      </c>
      <c r="AG5684" s="63"/>
      <c r="AK5684" s="64"/>
      <c r="AL5684" s="64"/>
      <c r="AM5684" s="65"/>
      <c r="AO5684" s="64"/>
      <c r="AP5684" s="66"/>
      <c r="AQ5684" s="66"/>
      <c r="AS5684" s="67"/>
      <c r="AT5684" s="68"/>
    </row>
    <row r="5685" spans="1:46" x14ac:dyDescent="0.25">
      <c r="A5685" s="60">
        <v>86370.936588732991</v>
      </c>
      <c r="B5685" s="54">
        <f t="shared" si="235"/>
        <v>10</v>
      </c>
      <c r="C5685" s="54">
        <f t="shared" si="236"/>
        <v>5676</v>
      </c>
      <c r="D5685" s="60">
        <v>86370.936588732991</v>
      </c>
      <c r="G5685" s="63"/>
      <c r="I5685" s="64"/>
      <c r="J5685" s="64"/>
      <c r="K5685" s="65"/>
      <c r="M5685" s="64"/>
      <c r="N5685" s="66"/>
      <c r="O5685" s="66"/>
      <c r="Q5685" s="67"/>
      <c r="R5685" s="68"/>
      <c r="S5685" s="63"/>
      <c r="AC5685" s="63">
        <v>83795.722676119767</v>
      </c>
      <c r="AD5685" s="63"/>
      <c r="AE5685" s="54" t="s">
        <v>177</v>
      </c>
      <c r="AG5685" s="63"/>
      <c r="AK5685" s="64"/>
      <c r="AL5685" s="64"/>
      <c r="AM5685" s="65"/>
      <c r="AO5685" s="64"/>
      <c r="AP5685" s="66"/>
      <c r="AQ5685" s="66"/>
      <c r="AS5685" s="67"/>
      <c r="AT5685" s="68"/>
    </row>
    <row r="5686" spans="1:46" x14ac:dyDescent="0.25">
      <c r="A5686" s="60">
        <v>86386.658669135533</v>
      </c>
      <c r="B5686" s="54">
        <f t="shared" si="235"/>
        <v>11</v>
      </c>
      <c r="C5686" s="54">
        <f t="shared" si="236"/>
        <v>5677</v>
      </c>
      <c r="D5686" s="60">
        <v>86386.658669135533</v>
      </c>
      <c r="G5686" s="63"/>
      <c r="I5686" s="64"/>
      <c r="J5686" s="64"/>
      <c r="K5686" s="65"/>
      <c r="M5686" s="64"/>
      <c r="N5686" s="66"/>
      <c r="O5686" s="66"/>
      <c r="Q5686" s="67"/>
      <c r="R5686" s="68"/>
      <c r="S5686" s="63"/>
      <c r="AC5686" s="63">
        <v>83809.813816297334</v>
      </c>
      <c r="AD5686" s="63"/>
      <c r="AE5686" s="54" t="s">
        <v>176</v>
      </c>
      <c r="AG5686" s="63"/>
      <c r="AK5686" s="64"/>
      <c r="AL5686" s="64"/>
      <c r="AM5686" s="65"/>
      <c r="AO5686" s="64"/>
      <c r="AP5686" s="66"/>
      <c r="AQ5686" s="66"/>
      <c r="AS5686" s="67"/>
      <c r="AT5686" s="68"/>
    </row>
    <row r="5687" spans="1:46" x14ac:dyDescent="0.25">
      <c r="A5687" s="60">
        <v>86402.388549346011</v>
      </c>
      <c r="B5687" s="54">
        <f t="shared" si="235"/>
        <v>12</v>
      </c>
      <c r="C5687" s="54">
        <f t="shared" si="236"/>
        <v>5678</v>
      </c>
      <c r="D5687" s="60">
        <v>86402.388549346011</v>
      </c>
      <c r="G5687" s="63"/>
      <c r="I5687" s="64"/>
      <c r="J5687" s="64"/>
      <c r="K5687" s="65"/>
      <c r="M5687" s="64"/>
      <c r="N5687" s="66"/>
      <c r="O5687" s="66"/>
      <c r="Q5687" s="67"/>
      <c r="R5687" s="68"/>
      <c r="S5687" s="63"/>
      <c r="AC5687" s="63">
        <v>83825.046158139594</v>
      </c>
      <c r="AD5687" s="63"/>
      <c r="AE5687" s="54" t="s">
        <v>177</v>
      </c>
      <c r="AG5687" s="63"/>
      <c r="AK5687" s="64"/>
      <c r="AL5687" s="64"/>
      <c r="AM5687" s="65"/>
      <c r="AO5687" s="64"/>
      <c r="AP5687" s="66"/>
      <c r="AQ5687" s="66"/>
      <c r="AS5687" s="67"/>
      <c r="AT5687" s="68"/>
    </row>
    <row r="5688" spans="1:46" x14ac:dyDescent="0.25">
      <c r="A5688" s="60">
        <v>86418.07594371587</v>
      </c>
      <c r="B5688" s="54">
        <f t="shared" si="235"/>
        <v>13</v>
      </c>
      <c r="C5688" s="54">
        <f t="shared" si="236"/>
        <v>5679</v>
      </c>
      <c r="D5688" s="60">
        <v>86418.07594371587</v>
      </c>
      <c r="G5688" s="63"/>
      <c r="I5688" s="64"/>
      <c r="J5688" s="64"/>
      <c r="K5688" s="65"/>
      <c r="M5688" s="64"/>
      <c r="N5688" s="66"/>
      <c r="O5688" s="66"/>
      <c r="Q5688" s="67"/>
      <c r="R5688" s="68"/>
      <c r="S5688" s="63"/>
      <c r="AC5688" s="63">
        <v>83839.416064387653</v>
      </c>
      <c r="AD5688" s="63"/>
      <c r="AE5688" s="54" t="s">
        <v>176</v>
      </c>
      <c r="AG5688" s="63"/>
      <c r="AK5688" s="64"/>
      <c r="AL5688" s="64"/>
      <c r="AM5688" s="65"/>
      <c r="AO5688" s="64"/>
      <c r="AP5688" s="66"/>
      <c r="AQ5688" s="66"/>
      <c r="AS5688" s="67"/>
      <c r="AT5688" s="68"/>
    </row>
    <row r="5689" spans="1:46" x14ac:dyDescent="0.25">
      <c r="A5689" s="60">
        <v>86433.701510686893</v>
      </c>
      <c r="B5689" s="54">
        <f t="shared" si="235"/>
        <v>14</v>
      </c>
      <c r="C5689" s="54">
        <f t="shared" si="236"/>
        <v>5680</v>
      </c>
      <c r="D5689" s="60">
        <v>86433.701510686893</v>
      </c>
      <c r="G5689" s="63"/>
      <c r="I5689" s="64"/>
      <c r="J5689" s="64"/>
      <c r="K5689" s="65"/>
      <c r="M5689" s="64"/>
      <c r="N5689" s="66"/>
      <c r="O5689" s="66"/>
      <c r="Q5689" s="67"/>
      <c r="R5689" s="68"/>
      <c r="S5689" s="63"/>
      <c r="AC5689" s="63">
        <v>83854.344044977333</v>
      </c>
      <c r="AD5689" s="63"/>
      <c r="AE5689" s="54" t="s">
        <v>177</v>
      </c>
      <c r="AG5689" s="63"/>
      <c r="AK5689" s="64"/>
      <c r="AL5689" s="64"/>
      <c r="AM5689" s="65"/>
      <c r="AO5689" s="64"/>
      <c r="AP5689" s="66"/>
      <c r="AQ5689" s="66"/>
      <c r="AS5689" s="67"/>
      <c r="AT5689" s="68"/>
    </row>
    <row r="5690" spans="1:46" x14ac:dyDescent="0.25">
      <c r="A5690" s="60">
        <v>86449.224693359807</v>
      </c>
      <c r="B5690" s="54">
        <f t="shared" si="235"/>
        <v>15</v>
      </c>
      <c r="C5690" s="54">
        <f t="shared" si="236"/>
        <v>5681</v>
      </c>
      <c r="D5690" s="60">
        <v>86449.224693359807</v>
      </c>
      <c r="G5690" s="63"/>
      <c r="I5690" s="64"/>
      <c r="J5690" s="64"/>
      <c r="K5690" s="65"/>
      <c r="M5690" s="64"/>
      <c r="N5690" s="66"/>
      <c r="O5690" s="66"/>
      <c r="Q5690" s="67"/>
      <c r="R5690" s="68"/>
      <c r="S5690" s="63"/>
      <c r="AC5690" s="63">
        <v>83869.067999272607</v>
      </c>
      <c r="AD5690" s="63"/>
      <c r="AE5690" s="54" t="s">
        <v>176</v>
      </c>
      <c r="AG5690" s="63"/>
      <c r="AK5690" s="64"/>
      <c r="AL5690" s="64"/>
      <c r="AM5690" s="65"/>
      <c r="AO5690" s="64"/>
      <c r="AP5690" s="66"/>
      <c r="AQ5690" s="66"/>
      <c r="AS5690" s="67"/>
      <c r="AT5690" s="68"/>
    </row>
    <row r="5691" spans="1:46" x14ac:dyDescent="0.25">
      <c r="A5691" s="60">
        <v>86464.636167751625</v>
      </c>
      <c r="B5691" s="54">
        <f t="shared" si="235"/>
        <v>16</v>
      </c>
      <c r="C5691" s="54">
        <f t="shared" si="236"/>
        <v>5682</v>
      </c>
      <c r="D5691" s="60">
        <v>86464.636167751625</v>
      </c>
      <c r="G5691" s="63"/>
      <c r="I5691" s="64"/>
      <c r="J5691" s="64"/>
      <c r="K5691" s="65"/>
      <c r="M5691" s="64"/>
      <c r="N5691" s="66"/>
      <c r="O5691" s="66"/>
      <c r="Q5691" s="67"/>
      <c r="R5691" s="68"/>
      <c r="S5691" s="63"/>
      <c r="AC5691" s="63">
        <v>83883.653621837031</v>
      </c>
      <c r="AD5691" s="63"/>
      <c r="AE5691" s="54" t="s">
        <v>177</v>
      </c>
      <c r="AG5691" s="63"/>
      <c r="AK5691" s="64"/>
      <c r="AL5691" s="64"/>
      <c r="AM5691" s="65"/>
      <c r="AO5691" s="64"/>
      <c r="AP5691" s="66"/>
      <c r="AQ5691" s="66"/>
      <c r="AS5691" s="67"/>
      <c r="AT5691" s="68"/>
    </row>
    <row r="5692" spans="1:46" x14ac:dyDescent="0.25">
      <c r="A5692" s="60">
        <v>86479.914046614431</v>
      </c>
      <c r="B5692" s="54">
        <f t="shared" si="235"/>
        <v>17</v>
      </c>
      <c r="C5692" s="54">
        <f t="shared" si="236"/>
        <v>5683</v>
      </c>
      <c r="D5692" s="60">
        <v>86479.914046614431</v>
      </c>
      <c r="G5692" s="63"/>
      <c r="I5692" s="64"/>
      <c r="J5692" s="64"/>
      <c r="K5692" s="65"/>
      <c r="M5692" s="64"/>
      <c r="N5692" s="66"/>
      <c r="O5692" s="66"/>
      <c r="Q5692" s="67"/>
      <c r="R5692" s="68"/>
      <c r="S5692" s="63"/>
      <c r="AC5692" s="63">
        <v>83898.735572037753</v>
      </c>
      <c r="AD5692" s="63"/>
      <c r="AE5692" s="54" t="s">
        <v>176</v>
      </c>
      <c r="AG5692" s="63"/>
      <c r="AK5692" s="64"/>
      <c r="AL5692" s="64"/>
      <c r="AM5692" s="65"/>
      <c r="AO5692" s="64"/>
      <c r="AP5692" s="66"/>
      <c r="AQ5692" s="66"/>
      <c r="AS5692" s="67"/>
      <c r="AT5692" s="68"/>
    </row>
    <row r="5693" spans="1:46" x14ac:dyDescent="0.25">
      <c r="A5693" s="60">
        <v>86495.063616723754</v>
      </c>
      <c r="B5693" s="54">
        <f t="shared" si="235"/>
        <v>18</v>
      </c>
      <c r="C5693" s="54">
        <f t="shared" si="236"/>
        <v>5684</v>
      </c>
      <c r="D5693" s="60">
        <v>86495.063616723754</v>
      </c>
      <c r="G5693" s="63"/>
      <c r="I5693" s="64"/>
      <c r="J5693" s="64"/>
      <c r="K5693" s="65"/>
      <c r="M5693" s="64"/>
      <c r="N5693" s="66"/>
      <c r="O5693" s="66"/>
      <c r="Q5693" s="67"/>
      <c r="R5693" s="68"/>
      <c r="S5693" s="63"/>
      <c r="AC5693" s="63">
        <v>83913.006547537632</v>
      </c>
      <c r="AD5693" s="63"/>
      <c r="AE5693" s="54" t="s">
        <v>177</v>
      </c>
      <c r="AG5693" s="63"/>
      <c r="AK5693" s="64"/>
      <c r="AL5693" s="64"/>
      <c r="AM5693" s="65"/>
      <c r="AO5693" s="64"/>
      <c r="AP5693" s="66"/>
      <c r="AQ5693" s="66"/>
      <c r="AS5693" s="67"/>
      <c r="AT5693" s="68"/>
    </row>
    <row r="5694" spans="1:46" x14ac:dyDescent="0.25">
      <c r="A5694" s="60">
        <v>86510.083791609388</v>
      </c>
      <c r="B5694" s="54">
        <f t="shared" si="235"/>
        <v>19</v>
      </c>
      <c r="C5694" s="54">
        <f t="shared" si="236"/>
        <v>5685</v>
      </c>
      <c r="D5694" s="60">
        <v>86510.083791609388</v>
      </c>
      <c r="G5694" s="63"/>
      <c r="I5694" s="64"/>
      <c r="J5694" s="64"/>
      <c r="K5694" s="65"/>
      <c r="M5694" s="64"/>
      <c r="N5694" s="66"/>
      <c r="O5694" s="66"/>
      <c r="Q5694" s="67"/>
      <c r="R5694" s="68"/>
      <c r="S5694" s="63"/>
      <c r="AC5694" s="63">
        <v>83928.381506020669</v>
      </c>
      <c r="AD5694" s="63"/>
      <c r="AE5694" s="54" t="s">
        <v>176</v>
      </c>
      <c r="AG5694" s="63"/>
      <c r="AK5694" s="64"/>
      <c r="AL5694" s="64"/>
      <c r="AM5694" s="65"/>
      <c r="AO5694" s="64"/>
      <c r="AP5694" s="66"/>
      <c r="AQ5694" s="66"/>
      <c r="AS5694" s="67"/>
      <c r="AT5694" s="68"/>
    </row>
    <row r="5695" spans="1:46" x14ac:dyDescent="0.25">
      <c r="A5695" s="60">
        <v>86524.995104131754</v>
      </c>
      <c r="B5695" s="54">
        <f t="shared" si="235"/>
        <v>20</v>
      </c>
      <c r="C5695" s="54">
        <f t="shared" si="236"/>
        <v>5686</v>
      </c>
      <c r="D5695" s="60">
        <v>86524.995104131754</v>
      </c>
      <c r="G5695" s="63"/>
      <c r="I5695" s="64"/>
      <c r="J5695" s="64"/>
      <c r="K5695" s="65"/>
      <c r="M5695" s="64"/>
      <c r="N5695" s="66"/>
      <c r="O5695" s="66"/>
      <c r="Q5695" s="67"/>
      <c r="R5695" s="68"/>
      <c r="S5695" s="63"/>
      <c r="AC5695" s="63">
        <v>83942.433703130577</v>
      </c>
      <c r="AD5695" s="63"/>
      <c r="AE5695" s="54" t="s">
        <v>177</v>
      </c>
      <c r="AG5695" s="63"/>
      <c r="AK5695" s="64"/>
      <c r="AL5695" s="64"/>
      <c r="AM5695" s="65"/>
      <c r="AO5695" s="64"/>
      <c r="AP5695" s="66"/>
      <c r="AQ5695" s="66"/>
      <c r="AS5695" s="67"/>
      <c r="AT5695" s="68"/>
    </row>
    <row r="5696" spans="1:46" x14ac:dyDescent="0.25">
      <c r="A5696" s="60">
        <v>86539.813179679681</v>
      </c>
      <c r="B5696" s="54">
        <f t="shared" si="235"/>
        <v>21</v>
      </c>
      <c r="C5696" s="54">
        <f t="shared" si="236"/>
        <v>5687</v>
      </c>
      <c r="D5696" s="60">
        <v>86539.813179679681</v>
      </c>
      <c r="G5696" s="63"/>
      <c r="I5696" s="64"/>
      <c r="J5696" s="64"/>
      <c r="K5696" s="65"/>
      <c r="M5696" s="64"/>
      <c r="N5696" s="66"/>
      <c r="O5696" s="66"/>
      <c r="Q5696" s="67"/>
      <c r="R5696" s="68"/>
      <c r="S5696" s="63"/>
      <c r="AC5696" s="63">
        <v>83957.984629480634</v>
      </c>
      <c r="AD5696" s="63"/>
      <c r="AE5696" s="54" t="s">
        <v>176</v>
      </c>
      <c r="AG5696" s="63"/>
      <c r="AK5696" s="64"/>
      <c r="AL5696" s="64"/>
      <c r="AM5696" s="65"/>
      <c r="AO5696" s="64"/>
      <c r="AP5696" s="66"/>
      <c r="AQ5696" s="66"/>
      <c r="AS5696" s="67"/>
      <c r="AT5696" s="68"/>
    </row>
    <row r="5697" spans="1:46" x14ac:dyDescent="0.25">
      <c r="A5697" s="60">
        <v>86554.570488259662</v>
      </c>
      <c r="B5697" s="54">
        <f t="shared" si="235"/>
        <v>22</v>
      </c>
      <c r="C5697" s="54">
        <f t="shared" si="236"/>
        <v>5688</v>
      </c>
      <c r="D5697" s="60">
        <v>86554.570488259662</v>
      </c>
      <c r="G5697" s="63"/>
      <c r="I5697" s="64"/>
      <c r="J5697" s="64"/>
      <c r="K5697" s="65"/>
      <c r="M5697" s="64"/>
      <c r="N5697" s="66"/>
      <c r="O5697" s="66"/>
      <c r="Q5697" s="67"/>
      <c r="R5697" s="68"/>
      <c r="S5697" s="63"/>
      <c r="AC5697" s="63">
        <v>83971.965331671294</v>
      </c>
      <c r="AD5697" s="63"/>
      <c r="AE5697" s="54" t="s">
        <v>177</v>
      </c>
      <c r="AG5697" s="63"/>
      <c r="AK5697" s="64"/>
      <c r="AL5697" s="64"/>
      <c r="AM5697" s="65"/>
      <c r="AO5697" s="64"/>
      <c r="AP5697" s="66"/>
      <c r="AQ5697" s="66"/>
      <c r="AS5697" s="67"/>
      <c r="AT5697" s="68"/>
    </row>
    <row r="5698" spans="1:46" x14ac:dyDescent="0.25">
      <c r="A5698" s="60">
        <v>86569.292210322805</v>
      </c>
      <c r="B5698" s="54">
        <f t="shared" si="235"/>
        <v>23</v>
      </c>
      <c r="C5698" s="54">
        <f t="shared" si="236"/>
        <v>5689</v>
      </c>
      <c r="D5698" s="60">
        <v>86569.292210322805</v>
      </c>
      <c r="G5698" s="63"/>
      <c r="I5698" s="64"/>
      <c r="J5698" s="64"/>
      <c r="K5698" s="65"/>
      <c r="M5698" s="64"/>
      <c r="N5698" s="66"/>
      <c r="O5698" s="66"/>
      <c r="Q5698" s="67"/>
      <c r="R5698" s="68"/>
      <c r="S5698" s="63"/>
      <c r="AC5698" s="63">
        <v>83987.542605089489</v>
      </c>
      <c r="AD5698" s="63"/>
      <c r="AE5698" s="54" t="s">
        <v>176</v>
      </c>
      <c r="AG5698" s="63"/>
      <c r="AK5698" s="64"/>
      <c r="AL5698" s="64"/>
      <c r="AM5698" s="65"/>
      <c r="AO5698" s="64"/>
      <c r="AP5698" s="66"/>
      <c r="AQ5698" s="66"/>
      <c r="AS5698" s="67"/>
      <c r="AT5698" s="68"/>
    </row>
    <row r="5699" spans="1:46" x14ac:dyDescent="0.25">
      <c r="A5699" s="60">
        <v>86584.01660519978</v>
      </c>
      <c r="B5699" s="54">
        <f t="shared" si="235"/>
        <v>24</v>
      </c>
      <c r="C5699" s="54">
        <f t="shared" si="236"/>
        <v>5690</v>
      </c>
      <c r="D5699" s="60">
        <v>86584.01660519978</v>
      </c>
      <c r="G5699" s="63"/>
      <c r="I5699" s="64"/>
      <c r="J5699" s="64"/>
      <c r="K5699" s="65"/>
      <c r="M5699" s="64"/>
      <c r="N5699" s="66"/>
      <c r="O5699" s="66"/>
      <c r="Q5699" s="67"/>
      <c r="R5699" s="68"/>
      <c r="S5699" s="63"/>
      <c r="AC5699" s="63">
        <v>84001.61900339229</v>
      </c>
      <c r="AD5699" s="63"/>
      <c r="AE5699" s="54" t="s">
        <v>177</v>
      </c>
      <c r="AG5699" s="63"/>
      <c r="AK5699" s="64"/>
      <c r="AL5699" s="64"/>
      <c r="AM5699" s="65"/>
      <c r="AO5699" s="64"/>
      <c r="AP5699" s="66"/>
      <c r="AQ5699" s="66"/>
      <c r="AS5699" s="67"/>
      <c r="AT5699" s="68"/>
    </row>
    <row r="5700" spans="1:46" x14ac:dyDescent="0.25">
      <c r="A5700" s="60">
        <v>86598.770488888957</v>
      </c>
      <c r="B5700" s="54">
        <f t="shared" si="235"/>
        <v>1</v>
      </c>
      <c r="C5700" s="54">
        <f t="shared" si="236"/>
        <v>5691</v>
      </c>
      <c r="D5700" s="60">
        <v>86598.770488888957</v>
      </c>
      <c r="G5700" s="63"/>
      <c r="I5700" s="64"/>
      <c r="J5700" s="64"/>
      <c r="K5700" s="65"/>
      <c r="M5700" s="64"/>
      <c r="N5700" s="66"/>
      <c r="O5700" s="66"/>
      <c r="Q5700" s="67"/>
      <c r="R5700" s="68"/>
      <c r="S5700" s="63"/>
      <c r="AC5700" s="63">
        <v>84017.058841545135</v>
      </c>
      <c r="AD5700" s="63"/>
      <c r="AE5700" s="54" t="s">
        <v>176</v>
      </c>
      <c r="AG5700" s="63"/>
      <c r="AK5700" s="64"/>
      <c r="AL5700" s="64"/>
      <c r="AM5700" s="65"/>
      <c r="AO5700" s="64"/>
      <c r="AP5700" s="66"/>
      <c r="AQ5700" s="66"/>
      <c r="AS5700" s="67"/>
      <c r="AT5700" s="68"/>
    </row>
    <row r="5701" spans="1:46" x14ac:dyDescent="0.25">
      <c r="A5701" s="60">
        <v>86613.590353306383</v>
      </c>
      <c r="B5701" s="54">
        <f t="shared" si="235"/>
        <v>2</v>
      </c>
      <c r="C5701" s="54">
        <f t="shared" si="236"/>
        <v>5692</v>
      </c>
      <c r="D5701" s="60">
        <v>86613.590353306383</v>
      </c>
      <c r="G5701" s="63"/>
      <c r="I5701" s="64"/>
      <c r="J5701" s="64"/>
      <c r="K5701" s="65"/>
      <c r="M5701" s="64"/>
      <c r="N5701" s="66"/>
      <c r="O5701" s="66"/>
      <c r="Q5701" s="67"/>
      <c r="R5701" s="68"/>
      <c r="S5701" s="63"/>
      <c r="AC5701" s="63">
        <v>84031.377885605674</v>
      </c>
      <c r="AD5701" s="63"/>
      <c r="AE5701" s="54" t="s">
        <v>177</v>
      </c>
      <c r="AG5701" s="63"/>
      <c r="AK5701" s="64"/>
      <c r="AL5701" s="64"/>
      <c r="AM5701" s="65"/>
      <c r="AO5701" s="64"/>
      <c r="AP5701" s="66"/>
      <c r="AQ5701" s="66"/>
      <c r="AS5701" s="67"/>
      <c r="AT5701" s="68"/>
    </row>
    <row r="5702" spans="1:46" x14ac:dyDescent="0.25">
      <c r="A5702" s="60">
        <v>86628.497114104219</v>
      </c>
      <c r="B5702" s="54">
        <f t="shared" si="235"/>
        <v>3</v>
      </c>
      <c r="C5702" s="54">
        <f t="shared" si="236"/>
        <v>5693</v>
      </c>
      <c r="D5702" s="60">
        <v>86628.497114104219</v>
      </c>
      <c r="G5702" s="63"/>
      <c r="I5702" s="64"/>
      <c r="J5702" s="64"/>
      <c r="K5702" s="65"/>
      <c r="M5702" s="64"/>
      <c r="N5702" s="66"/>
      <c r="O5702" s="66"/>
      <c r="Q5702" s="67"/>
      <c r="R5702" s="68"/>
      <c r="S5702" s="63"/>
      <c r="AC5702" s="63">
        <v>84046.531008510385</v>
      </c>
      <c r="AD5702" s="63"/>
      <c r="AE5702" s="54" t="s">
        <v>176</v>
      </c>
      <c r="AG5702" s="63"/>
      <c r="AK5702" s="64"/>
      <c r="AL5702" s="64"/>
      <c r="AM5702" s="65"/>
      <c r="AO5702" s="64"/>
      <c r="AP5702" s="66"/>
      <c r="AQ5702" s="66"/>
      <c r="AS5702" s="67"/>
      <c r="AT5702" s="68"/>
    </row>
    <row r="5703" spans="1:46" x14ac:dyDescent="0.25">
      <c r="A5703" s="60">
        <v>86643.517677091528</v>
      </c>
      <c r="B5703" s="54">
        <f t="shared" si="235"/>
        <v>4</v>
      </c>
      <c r="C5703" s="54">
        <f t="shared" si="236"/>
        <v>5694</v>
      </c>
      <c r="D5703" s="60">
        <v>86643.517677091528</v>
      </c>
      <c r="G5703" s="63"/>
      <c r="I5703" s="64"/>
      <c r="J5703" s="64"/>
      <c r="K5703" s="65"/>
      <c r="M5703" s="64"/>
      <c r="N5703" s="66"/>
      <c r="O5703" s="66"/>
      <c r="Q5703" s="67"/>
      <c r="R5703" s="68"/>
      <c r="S5703" s="63"/>
      <c r="AC5703" s="63">
        <v>84061.181051347405</v>
      </c>
      <c r="AD5703" s="63"/>
      <c r="AE5703" s="54" t="s">
        <v>177</v>
      </c>
      <c r="AG5703" s="63"/>
      <c r="AK5703" s="64"/>
      <c r="AL5703" s="64"/>
      <c r="AM5703" s="65"/>
      <c r="AO5703" s="64"/>
      <c r="AP5703" s="66"/>
      <c r="AQ5703" s="66"/>
      <c r="AS5703" s="67"/>
      <c r="AT5703" s="68"/>
    </row>
    <row r="5704" spans="1:46" x14ac:dyDescent="0.25">
      <c r="A5704" s="60">
        <v>86658.661166527774</v>
      </c>
      <c r="B5704" s="54">
        <f t="shared" si="235"/>
        <v>5</v>
      </c>
      <c r="C5704" s="54">
        <f t="shared" si="236"/>
        <v>5695</v>
      </c>
      <c r="D5704" s="60">
        <v>86658.661166527774</v>
      </c>
      <c r="G5704" s="63"/>
      <c r="I5704" s="64"/>
      <c r="J5704" s="64"/>
      <c r="K5704" s="65"/>
      <c r="M5704" s="64"/>
      <c r="N5704" s="66"/>
      <c r="O5704" s="66"/>
      <c r="Q5704" s="67"/>
      <c r="R5704" s="68"/>
      <c r="S5704" s="63"/>
      <c r="AC5704" s="63">
        <v>84075.955043416936</v>
      </c>
      <c r="AD5704" s="63"/>
      <c r="AE5704" s="54" t="s">
        <v>176</v>
      </c>
      <c r="AG5704" s="63"/>
      <c r="AK5704" s="64"/>
      <c r="AL5704" s="64"/>
      <c r="AM5704" s="65"/>
      <c r="AO5704" s="64"/>
      <c r="AP5704" s="66"/>
      <c r="AQ5704" s="66"/>
      <c r="AS5704" s="67"/>
      <c r="AT5704" s="68"/>
    </row>
    <row r="5705" spans="1:46" x14ac:dyDescent="0.25">
      <c r="A5705" s="60">
        <v>86673.938041000627</v>
      </c>
      <c r="B5705" s="54">
        <f t="shared" si="235"/>
        <v>6</v>
      </c>
      <c r="C5705" s="54">
        <f t="shared" si="236"/>
        <v>5696</v>
      </c>
      <c r="D5705" s="60">
        <v>86673.938041000627</v>
      </c>
      <c r="G5705" s="63"/>
      <c r="I5705" s="64"/>
      <c r="J5705" s="64"/>
      <c r="K5705" s="65"/>
      <c r="M5705" s="64"/>
      <c r="N5705" s="66"/>
      <c r="O5705" s="66"/>
      <c r="Q5705" s="67"/>
      <c r="R5705" s="68"/>
      <c r="S5705" s="63"/>
      <c r="AC5705" s="63">
        <v>84090.94815472234</v>
      </c>
      <c r="AD5705" s="63"/>
      <c r="AE5705" s="54" t="s">
        <v>177</v>
      </c>
      <c r="AG5705" s="63"/>
      <c r="AK5705" s="64"/>
      <c r="AL5705" s="64"/>
      <c r="AM5705" s="65"/>
      <c r="AO5705" s="64"/>
      <c r="AP5705" s="66"/>
      <c r="AQ5705" s="66"/>
      <c r="AS5705" s="67"/>
      <c r="AT5705" s="68"/>
    </row>
    <row r="5706" spans="1:46" x14ac:dyDescent="0.25">
      <c r="A5706" s="60">
        <v>86689.342552952934</v>
      </c>
      <c r="B5706" s="54">
        <f t="shared" si="235"/>
        <v>7</v>
      </c>
      <c r="C5706" s="54">
        <f t="shared" si="236"/>
        <v>5697</v>
      </c>
      <c r="D5706" s="60">
        <v>86689.342552952934</v>
      </c>
      <c r="G5706" s="63"/>
      <c r="I5706" s="64"/>
      <c r="J5706" s="64"/>
      <c r="K5706" s="65"/>
      <c r="M5706" s="64"/>
      <c r="N5706" s="66"/>
      <c r="O5706" s="66"/>
      <c r="Q5706" s="67"/>
      <c r="R5706" s="68"/>
      <c r="S5706" s="63"/>
      <c r="AC5706" s="63">
        <v>84105.33901999332</v>
      </c>
      <c r="AD5706" s="63"/>
      <c r="AE5706" s="54" t="s">
        <v>176</v>
      </c>
      <c r="AG5706" s="63"/>
      <c r="AK5706" s="64"/>
      <c r="AL5706" s="64"/>
      <c r="AM5706" s="65"/>
      <c r="AO5706" s="64"/>
      <c r="AP5706" s="66"/>
      <c r="AQ5706" s="66"/>
      <c r="AS5706" s="67"/>
      <c r="AT5706" s="68"/>
    </row>
    <row r="5707" spans="1:46" x14ac:dyDescent="0.25">
      <c r="A5707" s="60">
        <v>86704.864125778899</v>
      </c>
      <c r="B5707" s="54">
        <f t="shared" si="235"/>
        <v>8</v>
      </c>
      <c r="C5707" s="54">
        <f t="shared" si="236"/>
        <v>5698</v>
      </c>
      <c r="D5707" s="60">
        <v>86704.864125778899</v>
      </c>
      <c r="G5707" s="63"/>
      <c r="I5707" s="64"/>
      <c r="J5707" s="64"/>
      <c r="K5707" s="65"/>
      <c r="M5707" s="64"/>
      <c r="N5707" s="66"/>
      <c r="O5707" s="66"/>
      <c r="Q5707" s="67"/>
      <c r="R5707" s="68"/>
      <c r="S5707" s="63"/>
      <c r="AC5707" s="63">
        <v>84120.62085792236</v>
      </c>
      <c r="AD5707" s="63"/>
      <c r="AE5707" s="54" t="s">
        <v>177</v>
      </c>
      <c r="AG5707" s="63"/>
      <c r="AK5707" s="64"/>
      <c r="AL5707" s="64"/>
      <c r="AM5707" s="65"/>
      <c r="AO5707" s="64"/>
      <c r="AP5707" s="66"/>
      <c r="AQ5707" s="66"/>
      <c r="AS5707" s="67"/>
      <c r="AT5707" s="68"/>
    </row>
    <row r="5708" spans="1:46" x14ac:dyDescent="0.25">
      <c r="A5708" s="60">
        <v>86720.483585015405</v>
      </c>
      <c r="B5708" s="54">
        <f t="shared" ref="B5708:B5771" si="237">IF(B5707=24,1,B5707+1)</f>
        <v>9</v>
      </c>
      <c r="C5708" s="54">
        <f t="shared" ref="C5708:C5771" si="238">C5707+1</f>
        <v>5699</v>
      </c>
      <c r="D5708" s="60">
        <v>86720.483585015405</v>
      </c>
      <c r="G5708" s="63"/>
      <c r="I5708" s="64"/>
      <c r="J5708" s="64"/>
      <c r="K5708" s="65"/>
      <c r="M5708" s="64"/>
      <c r="N5708" s="66"/>
      <c r="O5708" s="66"/>
      <c r="Q5708" s="67"/>
      <c r="R5708" s="68"/>
      <c r="S5708" s="63"/>
      <c r="AC5708" s="63">
        <v>84134.710232108366</v>
      </c>
      <c r="AD5708" s="63"/>
      <c r="AE5708" s="54" t="s">
        <v>176</v>
      </c>
      <c r="AG5708" s="63"/>
      <c r="AK5708" s="64"/>
      <c r="AL5708" s="64"/>
      <c r="AM5708" s="65"/>
      <c r="AO5708" s="64"/>
      <c r="AP5708" s="66"/>
      <c r="AQ5708" s="66"/>
      <c r="AS5708" s="67"/>
      <c r="AT5708" s="68"/>
    </row>
    <row r="5709" spans="1:46" x14ac:dyDescent="0.25">
      <c r="A5709" s="60">
        <v>86736.16998744756</v>
      </c>
      <c r="B5709" s="54">
        <f t="shared" si="237"/>
        <v>10</v>
      </c>
      <c r="C5709" s="54">
        <f t="shared" si="238"/>
        <v>5700</v>
      </c>
      <c r="D5709" s="60">
        <v>86736.16998744756</v>
      </c>
      <c r="G5709" s="63"/>
      <c r="I5709" s="64"/>
      <c r="J5709" s="64"/>
      <c r="K5709" s="65"/>
      <c r="M5709" s="64"/>
      <c r="N5709" s="66"/>
      <c r="O5709" s="66"/>
      <c r="Q5709" s="67"/>
      <c r="R5709" s="68"/>
      <c r="S5709" s="63"/>
      <c r="AC5709" s="63">
        <v>84150.181176456623</v>
      </c>
      <c r="AD5709" s="63"/>
      <c r="AE5709" s="54" t="s">
        <v>177</v>
      </c>
      <c r="AG5709" s="63"/>
      <c r="AK5709" s="64"/>
      <c r="AL5709" s="64"/>
      <c r="AM5709" s="65"/>
      <c r="AO5709" s="64"/>
      <c r="AP5709" s="66"/>
      <c r="AQ5709" s="66"/>
      <c r="AS5709" s="67"/>
      <c r="AT5709" s="68"/>
    </row>
    <row r="5710" spans="1:46" x14ac:dyDescent="0.25">
      <c r="A5710" s="60">
        <v>86751.896717144642</v>
      </c>
      <c r="B5710" s="54">
        <f t="shared" si="237"/>
        <v>11</v>
      </c>
      <c r="C5710" s="54">
        <f t="shared" si="238"/>
        <v>5701</v>
      </c>
      <c r="D5710" s="60">
        <v>86751.896717144642</v>
      </c>
      <c r="G5710" s="63"/>
      <c r="I5710" s="64"/>
      <c r="J5710" s="64"/>
      <c r="K5710" s="65"/>
      <c r="M5710" s="64"/>
      <c r="N5710" s="66"/>
      <c r="O5710" s="66"/>
      <c r="Q5710" s="67"/>
      <c r="R5710" s="68"/>
      <c r="S5710" s="63"/>
      <c r="AC5710" s="63">
        <v>84164.108513433021</v>
      </c>
      <c r="AD5710" s="63"/>
      <c r="AE5710" s="54" t="s">
        <v>176</v>
      </c>
      <c r="AG5710" s="63"/>
      <c r="AK5710" s="64"/>
      <c r="AL5710" s="64"/>
      <c r="AM5710" s="65"/>
      <c r="AO5710" s="64"/>
      <c r="AP5710" s="66"/>
      <c r="AQ5710" s="66"/>
      <c r="AS5710" s="67"/>
      <c r="AT5710" s="68"/>
    </row>
    <row r="5711" spans="1:46" x14ac:dyDescent="0.25">
      <c r="A5711" s="60">
        <v>86767.619459623005</v>
      </c>
      <c r="B5711" s="54">
        <f t="shared" si="237"/>
        <v>12</v>
      </c>
      <c r="C5711" s="54">
        <f t="shared" si="238"/>
        <v>5702</v>
      </c>
      <c r="D5711" s="60">
        <v>86767.619459623005</v>
      </c>
      <c r="G5711" s="63"/>
      <c r="I5711" s="64"/>
      <c r="J5711" s="64"/>
      <c r="K5711" s="65"/>
      <c r="M5711" s="64"/>
      <c r="N5711" s="66"/>
      <c r="O5711" s="66"/>
      <c r="Q5711" s="67"/>
      <c r="R5711" s="68"/>
      <c r="S5711" s="63"/>
      <c r="AC5711" s="63">
        <v>84179.641107381321</v>
      </c>
      <c r="AD5711" s="63"/>
      <c r="AE5711" s="54" t="s">
        <v>177</v>
      </c>
      <c r="AG5711" s="63"/>
      <c r="AK5711" s="64"/>
      <c r="AL5711" s="64"/>
      <c r="AM5711" s="65"/>
      <c r="AO5711" s="64"/>
      <c r="AP5711" s="66"/>
      <c r="AQ5711" s="66"/>
      <c r="AS5711" s="67"/>
      <c r="AT5711" s="68"/>
    </row>
    <row r="5712" spans="1:46" x14ac:dyDescent="0.25">
      <c r="A5712" s="60">
        <v>86783.313289067242</v>
      </c>
      <c r="B5712" s="54">
        <f t="shared" si="237"/>
        <v>13</v>
      </c>
      <c r="C5712" s="54">
        <f t="shared" si="238"/>
        <v>5703</v>
      </c>
      <c r="D5712" s="60">
        <v>86783.313289067242</v>
      </c>
      <c r="G5712" s="63"/>
      <c r="I5712" s="64"/>
      <c r="J5712" s="64"/>
      <c r="K5712" s="65"/>
      <c r="M5712" s="64"/>
      <c r="N5712" s="66"/>
      <c r="O5712" s="66"/>
      <c r="Q5712" s="67"/>
      <c r="R5712" s="68"/>
      <c r="S5712" s="63"/>
      <c r="AC5712" s="63">
        <v>84193.571341992822</v>
      </c>
      <c r="AD5712" s="63"/>
      <c r="AE5712" s="54" t="s">
        <v>176</v>
      </c>
      <c r="AG5712" s="63"/>
      <c r="AK5712" s="64"/>
      <c r="AL5712" s="64"/>
      <c r="AM5712" s="65"/>
      <c r="AO5712" s="64"/>
      <c r="AP5712" s="66"/>
      <c r="AQ5712" s="66"/>
      <c r="AS5712" s="67"/>
      <c r="AT5712" s="68"/>
    </row>
    <row r="5713" spans="1:46" x14ac:dyDescent="0.25">
      <c r="A5713" s="60">
        <v>86798.932469989173</v>
      </c>
      <c r="B5713" s="54">
        <f t="shared" si="237"/>
        <v>14</v>
      </c>
      <c r="C5713" s="54">
        <f t="shared" si="238"/>
        <v>5704</v>
      </c>
      <c r="D5713" s="60">
        <v>86798.932469989173</v>
      </c>
      <c r="G5713" s="63"/>
      <c r="I5713" s="64"/>
      <c r="J5713" s="64"/>
      <c r="K5713" s="65"/>
      <c r="M5713" s="64"/>
      <c r="N5713" s="66"/>
      <c r="O5713" s="66"/>
      <c r="Q5713" s="67"/>
      <c r="R5713" s="68"/>
      <c r="S5713" s="63"/>
      <c r="AC5713" s="63">
        <v>84209.025714591146</v>
      </c>
      <c r="AD5713" s="63"/>
      <c r="AE5713" s="54" t="s">
        <v>177</v>
      </c>
      <c r="AG5713" s="63"/>
      <c r="AK5713" s="64"/>
      <c r="AL5713" s="64"/>
      <c r="AM5713" s="65"/>
      <c r="AO5713" s="64"/>
      <c r="AP5713" s="66"/>
      <c r="AQ5713" s="66"/>
      <c r="AS5713" s="67"/>
      <c r="AT5713" s="68"/>
    </row>
    <row r="5714" spans="1:46" x14ac:dyDescent="0.25">
      <c r="A5714" s="60">
        <v>86814.462738054339</v>
      </c>
      <c r="B5714" s="54">
        <f t="shared" si="237"/>
        <v>15</v>
      </c>
      <c r="C5714" s="54">
        <f t="shared" si="238"/>
        <v>5705</v>
      </c>
      <c r="D5714" s="60">
        <v>86814.462738054339</v>
      </c>
      <c r="G5714" s="63"/>
      <c r="I5714" s="64"/>
      <c r="J5714" s="64"/>
      <c r="K5714" s="65"/>
      <c r="M5714" s="64"/>
      <c r="N5714" s="66"/>
      <c r="O5714" s="66"/>
      <c r="Q5714" s="67"/>
      <c r="R5714" s="68"/>
      <c r="S5714" s="63"/>
      <c r="AC5714" s="63">
        <v>84223.119359497912</v>
      </c>
      <c r="AD5714" s="63"/>
      <c r="AE5714" s="54" t="s">
        <v>176</v>
      </c>
      <c r="AG5714" s="63"/>
      <c r="AK5714" s="64"/>
      <c r="AL5714" s="64"/>
      <c r="AM5714" s="65"/>
      <c r="AO5714" s="64"/>
      <c r="AP5714" s="66"/>
      <c r="AQ5714" s="66"/>
      <c r="AS5714" s="67"/>
      <c r="AT5714" s="68"/>
    </row>
    <row r="5715" spans="1:46" x14ac:dyDescent="0.25">
      <c r="A5715" s="60">
        <v>86829.869153323118</v>
      </c>
      <c r="B5715" s="54">
        <f t="shared" si="237"/>
        <v>16</v>
      </c>
      <c r="C5715" s="54">
        <f t="shared" si="238"/>
        <v>5706</v>
      </c>
      <c r="D5715" s="60">
        <v>86829.869153323118</v>
      </c>
      <c r="G5715" s="63"/>
      <c r="I5715" s="64"/>
      <c r="J5715" s="64"/>
      <c r="K5715" s="65"/>
      <c r="M5715" s="64"/>
      <c r="N5715" s="66"/>
      <c r="O5715" s="66"/>
      <c r="Q5715" s="67"/>
      <c r="R5715" s="68"/>
      <c r="S5715" s="63"/>
      <c r="AC5715" s="63">
        <v>84238.364173508715</v>
      </c>
      <c r="AD5715" s="63"/>
      <c r="AE5715" s="54" t="s">
        <v>177</v>
      </c>
      <c r="AG5715" s="63"/>
      <c r="AK5715" s="64"/>
      <c r="AL5715" s="64"/>
      <c r="AM5715" s="65"/>
      <c r="AO5715" s="64"/>
      <c r="AP5715" s="66"/>
      <c r="AQ5715" s="66"/>
      <c r="AS5715" s="67"/>
      <c r="AT5715" s="68"/>
    </row>
    <row r="5716" spans="1:46" x14ac:dyDescent="0.25">
      <c r="A5716" s="60">
        <v>86845.153921158053</v>
      </c>
      <c r="B5716" s="54">
        <f t="shared" si="237"/>
        <v>17</v>
      </c>
      <c r="C5716" s="54">
        <f t="shared" si="238"/>
        <v>5707</v>
      </c>
      <c r="D5716" s="60">
        <v>86845.153921158053</v>
      </c>
      <c r="G5716" s="63"/>
      <c r="I5716" s="64"/>
      <c r="J5716" s="64"/>
      <c r="K5716" s="65"/>
      <c r="M5716" s="64"/>
      <c r="N5716" s="66"/>
      <c r="O5716" s="66"/>
      <c r="Q5716" s="67"/>
      <c r="R5716" s="68"/>
      <c r="S5716" s="63"/>
      <c r="AC5716" s="63">
        <v>84252.749571419321</v>
      </c>
      <c r="AD5716" s="63"/>
      <c r="AE5716" s="54" t="s">
        <v>176</v>
      </c>
      <c r="AG5716" s="63"/>
      <c r="AK5716" s="64"/>
      <c r="AL5716" s="64"/>
      <c r="AM5716" s="65"/>
      <c r="AO5716" s="64"/>
      <c r="AP5716" s="66"/>
      <c r="AQ5716" s="66"/>
      <c r="AS5716" s="67"/>
      <c r="AT5716" s="68"/>
    </row>
    <row r="5717" spans="1:46" x14ac:dyDescent="0.25">
      <c r="A5717" s="60">
        <v>86860.299563481472</v>
      </c>
      <c r="B5717" s="54">
        <f t="shared" si="237"/>
        <v>18</v>
      </c>
      <c r="C5717" s="54">
        <f t="shared" si="238"/>
        <v>5708</v>
      </c>
      <c r="D5717" s="60">
        <v>86860.299563481472</v>
      </c>
      <c r="G5717" s="63"/>
      <c r="I5717" s="64"/>
      <c r="J5717" s="64"/>
      <c r="K5717" s="65"/>
      <c r="M5717" s="64"/>
      <c r="N5717" s="66"/>
      <c r="O5717" s="66"/>
      <c r="Q5717" s="67"/>
      <c r="R5717" s="68"/>
      <c r="S5717" s="63"/>
      <c r="AC5717" s="63">
        <v>84267.688747168984</v>
      </c>
      <c r="AD5717" s="63"/>
      <c r="AE5717" s="54" t="s">
        <v>177</v>
      </c>
      <c r="AG5717" s="63"/>
      <c r="AK5717" s="64"/>
      <c r="AL5717" s="64"/>
      <c r="AM5717" s="65"/>
      <c r="AO5717" s="64"/>
      <c r="AP5717" s="66"/>
      <c r="AQ5717" s="66"/>
      <c r="AS5717" s="67"/>
      <c r="AT5717" s="68"/>
    </row>
    <row r="5718" spans="1:46" x14ac:dyDescent="0.25">
      <c r="A5718" s="60">
        <v>86875.326117967255</v>
      </c>
      <c r="B5718" s="54">
        <f t="shared" si="237"/>
        <v>19</v>
      </c>
      <c r="C5718" s="54">
        <f t="shared" si="238"/>
        <v>5709</v>
      </c>
      <c r="D5718" s="60">
        <v>86875.326117967255</v>
      </c>
      <c r="G5718" s="63"/>
      <c r="I5718" s="64"/>
      <c r="J5718" s="64"/>
      <c r="K5718" s="65"/>
      <c r="M5718" s="64"/>
      <c r="N5718" s="66"/>
      <c r="O5718" s="66"/>
      <c r="Q5718" s="67"/>
      <c r="R5718" s="68"/>
      <c r="S5718" s="63"/>
      <c r="AC5718" s="63">
        <v>84282.439472536556</v>
      </c>
      <c r="AD5718" s="63"/>
      <c r="AE5718" s="54" t="s">
        <v>176</v>
      </c>
      <c r="AG5718" s="63"/>
      <c r="AK5718" s="64"/>
      <c r="AL5718" s="64"/>
      <c r="AM5718" s="65"/>
      <c r="AO5718" s="64"/>
      <c r="AP5718" s="66"/>
      <c r="AQ5718" s="66"/>
      <c r="AS5718" s="67"/>
      <c r="AT5718" s="68"/>
    </row>
    <row r="5719" spans="1:46" x14ac:dyDescent="0.25">
      <c r="A5719" s="60">
        <v>86890.233828102238</v>
      </c>
      <c r="B5719" s="54">
        <f t="shared" si="237"/>
        <v>20</v>
      </c>
      <c r="C5719" s="54">
        <f t="shared" si="238"/>
        <v>5710</v>
      </c>
      <c r="D5719" s="60">
        <v>86890.233828102238</v>
      </c>
      <c r="G5719" s="63"/>
      <c r="I5719" s="64"/>
      <c r="J5719" s="64"/>
      <c r="K5719" s="65"/>
      <c r="M5719" s="64"/>
      <c r="N5719" s="66"/>
      <c r="O5719" s="66"/>
      <c r="Q5719" s="67"/>
      <c r="R5719" s="68"/>
      <c r="S5719" s="63"/>
      <c r="AC5719" s="63">
        <v>84297.035686680581</v>
      </c>
      <c r="AD5719" s="63"/>
      <c r="AE5719" s="54" t="s">
        <v>177</v>
      </c>
      <c r="AG5719" s="63"/>
      <c r="AK5719" s="64"/>
      <c r="AL5719" s="64"/>
      <c r="AM5719" s="65"/>
      <c r="AO5719" s="64"/>
      <c r="AP5719" s="66"/>
      <c r="AQ5719" s="66"/>
      <c r="AS5719" s="67"/>
      <c r="AT5719" s="68"/>
    </row>
    <row r="5720" spans="1:46" x14ac:dyDescent="0.25">
      <c r="A5720" s="60">
        <v>86905.057636521757</v>
      </c>
      <c r="B5720" s="54">
        <f t="shared" si="237"/>
        <v>21</v>
      </c>
      <c r="C5720" s="54">
        <f t="shared" si="238"/>
        <v>5711</v>
      </c>
      <c r="D5720" s="60">
        <v>86905.057636521757</v>
      </c>
      <c r="G5720" s="63"/>
      <c r="I5720" s="64"/>
      <c r="J5720" s="64"/>
      <c r="K5720" s="65"/>
      <c r="M5720" s="64"/>
      <c r="N5720" s="66"/>
      <c r="O5720" s="66"/>
      <c r="Q5720" s="67"/>
      <c r="R5720" s="68"/>
      <c r="S5720" s="63"/>
      <c r="AC5720" s="63">
        <v>84312.157111993991</v>
      </c>
      <c r="AD5720" s="63"/>
      <c r="AE5720" s="54" t="s">
        <v>176</v>
      </c>
      <c r="AG5720" s="63"/>
      <c r="AK5720" s="64"/>
      <c r="AL5720" s="64"/>
      <c r="AM5720" s="65"/>
      <c r="AO5720" s="64"/>
      <c r="AP5720" s="66"/>
      <c r="AQ5720" s="66"/>
      <c r="AS5720" s="67"/>
      <c r="AT5720" s="68"/>
    </row>
    <row r="5721" spans="1:46" x14ac:dyDescent="0.25">
      <c r="A5721" s="60">
        <v>86919.810834840871</v>
      </c>
      <c r="B5721" s="54">
        <f t="shared" si="237"/>
        <v>22</v>
      </c>
      <c r="C5721" s="54">
        <f t="shared" si="238"/>
        <v>5712</v>
      </c>
      <c r="D5721" s="60">
        <v>86919.810834840871</v>
      </c>
      <c r="G5721" s="63"/>
      <c r="I5721" s="64"/>
      <c r="J5721" s="64"/>
      <c r="K5721" s="65"/>
      <c r="M5721" s="64"/>
      <c r="N5721" s="66"/>
      <c r="O5721" s="66"/>
      <c r="Q5721" s="67"/>
      <c r="R5721" s="68"/>
      <c r="S5721" s="63"/>
      <c r="AC5721" s="63">
        <v>84326.442547190934</v>
      </c>
      <c r="AD5721" s="63"/>
      <c r="AE5721" s="54" t="s">
        <v>177</v>
      </c>
      <c r="AG5721" s="63"/>
      <c r="AK5721" s="64"/>
      <c r="AL5721" s="64"/>
      <c r="AM5721" s="65"/>
      <c r="AO5721" s="64"/>
      <c r="AP5721" s="66"/>
      <c r="AQ5721" s="66"/>
      <c r="AS5721" s="67"/>
      <c r="AT5721" s="68"/>
    </row>
    <row r="5722" spans="1:46" x14ac:dyDescent="0.25">
      <c r="A5722" s="60">
        <v>86934.537625918165</v>
      </c>
      <c r="B5722" s="54">
        <f t="shared" si="237"/>
        <v>23</v>
      </c>
      <c r="C5722" s="54">
        <f t="shared" si="238"/>
        <v>5713</v>
      </c>
      <c r="D5722" s="60">
        <v>86934.537625918165</v>
      </c>
      <c r="G5722" s="63"/>
      <c r="I5722" s="64"/>
      <c r="J5722" s="64"/>
      <c r="K5722" s="65"/>
      <c r="M5722" s="64"/>
      <c r="N5722" s="66"/>
      <c r="O5722" s="66"/>
      <c r="Q5722" s="67"/>
      <c r="R5722" s="68"/>
      <c r="S5722" s="63"/>
      <c r="AC5722" s="63">
        <v>84341.867480374407</v>
      </c>
      <c r="AD5722" s="63"/>
      <c r="AE5722" s="54" t="s">
        <v>176</v>
      </c>
      <c r="AG5722" s="63"/>
      <c r="AK5722" s="64"/>
      <c r="AL5722" s="64"/>
      <c r="AM5722" s="65"/>
      <c r="AO5722" s="64"/>
      <c r="AP5722" s="66"/>
      <c r="AQ5722" s="66"/>
      <c r="AS5722" s="67"/>
      <c r="AT5722" s="68"/>
    </row>
    <row r="5723" spans="1:46" x14ac:dyDescent="0.25">
      <c r="A5723" s="60">
        <v>86949.25701363897</v>
      </c>
      <c r="B5723" s="54">
        <f t="shared" si="237"/>
        <v>24</v>
      </c>
      <c r="C5723" s="54">
        <f t="shared" si="238"/>
        <v>5714</v>
      </c>
      <c r="D5723" s="60">
        <v>86949.25701363897</v>
      </c>
      <c r="G5723" s="63"/>
      <c r="I5723" s="64"/>
      <c r="J5723" s="64"/>
      <c r="K5723" s="65"/>
      <c r="M5723" s="64"/>
      <c r="N5723" s="66"/>
      <c r="O5723" s="66"/>
      <c r="Q5723" s="67"/>
      <c r="R5723" s="68"/>
      <c r="S5723" s="63"/>
      <c r="AC5723" s="63">
        <v>84355.939424427226</v>
      </c>
      <c r="AD5723" s="63"/>
      <c r="AE5723" s="54" t="s">
        <v>177</v>
      </c>
      <c r="AG5723" s="63"/>
      <c r="AK5723" s="64"/>
      <c r="AL5723" s="64"/>
      <c r="AM5723" s="65"/>
      <c r="AO5723" s="64"/>
      <c r="AP5723" s="66"/>
      <c r="AQ5723" s="66"/>
      <c r="AS5723" s="67"/>
      <c r="AT5723" s="68"/>
    </row>
    <row r="5724" spans="1:46" x14ac:dyDescent="0.25">
      <c r="A5724" s="60">
        <v>86964.015361826401</v>
      </c>
      <c r="B5724" s="54">
        <f t="shared" si="237"/>
        <v>1</v>
      </c>
      <c r="C5724" s="54">
        <f t="shared" si="238"/>
        <v>5715</v>
      </c>
      <c r="D5724" s="60">
        <v>86964.015361826401</v>
      </c>
      <c r="G5724" s="63"/>
      <c r="I5724" s="64"/>
      <c r="J5724" s="64"/>
      <c r="K5724" s="65"/>
      <c r="M5724" s="64"/>
      <c r="N5724" s="66"/>
      <c r="O5724" s="66"/>
      <c r="Q5724" s="67"/>
      <c r="R5724" s="68"/>
      <c r="S5724" s="63"/>
      <c r="AC5724" s="63">
        <v>84371.533818595111</v>
      </c>
      <c r="AD5724" s="63"/>
      <c r="AE5724" s="54" t="s">
        <v>176</v>
      </c>
      <c r="AG5724" s="63"/>
      <c r="AK5724" s="64"/>
      <c r="AL5724" s="64"/>
      <c r="AM5724" s="65"/>
      <c r="AO5724" s="64"/>
      <c r="AP5724" s="66"/>
      <c r="AQ5724" s="66"/>
      <c r="AS5724" s="67"/>
      <c r="AT5724" s="68"/>
    </row>
    <row r="5725" spans="1:46" x14ac:dyDescent="0.25">
      <c r="A5725" s="60">
        <v>86978.829536402598</v>
      </c>
      <c r="B5725" s="54">
        <f t="shared" si="237"/>
        <v>2</v>
      </c>
      <c r="C5725" s="54">
        <f t="shared" si="238"/>
        <v>5716</v>
      </c>
      <c r="D5725" s="60">
        <v>86978.829536402598</v>
      </c>
      <c r="G5725" s="63"/>
      <c r="I5725" s="64"/>
      <c r="J5725" s="64"/>
      <c r="K5725" s="65"/>
      <c r="M5725" s="64"/>
      <c r="N5725" s="66"/>
      <c r="O5725" s="66"/>
      <c r="Q5725" s="67"/>
      <c r="R5725" s="68"/>
      <c r="S5725" s="63"/>
      <c r="AC5725" s="63">
        <v>84385.536195404828</v>
      </c>
      <c r="AD5725" s="63"/>
      <c r="AE5725" s="54" t="s">
        <v>177</v>
      </c>
      <c r="AG5725" s="63"/>
      <c r="AK5725" s="64"/>
      <c r="AL5725" s="64"/>
      <c r="AM5725" s="65"/>
      <c r="AO5725" s="64"/>
      <c r="AP5725" s="66"/>
      <c r="AQ5725" s="66"/>
      <c r="AS5725" s="67"/>
      <c r="AT5725" s="68"/>
    </row>
    <row r="5726" spans="1:46" x14ac:dyDescent="0.25">
      <c r="A5726" s="60">
        <v>86993.740373251028</v>
      </c>
      <c r="B5726" s="54">
        <f t="shared" si="237"/>
        <v>3</v>
      </c>
      <c r="C5726" s="54">
        <f t="shared" si="238"/>
        <v>5717</v>
      </c>
      <c r="D5726" s="60">
        <v>86993.740373251028</v>
      </c>
      <c r="G5726" s="63"/>
      <c r="I5726" s="64"/>
      <c r="J5726" s="64"/>
      <c r="K5726" s="65"/>
      <c r="M5726" s="64"/>
      <c r="N5726" s="66"/>
      <c r="O5726" s="66"/>
      <c r="Q5726" s="67"/>
      <c r="R5726" s="68"/>
      <c r="S5726" s="63"/>
      <c r="AC5726" s="63">
        <v>84401.122526928782</v>
      </c>
      <c r="AD5726" s="63"/>
      <c r="AE5726" s="54" t="s">
        <v>176</v>
      </c>
      <c r="AG5726" s="63"/>
      <c r="AK5726" s="64"/>
      <c r="AL5726" s="64"/>
      <c r="AM5726" s="65"/>
      <c r="AO5726" s="64"/>
      <c r="AP5726" s="66"/>
      <c r="AQ5726" s="66"/>
      <c r="AS5726" s="67"/>
      <c r="AT5726" s="68"/>
    </row>
    <row r="5727" spans="1:46" x14ac:dyDescent="0.25">
      <c r="A5727" s="60">
        <v>87008.75545368623</v>
      </c>
      <c r="B5727" s="54">
        <f t="shared" si="237"/>
        <v>4</v>
      </c>
      <c r="C5727" s="54">
        <f t="shared" si="238"/>
        <v>5718</v>
      </c>
      <c r="D5727" s="60">
        <v>87008.75545368623</v>
      </c>
      <c r="G5727" s="63"/>
      <c r="I5727" s="64"/>
      <c r="J5727" s="64"/>
      <c r="K5727" s="65"/>
      <c r="M5727" s="64"/>
      <c r="N5727" s="66"/>
      <c r="O5727" s="66"/>
      <c r="Q5727" s="67"/>
      <c r="R5727" s="68"/>
      <c r="S5727" s="63"/>
      <c r="AC5727" s="63">
        <v>84415.21472024126</v>
      </c>
      <c r="AD5727" s="63"/>
      <c r="AE5727" s="54" t="s">
        <v>177</v>
      </c>
      <c r="AG5727" s="63"/>
      <c r="AK5727" s="64"/>
      <c r="AL5727" s="64"/>
      <c r="AM5727" s="65"/>
      <c r="AO5727" s="64"/>
      <c r="AP5727" s="66"/>
      <c r="AQ5727" s="66"/>
      <c r="AS5727" s="67"/>
      <c r="AT5727" s="68"/>
    </row>
    <row r="5728" spans="1:46" x14ac:dyDescent="0.25">
      <c r="A5728" s="60">
        <v>87023.9028058392</v>
      </c>
      <c r="B5728" s="54">
        <f t="shared" si="237"/>
        <v>5</v>
      </c>
      <c r="C5728" s="54">
        <f t="shared" si="238"/>
        <v>5719</v>
      </c>
      <c r="D5728" s="60">
        <v>87023.9028058392</v>
      </c>
      <c r="G5728" s="63"/>
      <c r="I5728" s="64"/>
      <c r="J5728" s="64"/>
      <c r="K5728" s="65"/>
      <c r="M5728" s="64"/>
      <c r="N5728" s="66"/>
      <c r="O5728" s="66"/>
      <c r="Q5728" s="67"/>
      <c r="R5728" s="68"/>
      <c r="S5728" s="63"/>
      <c r="AC5728" s="63">
        <v>84430.615453544538</v>
      </c>
      <c r="AD5728" s="63"/>
      <c r="AE5728" s="54" t="s">
        <v>176</v>
      </c>
      <c r="AG5728" s="63"/>
      <c r="AK5728" s="64"/>
      <c r="AL5728" s="64"/>
      <c r="AM5728" s="65"/>
      <c r="AO5728" s="64"/>
      <c r="AP5728" s="66"/>
      <c r="AQ5728" s="66"/>
      <c r="AS5728" s="67"/>
      <c r="AT5728" s="68"/>
    </row>
    <row r="5729" spans="1:46" x14ac:dyDescent="0.25">
      <c r="A5729" s="60">
        <v>87039.17538369447</v>
      </c>
      <c r="B5729" s="54">
        <f t="shared" si="237"/>
        <v>6</v>
      </c>
      <c r="C5729" s="54">
        <f t="shared" si="238"/>
        <v>5720</v>
      </c>
      <c r="D5729" s="60">
        <v>87039.17538369447</v>
      </c>
      <c r="G5729" s="63"/>
      <c r="I5729" s="64"/>
      <c r="J5729" s="64"/>
      <c r="K5729" s="65"/>
      <c r="M5729" s="64"/>
      <c r="N5729" s="66"/>
      <c r="O5729" s="66"/>
      <c r="Q5729" s="67"/>
      <c r="R5729" s="68"/>
      <c r="S5729" s="63"/>
      <c r="AC5729" s="63">
        <v>84444.935780697968</v>
      </c>
      <c r="AD5729" s="63"/>
      <c r="AE5729" s="54" t="s">
        <v>177</v>
      </c>
      <c r="AG5729" s="63"/>
      <c r="AK5729" s="64"/>
      <c r="AL5729" s="64"/>
      <c r="AM5729" s="65"/>
      <c r="AO5729" s="64"/>
      <c r="AP5729" s="66"/>
      <c r="AQ5729" s="66"/>
      <c r="AS5729" s="67"/>
      <c r="AT5729" s="68"/>
    </row>
    <row r="5730" spans="1:46" x14ac:dyDescent="0.25">
      <c r="A5730" s="60">
        <v>87054.582994509954</v>
      </c>
      <c r="B5730" s="54">
        <f t="shared" si="237"/>
        <v>7</v>
      </c>
      <c r="C5730" s="54">
        <f t="shared" si="238"/>
        <v>5721</v>
      </c>
      <c r="D5730" s="60">
        <v>87054.582994509954</v>
      </c>
      <c r="G5730" s="63"/>
      <c r="I5730" s="64"/>
      <c r="J5730" s="64"/>
      <c r="K5730" s="65"/>
      <c r="M5730" s="64"/>
      <c r="N5730" s="66"/>
      <c r="O5730" s="66"/>
      <c r="Q5730" s="67"/>
      <c r="R5730" s="68"/>
      <c r="S5730" s="63"/>
      <c r="AC5730" s="63">
        <v>84460.019199232105</v>
      </c>
      <c r="AD5730" s="63"/>
      <c r="AE5730" s="54" t="s">
        <v>176</v>
      </c>
      <c r="AG5730" s="63"/>
      <c r="AK5730" s="64"/>
      <c r="AL5730" s="64"/>
      <c r="AM5730" s="65"/>
      <c r="AO5730" s="64"/>
      <c r="AP5730" s="66"/>
      <c r="AQ5730" s="66"/>
      <c r="AS5730" s="67"/>
      <c r="AT5730" s="68"/>
    </row>
    <row r="5731" spans="1:46" x14ac:dyDescent="0.25">
      <c r="A5731" s="60">
        <v>87070.102264201269</v>
      </c>
      <c r="B5731" s="54">
        <f t="shared" si="237"/>
        <v>8</v>
      </c>
      <c r="C5731" s="54">
        <f t="shared" si="238"/>
        <v>5722</v>
      </c>
      <c r="D5731" s="60">
        <v>87070.102264201269</v>
      </c>
      <c r="G5731" s="63"/>
      <c r="I5731" s="64"/>
      <c r="J5731" s="64"/>
      <c r="K5731" s="65"/>
      <c r="M5731" s="64"/>
      <c r="N5731" s="66"/>
      <c r="O5731" s="66"/>
      <c r="Q5731" s="67"/>
      <c r="R5731" s="68"/>
      <c r="S5731" s="63"/>
      <c r="AC5731" s="63">
        <v>84474.655986171681</v>
      </c>
      <c r="AD5731" s="63"/>
      <c r="AE5731" s="54" t="s">
        <v>177</v>
      </c>
      <c r="AG5731" s="63"/>
      <c r="AK5731" s="64"/>
      <c r="AL5731" s="64"/>
      <c r="AM5731" s="65"/>
      <c r="AO5731" s="64"/>
      <c r="AP5731" s="66"/>
      <c r="AQ5731" s="66"/>
      <c r="AS5731" s="67"/>
      <c r="AT5731" s="68"/>
    </row>
    <row r="5732" spans="1:46" x14ac:dyDescent="0.25">
      <c r="A5732" s="60">
        <v>87085.72291324567</v>
      </c>
      <c r="B5732" s="54">
        <f t="shared" si="237"/>
        <v>9</v>
      </c>
      <c r="C5732" s="54">
        <f t="shared" si="238"/>
        <v>5723</v>
      </c>
      <c r="D5732" s="60">
        <v>87085.72291324567</v>
      </c>
      <c r="G5732" s="63"/>
      <c r="I5732" s="64"/>
      <c r="J5732" s="64"/>
      <c r="K5732" s="65"/>
      <c r="M5732" s="64"/>
      <c r="N5732" s="66"/>
      <c r="O5732" s="66"/>
      <c r="Q5732" s="67"/>
      <c r="R5732" s="68"/>
      <c r="S5732" s="63"/>
      <c r="AC5732" s="63">
        <v>84489.362234793603</v>
      </c>
      <c r="AD5732" s="63"/>
      <c r="AE5732" s="54" t="s">
        <v>176</v>
      </c>
      <c r="AG5732" s="63"/>
      <c r="AK5732" s="64"/>
      <c r="AL5732" s="64"/>
      <c r="AM5732" s="65"/>
      <c r="AO5732" s="64"/>
      <c r="AP5732" s="66"/>
      <c r="AQ5732" s="66"/>
      <c r="AS5732" s="67"/>
      <c r="AT5732" s="68"/>
    </row>
    <row r="5733" spans="1:46" x14ac:dyDescent="0.25">
      <c r="A5733" s="60">
        <v>87101.409493837506</v>
      </c>
      <c r="B5733" s="54">
        <f t="shared" si="237"/>
        <v>10</v>
      </c>
      <c r="C5733" s="54">
        <f t="shared" si="238"/>
        <v>5724</v>
      </c>
      <c r="D5733" s="60">
        <v>87101.409493837506</v>
      </c>
      <c r="G5733" s="63"/>
      <c r="I5733" s="64"/>
      <c r="J5733" s="64"/>
      <c r="K5733" s="65"/>
      <c r="M5733" s="64"/>
      <c r="N5733" s="66"/>
      <c r="O5733" s="66"/>
      <c r="Q5733" s="67"/>
      <c r="R5733" s="68"/>
      <c r="S5733" s="63"/>
      <c r="AC5733" s="63">
        <v>84504.339112123474</v>
      </c>
      <c r="AD5733" s="63"/>
      <c r="AE5733" s="54" t="s">
        <v>177</v>
      </c>
      <c r="AG5733" s="63"/>
      <c r="AK5733" s="64"/>
      <c r="AL5733" s="64"/>
      <c r="AM5733" s="65"/>
      <c r="AO5733" s="64"/>
      <c r="AP5733" s="66"/>
      <c r="AQ5733" s="66"/>
      <c r="AS5733" s="67"/>
      <c r="AT5733" s="68"/>
    </row>
    <row r="5734" spans="1:46" x14ac:dyDescent="0.25">
      <c r="A5734" s="60">
        <v>87117.134654216468</v>
      </c>
      <c r="B5734" s="54">
        <f t="shared" si="237"/>
        <v>11</v>
      </c>
      <c r="C5734" s="54">
        <f t="shared" si="238"/>
        <v>5725</v>
      </c>
      <c r="D5734" s="60">
        <v>87117.134654216468</v>
      </c>
      <c r="G5734" s="63"/>
      <c r="I5734" s="64"/>
      <c r="J5734" s="64"/>
      <c r="K5734" s="65"/>
      <c r="M5734" s="64"/>
      <c r="N5734" s="66"/>
      <c r="O5734" s="66"/>
      <c r="Q5734" s="67"/>
      <c r="R5734" s="68"/>
      <c r="S5734" s="63"/>
      <c r="AC5734" s="63">
        <v>84518.684002747759</v>
      </c>
      <c r="AD5734" s="63"/>
      <c r="AE5734" s="54" t="s">
        <v>176</v>
      </c>
      <c r="AG5734" s="63"/>
      <c r="AK5734" s="64"/>
      <c r="AL5734" s="64"/>
      <c r="AM5734" s="65"/>
      <c r="AO5734" s="64"/>
      <c r="AP5734" s="66"/>
      <c r="AQ5734" s="66"/>
      <c r="AS5734" s="67"/>
      <c r="AT5734" s="68"/>
    </row>
    <row r="5735" spans="1:46" x14ac:dyDescent="0.25">
      <c r="A5735" s="60">
        <v>87132.860369539354</v>
      </c>
      <c r="B5735" s="54">
        <f t="shared" si="237"/>
        <v>12</v>
      </c>
      <c r="C5735" s="54">
        <f t="shared" si="238"/>
        <v>5726</v>
      </c>
      <c r="D5735" s="60">
        <v>87132.860369539354</v>
      </c>
      <c r="G5735" s="63"/>
      <c r="I5735" s="64"/>
      <c r="J5735" s="64"/>
      <c r="K5735" s="65"/>
      <c r="M5735" s="64"/>
      <c r="N5735" s="66"/>
      <c r="O5735" s="66"/>
      <c r="Q5735" s="67"/>
      <c r="R5735" s="68"/>
      <c r="S5735" s="63"/>
      <c r="AC5735" s="63">
        <v>84533.958075256087</v>
      </c>
      <c r="AD5735" s="63"/>
      <c r="AE5735" s="54" t="s">
        <v>177</v>
      </c>
      <c r="AG5735" s="63"/>
      <c r="AK5735" s="64"/>
      <c r="AL5735" s="64"/>
      <c r="AM5735" s="65"/>
      <c r="AO5735" s="64"/>
      <c r="AP5735" s="66"/>
      <c r="AQ5735" s="66"/>
      <c r="AS5735" s="67"/>
      <c r="AT5735" s="68"/>
    </row>
    <row r="5736" spans="1:46" x14ac:dyDescent="0.25">
      <c r="A5736" s="60">
        <v>87148.550479862839</v>
      </c>
      <c r="B5736" s="54">
        <f t="shared" si="237"/>
        <v>13</v>
      </c>
      <c r="C5736" s="54">
        <f t="shared" si="238"/>
        <v>5727</v>
      </c>
      <c r="D5736" s="60">
        <v>87148.550479862839</v>
      </c>
      <c r="G5736" s="63"/>
      <c r="I5736" s="64"/>
      <c r="J5736" s="64"/>
      <c r="K5736" s="65"/>
      <c r="M5736" s="64"/>
      <c r="N5736" s="66"/>
      <c r="O5736" s="66"/>
      <c r="Q5736" s="67"/>
      <c r="R5736" s="68"/>
      <c r="S5736" s="63"/>
      <c r="AC5736" s="63">
        <v>84548.024425487034</v>
      </c>
      <c r="AD5736" s="63"/>
      <c r="AE5736" s="54" t="s">
        <v>176</v>
      </c>
      <c r="AG5736" s="63"/>
      <c r="AK5736" s="64"/>
      <c r="AL5736" s="64"/>
      <c r="AM5736" s="65"/>
      <c r="AO5736" s="64"/>
      <c r="AP5736" s="66"/>
      <c r="AQ5736" s="66"/>
      <c r="AS5736" s="67"/>
      <c r="AT5736" s="68"/>
    </row>
    <row r="5737" spans="1:46" x14ac:dyDescent="0.25">
      <c r="A5737" s="60">
        <v>87164.175290985499</v>
      </c>
      <c r="B5737" s="54">
        <f t="shared" si="237"/>
        <v>14</v>
      </c>
      <c r="C5737" s="54">
        <f t="shared" si="238"/>
        <v>5728</v>
      </c>
      <c r="D5737" s="60">
        <v>87164.175290985499</v>
      </c>
      <c r="G5737" s="63"/>
      <c r="I5737" s="64"/>
      <c r="J5737" s="64"/>
      <c r="K5737" s="65"/>
      <c r="M5737" s="64"/>
      <c r="N5737" s="66"/>
      <c r="O5737" s="66"/>
      <c r="Q5737" s="67"/>
      <c r="R5737" s="68"/>
      <c r="S5737" s="63"/>
      <c r="AC5737" s="63">
        <v>84563.496356961783</v>
      </c>
      <c r="AD5737" s="63"/>
      <c r="AE5737" s="54" t="s">
        <v>177</v>
      </c>
      <c r="AG5737" s="63"/>
      <c r="AK5737" s="64"/>
      <c r="AL5737" s="64"/>
      <c r="AM5737" s="65"/>
      <c r="AO5737" s="64"/>
      <c r="AP5737" s="66"/>
      <c r="AQ5737" s="66"/>
      <c r="AS5737" s="67"/>
      <c r="AT5737" s="68"/>
    </row>
    <row r="5738" spans="1:46" x14ac:dyDescent="0.25">
      <c r="A5738" s="60">
        <v>87179.700750655495</v>
      </c>
      <c r="B5738" s="54">
        <f t="shared" si="237"/>
        <v>15</v>
      </c>
      <c r="C5738" s="54">
        <f t="shared" si="238"/>
        <v>5729</v>
      </c>
      <c r="D5738" s="60">
        <v>87179.700750655495</v>
      </c>
      <c r="G5738" s="63"/>
      <c r="I5738" s="64"/>
      <c r="J5738" s="64"/>
      <c r="K5738" s="65"/>
      <c r="M5738" s="64"/>
      <c r="N5738" s="66"/>
      <c r="O5738" s="66"/>
      <c r="Q5738" s="67"/>
      <c r="R5738" s="68"/>
      <c r="S5738" s="63"/>
      <c r="AC5738" s="63">
        <v>84577.417896750383</v>
      </c>
      <c r="AD5738" s="63"/>
      <c r="AE5738" s="54" t="s">
        <v>176</v>
      </c>
      <c r="AG5738" s="63"/>
      <c r="AK5738" s="64"/>
      <c r="AL5738" s="64"/>
      <c r="AM5738" s="65"/>
      <c r="AO5738" s="64"/>
      <c r="AP5738" s="66"/>
      <c r="AQ5738" s="66"/>
      <c r="AS5738" s="67"/>
      <c r="AT5738" s="68"/>
    </row>
    <row r="5739" spans="1:46" x14ac:dyDescent="0.25">
      <c r="A5739" s="60">
        <v>87195.114237881266</v>
      </c>
      <c r="B5739" s="54">
        <f t="shared" si="237"/>
        <v>16</v>
      </c>
      <c r="C5739" s="54">
        <f t="shared" si="238"/>
        <v>5730</v>
      </c>
      <c r="D5739" s="60">
        <v>87195.114237881266</v>
      </c>
      <c r="G5739" s="63"/>
      <c r="I5739" s="64"/>
      <c r="J5739" s="64"/>
      <c r="K5739" s="65"/>
      <c r="M5739" s="64"/>
      <c r="N5739" s="66"/>
      <c r="O5739" s="66"/>
      <c r="Q5739" s="67"/>
      <c r="R5739" s="68"/>
      <c r="S5739" s="63"/>
      <c r="AC5739" s="63">
        <v>84592.953259108122</v>
      </c>
      <c r="AD5739" s="63"/>
      <c r="AE5739" s="54" t="s">
        <v>177</v>
      </c>
      <c r="AG5739" s="63"/>
      <c r="AK5739" s="64"/>
      <c r="AL5739" s="64"/>
      <c r="AM5739" s="65"/>
      <c r="AO5739" s="64"/>
      <c r="AP5739" s="66"/>
      <c r="AQ5739" s="66"/>
      <c r="AS5739" s="67"/>
      <c r="AT5739" s="68"/>
    </row>
    <row r="5740" spans="1:46" x14ac:dyDescent="0.25">
      <c r="A5740" s="60">
        <v>87210.393461274449</v>
      </c>
      <c r="B5740" s="54">
        <f t="shared" si="237"/>
        <v>17</v>
      </c>
      <c r="C5740" s="54">
        <f t="shared" si="238"/>
        <v>5731</v>
      </c>
      <c r="D5740" s="60">
        <v>87210.393461274449</v>
      </c>
      <c r="G5740" s="63"/>
      <c r="I5740" s="64"/>
      <c r="J5740" s="64"/>
      <c r="K5740" s="65"/>
      <c r="M5740" s="64"/>
      <c r="N5740" s="66"/>
      <c r="O5740" s="66"/>
      <c r="Q5740" s="67"/>
      <c r="R5740" s="68"/>
      <c r="S5740" s="63"/>
      <c r="AC5740" s="63">
        <v>84606.891659028362</v>
      </c>
      <c r="AD5740" s="63"/>
      <c r="AE5740" s="54" t="s">
        <v>176</v>
      </c>
      <c r="AG5740" s="63"/>
      <c r="AK5740" s="64"/>
      <c r="AL5740" s="64"/>
      <c r="AM5740" s="65"/>
      <c r="AO5740" s="64"/>
      <c r="AP5740" s="66"/>
      <c r="AQ5740" s="66"/>
      <c r="AS5740" s="67"/>
      <c r="AT5740" s="68"/>
    </row>
    <row r="5741" spans="1:46" x14ac:dyDescent="0.25">
      <c r="A5741" s="60">
        <v>87225.546187909786</v>
      </c>
      <c r="B5741" s="54">
        <f t="shared" si="237"/>
        <v>18</v>
      </c>
      <c r="C5741" s="54">
        <f t="shared" si="238"/>
        <v>5732</v>
      </c>
      <c r="D5741" s="60">
        <v>87225.546187909786</v>
      </c>
      <c r="G5741" s="63"/>
      <c r="I5741" s="64"/>
      <c r="J5741" s="64"/>
      <c r="K5741" s="65"/>
      <c r="M5741" s="64"/>
      <c r="N5741" s="66"/>
      <c r="O5741" s="66"/>
      <c r="Q5741" s="67"/>
      <c r="R5741" s="68"/>
      <c r="S5741" s="63"/>
      <c r="AC5741" s="63">
        <v>84622.347819842398</v>
      </c>
      <c r="AD5741" s="63"/>
      <c r="AE5741" s="54" t="s">
        <v>177</v>
      </c>
      <c r="AG5741" s="63"/>
      <c r="AK5741" s="64"/>
      <c r="AL5741" s="64"/>
      <c r="AM5741" s="65"/>
      <c r="AO5741" s="64"/>
      <c r="AP5741" s="66"/>
      <c r="AQ5741" s="66"/>
      <c r="AS5741" s="67"/>
      <c r="AT5741" s="68"/>
    </row>
    <row r="5742" spans="1:46" x14ac:dyDescent="0.25">
      <c r="A5742" s="60">
        <v>87240.566382539924</v>
      </c>
      <c r="B5742" s="54">
        <f t="shared" si="237"/>
        <v>19</v>
      </c>
      <c r="C5742" s="54">
        <f t="shared" si="238"/>
        <v>5733</v>
      </c>
      <c r="D5742" s="60">
        <v>87240.566382539924</v>
      </c>
      <c r="G5742" s="63"/>
      <c r="I5742" s="64"/>
      <c r="J5742" s="64"/>
      <c r="K5742" s="65"/>
      <c r="M5742" s="64"/>
      <c r="N5742" s="66"/>
      <c r="O5742" s="66"/>
      <c r="Q5742" s="67"/>
      <c r="R5742" s="68"/>
      <c r="S5742" s="63"/>
      <c r="AC5742" s="63">
        <v>84636.465161416214</v>
      </c>
      <c r="AD5742" s="63"/>
      <c r="AE5742" s="54" t="s">
        <v>176</v>
      </c>
      <c r="AG5742" s="63"/>
      <c r="AK5742" s="64"/>
      <c r="AL5742" s="64"/>
      <c r="AM5742" s="65"/>
      <c r="AO5742" s="64"/>
      <c r="AP5742" s="66"/>
      <c r="AQ5742" s="66"/>
      <c r="AS5742" s="67"/>
      <c r="AT5742" s="68"/>
    </row>
    <row r="5743" spans="1:46" x14ac:dyDescent="0.25">
      <c r="A5743" s="60">
        <v>87255.480560544413</v>
      </c>
      <c r="B5743" s="54">
        <f t="shared" si="237"/>
        <v>20</v>
      </c>
      <c r="C5743" s="54">
        <f t="shared" si="238"/>
        <v>5734</v>
      </c>
      <c r="D5743" s="60">
        <v>87255.480560544413</v>
      </c>
      <c r="G5743" s="63"/>
      <c r="I5743" s="64"/>
      <c r="J5743" s="64"/>
      <c r="K5743" s="65"/>
      <c r="M5743" s="64"/>
      <c r="N5743" s="66"/>
      <c r="O5743" s="66"/>
      <c r="Q5743" s="67"/>
      <c r="R5743" s="68"/>
      <c r="S5743" s="63"/>
      <c r="AC5743" s="63">
        <v>84651.715197385754</v>
      </c>
      <c r="AD5743" s="63"/>
      <c r="AE5743" s="54" t="s">
        <v>177</v>
      </c>
      <c r="AG5743" s="63"/>
      <c r="AK5743" s="64"/>
      <c r="AL5743" s="64"/>
      <c r="AM5743" s="65"/>
      <c r="AO5743" s="64"/>
      <c r="AP5743" s="66"/>
      <c r="AQ5743" s="66"/>
      <c r="AS5743" s="67"/>
      <c r="AT5743" s="68"/>
    </row>
    <row r="5744" spans="1:46" x14ac:dyDescent="0.25">
      <c r="A5744" s="60">
        <v>87270.297276729718</v>
      </c>
      <c r="B5744" s="54">
        <f t="shared" si="237"/>
        <v>21</v>
      </c>
      <c r="C5744" s="54">
        <f t="shared" si="238"/>
        <v>5735</v>
      </c>
      <c r="D5744" s="60">
        <v>87270.297276729718</v>
      </c>
      <c r="G5744" s="63"/>
      <c r="I5744" s="64"/>
      <c r="J5744" s="64"/>
      <c r="K5744" s="65"/>
      <c r="M5744" s="64"/>
      <c r="N5744" s="66"/>
      <c r="O5744" s="66"/>
      <c r="Q5744" s="67"/>
      <c r="R5744" s="68"/>
      <c r="S5744" s="63"/>
      <c r="AC5744" s="63">
        <v>84666.144693783019</v>
      </c>
      <c r="AD5744" s="63"/>
      <c r="AE5744" s="54" t="s">
        <v>176</v>
      </c>
      <c r="AG5744" s="63"/>
      <c r="AK5744" s="64"/>
      <c r="AL5744" s="64"/>
      <c r="AM5744" s="65"/>
      <c r="AO5744" s="64"/>
      <c r="AP5744" s="66"/>
      <c r="AQ5744" s="66"/>
      <c r="AS5744" s="67"/>
      <c r="AT5744" s="68"/>
    </row>
    <row r="5745" spans="1:46" x14ac:dyDescent="0.25">
      <c r="A5745" s="60">
        <v>87285.05628607329</v>
      </c>
      <c r="B5745" s="54">
        <f t="shared" si="237"/>
        <v>22</v>
      </c>
      <c r="C5745" s="54">
        <f t="shared" si="238"/>
        <v>5736</v>
      </c>
      <c r="D5745" s="60">
        <v>87285.05628607329</v>
      </c>
      <c r="G5745" s="63"/>
      <c r="I5745" s="64"/>
      <c r="J5745" s="64"/>
      <c r="K5745" s="65"/>
      <c r="M5745" s="64"/>
      <c r="N5745" s="66"/>
      <c r="O5745" s="66"/>
      <c r="Q5745" s="67"/>
      <c r="R5745" s="68"/>
      <c r="S5745" s="63"/>
      <c r="AC5745" s="63">
        <v>84681.095230294857</v>
      </c>
      <c r="AD5745" s="63"/>
      <c r="AE5745" s="54" t="s">
        <v>177</v>
      </c>
      <c r="AG5745" s="63"/>
      <c r="AK5745" s="64"/>
      <c r="AL5745" s="64"/>
      <c r="AM5745" s="65"/>
      <c r="AO5745" s="64"/>
      <c r="AP5745" s="66"/>
      <c r="AQ5745" s="66"/>
      <c r="AS5745" s="67"/>
      <c r="AT5745" s="68"/>
    </row>
    <row r="5746" spans="1:46" x14ac:dyDescent="0.25">
      <c r="A5746" s="60">
        <v>87299.77542395005</v>
      </c>
      <c r="B5746" s="54">
        <f t="shared" si="237"/>
        <v>23</v>
      </c>
      <c r="C5746" s="54">
        <f t="shared" si="238"/>
        <v>5737</v>
      </c>
      <c r="D5746" s="60">
        <v>87299.77542395005</v>
      </c>
      <c r="G5746" s="63"/>
      <c r="I5746" s="64"/>
      <c r="J5746" s="64"/>
      <c r="K5746" s="65"/>
      <c r="M5746" s="64"/>
      <c r="N5746" s="66"/>
      <c r="O5746" s="66"/>
      <c r="Q5746" s="67"/>
      <c r="R5746" s="68"/>
      <c r="S5746" s="63"/>
      <c r="AC5746" s="63">
        <v>84695.910843776073</v>
      </c>
      <c r="AD5746" s="63"/>
      <c r="AE5746" s="54" t="s">
        <v>176</v>
      </c>
      <c r="AG5746" s="63"/>
      <c r="AK5746" s="64"/>
      <c r="AL5746" s="64"/>
      <c r="AM5746" s="65"/>
      <c r="AO5746" s="64"/>
      <c r="AP5746" s="66"/>
      <c r="AQ5746" s="66"/>
      <c r="AS5746" s="67"/>
      <c r="AT5746" s="68"/>
    </row>
    <row r="5747" spans="1:46" x14ac:dyDescent="0.25">
      <c r="A5747" s="60">
        <v>87314.500203253236</v>
      </c>
      <c r="B5747" s="54">
        <f t="shared" si="237"/>
        <v>24</v>
      </c>
      <c r="C5747" s="54">
        <f t="shared" si="238"/>
        <v>5738</v>
      </c>
      <c r="D5747" s="60">
        <v>87314.500203253236</v>
      </c>
      <c r="G5747" s="63"/>
      <c r="I5747" s="64"/>
      <c r="J5747" s="64"/>
      <c r="K5747" s="65"/>
      <c r="M5747" s="64"/>
      <c r="N5747" s="66"/>
      <c r="O5747" s="66"/>
      <c r="Q5747" s="67"/>
      <c r="R5747" s="68"/>
      <c r="S5747" s="63"/>
      <c r="AC5747" s="63">
        <v>84710.518143841531</v>
      </c>
      <c r="AD5747" s="63"/>
      <c r="AE5747" s="54" t="s">
        <v>177</v>
      </c>
      <c r="AG5747" s="63"/>
      <c r="AK5747" s="64"/>
      <c r="AL5747" s="64"/>
      <c r="AM5747" s="65"/>
      <c r="AO5747" s="64"/>
      <c r="AP5747" s="66"/>
      <c r="AQ5747" s="66"/>
      <c r="AS5747" s="67"/>
      <c r="AT5747" s="68"/>
    </row>
    <row r="5748" spans="1:46" x14ac:dyDescent="0.25">
      <c r="A5748" s="60">
        <v>87329.250679610297</v>
      </c>
      <c r="B5748" s="54">
        <f t="shared" si="237"/>
        <v>1</v>
      </c>
      <c r="C5748" s="54">
        <f t="shared" si="238"/>
        <v>5739</v>
      </c>
      <c r="D5748" s="60">
        <v>87329.250679610297</v>
      </c>
      <c r="G5748" s="63"/>
      <c r="I5748" s="64"/>
      <c r="J5748" s="64"/>
      <c r="K5748" s="65"/>
      <c r="M5748" s="64"/>
      <c r="N5748" s="66"/>
      <c r="O5748" s="66"/>
      <c r="Q5748" s="67"/>
      <c r="R5748" s="68"/>
      <c r="S5748" s="63"/>
      <c r="AC5748" s="63">
        <v>84725.708821320906</v>
      </c>
      <c r="AD5748" s="63"/>
      <c r="AE5748" s="54" t="s">
        <v>176</v>
      </c>
      <c r="AG5748" s="63"/>
      <c r="AK5748" s="64"/>
      <c r="AL5748" s="64"/>
      <c r="AM5748" s="65"/>
      <c r="AO5748" s="64"/>
      <c r="AP5748" s="66"/>
      <c r="AQ5748" s="66"/>
      <c r="AS5748" s="67"/>
      <c r="AT5748" s="68"/>
    </row>
    <row r="5749" spans="1:46" x14ac:dyDescent="0.25">
      <c r="A5749" s="60">
        <v>87344.070289792493</v>
      </c>
      <c r="B5749" s="54">
        <f t="shared" si="237"/>
        <v>2</v>
      </c>
      <c r="C5749" s="54">
        <f t="shared" si="238"/>
        <v>5740</v>
      </c>
      <c r="D5749" s="60">
        <v>87344.070289792493</v>
      </c>
      <c r="G5749" s="63"/>
      <c r="I5749" s="64"/>
      <c r="J5749" s="64"/>
      <c r="K5749" s="65"/>
      <c r="M5749" s="64"/>
      <c r="N5749" s="66"/>
      <c r="O5749" s="66"/>
      <c r="Q5749" s="67"/>
      <c r="R5749" s="68"/>
      <c r="S5749" s="63"/>
      <c r="AC5749" s="63">
        <v>84739.995331690647</v>
      </c>
      <c r="AD5749" s="63"/>
      <c r="AE5749" s="54" t="s">
        <v>177</v>
      </c>
      <c r="AG5749" s="63"/>
      <c r="AK5749" s="64"/>
      <c r="AL5749" s="64"/>
      <c r="AM5749" s="65"/>
      <c r="AO5749" s="64"/>
      <c r="AP5749" s="66"/>
      <c r="AQ5749" s="66"/>
      <c r="AS5749" s="67"/>
      <c r="AT5749" s="68"/>
    </row>
    <row r="5750" spans="1:46" x14ac:dyDescent="0.25">
      <c r="A5750" s="60">
        <v>87358.973472146783</v>
      </c>
      <c r="B5750" s="54">
        <f t="shared" si="237"/>
        <v>3</v>
      </c>
      <c r="C5750" s="54">
        <f t="shared" si="238"/>
        <v>5741</v>
      </c>
      <c r="D5750" s="60">
        <v>87358.973472146783</v>
      </c>
      <c r="G5750" s="63"/>
      <c r="I5750" s="64"/>
      <c r="J5750" s="64"/>
      <c r="K5750" s="65"/>
      <c r="M5750" s="64"/>
      <c r="N5750" s="66"/>
      <c r="O5750" s="66"/>
      <c r="Q5750" s="67"/>
      <c r="R5750" s="68"/>
      <c r="S5750" s="63"/>
      <c r="AC5750" s="63">
        <v>84755.461971384473</v>
      </c>
      <c r="AD5750" s="63"/>
      <c r="AE5750" s="54" t="s">
        <v>176</v>
      </c>
      <c r="AG5750" s="63"/>
      <c r="AK5750" s="64"/>
      <c r="AL5750" s="64"/>
      <c r="AM5750" s="65"/>
      <c r="AO5750" s="64"/>
      <c r="AP5750" s="66"/>
      <c r="AQ5750" s="66"/>
      <c r="AS5750" s="67"/>
      <c r="AT5750" s="68"/>
    </row>
    <row r="5751" spans="1:46" x14ac:dyDescent="0.25">
      <c r="A5751" s="60">
        <v>87373.994571457617</v>
      </c>
      <c r="B5751" s="54">
        <f t="shared" si="237"/>
        <v>4</v>
      </c>
      <c r="C5751" s="54">
        <f t="shared" si="238"/>
        <v>5742</v>
      </c>
      <c r="D5751" s="60">
        <v>87373.994571457617</v>
      </c>
      <c r="G5751" s="63"/>
      <c r="I5751" s="64"/>
      <c r="J5751" s="64"/>
      <c r="K5751" s="65"/>
      <c r="M5751" s="64"/>
      <c r="N5751" s="66"/>
      <c r="O5751" s="66"/>
      <c r="Q5751" s="67"/>
      <c r="R5751" s="68"/>
      <c r="S5751" s="63"/>
      <c r="AC5751" s="63">
        <v>84769.522528177593</v>
      </c>
      <c r="AD5751" s="63"/>
      <c r="AE5751" s="54" t="s">
        <v>177</v>
      </c>
      <c r="AG5751" s="63"/>
      <c r="AK5751" s="64"/>
      <c r="AL5751" s="64"/>
      <c r="AM5751" s="65"/>
      <c r="AO5751" s="64"/>
      <c r="AP5751" s="66"/>
      <c r="AQ5751" s="66"/>
      <c r="AS5751" s="67"/>
      <c r="AT5751" s="68"/>
    </row>
    <row r="5752" spans="1:46" x14ac:dyDescent="0.25">
      <c r="A5752" s="60">
        <v>87389.134888431523</v>
      </c>
      <c r="B5752" s="54">
        <f t="shared" si="237"/>
        <v>5</v>
      </c>
      <c r="C5752" s="54">
        <f t="shared" si="238"/>
        <v>5743</v>
      </c>
      <c r="D5752" s="60">
        <v>87389.134888431523</v>
      </c>
      <c r="G5752" s="63"/>
      <c r="I5752" s="64"/>
      <c r="J5752" s="64"/>
      <c r="K5752" s="65"/>
      <c r="M5752" s="64"/>
      <c r="N5752" s="66"/>
      <c r="O5752" s="66"/>
      <c r="Q5752" s="67"/>
      <c r="R5752" s="68"/>
      <c r="S5752" s="63"/>
      <c r="AC5752" s="63">
        <v>84785.109107218217</v>
      </c>
      <c r="AD5752" s="63"/>
      <c r="AE5752" s="54" t="s">
        <v>176</v>
      </c>
      <c r="AG5752" s="63"/>
      <c r="AK5752" s="64"/>
      <c r="AL5752" s="64"/>
      <c r="AM5752" s="65"/>
      <c r="AO5752" s="64"/>
      <c r="AP5752" s="66"/>
      <c r="AQ5752" s="66"/>
      <c r="AS5752" s="67"/>
      <c r="AT5752" s="68"/>
    </row>
    <row r="5753" spans="1:46" x14ac:dyDescent="0.25">
      <c r="A5753" s="60">
        <v>87404.414312311448</v>
      </c>
      <c r="B5753" s="54">
        <f t="shared" si="237"/>
        <v>6</v>
      </c>
      <c r="C5753" s="54">
        <f t="shared" si="238"/>
        <v>5744</v>
      </c>
      <c r="D5753" s="60">
        <v>87404.414312311448</v>
      </c>
      <c r="G5753" s="63"/>
      <c r="I5753" s="64"/>
      <c r="J5753" s="64"/>
      <c r="K5753" s="65"/>
      <c r="M5753" s="64"/>
      <c r="N5753" s="66"/>
      <c r="O5753" s="66"/>
      <c r="Q5753" s="67"/>
      <c r="R5753" s="68"/>
      <c r="S5753" s="63"/>
      <c r="AC5753" s="63">
        <v>84799.09273902094</v>
      </c>
      <c r="AD5753" s="63"/>
      <c r="AE5753" s="54" t="s">
        <v>177</v>
      </c>
      <c r="AG5753" s="63"/>
      <c r="AK5753" s="64"/>
      <c r="AL5753" s="64"/>
      <c r="AM5753" s="65"/>
      <c r="AO5753" s="64"/>
      <c r="AP5753" s="66"/>
      <c r="AQ5753" s="66"/>
      <c r="AS5753" s="67"/>
      <c r="AT5753" s="68"/>
    </row>
    <row r="5754" spans="1:46" x14ac:dyDescent="0.25">
      <c r="A5754" s="60">
        <v>87419.815945834387</v>
      </c>
      <c r="B5754" s="54">
        <f t="shared" si="237"/>
        <v>7</v>
      </c>
      <c r="C5754" s="54">
        <f t="shared" si="238"/>
        <v>5745</v>
      </c>
      <c r="D5754" s="60">
        <v>87419.815945834387</v>
      </c>
      <c r="G5754" s="63"/>
      <c r="I5754" s="64"/>
      <c r="J5754" s="64"/>
      <c r="K5754" s="65"/>
      <c r="M5754" s="64"/>
      <c r="N5754" s="66"/>
      <c r="O5754" s="66"/>
      <c r="Q5754" s="67"/>
      <c r="R5754" s="68"/>
      <c r="S5754" s="63"/>
      <c r="AC5754" s="63">
        <v>84814.631601810921</v>
      </c>
      <c r="AD5754" s="63"/>
      <c r="AE5754" s="54" t="s">
        <v>176</v>
      </c>
      <c r="AG5754" s="63"/>
      <c r="AK5754" s="64"/>
      <c r="AL5754" s="64"/>
      <c r="AM5754" s="65"/>
      <c r="AO5754" s="64"/>
      <c r="AP5754" s="66"/>
      <c r="AQ5754" s="66"/>
      <c r="AS5754" s="67"/>
      <c r="AT5754" s="68"/>
    </row>
    <row r="5755" spans="1:46" x14ac:dyDescent="0.25">
      <c r="A5755" s="60">
        <v>87435.342458392028</v>
      </c>
      <c r="B5755" s="54">
        <f t="shared" si="237"/>
        <v>8</v>
      </c>
      <c r="C5755" s="54">
        <f t="shared" si="238"/>
        <v>5746</v>
      </c>
      <c r="D5755" s="60">
        <v>87435.342458392028</v>
      </c>
      <c r="G5755" s="63"/>
      <c r="I5755" s="64"/>
      <c r="J5755" s="64"/>
      <c r="K5755" s="65"/>
      <c r="M5755" s="64"/>
      <c r="N5755" s="66"/>
      <c r="O5755" s="66"/>
      <c r="Q5755" s="67"/>
      <c r="R5755" s="68"/>
      <c r="S5755" s="63"/>
      <c r="AC5755" s="63">
        <v>84828.703957188409</v>
      </c>
      <c r="AD5755" s="63"/>
      <c r="AE5755" s="54" t="s">
        <v>177</v>
      </c>
      <c r="AG5755" s="63"/>
      <c r="AK5755" s="64"/>
      <c r="AL5755" s="64"/>
      <c r="AM5755" s="65"/>
      <c r="AO5755" s="64"/>
      <c r="AP5755" s="66"/>
      <c r="AQ5755" s="66"/>
      <c r="AS5755" s="67"/>
      <c r="AT5755" s="68"/>
    </row>
    <row r="5756" spans="1:46" x14ac:dyDescent="0.25">
      <c r="A5756" s="60">
        <v>87450.958747440483</v>
      </c>
      <c r="B5756" s="54">
        <f t="shared" si="237"/>
        <v>9</v>
      </c>
      <c r="C5756" s="54">
        <f t="shared" si="238"/>
        <v>5747</v>
      </c>
      <c r="D5756" s="60">
        <v>87450.958747440483</v>
      </c>
      <c r="G5756" s="63"/>
      <c r="I5756" s="64"/>
      <c r="J5756" s="64"/>
      <c r="K5756" s="65"/>
      <c r="M5756" s="64"/>
      <c r="N5756" s="66"/>
      <c r="O5756" s="66"/>
      <c r="Q5756" s="67"/>
      <c r="R5756" s="68"/>
      <c r="S5756" s="63"/>
      <c r="AC5756" s="63">
        <v>84844.047866056208</v>
      </c>
      <c r="AD5756" s="63"/>
      <c r="AE5756" s="54" t="s">
        <v>176</v>
      </c>
      <c r="AG5756" s="63"/>
      <c r="AK5756" s="64"/>
      <c r="AL5756" s="64"/>
      <c r="AM5756" s="65"/>
      <c r="AO5756" s="64"/>
      <c r="AP5756" s="66"/>
      <c r="AQ5756" s="66"/>
      <c r="AS5756" s="67"/>
      <c r="AT5756" s="68"/>
    </row>
    <row r="5757" spans="1:46" x14ac:dyDescent="0.25">
      <c r="A5757" s="60">
        <v>87466.651538666803</v>
      </c>
      <c r="B5757" s="54">
        <f t="shared" si="237"/>
        <v>10</v>
      </c>
      <c r="C5757" s="54">
        <f t="shared" si="238"/>
        <v>5748</v>
      </c>
      <c r="D5757" s="60">
        <v>87466.651538666803</v>
      </c>
      <c r="G5757" s="63"/>
      <c r="I5757" s="64"/>
      <c r="J5757" s="64"/>
      <c r="K5757" s="65"/>
      <c r="M5757" s="64"/>
      <c r="N5757" s="66"/>
      <c r="O5757" s="66"/>
      <c r="Q5757" s="67"/>
      <c r="R5757" s="68"/>
      <c r="S5757" s="63"/>
      <c r="AC5757" s="63">
        <v>84858.352049980778</v>
      </c>
      <c r="AD5757" s="63"/>
      <c r="AE5757" s="54" t="s">
        <v>177</v>
      </c>
      <c r="AG5757" s="63"/>
      <c r="AK5757" s="64"/>
      <c r="AL5757" s="64"/>
      <c r="AM5757" s="65"/>
      <c r="AO5757" s="64"/>
      <c r="AP5757" s="66"/>
      <c r="AQ5757" s="66"/>
      <c r="AS5757" s="67"/>
      <c r="AT5757" s="68"/>
    </row>
    <row r="5758" spans="1:46" x14ac:dyDescent="0.25">
      <c r="A5758" s="60">
        <v>87482.374183733016</v>
      </c>
      <c r="B5758" s="54">
        <f t="shared" si="237"/>
        <v>11</v>
      </c>
      <c r="C5758" s="54">
        <f t="shared" si="238"/>
        <v>5749</v>
      </c>
      <c r="D5758" s="60">
        <v>87482.374183733016</v>
      </c>
      <c r="G5758" s="63"/>
      <c r="I5758" s="64"/>
      <c r="J5758" s="64"/>
      <c r="K5758" s="65"/>
      <c r="M5758" s="64"/>
      <c r="N5758" s="66"/>
      <c r="O5758" s="66"/>
      <c r="Q5758" s="67"/>
      <c r="R5758" s="68"/>
      <c r="S5758" s="63"/>
      <c r="AC5758" s="63">
        <v>84873.391961295623</v>
      </c>
      <c r="AD5758" s="63"/>
      <c r="AE5758" s="54" t="s">
        <v>176</v>
      </c>
      <c r="AG5758" s="63"/>
      <c r="AK5758" s="64"/>
      <c r="AL5758" s="64"/>
      <c r="AM5758" s="65"/>
      <c r="AO5758" s="64"/>
      <c r="AP5758" s="66"/>
      <c r="AQ5758" s="66"/>
      <c r="AS5758" s="67"/>
      <c r="AT5758" s="68"/>
    </row>
    <row r="5759" spans="1:46" x14ac:dyDescent="0.25">
      <c r="A5759" s="60">
        <v>87498.10321084084</v>
      </c>
      <c r="B5759" s="54">
        <f t="shared" si="237"/>
        <v>12</v>
      </c>
      <c r="C5759" s="54">
        <f t="shared" si="238"/>
        <v>5750</v>
      </c>
      <c r="D5759" s="60">
        <v>87498.10321084084</v>
      </c>
      <c r="G5759" s="63"/>
      <c r="I5759" s="64"/>
      <c r="J5759" s="64"/>
      <c r="K5759" s="65"/>
      <c r="M5759" s="64"/>
      <c r="N5759" s="66"/>
      <c r="O5759" s="66"/>
      <c r="Q5759" s="67"/>
      <c r="R5759" s="68"/>
      <c r="S5759" s="63"/>
      <c r="AC5759" s="63">
        <v>84888.018189031631</v>
      </c>
      <c r="AD5759" s="63"/>
      <c r="AE5759" s="54" t="s">
        <v>177</v>
      </c>
      <c r="AG5759" s="63"/>
      <c r="AK5759" s="64"/>
      <c r="AL5759" s="64"/>
      <c r="AM5759" s="65"/>
      <c r="AO5759" s="64"/>
      <c r="AP5759" s="66"/>
      <c r="AQ5759" s="66"/>
      <c r="AS5759" s="67"/>
      <c r="AT5759" s="68"/>
    </row>
    <row r="5760" spans="1:46" x14ac:dyDescent="0.25">
      <c r="A5760" s="60">
        <v>87513.792664418463</v>
      </c>
      <c r="B5760" s="54">
        <f t="shared" si="237"/>
        <v>13</v>
      </c>
      <c r="C5760" s="54">
        <f t="shared" si="238"/>
        <v>5751</v>
      </c>
      <c r="D5760" s="60">
        <v>87513.792664418463</v>
      </c>
      <c r="G5760" s="63"/>
      <c r="I5760" s="64"/>
      <c r="J5760" s="64"/>
      <c r="K5760" s="65"/>
      <c r="M5760" s="64"/>
      <c r="N5760" s="66"/>
      <c r="O5760" s="66"/>
      <c r="Q5760" s="67"/>
      <c r="R5760" s="68"/>
      <c r="S5760" s="63"/>
      <c r="AC5760" s="63">
        <v>84902.698755609803</v>
      </c>
      <c r="AD5760" s="63"/>
      <c r="AE5760" s="54" t="s">
        <v>176</v>
      </c>
      <c r="AG5760" s="63"/>
      <c r="AK5760" s="64"/>
      <c r="AL5760" s="64"/>
      <c r="AM5760" s="65"/>
      <c r="AO5760" s="64"/>
      <c r="AP5760" s="66"/>
      <c r="AQ5760" s="66"/>
      <c r="AS5760" s="67"/>
      <c r="AT5760" s="68"/>
    </row>
    <row r="5761" spans="1:46" x14ac:dyDescent="0.25">
      <c r="A5761" s="60">
        <v>87529.417474051937</v>
      </c>
      <c r="B5761" s="54">
        <f t="shared" si="237"/>
        <v>14</v>
      </c>
      <c r="C5761" s="54">
        <f t="shared" si="238"/>
        <v>5752</v>
      </c>
      <c r="D5761" s="60">
        <v>87529.417474051937</v>
      </c>
      <c r="G5761" s="63"/>
      <c r="I5761" s="64"/>
      <c r="J5761" s="64"/>
      <c r="K5761" s="65"/>
      <c r="M5761" s="64"/>
      <c r="N5761" s="66"/>
      <c r="O5761" s="66"/>
      <c r="Q5761" s="67"/>
      <c r="R5761" s="68"/>
      <c r="S5761" s="63"/>
      <c r="AC5761" s="63">
        <v>84917.667940479238</v>
      </c>
      <c r="AD5761" s="63"/>
      <c r="AE5761" s="54" t="s">
        <v>177</v>
      </c>
      <c r="AG5761" s="63"/>
      <c r="AK5761" s="64"/>
      <c r="AL5761" s="64"/>
      <c r="AM5761" s="65"/>
      <c r="AO5761" s="64"/>
      <c r="AP5761" s="66"/>
      <c r="AQ5761" s="66"/>
      <c r="AS5761" s="67"/>
      <c r="AT5761" s="68"/>
    </row>
    <row r="5762" spans="1:46" x14ac:dyDescent="0.25">
      <c r="A5762" s="60">
        <v>87544.944302564487</v>
      </c>
      <c r="B5762" s="54">
        <f t="shared" si="237"/>
        <v>15</v>
      </c>
      <c r="C5762" s="54">
        <f t="shared" si="238"/>
        <v>5753</v>
      </c>
      <c r="D5762" s="60">
        <v>87544.944302564487</v>
      </c>
      <c r="G5762" s="63"/>
      <c r="I5762" s="64"/>
      <c r="J5762" s="64"/>
      <c r="K5762" s="65"/>
      <c r="M5762" s="64"/>
      <c r="N5762" s="66"/>
      <c r="O5762" s="66"/>
      <c r="Q5762" s="67"/>
      <c r="R5762" s="68"/>
      <c r="S5762" s="63"/>
      <c r="AC5762" s="63">
        <v>84932.001190033741</v>
      </c>
      <c r="AD5762" s="63"/>
      <c r="AE5762" s="54" t="s">
        <v>176</v>
      </c>
      <c r="AG5762" s="63"/>
      <c r="AK5762" s="64"/>
      <c r="AL5762" s="64"/>
      <c r="AM5762" s="65"/>
      <c r="AO5762" s="64"/>
      <c r="AP5762" s="66"/>
      <c r="AQ5762" s="66"/>
      <c r="AS5762" s="67"/>
      <c r="AT5762" s="68"/>
    </row>
    <row r="5763" spans="1:46" x14ac:dyDescent="0.25">
      <c r="A5763" s="60">
        <v>87560.355533376802</v>
      </c>
      <c r="B5763" s="54">
        <f t="shared" si="237"/>
        <v>16</v>
      </c>
      <c r="C5763" s="54">
        <f t="shared" si="238"/>
        <v>5754</v>
      </c>
      <c r="D5763" s="60">
        <v>87560.355533376802</v>
      </c>
      <c r="G5763" s="63"/>
      <c r="I5763" s="64"/>
      <c r="J5763" s="64"/>
      <c r="K5763" s="65"/>
      <c r="M5763" s="64"/>
      <c r="N5763" s="66"/>
      <c r="O5763" s="66"/>
      <c r="Q5763" s="67"/>
      <c r="R5763" s="68"/>
      <c r="S5763" s="63"/>
      <c r="AC5763" s="63">
        <v>84947.267193848733</v>
      </c>
      <c r="AD5763" s="63"/>
      <c r="AE5763" s="54" t="s">
        <v>177</v>
      </c>
      <c r="AG5763" s="63"/>
      <c r="AK5763" s="64"/>
      <c r="AL5763" s="64"/>
      <c r="AM5763" s="65"/>
      <c r="AO5763" s="64"/>
      <c r="AP5763" s="66"/>
      <c r="AQ5763" s="66"/>
      <c r="AS5763" s="67"/>
      <c r="AT5763" s="68"/>
    </row>
    <row r="5764" spans="1:46" x14ac:dyDescent="0.25">
      <c r="A5764" s="60">
        <v>87575.637913441751</v>
      </c>
      <c r="B5764" s="54">
        <f t="shared" si="237"/>
        <v>17</v>
      </c>
      <c r="C5764" s="54">
        <f t="shared" si="238"/>
        <v>5755</v>
      </c>
      <c r="D5764" s="60">
        <v>87575.637913441751</v>
      </c>
      <c r="G5764" s="63"/>
      <c r="I5764" s="64"/>
      <c r="J5764" s="64"/>
      <c r="K5764" s="65"/>
      <c r="M5764" s="64"/>
      <c r="N5764" s="66"/>
      <c r="O5764" s="66"/>
      <c r="Q5764" s="67"/>
      <c r="R5764" s="68"/>
      <c r="S5764" s="63"/>
      <c r="AC5764" s="63">
        <v>84961.334378649481</v>
      </c>
      <c r="AD5764" s="63"/>
      <c r="AE5764" s="54" t="s">
        <v>176</v>
      </c>
      <c r="AG5764" s="63"/>
      <c r="AK5764" s="64"/>
      <c r="AL5764" s="64"/>
      <c r="AM5764" s="65"/>
      <c r="AO5764" s="64"/>
      <c r="AP5764" s="66"/>
      <c r="AQ5764" s="66"/>
      <c r="AS5764" s="67"/>
      <c r="AT5764" s="68"/>
    </row>
    <row r="5765" spans="1:46" x14ac:dyDescent="0.25">
      <c r="A5765" s="60">
        <v>87590.787350334227</v>
      </c>
      <c r="B5765" s="54">
        <f t="shared" si="237"/>
        <v>18</v>
      </c>
      <c r="C5765" s="54">
        <f t="shared" si="238"/>
        <v>5756</v>
      </c>
      <c r="D5765" s="60">
        <v>87590.787350334227</v>
      </c>
      <c r="G5765" s="63"/>
      <c r="I5765" s="64"/>
      <c r="J5765" s="64"/>
      <c r="K5765" s="65"/>
      <c r="M5765" s="64"/>
      <c r="N5765" s="66"/>
      <c r="O5765" s="66"/>
      <c r="Q5765" s="67"/>
      <c r="R5765" s="68"/>
      <c r="S5765" s="63"/>
      <c r="AC5765" s="63">
        <v>84976.801536359359</v>
      </c>
      <c r="AD5765" s="63"/>
      <c r="AE5765" s="54" t="s">
        <v>177</v>
      </c>
      <c r="AG5765" s="63"/>
      <c r="AK5765" s="64"/>
      <c r="AL5765" s="64"/>
      <c r="AM5765" s="65"/>
      <c r="AO5765" s="64"/>
      <c r="AP5765" s="66"/>
      <c r="AQ5765" s="66"/>
      <c r="AS5765" s="67"/>
      <c r="AT5765" s="68"/>
    </row>
    <row r="5766" spans="1:46" x14ac:dyDescent="0.25">
      <c r="A5766" s="60">
        <v>87605.811885986011</v>
      </c>
      <c r="B5766" s="54">
        <f t="shared" si="237"/>
        <v>19</v>
      </c>
      <c r="C5766" s="54">
        <f t="shared" si="238"/>
        <v>5757</v>
      </c>
      <c r="D5766" s="60">
        <v>87605.811885986011</v>
      </c>
      <c r="G5766" s="63"/>
      <c r="I5766" s="64"/>
      <c r="J5766" s="64"/>
      <c r="K5766" s="65"/>
      <c r="M5766" s="64"/>
      <c r="N5766" s="66"/>
      <c r="O5766" s="66"/>
      <c r="Q5766" s="67"/>
      <c r="R5766" s="68"/>
      <c r="S5766" s="63"/>
      <c r="AC5766" s="63">
        <v>84990.738753566053</v>
      </c>
      <c r="AD5766" s="63"/>
      <c r="AE5766" s="54" t="s">
        <v>176</v>
      </c>
      <c r="AG5766" s="63"/>
      <c r="AK5766" s="64"/>
      <c r="AL5766" s="64"/>
      <c r="AM5766" s="65"/>
      <c r="AO5766" s="64"/>
      <c r="AP5766" s="66"/>
      <c r="AQ5766" s="66"/>
      <c r="AS5766" s="67"/>
      <c r="AT5766" s="68"/>
    </row>
    <row r="5767" spans="1:46" x14ac:dyDescent="0.25">
      <c r="A5767" s="60">
        <v>87620.722455905285</v>
      </c>
      <c r="B5767" s="54">
        <f t="shared" si="237"/>
        <v>20</v>
      </c>
      <c r="C5767" s="54">
        <f t="shared" si="238"/>
        <v>5758</v>
      </c>
      <c r="D5767" s="60">
        <v>87620.722455905285</v>
      </c>
      <c r="G5767" s="63"/>
      <c r="I5767" s="64"/>
      <c r="J5767" s="64"/>
      <c r="K5767" s="65"/>
      <c r="M5767" s="64"/>
      <c r="N5767" s="66"/>
      <c r="O5767" s="66"/>
      <c r="Q5767" s="67"/>
      <c r="R5767" s="68"/>
      <c r="S5767" s="63"/>
      <c r="AC5767" s="63">
        <v>85006.282089551911</v>
      </c>
      <c r="AD5767" s="63"/>
      <c r="AE5767" s="54" t="s">
        <v>177</v>
      </c>
      <c r="AG5767" s="63"/>
      <c r="AK5767" s="64"/>
      <c r="AL5767" s="64"/>
      <c r="AM5767" s="65"/>
      <c r="AO5767" s="64"/>
      <c r="AP5767" s="66"/>
      <c r="AQ5767" s="66"/>
      <c r="AS5767" s="67"/>
      <c r="AT5767" s="68"/>
    </row>
    <row r="5768" spans="1:46" x14ac:dyDescent="0.25">
      <c r="A5768" s="60">
        <v>87635.54389636172</v>
      </c>
      <c r="B5768" s="54">
        <f t="shared" si="237"/>
        <v>21</v>
      </c>
      <c r="C5768" s="54">
        <f t="shared" si="238"/>
        <v>5759</v>
      </c>
      <c r="D5768" s="60">
        <v>87635.54389636172</v>
      </c>
      <c r="G5768" s="63"/>
      <c r="I5768" s="64"/>
      <c r="J5768" s="64"/>
      <c r="K5768" s="65"/>
      <c r="M5768" s="64"/>
      <c r="N5768" s="66"/>
      <c r="O5768" s="66"/>
      <c r="Q5768" s="67"/>
      <c r="R5768" s="68"/>
      <c r="S5768" s="63"/>
      <c r="AC5768" s="63">
        <v>85020.255210169125</v>
      </c>
      <c r="AD5768" s="63"/>
      <c r="AE5768" s="54" t="s">
        <v>176</v>
      </c>
      <c r="AG5768" s="63"/>
      <c r="AK5768" s="64"/>
      <c r="AL5768" s="64"/>
      <c r="AM5768" s="65"/>
      <c r="AO5768" s="64"/>
      <c r="AP5768" s="66"/>
      <c r="AQ5768" s="66"/>
      <c r="AS5768" s="67"/>
      <c r="AT5768" s="68"/>
    </row>
    <row r="5769" spans="1:46" x14ac:dyDescent="0.25">
      <c r="A5769" s="60">
        <v>87650.299210045021</v>
      </c>
      <c r="B5769" s="54">
        <f t="shared" si="237"/>
        <v>22</v>
      </c>
      <c r="C5769" s="54">
        <f t="shared" si="238"/>
        <v>5760</v>
      </c>
      <c r="D5769" s="60">
        <v>87650.299210045021</v>
      </c>
      <c r="G5769" s="63"/>
      <c r="I5769" s="64"/>
      <c r="J5769" s="64"/>
      <c r="K5769" s="65"/>
      <c r="M5769" s="64"/>
      <c r="N5769" s="66"/>
      <c r="O5769" s="66"/>
      <c r="Q5769" s="67"/>
      <c r="R5769" s="68"/>
      <c r="S5769" s="63"/>
      <c r="AC5769" s="63">
        <v>85035.734834261704</v>
      </c>
      <c r="AD5769" s="63"/>
      <c r="AE5769" s="54" t="s">
        <v>177</v>
      </c>
      <c r="AG5769" s="63"/>
      <c r="AK5769" s="64"/>
      <c r="AL5769" s="64"/>
      <c r="AM5769" s="65"/>
      <c r="AO5769" s="64"/>
      <c r="AP5769" s="66"/>
      <c r="AQ5769" s="66"/>
      <c r="AS5769" s="67"/>
      <c r="AT5769" s="68"/>
    </row>
    <row r="5770" spans="1:46" x14ac:dyDescent="0.25">
      <c r="A5770" s="60">
        <v>87665.022827384993</v>
      </c>
      <c r="B5770" s="54">
        <f t="shared" si="237"/>
        <v>23</v>
      </c>
      <c r="C5770" s="54">
        <f t="shared" si="238"/>
        <v>5761</v>
      </c>
      <c r="D5770" s="60">
        <v>87665.022827384993</v>
      </c>
      <c r="G5770" s="63"/>
      <c r="I5770" s="64"/>
      <c r="J5770" s="64"/>
      <c r="K5770" s="65"/>
      <c r="M5770" s="64"/>
      <c r="N5770" s="66"/>
      <c r="O5770" s="66"/>
      <c r="Q5770" s="67"/>
      <c r="R5770" s="68"/>
      <c r="S5770" s="63"/>
      <c r="AC5770" s="63">
        <v>85049.908087244723</v>
      </c>
      <c r="AD5770" s="63"/>
      <c r="AE5770" s="54" t="s">
        <v>176</v>
      </c>
      <c r="AG5770" s="63"/>
      <c r="AK5770" s="64"/>
      <c r="AL5770" s="64"/>
      <c r="AM5770" s="65"/>
      <c r="AO5770" s="64"/>
      <c r="AP5770" s="66"/>
      <c r="AQ5770" s="66"/>
      <c r="AS5770" s="67"/>
      <c r="AT5770" s="68"/>
    </row>
    <row r="5771" spans="1:46" x14ac:dyDescent="0.25">
      <c r="A5771" s="60">
        <v>87679.743808628991</v>
      </c>
      <c r="B5771" s="54">
        <f t="shared" si="237"/>
        <v>24</v>
      </c>
      <c r="C5771" s="54">
        <f t="shared" si="238"/>
        <v>5762</v>
      </c>
      <c r="D5771" s="60">
        <v>87679.743808628991</v>
      </c>
      <c r="G5771" s="63"/>
      <c r="I5771" s="64"/>
      <c r="J5771" s="64"/>
      <c r="K5771" s="65"/>
      <c r="M5771" s="64"/>
      <c r="N5771" s="66"/>
      <c r="O5771" s="66"/>
      <c r="Q5771" s="67"/>
      <c r="R5771" s="68"/>
      <c r="S5771" s="63"/>
      <c r="AC5771" s="63">
        <v>85065.182931877207</v>
      </c>
      <c r="AD5771" s="63"/>
      <c r="AE5771" s="54" t="s">
        <v>177</v>
      </c>
      <c r="AG5771" s="63"/>
      <c r="AK5771" s="64"/>
      <c r="AL5771" s="64"/>
      <c r="AM5771" s="65"/>
      <c r="AO5771" s="64"/>
      <c r="AP5771" s="66"/>
      <c r="AQ5771" s="66"/>
      <c r="AS5771" s="67"/>
      <c r="AT5771" s="68"/>
    </row>
    <row r="5772" spans="1:46" x14ac:dyDescent="0.25">
      <c r="A5772" s="60">
        <v>87694.498278390151</v>
      </c>
      <c r="B5772" s="54">
        <f t="shared" ref="B5772:B5835" si="239">IF(B5771=24,1,B5771+1)</f>
        <v>1</v>
      </c>
      <c r="C5772" s="54">
        <f t="shared" ref="C5772:C5835" si="240">C5771+1</f>
        <v>5763</v>
      </c>
      <c r="D5772" s="60">
        <v>87694.498278390151</v>
      </c>
      <c r="G5772" s="63"/>
      <c r="I5772" s="64"/>
      <c r="J5772" s="64"/>
      <c r="K5772" s="65"/>
      <c r="M5772" s="64"/>
      <c r="N5772" s="66"/>
      <c r="O5772" s="66"/>
      <c r="Q5772" s="67"/>
      <c r="R5772" s="68"/>
      <c r="S5772" s="63"/>
      <c r="AC5772" s="63">
        <v>85079.681058931164</v>
      </c>
      <c r="AD5772" s="63"/>
      <c r="AE5772" s="54" t="s">
        <v>176</v>
      </c>
      <c r="AG5772" s="63"/>
      <c r="AK5772" s="64"/>
      <c r="AL5772" s="64"/>
      <c r="AM5772" s="65"/>
      <c r="AO5772" s="64"/>
      <c r="AP5772" s="66"/>
      <c r="AQ5772" s="66"/>
      <c r="AS5772" s="67"/>
      <c r="AT5772" s="68"/>
    </row>
    <row r="5773" spans="1:46" x14ac:dyDescent="0.25">
      <c r="A5773" s="60">
        <v>87709.313820115291</v>
      </c>
      <c r="B5773" s="54">
        <f t="shared" si="239"/>
        <v>2</v>
      </c>
      <c r="C5773" s="54">
        <f t="shared" si="240"/>
        <v>5764</v>
      </c>
      <c r="D5773" s="60">
        <v>87709.313820115291</v>
      </c>
      <c r="G5773" s="63"/>
      <c r="I5773" s="64"/>
      <c r="J5773" s="64"/>
      <c r="K5773" s="65"/>
      <c r="M5773" s="64"/>
      <c r="N5773" s="66"/>
      <c r="O5773" s="66"/>
      <c r="Q5773" s="67"/>
      <c r="R5773" s="68"/>
      <c r="S5773" s="63"/>
      <c r="AC5773" s="63">
        <v>85094.634965305682</v>
      </c>
      <c r="AD5773" s="63"/>
      <c r="AE5773" s="54" t="s">
        <v>177</v>
      </c>
      <c r="AG5773" s="63"/>
      <c r="AK5773" s="64"/>
      <c r="AL5773" s="64"/>
      <c r="AM5773" s="65"/>
      <c r="AO5773" s="64"/>
      <c r="AP5773" s="66"/>
      <c r="AQ5773" s="66"/>
      <c r="AS5773" s="67"/>
      <c r="AT5773" s="68"/>
    </row>
    <row r="5774" spans="1:46" x14ac:dyDescent="0.25">
      <c r="A5774" s="60">
        <v>87724.220795749221</v>
      </c>
      <c r="B5774" s="54">
        <f t="shared" si="239"/>
        <v>3</v>
      </c>
      <c r="C5774" s="54">
        <f t="shared" si="240"/>
        <v>5765</v>
      </c>
      <c r="D5774" s="60">
        <v>87724.220795749221</v>
      </c>
      <c r="G5774" s="63"/>
      <c r="I5774" s="64"/>
      <c r="J5774" s="64"/>
      <c r="K5774" s="65"/>
      <c r="M5774" s="64"/>
      <c r="N5774" s="66"/>
      <c r="O5774" s="66"/>
      <c r="Q5774" s="67"/>
      <c r="R5774" s="68"/>
      <c r="S5774" s="63"/>
      <c r="AC5774" s="63">
        <v>85109.50829810556</v>
      </c>
      <c r="AD5774" s="63"/>
      <c r="AE5774" s="54" t="s">
        <v>176</v>
      </c>
      <c r="AG5774" s="63"/>
      <c r="AK5774" s="64"/>
      <c r="AL5774" s="64"/>
      <c r="AM5774" s="65"/>
      <c r="AO5774" s="64"/>
      <c r="AP5774" s="66"/>
      <c r="AQ5774" s="66"/>
      <c r="AS5774" s="67"/>
      <c r="AT5774" s="68"/>
    </row>
    <row r="5775" spans="1:46" x14ac:dyDescent="0.25">
      <c r="A5775" s="60">
        <v>87739.237275592051</v>
      </c>
      <c r="B5775" s="54">
        <f t="shared" si="239"/>
        <v>4</v>
      </c>
      <c r="C5775" s="54">
        <f t="shared" si="240"/>
        <v>5766</v>
      </c>
      <c r="D5775" s="60">
        <v>87739.237275592051</v>
      </c>
      <c r="G5775" s="63"/>
      <c r="I5775" s="64"/>
      <c r="J5775" s="64"/>
      <c r="K5775" s="65"/>
      <c r="M5775" s="64"/>
      <c r="N5775" s="66"/>
      <c r="O5775" s="66"/>
      <c r="Q5775" s="67"/>
      <c r="R5775" s="68"/>
      <c r="S5775" s="63"/>
      <c r="AC5775" s="63">
        <v>85124.088299577124</v>
      </c>
      <c r="AD5775" s="63"/>
      <c r="AE5775" s="54" t="s">
        <v>177</v>
      </c>
      <c r="AG5775" s="63"/>
      <c r="AK5775" s="64"/>
      <c r="AL5775" s="64"/>
      <c r="AM5775" s="65"/>
      <c r="AO5775" s="64"/>
      <c r="AP5775" s="66"/>
      <c r="AQ5775" s="66"/>
      <c r="AS5775" s="67"/>
      <c r="AT5775" s="68"/>
    </row>
    <row r="5776" spans="1:46" x14ac:dyDescent="0.25">
      <c r="A5776" s="60">
        <v>87754.381851404905</v>
      </c>
      <c r="B5776" s="54">
        <f t="shared" si="239"/>
        <v>5</v>
      </c>
      <c r="C5776" s="54">
        <f t="shared" si="240"/>
        <v>5767</v>
      </c>
      <c r="D5776" s="60">
        <v>87754.381851404905</v>
      </c>
      <c r="G5776" s="63"/>
      <c r="I5776" s="64"/>
      <c r="J5776" s="64"/>
      <c r="K5776" s="65"/>
      <c r="M5776" s="64"/>
      <c r="N5776" s="66"/>
      <c r="O5776" s="66"/>
      <c r="Q5776" s="67"/>
      <c r="R5776" s="68"/>
      <c r="S5776" s="63"/>
      <c r="AC5776" s="63">
        <v>85139.302527743857</v>
      </c>
      <c r="AD5776" s="63"/>
      <c r="AE5776" s="54" t="s">
        <v>176</v>
      </c>
      <c r="AG5776" s="63"/>
      <c r="AK5776" s="64"/>
      <c r="AL5776" s="64"/>
      <c r="AM5776" s="65"/>
      <c r="AO5776" s="64"/>
      <c r="AP5776" s="66"/>
      <c r="AQ5776" s="66"/>
      <c r="AS5776" s="67"/>
      <c r="AT5776" s="68"/>
    </row>
    <row r="5777" spans="1:46" x14ac:dyDescent="0.25">
      <c r="A5777" s="60">
        <v>87769.655785996467</v>
      </c>
      <c r="B5777" s="54">
        <f t="shared" si="239"/>
        <v>6</v>
      </c>
      <c r="C5777" s="54">
        <f t="shared" si="240"/>
        <v>5768</v>
      </c>
      <c r="D5777" s="60">
        <v>87769.655785996467</v>
      </c>
      <c r="G5777" s="63"/>
      <c r="I5777" s="64"/>
      <c r="J5777" s="64"/>
      <c r="K5777" s="65"/>
      <c r="M5777" s="64"/>
      <c r="N5777" s="66"/>
      <c r="O5777" s="66"/>
      <c r="Q5777" s="67"/>
      <c r="R5777" s="68"/>
      <c r="S5777" s="63"/>
      <c r="AC5777" s="63">
        <v>85153.543874308001</v>
      </c>
      <c r="AD5777" s="63"/>
      <c r="AE5777" s="54" t="s">
        <v>177</v>
      </c>
      <c r="AG5777" s="63"/>
      <c r="AK5777" s="64"/>
      <c r="AL5777" s="64"/>
      <c r="AM5777" s="65"/>
      <c r="AO5777" s="64"/>
      <c r="AP5777" s="66"/>
      <c r="AQ5777" s="66"/>
      <c r="AS5777" s="67"/>
      <c r="AT5777" s="68"/>
    </row>
    <row r="5778" spans="1:46" x14ac:dyDescent="0.25">
      <c r="A5778" s="60">
        <v>87785.062707047909</v>
      </c>
      <c r="B5778" s="54">
        <f t="shared" si="239"/>
        <v>7</v>
      </c>
      <c r="C5778" s="54">
        <f t="shared" si="240"/>
        <v>5769</v>
      </c>
      <c r="D5778" s="60">
        <v>87785.062707047909</v>
      </c>
      <c r="G5778" s="63"/>
      <c r="I5778" s="64"/>
      <c r="J5778" s="64"/>
      <c r="K5778" s="65"/>
      <c r="M5778" s="64"/>
      <c r="N5778" s="66"/>
      <c r="O5778" s="66"/>
      <c r="Q5778" s="67"/>
      <c r="R5778" s="68"/>
      <c r="S5778" s="63"/>
      <c r="AC5778" s="63">
        <v>85168.999566115439</v>
      </c>
      <c r="AD5778" s="63"/>
      <c r="AE5778" s="54" t="s">
        <v>176</v>
      </c>
      <c r="AG5778" s="63"/>
      <c r="AK5778" s="64"/>
      <c r="AL5778" s="64"/>
      <c r="AM5778" s="65"/>
      <c r="AO5778" s="64"/>
      <c r="AP5778" s="66"/>
      <c r="AQ5778" s="66"/>
      <c r="AS5778" s="67"/>
      <c r="AT5778" s="68"/>
    </row>
    <row r="5779" spans="1:46" x14ac:dyDescent="0.25">
      <c r="A5779" s="60">
        <v>87800.582667309791</v>
      </c>
      <c r="B5779" s="54">
        <f t="shared" si="239"/>
        <v>8</v>
      </c>
      <c r="C5779" s="54">
        <f t="shared" si="240"/>
        <v>5770</v>
      </c>
      <c r="D5779" s="60">
        <v>87800.582667309791</v>
      </c>
      <c r="G5779" s="63"/>
      <c r="I5779" s="64"/>
      <c r="J5779" s="64"/>
      <c r="K5779" s="65"/>
      <c r="M5779" s="64"/>
      <c r="N5779" s="66"/>
      <c r="O5779" s="66"/>
      <c r="Q5779" s="67"/>
      <c r="R5779" s="68"/>
      <c r="S5779" s="63"/>
      <c r="AC5779" s="63">
        <v>85183.016110240016</v>
      </c>
      <c r="AD5779" s="63"/>
      <c r="AE5779" s="54" t="s">
        <v>177</v>
      </c>
      <c r="AG5779" s="63"/>
      <c r="AK5779" s="64"/>
      <c r="AL5779" s="64"/>
      <c r="AM5779" s="65"/>
      <c r="AO5779" s="64"/>
      <c r="AP5779" s="66"/>
      <c r="AQ5779" s="66"/>
      <c r="AS5779" s="67"/>
      <c r="AT5779" s="68"/>
    </row>
    <row r="5780" spans="1:46" x14ac:dyDescent="0.25">
      <c r="A5780" s="60">
        <v>87816.205123817548</v>
      </c>
      <c r="B5780" s="54">
        <f t="shared" si="239"/>
        <v>9</v>
      </c>
      <c r="C5780" s="54">
        <f t="shared" si="240"/>
        <v>5771</v>
      </c>
      <c r="D5780" s="60">
        <v>87816.205123817548</v>
      </c>
      <c r="G5780" s="63"/>
      <c r="I5780" s="64"/>
      <c r="J5780" s="64"/>
      <c r="K5780" s="65"/>
      <c r="M5780" s="64"/>
      <c r="N5780" s="66"/>
      <c r="O5780" s="66"/>
      <c r="Q5780" s="67"/>
      <c r="R5780" s="68"/>
      <c r="S5780" s="63"/>
      <c r="AC5780" s="63">
        <v>85198.576565351337</v>
      </c>
      <c r="AD5780" s="63"/>
      <c r="AE5780" s="54" t="s">
        <v>176</v>
      </c>
      <c r="AG5780" s="63"/>
      <c r="AK5780" s="64"/>
      <c r="AL5780" s="64"/>
      <c r="AM5780" s="65"/>
      <c r="AO5780" s="64"/>
      <c r="AP5780" s="66"/>
      <c r="AQ5780" s="66"/>
      <c r="AS5780" s="67"/>
      <c r="AT5780" s="68"/>
    </row>
    <row r="5781" spans="1:46" x14ac:dyDescent="0.25">
      <c r="A5781" s="60">
        <v>87831.890782677568</v>
      </c>
      <c r="B5781" s="54">
        <f t="shared" si="239"/>
        <v>10</v>
      </c>
      <c r="C5781" s="54">
        <f t="shared" si="240"/>
        <v>5772</v>
      </c>
      <c r="D5781" s="60">
        <v>87831.890782677568</v>
      </c>
      <c r="G5781" s="63"/>
      <c r="I5781" s="64"/>
      <c r="J5781" s="64"/>
      <c r="K5781" s="65"/>
      <c r="M5781" s="64"/>
      <c r="N5781" s="66"/>
      <c r="O5781" s="66"/>
      <c r="Q5781" s="67"/>
      <c r="R5781" s="68"/>
      <c r="S5781" s="63"/>
      <c r="AC5781" s="63">
        <v>85212.526843111962</v>
      </c>
      <c r="AD5781" s="63"/>
      <c r="AE5781" s="54" t="s">
        <v>177</v>
      </c>
      <c r="AG5781" s="63"/>
      <c r="AK5781" s="64"/>
      <c r="AL5781" s="64"/>
      <c r="AM5781" s="65"/>
      <c r="AO5781" s="64"/>
      <c r="AP5781" s="66"/>
      <c r="AQ5781" s="66"/>
      <c r="AS5781" s="67"/>
      <c r="AT5781" s="68"/>
    </row>
    <row r="5782" spans="1:46" x14ac:dyDescent="0.25">
      <c r="A5782" s="60">
        <v>87847.619696431793</v>
      </c>
      <c r="B5782" s="54">
        <f t="shared" si="239"/>
        <v>11</v>
      </c>
      <c r="C5782" s="54">
        <f t="shared" si="240"/>
        <v>5773</v>
      </c>
      <c r="D5782" s="60">
        <v>87847.619696431793</v>
      </c>
      <c r="G5782" s="63"/>
      <c r="I5782" s="64"/>
      <c r="J5782" s="64"/>
      <c r="K5782" s="65"/>
      <c r="M5782" s="64"/>
      <c r="N5782" s="66"/>
      <c r="O5782" s="66"/>
      <c r="Q5782" s="67"/>
      <c r="R5782" s="68"/>
      <c r="S5782" s="63"/>
      <c r="AC5782" s="63">
        <v>85228.040320593398</v>
      </c>
      <c r="AD5782" s="63"/>
      <c r="AE5782" s="54" t="s">
        <v>176</v>
      </c>
      <c r="AG5782" s="63"/>
      <c r="AK5782" s="64"/>
      <c r="AL5782" s="64"/>
      <c r="AM5782" s="65"/>
      <c r="AO5782" s="64"/>
      <c r="AP5782" s="66"/>
      <c r="AQ5782" s="66"/>
      <c r="AS5782" s="67"/>
      <c r="AT5782" s="68"/>
    </row>
    <row r="5783" spans="1:46" x14ac:dyDescent="0.25">
      <c r="A5783" s="60">
        <v>87863.341941069346</v>
      </c>
      <c r="B5783" s="54">
        <f t="shared" si="239"/>
        <v>12</v>
      </c>
      <c r="C5783" s="54">
        <f t="shared" si="240"/>
        <v>5774</v>
      </c>
      <c r="D5783" s="60">
        <v>87863.341941069346</v>
      </c>
      <c r="G5783" s="63"/>
      <c r="I5783" s="64"/>
      <c r="J5783" s="64"/>
      <c r="K5783" s="65"/>
      <c r="M5783" s="64"/>
      <c r="N5783" s="66"/>
      <c r="O5783" s="66"/>
      <c r="Q5783" s="67"/>
      <c r="R5783" s="68"/>
      <c r="S5783" s="63"/>
      <c r="AC5783" s="63">
        <v>85242.089325361885</v>
      </c>
      <c r="AD5783" s="63"/>
      <c r="AE5783" s="54" t="s">
        <v>177</v>
      </c>
      <c r="AG5783" s="63"/>
      <c r="AK5783" s="64"/>
      <c r="AL5783" s="64"/>
      <c r="AM5783" s="65"/>
      <c r="AO5783" s="64"/>
      <c r="AP5783" s="66"/>
      <c r="AQ5783" s="66"/>
      <c r="AS5783" s="67"/>
      <c r="AT5783" s="68"/>
    </row>
    <row r="5784" spans="1:46" x14ac:dyDescent="0.25">
      <c r="A5784" s="60">
        <v>87879.036242484115</v>
      </c>
      <c r="B5784" s="54">
        <f t="shared" si="239"/>
        <v>13</v>
      </c>
      <c r="C5784" s="54">
        <f t="shared" si="240"/>
        <v>5775</v>
      </c>
      <c r="D5784" s="60">
        <v>87879.036242484115</v>
      </c>
      <c r="G5784" s="63"/>
      <c r="I5784" s="64"/>
      <c r="J5784" s="64"/>
      <c r="K5784" s="65"/>
      <c r="M5784" s="64"/>
      <c r="N5784" s="66"/>
      <c r="O5784" s="66"/>
      <c r="Q5784" s="67"/>
      <c r="R5784" s="68"/>
      <c r="S5784" s="63"/>
      <c r="AC5784" s="63">
        <v>85257.411558346357</v>
      </c>
      <c r="AD5784" s="63"/>
      <c r="AE5784" s="54" t="s">
        <v>176</v>
      </c>
      <c r="AG5784" s="63"/>
      <c r="AK5784" s="64"/>
      <c r="AL5784" s="64"/>
      <c r="AM5784" s="65"/>
      <c r="AO5784" s="64"/>
      <c r="AP5784" s="66"/>
      <c r="AQ5784" s="66"/>
      <c r="AS5784" s="67"/>
      <c r="AT5784" s="68"/>
    </row>
    <row r="5785" spans="1:46" x14ac:dyDescent="0.25">
      <c r="A5785" s="60">
        <v>87894.655197437853</v>
      </c>
      <c r="B5785" s="54">
        <f t="shared" si="239"/>
        <v>14</v>
      </c>
      <c r="C5785" s="54">
        <f t="shared" si="240"/>
        <v>5776</v>
      </c>
      <c r="D5785" s="60">
        <v>87894.655197437853</v>
      </c>
      <c r="G5785" s="63"/>
      <c r="I5785" s="64"/>
      <c r="J5785" s="64"/>
      <c r="K5785" s="65"/>
      <c r="M5785" s="64"/>
      <c r="N5785" s="66"/>
      <c r="O5785" s="66"/>
      <c r="Q5785" s="67"/>
      <c r="R5785" s="68"/>
      <c r="S5785" s="63"/>
      <c r="AC5785" s="63">
        <v>85271.697442468256</v>
      </c>
      <c r="AD5785" s="63"/>
      <c r="AE5785" s="54" t="s">
        <v>177</v>
      </c>
      <c r="AG5785" s="63"/>
      <c r="AK5785" s="64"/>
      <c r="AL5785" s="64"/>
      <c r="AM5785" s="65"/>
      <c r="AO5785" s="64"/>
      <c r="AP5785" s="66"/>
      <c r="AQ5785" s="66"/>
      <c r="AS5785" s="67"/>
      <c r="AT5785" s="68"/>
    </row>
    <row r="5786" spans="1:46" x14ac:dyDescent="0.25">
      <c r="A5786" s="60">
        <v>87910.18471292546</v>
      </c>
      <c r="B5786" s="54">
        <f t="shared" si="239"/>
        <v>15</v>
      </c>
      <c r="C5786" s="54">
        <f t="shared" si="240"/>
        <v>5777</v>
      </c>
      <c r="D5786" s="60">
        <v>87910.18471292546</v>
      </c>
      <c r="G5786" s="63"/>
      <c r="I5786" s="64"/>
      <c r="J5786" s="64"/>
      <c r="K5786" s="65"/>
      <c r="M5786" s="64"/>
      <c r="N5786" s="66"/>
      <c r="O5786" s="66"/>
      <c r="Q5786" s="67"/>
      <c r="R5786" s="68"/>
      <c r="S5786" s="63"/>
      <c r="AC5786" s="63">
        <v>85286.719006816857</v>
      </c>
      <c r="AD5786" s="63"/>
      <c r="AE5786" s="54" t="s">
        <v>176</v>
      </c>
      <c r="AG5786" s="63"/>
      <c r="AK5786" s="64"/>
      <c r="AL5786" s="64"/>
      <c r="AM5786" s="65"/>
      <c r="AO5786" s="64"/>
      <c r="AP5786" s="66"/>
      <c r="AQ5786" s="66"/>
      <c r="AS5786" s="67"/>
      <c r="AT5786" s="68"/>
    </row>
    <row r="5787" spans="1:46" x14ac:dyDescent="0.25">
      <c r="A5787" s="60">
        <v>87925.591802683193</v>
      </c>
      <c r="B5787" s="54">
        <f t="shared" si="239"/>
        <v>16</v>
      </c>
      <c r="C5787" s="54">
        <f t="shared" si="240"/>
        <v>5778</v>
      </c>
      <c r="D5787" s="60">
        <v>87925.591802683193</v>
      </c>
      <c r="G5787" s="63"/>
      <c r="I5787" s="64"/>
      <c r="J5787" s="64"/>
      <c r="K5787" s="65"/>
      <c r="M5787" s="64"/>
      <c r="N5787" s="66"/>
      <c r="O5787" s="66"/>
      <c r="Q5787" s="67"/>
      <c r="R5787" s="68"/>
      <c r="S5787" s="63"/>
      <c r="AC5787" s="63">
        <v>85301.329568454064</v>
      </c>
      <c r="AD5787" s="63"/>
      <c r="AE5787" s="54" t="s">
        <v>177</v>
      </c>
      <c r="AG5787" s="63"/>
      <c r="AK5787" s="64"/>
      <c r="AL5787" s="64"/>
      <c r="AM5787" s="65"/>
      <c r="AO5787" s="64"/>
      <c r="AP5787" s="66"/>
      <c r="AQ5787" s="66"/>
      <c r="AS5787" s="67"/>
      <c r="AT5787" s="68"/>
    </row>
    <row r="5788" spans="1:46" x14ac:dyDescent="0.25">
      <c r="A5788" s="60">
        <v>87940.875595632475</v>
      </c>
      <c r="B5788" s="54">
        <f t="shared" si="239"/>
        <v>17</v>
      </c>
      <c r="C5788" s="54">
        <f t="shared" si="240"/>
        <v>5779</v>
      </c>
      <c r="D5788" s="60">
        <v>87940.875595632475</v>
      </c>
      <c r="G5788" s="63"/>
      <c r="I5788" s="64"/>
      <c r="J5788" s="64"/>
      <c r="K5788" s="65"/>
      <c r="M5788" s="64"/>
      <c r="N5788" s="66"/>
      <c r="O5788" s="66"/>
      <c r="Q5788" s="67"/>
      <c r="R5788" s="68"/>
      <c r="S5788" s="63"/>
      <c r="AC5788" s="63">
        <v>85315.999934435356</v>
      </c>
      <c r="AD5788" s="63"/>
      <c r="AE5788" s="54" t="s">
        <v>176</v>
      </c>
      <c r="AG5788" s="63"/>
      <c r="AK5788" s="64"/>
      <c r="AL5788" s="64"/>
      <c r="AM5788" s="65"/>
      <c r="AO5788" s="64"/>
      <c r="AP5788" s="66"/>
      <c r="AQ5788" s="66"/>
      <c r="AS5788" s="67"/>
      <c r="AT5788" s="68"/>
    </row>
    <row r="5789" spans="1:46" x14ac:dyDescent="0.25">
      <c r="A5789" s="60">
        <v>87956.023026616778</v>
      </c>
      <c r="B5789" s="54">
        <f t="shared" si="239"/>
        <v>18</v>
      </c>
      <c r="C5789" s="54">
        <f t="shared" si="240"/>
        <v>5780</v>
      </c>
      <c r="D5789" s="60">
        <v>87956.023026616778</v>
      </c>
      <c r="G5789" s="63"/>
      <c r="I5789" s="64"/>
      <c r="J5789" s="64"/>
      <c r="K5789" s="65"/>
      <c r="M5789" s="64"/>
      <c r="N5789" s="66"/>
      <c r="O5789" s="66"/>
      <c r="Q5789" s="67"/>
      <c r="R5789" s="68"/>
      <c r="S5789" s="63"/>
      <c r="AC5789" s="63">
        <v>85330.962193689309</v>
      </c>
      <c r="AD5789" s="63"/>
      <c r="AE5789" s="54" t="s">
        <v>177</v>
      </c>
      <c r="AG5789" s="63"/>
      <c r="AK5789" s="64"/>
      <c r="AL5789" s="64"/>
      <c r="AM5789" s="65"/>
      <c r="AO5789" s="64"/>
      <c r="AP5789" s="66"/>
      <c r="AQ5789" s="66"/>
      <c r="AS5789" s="67"/>
      <c r="AT5789" s="68"/>
    </row>
    <row r="5790" spans="1:46" x14ac:dyDescent="0.25">
      <c r="A5790" s="60">
        <v>87971.048929424491</v>
      </c>
      <c r="B5790" s="54">
        <f t="shared" si="239"/>
        <v>19</v>
      </c>
      <c r="C5790" s="54">
        <f t="shared" si="240"/>
        <v>5781</v>
      </c>
      <c r="D5790" s="60">
        <v>87971.048929424491</v>
      </c>
      <c r="G5790" s="63"/>
      <c r="I5790" s="64"/>
      <c r="J5790" s="64"/>
      <c r="K5790" s="65"/>
      <c r="M5790" s="64"/>
      <c r="N5790" s="66"/>
      <c r="O5790" s="66"/>
      <c r="Q5790" s="67"/>
      <c r="R5790" s="68"/>
      <c r="S5790" s="63"/>
      <c r="AC5790" s="63">
        <v>85345.300115176011</v>
      </c>
      <c r="AD5790" s="63"/>
      <c r="AE5790" s="54" t="s">
        <v>176</v>
      </c>
      <c r="AG5790" s="63"/>
      <c r="AK5790" s="64"/>
      <c r="AL5790" s="64"/>
      <c r="AM5790" s="65"/>
      <c r="AO5790" s="64"/>
      <c r="AP5790" s="66"/>
      <c r="AQ5790" s="66"/>
      <c r="AS5790" s="67"/>
      <c r="AT5790" s="68"/>
    </row>
    <row r="5791" spans="1:46" x14ac:dyDescent="0.25">
      <c r="A5791" s="60">
        <v>87985.959184321109</v>
      </c>
      <c r="B5791" s="54">
        <f t="shared" si="239"/>
        <v>20</v>
      </c>
      <c r="C5791" s="54">
        <f t="shared" si="240"/>
        <v>5782</v>
      </c>
      <c r="D5791" s="60">
        <v>87985.959184321109</v>
      </c>
      <c r="G5791" s="63"/>
      <c r="I5791" s="64"/>
      <c r="J5791" s="64"/>
      <c r="K5791" s="65"/>
      <c r="M5791" s="64"/>
      <c r="N5791" s="66"/>
      <c r="O5791" s="66"/>
      <c r="Q5791" s="67"/>
      <c r="R5791" s="68"/>
      <c r="S5791" s="63"/>
      <c r="AC5791" s="63">
        <v>85360.579944016412</v>
      </c>
      <c r="AD5791" s="63"/>
      <c r="AE5791" s="54" t="s">
        <v>177</v>
      </c>
      <c r="AG5791" s="63"/>
      <c r="AK5791" s="64"/>
      <c r="AL5791" s="64"/>
      <c r="AM5791" s="65"/>
      <c r="AO5791" s="64"/>
      <c r="AP5791" s="66"/>
      <c r="AQ5791" s="66"/>
      <c r="AS5791" s="67"/>
      <c r="AT5791" s="68"/>
    </row>
    <row r="5792" spans="1:46" x14ac:dyDescent="0.25">
      <c r="A5792" s="60">
        <v>88000.782591598108</v>
      </c>
      <c r="B5792" s="54">
        <f t="shared" si="239"/>
        <v>21</v>
      </c>
      <c r="C5792" s="54">
        <f t="shared" si="240"/>
        <v>5783</v>
      </c>
      <c r="D5792" s="60">
        <v>88000.782591598108</v>
      </c>
      <c r="G5792" s="63"/>
      <c r="I5792" s="64"/>
      <c r="J5792" s="64"/>
      <c r="K5792" s="65"/>
      <c r="M5792" s="64"/>
      <c r="N5792" s="66"/>
      <c r="O5792" s="66"/>
      <c r="Q5792" s="67"/>
      <c r="R5792" s="68"/>
      <c r="S5792" s="63"/>
      <c r="AC5792" s="63">
        <v>85374.669177677017</v>
      </c>
      <c r="AD5792" s="63"/>
      <c r="AE5792" s="54" t="s">
        <v>176</v>
      </c>
      <c r="AG5792" s="63"/>
      <c r="AK5792" s="64"/>
      <c r="AL5792" s="64"/>
      <c r="AM5792" s="65"/>
      <c r="AO5792" s="64"/>
      <c r="AP5792" s="66"/>
      <c r="AQ5792" s="66"/>
      <c r="AS5792" s="67"/>
      <c r="AT5792" s="68"/>
    </row>
    <row r="5793" spans="1:46" x14ac:dyDescent="0.25">
      <c r="A5793" s="60">
        <v>88015.538402235135</v>
      </c>
      <c r="B5793" s="54">
        <f t="shared" si="239"/>
        <v>22</v>
      </c>
      <c r="C5793" s="54">
        <f t="shared" si="240"/>
        <v>5784</v>
      </c>
      <c r="D5793" s="60">
        <v>88015.538402235135</v>
      </c>
      <c r="G5793" s="63"/>
      <c r="I5793" s="64"/>
      <c r="J5793" s="64"/>
      <c r="K5793" s="65"/>
      <c r="M5793" s="64"/>
      <c r="N5793" s="66"/>
      <c r="O5793" s="66"/>
      <c r="Q5793" s="67"/>
      <c r="R5793" s="68"/>
      <c r="S5793" s="63"/>
      <c r="AC5793" s="63">
        <v>85390.174787823576</v>
      </c>
      <c r="AD5793" s="63"/>
      <c r="AE5793" s="54" t="s">
        <v>177</v>
      </c>
      <c r="AG5793" s="63"/>
      <c r="AK5793" s="64"/>
      <c r="AL5793" s="64"/>
      <c r="AM5793" s="65"/>
      <c r="AO5793" s="64"/>
      <c r="AP5793" s="66"/>
      <c r="AQ5793" s="66"/>
      <c r="AS5793" s="67"/>
      <c r="AT5793" s="68"/>
    </row>
    <row r="5794" spans="1:46" x14ac:dyDescent="0.25">
      <c r="A5794" s="60">
        <v>88030.264599943999</v>
      </c>
      <c r="B5794" s="54">
        <f t="shared" si="239"/>
        <v>23</v>
      </c>
      <c r="C5794" s="54">
        <f t="shared" si="240"/>
        <v>5785</v>
      </c>
      <c r="D5794" s="60">
        <v>88030.264599943999</v>
      </c>
      <c r="G5794" s="63"/>
      <c r="I5794" s="64"/>
      <c r="J5794" s="64"/>
      <c r="K5794" s="65"/>
      <c r="M5794" s="64"/>
      <c r="N5794" s="66"/>
      <c r="O5794" s="66"/>
      <c r="Q5794" s="67"/>
      <c r="R5794" s="68"/>
      <c r="S5794" s="63"/>
      <c r="AC5794" s="63">
        <v>85404.149635776412</v>
      </c>
      <c r="AD5794" s="63"/>
      <c r="AE5794" s="54" t="s">
        <v>176</v>
      </c>
      <c r="AG5794" s="63"/>
      <c r="AK5794" s="64"/>
      <c r="AL5794" s="64"/>
      <c r="AM5794" s="65"/>
      <c r="AO5794" s="64"/>
      <c r="AP5794" s="66"/>
      <c r="AQ5794" s="66"/>
      <c r="AS5794" s="67"/>
      <c r="AT5794" s="68"/>
    </row>
    <row r="5795" spans="1:46" x14ac:dyDescent="0.25">
      <c r="A5795" s="60">
        <v>88044.986031488515</v>
      </c>
      <c r="B5795" s="54">
        <f t="shared" si="239"/>
        <v>24</v>
      </c>
      <c r="C5795" s="54">
        <f t="shared" si="240"/>
        <v>5786</v>
      </c>
      <c r="D5795" s="60">
        <v>88044.986031488515</v>
      </c>
      <c r="G5795" s="63"/>
      <c r="I5795" s="64"/>
      <c r="J5795" s="64"/>
      <c r="K5795" s="65"/>
      <c r="M5795" s="64"/>
      <c r="N5795" s="66"/>
      <c r="O5795" s="66"/>
      <c r="Q5795" s="67"/>
      <c r="R5795" s="68"/>
      <c r="S5795" s="63"/>
      <c r="AC5795" s="63">
        <v>85419.739265241195</v>
      </c>
      <c r="AD5795" s="63"/>
      <c r="AE5795" s="54" t="s">
        <v>177</v>
      </c>
      <c r="AG5795" s="63"/>
      <c r="AK5795" s="64"/>
      <c r="AL5795" s="64"/>
      <c r="AM5795" s="65"/>
      <c r="AO5795" s="64"/>
      <c r="AP5795" s="66"/>
      <c r="AQ5795" s="66"/>
      <c r="AS5795" s="67"/>
      <c r="AT5795" s="68"/>
    </row>
    <row r="5796" spans="1:46" x14ac:dyDescent="0.25">
      <c r="A5796" s="60">
        <v>88059.743187691085</v>
      </c>
      <c r="B5796" s="54">
        <f t="shared" si="239"/>
        <v>1</v>
      </c>
      <c r="C5796" s="54">
        <f t="shared" si="240"/>
        <v>5787</v>
      </c>
      <c r="D5796" s="60">
        <v>88059.743187691085</v>
      </c>
      <c r="G5796" s="63"/>
      <c r="I5796" s="64"/>
      <c r="J5796" s="64"/>
      <c r="K5796" s="65"/>
      <c r="M5796" s="64"/>
      <c r="N5796" s="66"/>
      <c r="O5796" s="66"/>
      <c r="Q5796" s="67"/>
      <c r="R5796" s="68"/>
      <c r="S5796" s="63"/>
      <c r="AC5796" s="63">
        <v>85433.760793073568</v>
      </c>
      <c r="AD5796" s="63"/>
      <c r="AE5796" s="54" t="s">
        <v>176</v>
      </c>
      <c r="AG5796" s="63"/>
      <c r="AK5796" s="64"/>
      <c r="AL5796" s="64"/>
      <c r="AM5796" s="65"/>
      <c r="AO5796" s="64"/>
      <c r="AP5796" s="66"/>
      <c r="AQ5796" s="66"/>
      <c r="AS5796" s="67"/>
      <c r="AT5796" s="68"/>
    </row>
    <row r="5797" spans="1:46" x14ac:dyDescent="0.25">
      <c r="A5797" s="60">
        <v>88074.558620950673</v>
      </c>
      <c r="B5797" s="54">
        <f t="shared" si="239"/>
        <v>2</v>
      </c>
      <c r="C5797" s="54">
        <f t="shared" si="240"/>
        <v>5788</v>
      </c>
      <c r="D5797" s="60">
        <v>88074.558620950673</v>
      </c>
      <c r="G5797" s="63"/>
      <c r="I5797" s="64"/>
      <c r="J5797" s="64"/>
      <c r="K5797" s="65"/>
      <c r="M5797" s="64"/>
      <c r="N5797" s="66"/>
      <c r="O5797" s="66"/>
      <c r="Q5797" s="67"/>
      <c r="R5797" s="68"/>
      <c r="S5797" s="63"/>
      <c r="AC5797" s="63">
        <v>85449.263725568075</v>
      </c>
      <c r="AD5797" s="63"/>
      <c r="AE5797" s="54" t="s">
        <v>177</v>
      </c>
      <c r="AG5797" s="63"/>
      <c r="AK5797" s="64"/>
      <c r="AL5797" s="64"/>
      <c r="AM5797" s="65"/>
      <c r="AO5797" s="64"/>
      <c r="AP5797" s="66"/>
      <c r="AQ5797" s="66"/>
      <c r="AS5797" s="67"/>
      <c r="AT5797" s="68"/>
    </row>
    <row r="5798" spans="1:46" x14ac:dyDescent="0.25">
      <c r="A5798" s="60">
        <v>88089.467554613017</v>
      </c>
      <c r="B5798" s="54">
        <f t="shared" si="239"/>
        <v>3</v>
      </c>
      <c r="C5798" s="54">
        <f t="shared" si="240"/>
        <v>5789</v>
      </c>
      <c r="D5798" s="60">
        <v>88089.467554613017</v>
      </c>
      <c r="G5798" s="63"/>
      <c r="I5798" s="64"/>
      <c r="J5798" s="64"/>
      <c r="K5798" s="65"/>
      <c r="M5798" s="64"/>
      <c r="N5798" s="66"/>
      <c r="O5798" s="66"/>
      <c r="Q5798" s="67"/>
      <c r="R5798" s="68"/>
      <c r="S5798" s="63"/>
      <c r="AC5798" s="63">
        <v>85463.486115145497</v>
      </c>
      <c r="AD5798" s="63"/>
      <c r="AE5798" s="54" t="s">
        <v>176</v>
      </c>
      <c r="AG5798" s="63"/>
      <c r="AK5798" s="64"/>
      <c r="AL5798" s="64"/>
      <c r="AM5798" s="65"/>
      <c r="AO5798" s="64"/>
      <c r="AP5798" s="66"/>
      <c r="AQ5798" s="66"/>
      <c r="AS5798" s="67"/>
      <c r="AT5798" s="68"/>
    </row>
    <row r="5799" spans="1:46" x14ac:dyDescent="0.25">
      <c r="A5799" s="60">
        <v>88104.483424375765</v>
      </c>
      <c r="B5799" s="54">
        <f t="shared" si="239"/>
        <v>4</v>
      </c>
      <c r="C5799" s="54">
        <f t="shared" si="240"/>
        <v>5790</v>
      </c>
      <c r="D5799" s="60">
        <v>88104.483424375765</v>
      </c>
      <c r="G5799" s="63"/>
      <c r="I5799" s="64"/>
      <c r="J5799" s="64"/>
      <c r="K5799" s="65"/>
      <c r="M5799" s="64"/>
      <c r="N5799" s="66"/>
      <c r="O5799" s="66"/>
      <c r="Q5799" s="67"/>
      <c r="R5799" s="68"/>
      <c r="S5799" s="63"/>
      <c r="AC5799" s="63">
        <v>85478.741818017326</v>
      </c>
      <c r="AD5799" s="63"/>
      <c r="AE5799" s="54" t="s">
        <v>177</v>
      </c>
      <c r="AG5799" s="63"/>
      <c r="AK5799" s="64"/>
      <c r="AL5799" s="64"/>
      <c r="AM5799" s="65"/>
      <c r="AO5799" s="64"/>
      <c r="AP5799" s="66"/>
      <c r="AQ5799" s="66"/>
      <c r="AS5799" s="67"/>
      <c r="AT5799" s="68"/>
    </row>
    <row r="5800" spans="1:46" x14ac:dyDescent="0.25">
      <c r="A5800" s="60">
        <v>88119.628346231766</v>
      </c>
      <c r="B5800" s="54">
        <f t="shared" si="239"/>
        <v>5</v>
      </c>
      <c r="C5800" s="54">
        <f t="shared" si="240"/>
        <v>5791</v>
      </c>
      <c r="D5800" s="60">
        <v>88119.628346231766</v>
      </c>
      <c r="G5800" s="63"/>
      <c r="I5800" s="64"/>
      <c r="J5800" s="64"/>
      <c r="K5800" s="65"/>
      <c r="M5800" s="64"/>
      <c r="N5800" s="66"/>
      <c r="O5800" s="66"/>
      <c r="Q5800" s="67"/>
      <c r="R5800" s="68"/>
      <c r="S5800" s="63"/>
      <c r="AC5800" s="63">
        <v>85493.276709840633</v>
      </c>
      <c r="AD5800" s="63"/>
      <c r="AE5800" s="54" t="s">
        <v>176</v>
      </c>
      <c r="AG5800" s="63"/>
      <c r="AK5800" s="64"/>
      <c r="AL5800" s="64"/>
      <c r="AM5800" s="65"/>
      <c r="AO5800" s="64"/>
      <c r="AP5800" s="66"/>
      <c r="AQ5800" s="66"/>
      <c r="AS5800" s="67"/>
      <c r="AT5800" s="68"/>
    </row>
    <row r="5801" spans="1:46" x14ac:dyDescent="0.25">
      <c r="A5801" s="60">
        <v>88134.901870282367</v>
      </c>
      <c r="B5801" s="54">
        <f t="shared" si="239"/>
        <v>6</v>
      </c>
      <c r="C5801" s="54">
        <f t="shared" si="240"/>
        <v>5792</v>
      </c>
      <c r="D5801" s="60">
        <v>88134.901870282367</v>
      </c>
      <c r="G5801" s="63"/>
      <c r="I5801" s="64"/>
      <c r="J5801" s="64"/>
      <c r="K5801" s="65"/>
      <c r="M5801" s="64"/>
      <c r="N5801" s="66"/>
      <c r="O5801" s="66"/>
      <c r="Q5801" s="67"/>
      <c r="R5801" s="68"/>
      <c r="S5801" s="63"/>
      <c r="AC5801" s="63">
        <v>85508.177988656331</v>
      </c>
      <c r="AD5801" s="63"/>
      <c r="AE5801" s="54" t="s">
        <v>177</v>
      </c>
      <c r="AG5801" s="63"/>
      <c r="AK5801" s="64"/>
      <c r="AL5801" s="64"/>
      <c r="AM5801" s="65"/>
      <c r="AO5801" s="64"/>
      <c r="AP5801" s="66"/>
      <c r="AQ5801" s="66"/>
      <c r="AS5801" s="67"/>
      <c r="AT5801" s="68"/>
    </row>
    <row r="5802" spans="1:46" x14ac:dyDescent="0.25">
      <c r="A5802" s="60">
        <v>88150.30685120821</v>
      </c>
      <c r="B5802" s="54">
        <f t="shared" si="239"/>
        <v>7</v>
      </c>
      <c r="C5802" s="54">
        <f t="shared" si="240"/>
        <v>5793</v>
      </c>
      <c r="D5802" s="60">
        <v>88150.30685120821</v>
      </c>
      <c r="G5802" s="63"/>
      <c r="I5802" s="64"/>
      <c r="J5802" s="64"/>
      <c r="K5802" s="65"/>
      <c r="M5802" s="64"/>
      <c r="N5802" s="66"/>
      <c r="O5802" s="66"/>
      <c r="Q5802" s="67"/>
      <c r="R5802" s="68"/>
      <c r="S5802" s="63"/>
      <c r="AC5802" s="63">
        <v>85523.070139066316</v>
      </c>
      <c r="AD5802" s="63"/>
      <c r="AE5802" s="54" t="s">
        <v>176</v>
      </c>
      <c r="AG5802" s="63"/>
      <c r="AK5802" s="64"/>
      <c r="AL5802" s="64"/>
      <c r="AM5802" s="65"/>
      <c r="AO5802" s="64"/>
      <c r="AP5802" s="66"/>
      <c r="AQ5802" s="66"/>
      <c r="AS5802" s="67"/>
      <c r="AT5802" s="68"/>
    </row>
    <row r="5803" spans="1:46" x14ac:dyDescent="0.25">
      <c r="A5803" s="60">
        <v>88165.82776453672</v>
      </c>
      <c r="B5803" s="54">
        <f t="shared" si="239"/>
        <v>8</v>
      </c>
      <c r="C5803" s="54">
        <f t="shared" si="240"/>
        <v>5794</v>
      </c>
      <c r="D5803" s="60">
        <v>88165.82776453672</v>
      </c>
      <c r="G5803" s="63"/>
      <c r="I5803" s="64"/>
      <c r="J5803" s="64"/>
      <c r="K5803" s="65"/>
      <c r="M5803" s="64"/>
      <c r="N5803" s="66"/>
      <c r="O5803" s="66"/>
      <c r="Q5803" s="67"/>
      <c r="R5803" s="68"/>
      <c r="S5803" s="63"/>
      <c r="AC5803" s="63">
        <v>85537.588721836451</v>
      </c>
      <c r="AD5803" s="63"/>
      <c r="AE5803" s="54" t="s">
        <v>177</v>
      </c>
      <c r="AG5803" s="63"/>
      <c r="AK5803" s="64"/>
      <c r="AL5803" s="64"/>
      <c r="AM5803" s="65"/>
      <c r="AO5803" s="64"/>
      <c r="AP5803" s="66"/>
      <c r="AQ5803" s="66"/>
      <c r="AS5803" s="67"/>
      <c r="AT5803" s="68"/>
    </row>
    <row r="5804" spans="1:46" x14ac:dyDescent="0.25">
      <c r="A5804" s="60">
        <v>88181.44595768908</v>
      </c>
      <c r="B5804" s="54">
        <f t="shared" si="239"/>
        <v>9</v>
      </c>
      <c r="C5804" s="54">
        <f t="shared" si="240"/>
        <v>5795</v>
      </c>
      <c r="D5804" s="60">
        <v>88181.44595768908</v>
      </c>
      <c r="G5804" s="63"/>
      <c r="I5804" s="64"/>
      <c r="J5804" s="64"/>
      <c r="K5804" s="65"/>
      <c r="M5804" s="64"/>
      <c r="N5804" s="66"/>
      <c r="O5804" s="66"/>
      <c r="Q5804" s="67"/>
      <c r="R5804" s="68"/>
      <c r="S5804" s="63"/>
      <c r="AC5804" s="63">
        <v>85552.808595352806</v>
      </c>
      <c r="AD5804" s="63"/>
      <c r="AE5804" s="54" t="s">
        <v>176</v>
      </c>
      <c r="AG5804" s="63"/>
      <c r="AK5804" s="64"/>
      <c r="AL5804" s="64"/>
      <c r="AM5804" s="65"/>
      <c r="AO5804" s="64"/>
      <c r="AP5804" s="66"/>
      <c r="AQ5804" s="66"/>
      <c r="AS5804" s="67"/>
      <c r="AT5804" s="68"/>
    </row>
    <row r="5805" spans="1:46" x14ac:dyDescent="0.25">
      <c r="A5805" s="60">
        <v>88197.134978050366</v>
      </c>
      <c r="B5805" s="54">
        <f t="shared" si="239"/>
        <v>10</v>
      </c>
      <c r="C5805" s="54">
        <f t="shared" si="240"/>
        <v>5796</v>
      </c>
      <c r="D5805" s="60">
        <v>88197.134978050366</v>
      </c>
      <c r="G5805" s="63"/>
      <c r="I5805" s="64"/>
      <c r="J5805" s="64"/>
      <c r="K5805" s="65"/>
      <c r="M5805" s="64"/>
      <c r="N5805" s="66"/>
      <c r="O5805" s="66"/>
      <c r="Q5805" s="67"/>
      <c r="R5805" s="68"/>
      <c r="S5805" s="63"/>
      <c r="AC5805" s="63">
        <v>85566.996973322704</v>
      </c>
      <c r="AD5805" s="63"/>
      <c r="AE5805" s="54" t="s">
        <v>177</v>
      </c>
      <c r="AG5805" s="63"/>
      <c r="AK5805" s="64"/>
      <c r="AL5805" s="64"/>
      <c r="AM5805" s="65"/>
      <c r="AO5805" s="64"/>
      <c r="AP5805" s="66"/>
      <c r="AQ5805" s="66"/>
      <c r="AS5805" s="67"/>
      <c r="AT5805" s="68"/>
    </row>
    <row r="5806" spans="1:46" x14ac:dyDescent="0.25">
      <c r="A5806" s="60">
        <v>88212.858059884049</v>
      </c>
      <c r="B5806" s="54">
        <f t="shared" si="239"/>
        <v>11</v>
      </c>
      <c r="C5806" s="54">
        <f t="shared" si="240"/>
        <v>5797</v>
      </c>
      <c r="D5806" s="60">
        <v>88212.858059884049</v>
      </c>
      <c r="G5806" s="63"/>
      <c r="I5806" s="64"/>
      <c r="J5806" s="64"/>
      <c r="K5806" s="65"/>
      <c r="M5806" s="64"/>
      <c r="N5806" s="66"/>
      <c r="O5806" s="66"/>
      <c r="Q5806" s="67"/>
      <c r="R5806" s="68"/>
      <c r="S5806" s="63"/>
      <c r="AC5806" s="63">
        <v>85582.448949615937</v>
      </c>
      <c r="AD5806" s="63"/>
      <c r="AE5806" s="54" t="s">
        <v>176</v>
      </c>
      <c r="AG5806" s="63"/>
      <c r="AK5806" s="64"/>
      <c r="AL5806" s="64"/>
      <c r="AM5806" s="65"/>
      <c r="AO5806" s="64"/>
      <c r="AP5806" s="66"/>
      <c r="AQ5806" s="66"/>
      <c r="AS5806" s="67"/>
      <c r="AT5806" s="68"/>
    </row>
    <row r="5807" spans="1:46" x14ac:dyDescent="0.25">
      <c r="A5807" s="60">
        <v>88228.586227518506</v>
      </c>
      <c r="B5807" s="54">
        <f t="shared" si="239"/>
        <v>12</v>
      </c>
      <c r="C5807" s="54">
        <f t="shared" si="240"/>
        <v>5798</v>
      </c>
      <c r="D5807" s="60">
        <v>88228.586227518506</v>
      </c>
      <c r="G5807" s="63"/>
      <c r="I5807" s="64"/>
      <c r="J5807" s="64"/>
      <c r="K5807" s="65"/>
      <c r="M5807" s="64"/>
      <c r="N5807" s="66"/>
      <c r="O5807" s="66"/>
      <c r="Q5807" s="67"/>
      <c r="R5807" s="68"/>
      <c r="S5807" s="63"/>
      <c r="AC5807" s="63">
        <v>85596.424946960993</v>
      </c>
      <c r="AD5807" s="63"/>
      <c r="AE5807" s="54" t="s">
        <v>177</v>
      </c>
      <c r="AG5807" s="63"/>
      <c r="AK5807" s="64"/>
      <c r="AL5807" s="64"/>
      <c r="AM5807" s="65"/>
      <c r="AO5807" s="64"/>
      <c r="AP5807" s="66"/>
      <c r="AQ5807" s="66"/>
      <c r="AS5807" s="67"/>
      <c r="AT5807" s="68"/>
    </row>
    <row r="5808" spans="1:46" x14ac:dyDescent="0.25">
      <c r="A5808" s="60">
        <v>88244.274272697046</v>
      </c>
      <c r="B5808" s="54">
        <f t="shared" si="239"/>
        <v>13</v>
      </c>
      <c r="C5808" s="54">
        <f t="shared" si="240"/>
        <v>5799</v>
      </c>
      <c r="D5808" s="60">
        <v>88244.274272697046</v>
      </c>
      <c r="G5808" s="63"/>
      <c r="I5808" s="64"/>
      <c r="J5808" s="64"/>
      <c r="K5808" s="65"/>
      <c r="M5808" s="64"/>
      <c r="N5808" s="66"/>
      <c r="O5808" s="66"/>
      <c r="Q5808" s="67"/>
      <c r="R5808" s="68"/>
      <c r="S5808" s="63"/>
      <c r="AC5808" s="63">
        <v>85611.970215664711</v>
      </c>
      <c r="AD5808" s="63"/>
      <c r="AE5808" s="54" t="s">
        <v>176</v>
      </c>
      <c r="AG5808" s="63"/>
      <c r="AK5808" s="64"/>
      <c r="AL5808" s="64"/>
      <c r="AM5808" s="65"/>
      <c r="AO5808" s="64"/>
      <c r="AP5808" s="66"/>
      <c r="AQ5808" s="66"/>
      <c r="AS5808" s="67"/>
      <c r="AT5808" s="68"/>
    </row>
    <row r="5809" spans="1:46" x14ac:dyDescent="0.25">
      <c r="A5809" s="60">
        <v>88259.900421617553</v>
      </c>
      <c r="B5809" s="54">
        <f t="shared" si="239"/>
        <v>14</v>
      </c>
      <c r="C5809" s="54">
        <f t="shared" si="240"/>
        <v>5800</v>
      </c>
      <c r="D5809" s="60">
        <v>88259.900421617553</v>
      </c>
      <c r="G5809" s="63"/>
      <c r="I5809" s="64"/>
      <c r="J5809" s="64"/>
      <c r="K5809" s="65"/>
      <c r="M5809" s="64"/>
      <c r="N5809" s="66"/>
      <c r="O5809" s="66"/>
      <c r="Q5809" s="67"/>
      <c r="R5809" s="68"/>
      <c r="S5809" s="63"/>
      <c r="AC5809" s="63">
        <v>85625.890324543696</v>
      </c>
      <c r="AD5809" s="63"/>
      <c r="AE5809" s="54" t="s">
        <v>177</v>
      </c>
      <c r="AG5809" s="63"/>
      <c r="AK5809" s="64"/>
      <c r="AL5809" s="64"/>
      <c r="AM5809" s="65"/>
      <c r="AO5809" s="64"/>
      <c r="AP5809" s="66"/>
      <c r="AQ5809" s="66"/>
      <c r="AS5809" s="67"/>
      <c r="AT5809" s="68"/>
    </row>
    <row r="5810" spans="1:46" x14ac:dyDescent="0.25">
      <c r="A5810" s="60">
        <v>88275.423736973666</v>
      </c>
      <c r="B5810" s="54">
        <f t="shared" si="239"/>
        <v>15</v>
      </c>
      <c r="C5810" s="54">
        <f t="shared" si="240"/>
        <v>5801</v>
      </c>
      <c r="D5810" s="60">
        <v>88275.423736973666</v>
      </c>
      <c r="G5810" s="63"/>
      <c r="I5810" s="64"/>
      <c r="J5810" s="64"/>
      <c r="K5810" s="65"/>
      <c r="M5810" s="64"/>
      <c r="N5810" s="66"/>
      <c r="O5810" s="66"/>
      <c r="Q5810" s="67"/>
      <c r="R5810" s="68"/>
      <c r="S5810" s="63"/>
      <c r="AC5810" s="63">
        <v>85641.378921697848</v>
      </c>
      <c r="AD5810" s="63"/>
      <c r="AE5810" s="54" t="s">
        <v>176</v>
      </c>
      <c r="AG5810" s="63"/>
      <c r="AK5810" s="64"/>
      <c r="AL5810" s="64"/>
      <c r="AM5810" s="65"/>
      <c r="AO5810" s="64"/>
      <c r="AP5810" s="66"/>
      <c r="AQ5810" s="66"/>
      <c r="AS5810" s="67"/>
      <c r="AT5810" s="68"/>
    </row>
    <row r="5811" spans="1:46" x14ac:dyDescent="0.25">
      <c r="A5811" s="60">
        <v>88290.837579995394</v>
      </c>
      <c r="B5811" s="54">
        <f t="shared" si="239"/>
        <v>16</v>
      </c>
      <c r="C5811" s="54">
        <f t="shared" si="240"/>
        <v>5802</v>
      </c>
      <c r="D5811" s="60">
        <v>88290.837579995394</v>
      </c>
      <c r="G5811" s="63"/>
      <c r="I5811" s="64"/>
      <c r="J5811" s="64"/>
      <c r="K5811" s="65"/>
      <c r="M5811" s="64"/>
      <c r="N5811" s="66"/>
      <c r="O5811" s="66"/>
      <c r="Q5811" s="67"/>
      <c r="R5811" s="68"/>
      <c r="S5811" s="63"/>
      <c r="AC5811" s="63">
        <v>85655.406911413651</v>
      </c>
      <c r="AD5811" s="63"/>
      <c r="AE5811" s="54" t="s">
        <v>177</v>
      </c>
      <c r="AG5811" s="63"/>
      <c r="AK5811" s="64"/>
      <c r="AL5811" s="64"/>
      <c r="AM5811" s="65"/>
      <c r="AO5811" s="64"/>
      <c r="AP5811" s="66"/>
      <c r="AQ5811" s="66"/>
      <c r="AS5811" s="67"/>
      <c r="AT5811" s="68"/>
    </row>
    <row r="5812" spans="1:46" x14ac:dyDescent="0.25">
      <c r="A5812" s="60">
        <v>88306.115384071134</v>
      </c>
      <c r="B5812" s="54">
        <f t="shared" si="239"/>
        <v>17</v>
      </c>
      <c r="C5812" s="54">
        <f t="shared" si="240"/>
        <v>5803</v>
      </c>
      <c r="D5812" s="60">
        <v>88306.115384071134</v>
      </c>
      <c r="G5812" s="63"/>
      <c r="I5812" s="64"/>
      <c r="J5812" s="64"/>
      <c r="K5812" s="65"/>
      <c r="M5812" s="64"/>
      <c r="N5812" s="66"/>
      <c r="O5812" s="66"/>
      <c r="Q5812" s="67"/>
      <c r="R5812" s="68"/>
      <c r="S5812" s="63"/>
      <c r="AC5812" s="63">
        <v>85670.707004033495</v>
      </c>
      <c r="AD5812" s="63"/>
      <c r="AE5812" s="54" t="s">
        <v>176</v>
      </c>
      <c r="AG5812" s="63"/>
      <c r="AK5812" s="64"/>
      <c r="AL5812" s="64"/>
      <c r="AM5812" s="65"/>
      <c r="AO5812" s="64"/>
      <c r="AP5812" s="66"/>
      <c r="AQ5812" s="66"/>
      <c r="AS5812" s="67"/>
      <c r="AT5812" s="68"/>
    </row>
    <row r="5813" spans="1:46" x14ac:dyDescent="0.25">
      <c r="A5813" s="60">
        <v>88321.268692538142</v>
      </c>
      <c r="B5813" s="54">
        <f t="shared" si="239"/>
        <v>18</v>
      </c>
      <c r="C5813" s="54">
        <f t="shared" si="240"/>
        <v>5804</v>
      </c>
      <c r="D5813" s="60">
        <v>88321.268692538142</v>
      </c>
      <c r="G5813" s="63"/>
      <c r="I5813" s="64"/>
      <c r="J5813" s="64"/>
      <c r="K5813" s="65"/>
      <c r="M5813" s="64"/>
      <c r="N5813" s="66"/>
      <c r="O5813" s="66"/>
      <c r="Q5813" s="67"/>
      <c r="R5813" s="68"/>
      <c r="S5813" s="63"/>
      <c r="AC5813" s="63">
        <v>85684.985289621633</v>
      </c>
      <c r="AD5813" s="63"/>
      <c r="AE5813" s="54" t="s">
        <v>177</v>
      </c>
      <c r="AG5813" s="63"/>
      <c r="AK5813" s="64"/>
      <c r="AL5813" s="64"/>
      <c r="AM5813" s="65"/>
      <c r="AO5813" s="64"/>
      <c r="AP5813" s="66"/>
      <c r="AQ5813" s="66"/>
      <c r="AS5813" s="67"/>
      <c r="AT5813" s="68"/>
    </row>
    <row r="5814" spans="1:46" x14ac:dyDescent="0.25">
      <c r="A5814" s="60">
        <v>88336.289068731014</v>
      </c>
      <c r="B5814" s="54">
        <f t="shared" si="239"/>
        <v>19</v>
      </c>
      <c r="C5814" s="54">
        <f t="shared" si="240"/>
        <v>5805</v>
      </c>
      <c r="D5814" s="60">
        <v>88336.289068731014</v>
      </c>
      <c r="G5814" s="63"/>
      <c r="I5814" s="64"/>
      <c r="J5814" s="64"/>
      <c r="K5814" s="65"/>
      <c r="M5814" s="64"/>
      <c r="N5814" s="66"/>
      <c r="O5814" s="66"/>
      <c r="Q5814" s="67"/>
      <c r="R5814" s="68"/>
      <c r="S5814" s="63"/>
      <c r="AC5814" s="63">
        <v>85700.002023912966</v>
      </c>
      <c r="AD5814" s="63"/>
      <c r="AE5814" s="54" t="s">
        <v>176</v>
      </c>
      <c r="AG5814" s="63"/>
      <c r="AK5814" s="64"/>
      <c r="AL5814" s="64"/>
      <c r="AM5814" s="65"/>
      <c r="AO5814" s="64"/>
      <c r="AP5814" s="66"/>
      <c r="AQ5814" s="66"/>
      <c r="AS5814" s="67"/>
      <c r="AT5814" s="68"/>
    </row>
    <row r="5815" spans="1:46" x14ac:dyDescent="0.25">
      <c r="A5815" s="60">
        <v>88351.204878216144</v>
      </c>
      <c r="B5815" s="54">
        <f t="shared" si="239"/>
        <v>20</v>
      </c>
      <c r="C5815" s="54">
        <f t="shared" si="240"/>
        <v>5806</v>
      </c>
      <c r="D5815" s="60">
        <v>88351.204878216144</v>
      </c>
      <c r="G5815" s="63"/>
      <c r="I5815" s="64"/>
      <c r="J5815" s="64"/>
      <c r="K5815" s="65"/>
      <c r="M5815" s="64"/>
      <c r="N5815" s="66"/>
      <c r="O5815" s="66"/>
      <c r="Q5815" s="67"/>
      <c r="R5815" s="68"/>
      <c r="S5815" s="63"/>
      <c r="AC5815" s="63">
        <v>85714.628131048754</v>
      </c>
      <c r="AD5815" s="63"/>
      <c r="AE5815" s="54" t="s">
        <v>177</v>
      </c>
      <c r="AG5815" s="63"/>
      <c r="AK5815" s="64"/>
      <c r="AL5815" s="64"/>
      <c r="AM5815" s="65"/>
      <c r="AO5815" s="64"/>
      <c r="AP5815" s="66"/>
      <c r="AQ5815" s="66"/>
      <c r="AS5815" s="67"/>
      <c r="AT5815" s="68"/>
    </row>
    <row r="5816" spans="1:46" x14ac:dyDescent="0.25">
      <c r="A5816" s="60">
        <v>88366.023196145892</v>
      </c>
      <c r="B5816" s="54">
        <f t="shared" si="239"/>
        <v>21</v>
      </c>
      <c r="C5816" s="54">
        <f t="shared" si="240"/>
        <v>5807</v>
      </c>
      <c r="D5816" s="60">
        <v>88366.023196145892</v>
      </c>
      <c r="G5816" s="63"/>
      <c r="I5816" s="64"/>
      <c r="J5816" s="64"/>
      <c r="K5816" s="65"/>
      <c r="M5816" s="64"/>
      <c r="N5816" s="66"/>
      <c r="O5816" s="66"/>
      <c r="Q5816" s="67"/>
      <c r="R5816" s="68"/>
      <c r="S5816" s="63"/>
      <c r="AC5816" s="63">
        <v>85729.31455747271</v>
      </c>
      <c r="AD5816" s="63"/>
      <c r="AE5816" s="54" t="s">
        <v>176</v>
      </c>
      <c r="AG5816" s="63"/>
      <c r="AK5816" s="64"/>
      <c r="AL5816" s="64"/>
      <c r="AM5816" s="65"/>
      <c r="AO5816" s="64"/>
      <c r="AP5816" s="66"/>
      <c r="AQ5816" s="66"/>
      <c r="AS5816" s="67"/>
      <c r="AT5816" s="68"/>
    </row>
    <row r="5817" spans="1:46" x14ac:dyDescent="0.25">
      <c r="A5817" s="60">
        <v>88380.784615819808</v>
      </c>
      <c r="B5817" s="54">
        <f t="shared" si="239"/>
        <v>22</v>
      </c>
      <c r="C5817" s="54">
        <f t="shared" si="240"/>
        <v>5808</v>
      </c>
      <c r="D5817" s="60">
        <v>88380.784615819808</v>
      </c>
      <c r="G5817" s="63"/>
      <c r="I5817" s="64"/>
      <c r="J5817" s="64"/>
      <c r="K5817" s="65"/>
      <c r="M5817" s="64"/>
      <c r="N5817" s="66"/>
      <c r="O5817" s="66"/>
      <c r="Q5817" s="67"/>
      <c r="R5817" s="68"/>
      <c r="S5817" s="63"/>
      <c r="AC5817" s="63">
        <v>85744.320632787887</v>
      </c>
      <c r="AD5817" s="63"/>
      <c r="AE5817" s="54" t="s">
        <v>177</v>
      </c>
      <c r="AG5817" s="63"/>
      <c r="AK5817" s="64"/>
      <c r="AL5817" s="64"/>
      <c r="AM5817" s="65"/>
      <c r="AO5817" s="64"/>
      <c r="AP5817" s="66"/>
      <c r="AQ5817" s="66"/>
      <c r="AS5817" s="67"/>
      <c r="AT5817" s="68"/>
    </row>
    <row r="5818" spans="1:46" x14ac:dyDescent="0.25">
      <c r="A5818" s="60">
        <v>88395.505618188065</v>
      </c>
      <c r="B5818" s="54">
        <f t="shared" si="239"/>
        <v>23</v>
      </c>
      <c r="C5818" s="54">
        <f t="shared" si="240"/>
        <v>5809</v>
      </c>
      <c r="D5818" s="60">
        <v>88395.505618188065</v>
      </c>
      <c r="G5818" s="63"/>
      <c r="I5818" s="64"/>
      <c r="J5818" s="64"/>
      <c r="K5818" s="65"/>
      <c r="M5818" s="64"/>
      <c r="N5818" s="66"/>
      <c r="O5818" s="66"/>
      <c r="Q5818" s="67"/>
      <c r="R5818" s="68"/>
      <c r="S5818" s="63"/>
      <c r="AC5818" s="63">
        <v>85758.686661344487</v>
      </c>
      <c r="AD5818" s="63"/>
      <c r="AE5818" s="54" t="s">
        <v>176</v>
      </c>
      <c r="AG5818" s="63"/>
      <c r="AK5818" s="64"/>
      <c r="AL5818" s="64"/>
      <c r="AM5818" s="65"/>
      <c r="AO5818" s="64"/>
      <c r="AP5818" s="66"/>
      <c r="AQ5818" s="66"/>
      <c r="AS5818" s="67"/>
      <c r="AT5818" s="68"/>
    </row>
    <row r="5819" spans="1:46" x14ac:dyDescent="0.25">
      <c r="A5819" s="60">
        <v>88410.232590959873</v>
      </c>
      <c r="B5819" s="54">
        <f t="shared" si="239"/>
        <v>24</v>
      </c>
      <c r="C5819" s="54">
        <f t="shared" si="240"/>
        <v>5810</v>
      </c>
      <c r="D5819" s="60">
        <v>88410.232590959873</v>
      </c>
      <c r="G5819" s="63"/>
      <c r="I5819" s="64"/>
      <c r="J5819" s="64"/>
      <c r="K5819" s="65"/>
      <c r="M5819" s="64"/>
      <c r="N5819" s="66"/>
      <c r="O5819" s="66"/>
      <c r="Q5819" s="67"/>
      <c r="R5819" s="68"/>
      <c r="S5819" s="63"/>
      <c r="AC5819" s="63">
        <v>85774.02548703365</v>
      </c>
      <c r="AD5819" s="63"/>
      <c r="AE5819" s="54" t="s">
        <v>177</v>
      </c>
      <c r="AG5819" s="63"/>
      <c r="AK5819" s="64"/>
      <c r="AL5819" s="64"/>
      <c r="AM5819" s="65"/>
      <c r="AO5819" s="64"/>
      <c r="AP5819" s="66"/>
      <c r="AQ5819" s="66"/>
      <c r="AS5819" s="67"/>
      <c r="AT5819" s="68"/>
    </row>
    <row r="5820" spans="1:46" x14ac:dyDescent="0.25">
      <c r="A5820" s="60">
        <v>88424.984090321232</v>
      </c>
      <c r="B5820" s="54">
        <f t="shared" si="239"/>
        <v>1</v>
      </c>
      <c r="C5820" s="54">
        <f t="shared" si="240"/>
        <v>5811</v>
      </c>
      <c r="D5820" s="60">
        <v>88424.984090321232</v>
      </c>
      <c r="G5820" s="63"/>
      <c r="I5820" s="64"/>
      <c r="J5820" s="64"/>
      <c r="K5820" s="65"/>
      <c r="M5820" s="64"/>
      <c r="N5820" s="66"/>
      <c r="O5820" s="66"/>
      <c r="Q5820" s="67"/>
      <c r="R5820" s="68"/>
      <c r="S5820" s="63"/>
      <c r="AC5820" s="63">
        <v>85788.144046396483</v>
      </c>
      <c r="AD5820" s="63"/>
      <c r="AE5820" s="54" t="s">
        <v>176</v>
      </c>
      <c r="AG5820" s="63"/>
      <c r="AK5820" s="64"/>
      <c r="AL5820" s="64"/>
      <c r="AM5820" s="65"/>
      <c r="AO5820" s="64"/>
      <c r="AP5820" s="66"/>
      <c r="AQ5820" s="66"/>
      <c r="AS5820" s="67"/>
      <c r="AT5820" s="68"/>
    </row>
    <row r="5821" spans="1:46" x14ac:dyDescent="0.25">
      <c r="A5821" s="60">
        <v>88439.804781153332</v>
      </c>
      <c r="B5821" s="54">
        <f t="shared" si="239"/>
        <v>2</v>
      </c>
      <c r="C5821" s="54">
        <f t="shared" si="240"/>
        <v>5812</v>
      </c>
      <c r="D5821" s="60">
        <v>88439.804781153332</v>
      </c>
      <c r="G5821" s="63"/>
      <c r="I5821" s="64"/>
      <c r="J5821" s="64"/>
      <c r="K5821" s="65"/>
      <c r="M5821" s="64"/>
      <c r="N5821" s="66"/>
      <c r="O5821" s="66"/>
      <c r="Q5821" s="67"/>
      <c r="R5821" s="68"/>
      <c r="S5821" s="63"/>
      <c r="AC5821" s="63">
        <v>85803.694192625117</v>
      </c>
      <c r="AD5821" s="63"/>
      <c r="AE5821" s="54" t="s">
        <v>177</v>
      </c>
      <c r="AG5821" s="63"/>
      <c r="AK5821" s="64"/>
      <c r="AL5821" s="64"/>
      <c r="AM5821" s="65"/>
      <c r="AO5821" s="64"/>
      <c r="AP5821" s="66"/>
      <c r="AQ5821" s="66"/>
      <c r="AS5821" s="67"/>
      <c r="AT5821" s="68"/>
    </row>
    <row r="5822" spans="1:46" x14ac:dyDescent="0.25">
      <c r="A5822" s="60">
        <v>88454.707578948699</v>
      </c>
      <c r="B5822" s="54">
        <f t="shared" si="239"/>
        <v>3</v>
      </c>
      <c r="C5822" s="54">
        <f t="shared" si="240"/>
        <v>5813</v>
      </c>
      <c r="D5822" s="60">
        <v>88454.707578948699</v>
      </c>
      <c r="G5822" s="63"/>
      <c r="I5822" s="64"/>
      <c r="J5822" s="64"/>
      <c r="K5822" s="65"/>
      <c r="M5822" s="64"/>
      <c r="N5822" s="66"/>
      <c r="O5822" s="66"/>
      <c r="Q5822" s="67"/>
      <c r="R5822" s="68"/>
      <c r="S5822" s="63"/>
      <c r="AC5822" s="63">
        <v>85817.695031398442</v>
      </c>
      <c r="AD5822" s="63"/>
      <c r="AE5822" s="54" t="s">
        <v>176</v>
      </c>
      <c r="AG5822" s="63"/>
      <c r="AK5822" s="64"/>
      <c r="AL5822" s="64"/>
      <c r="AM5822" s="65"/>
      <c r="AO5822" s="64"/>
      <c r="AP5822" s="66"/>
      <c r="AQ5822" s="66"/>
      <c r="AS5822" s="67"/>
      <c r="AT5822" s="68"/>
    </row>
    <row r="5823" spans="1:46" x14ac:dyDescent="0.25">
      <c r="A5823" s="60">
        <v>88469.728113498073</v>
      </c>
      <c r="B5823" s="54">
        <f t="shared" si="239"/>
        <v>4</v>
      </c>
      <c r="C5823" s="54">
        <f t="shared" si="240"/>
        <v>5814</v>
      </c>
      <c r="D5823" s="60">
        <v>88469.728113498073</v>
      </c>
      <c r="G5823" s="63"/>
      <c r="I5823" s="64"/>
      <c r="J5823" s="64"/>
      <c r="K5823" s="65"/>
      <c r="M5823" s="64"/>
      <c r="N5823" s="66"/>
      <c r="O5823" s="66"/>
      <c r="Q5823" s="67"/>
      <c r="R5823" s="68"/>
      <c r="S5823" s="63"/>
      <c r="AC5823" s="63">
        <v>85833.291119580623</v>
      </c>
      <c r="AD5823" s="63"/>
      <c r="AE5823" s="54" t="s">
        <v>177</v>
      </c>
      <c r="AG5823" s="63"/>
      <c r="AK5823" s="64"/>
      <c r="AL5823" s="64"/>
      <c r="AM5823" s="65"/>
      <c r="AO5823" s="64"/>
      <c r="AP5823" s="66"/>
      <c r="AQ5823" s="66"/>
      <c r="AS5823" s="67"/>
      <c r="AT5823" s="68"/>
    </row>
    <row r="5824" spans="1:46" x14ac:dyDescent="0.25">
      <c r="A5824" s="60">
        <v>88484.866827183403</v>
      </c>
      <c r="B5824" s="54">
        <f t="shared" si="239"/>
        <v>5</v>
      </c>
      <c r="C5824" s="54">
        <f t="shared" si="240"/>
        <v>5815</v>
      </c>
      <c r="D5824" s="60">
        <v>88484.866827183403</v>
      </c>
      <c r="G5824" s="63"/>
      <c r="I5824" s="64"/>
      <c r="J5824" s="64"/>
      <c r="K5824" s="65"/>
      <c r="M5824" s="64"/>
      <c r="N5824" s="66"/>
      <c r="O5824" s="66"/>
      <c r="Q5824" s="67"/>
      <c r="R5824" s="68"/>
      <c r="S5824" s="63"/>
      <c r="AC5824" s="63">
        <v>85847.335504356306</v>
      </c>
      <c r="AD5824" s="63"/>
      <c r="AE5824" s="54" t="s">
        <v>176</v>
      </c>
      <c r="AG5824" s="63"/>
      <c r="AK5824" s="64"/>
      <c r="AL5824" s="64"/>
      <c r="AM5824" s="65"/>
      <c r="AO5824" s="64"/>
      <c r="AP5824" s="66"/>
      <c r="AQ5824" s="66"/>
      <c r="AS5824" s="67"/>
      <c r="AT5824" s="68"/>
    </row>
    <row r="5825" spans="1:46" x14ac:dyDescent="0.25">
      <c r="A5825" s="60">
        <v>88500.144139502198</v>
      </c>
      <c r="B5825" s="54">
        <f t="shared" si="239"/>
        <v>6</v>
      </c>
      <c r="C5825" s="54">
        <f t="shared" si="240"/>
        <v>5816</v>
      </c>
      <c r="D5825" s="60">
        <v>88500.144139502198</v>
      </c>
      <c r="G5825" s="63"/>
      <c r="I5825" s="64"/>
      <c r="J5825" s="64"/>
      <c r="K5825" s="65"/>
      <c r="M5825" s="64"/>
      <c r="N5825" s="66"/>
      <c r="O5825" s="66"/>
      <c r="Q5825" s="67"/>
      <c r="R5825" s="68"/>
      <c r="S5825" s="63"/>
      <c r="AC5825" s="63">
        <v>85862.8081021416</v>
      </c>
      <c r="AD5825" s="63"/>
      <c r="AE5825" s="54" t="s">
        <v>177</v>
      </c>
      <c r="AG5825" s="63"/>
      <c r="AK5825" s="64"/>
      <c r="AL5825" s="64"/>
      <c r="AM5825" s="65"/>
      <c r="AO5825" s="64"/>
      <c r="AP5825" s="66"/>
      <c r="AQ5825" s="66"/>
      <c r="AS5825" s="67"/>
      <c r="AT5825" s="68"/>
    </row>
    <row r="5826" spans="1:46" x14ac:dyDescent="0.25">
      <c r="A5826" s="60">
        <v>88515.543880627491</v>
      </c>
      <c r="B5826" s="54">
        <f t="shared" si="239"/>
        <v>7</v>
      </c>
      <c r="C5826" s="54">
        <f t="shared" si="240"/>
        <v>5817</v>
      </c>
      <c r="D5826" s="60">
        <v>88515.543880627491</v>
      </c>
      <c r="G5826" s="63"/>
      <c r="I5826" s="64"/>
      <c r="J5826" s="64"/>
      <c r="K5826" s="65"/>
      <c r="M5826" s="64"/>
      <c r="N5826" s="66"/>
      <c r="O5826" s="66"/>
      <c r="Q5826" s="67"/>
      <c r="R5826" s="68"/>
      <c r="S5826" s="63"/>
      <c r="AC5826" s="63">
        <v>85877.050913331099</v>
      </c>
      <c r="AD5826" s="63"/>
      <c r="AE5826" s="54" t="s">
        <v>176</v>
      </c>
      <c r="AG5826" s="63"/>
      <c r="AK5826" s="64"/>
      <c r="AL5826" s="64"/>
      <c r="AM5826" s="65"/>
      <c r="AO5826" s="64"/>
      <c r="AP5826" s="66"/>
      <c r="AQ5826" s="66"/>
      <c r="AS5826" s="67"/>
      <c r="AT5826" s="68"/>
    </row>
    <row r="5827" spans="1:46" x14ac:dyDescent="0.25">
      <c r="A5827" s="60">
        <v>88531.067364837974</v>
      </c>
      <c r="B5827" s="54">
        <f t="shared" si="239"/>
        <v>8</v>
      </c>
      <c r="C5827" s="54">
        <f t="shared" si="240"/>
        <v>5818</v>
      </c>
      <c r="D5827" s="60">
        <v>88531.067364837974</v>
      </c>
      <c r="G5827" s="63"/>
      <c r="I5827" s="64"/>
      <c r="J5827" s="64"/>
      <c r="K5827" s="65"/>
      <c r="M5827" s="64"/>
      <c r="N5827" s="66"/>
      <c r="O5827" s="66"/>
      <c r="Q5827" s="67"/>
      <c r="R5827" s="68"/>
      <c r="S5827" s="63"/>
      <c r="AC5827" s="63">
        <v>85892.25755983917</v>
      </c>
      <c r="AD5827" s="63"/>
      <c r="AE5827" s="54" t="s">
        <v>177</v>
      </c>
      <c r="AG5827" s="63"/>
      <c r="AK5827" s="64"/>
      <c r="AL5827" s="64"/>
      <c r="AM5827" s="65"/>
      <c r="AO5827" s="64"/>
      <c r="AP5827" s="66"/>
      <c r="AQ5827" s="66"/>
      <c r="AS5827" s="67"/>
      <c r="AT5827" s="68"/>
    </row>
    <row r="5828" spans="1:46" x14ac:dyDescent="0.25">
      <c r="A5828" s="60">
        <v>88546.682656431105</v>
      </c>
      <c r="B5828" s="54">
        <f t="shared" si="239"/>
        <v>9</v>
      </c>
      <c r="C5828" s="54">
        <f t="shared" si="240"/>
        <v>5819</v>
      </c>
      <c r="D5828" s="60">
        <v>88546.682656431105</v>
      </c>
      <c r="G5828" s="63"/>
      <c r="I5828" s="64"/>
      <c r="J5828" s="64"/>
      <c r="K5828" s="65"/>
      <c r="M5828" s="64"/>
      <c r="N5828" s="66"/>
      <c r="O5828" s="66"/>
      <c r="Q5828" s="67"/>
      <c r="R5828" s="68"/>
      <c r="S5828" s="63"/>
      <c r="AC5828" s="63">
        <v>85906.809157238808</v>
      </c>
      <c r="AD5828" s="63"/>
      <c r="AE5828" s="54" t="s">
        <v>176</v>
      </c>
      <c r="AG5828" s="63"/>
      <c r="AK5828" s="64"/>
      <c r="AL5828" s="64"/>
      <c r="AM5828" s="65"/>
      <c r="AO5828" s="64"/>
      <c r="AP5828" s="66"/>
      <c r="AQ5828" s="66"/>
      <c r="AS5828" s="67"/>
      <c r="AT5828" s="68"/>
    </row>
    <row r="5829" spans="1:46" x14ac:dyDescent="0.25">
      <c r="A5829" s="60">
        <v>88562.37240690412</v>
      </c>
      <c r="B5829" s="54">
        <f t="shared" si="239"/>
        <v>10</v>
      </c>
      <c r="C5829" s="54">
        <f t="shared" si="240"/>
        <v>5820</v>
      </c>
      <c r="D5829" s="60">
        <v>88562.37240690412</v>
      </c>
      <c r="G5829" s="63"/>
      <c r="I5829" s="64"/>
      <c r="J5829" s="64"/>
      <c r="K5829" s="65"/>
      <c r="M5829" s="64"/>
      <c r="N5829" s="66"/>
      <c r="O5829" s="66"/>
      <c r="Q5829" s="67"/>
      <c r="R5829" s="68"/>
      <c r="S5829" s="63"/>
      <c r="AC5829" s="63">
        <v>85921.657387185376</v>
      </c>
      <c r="AD5829" s="63"/>
      <c r="AE5829" s="54" t="s">
        <v>177</v>
      </c>
      <c r="AG5829" s="63"/>
      <c r="AK5829" s="64"/>
      <c r="AL5829" s="64"/>
      <c r="AM5829" s="65"/>
      <c r="AO5829" s="64"/>
      <c r="AP5829" s="66"/>
      <c r="AQ5829" s="66"/>
      <c r="AS5829" s="67"/>
      <c r="AT5829" s="68"/>
    </row>
    <row r="5830" spans="1:46" x14ac:dyDescent="0.25">
      <c r="A5830" s="60">
        <v>88578.095877614804</v>
      </c>
      <c r="B5830" s="54">
        <f t="shared" si="239"/>
        <v>11</v>
      </c>
      <c r="C5830" s="54">
        <f t="shared" si="240"/>
        <v>5821</v>
      </c>
      <c r="D5830" s="60">
        <v>88578.095877614804</v>
      </c>
      <c r="G5830" s="63"/>
      <c r="I5830" s="64"/>
      <c r="J5830" s="64"/>
      <c r="K5830" s="65"/>
      <c r="M5830" s="64"/>
      <c r="N5830" s="66"/>
      <c r="O5830" s="66"/>
      <c r="Q5830" s="67"/>
      <c r="R5830" s="68"/>
      <c r="S5830" s="63"/>
      <c r="AC5830" s="63">
        <v>85936.556352062616</v>
      </c>
      <c r="AD5830" s="63"/>
      <c r="AE5830" s="54" t="s">
        <v>176</v>
      </c>
      <c r="AG5830" s="63"/>
      <c r="AK5830" s="64"/>
      <c r="AL5830" s="64"/>
      <c r="AM5830" s="65"/>
      <c r="AO5830" s="64"/>
      <c r="AP5830" s="66"/>
      <c r="AQ5830" s="66"/>
      <c r="AS5830" s="67"/>
      <c r="AT5830" s="68"/>
    </row>
    <row r="5831" spans="1:46" x14ac:dyDescent="0.25">
      <c r="A5831" s="60">
        <v>88593.822645713575</v>
      </c>
      <c r="B5831" s="54">
        <f t="shared" si="239"/>
        <v>12</v>
      </c>
      <c r="C5831" s="54">
        <f t="shared" si="240"/>
        <v>5822</v>
      </c>
      <c r="D5831" s="60">
        <v>88593.822645713575</v>
      </c>
      <c r="G5831" s="63"/>
      <c r="I5831" s="64"/>
      <c r="J5831" s="64"/>
      <c r="K5831" s="65"/>
      <c r="M5831" s="64"/>
      <c r="N5831" s="66"/>
      <c r="O5831" s="66"/>
      <c r="Q5831" s="67"/>
      <c r="R5831" s="68"/>
      <c r="S5831" s="63"/>
      <c r="AC5831" s="63">
        <v>85951.024326675572</v>
      </c>
      <c r="AD5831" s="63"/>
      <c r="AE5831" s="54" t="s">
        <v>177</v>
      </c>
      <c r="AG5831" s="63"/>
      <c r="AK5831" s="64"/>
      <c r="AL5831" s="64"/>
      <c r="AM5831" s="65"/>
      <c r="AO5831" s="64"/>
      <c r="AP5831" s="66"/>
      <c r="AQ5831" s="66"/>
      <c r="AS5831" s="67"/>
      <c r="AT5831" s="68"/>
    </row>
    <row r="5832" spans="1:46" x14ac:dyDescent="0.25">
      <c r="A5832" s="60">
        <v>88609.514731894247</v>
      </c>
      <c r="B5832" s="54">
        <f t="shared" si="239"/>
        <v>13</v>
      </c>
      <c r="C5832" s="54">
        <f t="shared" si="240"/>
        <v>5823</v>
      </c>
      <c r="D5832" s="60">
        <v>88609.514731894247</v>
      </c>
      <c r="G5832" s="63"/>
      <c r="I5832" s="64"/>
      <c r="J5832" s="64"/>
      <c r="K5832" s="65"/>
      <c r="M5832" s="64"/>
      <c r="N5832" s="66"/>
      <c r="O5832" s="66"/>
      <c r="Q5832" s="67"/>
      <c r="R5832" s="68"/>
      <c r="S5832" s="63"/>
      <c r="AC5832" s="63">
        <v>85966.232812003233</v>
      </c>
      <c r="AD5832" s="63"/>
      <c r="AE5832" s="54" t="s">
        <v>176</v>
      </c>
      <c r="AG5832" s="63"/>
      <c r="AK5832" s="64"/>
      <c r="AL5832" s="64"/>
      <c r="AM5832" s="65"/>
      <c r="AO5832" s="64"/>
      <c r="AP5832" s="66"/>
      <c r="AQ5832" s="66"/>
      <c r="AS5832" s="67"/>
      <c r="AT5832" s="68"/>
    </row>
    <row r="5833" spans="1:46" x14ac:dyDescent="0.25">
      <c r="A5833" s="60">
        <v>88625.137973142322</v>
      </c>
      <c r="B5833" s="54">
        <f t="shared" si="239"/>
        <v>14</v>
      </c>
      <c r="C5833" s="54">
        <f t="shared" si="240"/>
        <v>5824</v>
      </c>
      <c r="D5833" s="60">
        <v>88625.137973142322</v>
      </c>
      <c r="G5833" s="63"/>
      <c r="I5833" s="64"/>
      <c r="J5833" s="64"/>
      <c r="K5833" s="65"/>
      <c r="M5833" s="64"/>
      <c r="N5833" s="66"/>
      <c r="O5833" s="66"/>
      <c r="Q5833" s="67"/>
      <c r="R5833" s="68"/>
      <c r="S5833" s="63"/>
      <c r="AC5833" s="63">
        <v>85980.378126752097</v>
      </c>
      <c r="AD5833" s="63"/>
      <c r="AE5833" s="54" t="s">
        <v>177</v>
      </c>
      <c r="AG5833" s="63"/>
      <c r="AK5833" s="64"/>
      <c r="AL5833" s="64"/>
      <c r="AM5833" s="65"/>
      <c r="AO5833" s="64"/>
      <c r="AP5833" s="66"/>
      <c r="AQ5833" s="66"/>
      <c r="AS5833" s="67"/>
      <c r="AT5833" s="68"/>
    </row>
    <row r="5834" spans="1:46" x14ac:dyDescent="0.25">
      <c r="A5834" s="60">
        <v>88640.66809687065</v>
      </c>
      <c r="B5834" s="54">
        <f t="shared" si="239"/>
        <v>15</v>
      </c>
      <c r="C5834" s="54">
        <f t="shared" si="240"/>
        <v>5825</v>
      </c>
      <c r="D5834" s="60">
        <v>88640.66809687065</v>
      </c>
      <c r="G5834" s="63"/>
      <c r="I5834" s="64"/>
      <c r="J5834" s="64"/>
      <c r="K5834" s="65"/>
      <c r="M5834" s="64"/>
      <c r="N5834" s="66"/>
      <c r="O5834" s="66"/>
      <c r="Q5834" s="67"/>
      <c r="R5834" s="68"/>
      <c r="S5834" s="63"/>
      <c r="AC5834" s="63">
        <v>85995.801812469959</v>
      </c>
      <c r="AD5834" s="63"/>
      <c r="AE5834" s="54" t="s">
        <v>176</v>
      </c>
      <c r="AG5834" s="63"/>
      <c r="AK5834" s="64"/>
      <c r="AL5834" s="64"/>
      <c r="AM5834" s="65"/>
      <c r="AO5834" s="64"/>
      <c r="AP5834" s="66"/>
      <c r="AQ5834" s="66"/>
      <c r="AS5834" s="67"/>
      <c r="AT5834" s="68"/>
    </row>
    <row r="5835" spans="1:46" x14ac:dyDescent="0.25">
      <c r="A5835" s="60">
        <v>88656.07790388586</v>
      </c>
      <c r="B5835" s="54">
        <f t="shared" si="239"/>
        <v>16</v>
      </c>
      <c r="C5835" s="54">
        <f t="shared" si="240"/>
        <v>5826</v>
      </c>
      <c r="D5835" s="60">
        <v>88656.07790388586</v>
      </c>
      <c r="G5835" s="63"/>
      <c r="I5835" s="64"/>
      <c r="J5835" s="64"/>
      <c r="K5835" s="65"/>
      <c r="M5835" s="64"/>
      <c r="N5835" s="66"/>
      <c r="O5835" s="66"/>
      <c r="Q5835" s="67"/>
      <c r="R5835" s="68"/>
      <c r="S5835" s="63"/>
      <c r="AC5835" s="63">
        <v>86009.748033560347</v>
      </c>
      <c r="AD5835" s="63"/>
      <c r="AE5835" s="54" t="s">
        <v>177</v>
      </c>
      <c r="AG5835" s="63"/>
      <c r="AK5835" s="64"/>
      <c r="AL5835" s="64"/>
      <c r="AM5835" s="65"/>
      <c r="AO5835" s="64"/>
      <c r="AP5835" s="66"/>
      <c r="AQ5835" s="66"/>
      <c r="AS5835" s="67"/>
      <c r="AT5835" s="68"/>
    </row>
    <row r="5836" spans="1:46" x14ac:dyDescent="0.25">
      <c r="A5836" s="60">
        <v>88671.363296032418</v>
      </c>
      <c r="B5836" s="54">
        <f t="shared" ref="B5836:B5899" si="241">IF(B5835=24,1,B5835+1)</f>
        <v>17</v>
      </c>
      <c r="C5836" s="54">
        <f t="shared" ref="C5836:C5899" si="242">C5835+1</f>
        <v>5827</v>
      </c>
      <c r="D5836" s="60">
        <v>88671.363296032418</v>
      </c>
      <c r="G5836" s="63"/>
      <c r="I5836" s="64"/>
      <c r="J5836" s="64"/>
      <c r="K5836" s="65"/>
      <c r="M5836" s="64"/>
      <c r="N5836" s="66"/>
      <c r="O5836" s="66"/>
      <c r="Q5836" s="67"/>
      <c r="R5836" s="68"/>
      <c r="S5836" s="63"/>
      <c r="AC5836" s="63">
        <v>86025.264724534005</v>
      </c>
      <c r="AD5836" s="63"/>
      <c r="AE5836" s="54" t="s">
        <v>176</v>
      </c>
      <c r="AG5836" s="63"/>
      <c r="AK5836" s="64"/>
      <c r="AL5836" s="64"/>
      <c r="AM5836" s="65"/>
      <c r="AO5836" s="64"/>
      <c r="AP5836" s="66"/>
      <c r="AQ5836" s="66"/>
      <c r="AS5836" s="67"/>
      <c r="AT5836" s="68"/>
    </row>
    <row r="5837" spans="1:46" x14ac:dyDescent="0.25">
      <c r="A5837" s="60">
        <v>88686.511307723355</v>
      </c>
      <c r="B5837" s="54">
        <f t="shared" si="241"/>
        <v>18</v>
      </c>
      <c r="C5837" s="54">
        <f t="shared" si="242"/>
        <v>5828</v>
      </c>
      <c r="D5837" s="60">
        <v>88686.511307723355</v>
      </c>
      <c r="G5837" s="63"/>
      <c r="I5837" s="64"/>
      <c r="J5837" s="64"/>
      <c r="K5837" s="65"/>
      <c r="M5837" s="64"/>
      <c r="N5837" s="66"/>
      <c r="O5837" s="66"/>
      <c r="Q5837" s="67"/>
      <c r="R5837" s="68"/>
      <c r="S5837" s="63"/>
      <c r="AC5837" s="63">
        <v>86039.172923152335</v>
      </c>
      <c r="AD5837" s="63"/>
      <c r="AE5837" s="54" t="s">
        <v>177</v>
      </c>
      <c r="AG5837" s="63"/>
      <c r="AK5837" s="64"/>
      <c r="AL5837" s="64"/>
      <c r="AM5837" s="65"/>
      <c r="AO5837" s="64"/>
      <c r="AP5837" s="66"/>
      <c r="AQ5837" s="66"/>
      <c r="AS5837" s="67"/>
      <c r="AT5837" s="68"/>
    </row>
    <row r="5838" spans="1:46" x14ac:dyDescent="0.25">
      <c r="A5838" s="60">
        <v>88701.538523000665</v>
      </c>
      <c r="B5838" s="54">
        <f t="shared" si="241"/>
        <v>19</v>
      </c>
      <c r="C5838" s="54">
        <f t="shared" si="242"/>
        <v>5829</v>
      </c>
      <c r="D5838" s="60">
        <v>88701.538523000665</v>
      </c>
      <c r="G5838" s="63"/>
      <c r="I5838" s="64"/>
      <c r="J5838" s="64"/>
      <c r="K5838" s="65"/>
      <c r="M5838" s="64"/>
      <c r="N5838" s="66"/>
      <c r="O5838" s="66"/>
      <c r="Q5838" s="67"/>
      <c r="R5838" s="68"/>
      <c r="S5838" s="63"/>
      <c r="AC5838" s="63">
        <v>86054.653045441024</v>
      </c>
      <c r="AD5838" s="63"/>
      <c r="AE5838" s="54" t="s">
        <v>176</v>
      </c>
      <c r="AG5838" s="63"/>
      <c r="AK5838" s="64"/>
      <c r="AL5838" s="64"/>
      <c r="AM5838" s="65"/>
      <c r="AO5838" s="64"/>
      <c r="AP5838" s="66"/>
      <c r="AQ5838" s="66"/>
      <c r="AS5838" s="67"/>
      <c r="AT5838" s="68"/>
    </row>
    <row r="5839" spans="1:46" x14ac:dyDescent="0.25">
      <c r="A5839" s="60">
        <v>88716.44779295614</v>
      </c>
      <c r="B5839" s="54">
        <f t="shared" si="241"/>
        <v>20</v>
      </c>
      <c r="C5839" s="54">
        <f t="shared" si="242"/>
        <v>5830</v>
      </c>
      <c r="D5839" s="60">
        <v>88716.44779295614</v>
      </c>
      <c r="G5839" s="63"/>
      <c r="I5839" s="64"/>
      <c r="J5839" s="64"/>
      <c r="K5839" s="65"/>
      <c r="M5839" s="64"/>
      <c r="N5839" s="66"/>
      <c r="O5839" s="66"/>
      <c r="Q5839" s="67"/>
      <c r="R5839" s="68"/>
      <c r="S5839" s="63"/>
      <c r="AC5839" s="63">
        <v>86068.691496773623</v>
      </c>
      <c r="AD5839" s="63"/>
      <c r="AE5839" s="54" t="s">
        <v>177</v>
      </c>
      <c r="AG5839" s="63"/>
      <c r="AK5839" s="64"/>
      <c r="AL5839" s="64"/>
      <c r="AM5839" s="65"/>
      <c r="AO5839" s="64"/>
      <c r="AP5839" s="66"/>
      <c r="AQ5839" s="66"/>
      <c r="AS5839" s="67"/>
      <c r="AT5839" s="68"/>
    </row>
    <row r="5840" spans="1:46" x14ac:dyDescent="0.25">
      <c r="A5840" s="60">
        <v>88731.27196573047</v>
      </c>
      <c r="B5840" s="54">
        <f t="shared" si="241"/>
        <v>21</v>
      </c>
      <c r="C5840" s="54">
        <f t="shared" si="242"/>
        <v>5831</v>
      </c>
      <c r="D5840" s="60">
        <v>88731.27196573047</v>
      </c>
      <c r="G5840" s="63"/>
      <c r="I5840" s="64"/>
      <c r="J5840" s="64"/>
      <c r="K5840" s="65"/>
      <c r="M5840" s="64"/>
      <c r="N5840" s="66"/>
      <c r="O5840" s="66"/>
      <c r="Q5840" s="67"/>
      <c r="R5840" s="68"/>
      <c r="S5840" s="63"/>
      <c r="AC5840" s="63">
        <v>86084.009527824819</v>
      </c>
      <c r="AD5840" s="63"/>
      <c r="AE5840" s="54" t="s">
        <v>176</v>
      </c>
      <c r="AG5840" s="63"/>
      <c r="AK5840" s="64"/>
      <c r="AL5840" s="64"/>
      <c r="AM5840" s="65"/>
      <c r="AO5840" s="64"/>
      <c r="AP5840" s="66"/>
      <c r="AQ5840" s="66"/>
      <c r="AS5840" s="67"/>
      <c r="AT5840" s="68"/>
    </row>
    <row r="5841" spans="1:46" x14ac:dyDescent="0.25">
      <c r="A5841" s="60">
        <v>88746.026279346552</v>
      </c>
      <c r="B5841" s="54">
        <f t="shared" si="241"/>
        <v>22</v>
      </c>
      <c r="C5841" s="54">
        <f t="shared" si="242"/>
        <v>5832</v>
      </c>
      <c r="D5841" s="60">
        <v>88746.026279346552</v>
      </c>
      <c r="G5841" s="63"/>
      <c r="I5841" s="64"/>
      <c r="J5841" s="64"/>
      <c r="K5841" s="65"/>
      <c r="M5841" s="64"/>
      <c r="N5841" s="66"/>
      <c r="O5841" s="66"/>
      <c r="Q5841" s="67"/>
      <c r="R5841" s="68"/>
      <c r="S5841" s="63"/>
      <c r="AC5841" s="63">
        <v>86098.323935733177</v>
      </c>
      <c r="AD5841" s="63"/>
      <c r="AE5841" s="54" t="s">
        <v>177</v>
      </c>
      <c r="AG5841" s="63"/>
      <c r="AK5841" s="64"/>
      <c r="AL5841" s="64"/>
      <c r="AM5841" s="65"/>
      <c r="AO5841" s="64"/>
      <c r="AP5841" s="66"/>
      <c r="AQ5841" s="66"/>
      <c r="AS5841" s="67"/>
      <c r="AT5841" s="68"/>
    </row>
    <row r="5842" spans="1:46" x14ac:dyDescent="0.25">
      <c r="A5842" s="60">
        <v>88760.752934607677</v>
      </c>
      <c r="B5842" s="54">
        <f t="shared" si="241"/>
        <v>23</v>
      </c>
      <c r="C5842" s="54">
        <f t="shared" si="242"/>
        <v>5833</v>
      </c>
      <c r="D5842" s="60">
        <v>88760.752934607677</v>
      </c>
      <c r="G5842" s="63"/>
      <c r="I5842" s="64"/>
      <c r="J5842" s="64"/>
      <c r="K5842" s="65"/>
      <c r="M5842" s="64"/>
      <c r="N5842" s="66"/>
      <c r="O5842" s="66"/>
      <c r="Q5842" s="67"/>
      <c r="R5842" s="68"/>
      <c r="S5842" s="63"/>
      <c r="AC5842" s="63">
        <v>86113.371585178189</v>
      </c>
      <c r="AD5842" s="63"/>
      <c r="AE5842" s="54" t="s">
        <v>176</v>
      </c>
      <c r="AG5842" s="63"/>
      <c r="AK5842" s="64"/>
      <c r="AL5842" s="64"/>
      <c r="AM5842" s="65"/>
      <c r="AO5842" s="64"/>
      <c r="AP5842" s="66"/>
      <c r="AQ5842" s="66"/>
      <c r="AS5842" s="67"/>
      <c r="AT5842" s="68"/>
    </row>
    <row r="5843" spans="1:46" x14ac:dyDescent="0.25">
      <c r="A5843" s="60">
        <v>88775.47309661936</v>
      </c>
      <c r="B5843" s="54">
        <f t="shared" si="241"/>
        <v>24</v>
      </c>
      <c r="C5843" s="54">
        <f t="shared" si="242"/>
        <v>5834</v>
      </c>
      <c r="D5843" s="60">
        <v>88775.47309661936</v>
      </c>
      <c r="G5843" s="63"/>
      <c r="I5843" s="64"/>
      <c r="J5843" s="64"/>
      <c r="K5843" s="65"/>
      <c r="M5843" s="64"/>
      <c r="N5843" s="66"/>
      <c r="O5843" s="66"/>
      <c r="Q5843" s="67"/>
      <c r="R5843" s="68"/>
      <c r="S5843" s="63"/>
      <c r="AC5843" s="63">
        <v>86128.053524942137</v>
      </c>
      <c r="AD5843" s="63"/>
      <c r="AE5843" s="54" t="s">
        <v>177</v>
      </c>
      <c r="AG5843" s="63"/>
      <c r="AK5843" s="64"/>
      <c r="AL5843" s="64"/>
      <c r="AM5843" s="65"/>
      <c r="AO5843" s="64"/>
      <c r="AP5843" s="66"/>
      <c r="AQ5843" s="66"/>
      <c r="AS5843" s="67"/>
      <c r="AT5843" s="68"/>
    </row>
    <row r="5844" spans="1:46" x14ac:dyDescent="0.25">
      <c r="A5844" s="60">
        <v>88790.230636775494</v>
      </c>
      <c r="B5844" s="54">
        <f t="shared" si="241"/>
        <v>1</v>
      </c>
      <c r="C5844" s="54">
        <f t="shared" si="242"/>
        <v>5835</v>
      </c>
      <c r="D5844" s="60">
        <v>88790.230636775494</v>
      </c>
      <c r="G5844" s="63"/>
      <c r="I5844" s="64"/>
      <c r="J5844" s="64"/>
      <c r="K5844" s="65"/>
      <c r="M5844" s="64"/>
      <c r="N5844" s="66"/>
      <c r="O5844" s="66"/>
      <c r="Q5844" s="67"/>
      <c r="R5844" s="68"/>
      <c r="S5844" s="63"/>
      <c r="AC5844" s="63">
        <v>86142.763361343183</v>
      </c>
      <c r="AD5844" s="63"/>
      <c r="AE5844" s="54" t="s">
        <v>176</v>
      </c>
      <c r="AG5844" s="63"/>
      <c r="AK5844" s="64"/>
      <c r="AL5844" s="64"/>
      <c r="AM5844" s="65"/>
      <c r="AO5844" s="64"/>
      <c r="AP5844" s="66"/>
      <c r="AQ5844" s="66"/>
      <c r="AS5844" s="67"/>
      <c r="AT5844" s="68"/>
    </row>
    <row r="5845" spans="1:46" x14ac:dyDescent="0.25">
      <c r="A5845" s="60">
        <v>88805.045046091545</v>
      </c>
      <c r="B5845" s="54">
        <f t="shared" si="241"/>
        <v>2</v>
      </c>
      <c r="C5845" s="54">
        <f t="shared" si="242"/>
        <v>5836</v>
      </c>
      <c r="D5845" s="60">
        <v>88805.045046091545</v>
      </c>
      <c r="G5845" s="63"/>
      <c r="I5845" s="64"/>
      <c r="J5845" s="64"/>
      <c r="K5845" s="65"/>
      <c r="M5845" s="64"/>
      <c r="N5845" s="66"/>
      <c r="O5845" s="66"/>
      <c r="Q5845" s="67"/>
      <c r="R5845" s="68"/>
      <c r="S5845" s="63"/>
      <c r="AC5845" s="63">
        <v>86157.825509454589</v>
      </c>
      <c r="AD5845" s="63"/>
      <c r="AE5845" s="54" t="s">
        <v>177</v>
      </c>
      <c r="AG5845" s="63"/>
      <c r="AK5845" s="64"/>
      <c r="AL5845" s="64"/>
      <c r="AM5845" s="65"/>
      <c r="AO5845" s="64"/>
      <c r="AP5845" s="66"/>
      <c r="AQ5845" s="66"/>
      <c r="AS5845" s="67"/>
      <c r="AT5845" s="68"/>
    </row>
    <row r="5846" spans="1:46" x14ac:dyDescent="0.25">
      <c r="A5846" s="60">
        <v>88819.954433928709</v>
      </c>
      <c r="B5846" s="54">
        <f t="shared" si="241"/>
        <v>3</v>
      </c>
      <c r="C5846" s="54">
        <f t="shared" si="242"/>
        <v>5837</v>
      </c>
      <c r="D5846" s="60">
        <v>88819.954433928709</v>
      </c>
      <c r="G5846" s="63"/>
      <c r="I5846" s="64"/>
      <c r="J5846" s="64"/>
      <c r="K5846" s="65"/>
      <c r="M5846" s="64"/>
      <c r="N5846" s="66"/>
      <c r="O5846" s="66"/>
      <c r="Q5846" s="67"/>
      <c r="R5846" s="68"/>
      <c r="S5846" s="63"/>
      <c r="AC5846" s="63">
        <v>86172.198254804593</v>
      </c>
      <c r="AD5846" s="63"/>
      <c r="AE5846" s="54" t="s">
        <v>176</v>
      </c>
      <c r="AG5846" s="63"/>
      <c r="AK5846" s="64"/>
      <c r="AL5846" s="64"/>
      <c r="AM5846" s="65"/>
      <c r="AO5846" s="64"/>
      <c r="AP5846" s="66"/>
      <c r="AQ5846" s="66"/>
      <c r="AS5846" s="67"/>
      <c r="AT5846" s="68"/>
    </row>
    <row r="5847" spans="1:46" x14ac:dyDescent="0.25">
      <c r="A5847" s="60">
        <v>88834.968948459718</v>
      </c>
      <c r="B5847" s="54">
        <f t="shared" si="241"/>
        <v>4</v>
      </c>
      <c r="C5847" s="54">
        <f t="shared" si="242"/>
        <v>5838</v>
      </c>
      <c r="D5847" s="60">
        <v>88834.968948459718</v>
      </c>
      <c r="G5847" s="63"/>
      <c r="I5847" s="64"/>
      <c r="J5847" s="64"/>
      <c r="K5847" s="65"/>
      <c r="M5847" s="64"/>
      <c r="N5847" s="66"/>
      <c r="O5847" s="66"/>
      <c r="Q5847" s="67"/>
      <c r="R5847" s="68"/>
      <c r="S5847" s="63"/>
      <c r="AC5847" s="63">
        <v>86187.572807461489</v>
      </c>
      <c r="AD5847" s="63"/>
      <c r="AE5847" s="54" t="s">
        <v>177</v>
      </c>
      <c r="AG5847" s="63"/>
      <c r="AK5847" s="64"/>
      <c r="AL5847" s="64"/>
      <c r="AM5847" s="65"/>
      <c r="AO5847" s="64"/>
      <c r="AP5847" s="66"/>
      <c r="AQ5847" s="66"/>
      <c r="AS5847" s="67"/>
      <c r="AT5847" s="68"/>
    </row>
    <row r="5848" spans="1:46" x14ac:dyDescent="0.25">
      <c r="A5848" s="60">
        <v>88850.114659158047</v>
      </c>
      <c r="B5848" s="54">
        <f t="shared" si="241"/>
        <v>5</v>
      </c>
      <c r="C5848" s="54">
        <f t="shared" si="242"/>
        <v>5839</v>
      </c>
      <c r="D5848" s="60">
        <v>88850.114659158047</v>
      </c>
      <c r="G5848" s="63"/>
      <c r="I5848" s="64"/>
      <c r="J5848" s="64"/>
      <c r="K5848" s="65"/>
      <c r="M5848" s="64"/>
      <c r="N5848" s="66"/>
      <c r="O5848" s="66"/>
      <c r="Q5848" s="67"/>
      <c r="R5848" s="68"/>
      <c r="S5848" s="63"/>
      <c r="AC5848" s="63">
        <v>86201.687660706695</v>
      </c>
      <c r="AD5848" s="63"/>
      <c r="AE5848" s="54" t="s">
        <v>176</v>
      </c>
      <c r="AG5848" s="63"/>
      <c r="AK5848" s="64"/>
      <c r="AL5848" s="64"/>
      <c r="AM5848" s="65"/>
      <c r="AO5848" s="64"/>
      <c r="AP5848" s="66"/>
      <c r="AQ5848" s="66"/>
      <c r="AS5848" s="67"/>
      <c r="AT5848" s="68"/>
    </row>
    <row r="5849" spans="1:46" x14ac:dyDescent="0.25">
      <c r="A5849" s="60">
        <v>88865.385791887529</v>
      </c>
      <c r="B5849" s="54">
        <f t="shared" si="241"/>
        <v>6</v>
      </c>
      <c r="C5849" s="54">
        <f t="shared" si="242"/>
        <v>5840</v>
      </c>
      <c r="D5849" s="60">
        <v>88865.385791887529</v>
      </c>
      <c r="G5849" s="63"/>
      <c r="I5849" s="64"/>
      <c r="J5849" s="64"/>
      <c r="K5849" s="65"/>
      <c r="M5849" s="64"/>
      <c r="N5849" s="66"/>
      <c r="O5849" s="66"/>
      <c r="Q5849" s="67"/>
      <c r="R5849" s="68"/>
      <c r="S5849" s="63"/>
      <c r="AC5849" s="63">
        <v>86217.247827095911</v>
      </c>
      <c r="AD5849" s="63"/>
      <c r="AE5849" s="54" t="s">
        <v>177</v>
      </c>
      <c r="AG5849" s="63"/>
      <c r="AK5849" s="64"/>
      <c r="AL5849" s="64"/>
      <c r="AM5849" s="65"/>
      <c r="AO5849" s="64"/>
      <c r="AP5849" s="66"/>
      <c r="AQ5849" s="66"/>
      <c r="AS5849" s="67"/>
      <c r="AT5849" s="68"/>
    </row>
    <row r="5850" spans="1:46" x14ac:dyDescent="0.25">
      <c r="A5850" s="60">
        <v>88880.792550464626</v>
      </c>
      <c r="B5850" s="54">
        <f t="shared" si="241"/>
        <v>7</v>
      </c>
      <c r="C5850" s="54">
        <f t="shared" si="242"/>
        <v>5841</v>
      </c>
      <c r="D5850" s="60">
        <v>88880.792550464626</v>
      </c>
      <c r="G5850" s="63"/>
      <c r="I5850" s="64"/>
      <c r="J5850" s="64"/>
      <c r="K5850" s="65"/>
      <c r="M5850" s="64"/>
      <c r="N5850" s="66"/>
      <c r="O5850" s="66"/>
      <c r="Q5850" s="67"/>
      <c r="R5850" s="68"/>
      <c r="S5850" s="63"/>
      <c r="AC5850" s="63">
        <v>86231.244817698374</v>
      </c>
      <c r="AD5850" s="63"/>
      <c r="AE5850" s="54" t="s">
        <v>176</v>
      </c>
      <c r="AG5850" s="63"/>
      <c r="AK5850" s="64"/>
      <c r="AL5850" s="64"/>
      <c r="AM5850" s="65"/>
      <c r="AO5850" s="64"/>
      <c r="AP5850" s="66"/>
      <c r="AQ5850" s="66"/>
      <c r="AS5850" s="67"/>
      <c r="AT5850" s="68"/>
    </row>
    <row r="5851" spans="1:46" x14ac:dyDescent="0.25">
      <c r="A5851" s="60">
        <v>88896.309773298912</v>
      </c>
      <c r="B5851" s="54">
        <f t="shared" si="241"/>
        <v>8</v>
      </c>
      <c r="C5851" s="54">
        <f t="shared" si="242"/>
        <v>5842</v>
      </c>
      <c r="D5851" s="60">
        <v>88896.309773298912</v>
      </c>
      <c r="G5851" s="63"/>
      <c r="I5851" s="64"/>
      <c r="J5851" s="64"/>
      <c r="K5851" s="65"/>
      <c r="M5851" s="64"/>
      <c r="N5851" s="66"/>
      <c r="O5851" s="66"/>
      <c r="Q5851" s="67"/>
      <c r="R5851" s="68"/>
      <c r="S5851" s="63"/>
      <c r="AC5851" s="63">
        <v>86246.831365248188</v>
      </c>
      <c r="AD5851" s="63"/>
      <c r="AE5851" s="54" t="s">
        <v>177</v>
      </c>
      <c r="AG5851" s="63"/>
      <c r="AK5851" s="64"/>
      <c r="AL5851" s="64"/>
      <c r="AM5851" s="65"/>
      <c r="AO5851" s="64"/>
      <c r="AP5851" s="66"/>
      <c r="AQ5851" s="66"/>
      <c r="AS5851" s="67"/>
      <c r="AT5851" s="68"/>
    </row>
    <row r="5852" spans="1:46" x14ac:dyDescent="0.25">
      <c r="A5852" s="60">
        <v>88911.931534717791</v>
      </c>
      <c r="B5852" s="54">
        <f t="shared" si="241"/>
        <v>9</v>
      </c>
      <c r="C5852" s="54">
        <f t="shared" si="242"/>
        <v>5843</v>
      </c>
      <c r="D5852" s="60">
        <v>88911.931534717791</v>
      </c>
      <c r="G5852" s="63"/>
      <c r="I5852" s="64"/>
      <c r="J5852" s="64"/>
      <c r="K5852" s="65"/>
      <c r="M5852" s="64"/>
      <c r="N5852" s="66"/>
      <c r="O5852" s="66"/>
      <c r="Q5852" s="67"/>
      <c r="R5852" s="68"/>
      <c r="S5852" s="63"/>
      <c r="AC5852" s="63">
        <v>86260.87535913894</v>
      </c>
      <c r="AD5852" s="63"/>
      <c r="AE5852" s="54" t="s">
        <v>176</v>
      </c>
      <c r="AG5852" s="63"/>
      <c r="AK5852" s="64"/>
      <c r="AL5852" s="64"/>
      <c r="AM5852" s="65"/>
      <c r="AO5852" s="64"/>
      <c r="AP5852" s="66"/>
      <c r="AQ5852" s="66"/>
      <c r="AS5852" s="67"/>
      <c r="AT5852" s="68"/>
    </row>
    <row r="5853" spans="1:46" x14ac:dyDescent="0.25">
      <c r="A5853" s="60">
        <v>88927.615823179483</v>
      </c>
      <c r="B5853" s="54">
        <f t="shared" si="241"/>
        <v>10</v>
      </c>
      <c r="C5853" s="54">
        <f t="shared" si="242"/>
        <v>5844</v>
      </c>
      <c r="D5853" s="60">
        <v>88927.615823179483</v>
      </c>
      <c r="G5853" s="63"/>
      <c r="I5853" s="64"/>
      <c r="J5853" s="64"/>
      <c r="K5853" s="65"/>
      <c r="M5853" s="64"/>
      <c r="N5853" s="66"/>
      <c r="O5853" s="66"/>
      <c r="Q5853" s="67"/>
      <c r="R5853" s="68"/>
      <c r="S5853" s="63"/>
      <c r="AC5853" s="63">
        <v>86276.321458515245</v>
      </c>
      <c r="AD5853" s="63"/>
      <c r="AE5853" s="54" t="s">
        <v>177</v>
      </c>
      <c r="AG5853" s="63"/>
      <c r="AK5853" s="64"/>
      <c r="AL5853" s="64"/>
      <c r="AM5853" s="65"/>
      <c r="AO5853" s="64"/>
      <c r="AP5853" s="66"/>
      <c r="AQ5853" s="66"/>
      <c r="AS5853" s="67"/>
      <c r="AT5853" s="68"/>
    </row>
    <row r="5854" spans="1:46" x14ac:dyDescent="0.25">
      <c r="A5854" s="60">
        <v>88943.344139359891</v>
      </c>
      <c r="B5854" s="54">
        <f t="shared" si="241"/>
        <v>11</v>
      </c>
      <c r="C5854" s="54">
        <f t="shared" si="242"/>
        <v>5845</v>
      </c>
      <c r="D5854" s="60">
        <v>88943.344139359891</v>
      </c>
      <c r="G5854" s="63"/>
      <c r="I5854" s="64"/>
      <c r="J5854" s="64"/>
      <c r="K5854" s="65"/>
      <c r="M5854" s="64"/>
      <c r="N5854" s="66"/>
      <c r="O5854" s="66"/>
      <c r="Q5854" s="67"/>
      <c r="R5854" s="68"/>
      <c r="S5854" s="63"/>
      <c r="AC5854" s="63">
        <v>86290.561826976947</v>
      </c>
      <c r="AD5854" s="63"/>
      <c r="AE5854" s="54" t="s">
        <v>176</v>
      </c>
      <c r="AG5854" s="63"/>
      <c r="AK5854" s="64"/>
      <c r="AL5854" s="64"/>
      <c r="AM5854" s="65"/>
      <c r="AO5854" s="64"/>
      <c r="AP5854" s="66"/>
      <c r="AQ5854" s="66"/>
      <c r="AS5854" s="67"/>
      <c r="AT5854" s="68"/>
    </row>
    <row r="5855" spans="1:46" x14ac:dyDescent="0.25">
      <c r="A5855" s="60">
        <v>88959.067139592022</v>
      </c>
      <c r="B5855" s="54">
        <f t="shared" si="241"/>
        <v>12</v>
      </c>
      <c r="C5855" s="54">
        <f t="shared" si="242"/>
        <v>5846</v>
      </c>
      <c r="D5855" s="60">
        <v>88959.067139592022</v>
      </c>
      <c r="G5855" s="63"/>
      <c r="I5855" s="64"/>
      <c r="J5855" s="64"/>
      <c r="K5855" s="65"/>
      <c r="M5855" s="64"/>
      <c r="N5855" s="66"/>
      <c r="O5855" s="66"/>
      <c r="Q5855" s="67"/>
      <c r="R5855" s="68"/>
      <c r="S5855" s="63"/>
      <c r="AC5855" s="63">
        <v>86305.724683940411</v>
      </c>
      <c r="AD5855" s="63"/>
      <c r="AE5855" s="54" t="s">
        <v>177</v>
      </c>
      <c r="AG5855" s="63"/>
      <c r="AK5855" s="64"/>
      <c r="AL5855" s="64"/>
      <c r="AM5855" s="65"/>
      <c r="AO5855" s="64"/>
      <c r="AP5855" s="66"/>
      <c r="AQ5855" s="66"/>
      <c r="AS5855" s="67"/>
      <c r="AT5855" s="68"/>
    </row>
    <row r="5856" spans="1:46" x14ac:dyDescent="0.25">
      <c r="A5856" s="60">
        <v>88974.761146128643</v>
      </c>
      <c r="B5856" s="54">
        <f t="shared" si="241"/>
        <v>13</v>
      </c>
      <c r="C5856" s="54">
        <f t="shared" si="242"/>
        <v>5847</v>
      </c>
      <c r="D5856" s="60">
        <v>88974.761146128643</v>
      </c>
      <c r="G5856" s="63"/>
      <c r="I5856" s="64"/>
      <c r="J5856" s="64"/>
      <c r="K5856" s="65"/>
      <c r="M5856" s="64"/>
      <c r="N5856" s="66"/>
      <c r="O5856" s="66"/>
      <c r="Q5856" s="67"/>
      <c r="R5856" s="68"/>
      <c r="S5856" s="63"/>
      <c r="AC5856" s="63">
        <v>86320.262110770214</v>
      </c>
      <c r="AD5856" s="63"/>
      <c r="AE5856" s="54" t="s">
        <v>176</v>
      </c>
      <c r="AG5856" s="63"/>
      <c r="AK5856" s="64"/>
      <c r="AL5856" s="64"/>
      <c r="AM5856" s="65"/>
      <c r="AO5856" s="64"/>
      <c r="AP5856" s="66"/>
      <c r="AQ5856" s="66"/>
      <c r="AS5856" s="67"/>
      <c r="AT5856" s="68"/>
    </row>
    <row r="5857" spans="1:46" x14ac:dyDescent="0.25">
      <c r="A5857" s="60">
        <v>88990.382734870538</v>
      </c>
      <c r="B5857" s="54">
        <f t="shared" si="241"/>
        <v>14</v>
      </c>
      <c r="C5857" s="54">
        <f t="shared" si="242"/>
        <v>5848</v>
      </c>
      <c r="D5857" s="60">
        <v>88990.382734870538</v>
      </c>
      <c r="G5857" s="63"/>
      <c r="I5857" s="64"/>
      <c r="J5857" s="64"/>
      <c r="K5857" s="65"/>
      <c r="M5857" s="64"/>
      <c r="N5857" s="66"/>
      <c r="O5857" s="66"/>
      <c r="Q5857" s="67"/>
      <c r="R5857" s="68"/>
      <c r="S5857" s="63"/>
      <c r="AC5857" s="63">
        <v>86335.058242414147</v>
      </c>
      <c r="AD5857" s="63"/>
      <c r="AE5857" s="54" t="s">
        <v>177</v>
      </c>
      <c r="AG5857" s="63"/>
      <c r="AK5857" s="64"/>
      <c r="AL5857" s="64"/>
      <c r="AM5857" s="65"/>
      <c r="AO5857" s="64"/>
      <c r="AP5857" s="66"/>
      <c r="AQ5857" s="66"/>
      <c r="AS5857" s="67"/>
      <c r="AT5857" s="68"/>
    </row>
    <row r="5858" spans="1:46" x14ac:dyDescent="0.25">
      <c r="A5858" s="60">
        <v>89005.911949596833</v>
      </c>
      <c r="B5858" s="54">
        <f t="shared" si="241"/>
        <v>15</v>
      </c>
      <c r="C5858" s="54">
        <f t="shared" si="242"/>
        <v>5849</v>
      </c>
      <c r="D5858" s="60">
        <v>89005.911949596833</v>
      </c>
      <c r="G5858" s="63"/>
      <c r="I5858" s="64"/>
      <c r="J5858" s="64"/>
      <c r="K5858" s="65"/>
      <c r="M5858" s="64"/>
      <c r="N5858" s="66"/>
      <c r="O5858" s="66"/>
      <c r="Q5858" s="67"/>
      <c r="R5858" s="68"/>
      <c r="S5858" s="63"/>
      <c r="AC5858" s="63">
        <v>86349.929429841693</v>
      </c>
      <c r="AD5858" s="63"/>
      <c r="AE5858" s="54" t="s">
        <v>176</v>
      </c>
      <c r="AG5858" s="63"/>
      <c r="AK5858" s="64"/>
      <c r="AL5858" s="64"/>
      <c r="AM5858" s="65"/>
      <c r="AO5858" s="64"/>
      <c r="AP5858" s="66"/>
      <c r="AQ5858" s="66"/>
      <c r="AS5858" s="67"/>
      <c r="AT5858" s="68"/>
    </row>
    <row r="5859" spans="1:46" x14ac:dyDescent="0.25">
      <c r="A5859" s="60">
        <v>89021.322386154439</v>
      </c>
      <c r="B5859" s="54">
        <f t="shared" si="241"/>
        <v>16</v>
      </c>
      <c r="C5859" s="54">
        <f t="shared" si="242"/>
        <v>5850</v>
      </c>
      <c r="D5859" s="60">
        <v>89021.322386154439</v>
      </c>
      <c r="G5859" s="63"/>
      <c r="I5859" s="64"/>
      <c r="J5859" s="64"/>
      <c r="K5859" s="65"/>
      <c r="M5859" s="64"/>
      <c r="N5859" s="66"/>
      <c r="O5859" s="66"/>
      <c r="Q5859" s="67"/>
      <c r="R5859" s="68"/>
      <c r="S5859" s="63"/>
      <c r="AC5859" s="63">
        <v>86364.354420338757</v>
      </c>
      <c r="AD5859" s="63"/>
      <c r="AE5859" s="54" t="s">
        <v>177</v>
      </c>
      <c r="AG5859" s="63"/>
      <c r="AK5859" s="64"/>
      <c r="AL5859" s="64"/>
      <c r="AM5859" s="65"/>
      <c r="AO5859" s="64"/>
      <c r="AP5859" s="66"/>
      <c r="AQ5859" s="66"/>
      <c r="AS5859" s="67"/>
      <c r="AT5859" s="68"/>
    </row>
    <row r="5860" spans="1:46" x14ac:dyDescent="0.25">
      <c r="A5860" s="60">
        <v>89036.605115252081</v>
      </c>
      <c r="B5860" s="54">
        <f t="shared" si="241"/>
        <v>17</v>
      </c>
      <c r="C5860" s="54">
        <f t="shared" si="242"/>
        <v>5851</v>
      </c>
      <c r="D5860" s="60">
        <v>89036.605115252081</v>
      </c>
      <c r="G5860" s="63"/>
      <c r="I5860" s="64"/>
      <c r="J5860" s="64"/>
      <c r="K5860" s="65"/>
      <c r="M5860" s="64"/>
      <c r="N5860" s="66"/>
      <c r="O5860" s="66"/>
      <c r="Q5860" s="67"/>
      <c r="R5860" s="68"/>
      <c r="S5860" s="63"/>
      <c r="AC5860" s="63">
        <v>86379.535291513894</v>
      </c>
      <c r="AD5860" s="63"/>
      <c r="AE5860" s="54" t="s">
        <v>176</v>
      </c>
      <c r="AG5860" s="63"/>
      <c r="AK5860" s="64"/>
      <c r="AL5860" s="64"/>
      <c r="AM5860" s="65"/>
      <c r="AO5860" s="64"/>
      <c r="AP5860" s="66"/>
      <c r="AQ5860" s="66"/>
      <c r="AS5860" s="67"/>
      <c r="AT5860" s="68"/>
    </row>
    <row r="5861" spans="1:46" x14ac:dyDescent="0.25">
      <c r="A5861" s="60">
        <v>89051.755337167066</v>
      </c>
      <c r="B5861" s="54">
        <f t="shared" si="241"/>
        <v>18</v>
      </c>
      <c r="C5861" s="54">
        <f t="shared" si="242"/>
        <v>5852</v>
      </c>
      <c r="D5861" s="60">
        <v>89051.755337167066</v>
      </c>
      <c r="G5861" s="63"/>
      <c r="I5861" s="64"/>
      <c r="J5861" s="64"/>
      <c r="K5861" s="65"/>
      <c r="M5861" s="64"/>
      <c r="N5861" s="66"/>
      <c r="O5861" s="66"/>
      <c r="Q5861" s="67"/>
      <c r="R5861" s="68"/>
      <c r="S5861" s="63"/>
      <c r="AC5861" s="63">
        <v>86393.659263075795</v>
      </c>
      <c r="AD5861" s="63"/>
      <c r="AE5861" s="54" t="s">
        <v>177</v>
      </c>
      <c r="AG5861" s="63"/>
      <c r="AK5861" s="64"/>
      <c r="AL5861" s="64"/>
      <c r="AM5861" s="65"/>
      <c r="AO5861" s="64"/>
      <c r="AP5861" s="66"/>
      <c r="AQ5861" s="66"/>
      <c r="AS5861" s="67"/>
      <c r="AT5861" s="68"/>
    </row>
    <row r="5862" spans="1:46" x14ac:dyDescent="0.25">
      <c r="A5862" s="60">
        <v>89066.779005270451</v>
      </c>
      <c r="B5862" s="54">
        <f t="shared" si="241"/>
        <v>19</v>
      </c>
      <c r="C5862" s="54">
        <f t="shared" si="242"/>
        <v>5853</v>
      </c>
      <c r="D5862" s="60">
        <v>89066.779005270451</v>
      </c>
      <c r="G5862" s="63"/>
      <c r="I5862" s="64"/>
      <c r="J5862" s="64"/>
      <c r="K5862" s="65"/>
      <c r="M5862" s="64"/>
      <c r="N5862" s="66"/>
      <c r="O5862" s="66"/>
      <c r="Q5862" s="67"/>
      <c r="R5862" s="68"/>
      <c r="S5862" s="63"/>
      <c r="AC5862" s="63">
        <v>86409.075670173857</v>
      </c>
      <c r="AD5862" s="63"/>
      <c r="AE5862" s="54" t="s">
        <v>176</v>
      </c>
      <c r="AG5862" s="63"/>
      <c r="AK5862" s="64"/>
      <c r="AL5862" s="64"/>
      <c r="AM5862" s="65"/>
      <c r="AO5862" s="64"/>
      <c r="AP5862" s="66"/>
      <c r="AQ5862" s="66"/>
      <c r="AS5862" s="67"/>
      <c r="AT5862" s="68"/>
    </row>
    <row r="5863" spans="1:46" x14ac:dyDescent="0.25">
      <c r="A5863" s="60">
        <v>89081.691076798365</v>
      </c>
      <c r="B5863" s="54">
        <f t="shared" si="241"/>
        <v>20</v>
      </c>
      <c r="C5863" s="54">
        <f t="shared" si="242"/>
        <v>5854</v>
      </c>
      <c r="D5863" s="60">
        <v>89081.691076798365</v>
      </c>
      <c r="G5863" s="63"/>
      <c r="I5863" s="64"/>
      <c r="J5863" s="64"/>
      <c r="K5863" s="65"/>
      <c r="M5863" s="64"/>
      <c r="N5863" s="66"/>
      <c r="O5863" s="66"/>
      <c r="Q5863" s="67"/>
      <c r="R5863" s="68"/>
      <c r="S5863" s="63"/>
      <c r="AC5863" s="63">
        <v>86423.024479086976</v>
      </c>
      <c r="AD5863" s="63"/>
      <c r="AE5863" s="54" t="s">
        <v>177</v>
      </c>
      <c r="AG5863" s="63"/>
      <c r="AK5863" s="64"/>
      <c r="AL5863" s="64"/>
      <c r="AM5863" s="65"/>
      <c r="AO5863" s="64"/>
      <c r="AP5863" s="66"/>
      <c r="AQ5863" s="66"/>
      <c r="AS5863" s="67"/>
      <c r="AT5863" s="68"/>
    </row>
    <row r="5864" spans="1:46" x14ac:dyDescent="0.25">
      <c r="A5864" s="60">
        <v>89096.511372583918</v>
      </c>
      <c r="B5864" s="54">
        <f t="shared" si="241"/>
        <v>21</v>
      </c>
      <c r="C5864" s="54">
        <f t="shared" si="242"/>
        <v>5855</v>
      </c>
      <c r="D5864" s="60">
        <v>89096.511372583918</v>
      </c>
      <c r="G5864" s="63"/>
      <c r="I5864" s="64"/>
      <c r="J5864" s="64"/>
      <c r="K5864" s="65"/>
      <c r="M5864" s="64"/>
      <c r="N5864" s="66"/>
      <c r="O5864" s="66"/>
      <c r="Q5864" s="67"/>
      <c r="R5864" s="68"/>
      <c r="S5864" s="63"/>
      <c r="AC5864" s="63">
        <v>86438.562058791053</v>
      </c>
      <c r="AD5864" s="63"/>
      <c r="AE5864" s="54" t="s">
        <v>176</v>
      </c>
      <c r="AG5864" s="63"/>
      <c r="AK5864" s="64"/>
      <c r="AL5864" s="64"/>
      <c r="AM5864" s="65"/>
      <c r="AO5864" s="64"/>
      <c r="AP5864" s="66"/>
      <c r="AQ5864" s="66"/>
      <c r="AS5864" s="67"/>
      <c r="AT5864" s="68"/>
    </row>
    <row r="5865" spans="1:46" x14ac:dyDescent="0.25">
      <c r="A5865" s="60">
        <v>89111.26847242564</v>
      </c>
      <c r="B5865" s="54">
        <f t="shared" si="241"/>
        <v>22</v>
      </c>
      <c r="C5865" s="54">
        <f t="shared" si="242"/>
        <v>5856</v>
      </c>
      <c r="D5865" s="60">
        <v>89111.26847242564</v>
      </c>
      <c r="G5865" s="63"/>
      <c r="I5865" s="64"/>
      <c r="J5865" s="64"/>
      <c r="K5865" s="65"/>
      <c r="M5865" s="64"/>
      <c r="N5865" s="66"/>
      <c r="O5865" s="66"/>
      <c r="Q5865" s="67"/>
      <c r="R5865" s="68"/>
      <c r="S5865" s="63"/>
      <c r="AC5865" s="63">
        <v>86452.494355252478</v>
      </c>
      <c r="AD5865" s="63"/>
      <c r="AE5865" s="54" t="s">
        <v>177</v>
      </c>
      <c r="AG5865" s="63"/>
      <c r="AK5865" s="64"/>
      <c r="AL5865" s="64"/>
      <c r="AM5865" s="65"/>
      <c r="AO5865" s="64"/>
      <c r="AP5865" s="66"/>
      <c r="AQ5865" s="66"/>
      <c r="AS5865" s="67"/>
      <c r="AT5865" s="68"/>
    </row>
    <row r="5866" spans="1:46" x14ac:dyDescent="0.25">
      <c r="A5866" s="60">
        <v>89125.991420799866</v>
      </c>
      <c r="B5866" s="54">
        <f t="shared" si="241"/>
        <v>23</v>
      </c>
      <c r="C5866" s="54">
        <f t="shared" si="242"/>
        <v>5857</v>
      </c>
      <c r="D5866" s="60">
        <v>89125.991420799866</v>
      </c>
      <c r="G5866" s="63"/>
      <c r="I5866" s="64"/>
      <c r="J5866" s="64"/>
      <c r="K5866" s="65"/>
      <c r="M5866" s="64"/>
      <c r="N5866" s="66"/>
      <c r="O5866" s="66"/>
      <c r="Q5866" s="67"/>
      <c r="R5866" s="68"/>
      <c r="S5866" s="63"/>
      <c r="AC5866" s="63">
        <v>86468.010192880407</v>
      </c>
      <c r="AD5866" s="63"/>
      <c r="AE5866" s="54" t="s">
        <v>176</v>
      </c>
      <c r="AG5866" s="63"/>
      <c r="AK5866" s="64"/>
      <c r="AL5866" s="64"/>
      <c r="AM5866" s="65"/>
      <c r="AO5866" s="64"/>
      <c r="AP5866" s="66"/>
      <c r="AQ5866" s="66"/>
      <c r="AS5866" s="67"/>
      <c r="AT5866" s="68"/>
    </row>
    <row r="5867" spans="1:46" x14ac:dyDescent="0.25">
      <c r="A5867" s="60">
        <v>89140.714395268355</v>
      </c>
      <c r="B5867" s="54">
        <f t="shared" si="241"/>
        <v>24</v>
      </c>
      <c r="C5867" s="54">
        <f t="shared" si="242"/>
        <v>5858</v>
      </c>
      <c r="D5867" s="60">
        <v>89140.714395268355</v>
      </c>
      <c r="G5867" s="63"/>
      <c r="I5867" s="64"/>
      <c r="J5867" s="64"/>
      <c r="K5867" s="65"/>
      <c r="M5867" s="64"/>
      <c r="N5867" s="66"/>
      <c r="O5867" s="66"/>
      <c r="Q5867" s="67"/>
      <c r="R5867" s="68"/>
      <c r="S5867" s="63"/>
      <c r="AC5867" s="63">
        <v>86482.09052028181</v>
      </c>
      <c r="AD5867" s="63"/>
      <c r="AE5867" s="54" t="s">
        <v>177</v>
      </c>
      <c r="AG5867" s="63"/>
      <c r="AK5867" s="64"/>
      <c r="AL5867" s="64"/>
      <c r="AM5867" s="65"/>
      <c r="AO5867" s="64"/>
      <c r="AP5867" s="66"/>
      <c r="AQ5867" s="66"/>
      <c r="AS5867" s="67"/>
      <c r="AT5867" s="68"/>
    </row>
    <row r="5868" spans="1:46" x14ac:dyDescent="0.25">
      <c r="A5868" s="60">
        <v>89155.468858082779</v>
      </c>
      <c r="B5868" s="54">
        <f t="shared" si="241"/>
        <v>1</v>
      </c>
      <c r="C5868" s="54">
        <f t="shared" si="242"/>
        <v>5859</v>
      </c>
      <c r="D5868" s="60">
        <v>89155.468858082779</v>
      </c>
      <c r="G5868" s="63"/>
      <c r="I5868" s="64"/>
      <c r="J5868" s="64"/>
      <c r="K5868" s="65"/>
      <c r="M5868" s="64"/>
      <c r="N5868" s="66"/>
      <c r="O5868" s="66"/>
      <c r="Q5868" s="67"/>
      <c r="R5868" s="68"/>
      <c r="S5868" s="63"/>
      <c r="AC5868" s="63">
        <v>86497.434896158986</v>
      </c>
      <c r="AD5868" s="63"/>
      <c r="AE5868" s="54" t="s">
        <v>176</v>
      </c>
      <c r="AG5868" s="63"/>
      <c r="AK5868" s="64"/>
      <c r="AL5868" s="64"/>
      <c r="AM5868" s="65"/>
      <c r="AO5868" s="64"/>
      <c r="AP5868" s="66"/>
      <c r="AQ5868" s="66"/>
      <c r="AS5868" s="67"/>
      <c r="AT5868" s="68"/>
    </row>
    <row r="5869" spans="1:46" x14ac:dyDescent="0.25">
      <c r="A5869" s="60">
        <v>89170.2865896984</v>
      </c>
      <c r="B5869" s="54">
        <f t="shared" si="241"/>
        <v>2</v>
      </c>
      <c r="C5869" s="54">
        <f t="shared" si="242"/>
        <v>5860</v>
      </c>
      <c r="D5869" s="60">
        <v>89170.2865896984</v>
      </c>
      <c r="G5869" s="63"/>
      <c r="I5869" s="64"/>
      <c r="J5869" s="64"/>
      <c r="K5869" s="65"/>
      <c r="M5869" s="64"/>
      <c r="N5869" s="66"/>
      <c r="O5869" s="66"/>
      <c r="Q5869" s="67"/>
      <c r="R5869" s="68"/>
      <c r="S5869" s="63"/>
      <c r="AC5869" s="63">
        <v>86511.801555397455</v>
      </c>
      <c r="AD5869" s="63"/>
      <c r="AE5869" s="54" t="s">
        <v>177</v>
      </c>
      <c r="AG5869" s="63"/>
      <c r="AK5869" s="64"/>
      <c r="AL5869" s="64"/>
      <c r="AM5869" s="65"/>
      <c r="AO5869" s="64"/>
      <c r="AP5869" s="66"/>
      <c r="AQ5869" s="66"/>
      <c r="AS5869" s="67"/>
      <c r="AT5869" s="68"/>
    </row>
    <row r="5870" spans="1:46" x14ac:dyDescent="0.25">
      <c r="A5870" s="60">
        <v>89185.193570780568</v>
      </c>
      <c r="B5870" s="54">
        <f t="shared" si="241"/>
        <v>3</v>
      </c>
      <c r="C5870" s="54">
        <f t="shared" si="242"/>
        <v>5861</v>
      </c>
      <c r="D5870" s="60">
        <v>89185.193570780568</v>
      </c>
      <c r="G5870" s="63"/>
      <c r="I5870" s="64"/>
      <c r="J5870" s="64"/>
      <c r="K5870" s="65"/>
      <c r="M5870" s="64"/>
      <c r="N5870" s="66"/>
      <c r="O5870" s="66"/>
      <c r="Q5870" s="67"/>
      <c r="R5870" s="68"/>
      <c r="S5870" s="63"/>
      <c r="AC5870" s="63">
        <v>86526.851291496772</v>
      </c>
      <c r="AD5870" s="63"/>
      <c r="AE5870" s="54" t="s">
        <v>176</v>
      </c>
      <c r="AG5870" s="63"/>
      <c r="AK5870" s="64"/>
      <c r="AL5870" s="64"/>
      <c r="AM5870" s="65"/>
      <c r="AO5870" s="64"/>
      <c r="AP5870" s="66"/>
      <c r="AQ5870" s="66"/>
      <c r="AS5870" s="67"/>
      <c r="AT5870" s="68"/>
    </row>
    <row r="5871" spans="1:46" x14ac:dyDescent="0.25">
      <c r="A5871" s="60">
        <v>89200.212415622082</v>
      </c>
      <c r="B5871" s="54">
        <f t="shared" si="241"/>
        <v>4</v>
      </c>
      <c r="C5871" s="54">
        <f t="shared" si="242"/>
        <v>5862</v>
      </c>
      <c r="D5871" s="60">
        <v>89200.212415622082</v>
      </c>
      <c r="G5871" s="63"/>
      <c r="I5871" s="64"/>
      <c r="J5871" s="64"/>
      <c r="K5871" s="65"/>
      <c r="M5871" s="64"/>
      <c r="N5871" s="66"/>
      <c r="O5871" s="66"/>
      <c r="Q5871" s="67"/>
      <c r="R5871" s="68"/>
      <c r="S5871" s="63"/>
      <c r="AC5871" s="63">
        <v>86541.585734895896</v>
      </c>
      <c r="AD5871" s="63"/>
      <c r="AE5871" s="54" t="s">
        <v>177</v>
      </c>
      <c r="AG5871" s="63"/>
      <c r="AK5871" s="64"/>
      <c r="AL5871" s="64"/>
      <c r="AM5871" s="65"/>
      <c r="AO5871" s="64"/>
      <c r="AP5871" s="66"/>
      <c r="AQ5871" s="66"/>
      <c r="AS5871" s="67"/>
      <c r="AT5871" s="68"/>
    </row>
    <row r="5872" spans="1:46" x14ac:dyDescent="0.25">
      <c r="A5872" s="60">
        <v>89215.355748037342</v>
      </c>
      <c r="B5872" s="54">
        <f t="shared" si="241"/>
        <v>5</v>
      </c>
      <c r="C5872" s="54">
        <f t="shared" si="242"/>
        <v>5863</v>
      </c>
      <c r="D5872" s="60">
        <v>89215.355748037342</v>
      </c>
      <c r="G5872" s="63"/>
      <c r="I5872" s="64"/>
      <c r="J5872" s="64"/>
      <c r="K5872" s="65"/>
      <c r="M5872" s="64"/>
      <c r="N5872" s="66"/>
      <c r="O5872" s="66"/>
      <c r="Q5872" s="67"/>
      <c r="R5872" s="68"/>
      <c r="S5872" s="63"/>
      <c r="AC5872" s="63">
        <v>86556.27710721828</v>
      </c>
      <c r="AD5872" s="63"/>
      <c r="AE5872" s="54" t="s">
        <v>176</v>
      </c>
      <c r="AG5872" s="63"/>
      <c r="AK5872" s="64"/>
      <c r="AL5872" s="64"/>
      <c r="AM5872" s="65"/>
      <c r="AO5872" s="64"/>
      <c r="AP5872" s="66"/>
      <c r="AQ5872" s="66"/>
      <c r="AS5872" s="67"/>
      <c r="AT5872" s="68"/>
    </row>
    <row r="5873" spans="1:46" x14ac:dyDescent="0.25">
      <c r="A5873" s="60">
        <v>89230.632408434059</v>
      </c>
      <c r="B5873" s="54">
        <f t="shared" si="241"/>
        <v>6</v>
      </c>
      <c r="C5873" s="54">
        <f t="shared" si="242"/>
        <v>5864</v>
      </c>
      <c r="D5873" s="60">
        <v>89230.632408434059</v>
      </c>
      <c r="G5873" s="63"/>
      <c r="I5873" s="64"/>
      <c r="J5873" s="64"/>
      <c r="K5873" s="65"/>
      <c r="M5873" s="64"/>
      <c r="N5873" s="66"/>
      <c r="O5873" s="66"/>
      <c r="Q5873" s="67"/>
      <c r="R5873" s="68"/>
      <c r="S5873" s="63"/>
      <c r="AC5873" s="63">
        <v>86571.385054231156</v>
      </c>
      <c r="AD5873" s="63"/>
      <c r="AE5873" s="54" t="s">
        <v>177</v>
      </c>
      <c r="AG5873" s="63"/>
      <c r="AK5873" s="64"/>
      <c r="AL5873" s="64"/>
      <c r="AM5873" s="65"/>
      <c r="AO5873" s="64"/>
      <c r="AP5873" s="66"/>
      <c r="AQ5873" s="66"/>
      <c r="AS5873" s="67"/>
      <c r="AT5873" s="68"/>
    </row>
    <row r="5874" spans="1:46" x14ac:dyDescent="0.25">
      <c r="A5874" s="60">
        <v>89246.03566194186</v>
      </c>
      <c r="B5874" s="54">
        <f t="shared" si="241"/>
        <v>7</v>
      </c>
      <c r="C5874" s="54">
        <f t="shared" si="242"/>
        <v>5865</v>
      </c>
      <c r="D5874" s="60">
        <v>89246.03566194186</v>
      </c>
      <c r="G5874" s="63"/>
      <c r="I5874" s="64"/>
      <c r="J5874" s="64"/>
      <c r="K5874" s="65"/>
      <c r="M5874" s="64"/>
      <c r="N5874" s="66"/>
      <c r="O5874" s="66"/>
      <c r="Q5874" s="67"/>
      <c r="R5874" s="68"/>
      <c r="S5874" s="63"/>
      <c r="AC5874" s="63">
        <v>86585.731094783638</v>
      </c>
      <c r="AD5874" s="63"/>
      <c r="AE5874" s="54" t="s">
        <v>176</v>
      </c>
      <c r="AG5874" s="63"/>
      <c r="AK5874" s="64"/>
      <c r="AL5874" s="64"/>
      <c r="AM5874" s="65"/>
      <c r="AO5874" s="64"/>
      <c r="AP5874" s="66"/>
      <c r="AQ5874" s="66"/>
      <c r="AS5874" s="67"/>
      <c r="AT5874" s="68"/>
    </row>
    <row r="5875" spans="1:46" x14ac:dyDescent="0.25">
      <c r="A5875" s="60">
        <v>89261.559311174788</v>
      </c>
      <c r="B5875" s="54">
        <f t="shared" si="241"/>
        <v>8</v>
      </c>
      <c r="C5875" s="54">
        <f t="shared" si="242"/>
        <v>5866</v>
      </c>
      <c r="D5875" s="60">
        <v>89261.559311174788</v>
      </c>
      <c r="G5875" s="63"/>
      <c r="I5875" s="64"/>
      <c r="J5875" s="64"/>
      <c r="K5875" s="65"/>
      <c r="M5875" s="64"/>
      <c r="N5875" s="66"/>
      <c r="O5875" s="66"/>
      <c r="Q5875" s="67"/>
      <c r="R5875" s="68"/>
      <c r="S5875" s="63"/>
      <c r="AC5875" s="63">
        <v>86601.13944626227</v>
      </c>
      <c r="AD5875" s="63"/>
      <c r="AE5875" s="54" t="s">
        <v>177</v>
      </c>
      <c r="AG5875" s="63"/>
      <c r="AK5875" s="64"/>
      <c r="AL5875" s="64"/>
      <c r="AM5875" s="65"/>
      <c r="AO5875" s="64"/>
      <c r="AP5875" s="66"/>
      <c r="AQ5875" s="66"/>
      <c r="AS5875" s="67"/>
      <c r="AT5875" s="68"/>
    </row>
    <row r="5876" spans="1:46" x14ac:dyDescent="0.25">
      <c r="A5876" s="60">
        <v>89277.175601382274</v>
      </c>
      <c r="B5876" s="54">
        <f t="shared" si="241"/>
        <v>9</v>
      </c>
      <c r="C5876" s="54">
        <f t="shared" si="242"/>
        <v>5867</v>
      </c>
      <c r="D5876" s="60">
        <v>89277.175601382274</v>
      </c>
      <c r="G5876" s="63"/>
      <c r="I5876" s="64"/>
      <c r="J5876" s="64"/>
      <c r="K5876" s="65"/>
      <c r="M5876" s="64"/>
      <c r="N5876" s="66"/>
      <c r="O5876" s="66"/>
      <c r="Q5876" s="67"/>
      <c r="R5876" s="68"/>
      <c r="S5876" s="63"/>
      <c r="AC5876" s="63">
        <v>86615.227194061968</v>
      </c>
      <c r="AD5876" s="63"/>
      <c r="AE5876" s="54" t="s">
        <v>176</v>
      </c>
      <c r="AG5876" s="63"/>
      <c r="AK5876" s="64"/>
      <c r="AL5876" s="64"/>
      <c r="AM5876" s="65"/>
      <c r="AO5876" s="64"/>
      <c r="AP5876" s="66"/>
      <c r="AQ5876" s="66"/>
      <c r="AS5876" s="67"/>
      <c r="AT5876" s="68"/>
    </row>
    <row r="5877" spans="1:46" x14ac:dyDescent="0.25">
      <c r="A5877" s="60">
        <v>89292.866566597484</v>
      </c>
      <c r="B5877" s="54">
        <f t="shared" si="241"/>
        <v>10</v>
      </c>
      <c r="C5877" s="54">
        <f t="shared" si="242"/>
        <v>5868</v>
      </c>
      <c r="D5877" s="60">
        <v>89292.866566597484</v>
      </c>
      <c r="G5877" s="63"/>
      <c r="I5877" s="64"/>
      <c r="J5877" s="64"/>
      <c r="K5877" s="65"/>
      <c r="M5877" s="64"/>
      <c r="N5877" s="66"/>
      <c r="O5877" s="66"/>
      <c r="Q5877" s="67"/>
      <c r="R5877" s="68"/>
      <c r="S5877" s="63"/>
      <c r="AC5877" s="63">
        <v>86630.798099739943</v>
      </c>
      <c r="AD5877" s="63"/>
      <c r="AE5877" s="54" t="s">
        <v>177</v>
      </c>
      <c r="AG5877" s="63"/>
      <c r="AK5877" s="64"/>
      <c r="AL5877" s="64"/>
      <c r="AM5877" s="65"/>
      <c r="AO5877" s="64"/>
      <c r="AP5877" s="66"/>
      <c r="AQ5877" s="66"/>
      <c r="AS5877" s="67"/>
      <c r="AT5877" s="68"/>
    </row>
    <row r="5878" spans="1:46" x14ac:dyDescent="0.25">
      <c r="A5878" s="60">
        <v>89308.587893851567</v>
      </c>
      <c r="B5878" s="54">
        <f t="shared" si="241"/>
        <v>11</v>
      </c>
      <c r="C5878" s="54">
        <f t="shared" si="242"/>
        <v>5869</v>
      </c>
      <c r="D5878" s="60">
        <v>89308.587893851567</v>
      </c>
      <c r="G5878" s="63"/>
      <c r="I5878" s="64"/>
      <c r="J5878" s="64"/>
      <c r="K5878" s="65"/>
      <c r="M5878" s="64"/>
      <c r="N5878" s="66"/>
      <c r="O5878" s="66"/>
      <c r="Q5878" s="67"/>
      <c r="R5878" s="68"/>
      <c r="S5878" s="63"/>
      <c r="AC5878" s="63">
        <v>86644.768707812764</v>
      </c>
      <c r="AD5878" s="63"/>
      <c r="AE5878" s="54" t="s">
        <v>176</v>
      </c>
      <c r="AG5878" s="63"/>
      <c r="AK5878" s="64"/>
      <c r="AL5878" s="64"/>
      <c r="AM5878" s="65"/>
      <c r="AO5878" s="64"/>
      <c r="AP5878" s="66"/>
      <c r="AQ5878" s="66"/>
      <c r="AS5878" s="67"/>
      <c r="AT5878" s="68"/>
    </row>
    <row r="5879" spans="1:46" x14ac:dyDescent="0.25">
      <c r="A5879" s="60">
        <v>89324.317067604046</v>
      </c>
      <c r="B5879" s="54">
        <f t="shared" si="241"/>
        <v>12</v>
      </c>
      <c r="C5879" s="54">
        <f t="shared" si="242"/>
        <v>5870</v>
      </c>
      <c r="D5879" s="60">
        <v>89324.317067604046</v>
      </c>
      <c r="G5879" s="63"/>
      <c r="I5879" s="64"/>
      <c r="J5879" s="64"/>
      <c r="K5879" s="65"/>
      <c r="M5879" s="64"/>
      <c r="N5879" s="66"/>
      <c r="O5879" s="66"/>
      <c r="Q5879" s="67"/>
      <c r="R5879" s="68"/>
      <c r="S5879" s="63"/>
      <c r="AC5879" s="63">
        <v>86660.332240503747</v>
      </c>
      <c r="AD5879" s="63"/>
      <c r="AE5879" s="54" t="s">
        <v>177</v>
      </c>
      <c r="AG5879" s="63"/>
      <c r="AK5879" s="64"/>
      <c r="AL5879" s="64"/>
      <c r="AM5879" s="65"/>
      <c r="AO5879" s="64"/>
      <c r="AP5879" s="66"/>
      <c r="AQ5879" s="66"/>
      <c r="AS5879" s="67"/>
      <c r="AT5879" s="68"/>
    </row>
    <row r="5880" spans="1:46" x14ac:dyDescent="0.25">
      <c r="A5880" s="60">
        <v>89340.004140058067</v>
      </c>
      <c r="B5880" s="54">
        <f t="shared" si="241"/>
        <v>13</v>
      </c>
      <c r="C5880" s="54">
        <f t="shared" si="242"/>
        <v>5871</v>
      </c>
      <c r="D5880" s="60">
        <v>89340.004140058067</v>
      </c>
      <c r="G5880" s="63"/>
      <c r="I5880" s="64"/>
      <c r="J5880" s="64"/>
      <c r="K5880" s="65"/>
      <c r="M5880" s="64"/>
      <c r="N5880" s="66"/>
      <c r="O5880" s="66"/>
      <c r="Q5880" s="67"/>
      <c r="R5880" s="68"/>
      <c r="S5880" s="63"/>
      <c r="AC5880" s="63">
        <v>86674.348392290995</v>
      </c>
      <c r="AD5880" s="63"/>
      <c r="AE5880" s="54" t="s">
        <v>176</v>
      </c>
      <c r="AG5880" s="63"/>
      <c r="AK5880" s="64"/>
      <c r="AL5880" s="64"/>
      <c r="AM5880" s="65"/>
      <c r="AO5880" s="64"/>
      <c r="AP5880" s="66"/>
      <c r="AQ5880" s="66"/>
      <c r="AS5880" s="67"/>
      <c r="AT5880" s="68"/>
    </row>
    <row r="5881" spans="1:46" x14ac:dyDescent="0.25">
      <c r="A5881" s="60">
        <v>89355.630690115038</v>
      </c>
      <c r="B5881" s="54">
        <f t="shared" si="241"/>
        <v>14</v>
      </c>
      <c r="C5881" s="54">
        <f t="shared" si="242"/>
        <v>5872</v>
      </c>
      <c r="D5881" s="60">
        <v>89355.630690115038</v>
      </c>
      <c r="G5881" s="63"/>
      <c r="I5881" s="64"/>
      <c r="J5881" s="64"/>
      <c r="K5881" s="65"/>
      <c r="M5881" s="64"/>
      <c r="N5881" s="66"/>
      <c r="O5881" s="66"/>
      <c r="Q5881" s="67"/>
      <c r="R5881" s="68"/>
      <c r="S5881" s="63"/>
      <c r="AC5881" s="63">
        <v>86689.744460164569</v>
      </c>
      <c r="AD5881" s="63"/>
      <c r="AE5881" s="54" t="s">
        <v>177</v>
      </c>
      <c r="AG5881" s="63"/>
      <c r="AK5881" s="64"/>
      <c r="AL5881" s="64"/>
      <c r="AM5881" s="65"/>
      <c r="AO5881" s="64"/>
      <c r="AP5881" s="66"/>
      <c r="AQ5881" s="66"/>
      <c r="AS5881" s="67"/>
      <c r="AT5881" s="68"/>
    </row>
    <row r="5882" spans="1:46" x14ac:dyDescent="0.25">
      <c r="A5882" s="60">
        <v>89371.154430146329</v>
      </c>
      <c r="B5882" s="54">
        <f t="shared" si="241"/>
        <v>15</v>
      </c>
      <c r="C5882" s="54">
        <f t="shared" si="242"/>
        <v>5873</v>
      </c>
      <c r="D5882" s="60">
        <v>89371.154430146329</v>
      </c>
      <c r="G5882" s="63"/>
      <c r="I5882" s="64"/>
      <c r="J5882" s="64"/>
      <c r="K5882" s="65"/>
      <c r="M5882" s="64"/>
      <c r="N5882" s="66"/>
      <c r="O5882" s="66"/>
      <c r="Q5882" s="67"/>
      <c r="R5882" s="68"/>
      <c r="S5882" s="63"/>
      <c r="AC5882" s="63">
        <v>86703.955022276379</v>
      </c>
      <c r="AD5882" s="63"/>
      <c r="AE5882" s="54" t="s">
        <v>176</v>
      </c>
      <c r="AG5882" s="63"/>
      <c r="AK5882" s="64"/>
      <c r="AL5882" s="64"/>
      <c r="AM5882" s="65"/>
      <c r="AO5882" s="64"/>
      <c r="AP5882" s="66"/>
      <c r="AQ5882" s="66"/>
      <c r="AS5882" s="67"/>
      <c r="AT5882" s="68"/>
    </row>
    <row r="5883" spans="1:46" x14ac:dyDescent="0.25">
      <c r="A5883" s="60">
        <v>89386.568465947639</v>
      </c>
      <c r="B5883" s="54">
        <f t="shared" si="241"/>
        <v>16</v>
      </c>
      <c r="C5883" s="54">
        <f t="shared" si="242"/>
        <v>5874</v>
      </c>
      <c r="D5883" s="60">
        <v>89386.568465947639</v>
      </c>
      <c r="G5883" s="63"/>
      <c r="I5883" s="64"/>
      <c r="J5883" s="64"/>
      <c r="K5883" s="65"/>
      <c r="M5883" s="64"/>
      <c r="N5883" s="66"/>
      <c r="O5883" s="66"/>
      <c r="Q5883" s="67"/>
      <c r="R5883" s="68"/>
      <c r="S5883" s="63"/>
      <c r="AC5883" s="63">
        <v>86719.066038277932</v>
      </c>
      <c r="AD5883" s="63"/>
      <c r="AE5883" s="54" t="s">
        <v>177</v>
      </c>
      <c r="AG5883" s="63"/>
      <c r="AK5883" s="64"/>
      <c r="AL5883" s="64"/>
      <c r="AM5883" s="65"/>
      <c r="AO5883" s="64"/>
      <c r="AP5883" s="66"/>
      <c r="AQ5883" s="66"/>
      <c r="AS5883" s="67"/>
      <c r="AT5883" s="68"/>
    </row>
    <row r="5884" spans="1:46" x14ac:dyDescent="0.25">
      <c r="A5884" s="60">
        <v>89401.847701972816</v>
      </c>
      <c r="B5884" s="54">
        <f t="shared" si="241"/>
        <v>17</v>
      </c>
      <c r="C5884" s="54">
        <f t="shared" si="242"/>
        <v>5875</v>
      </c>
      <c r="D5884" s="60">
        <v>89401.847701972816</v>
      </c>
      <c r="G5884" s="63"/>
      <c r="I5884" s="64"/>
      <c r="J5884" s="64"/>
      <c r="K5884" s="65"/>
      <c r="M5884" s="64"/>
      <c r="N5884" s="66"/>
      <c r="O5884" s="66"/>
      <c r="Q5884" s="67"/>
      <c r="R5884" s="68"/>
      <c r="S5884" s="63"/>
      <c r="AC5884" s="63">
        <v>86733.578754276503</v>
      </c>
      <c r="AD5884" s="63"/>
      <c r="AE5884" s="54" t="s">
        <v>176</v>
      </c>
      <c r="AG5884" s="63"/>
      <c r="AK5884" s="64"/>
      <c r="AL5884" s="64"/>
      <c r="AM5884" s="65"/>
      <c r="AO5884" s="64"/>
      <c r="AP5884" s="66"/>
      <c r="AQ5884" s="66"/>
      <c r="AS5884" s="67"/>
      <c r="AT5884" s="68"/>
    </row>
    <row r="5885" spans="1:46" x14ac:dyDescent="0.25">
      <c r="A5885" s="60">
        <v>89417.000757167581</v>
      </c>
      <c r="B5885" s="54">
        <f t="shared" si="241"/>
        <v>18</v>
      </c>
      <c r="C5885" s="54">
        <f t="shared" si="242"/>
        <v>5876</v>
      </c>
      <c r="D5885" s="60">
        <v>89417.000757167581</v>
      </c>
      <c r="G5885" s="63"/>
      <c r="I5885" s="64"/>
      <c r="J5885" s="64"/>
      <c r="K5885" s="65"/>
      <c r="M5885" s="64"/>
      <c r="N5885" s="66"/>
      <c r="O5885" s="66"/>
      <c r="Q5885" s="67"/>
      <c r="R5885" s="68"/>
      <c r="S5885" s="63"/>
      <c r="AC5885" s="63">
        <v>86748.344714248553</v>
      </c>
      <c r="AD5885" s="63"/>
      <c r="AE5885" s="54" t="s">
        <v>177</v>
      </c>
      <c r="AG5885" s="63"/>
      <c r="AK5885" s="64"/>
      <c r="AL5885" s="64"/>
      <c r="AM5885" s="65"/>
      <c r="AO5885" s="64"/>
      <c r="AP5885" s="66"/>
      <c r="AQ5885" s="66"/>
      <c r="AS5885" s="67"/>
      <c r="AT5885" s="68"/>
    </row>
    <row r="5886" spans="1:46" x14ac:dyDescent="0.25">
      <c r="A5886" s="60">
        <v>89432.022519317921</v>
      </c>
      <c r="B5886" s="54">
        <f t="shared" si="241"/>
        <v>19</v>
      </c>
      <c r="C5886" s="54">
        <f t="shared" si="242"/>
        <v>5877</v>
      </c>
      <c r="D5886" s="60">
        <v>89432.022519317921</v>
      </c>
      <c r="G5886" s="63"/>
      <c r="I5886" s="64"/>
      <c r="J5886" s="64"/>
      <c r="K5886" s="65"/>
      <c r="M5886" s="64"/>
      <c r="N5886" s="66"/>
      <c r="O5886" s="66"/>
      <c r="Q5886" s="67"/>
      <c r="R5886" s="68"/>
      <c r="S5886" s="63"/>
      <c r="AC5886" s="63">
        <v>86763.20930055948</v>
      </c>
      <c r="AD5886" s="63"/>
      <c r="AE5886" s="54" t="s">
        <v>176</v>
      </c>
      <c r="AG5886" s="63"/>
      <c r="AK5886" s="64"/>
      <c r="AL5886" s="64"/>
      <c r="AM5886" s="65"/>
      <c r="AO5886" s="64"/>
      <c r="AP5886" s="66"/>
      <c r="AQ5886" s="66"/>
      <c r="AS5886" s="67"/>
      <c r="AT5886" s="68"/>
    </row>
    <row r="5887" spans="1:46" x14ac:dyDescent="0.25">
      <c r="A5887" s="60">
        <v>89446.93722394621</v>
      </c>
      <c r="B5887" s="54">
        <f t="shared" si="241"/>
        <v>20</v>
      </c>
      <c r="C5887" s="54">
        <f t="shared" si="242"/>
        <v>5878</v>
      </c>
      <c r="D5887" s="60">
        <v>89446.93722394621</v>
      </c>
      <c r="G5887" s="63"/>
      <c r="I5887" s="64"/>
      <c r="J5887" s="64"/>
      <c r="K5887" s="65"/>
      <c r="M5887" s="64"/>
      <c r="N5887" s="66"/>
      <c r="O5887" s="66"/>
      <c r="Q5887" s="67"/>
      <c r="R5887" s="68"/>
      <c r="S5887" s="63"/>
      <c r="AC5887" s="63">
        <v>86777.631640810519</v>
      </c>
      <c r="AD5887" s="63"/>
      <c r="AE5887" s="54" t="s">
        <v>177</v>
      </c>
      <c r="AG5887" s="63"/>
      <c r="AK5887" s="64"/>
      <c r="AL5887" s="64"/>
      <c r="AM5887" s="65"/>
      <c r="AO5887" s="64"/>
      <c r="AP5887" s="66"/>
      <c r="AQ5887" s="66"/>
      <c r="AS5887" s="67"/>
      <c r="AT5887" s="68"/>
    </row>
    <row r="5888" spans="1:46" x14ac:dyDescent="0.25">
      <c r="A5888" s="60">
        <v>89461.75624707574</v>
      </c>
      <c r="B5888" s="54">
        <f t="shared" si="241"/>
        <v>21</v>
      </c>
      <c r="C5888" s="54">
        <f t="shared" si="242"/>
        <v>5879</v>
      </c>
      <c r="D5888" s="60">
        <v>89461.75624707574</v>
      </c>
      <c r="G5888" s="63"/>
      <c r="I5888" s="64"/>
      <c r="J5888" s="64"/>
      <c r="K5888" s="65"/>
      <c r="M5888" s="64"/>
      <c r="N5888" s="66"/>
      <c r="O5888" s="66"/>
      <c r="Q5888" s="67"/>
      <c r="R5888" s="68"/>
      <c r="S5888" s="63"/>
      <c r="AC5888" s="63">
        <v>86792.830778839532</v>
      </c>
      <c r="AD5888" s="63"/>
      <c r="AE5888" s="54" t="s">
        <v>176</v>
      </c>
      <c r="AG5888" s="63"/>
      <c r="AK5888" s="64"/>
      <c r="AL5888" s="64"/>
      <c r="AM5888" s="65"/>
      <c r="AO5888" s="64"/>
      <c r="AP5888" s="66"/>
      <c r="AQ5888" s="66"/>
      <c r="AS5888" s="67"/>
      <c r="AT5888" s="68"/>
    </row>
    <row r="5889" spans="1:46" x14ac:dyDescent="0.25">
      <c r="A5889" s="60">
        <v>89476.515945983119</v>
      </c>
      <c r="B5889" s="54">
        <f t="shared" si="241"/>
        <v>22</v>
      </c>
      <c r="C5889" s="54">
        <f t="shared" si="242"/>
        <v>5880</v>
      </c>
      <c r="D5889" s="60">
        <v>89476.515945983119</v>
      </c>
      <c r="G5889" s="63"/>
      <c r="I5889" s="64"/>
      <c r="J5889" s="64"/>
      <c r="K5889" s="65"/>
      <c r="M5889" s="64"/>
      <c r="N5889" s="66"/>
      <c r="O5889" s="66"/>
      <c r="Q5889" s="67"/>
      <c r="R5889" s="68"/>
      <c r="S5889" s="63"/>
      <c r="AC5889" s="63">
        <v>86806.972027878743</v>
      </c>
      <c r="AD5889" s="63"/>
      <c r="AE5889" s="54" t="s">
        <v>177</v>
      </c>
      <c r="AG5889" s="63"/>
      <c r="AK5889" s="64"/>
      <c r="AL5889" s="64"/>
      <c r="AM5889" s="65"/>
      <c r="AO5889" s="64"/>
      <c r="AP5889" s="66"/>
      <c r="AQ5889" s="66"/>
      <c r="AS5889" s="67"/>
      <c r="AT5889" s="68"/>
    </row>
    <row r="5890" spans="1:46" x14ac:dyDescent="0.25">
      <c r="A5890" s="60">
        <v>89491.237344464753</v>
      </c>
      <c r="B5890" s="54">
        <f t="shared" si="241"/>
        <v>23</v>
      </c>
      <c r="C5890" s="54">
        <f t="shared" si="242"/>
        <v>5881</v>
      </c>
      <c r="D5890" s="60">
        <v>89491.237344464753</v>
      </c>
      <c r="G5890" s="63"/>
      <c r="I5890" s="64"/>
      <c r="J5890" s="64"/>
      <c r="K5890" s="65"/>
      <c r="M5890" s="64"/>
      <c r="N5890" s="66"/>
      <c r="O5890" s="66"/>
      <c r="Q5890" s="67"/>
      <c r="R5890" s="68"/>
      <c r="S5890" s="63"/>
      <c r="AC5890" s="63">
        <v>86822.422114873305</v>
      </c>
      <c r="AD5890" s="63"/>
      <c r="AE5890" s="54" t="s">
        <v>176</v>
      </c>
      <c r="AG5890" s="63"/>
      <c r="AK5890" s="64"/>
      <c r="AL5890" s="64"/>
      <c r="AM5890" s="65"/>
      <c r="AO5890" s="64"/>
      <c r="AP5890" s="66"/>
      <c r="AQ5890" s="66"/>
      <c r="AS5890" s="67"/>
      <c r="AT5890" s="68"/>
    </row>
    <row r="5891" spans="1:46" x14ac:dyDescent="0.25">
      <c r="A5891" s="60">
        <v>89505.962745160796</v>
      </c>
      <c r="B5891" s="54">
        <f t="shared" si="241"/>
        <v>24</v>
      </c>
      <c r="C5891" s="54">
        <f t="shared" si="242"/>
        <v>5882</v>
      </c>
      <c r="D5891" s="60">
        <v>89505.962745160796</v>
      </c>
      <c r="G5891" s="63"/>
      <c r="I5891" s="64"/>
      <c r="J5891" s="64"/>
      <c r="K5891" s="65"/>
      <c r="M5891" s="64"/>
      <c r="N5891" s="66"/>
      <c r="O5891" s="66"/>
      <c r="Q5891" s="67"/>
      <c r="R5891" s="68"/>
      <c r="S5891" s="63"/>
      <c r="AC5891" s="63">
        <v>86836.399950837251</v>
      </c>
      <c r="AD5891" s="63"/>
      <c r="AE5891" s="54" t="s">
        <v>177</v>
      </c>
      <c r="AG5891" s="63"/>
      <c r="AK5891" s="64"/>
      <c r="AL5891" s="64"/>
      <c r="AM5891" s="65"/>
      <c r="AO5891" s="64"/>
      <c r="AP5891" s="66"/>
      <c r="AQ5891" s="66"/>
      <c r="AS5891" s="67"/>
      <c r="AT5891" s="68"/>
    </row>
    <row r="5892" spans="1:46" x14ac:dyDescent="0.25">
      <c r="A5892" s="60">
        <v>89520.715021585114</v>
      </c>
      <c r="B5892" s="54">
        <f t="shared" si="241"/>
        <v>1</v>
      </c>
      <c r="C5892" s="54">
        <f t="shared" si="242"/>
        <v>5883</v>
      </c>
      <c r="D5892" s="60">
        <v>89520.715021585114</v>
      </c>
      <c r="G5892" s="63"/>
      <c r="I5892" s="64"/>
      <c r="J5892" s="64"/>
      <c r="K5892" s="65"/>
      <c r="M5892" s="64"/>
      <c r="N5892" s="66"/>
      <c r="O5892" s="66"/>
      <c r="Q5892" s="67"/>
      <c r="R5892" s="68"/>
      <c r="S5892" s="63"/>
      <c r="AC5892" s="63">
        <v>86851.966611231212</v>
      </c>
      <c r="AD5892" s="63"/>
      <c r="AE5892" s="54" t="s">
        <v>176</v>
      </c>
      <c r="AG5892" s="63"/>
      <c r="AK5892" s="64"/>
      <c r="AL5892" s="64"/>
      <c r="AM5892" s="65"/>
      <c r="AO5892" s="64"/>
      <c r="AP5892" s="66"/>
      <c r="AQ5892" s="66"/>
      <c r="AS5892" s="67"/>
      <c r="AT5892" s="68"/>
    </row>
    <row r="5893" spans="1:46" x14ac:dyDescent="0.25">
      <c r="A5893" s="60">
        <v>89535.534783053212</v>
      </c>
      <c r="B5893" s="54">
        <f t="shared" si="241"/>
        <v>2</v>
      </c>
      <c r="C5893" s="54">
        <f t="shared" si="242"/>
        <v>5884</v>
      </c>
      <c r="D5893" s="60">
        <v>89535.534783053212</v>
      </c>
      <c r="G5893" s="63"/>
      <c r="I5893" s="64"/>
      <c r="J5893" s="64"/>
      <c r="K5893" s="65"/>
      <c r="M5893" s="64"/>
      <c r="N5893" s="66"/>
      <c r="O5893" s="66"/>
      <c r="Q5893" s="67"/>
      <c r="R5893" s="68"/>
      <c r="S5893" s="63"/>
      <c r="AC5893" s="63">
        <v>86865.936772080138</v>
      </c>
      <c r="AD5893" s="63"/>
      <c r="AE5893" s="54" t="s">
        <v>177</v>
      </c>
      <c r="AG5893" s="63"/>
      <c r="AK5893" s="64"/>
      <c r="AL5893" s="64"/>
      <c r="AM5893" s="65"/>
      <c r="AO5893" s="64"/>
      <c r="AP5893" s="66"/>
      <c r="AQ5893" s="66"/>
      <c r="AS5893" s="67"/>
      <c r="AT5893" s="68"/>
    </row>
    <row r="5894" spans="1:46" x14ac:dyDescent="0.25">
      <c r="A5894" s="60">
        <v>89550.439127936959</v>
      </c>
      <c r="B5894" s="54">
        <f t="shared" si="241"/>
        <v>3</v>
      </c>
      <c r="C5894" s="54">
        <f t="shared" si="242"/>
        <v>5885</v>
      </c>
      <c r="D5894" s="60">
        <v>89550.439127936959</v>
      </c>
      <c r="G5894" s="63"/>
      <c r="I5894" s="64"/>
      <c r="J5894" s="64"/>
      <c r="K5894" s="65"/>
      <c r="M5894" s="64"/>
      <c r="N5894" s="66"/>
      <c r="O5894" s="66"/>
      <c r="Q5894" s="67"/>
      <c r="R5894" s="68"/>
      <c r="S5894" s="63"/>
      <c r="AC5894" s="63">
        <v>86881.463046675548</v>
      </c>
      <c r="AD5894" s="63"/>
      <c r="AE5894" s="54" t="s">
        <v>176</v>
      </c>
      <c r="AG5894" s="63"/>
      <c r="AK5894" s="64"/>
      <c r="AL5894" s="64"/>
      <c r="AM5894" s="65"/>
      <c r="AO5894" s="64"/>
      <c r="AP5894" s="66"/>
      <c r="AQ5894" s="66"/>
      <c r="AS5894" s="67"/>
      <c r="AT5894" s="68"/>
    </row>
    <row r="5895" spans="1:46" x14ac:dyDescent="0.25">
      <c r="A5895" s="60">
        <v>89565.459161232226</v>
      </c>
      <c r="B5895" s="54">
        <f t="shared" si="241"/>
        <v>4</v>
      </c>
      <c r="C5895" s="54">
        <f t="shared" si="242"/>
        <v>5886</v>
      </c>
      <c r="D5895" s="60">
        <v>89565.459161232226</v>
      </c>
      <c r="G5895" s="63"/>
      <c r="I5895" s="64"/>
      <c r="J5895" s="64"/>
      <c r="K5895" s="65"/>
      <c r="M5895" s="64"/>
      <c r="N5895" s="66"/>
      <c r="O5895" s="66"/>
      <c r="Q5895" s="67"/>
      <c r="R5895" s="68"/>
      <c r="S5895" s="63"/>
      <c r="AC5895" s="63">
        <v>86895.590206368826</v>
      </c>
      <c r="AD5895" s="63"/>
      <c r="AE5895" s="54" t="s">
        <v>177</v>
      </c>
      <c r="AG5895" s="63"/>
      <c r="AK5895" s="64"/>
      <c r="AL5895" s="64"/>
      <c r="AM5895" s="65"/>
      <c r="AO5895" s="64"/>
      <c r="AP5895" s="66"/>
      <c r="AQ5895" s="66"/>
      <c r="AS5895" s="67"/>
      <c r="AT5895" s="68"/>
    </row>
    <row r="5896" spans="1:46" x14ac:dyDescent="0.25">
      <c r="A5896" s="60">
        <v>89580.6000422691</v>
      </c>
      <c r="B5896" s="54">
        <f t="shared" si="241"/>
        <v>5</v>
      </c>
      <c r="C5896" s="54">
        <f t="shared" si="242"/>
        <v>5887</v>
      </c>
      <c r="D5896" s="60">
        <v>89580.6000422691</v>
      </c>
      <c r="G5896" s="63"/>
      <c r="I5896" s="64"/>
      <c r="J5896" s="64"/>
      <c r="K5896" s="65"/>
      <c r="M5896" s="64"/>
      <c r="N5896" s="66"/>
      <c r="O5896" s="66"/>
      <c r="Q5896" s="67"/>
      <c r="R5896" s="68"/>
      <c r="S5896" s="63"/>
      <c r="AC5896" s="63">
        <v>86910.926339795813</v>
      </c>
      <c r="AD5896" s="63"/>
      <c r="AE5896" s="54" t="s">
        <v>176</v>
      </c>
      <c r="AG5896" s="63"/>
      <c r="AK5896" s="64"/>
      <c r="AL5896" s="64"/>
      <c r="AM5896" s="65"/>
      <c r="AO5896" s="64"/>
      <c r="AP5896" s="66"/>
      <c r="AQ5896" s="66"/>
      <c r="AS5896" s="67"/>
      <c r="AT5896" s="68"/>
    </row>
    <row r="5897" spans="1:46" x14ac:dyDescent="0.25">
      <c r="A5897" s="60">
        <v>89595.876645109151</v>
      </c>
      <c r="B5897" s="54">
        <f t="shared" si="241"/>
        <v>6</v>
      </c>
      <c r="C5897" s="54">
        <f t="shared" si="242"/>
        <v>5888</v>
      </c>
      <c r="D5897" s="60">
        <v>89595.876645109151</v>
      </c>
      <c r="G5897" s="63"/>
      <c r="I5897" s="64"/>
      <c r="J5897" s="64"/>
      <c r="K5897" s="65"/>
      <c r="M5897" s="64"/>
      <c r="N5897" s="66"/>
      <c r="O5897" s="66"/>
      <c r="Q5897" s="67"/>
      <c r="R5897" s="68"/>
      <c r="S5897" s="63"/>
      <c r="AC5897" s="63">
        <v>86925.347933345009</v>
      </c>
      <c r="AD5897" s="63"/>
      <c r="AE5897" s="54" t="s">
        <v>177</v>
      </c>
      <c r="AG5897" s="63"/>
      <c r="AK5897" s="64"/>
      <c r="AL5897" s="64"/>
      <c r="AM5897" s="65"/>
      <c r="AO5897" s="64"/>
      <c r="AP5897" s="66"/>
      <c r="AQ5897" s="66"/>
      <c r="AS5897" s="67"/>
      <c r="AT5897" s="68"/>
    </row>
    <row r="5898" spans="1:46" x14ac:dyDescent="0.25">
      <c r="A5898" s="60">
        <v>89611.27873240225</v>
      </c>
      <c r="B5898" s="54">
        <f t="shared" si="241"/>
        <v>7</v>
      </c>
      <c r="C5898" s="54">
        <f t="shared" si="242"/>
        <v>5889</v>
      </c>
      <c r="D5898" s="60">
        <v>89611.27873240225</v>
      </c>
      <c r="G5898" s="63"/>
      <c r="I5898" s="64"/>
      <c r="J5898" s="64"/>
      <c r="K5898" s="65"/>
      <c r="M5898" s="64"/>
      <c r="N5898" s="66"/>
      <c r="O5898" s="66"/>
      <c r="Q5898" s="67"/>
      <c r="R5898" s="68"/>
      <c r="S5898" s="63"/>
      <c r="AC5898" s="63">
        <v>86940.375858034939</v>
      </c>
      <c r="AD5898" s="63"/>
      <c r="AE5898" s="54" t="s">
        <v>176</v>
      </c>
      <c r="AG5898" s="63"/>
      <c r="AK5898" s="64"/>
      <c r="AL5898" s="64"/>
      <c r="AM5898" s="65"/>
      <c r="AO5898" s="64"/>
      <c r="AP5898" s="66"/>
      <c r="AQ5898" s="66"/>
      <c r="AS5898" s="67"/>
      <c r="AT5898" s="68"/>
    </row>
    <row r="5899" spans="1:46" x14ac:dyDescent="0.25">
      <c r="A5899" s="60">
        <v>89626.800525111146</v>
      </c>
      <c r="B5899" s="54">
        <f t="shared" si="241"/>
        <v>8</v>
      </c>
      <c r="C5899" s="54">
        <f t="shared" si="242"/>
        <v>5890</v>
      </c>
      <c r="D5899" s="60">
        <v>89626.800525111146</v>
      </c>
      <c r="G5899" s="63"/>
      <c r="I5899" s="64"/>
      <c r="J5899" s="64"/>
      <c r="K5899" s="65"/>
      <c r="M5899" s="64"/>
      <c r="N5899" s="66"/>
      <c r="O5899" s="66"/>
      <c r="Q5899" s="67"/>
      <c r="R5899" s="68"/>
      <c r="S5899" s="63"/>
      <c r="AC5899" s="63">
        <v>86955.165781920776</v>
      </c>
      <c r="AD5899" s="63"/>
      <c r="AE5899" s="54" t="s">
        <v>177</v>
      </c>
      <c r="AG5899" s="63"/>
      <c r="AK5899" s="64"/>
      <c r="AL5899" s="64"/>
      <c r="AM5899" s="65"/>
      <c r="AO5899" s="64"/>
      <c r="AP5899" s="66"/>
      <c r="AQ5899" s="66"/>
      <c r="AS5899" s="67"/>
      <c r="AT5899" s="68"/>
    </row>
    <row r="5900" spans="1:46" x14ac:dyDescent="0.25">
      <c r="A5900" s="60">
        <v>89642.417823092546</v>
      </c>
      <c r="B5900" s="54">
        <f t="shared" ref="B5900:B5963" si="243">IF(B5899=24,1,B5899+1)</f>
        <v>9</v>
      </c>
      <c r="C5900" s="54">
        <f t="shared" ref="C5900:C5963" si="244">C5899+1</f>
        <v>5891</v>
      </c>
      <c r="D5900" s="60">
        <v>89642.417823092546</v>
      </c>
      <c r="G5900" s="63"/>
      <c r="I5900" s="64"/>
      <c r="J5900" s="64"/>
      <c r="K5900" s="65"/>
      <c r="M5900" s="64"/>
      <c r="N5900" s="66"/>
      <c r="O5900" s="66"/>
      <c r="Q5900" s="67"/>
      <c r="R5900" s="68"/>
      <c r="S5900" s="63"/>
      <c r="AC5900" s="63">
        <v>86969.822597032413</v>
      </c>
      <c r="AD5900" s="63"/>
      <c r="AE5900" s="54" t="s">
        <v>176</v>
      </c>
      <c r="AG5900" s="63"/>
      <c r="AK5900" s="64"/>
      <c r="AL5900" s="64"/>
      <c r="AM5900" s="65"/>
      <c r="AO5900" s="64"/>
      <c r="AP5900" s="66"/>
      <c r="AQ5900" s="66"/>
      <c r="AS5900" s="67"/>
      <c r="AT5900" s="68"/>
    </row>
    <row r="5901" spans="1:46" x14ac:dyDescent="0.25">
      <c r="A5901" s="60">
        <v>89658.10460055992</v>
      </c>
      <c r="B5901" s="54">
        <f t="shared" si="243"/>
        <v>10</v>
      </c>
      <c r="C5901" s="54">
        <f t="shared" si="244"/>
        <v>5892</v>
      </c>
      <c r="D5901" s="60">
        <v>89658.10460055992</v>
      </c>
      <c r="G5901" s="63"/>
      <c r="I5901" s="64"/>
      <c r="J5901" s="64"/>
      <c r="K5901" s="65"/>
      <c r="M5901" s="64"/>
      <c r="N5901" s="66"/>
      <c r="O5901" s="66"/>
      <c r="Q5901" s="67"/>
      <c r="R5901" s="68"/>
      <c r="S5901" s="63"/>
      <c r="AC5901" s="63">
        <v>86984.967867728323</v>
      </c>
      <c r="AD5901" s="63"/>
      <c r="AE5901" s="54" t="s">
        <v>177</v>
      </c>
      <c r="AG5901" s="63"/>
      <c r="AK5901" s="64"/>
      <c r="AL5901" s="64"/>
      <c r="AM5901" s="65"/>
      <c r="AO5901" s="64"/>
      <c r="AP5901" s="66"/>
      <c r="AQ5901" s="66"/>
      <c r="AS5901" s="67"/>
      <c r="AT5901" s="68"/>
    </row>
    <row r="5902" spans="1:46" x14ac:dyDescent="0.25">
      <c r="A5902" s="60">
        <v>89673.829452563543</v>
      </c>
      <c r="B5902" s="54">
        <f t="shared" si="243"/>
        <v>11</v>
      </c>
      <c r="C5902" s="54">
        <f t="shared" si="244"/>
        <v>5893</v>
      </c>
      <c r="D5902" s="60">
        <v>89673.829452563543</v>
      </c>
      <c r="G5902" s="63"/>
      <c r="I5902" s="64"/>
      <c r="J5902" s="64"/>
      <c r="K5902" s="65"/>
      <c r="M5902" s="64"/>
      <c r="N5902" s="66"/>
      <c r="O5902" s="66"/>
      <c r="Q5902" s="67"/>
      <c r="R5902" s="68"/>
      <c r="S5902" s="63"/>
      <c r="AC5902" s="63">
        <v>86999.267868816853</v>
      </c>
      <c r="AD5902" s="63"/>
      <c r="AE5902" s="54" t="s">
        <v>176</v>
      </c>
      <c r="AG5902" s="63"/>
      <c r="AK5902" s="64"/>
      <c r="AL5902" s="64"/>
      <c r="AM5902" s="65"/>
      <c r="AO5902" s="64"/>
      <c r="AP5902" s="66"/>
      <c r="AQ5902" s="66"/>
      <c r="AS5902" s="67"/>
      <c r="AT5902" s="68"/>
    </row>
    <row r="5903" spans="1:46" x14ac:dyDescent="0.25">
      <c r="A5903" s="60">
        <v>89689.552526874933</v>
      </c>
      <c r="B5903" s="54">
        <f t="shared" si="243"/>
        <v>12</v>
      </c>
      <c r="C5903" s="54">
        <f t="shared" si="244"/>
        <v>5894</v>
      </c>
      <c r="D5903" s="60">
        <v>89689.552526874933</v>
      </c>
      <c r="G5903" s="63"/>
      <c r="I5903" s="64"/>
      <c r="J5903" s="64"/>
      <c r="K5903" s="65"/>
      <c r="M5903" s="64"/>
      <c r="N5903" s="66"/>
      <c r="O5903" s="66"/>
      <c r="Q5903" s="67"/>
      <c r="R5903" s="68"/>
      <c r="S5903" s="63"/>
      <c r="AC5903" s="63">
        <v>87014.675934473984</v>
      </c>
      <c r="AD5903" s="63"/>
      <c r="AE5903" s="54" t="s">
        <v>177</v>
      </c>
      <c r="AG5903" s="63"/>
      <c r="AK5903" s="64"/>
      <c r="AL5903" s="64"/>
      <c r="AM5903" s="65"/>
      <c r="AO5903" s="64"/>
      <c r="AP5903" s="66"/>
      <c r="AQ5903" s="66"/>
      <c r="AS5903" s="67"/>
      <c r="AT5903" s="68"/>
    </row>
    <row r="5904" spans="1:46" x14ac:dyDescent="0.25">
      <c r="A5904" s="60">
        <v>89705.245238608681</v>
      </c>
      <c r="B5904" s="54">
        <f t="shared" si="243"/>
        <v>13</v>
      </c>
      <c r="C5904" s="54">
        <f t="shared" si="244"/>
        <v>5895</v>
      </c>
      <c r="D5904" s="60">
        <v>89705.245238608681</v>
      </c>
      <c r="G5904" s="63"/>
      <c r="I5904" s="64"/>
      <c r="J5904" s="64"/>
      <c r="K5904" s="65"/>
      <c r="M5904" s="64"/>
      <c r="N5904" s="66"/>
      <c r="O5904" s="66"/>
      <c r="Q5904" s="67"/>
      <c r="R5904" s="68"/>
      <c r="S5904" s="63"/>
      <c r="AC5904" s="63">
        <v>87028.714200017508</v>
      </c>
      <c r="AD5904" s="63"/>
      <c r="AE5904" s="54" t="s">
        <v>176</v>
      </c>
      <c r="AG5904" s="63"/>
      <c r="AK5904" s="64"/>
      <c r="AL5904" s="64"/>
      <c r="AM5904" s="65"/>
      <c r="AO5904" s="64"/>
      <c r="AP5904" s="66"/>
      <c r="AQ5904" s="66"/>
      <c r="AS5904" s="67"/>
      <c r="AT5904" s="68"/>
    </row>
    <row r="5905" spans="1:46" x14ac:dyDescent="0.25">
      <c r="A5905" s="60">
        <v>89720.864957426209</v>
      </c>
      <c r="B5905" s="54">
        <f t="shared" si="243"/>
        <v>14</v>
      </c>
      <c r="C5905" s="54">
        <f t="shared" si="244"/>
        <v>5896</v>
      </c>
      <c r="D5905" s="60">
        <v>89720.864957426209</v>
      </c>
      <c r="G5905" s="63"/>
      <c r="I5905" s="64"/>
      <c r="J5905" s="64"/>
      <c r="K5905" s="65"/>
      <c r="M5905" s="64"/>
      <c r="N5905" s="66"/>
      <c r="O5905" s="66"/>
      <c r="Q5905" s="67"/>
      <c r="R5905" s="68"/>
      <c r="S5905" s="63"/>
      <c r="AC5905" s="63">
        <v>87044.248337405734</v>
      </c>
      <c r="AD5905" s="63"/>
      <c r="AE5905" s="54" t="s">
        <v>177</v>
      </c>
      <c r="AG5905" s="63"/>
      <c r="AK5905" s="64"/>
      <c r="AL5905" s="64"/>
      <c r="AM5905" s="65"/>
      <c r="AO5905" s="64"/>
      <c r="AP5905" s="66"/>
      <c r="AQ5905" s="66"/>
      <c r="AS5905" s="67"/>
      <c r="AT5905" s="68"/>
    </row>
    <row r="5906" spans="1:46" x14ac:dyDescent="0.25">
      <c r="A5906" s="60">
        <v>89736.395375398919</v>
      </c>
      <c r="B5906" s="54">
        <f t="shared" si="243"/>
        <v>15</v>
      </c>
      <c r="C5906" s="54">
        <f t="shared" si="244"/>
        <v>5897</v>
      </c>
      <c r="D5906" s="60">
        <v>89736.395375398919</v>
      </c>
      <c r="G5906" s="63"/>
      <c r="I5906" s="64"/>
      <c r="J5906" s="64"/>
      <c r="K5906" s="65"/>
      <c r="M5906" s="64"/>
      <c r="N5906" s="66"/>
      <c r="O5906" s="66"/>
      <c r="Q5906" s="67"/>
      <c r="R5906" s="68"/>
      <c r="S5906" s="63"/>
      <c r="AC5906" s="63">
        <v>87058.176017920952</v>
      </c>
      <c r="AD5906" s="63"/>
      <c r="AE5906" s="54" t="s">
        <v>176</v>
      </c>
      <c r="AG5906" s="63"/>
      <c r="AK5906" s="64"/>
      <c r="AL5906" s="64"/>
      <c r="AM5906" s="65"/>
      <c r="AO5906" s="64"/>
      <c r="AP5906" s="66"/>
      <c r="AQ5906" s="66"/>
      <c r="AS5906" s="67"/>
      <c r="AT5906" s="68"/>
    </row>
    <row r="5907" spans="1:46" x14ac:dyDescent="0.25">
      <c r="A5907" s="60">
        <v>89751.802878246177</v>
      </c>
      <c r="B5907" s="54">
        <f t="shared" si="243"/>
        <v>16</v>
      </c>
      <c r="C5907" s="54">
        <f t="shared" si="244"/>
        <v>5898</v>
      </c>
      <c r="D5907" s="60">
        <v>89751.802878246177</v>
      </c>
      <c r="G5907" s="63"/>
      <c r="I5907" s="64"/>
      <c r="J5907" s="64"/>
      <c r="K5907" s="65"/>
      <c r="M5907" s="64"/>
      <c r="N5907" s="66"/>
      <c r="O5907" s="66"/>
      <c r="Q5907" s="67"/>
      <c r="R5907" s="68"/>
      <c r="S5907" s="63"/>
      <c r="AC5907" s="63">
        <v>87073.69178241957</v>
      </c>
      <c r="AD5907" s="63"/>
      <c r="AE5907" s="54" t="s">
        <v>177</v>
      </c>
      <c r="AG5907" s="63"/>
      <c r="AK5907" s="64"/>
      <c r="AL5907" s="64"/>
      <c r="AM5907" s="65"/>
      <c r="AO5907" s="64"/>
      <c r="AP5907" s="66"/>
      <c r="AQ5907" s="66"/>
      <c r="AS5907" s="67"/>
      <c r="AT5907" s="68"/>
    </row>
    <row r="5908" spans="1:46" x14ac:dyDescent="0.25">
      <c r="A5908" s="60">
        <v>89767.089058061596</v>
      </c>
      <c r="B5908" s="54">
        <f t="shared" si="243"/>
        <v>17</v>
      </c>
      <c r="C5908" s="54">
        <f t="shared" si="244"/>
        <v>5899</v>
      </c>
      <c r="D5908" s="60">
        <v>89767.089058061596</v>
      </c>
      <c r="G5908" s="63"/>
      <c r="I5908" s="64"/>
      <c r="J5908" s="64"/>
      <c r="K5908" s="65"/>
      <c r="M5908" s="64"/>
      <c r="N5908" s="66"/>
      <c r="O5908" s="66"/>
      <c r="Q5908" s="67"/>
      <c r="R5908" s="68"/>
      <c r="S5908" s="63"/>
      <c r="AC5908" s="63">
        <v>87087.678262462839</v>
      </c>
      <c r="AD5908" s="63"/>
      <c r="AE5908" s="54" t="s">
        <v>176</v>
      </c>
      <c r="AG5908" s="63"/>
      <c r="AK5908" s="64"/>
      <c r="AL5908" s="64"/>
      <c r="AM5908" s="65"/>
      <c r="AO5908" s="64"/>
      <c r="AP5908" s="66"/>
      <c r="AQ5908" s="66"/>
      <c r="AS5908" s="67"/>
      <c r="AT5908" s="68"/>
    </row>
    <row r="5909" spans="1:46" x14ac:dyDescent="0.25">
      <c r="A5909" s="60">
        <v>89782.23642250523</v>
      </c>
      <c r="B5909" s="54">
        <f t="shared" si="243"/>
        <v>18</v>
      </c>
      <c r="C5909" s="54">
        <f t="shared" si="244"/>
        <v>5900</v>
      </c>
      <c r="D5909" s="60">
        <v>89782.23642250523</v>
      </c>
      <c r="G5909" s="63"/>
      <c r="I5909" s="64"/>
      <c r="J5909" s="64"/>
      <c r="K5909" s="65"/>
      <c r="M5909" s="64"/>
      <c r="N5909" s="66"/>
      <c r="O5909" s="66"/>
      <c r="Q5909" s="67"/>
      <c r="R5909" s="68"/>
      <c r="S5909" s="63"/>
      <c r="AC5909" s="63">
        <v>87103.044011884369</v>
      </c>
      <c r="AD5909" s="63"/>
      <c r="AE5909" s="54" t="s">
        <v>177</v>
      </c>
      <c r="AG5909" s="63"/>
      <c r="AK5909" s="64"/>
      <c r="AL5909" s="64"/>
      <c r="AM5909" s="65"/>
      <c r="AO5909" s="64"/>
      <c r="AP5909" s="66"/>
      <c r="AQ5909" s="66"/>
      <c r="AS5909" s="67"/>
      <c r="AT5909" s="68"/>
    </row>
    <row r="5910" spans="1:46" x14ac:dyDescent="0.25">
      <c r="A5910" s="60">
        <v>89797.26526141353</v>
      </c>
      <c r="B5910" s="54">
        <f t="shared" si="243"/>
        <v>19</v>
      </c>
      <c r="C5910" s="54">
        <f t="shared" si="244"/>
        <v>5901</v>
      </c>
      <c r="D5910" s="60">
        <v>89797.26526141353</v>
      </c>
      <c r="G5910" s="63"/>
      <c r="I5910" s="64"/>
      <c r="J5910" s="64"/>
      <c r="K5910" s="65"/>
      <c r="M5910" s="64"/>
      <c r="N5910" s="66"/>
      <c r="O5910" s="66"/>
      <c r="Q5910" s="67"/>
      <c r="R5910" s="68"/>
      <c r="S5910" s="63"/>
      <c r="AC5910" s="63">
        <v>87117.242891129106</v>
      </c>
      <c r="AD5910" s="63"/>
      <c r="AE5910" s="54" t="s">
        <v>176</v>
      </c>
      <c r="AG5910" s="63"/>
      <c r="AK5910" s="64"/>
      <c r="AL5910" s="64"/>
      <c r="AM5910" s="65"/>
      <c r="AO5910" s="64"/>
      <c r="AP5910" s="66"/>
      <c r="AQ5910" s="66"/>
      <c r="AS5910" s="67"/>
      <c r="AT5910" s="68"/>
    </row>
    <row r="5911" spans="1:46" x14ac:dyDescent="0.25">
      <c r="A5911" s="60">
        <v>89812.174988023937</v>
      </c>
      <c r="B5911" s="54">
        <f t="shared" si="243"/>
        <v>20</v>
      </c>
      <c r="C5911" s="54">
        <f t="shared" si="244"/>
        <v>5902</v>
      </c>
      <c r="D5911" s="60">
        <v>89812.174988023937</v>
      </c>
      <c r="G5911" s="63"/>
      <c r="I5911" s="64"/>
      <c r="J5911" s="64"/>
      <c r="K5911" s="65"/>
      <c r="M5911" s="64"/>
      <c r="N5911" s="66"/>
      <c r="O5911" s="66"/>
      <c r="Q5911" s="67"/>
      <c r="R5911" s="68"/>
      <c r="S5911" s="63"/>
      <c r="AC5911" s="63">
        <v>87132.351122009568</v>
      </c>
      <c r="AD5911" s="63"/>
      <c r="AE5911" s="54" t="s">
        <v>177</v>
      </c>
      <c r="AG5911" s="63"/>
      <c r="AK5911" s="64"/>
      <c r="AL5911" s="64"/>
      <c r="AM5911" s="65"/>
      <c r="AO5911" s="64"/>
      <c r="AP5911" s="66"/>
      <c r="AQ5911" s="66"/>
      <c r="AS5911" s="67"/>
      <c r="AT5911" s="68"/>
    </row>
    <row r="5912" spans="1:46" x14ac:dyDescent="0.25">
      <c r="A5912" s="60">
        <v>89827.001186982263</v>
      </c>
      <c r="B5912" s="54">
        <f t="shared" si="243"/>
        <v>21</v>
      </c>
      <c r="C5912" s="54">
        <f t="shared" si="244"/>
        <v>5903</v>
      </c>
      <c r="D5912" s="60">
        <v>89827.001186982263</v>
      </c>
      <c r="G5912" s="63"/>
      <c r="I5912" s="64"/>
      <c r="J5912" s="64"/>
      <c r="K5912" s="65"/>
      <c r="M5912" s="64"/>
      <c r="N5912" s="66"/>
      <c r="O5912" s="66"/>
      <c r="Q5912" s="67"/>
      <c r="R5912" s="68"/>
      <c r="S5912" s="63"/>
      <c r="AC5912" s="63">
        <v>87146.872437374201</v>
      </c>
      <c r="AD5912" s="63"/>
      <c r="AE5912" s="54" t="s">
        <v>176</v>
      </c>
      <c r="AG5912" s="63"/>
      <c r="AK5912" s="64"/>
      <c r="AL5912" s="64"/>
      <c r="AM5912" s="65"/>
      <c r="AO5912" s="64"/>
      <c r="AP5912" s="66"/>
      <c r="AQ5912" s="66"/>
      <c r="AS5912" s="67"/>
      <c r="AT5912" s="68"/>
    </row>
    <row r="5913" spans="1:46" x14ac:dyDescent="0.25">
      <c r="A5913" s="60">
        <v>89841.75602913741</v>
      </c>
      <c r="B5913" s="54">
        <f t="shared" si="243"/>
        <v>22</v>
      </c>
      <c r="C5913" s="54">
        <f t="shared" si="244"/>
        <v>5904</v>
      </c>
      <c r="D5913" s="60">
        <v>89841.75602913741</v>
      </c>
      <c r="G5913" s="63"/>
      <c r="I5913" s="64"/>
      <c r="J5913" s="64"/>
      <c r="K5913" s="65"/>
      <c r="M5913" s="64"/>
      <c r="N5913" s="66"/>
      <c r="O5913" s="66"/>
      <c r="Q5913" s="67"/>
      <c r="R5913" s="68"/>
      <c r="S5913" s="63"/>
      <c r="AC5913" s="63">
        <v>87161.654174983967</v>
      </c>
      <c r="AD5913" s="63"/>
      <c r="AE5913" s="54" t="s">
        <v>177</v>
      </c>
      <c r="AG5913" s="63"/>
      <c r="AK5913" s="64"/>
      <c r="AL5913" s="64"/>
      <c r="AM5913" s="65"/>
      <c r="AO5913" s="64"/>
      <c r="AP5913" s="66"/>
      <c r="AQ5913" s="66"/>
      <c r="AS5913" s="67"/>
      <c r="AT5913" s="68"/>
    </row>
    <row r="5914" spans="1:46" x14ac:dyDescent="0.25">
      <c r="A5914" s="60">
        <v>89856.48441570159</v>
      </c>
      <c r="B5914" s="54">
        <f t="shared" si="243"/>
        <v>23</v>
      </c>
      <c r="C5914" s="54">
        <f t="shared" si="244"/>
        <v>5905</v>
      </c>
      <c r="D5914" s="60">
        <v>89856.48441570159</v>
      </c>
      <c r="G5914" s="63"/>
      <c r="I5914" s="64"/>
      <c r="J5914" s="64"/>
      <c r="K5914" s="65"/>
      <c r="M5914" s="64"/>
      <c r="N5914" s="66"/>
      <c r="O5914" s="66"/>
      <c r="Q5914" s="67"/>
      <c r="R5914" s="68"/>
      <c r="S5914" s="63"/>
      <c r="AC5914" s="63">
        <v>87176.542858845554</v>
      </c>
      <c r="AD5914" s="63"/>
      <c r="AE5914" s="54" t="s">
        <v>176</v>
      </c>
      <c r="AG5914" s="63"/>
      <c r="AK5914" s="64"/>
      <c r="AL5914" s="64"/>
      <c r="AM5914" s="65"/>
      <c r="AO5914" s="64"/>
      <c r="AP5914" s="66"/>
      <c r="AQ5914" s="66"/>
      <c r="AS5914" s="67"/>
      <c r="AT5914" s="68"/>
    </row>
    <row r="5915" spans="1:46" x14ac:dyDescent="0.25">
      <c r="A5915" s="60">
        <v>89871.204416634515</v>
      </c>
      <c r="B5915" s="54">
        <f t="shared" si="243"/>
        <v>24</v>
      </c>
      <c r="C5915" s="54">
        <f t="shared" si="244"/>
        <v>5906</v>
      </c>
      <c r="D5915" s="60">
        <v>89871.204416634515</v>
      </c>
      <c r="G5915" s="63"/>
      <c r="I5915" s="64"/>
      <c r="J5915" s="64"/>
      <c r="K5915" s="65"/>
      <c r="M5915" s="64"/>
      <c r="N5915" s="66"/>
      <c r="O5915" s="66"/>
      <c r="Q5915" s="67"/>
      <c r="R5915" s="68"/>
      <c r="S5915" s="63"/>
      <c r="AC5915" s="63">
        <v>87190.986506895628</v>
      </c>
      <c r="AD5915" s="63"/>
      <c r="AE5915" s="54" t="s">
        <v>177</v>
      </c>
      <c r="AG5915" s="63"/>
      <c r="AK5915" s="64"/>
      <c r="AL5915" s="64"/>
      <c r="AM5915" s="65"/>
      <c r="AO5915" s="64"/>
      <c r="AP5915" s="66"/>
      <c r="AQ5915" s="66"/>
      <c r="AS5915" s="67"/>
      <c r="AT5915" s="68"/>
    </row>
    <row r="5916" spans="1:46" x14ac:dyDescent="0.25">
      <c r="A5916" s="60">
        <v>89885.963023066521</v>
      </c>
      <c r="B5916" s="54">
        <f t="shared" si="243"/>
        <v>1</v>
      </c>
      <c r="C5916" s="54">
        <f t="shared" si="244"/>
        <v>5907</v>
      </c>
      <c r="D5916" s="60">
        <v>89885.963023066521</v>
      </c>
      <c r="G5916" s="63"/>
      <c r="I5916" s="64"/>
      <c r="J5916" s="64"/>
      <c r="K5916" s="65"/>
      <c r="M5916" s="64"/>
      <c r="N5916" s="66"/>
      <c r="O5916" s="66"/>
      <c r="Q5916" s="67"/>
      <c r="R5916" s="68"/>
      <c r="S5916" s="63"/>
      <c r="AC5916" s="63">
        <v>87206.214179050643</v>
      </c>
      <c r="AD5916" s="63"/>
      <c r="AE5916" s="54" t="s">
        <v>176</v>
      </c>
      <c r="AG5916" s="63"/>
      <c r="AK5916" s="64"/>
      <c r="AL5916" s="64"/>
      <c r="AM5916" s="65"/>
      <c r="AO5916" s="64"/>
      <c r="AP5916" s="66"/>
      <c r="AQ5916" s="66"/>
      <c r="AS5916" s="67"/>
      <c r="AT5916" s="68"/>
    </row>
    <row r="5917" spans="1:46" x14ac:dyDescent="0.25">
      <c r="A5917" s="60">
        <v>89900.776515075006</v>
      </c>
      <c r="B5917" s="54">
        <f t="shared" si="243"/>
        <v>2</v>
      </c>
      <c r="C5917" s="54">
        <f t="shared" si="244"/>
        <v>5908</v>
      </c>
      <c r="D5917" s="60">
        <v>89900.776515075006</v>
      </c>
      <c r="G5917" s="63"/>
      <c r="I5917" s="64"/>
      <c r="J5917" s="64"/>
      <c r="K5917" s="65"/>
      <c r="M5917" s="64"/>
      <c r="N5917" s="66"/>
      <c r="O5917" s="66"/>
      <c r="Q5917" s="67"/>
      <c r="R5917" s="68"/>
      <c r="S5917" s="63"/>
      <c r="AC5917" s="63">
        <v>87220.377729346976</v>
      </c>
      <c r="AD5917" s="63"/>
      <c r="AE5917" s="54" t="s">
        <v>177</v>
      </c>
      <c r="AG5917" s="63"/>
      <c r="AK5917" s="64"/>
      <c r="AL5917" s="64"/>
      <c r="AM5917" s="65"/>
      <c r="AO5917" s="64"/>
      <c r="AP5917" s="66"/>
      <c r="AQ5917" s="66"/>
      <c r="AS5917" s="67"/>
      <c r="AT5917" s="68"/>
    </row>
    <row r="5918" spans="1:46" x14ac:dyDescent="0.25">
      <c r="A5918" s="60">
        <v>89915.686418563128</v>
      </c>
      <c r="B5918" s="54">
        <f t="shared" si="243"/>
        <v>3</v>
      </c>
      <c r="C5918" s="54">
        <f t="shared" si="244"/>
        <v>5909</v>
      </c>
      <c r="D5918" s="60">
        <v>89915.686418563128</v>
      </c>
      <c r="G5918" s="63"/>
      <c r="I5918" s="64"/>
      <c r="J5918" s="64"/>
      <c r="K5918" s="65"/>
      <c r="M5918" s="64"/>
      <c r="N5918" s="66"/>
      <c r="O5918" s="66"/>
      <c r="Q5918" s="67"/>
      <c r="R5918" s="68"/>
      <c r="S5918" s="63"/>
      <c r="AC5918" s="63">
        <v>87235.852553441655</v>
      </c>
      <c r="AD5918" s="63"/>
      <c r="AE5918" s="54" t="s">
        <v>176</v>
      </c>
      <c r="AG5918" s="63"/>
      <c r="AK5918" s="64"/>
      <c r="AL5918" s="64"/>
      <c r="AM5918" s="65"/>
      <c r="AO5918" s="64"/>
      <c r="AP5918" s="66"/>
      <c r="AQ5918" s="66"/>
      <c r="AS5918" s="67"/>
      <c r="AT5918" s="68"/>
    </row>
    <row r="5919" spans="1:46" x14ac:dyDescent="0.25">
      <c r="A5919" s="60">
        <v>89930.699812154286</v>
      </c>
      <c r="B5919" s="54">
        <f t="shared" si="243"/>
        <v>4</v>
      </c>
      <c r="C5919" s="54">
        <f t="shared" si="244"/>
        <v>5910</v>
      </c>
      <c r="D5919" s="60">
        <v>89930.699812154286</v>
      </c>
      <c r="G5919" s="63"/>
      <c r="I5919" s="64"/>
      <c r="J5919" s="64"/>
      <c r="K5919" s="65"/>
      <c r="M5919" s="64"/>
      <c r="N5919" s="66"/>
      <c r="O5919" s="66"/>
      <c r="Q5919" s="67"/>
      <c r="R5919" s="68"/>
      <c r="S5919" s="63"/>
      <c r="AC5919" s="63">
        <v>87249.857543068938</v>
      </c>
      <c r="AD5919" s="63"/>
      <c r="AE5919" s="54" t="s">
        <v>177</v>
      </c>
      <c r="AG5919" s="63"/>
      <c r="AK5919" s="64"/>
      <c r="AL5919" s="64"/>
      <c r="AM5919" s="65"/>
      <c r="AO5919" s="64"/>
      <c r="AP5919" s="66"/>
      <c r="AQ5919" s="66"/>
      <c r="AS5919" s="67"/>
      <c r="AT5919" s="68"/>
    </row>
    <row r="5920" spans="1:46" x14ac:dyDescent="0.25">
      <c r="A5920" s="60">
        <v>89945.845766409766</v>
      </c>
      <c r="B5920" s="54">
        <f t="shared" si="243"/>
        <v>5</v>
      </c>
      <c r="C5920" s="54">
        <f t="shared" si="244"/>
        <v>5911</v>
      </c>
      <c r="D5920" s="60">
        <v>89945.845766409766</v>
      </c>
      <c r="G5920" s="63"/>
      <c r="I5920" s="64"/>
      <c r="J5920" s="64"/>
      <c r="K5920" s="65"/>
      <c r="M5920" s="64"/>
      <c r="N5920" s="66"/>
      <c r="O5920" s="66"/>
      <c r="Q5920" s="67"/>
      <c r="R5920" s="68"/>
      <c r="S5920" s="63"/>
      <c r="AC5920" s="63">
        <v>87265.443867541384</v>
      </c>
      <c r="AD5920" s="63"/>
      <c r="AE5920" s="54" t="s">
        <v>176</v>
      </c>
      <c r="AG5920" s="63"/>
      <c r="AK5920" s="64"/>
      <c r="AL5920" s="64"/>
      <c r="AM5920" s="65"/>
      <c r="AO5920" s="64"/>
      <c r="AP5920" s="66"/>
      <c r="AQ5920" s="66"/>
      <c r="AS5920" s="67"/>
      <c r="AT5920" s="68"/>
    </row>
    <row r="5921" spans="1:46" x14ac:dyDescent="0.25">
      <c r="A5921" s="60">
        <v>89961.116269820835</v>
      </c>
      <c r="B5921" s="54">
        <f t="shared" si="243"/>
        <v>6</v>
      </c>
      <c r="C5921" s="54">
        <f t="shared" si="244"/>
        <v>5912</v>
      </c>
      <c r="D5921" s="60">
        <v>89961.116269820835</v>
      </c>
      <c r="G5921" s="63"/>
      <c r="I5921" s="64"/>
      <c r="J5921" s="64"/>
      <c r="K5921" s="65"/>
      <c r="M5921" s="64"/>
      <c r="N5921" s="66"/>
      <c r="O5921" s="66"/>
      <c r="Q5921" s="67"/>
      <c r="R5921" s="68"/>
      <c r="S5921" s="63"/>
      <c r="AC5921" s="63">
        <v>87279.450779781211</v>
      </c>
      <c r="AD5921" s="63"/>
      <c r="AE5921" s="54" t="s">
        <v>177</v>
      </c>
      <c r="AG5921" s="63"/>
      <c r="AK5921" s="64"/>
      <c r="AL5921" s="64"/>
      <c r="AM5921" s="65"/>
      <c r="AO5921" s="64"/>
      <c r="AP5921" s="66"/>
      <c r="AQ5921" s="66"/>
      <c r="AS5921" s="67"/>
      <c r="AT5921" s="68"/>
    </row>
    <row r="5922" spans="1:46" x14ac:dyDescent="0.25">
      <c r="A5922" s="60">
        <v>89976.522919272073</v>
      </c>
      <c r="B5922" s="54">
        <f t="shared" si="243"/>
        <v>7</v>
      </c>
      <c r="C5922" s="54">
        <f t="shared" si="244"/>
        <v>5913</v>
      </c>
      <c r="D5922" s="60">
        <v>89976.522919272073</v>
      </c>
      <c r="G5922" s="63"/>
      <c r="I5922" s="64"/>
      <c r="J5922" s="64"/>
      <c r="K5922" s="65"/>
      <c r="M5922" s="64"/>
      <c r="N5922" s="66"/>
      <c r="O5922" s="66"/>
      <c r="Q5922" s="67"/>
      <c r="R5922" s="68"/>
      <c r="S5922" s="63"/>
      <c r="AC5922" s="63">
        <v>87294.988038761541</v>
      </c>
      <c r="AD5922" s="63"/>
      <c r="AE5922" s="54" t="s">
        <v>176</v>
      </c>
      <c r="AG5922" s="63"/>
      <c r="AK5922" s="64"/>
      <c r="AL5922" s="64"/>
      <c r="AM5922" s="65"/>
      <c r="AO5922" s="64"/>
      <c r="AP5922" s="66"/>
      <c r="AQ5922" s="66"/>
      <c r="AS5922" s="67"/>
      <c r="AT5922" s="68"/>
    </row>
    <row r="5923" spans="1:46" x14ac:dyDescent="0.25">
      <c r="A5923" s="60">
        <v>89992.040282589383</v>
      </c>
      <c r="B5923" s="54">
        <f t="shared" si="243"/>
        <v>8</v>
      </c>
      <c r="C5923" s="54">
        <f t="shared" si="244"/>
        <v>5914</v>
      </c>
      <c r="D5923" s="60">
        <v>89992.040282589383</v>
      </c>
      <c r="G5923" s="63"/>
      <c r="I5923" s="64"/>
      <c r="J5923" s="64"/>
      <c r="K5923" s="65"/>
      <c r="M5923" s="64"/>
      <c r="N5923" s="66"/>
      <c r="O5923" s="66"/>
      <c r="Q5923" s="67"/>
      <c r="R5923" s="68"/>
      <c r="S5923" s="63"/>
      <c r="AC5923" s="63">
        <v>87309.159571647644</v>
      </c>
      <c r="AD5923" s="63"/>
      <c r="AE5923" s="54" t="s">
        <v>177</v>
      </c>
      <c r="AG5923" s="63"/>
      <c r="AK5923" s="64"/>
      <c r="AL5923" s="64"/>
      <c r="AM5923" s="65"/>
      <c r="AO5923" s="64"/>
      <c r="AP5923" s="66"/>
      <c r="AQ5923" s="66"/>
      <c r="AS5923" s="67"/>
      <c r="AT5923" s="68"/>
    </row>
    <row r="5924" spans="1:46" x14ac:dyDescent="0.25">
      <c r="A5924" s="60">
        <v>90007.66102469014</v>
      </c>
      <c r="B5924" s="54">
        <f t="shared" si="243"/>
        <v>9</v>
      </c>
      <c r="C5924" s="54">
        <f t="shared" si="244"/>
        <v>5915</v>
      </c>
      <c r="D5924" s="60">
        <v>90007.66102469014</v>
      </c>
      <c r="G5924" s="63"/>
      <c r="I5924" s="64"/>
      <c r="J5924" s="64"/>
      <c r="K5924" s="65"/>
      <c r="M5924" s="64"/>
      <c r="N5924" s="66"/>
      <c r="O5924" s="66"/>
      <c r="Q5924" s="67"/>
      <c r="R5924" s="68"/>
      <c r="S5924" s="63"/>
      <c r="AC5924" s="63">
        <v>87324.48473636806</v>
      </c>
      <c r="AD5924" s="63"/>
      <c r="AE5924" s="54" t="s">
        <v>176</v>
      </c>
      <c r="AG5924" s="63"/>
      <c r="AK5924" s="64"/>
      <c r="AL5924" s="64"/>
      <c r="AM5924" s="65"/>
      <c r="AO5924" s="64"/>
      <c r="AP5924" s="66"/>
      <c r="AQ5924" s="66"/>
      <c r="AS5924" s="67"/>
      <c r="AT5924" s="68"/>
    </row>
    <row r="5925" spans="1:46" x14ac:dyDescent="0.25">
      <c r="A5925" s="60">
        <v>90023.346048119012</v>
      </c>
      <c r="B5925" s="54">
        <f t="shared" si="243"/>
        <v>10</v>
      </c>
      <c r="C5925" s="54">
        <f t="shared" si="244"/>
        <v>5916</v>
      </c>
      <c r="D5925" s="60">
        <v>90023.346048119012</v>
      </c>
      <c r="G5925" s="63"/>
      <c r="I5925" s="64"/>
      <c r="J5925" s="64"/>
      <c r="K5925" s="65"/>
      <c r="M5925" s="64"/>
      <c r="N5925" s="66"/>
      <c r="O5925" s="66"/>
      <c r="Q5925" s="67"/>
      <c r="R5925" s="68"/>
      <c r="S5925" s="63"/>
      <c r="AC5925" s="63">
        <v>87338.944594697095</v>
      </c>
      <c r="AD5925" s="63"/>
      <c r="AE5925" s="54" t="s">
        <v>177</v>
      </c>
      <c r="AG5925" s="63"/>
      <c r="AK5925" s="64"/>
      <c r="AL5925" s="64"/>
      <c r="AM5925" s="65"/>
      <c r="AO5925" s="64"/>
      <c r="AP5925" s="66"/>
      <c r="AQ5925" s="66"/>
      <c r="AS5925" s="67"/>
      <c r="AT5925" s="68"/>
    </row>
    <row r="5926" spans="1:46" x14ac:dyDescent="0.25">
      <c r="A5926" s="60">
        <v>90039.07213566266</v>
      </c>
      <c r="B5926" s="54">
        <f t="shared" si="243"/>
        <v>11</v>
      </c>
      <c r="C5926" s="54">
        <f t="shared" si="244"/>
        <v>5917</v>
      </c>
      <c r="D5926" s="60">
        <v>90039.07213566266</v>
      </c>
      <c r="G5926" s="63"/>
      <c r="I5926" s="64"/>
      <c r="J5926" s="64"/>
      <c r="K5926" s="65"/>
      <c r="M5926" s="64"/>
      <c r="N5926" s="66"/>
      <c r="O5926" s="66"/>
      <c r="Q5926" s="67"/>
      <c r="R5926" s="68"/>
      <c r="S5926" s="63"/>
      <c r="AC5926" s="63">
        <v>87353.9293418671</v>
      </c>
      <c r="AD5926" s="63"/>
      <c r="AE5926" s="54" t="s">
        <v>176</v>
      </c>
      <c r="AG5926" s="63"/>
      <c r="AK5926" s="64"/>
      <c r="AL5926" s="64"/>
      <c r="AM5926" s="65"/>
      <c r="AO5926" s="64"/>
      <c r="AP5926" s="66"/>
      <c r="AQ5926" s="66"/>
      <c r="AS5926" s="67"/>
      <c r="AT5926" s="68"/>
    </row>
    <row r="5927" spans="1:46" x14ac:dyDescent="0.25">
      <c r="A5927" s="60">
        <v>90054.796447985806</v>
      </c>
      <c r="B5927" s="54">
        <f t="shared" si="243"/>
        <v>12</v>
      </c>
      <c r="C5927" s="54">
        <f t="shared" si="244"/>
        <v>5918</v>
      </c>
      <c r="D5927" s="60">
        <v>90054.796447985806</v>
      </c>
      <c r="G5927" s="63"/>
      <c r="I5927" s="64"/>
      <c r="J5927" s="64"/>
      <c r="K5927" s="65"/>
      <c r="M5927" s="64"/>
      <c r="N5927" s="66"/>
      <c r="O5927" s="66"/>
      <c r="Q5927" s="67"/>
      <c r="R5927" s="68"/>
      <c r="S5927" s="63"/>
      <c r="AC5927" s="63">
        <v>87368.731885189656</v>
      </c>
      <c r="AD5927" s="63"/>
      <c r="AE5927" s="54" t="s">
        <v>177</v>
      </c>
      <c r="AG5927" s="63"/>
      <c r="AK5927" s="64"/>
      <c r="AL5927" s="64"/>
      <c r="AM5927" s="65"/>
      <c r="AO5927" s="64"/>
      <c r="AP5927" s="66"/>
      <c r="AQ5927" s="66"/>
      <c r="AS5927" s="67"/>
      <c r="AT5927" s="68"/>
    </row>
    <row r="5928" spans="1:46" x14ac:dyDescent="0.25">
      <c r="A5928" s="60">
        <v>90070.487680192571</v>
      </c>
      <c r="B5928" s="54">
        <f t="shared" si="243"/>
        <v>13</v>
      </c>
      <c r="C5928" s="54">
        <f t="shared" si="244"/>
        <v>5919</v>
      </c>
      <c r="D5928" s="60">
        <v>90070.487680192571</v>
      </c>
      <c r="G5928" s="63"/>
      <c r="I5928" s="64"/>
      <c r="J5928" s="64"/>
      <c r="K5928" s="65"/>
      <c r="M5928" s="64"/>
      <c r="N5928" s="66"/>
      <c r="O5928" s="66"/>
      <c r="Q5928" s="67"/>
      <c r="R5928" s="68"/>
      <c r="S5928" s="63"/>
      <c r="AC5928" s="63">
        <v>87383.323609683663</v>
      </c>
      <c r="AD5928" s="63"/>
      <c r="AE5928" s="54" t="s">
        <v>176</v>
      </c>
      <c r="AG5928" s="63"/>
      <c r="AK5928" s="64"/>
      <c r="AL5928" s="64"/>
      <c r="AM5928" s="65"/>
      <c r="AO5928" s="64"/>
      <c r="AP5928" s="66"/>
      <c r="AQ5928" s="66"/>
      <c r="AS5928" s="67"/>
      <c r="AT5928" s="68"/>
    </row>
    <row r="5929" spans="1:46" x14ac:dyDescent="0.25">
      <c r="A5929" s="60">
        <v>90086.111233287957</v>
      </c>
      <c r="B5929" s="54">
        <f t="shared" si="243"/>
        <v>14</v>
      </c>
      <c r="C5929" s="54">
        <f t="shared" si="244"/>
        <v>5920</v>
      </c>
      <c r="D5929" s="60">
        <v>90086.111233287957</v>
      </c>
      <c r="G5929" s="63"/>
      <c r="I5929" s="64"/>
      <c r="J5929" s="64"/>
      <c r="K5929" s="65"/>
      <c r="M5929" s="64"/>
      <c r="N5929" s="66"/>
      <c r="O5929" s="66"/>
      <c r="Q5929" s="67"/>
      <c r="R5929" s="68"/>
      <c r="S5929" s="63"/>
      <c r="AC5929" s="63">
        <v>87398.4500562842</v>
      </c>
      <c r="AD5929" s="63"/>
      <c r="AE5929" s="54" t="s">
        <v>177</v>
      </c>
      <c r="AG5929" s="63"/>
      <c r="AK5929" s="64"/>
      <c r="AL5929" s="64"/>
      <c r="AM5929" s="65"/>
      <c r="AO5929" s="64"/>
      <c r="AP5929" s="66"/>
      <c r="AQ5929" s="66"/>
      <c r="AS5929" s="67"/>
      <c r="AT5929" s="68"/>
    </row>
    <row r="5930" spans="1:46" x14ac:dyDescent="0.25">
      <c r="A5930" s="60">
        <v>90101.637876882218</v>
      </c>
      <c r="B5930" s="54">
        <f t="shared" si="243"/>
        <v>15</v>
      </c>
      <c r="C5930" s="54">
        <f t="shared" si="244"/>
        <v>5921</v>
      </c>
      <c r="D5930" s="60">
        <v>90101.637876882218</v>
      </c>
      <c r="G5930" s="63"/>
      <c r="I5930" s="64"/>
      <c r="J5930" s="64"/>
      <c r="K5930" s="65"/>
      <c r="M5930" s="64"/>
      <c r="N5930" s="66"/>
      <c r="O5930" s="66"/>
      <c r="Q5930" s="67"/>
      <c r="R5930" s="68"/>
      <c r="S5930" s="63"/>
      <c r="AC5930" s="63">
        <v>87412.687149076257</v>
      </c>
      <c r="AD5930" s="63"/>
      <c r="AE5930" s="54" t="s">
        <v>176</v>
      </c>
      <c r="AG5930" s="63"/>
      <c r="AK5930" s="64"/>
      <c r="AL5930" s="64"/>
      <c r="AM5930" s="65"/>
      <c r="AO5930" s="64"/>
      <c r="AP5930" s="66"/>
      <c r="AQ5930" s="66"/>
      <c r="AS5930" s="67"/>
      <c r="AT5930" s="68"/>
    </row>
    <row r="5931" spans="1:46" x14ac:dyDescent="0.25">
      <c r="A5931" s="60">
        <v>90117.050649948418</v>
      </c>
      <c r="B5931" s="54">
        <f t="shared" si="243"/>
        <v>16</v>
      </c>
      <c r="C5931" s="54">
        <f t="shared" si="244"/>
        <v>5922</v>
      </c>
      <c r="D5931" s="60">
        <v>90117.050649948418</v>
      </c>
      <c r="G5931" s="63"/>
      <c r="I5931" s="64"/>
      <c r="J5931" s="64"/>
      <c r="K5931" s="65"/>
      <c r="M5931" s="64"/>
      <c r="N5931" s="66"/>
      <c r="O5931" s="66"/>
      <c r="Q5931" s="67"/>
      <c r="R5931" s="68"/>
      <c r="S5931" s="63"/>
      <c r="AC5931" s="63">
        <v>87428.062554905657</v>
      </c>
      <c r="AD5931" s="63"/>
      <c r="AE5931" s="54" t="s">
        <v>177</v>
      </c>
      <c r="AG5931" s="63"/>
      <c r="AK5931" s="64"/>
      <c r="AL5931" s="64"/>
      <c r="AM5931" s="65"/>
      <c r="AO5931" s="64"/>
      <c r="AP5931" s="66"/>
      <c r="AQ5931" s="66"/>
      <c r="AS5931" s="67"/>
      <c r="AT5931" s="68"/>
    </row>
    <row r="5932" spans="1:46" x14ac:dyDescent="0.25">
      <c r="A5932" s="60">
        <v>90132.331294317264</v>
      </c>
      <c r="B5932" s="54">
        <f t="shared" si="243"/>
        <v>17</v>
      </c>
      <c r="C5932" s="54">
        <f t="shared" si="244"/>
        <v>5923</v>
      </c>
      <c r="D5932" s="60">
        <v>90132.331294317264</v>
      </c>
      <c r="G5932" s="63"/>
      <c r="I5932" s="64"/>
      <c r="J5932" s="64"/>
      <c r="K5932" s="65"/>
      <c r="M5932" s="64"/>
      <c r="N5932" s="66"/>
      <c r="O5932" s="66"/>
      <c r="Q5932" s="67"/>
      <c r="R5932" s="68"/>
      <c r="S5932" s="63"/>
      <c r="AC5932" s="63">
        <v>87442.056880248711</v>
      </c>
      <c r="AD5932" s="63"/>
      <c r="AE5932" s="54" t="s">
        <v>176</v>
      </c>
      <c r="AG5932" s="63"/>
      <c r="AK5932" s="64"/>
      <c r="AL5932" s="64"/>
      <c r="AM5932" s="65"/>
      <c r="AO5932" s="64"/>
      <c r="AP5932" s="66"/>
      <c r="AQ5932" s="66"/>
      <c r="AS5932" s="67"/>
      <c r="AT5932" s="68"/>
    </row>
    <row r="5933" spans="1:46" x14ac:dyDescent="0.25">
      <c r="A5933" s="60">
        <v>90147.48408351047</v>
      </c>
      <c r="B5933" s="54">
        <f t="shared" si="243"/>
        <v>18</v>
      </c>
      <c r="C5933" s="54">
        <f t="shared" si="244"/>
        <v>5924</v>
      </c>
      <c r="D5933" s="60">
        <v>90147.48408351047</v>
      </c>
      <c r="G5933" s="63"/>
      <c r="I5933" s="64"/>
      <c r="J5933" s="64"/>
      <c r="K5933" s="65"/>
      <c r="M5933" s="64"/>
      <c r="N5933" s="66"/>
      <c r="O5933" s="66"/>
      <c r="Q5933" s="67"/>
      <c r="R5933" s="68"/>
      <c r="S5933" s="63"/>
      <c r="AC5933" s="63">
        <v>87457.569299072027</v>
      </c>
      <c r="AD5933" s="63"/>
      <c r="AE5933" s="54" t="s">
        <v>177</v>
      </c>
      <c r="AG5933" s="63"/>
      <c r="AK5933" s="64"/>
      <c r="AL5933" s="64"/>
      <c r="AM5933" s="65"/>
      <c r="AO5933" s="64"/>
      <c r="AP5933" s="66"/>
      <c r="AQ5933" s="66"/>
      <c r="AS5933" s="67"/>
      <c r="AT5933" s="68"/>
    </row>
    <row r="5934" spans="1:46" x14ac:dyDescent="0.25">
      <c r="A5934" s="60">
        <v>90162.506215947215</v>
      </c>
      <c r="B5934" s="54">
        <f t="shared" si="243"/>
        <v>19</v>
      </c>
      <c r="C5934" s="54">
        <f t="shared" si="244"/>
        <v>5925</v>
      </c>
      <c r="D5934" s="60">
        <v>90162.506215947215</v>
      </c>
      <c r="G5934" s="63"/>
      <c r="I5934" s="64"/>
      <c r="J5934" s="64"/>
      <c r="K5934" s="65"/>
      <c r="M5934" s="64"/>
      <c r="N5934" s="66"/>
      <c r="O5934" s="66"/>
      <c r="Q5934" s="67"/>
      <c r="R5934" s="68"/>
      <c r="S5934" s="63"/>
      <c r="AC5934" s="63">
        <v>87471.475198894739</v>
      </c>
      <c r="AD5934" s="63"/>
      <c r="AE5934" s="54" t="s">
        <v>176</v>
      </c>
      <c r="AG5934" s="63"/>
      <c r="AK5934" s="64"/>
      <c r="AL5934" s="64"/>
      <c r="AM5934" s="65"/>
      <c r="AO5934" s="64"/>
      <c r="AP5934" s="66"/>
      <c r="AQ5934" s="66"/>
      <c r="AS5934" s="67"/>
      <c r="AT5934" s="68"/>
    </row>
    <row r="5935" spans="1:46" x14ac:dyDescent="0.25">
      <c r="A5935" s="60">
        <v>90177.421188347042</v>
      </c>
      <c r="B5935" s="54">
        <f t="shared" si="243"/>
        <v>20</v>
      </c>
      <c r="C5935" s="54">
        <f t="shared" si="244"/>
        <v>5926</v>
      </c>
      <c r="D5935" s="60">
        <v>90177.421188347042</v>
      </c>
      <c r="G5935" s="63"/>
      <c r="I5935" s="64"/>
      <c r="J5935" s="64"/>
      <c r="K5935" s="65"/>
      <c r="M5935" s="64"/>
      <c r="N5935" s="66"/>
      <c r="O5935" s="66"/>
      <c r="Q5935" s="67"/>
      <c r="R5935" s="68"/>
      <c r="S5935" s="63"/>
      <c r="AC5935" s="63">
        <v>87486.990542913321</v>
      </c>
      <c r="AD5935" s="63"/>
      <c r="AE5935" s="54" t="s">
        <v>177</v>
      </c>
      <c r="AG5935" s="63"/>
      <c r="AK5935" s="64"/>
      <c r="AL5935" s="64"/>
      <c r="AM5935" s="65"/>
      <c r="AO5935" s="64"/>
      <c r="AP5935" s="66"/>
      <c r="AQ5935" s="66"/>
      <c r="AS5935" s="67"/>
      <c r="AT5935" s="68"/>
    </row>
    <row r="5936" spans="1:46" x14ac:dyDescent="0.25">
      <c r="A5936" s="60">
        <v>90192.240312565118</v>
      </c>
      <c r="B5936" s="54">
        <f t="shared" si="243"/>
        <v>21</v>
      </c>
      <c r="C5936" s="54">
        <f t="shared" si="244"/>
        <v>5927</v>
      </c>
      <c r="D5936" s="60">
        <v>90192.240312565118</v>
      </c>
      <c r="G5936" s="63"/>
      <c r="I5936" s="64"/>
      <c r="J5936" s="64"/>
      <c r="K5936" s="65"/>
      <c r="M5936" s="64"/>
      <c r="N5936" s="66"/>
      <c r="O5936" s="66"/>
      <c r="Q5936" s="67"/>
      <c r="R5936" s="68"/>
      <c r="S5936" s="63"/>
      <c r="AC5936" s="63">
        <v>87500.974435351323</v>
      </c>
      <c r="AD5936" s="63"/>
      <c r="AE5936" s="54" t="s">
        <v>176</v>
      </c>
      <c r="AG5936" s="63"/>
      <c r="AK5936" s="64"/>
      <c r="AL5936" s="64"/>
      <c r="AM5936" s="65"/>
      <c r="AO5936" s="64"/>
      <c r="AP5936" s="66"/>
      <c r="AQ5936" s="66"/>
      <c r="AS5936" s="67"/>
      <c r="AT5936" s="68"/>
    </row>
    <row r="5937" spans="1:46" x14ac:dyDescent="0.25">
      <c r="A5937" s="60">
        <v>90207.000425348524</v>
      </c>
      <c r="B5937" s="54">
        <f t="shared" si="243"/>
        <v>22</v>
      </c>
      <c r="C5937" s="54">
        <f t="shared" si="244"/>
        <v>5928</v>
      </c>
      <c r="D5937" s="60">
        <v>90207.000425348524</v>
      </c>
      <c r="G5937" s="63"/>
      <c r="I5937" s="64"/>
      <c r="J5937" s="64"/>
      <c r="K5937" s="65"/>
      <c r="M5937" s="64"/>
      <c r="N5937" s="66"/>
      <c r="O5937" s="66"/>
      <c r="Q5937" s="67"/>
      <c r="R5937" s="68"/>
      <c r="S5937" s="63"/>
      <c r="AC5937" s="63">
        <v>87516.353436430451</v>
      </c>
      <c r="AD5937" s="63"/>
      <c r="AE5937" s="54" t="s">
        <v>177</v>
      </c>
      <c r="AG5937" s="63"/>
      <c r="AK5937" s="64"/>
      <c r="AL5937" s="64"/>
      <c r="AM5937" s="65"/>
      <c r="AO5937" s="64"/>
      <c r="AP5937" s="66"/>
      <c r="AQ5937" s="66"/>
      <c r="AS5937" s="67"/>
      <c r="AT5937" s="68"/>
    </row>
    <row r="5938" spans="1:46" x14ac:dyDescent="0.25">
      <c r="A5938" s="60">
        <v>90221.721971319988</v>
      </c>
      <c r="B5938" s="54">
        <f t="shared" si="243"/>
        <v>23</v>
      </c>
      <c r="C5938" s="54">
        <f t="shared" si="244"/>
        <v>5929</v>
      </c>
      <c r="D5938" s="60">
        <v>90221.721971319988</v>
      </c>
      <c r="G5938" s="63"/>
      <c r="I5938" s="64"/>
      <c r="J5938" s="64"/>
      <c r="K5938" s="65"/>
      <c r="M5938" s="64"/>
      <c r="N5938" s="66"/>
      <c r="O5938" s="66"/>
      <c r="Q5938" s="67"/>
      <c r="R5938" s="68"/>
      <c r="S5938" s="63"/>
      <c r="AC5938" s="63">
        <v>87530.565102001652</v>
      </c>
      <c r="AD5938" s="63"/>
      <c r="AE5938" s="54" t="s">
        <v>176</v>
      </c>
      <c r="AG5938" s="63"/>
      <c r="AK5938" s="64"/>
      <c r="AL5938" s="64"/>
      <c r="AM5938" s="65"/>
      <c r="AO5938" s="64"/>
      <c r="AP5938" s="66"/>
      <c r="AQ5938" s="66"/>
      <c r="AS5938" s="67"/>
      <c r="AT5938" s="68"/>
    </row>
    <row r="5939" spans="1:46" x14ac:dyDescent="0.25">
      <c r="A5939" s="60">
        <v>90236.447469579522</v>
      </c>
      <c r="B5939" s="54">
        <f t="shared" si="243"/>
        <v>24</v>
      </c>
      <c r="C5939" s="54">
        <f t="shared" si="244"/>
        <v>5930</v>
      </c>
      <c r="D5939" s="60">
        <v>90236.447469579522</v>
      </c>
      <c r="G5939" s="63"/>
      <c r="I5939" s="64"/>
      <c r="J5939" s="64"/>
      <c r="K5939" s="65"/>
      <c r="M5939" s="64"/>
      <c r="N5939" s="66"/>
      <c r="O5939" s="66"/>
      <c r="Q5939" s="67"/>
      <c r="R5939" s="68"/>
      <c r="S5939" s="63"/>
      <c r="AC5939" s="63">
        <v>87545.687653658446</v>
      </c>
      <c r="AD5939" s="63"/>
      <c r="AE5939" s="54" t="s">
        <v>177</v>
      </c>
      <c r="AG5939" s="63"/>
      <c r="AK5939" s="64"/>
      <c r="AL5939" s="64"/>
      <c r="AM5939" s="65"/>
      <c r="AO5939" s="64"/>
      <c r="AP5939" s="66"/>
      <c r="AQ5939" s="66"/>
      <c r="AS5939" s="67"/>
      <c r="AT5939" s="68"/>
    </row>
    <row r="5940" spans="1:46" x14ac:dyDescent="0.25">
      <c r="A5940" s="60">
        <v>90251.199692787603</v>
      </c>
      <c r="B5940" s="54">
        <f t="shared" si="243"/>
        <v>1</v>
      </c>
      <c r="C5940" s="54">
        <f t="shared" si="244"/>
        <v>5931</v>
      </c>
      <c r="D5940" s="60">
        <v>90251.199692787603</v>
      </c>
      <c r="G5940" s="63"/>
      <c r="I5940" s="64"/>
      <c r="J5940" s="64"/>
      <c r="K5940" s="65"/>
      <c r="M5940" s="64"/>
      <c r="N5940" s="66"/>
      <c r="O5940" s="66"/>
      <c r="Q5940" s="67"/>
      <c r="R5940" s="68"/>
      <c r="S5940" s="63"/>
      <c r="AC5940" s="63">
        <v>87560.23378956411</v>
      </c>
      <c r="AD5940" s="63"/>
      <c r="AE5940" s="54" t="s">
        <v>176</v>
      </c>
      <c r="AG5940" s="63"/>
      <c r="AK5940" s="64"/>
      <c r="AL5940" s="64"/>
      <c r="AM5940" s="65"/>
      <c r="AO5940" s="64"/>
      <c r="AP5940" s="66"/>
      <c r="AQ5940" s="66"/>
      <c r="AS5940" s="67"/>
      <c r="AT5940" s="68"/>
    </row>
    <row r="5941" spans="1:46" x14ac:dyDescent="0.25">
      <c r="A5941" s="60">
        <v>90266.019007074181</v>
      </c>
      <c r="B5941" s="54">
        <f t="shared" si="243"/>
        <v>2</v>
      </c>
      <c r="C5941" s="54">
        <f t="shared" si="244"/>
        <v>5932</v>
      </c>
      <c r="D5941" s="60">
        <v>90266.019007074181</v>
      </c>
      <c r="G5941" s="63"/>
      <c r="I5941" s="64"/>
      <c r="J5941" s="64"/>
      <c r="K5941" s="65"/>
      <c r="M5941" s="64"/>
      <c r="N5941" s="66"/>
      <c r="O5941" s="66"/>
      <c r="Q5941" s="67"/>
      <c r="R5941" s="68"/>
      <c r="S5941" s="63"/>
      <c r="AC5941" s="63">
        <v>87575.026177627034</v>
      </c>
      <c r="AD5941" s="63"/>
      <c r="AE5941" s="54" t="s">
        <v>177</v>
      </c>
      <c r="AG5941" s="63"/>
      <c r="AK5941" s="64"/>
      <c r="AL5941" s="64"/>
      <c r="AM5941" s="65"/>
      <c r="AO5941" s="64"/>
      <c r="AP5941" s="66"/>
      <c r="AQ5941" s="66"/>
      <c r="AS5941" s="67"/>
      <c r="AT5941" s="68"/>
    </row>
    <row r="5942" spans="1:46" x14ac:dyDescent="0.25">
      <c r="A5942" s="60">
        <v>90280.92280959012</v>
      </c>
      <c r="B5942" s="54">
        <f t="shared" si="243"/>
        <v>3</v>
      </c>
      <c r="C5942" s="54">
        <f t="shared" si="244"/>
        <v>5933</v>
      </c>
      <c r="D5942" s="60">
        <v>90280.92280959012</v>
      </c>
      <c r="G5942" s="63"/>
      <c r="I5942" s="64"/>
      <c r="J5942" s="64"/>
      <c r="K5942" s="65"/>
      <c r="M5942" s="64"/>
      <c r="N5942" s="66"/>
      <c r="O5942" s="66"/>
      <c r="Q5942" s="67"/>
      <c r="R5942" s="68"/>
      <c r="S5942" s="63"/>
      <c r="AC5942" s="63">
        <v>87589.95086484449</v>
      </c>
      <c r="AD5942" s="63"/>
      <c r="AE5942" s="54" t="s">
        <v>176</v>
      </c>
      <c r="AG5942" s="63"/>
      <c r="AK5942" s="64"/>
      <c r="AL5942" s="64"/>
      <c r="AM5942" s="65"/>
      <c r="AO5942" s="64"/>
      <c r="AP5942" s="66"/>
      <c r="AQ5942" s="66"/>
      <c r="AS5942" s="67"/>
      <c r="AT5942" s="68"/>
    </row>
    <row r="5943" spans="1:46" x14ac:dyDescent="0.25">
      <c r="A5943" s="60">
        <v>90295.942441148683</v>
      </c>
      <c r="B5943" s="54">
        <f t="shared" si="243"/>
        <v>4</v>
      </c>
      <c r="C5943" s="54">
        <f t="shared" si="244"/>
        <v>5934</v>
      </c>
      <c r="D5943" s="60">
        <v>90295.942441148683</v>
      </c>
      <c r="G5943" s="63"/>
      <c r="I5943" s="64"/>
      <c r="J5943" s="64"/>
      <c r="K5943" s="65"/>
      <c r="M5943" s="64"/>
      <c r="N5943" s="66"/>
      <c r="O5943" s="66"/>
      <c r="Q5943" s="67"/>
      <c r="R5943" s="68"/>
      <c r="S5943" s="63"/>
      <c r="AC5943" s="63">
        <v>87604.405020659789</v>
      </c>
      <c r="AD5943" s="63"/>
      <c r="AE5943" s="54" t="s">
        <v>177</v>
      </c>
      <c r="AG5943" s="63"/>
      <c r="AK5943" s="64"/>
      <c r="AL5943" s="64"/>
      <c r="AM5943" s="65"/>
      <c r="AO5943" s="64"/>
      <c r="AP5943" s="66"/>
      <c r="AQ5943" s="66"/>
      <c r="AS5943" s="67"/>
      <c r="AT5943" s="68"/>
    </row>
    <row r="5944" spans="1:46" x14ac:dyDescent="0.25">
      <c r="A5944" s="60">
        <v>90311.082258144859</v>
      </c>
      <c r="B5944" s="54">
        <f t="shared" si="243"/>
        <v>5</v>
      </c>
      <c r="C5944" s="54">
        <f t="shared" si="244"/>
        <v>5935</v>
      </c>
      <c r="D5944" s="60">
        <v>90311.082258144859</v>
      </c>
      <c r="G5944" s="63"/>
      <c r="I5944" s="64"/>
      <c r="J5944" s="64"/>
      <c r="K5944" s="65"/>
      <c r="M5944" s="64"/>
      <c r="N5944" s="66"/>
      <c r="O5944" s="66"/>
      <c r="Q5944" s="67"/>
      <c r="R5944" s="68"/>
      <c r="S5944" s="63"/>
      <c r="AC5944" s="63">
        <v>87619.679945479147</v>
      </c>
      <c r="AD5944" s="63"/>
      <c r="AE5944" s="54" t="s">
        <v>176</v>
      </c>
      <c r="AG5944" s="63"/>
      <c r="AK5944" s="64"/>
      <c r="AL5944" s="64"/>
      <c r="AM5944" s="65"/>
      <c r="AO5944" s="64"/>
      <c r="AP5944" s="66"/>
      <c r="AQ5944" s="66"/>
      <c r="AS5944" s="67"/>
      <c r="AT5944" s="68"/>
    </row>
    <row r="5945" spans="1:46" x14ac:dyDescent="0.25">
      <c r="A5945" s="60">
        <v>90326.359591069166</v>
      </c>
      <c r="B5945" s="54">
        <f t="shared" si="243"/>
        <v>6</v>
      </c>
      <c r="C5945" s="54">
        <f t="shared" si="244"/>
        <v>5936</v>
      </c>
      <c r="D5945" s="60">
        <v>90326.359591069166</v>
      </c>
      <c r="G5945" s="63"/>
      <c r="I5945" s="64"/>
      <c r="J5945" s="64"/>
      <c r="K5945" s="65"/>
      <c r="M5945" s="64"/>
      <c r="N5945" s="66"/>
      <c r="O5945" s="66"/>
      <c r="Q5945" s="67"/>
      <c r="R5945" s="68"/>
      <c r="S5945" s="63"/>
      <c r="AC5945" s="63">
        <v>87633.857725890353</v>
      </c>
      <c r="AD5945" s="63"/>
      <c r="AE5945" s="54" t="s">
        <v>177</v>
      </c>
      <c r="AG5945" s="63"/>
      <c r="AK5945" s="64"/>
      <c r="AL5945" s="64"/>
      <c r="AM5945" s="65"/>
      <c r="AO5945" s="64"/>
      <c r="AP5945" s="66"/>
      <c r="AQ5945" s="66"/>
      <c r="AS5945" s="67"/>
      <c r="AT5945" s="68"/>
    </row>
    <row r="5946" spans="1:46" x14ac:dyDescent="0.25">
      <c r="A5946" s="60">
        <v>90341.760058594402</v>
      </c>
      <c r="B5946" s="54">
        <f t="shared" si="243"/>
        <v>7</v>
      </c>
      <c r="C5946" s="54">
        <f t="shared" si="244"/>
        <v>5937</v>
      </c>
      <c r="D5946" s="60">
        <v>90341.760058594402</v>
      </c>
      <c r="G5946" s="63"/>
      <c r="I5946" s="64"/>
      <c r="J5946" s="64"/>
      <c r="K5946" s="65"/>
      <c r="M5946" s="64"/>
      <c r="N5946" s="66"/>
      <c r="O5946" s="66"/>
      <c r="Q5946" s="67"/>
      <c r="R5946" s="68"/>
      <c r="S5946" s="63"/>
      <c r="AC5946" s="63">
        <v>87649.381972039584</v>
      </c>
      <c r="AD5946" s="63"/>
      <c r="AE5946" s="54" t="s">
        <v>176</v>
      </c>
      <c r="AG5946" s="63"/>
      <c r="AK5946" s="64"/>
      <c r="AL5946" s="64"/>
      <c r="AM5946" s="65"/>
      <c r="AO5946" s="64"/>
      <c r="AP5946" s="66"/>
      <c r="AQ5946" s="66"/>
      <c r="AS5946" s="67"/>
      <c r="AT5946" s="68"/>
    </row>
    <row r="5947" spans="1:46" x14ac:dyDescent="0.25">
      <c r="A5947" s="60">
        <v>90357.284829105716</v>
      </c>
      <c r="B5947" s="54">
        <f t="shared" si="243"/>
        <v>8</v>
      </c>
      <c r="C5947" s="54">
        <f t="shared" si="244"/>
        <v>5938</v>
      </c>
      <c r="D5947" s="60">
        <v>90357.284829105716</v>
      </c>
      <c r="G5947" s="63"/>
      <c r="I5947" s="64"/>
      <c r="J5947" s="64"/>
      <c r="K5947" s="65"/>
      <c r="M5947" s="64"/>
      <c r="N5947" s="66"/>
      <c r="O5947" s="66"/>
      <c r="Q5947" s="67"/>
      <c r="R5947" s="68"/>
      <c r="S5947" s="63"/>
      <c r="AC5947" s="63">
        <v>87663.404302557465</v>
      </c>
      <c r="AD5947" s="63"/>
      <c r="AE5947" s="54" t="s">
        <v>177</v>
      </c>
      <c r="AG5947" s="63"/>
      <c r="AK5947" s="64"/>
      <c r="AL5947" s="64"/>
      <c r="AM5947" s="65"/>
      <c r="AO5947" s="64"/>
      <c r="AP5947" s="66"/>
      <c r="AQ5947" s="66"/>
      <c r="AS5947" s="67"/>
      <c r="AT5947" s="68"/>
    </row>
    <row r="5948" spans="1:46" x14ac:dyDescent="0.25">
      <c r="A5948" s="60">
        <v>90372.899970621336</v>
      </c>
      <c r="B5948" s="54">
        <f t="shared" si="243"/>
        <v>9</v>
      </c>
      <c r="C5948" s="54">
        <f t="shared" si="244"/>
        <v>5939</v>
      </c>
      <c r="D5948" s="60">
        <v>90372.899970621336</v>
      </c>
      <c r="G5948" s="63"/>
      <c r="I5948" s="64"/>
      <c r="J5948" s="64"/>
      <c r="K5948" s="65"/>
      <c r="M5948" s="64"/>
      <c r="N5948" s="66"/>
      <c r="O5948" s="66"/>
      <c r="Q5948" s="67"/>
      <c r="R5948" s="68"/>
      <c r="S5948" s="63"/>
      <c r="AC5948" s="63">
        <v>87679.018124003895</v>
      </c>
      <c r="AD5948" s="63"/>
      <c r="AE5948" s="54" t="s">
        <v>176</v>
      </c>
      <c r="AG5948" s="63"/>
      <c r="AK5948" s="64"/>
      <c r="AL5948" s="64"/>
      <c r="AM5948" s="65"/>
      <c r="AO5948" s="64"/>
      <c r="AP5948" s="66"/>
      <c r="AQ5948" s="66"/>
      <c r="AS5948" s="67"/>
      <c r="AT5948" s="68"/>
    </row>
    <row r="5949" spans="1:46" x14ac:dyDescent="0.25">
      <c r="A5949" s="60">
        <v>90388.592236593366</v>
      </c>
      <c r="B5949" s="54">
        <f t="shared" si="243"/>
        <v>10</v>
      </c>
      <c r="C5949" s="54">
        <f t="shared" si="244"/>
        <v>5940</v>
      </c>
      <c r="D5949" s="60">
        <v>90388.592236593366</v>
      </c>
      <c r="G5949" s="63"/>
      <c r="I5949" s="64"/>
      <c r="J5949" s="64"/>
      <c r="K5949" s="65"/>
      <c r="M5949" s="64"/>
      <c r="N5949" s="66"/>
      <c r="O5949" s="66"/>
      <c r="Q5949" s="67"/>
      <c r="R5949" s="68"/>
      <c r="S5949" s="63"/>
      <c r="AC5949" s="63">
        <v>87693.040199898649</v>
      </c>
      <c r="AD5949" s="63"/>
      <c r="AE5949" s="54" t="s">
        <v>177</v>
      </c>
      <c r="AG5949" s="63"/>
      <c r="AK5949" s="64"/>
      <c r="AL5949" s="64"/>
      <c r="AM5949" s="65"/>
      <c r="AO5949" s="64"/>
      <c r="AP5949" s="66"/>
      <c r="AQ5949" s="66"/>
      <c r="AS5949" s="67"/>
      <c r="AT5949" s="68"/>
    </row>
    <row r="5950" spans="1:46" x14ac:dyDescent="0.25">
      <c r="A5950" s="60">
        <v>90404.3141431408</v>
      </c>
      <c r="B5950" s="54">
        <f t="shared" si="243"/>
        <v>11</v>
      </c>
      <c r="C5950" s="54">
        <f t="shared" si="244"/>
        <v>5941</v>
      </c>
      <c r="D5950" s="60">
        <v>90404.3141431408</v>
      </c>
      <c r="G5950" s="63"/>
      <c r="I5950" s="64"/>
      <c r="J5950" s="64"/>
      <c r="K5950" s="65"/>
      <c r="M5950" s="64"/>
      <c r="N5950" s="66"/>
      <c r="O5950" s="66"/>
      <c r="Q5950" s="67"/>
      <c r="R5950" s="68"/>
      <c r="S5950" s="63"/>
      <c r="AC5950" s="63">
        <v>87708.559888572432</v>
      </c>
      <c r="AD5950" s="63"/>
      <c r="AE5950" s="54" t="s">
        <v>176</v>
      </c>
      <c r="AG5950" s="63"/>
      <c r="AK5950" s="64"/>
      <c r="AL5950" s="64"/>
      <c r="AM5950" s="65"/>
      <c r="AO5950" s="64"/>
      <c r="AP5950" s="66"/>
      <c r="AQ5950" s="66"/>
      <c r="AS5950" s="67"/>
      <c r="AT5950" s="68"/>
    </row>
    <row r="5951" spans="1:46" x14ac:dyDescent="0.25">
      <c r="A5951" s="60">
        <v>90420.043976843357</v>
      </c>
      <c r="B5951" s="54">
        <f t="shared" si="243"/>
        <v>12</v>
      </c>
      <c r="C5951" s="54">
        <f t="shared" si="244"/>
        <v>5942</v>
      </c>
      <c r="D5951" s="60">
        <v>90420.043976843357</v>
      </c>
      <c r="G5951" s="63"/>
      <c r="I5951" s="64"/>
      <c r="J5951" s="64"/>
      <c r="K5951" s="65"/>
      <c r="M5951" s="64"/>
      <c r="N5951" s="66"/>
      <c r="O5951" s="66"/>
      <c r="Q5951" s="67"/>
      <c r="R5951" s="68"/>
      <c r="S5951" s="63"/>
      <c r="AC5951" s="63">
        <v>87722.736016171053</v>
      </c>
      <c r="AD5951" s="63"/>
      <c r="AE5951" s="54" t="s">
        <v>177</v>
      </c>
      <c r="AG5951" s="63"/>
      <c r="AK5951" s="64"/>
      <c r="AL5951" s="64"/>
      <c r="AM5951" s="65"/>
      <c r="AO5951" s="64"/>
      <c r="AP5951" s="66"/>
      <c r="AQ5951" s="66"/>
      <c r="AS5951" s="67"/>
      <c r="AT5951" s="68"/>
    </row>
    <row r="5952" spans="1:46" x14ac:dyDescent="0.25">
      <c r="A5952" s="60">
        <v>90435.732813797891</v>
      </c>
      <c r="B5952" s="54">
        <f t="shared" si="243"/>
        <v>13</v>
      </c>
      <c r="C5952" s="54">
        <f t="shared" si="244"/>
        <v>5943</v>
      </c>
      <c r="D5952" s="60">
        <v>90435.732813797891</v>
      </c>
      <c r="G5952" s="63"/>
      <c r="I5952" s="64"/>
      <c r="J5952" s="64"/>
      <c r="K5952" s="65"/>
      <c r="M5952" s="64"/>
      <c r="N5952" s="66"/>
      <c r="O5952" s="66"/>
      <c r="Q5952" s="67"/>
      <c r="R5952" s="68"/>
      <c r="S5952" s="63"/>
      <c r="AC5952" s="63">
        <v>87738.001776213758</v>
      </c>
      <c r="AD5952" s="63"/>
      <c r="AE5952" s="54" t="s">
        <v>176</v>
      </c>
      <c r="AG5952" s="63"/>
      <c r="AK5952" s="64"/>
      <c r="AL5952" s="64"/>
      <c r="AM5952" s="65"/>
      <c r="AO5952" s="64"/>
      <c r="AP5952" s="66"/>
      <c r="AQ5952" s="66"/>
      <c r="AS5952" s="67"/>
      <c r="AT5952" s="68"/>
    </row>
    <row r="5953" spans="1:46" x14ac:dyDescent="0.25">
      <c r="A5953" s="60">
        <v>90451.358966130763</v>
      </c>
      <c r="B5953" s="54">
        <f t="shared" si="243"/>
        <v>14</v>
      </c>
      <c r="C5953" s="54">
        <f t="shared" si="244"/>
        <v>5944</v>
      </c>
      <c r="D5953" s="60">
        <v>90451.358966130763</v>
      </c>
      <c r="G5953" s="63"/>
      <c r="I5953" s="64"/>
      <c r="J5953" s="64"/>
      <c r="K5953" s="65"/>
      <c r="M5953" s="64"/>
      <c r="N5953" s="66"/>
      <c r="O5953" s="66"/>
      <c r="Q5953" s="67"/>
      <c r="R5953" s="68"/>
      <c r="S5953" s="63"/>
      <c r="AC5953" s="63">
        <v>87752.451031825505</v>
      </c>
      <c r="AD5953" s="63"/>
      <c r="AE5953" s="54" t="s">
        <v>177</v>
      </c>
      <c r="AG5953" s="63"/>
      <c r="AK5953" s="64"/>
      <c r="AL5953" s="64"/>
      <c r="AM5953" s="65"/>
      <c r="AO5953" s="64"/>
      <c r="AP5953" s="66"/>
      <c r="AQ5953" s="66"/>
      <c r="AS5953" s="67"/>
      <c r="AT5953" s="68"/>
    </row>
    <row r="5954" spans="1:46" x14ac:dyDescent="0.25">
      <c r="A5954" s="60">
        <v>90466.884895522613</v>
      </c>
      <c r="B5954" s="54">
        <f t="shared" si="243"/>
        <v>15</v>
      </c>
      <c r="C5954" s="54">
        <f t="shared" si="244"/>
        <v>5945</v>
      </c>
      <c r="D5954" s="60">
        <v>90466.884895522613</v>
      </c>
      <c r="G5954" s="63"/>
      <c r="I5954" s="64"/>
      <c r="J5954" s="64"/>
      <c r="K5954" s="65"/>
      <c r="M5954" s="64"/>
      <c r="N5954" s="66"/>
      <c r="O5954" s="66"/>
      <c r="Q5954" s="67"/>
      <c r="R5954" s="68"/>
      <c r="S5954" s="63"/>
      <c r="AC5954" s="63">
        <v>87767.364061050583</v>
      </c>
      <c r="AD5954" s="63"/>
      <c r="AE5954" s="54" t="s">
        <v>176</v>
      </c>
      <c r="AG5954" s="63"/>
      <c r="AK5954" s="64"/>
      <c r="AL5954" s="64"/>
      <c r="AM5954" s="65"/>
      <c r="AO5954" s="64"/>
      <c r="AP5954" s="66"/>
      <c r="AQ5954" s="66"/>
      <c r="AS5954" s="67"/>
      <c r="AT5954" s="68"/>
    </row>
    <row r="5955" spans="1:46" x14ac:dyDescent="0.25">
      <c r="A5955" s="60">
        <v>90482.297494159546</v>
      </c>
      <c r="B5955" s="54">
        <f t="shared" si="243"/>
        <v>16</v>
      </c>
      <c r="C5955" s="54">
        <f t="shared" si="244"/>
        <v>5946</v>
      </c>
      <c r="D5955" s="60">
        <v>90482.297494159546</v>
      </c>
      <c r="G5955" s="63"/>
      <c r="I5955" s="64"/>
      <c r="J5955" s="64"/>
      <c r="K5955" s="65"/>
      <c r="M5955" s="64"/>
      <c r="N5955" s="66"/>
      <c r="O5955" s="66"/>
      <c r="Q5955" s="67"/>
      <c r="R5955" s="68"/>
      <c r="S5955" s="63"/>
      <c r="AC5955" s="63">
        <v>87782.147843283601</v>
      </c>
      <c r="AD5955" s="63"/>
      <c r="AE5955" s="54" t="s">
        <v>177</v>
      </c>
      <c r="AG5955" s="63"/>
      <c r="AK5955" s="64"/>
      <c r="AL5955" s="64"/>
      <c r="AM5955" s="65"/>
      <c r="AO5955" s="64"/>
      <c r="AP5955" s="66"/>
      <c r="AQ5955" s="66"/>
      <c r="AS5955" s="67"/>
      <c r="AT5955" s="68"/>
    </row>
    <row r="5956" spans="1:46" x14ac:dyDescent="0.25">
      <c r="A5956" s="60">
        <v>90497.578752261121</v>
      </c>
      <c r="B5956" s="54">
        <f t="shared" si="243"/>
        <v>17</v>
      </c>
      <c r="C5956" s="54">
        <f t="shared" si="244"/>
        <v>5947</v>
      </c>
      <c r="D5956" s="60">
        <v>90497.578752261121</v>
      </c>
      <c r="G5956" s="63"/>
      <c r="I5956" s="64"/>
      <c r="J5956" s="64"/>
      <c r="K5956" s="65"/>
      <c r="M5956" s="64"/>
      <c r="N5956" s="66"/>
      <c r="O5956" s="66"/>
      <c r="Q5956" s="67"/>
      <c r="R5956" s="68"/>
      <c r="S5956" s="63"/>
      <c r="AC5956" s="63">
        <v>87796.68395098811</v>
      </c>
      <c r="AD5956" s="63"/>
      <c r="AE5956" s="54" t="s">
        <v>176</v>
      </c>
      <c r="AG5956" s="63"/>
      <c r="AK5956" s="64"/>
      <c r="AL5956" s="64"/>
      <c r="AM5956" s="65"/>
      <c r="AO5956" s="64"/>
      <c r="AP5956" s="66"/>
      <c r="AQ5956" s="66"/>
      <c r="AS5956" s="67"/>
      <c r="AT5956" s="68"/>
    </row>
    <row r="5957" spans="1:46" x14ac:dyDescent="0.25">
      <c r="A5957" s="60">
        <v>90512.72957666358</v>
      </c>
      <c r="B5957" s="54">
        <f t="shared" si="243"/>
        <v>18</v>
      </c>
      <c r="C5957" s="54">
        <f t="shared" si="244"/>
        <v>5948</v>
      </c>
      <c r="D5957" s="60">
        <v>90512.72957666358</v>
      </c>
      <c r="G5957" s="63"/>
      <c r="I5957" s="64"/>
      <c r="J5957" s="64"/>
      <c r="K5957" s="65"/>
      <c r="M5957" s="64"/>
      <c r="N5957" s="66"/>
      <c r="O5957" s="66"/>
      <c r="Q5957" s="67"/>
      <c r="R5957" s="68"/>
      <c r="S5957" s="63"/>
      <c r="AC5957" s="63">
        <v>87811.797219147906</v>
      </c>
      <c r="AD5957" s="63"/>
      <c r="AE5957" s="54" t="s">
        <v>177</v>
      </c>
      <c r="AG5957" s="63"/>
      <c r="AK5957" s="64"/>
      <c r="AL5957" s="64"/>
      <c r="AM5957" s="65"/>
      <c r="AO5957" s="64"/>
      <c r="AP5957" s="66"/>
      <c r="AQ5957" s="66"/>
      <c r="AS5957" s="67"/>
      <c r="AT5957" s="68"/>
    </row>
    <row r="5958" spans="1:46" x14ac:dyDescent="0.25">
      <c r="A5958" s="60">
        <v>90527.753136783373</v>
      </c>
      <c r="B5958" s="54">
        <f t="shared" si="243"/>
        <v>19</v>
      </c>
      <c r="C5958" s="54">
        <f t="shared" si="244"/>
        <v>5949</v>
      </c>
      <c r="D5958" s="60">
        <v>90527.753136783373</v>
      </c>
      <c r="G5958" s="63"/>
      <c r="I5958" s="64"/>
      <c r="J5958" s="64"/>
      <c r="K5958" s="65"/>
      <c r="M5958" s="64"/>
      <c r="N5958" s="66"/>
      <c r="O5958" s="66"/>
      <c r="Q5958" s="67"/>
      <c r="R5958" s="68"/>
      <c r="S5958" s="63"/>
      <c r="AC5958" s="63">
        <v>87826.003688777797</v>
      </c>
      <c r="AD5958" s="63"/>
      <c r="AE5958" s="54" t="s">
        <v>176</v>
      </c>
      <c r="AG5958" s="63"/>
      <c r="AK5958" s="64"/>
      <c r="AL5958" s="64"/>
      <c r="AM5958" s="65"/>
      <c r="AO5958" s="64"/>
      <c r="AP5958" s="66"/>
      <c r="AQ5958" s="66"/>
      <c r="AS5958" s="67"/>
      <c r="AT5958" s="68"/>
    </row>
    <row r="5959" spans="1:46" x14ac:dyDescent="0.25">
      <c r="A5959" s="60">
        <v>90542.6653164858</v>
      </c>
      <c r="B5959" s="54">
        <f t="shared" si="243"/>
        <v>20</v>
      </c>
      <c r="C5959" s="54">
        <f t="shared" si="244"/>
        <v>5950</v>
      </c>
      <c r="D5959" s="60">
        <v>90542.6653164858</v>
      </c>
      <c r="G5959" s="63"/>
      <c r="I5959" s="64"/>
      <c r="J5959" s="64"/>
      <c r="K5959" s="65"/>
      <c r="M5959" s="64"/>
      <c r="N5959" s="66"/>
      <c r="O5959" s="66"/>
      <c r="Q5959" s="67"/>
      <c r="R5959" s="68"/>
      <c r="S5959" s="63"/>
      <c r="AC5959" s="63">
        <v>87841.377913183533</v>
      </c>
      <c r="AD5959" s="63"/>
      <c r="AE5959" s="54" t="s">
        <v>177</v>
      </c>
      <c r="AG5959" s="63"/>
      <c r="AK5959" s="64"/>
      <c r="AL5959" s="64"/>
      <c r="AM5959" s="65"/>
      <c r="AO5959" s="64"/>
      <c r="AP5959" s="66"/>
      <c r="AQ5959" s="66"/>
      <c r="AS5959" s="67"/>
      <c r="AT5959" s="68"/>
    </row>
    <row r="5960" spans="1:46" x14ac:dyDescent="0.25">
      <c r="A5960" s="60">
        <v>90557.486184693873</v>
      </c>
      <c r="B5960" s="54">
        <f t="shared" si="243"/>
        <v>21</v>
      </c>
      <c r="C5960" s="54">
        <f t="shared" si="244"/>
        <v>5951</v>
      </c>
      <c r="D5960" s="60">
        <v>90557.486184693873</v>
      </c>
      <c r="G5960" s="63"/>
      <c r="I5960" s="64"/>
      <c r="J5960" s="64"/>
      <c r="K5960" s="65"/>
      <c r="M5960" s="64"/>
      <c r="N5960" s="66"/>
      <c r="O5960" s="66"/>
      <c r="Q5960" s="67"/>
      <c r="R5960" s="68"/>
      <c r="S5960" s="63"/>
      <c r="AC5960" s="63">
        <v>87855.362063534092</v>
      </c>
      <c r="AD5960" s="63"/>
      <c r="AE5960" s="54" t="s">
        <v>176</v>
      </c>
      <c r="AG5960" s="63"/>
      <c r="AK5960" s="64"/>
      <c r="AL5960" s="64"/>
      <c r="AM5960" s="65"/>
      <c r="AO5960" s="64"/>
      <c r="AP5960" s="66"/>
      <c r="AQ5960" s="66"/>
      <c r="AS5960" s="67"/>
      <c r="AT5960" s="68"/>
    </row>
    <row r="5961" spans="1:46" x14ac:dyDescent="0.25">
      <c r="A5961" s="60">
        <v>90572.243517289404</v>
      </c>
      <c r="B5961" s="54">
        <f t="shared" si="243"/>
        <v>22</v>
      </c>
      <c r="C5961" s="54">
        <f t="shared" si="244"/>
        <v>5952</v>
      </c>
      <c r="D5961" s="60">
        <v>90572.243517289404</v>
      </c>
      <c r="G5961" s="63"/>
      <c r="I5961" s="64"/>
      <c r="J5961" s="64"/>
      <c r="K5961" s="65"/>
      <c r="M5961" s="64"/>
      <c r="N5961" s="66"/>
      <c r="O5961" s="66"/>
      <c r="Q5961" s="67"/>
      <c r="R5961" s="68"/>
      <c r="S5961" s="63"/>
      <c r="AC5961" s="63">
        <v>87870.880008213222</v>
      </c>
      <c r="AD5961" s="63"/>
      <c r="AE5961" s="54" t="s">
        <v>177</v>
      </c>
      <c r="AG5961" s="63"/>
      <c r="AK5961" s="64"/>
      <c r="AL5961" s="64"/>
      <c r="AM5961" s="65"/>
      <c r="AO5961" s="64"/>
      <c r="AP5961" s="66"/>
      <c r="AQ5961" s="66"/>
      <c r="AS5961" s="67"/>
      <c r="AT5961" s="68"/>
    </row>
    <row r="5962" spans="1:46" x14ac:dyDescent="0.25">
      <c r="A5962" s="60">
        <v>90586.966943250969</v>
      </c>
      <c r="B5962" s="54">
        <f t="shared" si="243"/>
        <v>23</v>
      </c>
      <c r="C5962" s="54">
        <f t="shared" si="244"/>
        <v>5953</v>
      </c>
      <c r="D5962" s="60">
        <v>90586.966943250969</v>
      </c>
      <c r="G5962" s="63"/>
      <c r="I5962" s="64"/>
      <c r="J5962" s="64"/>
      <c r="K5962" s="65"/>
      <c r="M5962" s="64"/>
      <c r="N5962" s="66"/>
      <c r="O5962" s="66"/>
      <c r="Q5962" s="67"/>
      <c r="R5962" s="68"/>
      <c r="S5962" s="63"/>
      <c r="AC5962" s="63">
        <v>87884.790761935525</v>
      </c>
      <c r="AD5962" s="63"/>
      <c r="AE5962" s="54" t="s">
        <v>176</v>
      </c>
      <c r="AG5962" s="63"/>
      <c r="AK5962" s="64"/>
      <c r="AL5962" s="64"/>
      <c r="AM5962" s="65"/>
      <c r="AO5962" s="64"/>
      <c r="AP5962" s="66"/>
      <c r="AQ5962" s="66"/>
      <c r="AS5962" s="67"/>
      <c r="AT5962" s="68"/>
    </row>
    <row r="5963" spans="1:46" x14ac:dyDescent="0.25">
      <c r="A5963" s="60">
        <v>90601.69020104548</v>
      </c>
      <c r="B5963" s="54">
        <f t="shared" si="243"/>
        <v>24</v>
      </c>
      <c r="C5963" s="54">
        <f t="shared" si="244"/>
        <v>5954</v>
      </c>
      <c r="D5963" s="60">
        <v>90601.69020104548</v>
      </c>
      <c r="G5963" s="63"/>
      <c r="I5963" s="64"/>
      <c r="J5963" s="64"/>
      <c r="K5963" s="65"/>
      <c r="M5963" s="64"/>
      <c r="N5963" s="66"/>
      <c r="O5963" s="66"/>
      <c r="Q5963" s="67"/>
      <c r="R5963" s="68"/>
      <c r="S5963" s="63"/>
      <c r="AC5963" s="63">
        <v>87900.310956296045</v>
      </c>
      <c r="AD5963" s="63"/>
      <c r="AE5963" s="54" t="s">
        <v>177</v>
      </c>
      <c r="AG5963" s="63"/>
      <c r="AK5963" s="64"/>
      <c r="AL5963" s="64"/>
      <c r="AM5963" s="65"/>
      <c r="AO5963" s="64"/>
      <c r="AP5963" s="66"/>
      <c r="AQ5963" s="66"/>
      <c r="AS5963" s="67"/>
      <c r="AT5963" s="68"/>
    </row>
    <row r="5964" spans="1:46" x14ac:dyDescent="0.25">
      <c r="A5964" s="60">
        <v>90616.4445036822</v>
      </c>
      <c r="B5964" s="54">
        <f t="shared" ref="B5964:B6027" si="245">IF(B5963=24,1,B5963+1)</f>
        <v>1</v>
      </c>
      <c r="C5964" s="54">
        <f t="shared" ref="C5964:C6027" si="246">C5963+1</f>
        <v>5955</v>
      </c>
      <c r="D5964" s="60">
        <v>90616.4445036822</v>
      </c>
      <c r="G5964" s="63"/>
      <c r="I5964" s="64"/>
      <c r="J5964" s="64"/>
      <c r="K5964" s="65"/>
      <c r="M5964" s="64"/>
      <c r="N5964" s="66"/>
      <c r="O5964" s="66"/>
      <c r="Q5964" s="67"/>
      <c r="R5964" s="68"/>
      <c r="S5964" s="63"/>
      <c r="AC5964" s="63">
        <v>87914.313763757236</v>
      </c>
      <c r="AD5964" s="63"/>
      <c r="AE5964" s="54" t="s">
        <v>176</v>
      </c>
      <c r="AG5964" s="63"/>
      <c r="AK5964" s="64"/>
      <c r="AL5964" s="64"/>
      <c r="AM5964" s="65"/>
      <c r="AO5964" s="64"/>
      <c r="AP5964" s="66"/>
      <c r="AQ5964" s="66"/>
      <c r="AS5964" s="67"/>
      <c r="AT5964" s="68"/>
    </row>
    <row r="5965" spans="1:46" x14ac:dyDescent="0.25">
      <c r="A5965" s="60">
        <v>90631.262089721393</v>
      </c>
      <c r="B5965" s="54">
        <f t="shared" si="245"/>
        <v>2</v>
      </c>
      <c r="C5965" s="54">
        <f t="shared" si="246"/>
        <v>5956</v>
      </c>
      <c r="D5965" s="60">
        <v>90631.262089721393</v>
      </c>
      <c r="G5965" s="63"/>
      <c r="I5965" s="64"/>
      <c r="J5965" s="64"/>
      <c r="K5965" s="65"/>
      <c r="M5965" s="64"/>
      <c r="N5965" s="66"/>
      <c r="O5965" s="66"/>
      <c r="Q5965" s="67"/>
      <c r="R5965" s="68"/>
      <c r="S5965" s="63"/>
      <c r="AC5965" s="63">
        <v>87929.696929136291</v>
      </c>
      <c r="AD5965" s="63"/>
      <c r="AE5965" s="54" t="s">
        <v>177</v>
      </c>
      <c r="AG5965" s="63"/>
      <c r="AK5965" s="64"/>
      <c r="AL5965" s="64"/>
      <c r="AM5965" s="65"/>
      <c r="AO5965" s="64"/>
      <c r="AP5965" s="66"/>
      <c r="AQ5965" s="66"/>
      <c r="AS5965" s="67"/>
      <c r="AT5965" s="68"/>
    </row>
    <row r="5966" spans="1:46" x14ac:dyDescent="0.25">
      <c r="A5966" s="60">
        <v>90646.168374078348</v>
      </c>
      <c r="B5966" s="54">
        <f t="shared" si="245"/>
        <v>3</v>
      </c>
      <c r="C5966" s="54">
        <f t="shared" si="246"/>
        <v>5957</v>
      </c>
      <c r="D5966" s="60">
        <v>90646.168374078348</v>
      </c>
      <c r="G5966" s="63"/>
      <c r="I5966" s="64"/>
      <c r="J5966" s="64"/>
      <c r="K5966" s="65"/>
      <c r="M5966" s="64"/>
      <c r="N5966" s="66"/>
      <c r="O5966" s="66"/>
      <c r="Q5966" s="67"/>
      <c r="R5966" s="68"/>
      <c r="S5966" s="63"/>
      <c r="AC5966" s="63">
        <v>87943.944947084412</v>
      </c>
      <c r="AD5966" s="63"/>
      <c r="AE5966" s="54" t="s">
        <v>176</v>
      </c>
      <c r="AG5966" s="63"/>
      <c r="AK5966" s="64"/>
      <c r="AL5966" s="64"/>
      <c r="AM5966" s="65"/>
      <c r="AO5966" s="64"/>
      <c r="AP5966" s="66"/>
      <c r="AQ5966" s="66"/>
      <c r="AS5966" s="67"/>
      <c r="AT5966" s="68"/>
    </row>
    <row r="5967" spans="1:46" x14ac:dyDescent="0.25">
      <c r="A5967" s="60">
        <v>90661.186146812513</v>
      </c>
      <c r="B5967" s="54">
        <f t="shared" si="245"/>
        <v>4</v>
      </c>
      <c r="C5967" s="54">
        <f t="shared" si="246"/>
        <v>5958</v>
      </c>
      <c r="D5967" s="60">
        <v>90661.186146812513</v>
      </c>
      <c r="G5967" s="63"/>
      <c r="I5967" s="64"/>
      <c r="J5967" s="64"/>
      <c r="K5967" s="65"/>
      <c r="M5967" s="64"/>
      <c r="N5967" s="66"/>
      <c r="O5967" s="66"/>
      <c r="Q5967" s="67"/>
      <c r="R5967" s="68"/>
      <c r="S5967" s="63"/>
      <c r="AC5967" s="63">
        <v>87959.07534663612</v>
      </c>
      <c r="AD5967" s="63"/>
      <c r="AE5967" s="54" t="s">
        <v>177</v>
      </c>
      <c r="AG5967" s="63"/>
      <c r="AK5967" s="64"/>
      <c r="AL5967" s="64"/>
      <c r="AM5967" s="65"/>
      <c r="AO5967" s="64"/>
      <c r="AP5967" s="66"/>
      <c r="AQ5967" s="66"/>
      <c r="AS5967" s="67"/>
      <c r="AT5967" s="68"/>
    </row>
    <row r="5968" spans="1:46" x14ac:dyDescent="0.25">
      <c r="A5968" s="60">
        <v>90676.329144761432</v>
      </c>
      <c r="B5968" s="54">
        <f t="shared" si="245"/>
        <v>5</v>
      </c>
      <c r="C5968" s="54">
        <f t="shared" si="246"/>
        <v>5959</v>
      </c>
      <c r="D5968" s="60">
        <v>90676.329144761432</v>
      </c>
      <c r="G5968" s="63"/>
      <c r="I5968" s="64"/>
      <c r="J5968" s="64"/>
      <c r="K5968" s="65"/>
      <c r="M5968" s="64"/>
      <c r="N5968" s="66"/>
      <c r="O5968" s="66"/>
      <c r="Q5968" s="67"/>
      <c r="R5968" s="68"/>
      <c r="S5968" s="63"/>
      <c r="AC5968" s="63">
        <v>87973.678721140139</v>
      </c>
      <c r="AD5968" s="63"/>
      <c r="AE5968" s="54" t="s">
        <v>176</v>
      </c>
      <c r="AG5968" s="63"/>
      <c r="AK5968" s="64"/>
      <c r="AL5968" s="64"/>
      <c r="AM5968" s="65"/>
      <c r="AO5968" s="64"/>
      <c r="AP5968" s="66"/>
      <c r="AQ5968" s="66"/>
      <c r="AS5968" s="67"/>
      <c r="AT5968" s="68"/>
    </row>
    <row r="5969" spans="1:46" x14ac:dyDescent="0.25">
      <c r="A5969" s="60">
        <v>90691.603475277312</v>
      </c>
      <c r="B5969" s="54">
        <f t="shared" si="245"/>
        <v>6</v>
      </c>
      <c r="C5969" s="54">
        <f t="shared" si="246"/>
        <v>5960</v>
      </c>
      <c r="D5969" s="60">
        <v>90691.603475277312</v>
      </c>
      <c r="G5969" s="63"/>
      <c r="I5969" s="64"/>
      <c r="J5969" s="64"/>
      <c r="K5969" s="65"/>
      <c r="M5969" s="64"/>
      <c r="N5969" s="66"/>
      <c r="O5969" s="66"/>
      <c r="Q5969" s="67"/>
      <c r="R5969" s="68"/>
      <c r="S5969" s="63"/>
      <c r="AC5969" s="63">
        <v>87988.481112607289</v>
      </c>
      <c r="AD5969" s="63"/>
      <c r="AE5969" s="54" t="s">
        <v>177</v>
      </c>
      <c r="AG5969" s="63"/>
      <c r="AK5969" s="64"/>
      <c r="AL5969" s="64"/>
      <c r="AM5969" s="65"/>
      <c r="AO5969" s="64"/>
      <c r="AP5969" s="66"/>
      <c r="AQ5969" s="66"/>
      <c r="AS5969" s="67"/>
      <c r="AT5969" s="68"/>
    </row>
    <row r="5970" spans="1:46" x14ac:dyDescent="0.25">
      <c r="A5970" s="60">
        <v>90707.008097078651</v>
      </c>
      <c r="B5970" s="54">
        <f t="shared" si="245"/>
        <v>7</v>
      </c>
      <c r="C5970" s="54">
        <f t="shared" si="246"/>
        <v>5961</v>
      </c>
      <c r="D5970" s="60">
        <v>90707.008097078651</v>
      </c>
      <c r="G5970" s="63"/>
      <c r="I5970" s="64"/>
      <c r="J5970" s="64"/>
      <c r="K5970" s="65"/>
      <c r="M5970" s="64"/>
      <c r="N5970" s="66"/>
      <c r="O5970" s="66"/>
      <c r="Q5970" s="67"/>
      <c r="R5970" s="68"/>
      <c r="S5970" s="63"/>
      <c r="AC5970" s="63">
        <v>88003.476506802253</v>
      </c>
      <c r="AD5970" s="63"/>
      <c r="AE5970" s="54" t="s">
        <v>176</v>
      </c>
      <c r="AG5970" s="63"/>
      <c r="AK5970" s="64"/>
      <c r="AL5970" s="64"/>
      <c r="AM5970" s="65"/>
      <c r="AO5970" s="64"/>
      <c r="AP5970" s="66"/>
      <c r="AQ5970" s="66"/>
      <c r="AS5970" s="67"/>
      <c r="AT5970" s="68"/>
    </row>
    <row r="5971" spans="1:46" x14ac:dyDescent="0.25">
      <c r="A5971" s="60">
        <v>90722.527818644419</v>
      </c>
      <c r="B5971" s="54">
        <f t="shared" si="245"/>
        <v>8</v>
      </c>
      <c r="C5971" s="54">
        <f t="shared" si="246"/>
        <v>5962</v>
      </c>
      <c r="D5971" s="60">
        <v>90722.527818644419</v>
      </c>
      <c r="G5971" s="63"/>
      <c r="I5971" s="64"/>
      <c r="J5971" s="64"/>
      <c r="K5971" s="65"/>
      <c r="M5971" s="64"/>
      <c r="N5971" s="66"/>
      <c r="O5971" s="66"/>
      <c r="Q5971" s="67"/>
      <c r="R5971" s="68"/>
      <c r="S5971" s="63"/>
      <c r="AC5971" s="63">
        <v>88017.933754504193</v>
      </c>
      <c r="AD5971" s="63"/>
      <c r="AE5971" s="54" t="s">
        <v>177</v>
      </c>
      <c r="AG5971" s="63"/>
      <c r="AK5971" s="64"/>
      <c r="AL5971" s="64"/>
      <c r="AM5971" s="65"/>
      <c r="AO5971" s="64"/>
      <c r="AP5971" s="66"/>
      <c r="AQ5971" s="66"/>
      <c r="AS5971" s="67"/>
      <c r="AT5971" s="68"/>
    </row>
    <row r="5972" spans="1:46" x14ac:dyDescent="0.25">
      <c r="A5972" s="60">
        <v>90738.148063458037</v>
      </c>
      <c r="B5972" s="54">
        <f t="shared" si="245"/>
        <v>9</v>
      </c>
      <c r="C5972" s="54">
        <f t="shared" si="246"/>
        <v>5963</v>
      </c>
      <c r="D5972" s="60">
        <v>90738.148063458037</v>
      </c>
      <c r="G5972" s="63"/>
      <c r="I5972" s="64"/>
      <c r="J5972" s="64"/>
      <c r="K5972" s="65"/>
      <c r="M5972" s="64"/>
      <c r="N5972" s="66"/>
      <c r="O5972" s="66"/>
      <c r="Q5972" s="67"/>
      <c r="R5972" s="68"/>
      <c r="S5972" s="63"/>
      <c r="AC5972" s="63">
        <v>88033.266773680225</v>
      </c>
      <c r="AD5972" s="63"/>
      <c r="AE5972" s="54" t="s">
        <v>176</v>
      </c>
      <c r="AG5972" s="63"/>
      <c r="AK5972" s="64"/>
      <c r="AL5972" s="64"/>
      <c r="AM5972" s="65"/>
      <c r="AO5972" s="64"/>
      <c r="AP5972" s="66"/>
      <c r="AQ5972" s="66"/>
      <c r="AS5972" s="67"/>
      <c r="AT5972" s="68"/>
    </row>
    <row r="5973" spans="1:46" x14ac:dyDescent="0.25">
      <c r="A5973" s="60">
        <v>90753.833418414928</v>
      </c>
      <c r="B5973" s="54">
        <f t="shared" si="245"/>
        <v>10</v>
      </c>
      <c r="C5973" s="54">
        <f t="shared" si="246"/>
        <v>5964</v>
      </c>
      <c r="D5973" s="60">
        <v>90753.833418414928</v>
      </c>
      <c r="G5973" s="63"/>
      <c r="I5973" s="64"/>
      <c r="J5973" s="64"/>
      <c r="K5973" s="65"/>
      <c r="M5973" s="64"/>
      <c r="N5973" s="66"/>
      <c r="O5973" s="66"/>
      <c r="Q5973" s="67"/>
      <c r="R5973" s="68"/>
      <c r="S5973" s="63"/>
      <c r="AC5973" s="63">
        <v>88047.43440490542</v>
      </c>
      <c r="AD5973" s="63"/>
      <c r="AE5973" s="54" t="s">
        <v>177</v>
      </c>
      <c r="AG5973" s="63"/>
      <c r="AK5973" s="64"/>
      <c r="AL5973" s="64"/>
      <c r="AM5973" s="65"/>
      <c r="AO5973" s="64"/>
      <c r="AP5973" s="66"/>
      <c r="AQ5973" s="66"/>
      <c r="AS5973" s="67"/>
      <c r="AT5973" s="68"/>
    </row>
    <row r="5974" spans="1:46" x14ac:dyDescent="0.25">
      <c r="A5974" s="60">
        <v>90769.561216400005</v>
      </c>
      <c r="B5974" s="54">
        <f t="shared" si="245"/>
        <v>11</v>
      </c>
      <c r="C5974" s="54">
        <f t="shared" si="246"/>
        <v>5965</v>
      </c>
      <c r="D5974" s="60">
        <v>90769.561216400005</v>
      </c>
      <c r="G5974" s="63"/>
      <c r="I5974" s="64"/>
      <c r="J5974" s="64"/>
      <c r="K5974" s="65"/>
      <c r="M5974" s="64"/>
      <c r="N5974" s="66"/>
      <c r="O5974" s="66"/>
      <c r="Q5974" s="67"/>
      <c r="R5974" s="68"/>
      <c r="S5974" s="63"/>
      <c r="AC5974" s="63">
        <v>88062.974079066422</v>
      </c>
      <c r="AD5974" s="63"/>
      <c r="AE5974" s="54" t="s">
        <v>176</v>
      </c>
      <c r="AG5974" s="63"/>
      <c r="AK5974" s="64"/>
      <c r="AL5974" s="64"/>
      <c r="AM5974" s="65"/>
      <c r="AO5974" s="64"/>
      <c r="AP5974" s="66"/>
      <c r="AQ5974" s="66"/>
      <c r="AS5974" s="67"/>
      <c r="AT5974" s="68"/>
    </row>
    <row r="5975" spans="1:46" x14ac:dyDescent="0.25">
      <c r="A5975" s="60">
        <v>90785.283674119506</v>
      </c>
      <c r="B5975" s="54">
        <f t="shared" si="245"/>
        <v>12</v>
      </c>
      <c r="C5975" s="54">
        <f t="shared" si="246"/>
        <v>5966</v>
      </c>
      <c r="D5975" s="60">
        <v>90785.283674119506</v>
      </c>
      <c r="G5975" s="63"/>
      <c r="I5975" s="64"/>
      <c r="J5975" s="64"/>
      <c r="K5975" s="65"/>
      <c r="M5975" s="64"/>
      <c r="N5975" s="66"/>
      <c r="O5975" s="66"/>
      <c r="Q5975" s="67"/>
      <c r="R5975" s="68"/>
      <c r="S5975" s="63"/>
      <c r="AC5975" s="63">
        <v>88076.975885096937</v>
      </c>
      <c r="AD5975" s="63"/>
      <c r="AE5975" s="54" t="s">
        <v>177</v>
      </c>
      <c r="AG5975" s="63"/>
      <c r="AK5975" s="64"/>
      <c r="AL5975" s="64"/>
      <c r="AM5975" s="65"/>
      <c r="AO5975" s="64"/>
      <c r="AP5975" s="66"/>
      <c r="AQ5975" s="66"/>
      <c r="AS5975" s="67"/>
      <c r="AT5975" s="68"/>
    </row>
    <row r="5976" spans="1:46" x14ac:dyDescent="0.25">
      <c r="A5976" s="60">
        <v>90800.978357206564</v>
      </c>
      <c r="B5976" s="54">
        <f t="shared" si="245"/>
        <v>13</v>
      </c>
      <c r="C5976" s="54">
        <f t="shared" si="246"/>
        <v>5967</v>
      </c>
      <c r="D5976" s="60">
        <v>90800.978357206564</v>
      </c>
      <c r="G5976" s="63"/>
      <c r="I5976" s="64"/>
      <c r="J5976" s="64"/>
      <c r="K5976" s="65"/>
      <c r="M5976" s="64"/>
      <c r="N5976" s="66"/>
      <c r="O5976" s="66"/>
      <c r="Q5976" s="67"/>
      <c r="R5976" s="68"/>
      <c r="S5976" s="63"/>
      <c r="AC5976" s="63">
        <v>88092.557033794932</v>
      </c>
      <c r="AD5976" s="63"/>
      <c r="AE5976" s="54" t="s">
        <v>176</v>
      </c>
      <c r="AG5976" s="63"/>
      <c r="AK5976" s="64"/>
      <c r="AL5976" s="64"/>
      <c r="AM5976" s="65"/>
      <c r="AO5976" s="64"/>
      <c r="AP5976" s="66"/>
      <c r="AQ5976" s="66"/>
      <c r="AS5976" s="67"/>
      <c r="AT5976" s="68"/>
    </row>
    <row r="5977" spans="1:46" x14ac:dyDescent="0.25">
      <c r="A5977" s="60">
        <v>90816.597852013074</v>
      </c>
      <c r="B5977" s="54">
        <f t="shared" si="245"/>
        <v>14</v>
      </c>
      <c r="C5977" s="54">
        <f t="shared" si="246"/>
        <v>5968</v>
      </c>
      <c r="D5977" s="60">
        <v>90816.597852013074</v>
      </c>
      <c r="G5977" s="63"/>
      <c r="I5977" s="64"/>
      <c r="J5977" s="64"/>
      <c r="K5977" s="65"/>
      <c r="M5977" s="64"/>
      <c r="N5977" s="66"/>
      <c r="O5977" s="66"/>
      <c r="Q5977" s="67"/>
      <c r="R5977" s="68"/>
      <c r="S5977" s="63"/>
      <c r="AC5977" s="63">
        <v>88106.555261504371</v>
      </c>
      <c r="AD5977" s="63"/>
      <c r="AE5977" s="54" t="s">
        <v>177</v>
      </c>
      <c r="AG5977" s="63"/>
      <c r="AK5977" s="64"/>
      <c r="AL5977" s="64"/>
      <c r="AM5977" s="65"/>
      <c r="AO5977" s="64"/>
      <c r="AP5977" s="66"/>
      <c r="AQ5977" s="66"/>
      <c r="AS5977" s="67"/>
      <c r="AT5977" s="68"/>
    </row>
    <row r="5978" spans="1:46" x14ac:dyDescent="0.25">
      <c r="A5978" s="60">
        <v>90832.128641857766</v>
      </c>
      <c r="B5978" s="54">
        <f t="shared" si="245"/>
        <v>15</v>
      </c>
      <c r="C5978" s="54">
        <f t="shared" si="246"/>
        <v>5969</v>
      </c>
      <c r="D5978" s="60">
        <v>90832.128641857766</v>
      </c>
      <c r="G5978" s="63"/>
      <c r="I5978" s="64"/>
      <c r="J5978" s="64"/>
      <c r="K5978" s="65"/>
      <c r="M5978" s="64"/>
      <c r="N5978" s="66"/>
      <c r="O5978" s="66"/>
      <c r="Q5978" s="67"/>
      <c r="R5978" s="68"/>
      <c r="S5978" s="63"/>
      <c r="AC5978" s="63">
        <v>88122.018814808689</v>
      </c>
      <c r="AD5978" s="63"/>
      <c r="AE5978" s="54" t="s">
        <v>176</v>
      </c>
      <c r="AG5978" s="63"/>
      <c r="AK5978" s="64"/>
      <c r="AL5978" s="64"/>
      <c r="AM5978" s="65"/>
      <c r="AO5978" s="64"/>
      <c r="AP5978" s="66"/>
      <c r="AQ5978" s="66"/>
      <c r="AS5978" s="67"/>
      <c r="AT5978" s="68"/>
    </row>
    <row r="5979" spans="1:46" x14ac:dyDescent="0.25">
      <c r="A5979" s="60">
        <v>90847.535938779823</v>
      </c>
      <c r="B5979" s="54">
        <f t="shared" si="245"/>
        <v>16</v>
      </c>
      <c r="C5979" s="54">
        <f t="shared" si="246"/>
        <v>5970</v>
      </c>
      <c r="D5979" s="60">
        <v>90847.535938779823</v>
      </c>
      <c r="G5979" s="63"/>
      <c r="I5979" s="64"/>
      <c r="J5979" s="64"/>
      <c r="K5979" s="65"/>
      <c r="M5979" s="64"/>
      <c r="N5979" s="66"/>
      <c r="O5979" s="66"/>
      <c r="Q5979" s="67"/>
      <c r="R5979" s="68"/>
      <c r="S5979" s="63"/>
      <c r="AC5979" s="63">
        <v>88136.173782092053</v>
      </c>
      <c r="AD5979" s="63"/>
      <c r="AE5979" s="54" t="s">
        <v>177</v>
      </c>
      <c r="AG5979" s="63"/>
      <c r="AK5979" s="64"/>
      <c r="AL5979" s="64"/>
      <c r="AM5979" s="65"/>
      <c r="AO5979" s="64"/>
      <c r="AP5979" s="66"/>
      <c r="AQ5979" s="66"/>
      <c r="AS5979" s="67"/>
      <c r="AT5979" s="68"/>
    </row>
    <row r="5980" spans="1:46" x14ac:dyDescent="0.25">
      <c r="A5980" s="60">
        <v>90862.821012958419</v>
      </c>
      <c r="B5980" s="54">
        <f t="shared" si="245"/>
        <v>17</v>
      </c>
      <c r="C5980" s="54">
        <f t="shared" si="246"/>
        <v>5971</v>
      </c>
      <c r="D5980" s="60">
        <v>90862.821012958419</v>
      </c>
      <c r="G5980" s="63"/>
      <c r="I5980" s="64"/>
      <c r="J5980" s="64"/>
      <c r="K5980" s="65"/>
      <c r="M5980" s="64"/>
      <c r="N5980" s="66"/>
      <c r="O5980" s="66"/>
      <c r="Q5980" s="67"/>
      <c r="R5980" s="68"/>
      <c r="S5980" s="63"/>
      <c r="AC5980" s="63">
        <v>88151.38964157179</v>
      </c>
      <c r="AD5980" s="63"/>
      <c r="AE5980" s="54" t="s">
        <v>176</v>
      </c>
      <c r="AG5980" s="63"/>
      <c r="AK5980" s="64"/>
      <c r="AL5980" s="64"/>
      <c r="AM5980" s="65"/>
      <c r="AO5980" s="64"/>
      <c r="AP5980" s="66"/>
      <c r="AQ5980" s="66"/>
      <c r="AS5980" s="67"/>
      <c r="AT5980" s="68"/>
    </row>
    <row r="5981" spans="1:46" x14ac:dyDescent="0.25">
      <c r="A5981" s="60">
        <v>90877.967929315288</v>
      </c>
      <c r="B5981" s="54">
        <f t="shared" si="245"/>
        <v>18</v>
      </c>
      <c r="C5981" s="54">
        <f t="shared" si="246"/>
        <v>5972</v>
      </c>
      <c r="D5981" s="60">
        <v>90877.967929315288</v>
      </c>
      <c r="G5981" s="63"/>
      <c r="I5981" s="64"/>
      <c r="J5981" s="64"/>
      <c r="K5981" s="65"/>
      <c r="M5981" s="64"/>
      <c r="N5981" s="66"/>
      <c r="O5981" s="66"/>
      <c r="Q5981" s="67"/>
      <c r="R5981" s="68"/>
      <c r="S5981" s="63"/>
      <c r="AC5981" s="63">
        <v>88165.824358155485</v>
      </c>
      <c r="AD5981" s="63"/>
      <c r="AE5981" s="54" t="s">
        <v>177</v>
      </c>
      <c r="AG5981" s="63"/>
      <c r="AK5981" s="64"/>
      <c r="AL5981" s="64"/>
      <c r="AM5981" s="65"/>
      <c r="AO5981" s="64"/>
      <c r="AP5981" s="66"/>
      <c r="AQ5981" s="66"/>
      <c r="AS5981" s="67"/>
      <c r="AT5981" s="68"/>
    </row>
    <row r="5982" spans="1:46" x14ac:dyDescent="0.25">
      <c r="A5982" s="60">
        <v>90892.994751363061</v>
      </c>
      <c r="B5982" s="54">
        <f t="shared" si="245"/>
        <v>19</v>
      </c>
      <c r="C5982" s="54">
        <f t="shared" si="246"/>
        <v>5973</v>
      </c>
      <c r="D5982" s="60">
        <v>90892.994751363061</v>
      </c>
      <c r="G5982" s="63"/>
      <c r="I5982" s="64"/>
      <c r="J5982" s="64"/>
      <c r="K5982" s="65"/>
      <c r="M5982" s="64"/>
      <c r="N5982" s="66"/>
      <c r="O5982" s="66"/>
      <c r="Q5982" s="67"/>
      <c r="R5982" s="68"/>
      <c r="S5982" s="63"/>
      <c r="AC5982" s="63">
        <v>88180.706420768518</v>
      </c>
      <c r="AD5982" s="63"/>
      <c r="AE5982" s="54" t="s">
        <v>176</v>
      </c>
      <c r="AG5982" s="63"/>
      <c r="AK5982" s="64"/>
      <c r="AL5982" s="64"/>
      <c r="AM5982" s="65"/>
      <c r="AO5982" s="64"/>
      <c r="AP5982" s="66"/>
      <c r="AQ5982" s="66"/>
      <c r="AS5982" s="67"/>
      <c r="AT5982" s="68"/>
    </row>
    <row r="5983" spans="1:46" x14ac:dyDescent="0.25">
      <c r="A5983" s="60">
        <v>90907.903916389681</v>
      </c>
      <c r="B5983" s="54">
        <f t="shared" si="245"/>
        <v>20</v>
      </c>
      <c r="C5983" s="54">
        <f t="shared" si="246"/>
        <v>5974</v>
      </c>
      <c r="D5983" s="60">
        <v>90907.903916389681</v>
      </c>
      <c r="G5983" s="63"/>
      <c r="I5983" s="64"/>
      <c r="J5983" s="64"/>
      <c r="K5983" s="65"/>
      <c r="M5983" s="64"/>
      <c r="N5983" s="66"/>
      <c r="O5983" s="66"/>
      <c r="Q5983" s="67"/>
      <c r="R5983" s="68"/>
      <c r="S5983" s="63"/>
      <c r="AC5983" s="63">
        <v>88195.48216047883</v>
      </c>
      <c r="AD5983" s="63"/>
      <c r="AE5983" s="54" t="s">
        <v>177</v>
      </c>
      <c r="AG5983" s="63"/>
      <c r="AK5983" s="64"/>
      <c r="AL5983" s="64"/>
      <c r="AM5983" s="65"/>
      <c r="AO5983" s="64"/>
      <c r="AP5983" s="66"/>
      <c r="AQ5983" s="66"/>
      <c r="AS5983" s="67"/>
      <c r="AT5983" s="68"/>
    </row>
    <row r="5984" spans="1:46" x14ac:dyDescent="0.25">
      <c r="A5984" s="60">
        <v>90922.728008686099</v>
      </c>
      <c r="B5984" s="54">
        <f t="shared" si="245"/>
        <v>21</v>
      </c>
      <c r="C5984" s="54">
        <f t="shared" si="246"/>
        <v>5975</v>
      </c>
      <c r="D5984" s="60">
        <v>90922.728008686099</v>
      </c>
      <c r="G5984" s="63"/>
      <c r="I5984" s="64"/>
      <c r="J5984" s="64"/>
      <c r="K5984" s="65"/>
      <c r="M5984" s="64"/>
      <c r="N5984" s="66"/>
      <c r="O5984" s="66"/>
      <c r="Q5984" s="67"/>
      <c r="R5984" s="68"/>
      <c r="S5984" s="63"/>
      <c r="AC5984" s="63">
        <v>88210.003874923103</v>
      </c>
      <c r="AD5984" s="63"/>
      <c r="AE5984" s="54" t="s">
        <v>176</v>
      </c>
      <c r="AG5984" s="63"/>
      <c r="AK5984" s="64"/>
      <c r="AL5984" s="64"/>
      <c r="AM5984" s="65"/>
      <c r="AO5984" s="64"/>
      <c r="AP5984" s="66"/>
      <c r="AQ5984" s="66"/>
      <c r="AS5984" s="67"/>
      <c r="AT5984" s="68"/>
    </row>
    <row r="5985" spans="1:46" x14ac:dyDescent="0.25">
      <c r="A5985" s="60">
        <v>90937.482664332725</v>
      </c>
      <c r="B5985" s="54">
        <f t="shared" si="245"/>
        <v>22</v>
      </c>
      <c r="C5985" s="54">
        <f t="shared" si="246"/>
        <v>5976</v>
      </c>
      <c r="D5985" s="60">
        <v>90937.482664332725</v>
      </c>
      <c r="G5985" s="63"/>
      <c r="I5985" s="64"/>
      <c r="J5985" s="64"/>
      <c r="K5985" s="65"/>
      <c r="M5985" s="64"/>
      <c r="N5985" s="66"/>
      <c r="O5985" s="66"/>
      <c r="Q5985" s="67"/>
      <c r="R5985" s="68"/>
      <c r="S5985" s="63"/>
      <c r="AC5985" s="63">
        <v>88225.111574457027</v>
      </c>
      <c r="AD5985" s="63"/>
      <c r="AE5985" s="54" t="s">
        <v>177</v>
      </c>
      <c r="AG5985" s="63"/>
      <c r="AK5985" s="64"/>
      <c r="AL5985" s="64"/>
      <c r="AM5985" s="65"/>
      <c r="AO5985" s="64"/>
      <c r="AP5985" s="66"/>
      <c r="AQ5985" s="66"/>
      <c r="AS5985" s="67"/>
      <c r="AT5985" s="68"/>
    </row>
    <row r="5986" spans="1:46" x14ac:dyDescent="0.25">
      <c r="A5986" s="60">
        <v>90952.209652063902</v>
      </c>
      <c r="B5986" s="54">
        <f t="shared" si="245"/>
        <v>23</v>
      </c>
      <c r="C5986" s="54">
        <f t="shared" si="246"/>
        <v>5977</v>
      </c>
      <c r="D5986" s="60">
        <v>90952.209652063902</v>
      </c>
      <c r="G5986" s="63"/>
      <c r="I5986" s="64"/>
      <c r="J5986" s="64"/>
      <c r="K5986" s="65"/>
      <c r="M5986" s="64"/>
      <c r="N5986" s="66"/>
      <c r="O5986" s="66"/>
      <c r="Q5986" s="67"/>
      <c r="R5986" s="68"/>
      <c r="S5986" s="63"/>
      <c r="AC5986" s="63">
        <v>88239.315930738579</v>
      </c>
      <c r="AD5986" s="63"/>
      <c r="AE5986" s="54" t="s">
        <v>176</v>
      </c>
      <c r="AG5986" s="63"/>
      <c r="AK5986" s="64"/>
      <c r="AL5986" s="64"/>
      <c r="AM5986" s="65"/>
      <c r="AO5986" s="64"/>
      <c r="AP5986" s="66"/>
      <c r="AQ5986" s="66"/>
      <c r="AS5986" s="67"/>
      <c r="AT5986" s="68"/>
    </row>
    <row r="5987" spans="1:46" x14ac:dyDescent="0.25">
      <c r="A5987" s="60">
        <v>90966.9302728232</v>
      </c>
      <c r="B5987" s="54">
        <f t="shared" si="245"/>
        <v>24</v>
      </c>
      <c r="C5987" s="54">
        <f t="shared" si="246"/>
        <v>5978</v>
      </c>
      <c r="D5987" s="60">
        <v>90966.9302728232</v>
      </c>
      <c r="G5987" s="63"/>
      <c r="I5987" s="64"/>
      <c r="J5987" s="64"/>
      <c r="K5987" s="65"/>
      <c r="M5987" s="64"/>
      <c r="N5987" s="66"/>
      <c r="O5987" s="66"/>
      <c r="Q5987" s="67"/>
      <c r="R5987" s="68"/>
      <c r="S5987" s="63"/>
      <c r="AC5987" s="63">
        <v>88254.685731096193</v>
      </c>
      <c r="AD5987" s="63"/>
      <c r="AE5987" s="54" t="s">
        <v>177</v>
      </c>
      <c r="AG5987" s="63"/>
      <c r="AK5987" s="64"/>
      <c r="AL5987" s="64"/>
      <c r="AM5987" s="65"/>
      <c r="AO5987" s="64"/>
      <c r="AP5987" s="66"/>
      <c r="AQ5987" s="66"/>
      <c r="AS5987" s="67"/>
      <c r="AT5987" s="68"/>
    </row>
    <row r="5988" spans="1:46" x14ac:dyDescent="0.25">
      <c r="A5988" s="60">
        <v>90981.688535764348</v>
      </c>
      <c r="B5988" s="54">
        <f t="shared" si="245"/>
        <v>1</v>
      </c>
      <c r="C5988" s="54">
        <f t="shared" si="246"/>
        <v>5979</v>
      </c>
      <c r="D5988" s="60">
        <v>90981.688535764348</v>
      </c>
      <c r="G5988" s="63"/>
      <c r="I5988" s="64"/>
      <c r="J5988" s="64"/>
      <c r="K5988" s="65"/>
      <c r="M5988" s="64"/>
      <c r="N5988" s="66"/>
      <c r="O5988" s="66"/>
      <c r="Q5988" s="67"/>
      <c r="R5988" s="68"/>
      <c r="S5988" s="63"/>
      <c r="AC5988" s="63">
        <v>88268.680292391218</v>
      </c>
      <c r="AD5988" s="63"/>
      <c r="AE5988" s="54" t="s">
        <v>176</v>
      </c>
      <c r="AG5988" s="63"/>
      <c r="AK5988" s="64"/>
      <c r="AL5988" s="64"/>
      <c r="AM5988" s="65"/>
      <c r="AO5988" s="64"/>
      <c r="AP5988" s="66"/>
      <c r="AQ5988" s="66"/>
      <c r="AS5988" s="67"/>
      <c r="AT5988" s="68"/>
    </row>
    <row r="5989" spans="1:46" x14ac:dyDescent="0.25">
      <c r="A5989" s="60">
        <v>90996.503479358274</v>
      </c>
      <c r="B5989" s="54">
        <f t="shared" si="245"/>
        <v>2</v>
      </c>
      <c r="C5989" s="54">
        <f t="shared" si="246"/>
        <v>5980</v>
      </c>
      <c r="D5989" s="60">
        <v>90996.503479358274</v>
      </c>
      <c r="G5989" s="63"/>
      <c r="I5989" s="64"/>
      <c r="J5989" s="64"/>
      <c r="K5989" s="65"/>
      <c r="M5989" s="64"/>
      <c r="N5989" s="66"/>
      <c r="O5989" s="66"/>
      <c r="Q5989" s="67"/>
      <c r="R5989" s="68"/>
      <c r="S5989" s="63"/>
      <c r="AC5989" s="63">
        <v>88284.201234862674</v>
      </c>
      <c r="AD5989" s="63"/>
      <c r="AE5989" s="54" t="s">
        <v>177</v>
      </c>
      <c r="AG5989" s="63"/>
      <c r="AK5989" s="64"/>
      <c r="AL5989" s="64"/>
      <c r="AM5989" s="65"/>
      <c r="AO5989" s="64"/>
      <c r="AP5989" s="66"/>
      <c r="AQ5989" s="66"/>
      <c r="AS5989" s="67"/>
      <c r="AT5989" s="68"/>
    </row>
    <row r="5990" spans="1:46" x14ac:dyDescent="0.25">
      <c r="A5990" s="60">
        <v>91011.413718350232</v>
      </c>
      <c r="B5990" s="54">
        <f t="shared" si="245"/>
        <v>3</v>
      </c>
      <c r="C5990" s="54">
        <f t="shared" si="246"/>
        <v>5981</v>
      </c>
      <c r="D5990" s="60">
        <v>91011.413718350232</v>
      </c>
      <c r="G5990" s="63"/>
      <c r="I5990" s="64"/>
      <c r="J5990" s="64"/>
      <c r="K5990" s="65"/>
      <c r="M5990" s="64"/>
      <c r="N5990" s="66"/>
      <c r="O5990" s="66"/>
      <c r="Q5990" s="67"/>
      <c r="R5990" s="68"/>
      <c r="S5990" s="63"/>
      <c r="AC5990" s="63">
        <v>88298.138544946909</v>
      </c>
      <c r="AD5990" s="63"/>
      <c r="AE5990" s="54" t="s">
        <v>176</v>
      </c>
      <c r="AG5990" s="63"/>
      <c r="AK5990" s="64"/>
      <c r="AL5990" s="64"/>
      <c r="AM5990" s="65"/>
      <c r="AO5990" s="64"/>
      <c r="AP5990" s="66"/>
      <c r="AQ5990" s="66"/>
      <c r="AS5990" s="67"/>
      <c r="AT5990" s="68"/>
    </row>
    <row r="5991" spans="1:46" x14ac:dyDescent="0.25">
      <c r="A5991" s="60">
        <v>91026.429001557175</v>
      </c>
      <c r="B5991" s="54">
        <f t="shared" si="245"/>
        <v>4</v>
      </c>
      <c r="C5991" s="54">
        <f t="shared" si="246"/>
        <v>5982</v>
      </c>
      <c r="D5991" s="60">
        <v>91026.429001557175</v>
      </c>
      <c r="G5991" s="63"/>
      <c r="I5991" s="64"/>
      <c r="J5991" s="64"/>
      <c r="K5991" s="65"/>
      <c r="M5991" s="64"/>
      <c r="N5991" s="66"/>
      <c r="O5991" s="66"/>
      <c r="Q5991" s="67"/>
      <c r="R5991" s="68"/>
      <c r="S5991" s="63"/>
      <c r="AC5991" s="63">
        <v>88313.676179681905</v>
      </c>
      <c r="AD5991" s="63"/>
      <c r="AE5991" s="54" t="s">
        <v>177</v>
      </c>
      <c r="AG5991" s="63"/>
      <c r="AK5991" s="64"/>
      <c r="AL5991" s="64"/>
      <c r="AM5991" s="65"/>
      <c r="AO5991" s="64"/>
      <c r="AP5991" s="66"/>
      <c r="AQ5991" s="66"/>
      <c r="AS5991" s="67"/>
      <c r="AT5991" s="68"/>
    </row>
    <row r="5992" spans="1:46" x14ac:dyDescent="0.25">
      <c r="A5992" s="60">
        <v>91041.575072968379</v>
      </c>
      <c r="B5992" s="54">
        <f t="shared" si="245"/>
        <v>5</v>
      </c>
      <c r="C5992" s="54">
        <f t="shared" si="246"/>
        <v>5983</v>
      </c>
      <c r="D5992" s="60">
        <v>91041.575072968379</v>
      </c>
      <c r="G5992" s="63"/>
      <c r="I5992" s="64"/>
      <c r="J5992" s="64"/>
      <c r="K5992" s="65"/>
      <c r="M5992" s="64"/>
      <c r="N5992" s="66"/>
      <c r="O5992" s="66"/>
      <c r="Q5992" s="67"/>
      <c r="R5992" s="68"/>
      <c r="S5992" s="63"/>
      <c r="AC5992" s="63">
        <v>88327.725549214985</v>
      </c>
      <c r="AD5992" s="63"/>
      <c r="AE5992" s="54" t="s">
        <v>176</v>
      </c>
      <c r="AG5992" s="63"/>
      <c r="AK5992" s="64"/>
      <c r="AL5992" s="64"/>
      <c r="AM5992" s="65"/>
      <c r="AO5992" s="64"/>
      <c r="AP5992" s="66"/>
      <c r="AQ5992" s="66"/>
      <c r="AS5992" s="67"/>
      <c r="AT5992" s="68"/>
    </row>
    <row r="5993" spans="1:46" x14ac:dyDescent="0.25">
      <c r="A5993" s="60">
        <v>91056.847465662751</v>
      </c>
      <c r="B5993" s="54">
        <f t="shared" si="245"/>
        <v>6</v>
      </c>
      <c r="C5993" s="54">
        <f t="shared" si="246"/>
        <v>5984</v>
      </c>
      <c r="D5993" s="60">
        <v>91056.847465662751</v>
      </c>
      <c r="G5993" s="63"/>
      <c r="I5993" s="64"/>
      <c r="J5993" s="64"/>
      <c r="K5993" s="65"/>
      <c r="M5993" s="64"/>
      <c r="N5993" s="66"/>
      <c r="O5993" s="66"/>
      <c r="Q5993" s="67"/>
      <c r="R5993" s="68"/>
      <c r="S5993" s="63"/>
      <c r="AC5993" s="63">
        <v>88343.134873980191</v>
      </c>
      <c r="AD5993" s="63"/>
      <c r="AE5993" s="54" t="s">
        <v>177</v>
      </c>
      <c r="AG5993" s="63"/>
      <c r="AK5993" s="64"/>
      <c r="AL5993" s="64"/>
      <c r="AM5993" s="65"/>
      <c r="AO5993" s="64"/>
      <c r="AP5993" s="66"/>
      <c r="AQ5993" s="66"/>
      <c r="AS5993" s="67"/>
      <c r="AT5993" s="68"/>
    </row>
    <row r="5994" spans="1:46" x14ac:dyDescent="0.25">
      <c r="A5994" s="60">
        <v>91072.253207659349</v>
      </c>
      <c r="B5994" s="54">
        <f t="shared" si="245"/>
        <v>7</v>
      </c>
      <c r="C5994" s="54">
        <f t="shared" si="246"/>
        <v>5985</v>
      </c>
      <c r="D5994" s="60">
        <v>91072.253207659349</v>
      </c>
      <c r="G5994" s="63"/>
      <c r="I5994" s="64"/>
      <c r="J5994" s="64"/>
      <c r="K5994" s="65"/>
      <c r="M5994" s="64"/>
      <c r="N5994" s="66"/>
      <c r="O5994" s="66"/>
      <c r="Q5994" s="67"/>
      <c r="R5994" s="68"/>
      <c r="S5994" s="63"/>
      <c r="AC5994" s="63">
        <v>88357.44718857808</v>
      </c>
      <c r="AD5994" s="63"/>
      <c r="AE5994" s="54" t="s">
        <v>176</v>
      </c>
      <c r="AG5994" s="63"/>
      <c r="AK5994" s="64"/>
      <c r="AL5994" s="64"/>
      <c r="AM5994" s="65"/>
      <c r="AO5994" s="64"/>
      <c r="AP5994" s="66"/>
      <c r="AQ5994" s="66"/>
      <c r="AS5994" s="67"/>
      <c r="AT5994" s="68"/>
    </row>
    <row r="5995" spans="1:46" x14ac:dyDescent="0.25">
      <c r="A5995" s="60">
        <v>91087.772358830553</v>
      </c>
      <c r="B5995" s="54">
        <f t="shared" si="245"/>
        <v>8</v>
      </c>
      <c r="C5995" s="54">
        <f t="shared" si="246"/>
        <v>5986</v>
      </c>
      <c r="D5995" s="60">
        <v>91087.772358830553</v>
      </c>
      <c r="G5995" s="63"/>
      <c r="I5995" s="64"/>
      <c r="J5995" s="64"/>
      <c r="K5995" s="65"/>
      <c r="M5995" s="64"/>
      <c r="N5995" s="66"/>
      <c r="O5995" s="66"/>
      <c r="Q5995" s="67"/>
      <c r="R5995" s="68"/>
      <c r="S5995" s="63"/>
      <c r="AC5995" s="63">
        <v>88372.591658418998</v>
      </c>
      <c r="AD5995" s="63"/>
      <c r="AE5995" s="54" t="s">
        <v>177</v>
      </c>
      <c r="AG5995" s="63"/>
      <c r="AK5995" s="64"/>
      <c r="AL5995" s="64"/>
      <c r="AM5995" s="65"/>
      <c r="AO5995" s="64"/>
      <c r="AP5995" s="66"/>
      <c r="AQ5995" s="66"/>
      <c r="AS5995" s="67"/>
      <c r="AT5995" s="68"/>
    </row>
    <row r="5996" spans="1:46" x14ac:dyDescent="0.25">
      <c r="A5996" s="60">
        <v>91103.391052617691</v>
      </c>
      <c r="B5996" s="54">
        <f t="shared" si="245"/>
        <v>9</v>
      </c>
      <c r="C5996" s="54">
        <f t="shared" si="246"/>
        <v>5987</v>
      </c>
      <c r="D5996" s="60">
        <v>91103.391052617691</v>
      </c>
      <c r="G5996" s="63"/>
      <c r="I5996" s="64"/>
      <c r="J5996" s="64"/>
      <c r="K5996" s="65"/>
      <c r="M5996" s="64"/>
      <c r="N5996" s="66"/>
      <c r="O5996" s="66"/>
      <c r="Q5996" s="67"/>
      <c r="R5996" s="68"/>
      <c r="S5996" s="63"/>
      <c r="AC5996" s="63">
        <v>88387.260256128386</v>
      </c>
      <c r="AD5996" s="63"/>
      <c r="AE5996" s="54" t="s">
        <v>176</v>
      </c>
      <c r="AG5996" s="63"/>
      <c r="AK5996" s="64"/>
      <c r="AL5996" s="64"/>
      <c r="AM5996" s="65"/>
      <c r="AO5996" s="64"/>
      <c r="AP5996" s="66"/>
      <c r="AQ5996" s="66"/>
      <c r="AS5996" s="67"/>
      <c r="AT5996" s="68"/>
    </row>
    <row r="5997" spans="1:46" x14ac:dyDescent="0.25">
      <c r="A5997" s="60">
        <v>91119.078073931392</v>
      </c>
      <c r="B5997" s="54">
        <f t="shared" si="245"/>
        <v>10</v>
      </c>
      <c r="C5997" s="54">
        <f t="shared" si="246"/>
        <v>5988</v>
      </c>
      <c r="D5997" s="60">
        <v>91119.078073931392</v>
      </c>
      <c r="G5997" s="63"/>
      <c r="I5997" s="64"/>
      <c r="J5997" s="64"/>
      <c r="K5997" s="65"/>
      <c r="M5997" s="64"/>
      <c r="N5997" s="66"/>
      <c r="O5997" s="66"/>
      <c r="Q5997" s="67"/>
      <c r="R5997" s="68"/>
      <c r="S5997" s="63"/>
      <c r="AC5997" s="63">
        <v>88402.046535593458</v>
      </c>
      <c r="AD5997" s="63"/>
      <c r="AE5997" s="54" t="s">
        <v>177</v>
      </c>
      <c r="AG5997" s="63"/>
      <c r="AK5997" s="64"/>
      <c r="AL5997" s="64"/>
      <c r="AM5997" s="65"/>
      <c r="AO5997" s="64"/>
      <c r="AP5997" s="66"/>
      <c r="AQ5997" s="66"/>
      <c r="AS5997" s="67"/>
      <c r="AT5997" s="68"/>
    </row>
    <row r="5998" spans="1:46" x14ac:dyDescent="0.25">
      <c r="A5998" s="60">
        <v>91134.801700617652</v>
      </c>
      <c r="B5998" s="54">
        <f t="shared" si="245"/>
        <v>11</v>
      </c>
      <c r="C5998" s="54">
        <f t="shared" si="246"/>
        <v>5989</v>
      </c>
      <c r="D5998" s="60">
        <v>91134.801700617652</v>
      </c>
      <c r="G5998" s="63"/>
      <c r="I5998" s="64"/>
      <c r="J5998" s="64"/>
      <c r="K5998" s="65"/>
      <c r="M5998" s="64"/>
      <c r="N5998" s="66"/>
      <c r="O5998" s="66"/>
      <c r="Q5998" s="67"/>
      <c r="R5998" s="68"/>
      <c r="S5998" s="63"/>
      <c r="AC5998" s="63">
        <v>88417.081787129398</v>
      </c>
      <c r="AD5998" s="63"/>
      <c r="AE5998" s="54" t="s">
        <v>176</v>
      </c>
      <c r="AG5998" s="63"/>
      <c r="AK5998" s="64"/>
      <c r="AL5998" s="64"/>
      <c r="AM5998" s="65"/>
      <c r="AO5998" s="64"/>
      <c r="AP5998" s="66"/>
      <c r="AQ5998" s="66"/>
      <c r="AS5998" s="67"/>
      <c r="AT5998" s="68"/>
    </row>
    <row r="5999" spans="1:46" x14ac:dyDescent="0.25">
      <c r="A5999" s="60">
        <v>91150.528505149297</v>
      </c>
      <c r="B5999" s="54">
        <f t="shared" si="245"/>
        <v>12</v>
      </c>
      <c r="C5999" s="54">
        <f t="shared" si="246"/>
        <v>5990</v>
      </c>
      <c r="D5999" s="60">
        <v>91150.528505149297</v>
      </c>
      <c r="G5999" s="63"/>
      <c r="I5999" s="64"/>
      <c r="J5999" s="64"/>
      <c r="K5999" s="65"/>
      <c r="M5999" s="64"/>
      <c r="N5999" s="66"/>
      <c r="O5999" s="66"/>
      <c r="Q5999" s="67"/>
      <c r="R5999" s="68"/>
      <c r="S5999" s="63"/>
      <c r="AC5999" s="63">
        <v>88431.496333230287</v>
      </c>
      <c r="AD5999" s="63"/>
      <c r="AE5999" s="54" t="s">
        <v>177</v>
      </c>
      <c r="AG5999" s="63"/>
      <c r="AK5999" s="64"/>
      <c r="AL5999" s="64"/>
      <c r="AM5999" s="65"/>
      <c r="AO5999" s="64"/>
      <c r="AP5999" s="66"/>
      <c r="AQ5999" s="66"/>
      <c r="AS5999" s="67"/>
      <c r="AT5999" s="68"/>
    </row>
    <row r="6000" spans="1:46" x14ac:dyDescent="0.25">
      <c r="A6000" s="60">
        <v>91166.217628903687</v>
      </c>
      <c r="B6000" s="54">
        <f t="shared" si="245"/>
        <v>13</v>
      </c>
      <c r="C6000" s="54">
        <f t="shared" si="246"/>
        <v>5991</v>
      </c>
      <c r="D6000" s="60">
        <v>91166.217628903687</v>
      </c>
      <c r="G6000" s="63"/>
      <c r="I6000" s="64"/>
      <c r="J6000" s="64"/>
      <c r="K6000" s="65"/>
      <c r="M6000" s="64"/>
      <c r="N6000" s="66"/>
      <c r="O6000" s="66"/>
      <c r="Q6000" s="67"/>
      <c r="R6000" s="68"/>
      <c r="S6000" s="63"/>
      <c r="AC6000" s="63">
        <v>88446.831369011197</v>
      </c>
      <c r="AD6000" s="63"/>
      <c r="AE6000" s="54" t="s">
        <v>176</v>
      </c>
      <c r="AG6000" s="63"/>
      <c r="AK6000" s="64"/>
      <c r="AL6000" s="64"/>
      <c r="AM6000" s="65"/>
      <c r="AO6000" s="64"/>
      <c r="AP6000" s="66"/>
      <c r="AQ6000" s="66"/>
      <c r="AS6000" s="67"/>
      <c r="AT6000" s="68"/>
    </row>
    <row r="6001" spans="1:46" x14ac:dyDescent="0.25">
      <c r="A6001" s="60">
        <v>91181.843664943706</v>
      </c>
      <c r="B6001" s="54">
        <f t="shared" si="245"/>
        <v>14</v>
      </c>
      <c r="C6001" s="54">
        <f t="shared" si="246"/>
        <v>5992</v>
      </c>
      <c r="D6001" s="60">
        <v>91181.843664943706</v>
      </c>
      <c r="G6001" s="63"/>
      <c r="I6001" s="64"/>
      <c r="J6001" s="64"/>
      <c r="K6001" s="65"/>
      <c r="M6001" s="64"/>
      <c r="N6001" s="66"/>
      <c r="O6001" s="66"/>
      <c r="Q6001" s="67"/>
      <c r="R6001" s="68"/>
      <c r="S6001" s="63"/>
      <c r="AC6001" s="63">
        <v>88460.949283855502</v>
      </c>
      <c r="AD6001" s="63"/>
      <c r="AE6001" s="54" t="s">
        <v>177</v>
      </c>
      <c r="AG6001" s="63"/>
      <c r="AK6001" s="64"/>
      <c r="AL6001" s="64"/>
      <c r="AM6001" s="65"/>
      <c r="AO6001" s="64"/>
      <c r="AP6001" s="66"/>
      <c r="AQ6001" s="66"/>
      <c r="AS6001" s="67"/>
      <c r="AT6001" s="68"/>
    </row>
    <row r="6002" spans="1:46" x14ac:dyDescent="0.25">
      <c r="A6002" s="60">
        <v>91197.368584117386</v>
      </c>
      <c r="B6002" s="54">
        <f t="shared" si="245"/>
        <v>15</v>
      </c>
      <c r="C6002" s="54">
        <f t="shared" si="246"/>
        <v>5993</v>
      </c>
      <c r="D6002" s="60">
        <v>91197.368584117386</v>
      </c>
      <c r="G6002" s="63"/>
      <c r="I6002" s="64"/>
      <c r="J6002" s="64"/>
      <c r="K6002" s="65"/>
      <c r="M6002" s="64"/>
      <c r="N6002" s="66"/>
      <c r="O6002" s="66"/>
      <c r="Q6002" s="67"/>
      <c r="R6002" s="68"/>
      <c r="S6002" s="63"/>
      <c r="AC6002" s="63">
        <v>88476.466217887588</v>
      </c>
      <c r="AD6002" s="63"/>
      <c r="AE6002" s="54" t="s">
        <v>176</v>
      </c>
      <c r="AG6002" s="63"/>
      <c r="AK6002" s="64"/>
      <c r="AL6002" s="64"/>
      <c r="AM6002" s="65"/>
      <c r="AO6002" s="64"/>
      <c r="AP6002" s="66"/>
      <c r="AQ6002" s="66"/>
      <c r="AS6002" s="67"/>
      <c r="AT6002" s="68"/>
    </row>
    <row r="6003" spans="1:46" x14ac:dyDescent="0.25">
      <c r="A6003" s="60">
        <v>91212.783259160817</v>
      </c>
      <c r="B6003" s="54">
        <f t="shared" si="245"/>
        <v>16</v>
      </c>
      <c r="C6003" s="54">
        <f t="shared" si="246"/>
        <v>5994</v>
      </c>
      <c r="D6003" s="60">
        <v>91212.783259160817</v>
      </c>
      <c r="G6003" s="63"/>
      <c r="I6003" s="64"/>
      <c r="J6003" s="64"/>
      <c r="K6003" s="65"/>
      <c r="M6003" s="64"/>
      <c r="N6003" s="66"/>
      <c r="O6003" s="66"/>
      <c r="Q6003" s="67"/>
      <c r="R6003" s="68"/>
      <c r="S6003" s="63"/>
      <c r="AC6003" s="63">
        <v>88490.426874737255</v>
      </c>
      <c r="AD6003" s="63"/>
      <c r="AE6003" s="54" t="s">
        <v>177</v>
      </c>
      <c r="AG6003" s="63"/>
      <c r="AK6003" s="64"/>
      <c r="AL6003" s="64"/>
      <c r="AM6003" s="65"/>
      <c r="AO6003" s="64"/>
      <c r="AP6003" s="66"/>
      <c r="AQ6003" s="66"/>
      <c r="AS6003" s="67"/>
      <c r="AT6003" s="68"/>
    </row>
    <row r="6004" spans="1:46" x14ac:dyDescent="0.25">
      <c r="A6004" s="60">
        <v>91228.06251421012</v>
      </c>
      <c r="B6004" s="54">
        <f t="shared" si="245"/>
        <v>17</v>
      </c>
      <c r="C6004" s="54">
        <f t="shared" si="246"/>
        <v>5995</v>
      </c>
      <c r="D6004" s="60">
        <v>91228.06251421012</v>
      </c>
      <c r="G6004" s="63"/>
      <c r="I6004" s="64"/>
      <c r="J6004" s="64"/>
      <c r="K6004" s="65"/>
      <c r="M6004" s="64"/>
      <c r="N6004" s="66"/>
      <c r="O6004" s="66"/>
      <c r="Q6004" s="67"/>
      <c r="R6004" s="68"/>
      <c r="S6004" s="63"/>
      <c r="AC6004" s="63">
        <v>88505.981503197458</v>
      </c>
      <c r="AD6004" s="63"/>
      <c r="AE6004" s="54" t="s">
        <v>176</v>
      </c>
      <c r="AG6004" s="63"/>
      <c r="AK6004" s="64"/>
      <c r="AL6004" s="64"/>
      <c r="AM6004" s="65"/>
      <c r="AO6004" s="64"/>
      <c r="AP6004" s="66"/>
      <c r="AQ6004" s="66"/>
      <c r="AS6004" s="67"/>
      <c r="AT6004" s="68"/>
    </row>
    <row r="6005" spans="1:46" x14ac:dyDescent="0.25">
      <c r="A6005" s="60">
        <v>91243.216678517871</v>
      </c>
      <c r="B6005" s="54">
        <f t="shared" si="245"/>
        <v>18</v>
      </c>
      <c r="C6005" s="54">
        <f t="shared" si="246"/>
        <v>5996</v>
      </c>
      <c r="D6005" s="60">
        <v>91243.216678517871</v>
      </c>
      <c r="G6005" s="63"/>
      <c r="I6005" s="64"/>
      <c r="J6005" s="64"/>
      <c r="K6005" s="65"/>
      <c r="M6005" s="64"/>
      <c r="N6005" s="66"/>
      <c r="O6005" s="66"/>
      <c r="Q6005" s="67"/>
      <c r="R6005" s="68"/>
      <c r="S6005" s="63"/>
      <c r="AC6005" s="63">
        <v>88519.95096877357</v>
      </c>
      <c r="AD6005" s="63"/>
      <c r="AE6005" s="54" t="s">
        <v>177</v>
      </c>
      <c r="AG6005" s="63"/>
      <c r="AK6005" s="64"/>
      <c r="AL6005" s="64"/>
      <c r="AM6005" s="65"/>
      <c r="AO6005" s="64"/>
      <c r="AP6005" s="66"/>
      <c r="AQ6005" s="66"/>
      <c r="AS6005" s="67"/>
      <c r="AT6005" s="68"/>
    </row>
    <row r="6006" spans="1:46" x14ac:dyDescent="0.25">
      <c r="A6006" s="60">
        <v>91258.237720503472</v>
      </c>
      <c r="B6006" s="54">
        <f t="shared" si="245"/>
        <v>19</v>
      </c>
      <c r="C6006" s="54">
        <f t="shared" si="246"/>
        <v>5997</v>
      </c>
      <c r="D6006" s="60">
        <v>91258.237720503472</v>
      </c>
      <c r="G6006" s="63"/>
      <c r="I6006" s="64"/>
      <c r="J6006" s="64"/>
      <c r="K6006" s="65"/>
      <c r="M6006" s="64"/>
      <c r="N6006" s="66"/>
      <c r="O6006" s="66"/>
      <c r="Q6006" s="67"/>
      <c r="R6006" s="68"/>
      <c r="S6006" s="63"/>
      <c r="AC6006" s="63">
        <v>88535.393343651202</v>
      </c>
      <c r="AD6006" s="63"/>
      <c r="AE6006" s="54" t="s">
        <v>176</v>
      </c>
      <c r="AG6006" s="63"/>
      <c r="AK6006" s="64"/>
      <c r="AL6006" s="64"/>
      <c r="AM6006" s="65"/>
      <c r="AO6006" s="64"/>
      <c r="AP6006" s="66"/>
      <c r="AQ6006" s="66"/>
      <c r="AS6006" s="67"/>
      <c r="AT6006" s="68"/>
    </row>
    <row r="6007" spans="1:46" x14ac:dyDescent="0.25">
      <c r="A6007" s="60">
        <v>91273.153679037001</v>
      </c>
      <c r="B6007" s="54">
        <f t="shared" si="245"/>
        <v>20</v>
      </c>
      <c r="C6007" s="54">
        <f t="shared" si="246"/>
        <v>5998</v>
      </c>
      <c r="D6007" s="60">
        <v>91273.153679037001</v>
      </c>
      <c r="G6007" s="63"/>
      <c r="I6007" s="64"/>
      <c r="J6007" s="64"/>
      <c r="K6007" s="65"/>
      <c r="M6007" s="64"/>
      <c r="N6007" s="66"/>
      <c r="O6007" s="66"/>
      <c r="Q6007" s="67"/>
      <c r="R6007" s="68"/>
      <c r="S6007" s="63"/>
      <c r="AC6007" s="63">
        <v>88549.528457920533</v>
      </c>
      <c r="AD6007" s="63"/>
      <c r="AE6007" s="54" t="s">
        <v>177</v>
      </c>
      <c r="AG6007" s="63"/>
      <c r="AK6007" s="64"/>
      <c r="AL6007" s="64"/>
      <c r="AM6007" s="65"/>
      <c r="AO6007" s="64"/>
      <c r="AP6007" s="66"/>
      <c r="AQ6007" s="66"/>
      <c r="AS6007" s="67"/>
      <c r="AT6007" s="68"/>
    </row>
    <row r="6008" spans="1:46" x14ac:dyDescent="0.25">
      <c r="A6008" s="60">
        <v>91287.971661035437</v>
      </c>
      <c r="B6008" s="54">
        <f t="shared" si="245"/>
        <v>21</v>
      </c>
      <c r="C6008" s="54">
        <f t="shared" si="246"/>
        <v>5999</v>
      </c>
      <c r="D6008" s="60">
        <v>91287.971661035437</v>
      </c>
      <c r="G6008" s="63"/>
      <c r="I6008" s="64"/>
      <c r="J6008" s="64"/>
      <c r="K6008" s="65"/>
      <c r="M6008" s="64"/>
      <c r="N6008" s="66"/>
      <c r="O6008" s="66"/>
      <c r="Q6008" s="67"/>
      <c r="R6008" s="68"/>
      <c r="S6008" s="63"/>
      <c r="AC6008" s="63">
        <v>88564.727409929968</v>
      </c>
      <c r="AD6008" s="63"/>
      <c r="AE6008" s="54" t="s">
        <v>176</v>
      </c>
      <c r="AG6008" s="63"/>
      <c r="AK6008" s="64"/>
      <c r="AL6008" s="64"/>
      <c r="AM6008" s="65"/>
      <c r="AO6008" s="64"/>
      <c r="AP6008" s="66"/>
      <c r="AQ6008" s="66"/>
      <c r="AS6008" s="67"/>
      <c r="AT6008" s="68"/>
    </row>
    <row r="6009" spans="1:46" x14ac:dyDescent="0.25">
      <c r="A6009" s="60">
        <v>91302.732402049936</v>
      </c>
      <c r="B6009" s="54">
        <f t="shared" si="245"/>
        <v>22</v>
      </c>
      <c r="C6009" s="54">
        <f t="shared" si="246"/>
        <v>6000</v>
      </c>
      <c r="D6009" s="60">
        <v>91302.732402049936</v>
      </c>
      <c r="G6009" s="63"/>
      <c r="I6009" s="64"/>
      <c r="J6009" s="64"/>
      <c r="K6009" s="65"/>
      <c r="M6009" s="64"/>
      <c r="N6009" s="66"/>
      <c r="O6009" s="66"/>
      <c r="Q6009" s="67"/>
      <c r="R6009" s="68"/>
      <c r="S6009" s="63"/>
      <c r="AC6009" s="63">
        <v>88579.146761346608</v>
      </c>
      <c r="AD6009" s="63"/>
      <c r="AE6009" s="54" t="s">
        <v>177</v>
      </c>
      <c r="AG6009" s="63"/>
      <c r="AK6009" s="64"/>
      <c r="AL6009" s="64"/>
      <c r="AM6009" s="65"/>
      <c r="AO6009" s="64"/>
      <c r="AP6009" s="66"/>
      <c r="AQ6009" s="66"/>
      <c r="AS6009" s="67"/>
      <c r="AT6009" s="68"/>
    </row>
    <row r="6010" spans="1:46" x14ac:dyDescent="0.25">
      <c r="A6010" s="60">
        <v>91317.452415942214</v>
      </c>
      <c r="B6010" s="54">
        <f t="shared" si="245"/>
        <v>23</v>
      </c>
      <c r="C6010" s="54">
        <f t="shared" si="246"/>
        <v>6001</v>
      </c>
      <c r="D6010" s="60">
        <v>91317.452415942214</v>
      </c>
      <c r="G6010" s="63"/>
      <c r="I6010" s="64"/>
      <c r="J6010" s="64"/>
      <c r="K6010" s="65"/>
      <c r="M6010" s="64"/>
      <c r="N6010" s="66"/>
      <c r="O6010" s="66"/>
      <c r="Q6010" s="67"/>
      <c r="R6010" s="68"/>
      <c r="S6010" s="63"/>
      <c r="AC6010" s="63">
        <v>88594.016935240943</v>
      </c>
      <c r="AD6010" s="63"/>
      <c r="AE6010" s="54" t="s">
        <v>176</v>
      </c>
      <c r="AG6010" s="63"/>
      <c r="AK6010" s="64"/>
      <c r="AL6010" s="64"/>
      <c r="AM6010" s="65"/>
      <c r="AO6010" s="64"/>
      <c r="AP6010" s="66"/>
      <c r="AQ6010" s="66"/>
      <c r="AS6010" s="67"/>
      <c r="AT6010" s="68"/>
    </row>
    <row r="6011" spans="1:46" x14ac:dyDescent="0.25">
      <c r="A6011" s="60">
        <v>91332.178340272978</v>
      </c>
      <c r="B6011" s="54">
        <f t="shared" si="245"/>
        <v>24</v>
      </c>
      <c r="C6011" s="54">
        <f t="shared" si="246"/>
        <v>6002</v>
      </c>
      <c r="D6011" s="60">
        <v>91332.178340272978</v>
      </c>
      <c r="G6011" s="63"/>
      <c r="I6011" s="64"/>
      <c r="J6011" s="64"/>
      <c r="K6011" s="65"/>
      <c r="M6011" s="64"/>
      <c r="N6011" s="66"/>
      <c r="O6011" s="66"/>
      <c r="Q6011" s="67"/>
      <c r="R6011" s="68"/>
      <c r="S6011" s="63"/>
      <c r="AC6011" s="63">
        <v>88608.782950812019</v>
      </c>
      <c r="AD6011" s="63"/>
      <c r="AE6011" s="54" t="s">
        <v>177</v>
      </c>
      <c r="AG6011" s="63"/>
      <c r="AK6011" s="64"/>
      <c r="AL6011" s="64"/>
      <c r="AM6011" s="65"/>
      <c r="AO6011" s="64"/>
      <c r="AP6011" s="66"/>
      <c r="AQ6011" s="66"/>
      <c r="AS6011" s="67"/>
      <c r="AT6011" s="68"/>
    </row>
    <row r="6012" spans="1:46" x14ac:dyDescent="0.25">
      <c r="A6012" s="60">
        <v>91346.928826491348</v>
      </c>
      <c r="B6012" s="54">
        <f t="shared" si="245"/>
        <v>1</v>
      </c>
      <c r="C6012" s="54">
        <f t="shared" si="246"/>
        <v>6003</v>
      </c>
      <c r="D6012" s="60">
        <v>91346.928826491348</v>
      </c>
      <c r="G6012" s="63"/>
      <c r="I6012" s="64"/>
      <c r="J6012" s="64"/>
      <c r="K6012" s="65"/>
      <c r="M6012" s="64"/>
      <c r="N6012" s="66"/>
      <c r="O6012" s="66"/>
      <c r="Q6012" s="67"/>
      <c r="R6012" s="68"/>
      <c r="S6012" s="63"/>
      <c r="AC6012" s="63">
        <v>88623.303615582176</v>
      </c>
      <c r="AD6012" s="63"/>
      <c r="AE6012" s="54" t="s">
        <v>176</v>
      </c>
      <c r="AG6012" s="63"/>
      <c r="AK6012" s="64"/>
      <c r="AL6012" s="64"/>
      <c r="AM6012" s="65"/>
      <c r="AO6012" s="64"/>
      <c r="AP6012" s="66"/>
      <c r="AQ6012" s="66"/>
      <c r="AS6012" s="67"/>
      <c r="AT6012" s="68"/>
    </row>
    <row r="6013" spans="1:46" x14ac:dyDescent="0.25">
      <c r="A6013" s="60">
        <v>91361.748667535838</v>
      </c>
      <c r="B6013" s="54">
        <f t="shared" si="245"/>
        <v>2</v>
      </c>
      <c r="C6013" s="54">
        <f t="shared" si="246"/>
        <v>6004</v>
      </c>
      <c r="D6013" s="60">
        <v>91361.748667535838</v>
      </c>
      <c r="G6013" s="63"/>
      <c r="I6013" s="64"/>
      <c r="J6013" s="64"/>
      <c r="K6013" s="65"/>
      <c r="M6013" s="64"/>
      <c r="N6013" s="66"/>
      <c r="O6013" s="66"/>
      <c r="Q6013" s="67"/>
      <c r="R6013" s="68"/>
      <c r="S6013" s="63"/>
      <c r="AC6013" s="63">
        <v>88638.416638253722</v>
      </c>
      <c r="AD6013" s="63"/>
      <c r="AE6013" s="54" t="s">
        <v>177</v>
      </c>
      <c r="AG6013" s="63"/>
      <c r="AK6013" s="64"/>
      <c r="AL6013" s="64"/>
      <c r="AM6013" s="65"/>
      <c r="AO6013" s="64"/>
      <c r="AP6013" s="66"/>
      <c r="AQ6013" s="66"/>
      <c r="AS6013" s="67"/>
      <c r="AT6013" s="68"/>
    </row>
    <row r="6014" spans="1:46" x14ac:dyDescent="0.25">
      <c r="A6014" s="60">
        <v>91376.650841195602</v>
      </c>
      <c r="B6014" s="54">
        <f t="shared" si="245"/>
        <v>3</v>
      </c>
      <c r="C6014" s="54">
        <f t="shared" si="246"/>
        <v>6005</v>
      </c>
      <c r="D6014" s="60">
        <v>91376.650841195602</v>
      </c>
      <c r="G6014" s="63"/>
      <c r="I6014" s="64"/>
      <c r="J6014" s="64"/>
      <c r="K6014" s="65"/>
      <c r="M6014" s="64"/>
      <c r="N6014" s="66"/>
      <c r="O6014" s="66"/>
      <c r="Q6014" s="67"/>
      <c r="R6014" s="68"/>
      <c r="S6014" s="63"/>
      <c r="AC6014" s="63">
        <v>88652.635638620704</v>
      </c>
      <c r="AD6014" s="63"/>
      <c r="AE6014" s="54" t="s">
        <v>176</v>
      </c>
      <c r="AG6014" s="63"/>
      <c r="AK6014" s="64"/>
      <c r="AL6014" s="64"/>
      <c r="AM6014" s="65"/>
      <c r="AO6014" s="64"/>
      <c r="AP6014" s="66"/>
      <c r="AQ6014" s="66"/>
      <c r="AS6014" s="67"/>
      <c r="AT6014" s="68"/>
    </row>
    <row r="6015" spans="1:46" x14ac:dyDescent="0.25">
      <c r="A6015" s="60">
        <v>91391.671055397019</v>
      </c>
      <c r="B6015" s="54">
        <f t="shared" si="245"/>
        <v>4</v>
      </c>
      <c r="C6015" s="54">
        <f t="shared" si="246"/>
        <v>6006</v>
      </c>
      <c r="D6015" s="60">
        <v>91391.671055397019</v>
      </c>
      <c r="G6015" s="63"/>
      <c r="I6015" s="64"/>
      <c r="J6015" s="64"/>
      <c r="K6015" s="65"/>
      <c r="M6015" s="64"/>
      <c r="N6015" s="66"/>
      <c r="O6015" s="66"/>
      <c r="Q6015" s="67"/>
      <c r="R6015" s="68"/>
      <c r="S6015" s="63"/>
      <c r="AC6015" s="63">
        <v>88668.034954383038</v>
      </c>
      <c r="AD6015" s="63"/>
      <c r="AE6015" s="54" t="s">
        <v>177</v>
      </c>
      <c r="AG6015" s="63"/>
      <c r="AK6015" s="64"/>
      <c r="AL6015" s="64"/>
      <c r="AM6015" s="65"/>
      <c r="AO6015" s="64"/>
      <c r="AP6015" s="66"/>
      <c r="AQ6015" s="66"/>
      <c r="AS6015" s="67"/>
      <c r="AT6015" s="68"/>
    </row>
    <row r="6016" spans="1:46" x14ac:dyDescent="0.25">
      <c r="A6016" s="60">
        <v>91406.809467057232</v>
      </c>
      <c r="B6016" s="54">
        <f t="shared" si="245"/>
        <v>5</v>
      </c>
      <c r="C6016" s="54">
        <f t="shared" si="246"/>
        <v>6007</v>
      </c>
      <c r="D6016" s="60">
        <v>91406.809467057232</v>
      </c>
      <c r="G6016" s="63"/>
      <c r="I6016" s="64"/>
      <c r="J6016" s="64"/>
      <c r="K6016" s="65"/>
      <c r="M6016" s="64"/>
      <c r="N6016" s="66"/>
      <c r="O6016" s="66"/>
      <c r="Q6016" s="67"/>
      <c r="R6016" s="68"/>
      <c r="S6016" s="63"/>
      <c r="AC6016" s="63">
        <v>88682.060023364145</v>
      </c>
      <c r="AD6016" s="63"/>
      <c r="AE6016" s="54" t="s">
        <v>176</v>
      </c>
      <c r="AG6016" s="63"/>
      <c r="AK6016" s="64"/>
      <c r="AL6016" s="64"/>
      <c r="AM6016" s="65"/>
      <c r="AO6016" s="64"/>
      <c r="AP6016" s="66"/>
      <c r="AQ6016" s="66"/>
      <c r="AS6016" s="67"/>
      <c r="AT6016" s="68"/>
    </row>
    <row r="6017" spans="1:46" x14ac:dyDescent="0.25">
      <c r="A6017" s="60">
        <v>91422.086996318307</v>
      </c>
      <c r="B6017" s="54">
        <f t="shared" si="245"/>
        <v>6</v>
      </c>
      <c r="C6017" s="54">
        <f t="shared" si="246"/>
        <v>6008</v>
      </c>
      <c r="D6017" s="60">
        <v>91422.086996318307</v>
      </c>
      <c r="G6017" s="63"/>
      <c r="I6017" s="64"/>
      <c r="J6017" s="64"/>
      <c r="K6017" s="65"/>
      <c r="M6017" s="64"/>
      <c r="N6017" s="66"/>
      <c r="O6017" s="66"/>
      <c r="Q6017" s="67"/>
      <c r="R6017" s="68"/>
      <c r="S6017" s="63"/>
      <c r="AC6017" s="63">
        <v>88697.628141739406</v>
      </c>
      <c r="AD6017" s="63"/>
      <c r="AE6017" s="54" t="s">
        <v>177</v>
      </c>
      <c r="AG6017" s="63"/>
      <c r="AK6017" s="64"/>
      <c r="AL6017" s="64"/>
      <c r="AM6017" s="65"/>
      <c r="AO6017" s="64"/>
      <c r="AP6017" s="66"/>
      <c r="AQ6017" s="66"/>
      <c r="AS6017" s="67"/>
      <c r="AT6017" s="68"/>
    </row>
    <row r="6018" spans="1:46" x14ac:dyDescent="0.25">
      <c r="A6018" s="60">
        <v>91437.486352232751</v>
      </c>
      <c r="B6018" s="54">
        <f t="shared" si="245"/>
        <v>7</v>
      </c>
      <c r="C6018" s="54">
        <f t="shared" si="246"/>
        <v>6009</v>
      </c>
      <c r="D6018" s="60">
        <v>91437.486352232751</v>
      </c>
      <c r="G6018" s="63"/>
      <c r="I6018" s="64"/>
      <c r="J6018" s="64"/>
      <c r="K6018" s="65"/>
      <c r="M6018" s="64"/>
      <c r="N6018" s="66"/>
      <c r="O6018" s="66"/>
      <c r="Q6018" s="67"/>
      <c r="R6018" s="68"/>
      <c r="S6018" s="63"/>
      <c r="AC6018" s="63">
        <v>88711.608580208384</v>
      </c>
      <c r="AD6018" s="63"/>
      <c r="AE6018" s="54" t="s">
        <v>176</v>
      </c>
      <c r="AG6018" s="63"/>
      <c r="AK6018" s="64"/>
      <c r="AL6018" s="64"/>
      <c r="AM6018" s="65"/>
      <c r="AO6018" s="64"/>
      <c r="AP6018" s="66"/>
      <c r="AQ6018" s="66"/>
      <c r="AS6018" s="67"/>
      <c r="AT6018" s="68"/>
    </row>
    <row r="6019" spans="1:46" x14ac:dyDescent="0.25">
      <c r="A6019" s="60">
        <v>91453.010403837543</v>
      </c>
      <c r="B6019" s="54">
        <f t="shared" si="245"/>
        <v>8</v>
      </c>
      <c r="C6019" s="54">
        <f t="shared" si="246"/>
        <v>6010</v>
      </c>
      <c r="D6019" s="60">
        <v>91453.010403837543</v>
      </c>
      <c r="G6019" s="63"/>
      <c r="I6019" s="64"/>
      <c r="J6019" s="64"/>
      <c r="K6019" s="65"/>
      <c r="M6019" s="64"/>
      <c r="N6019" s="66"/>
      <c r="O6019" s="66"/>
      <c r="Q6019" s="67"/>
      <c r="R6019" s="68"/>
      <c r="S6019" s="63"/>
      <c r="AC6019" s="63">
        <v>88727.184297782835</v>
      </c>
      <c r="AD6019" s="63"/>
      <c r="AE6019" s="54" t="s">
        <v>177</v>
      </c>
      <c r="AG6019" s="63"/>
      <c r="AK6019" s="64"/>
      <c r="AL6019" s="64"/>
      <c r="AM6019" s="65"/>
      <c r="AO6019" s="64"/>
      <c r="AP6019" s="66"/>
      <c r="AQ6019" s="66"/>
      <c r="AS6019" s="67"/>
      <c r="AT6019" s="68"/>
    </row>
    <row r="6020" spans="1:46" x14ac:dyDescent="0.25">
      <c r="A6020" s="60">
        <v>91468.62493762793</v>
      </c>
      <c r="B6020" s="54">
        <f t="shared" si="245"/>
        <v>9</v>
      </c>
      <c r="C6020" s="54">
        <f t="shared" si="246"/>
        <v>6011</v>
      </c>
      <c r="D6020" s="60">
        <v>91468.62493762793</v>
      </c>
      <c r="G6020" s="63"/>
      <c r="I6020" s="64"/>
      <c r="J6020" s="64"/>
      <c r="K6020" s="65"/>
      <c r="M6020" s="64"/>
      <c r="N6020" s="66"/>
      <c r="O6020" s="66"/>
      <c r="Q6020" s="67"/>
      <c r="R6020" s="68"/>
      <c r="S6020" s="63"/>
      <c r="AC6020" s="63">
        <v>88741.282134684734</v>
      </c>
      <c r="AD6020" s="63"/>
      <c r="AE6020" s="54" t="s">
        <v>176</v>
      </c>
      <c r="AG6020" s="63"/>
      <c r="AK6020" s="64"/>
      <c r="AL6020" s="64"/>
      <c r="AM6020" s="65"/>
      <c r="AO6020" s="64"/>
      <c r="AP6020" s="66"/>
      <c r="AQ6020" s="66"/>
      <c r="AS6020" s="67"/>
      <c r="AT6020" s="68"/>
    </row>
    <row r="6021" spans="1:46" x14ac:dyDescent="0.25">
      <c r="A6021" s="60">
        <v>91484.315492467955</v>
      </c>
      <c r="B6021" s="54">
        <f t="shared" si="245"/>
        <v>10</v>
      </c>
      <c r="C6021" s="54">
        <f t="shared" si="246"/>
        <v>6012</v>
      </c>
      <c r="D6021" s="60">
        <v>91484.315492467955</v>
      </c>
      <c r="G6021" s="63"/>
      <c r="I6021" s="64"/>
      <c r="J6021" s="64"/>
      <c r="K6021" s="65"/>
      <c r="M6021" s="64"/>
      <c r="N6021" s="66"/>
      <c r="O6021" s="66"/>
      <c r="Q6021" s="67"/>
      <c r="R6021" s="68"/>
      <c r="S6021" s="63"/>
      <c r="AC6021" s="63">
        <v>88756.691816993523</v>
      </c>
      <c r="AD6021" s="63"/>
      <c r="AE6021" s="54" t="s">
        <v>177</v>
      </c>
      <c r="AG6021" s="63"/>
      <c r="AK6021" s="64"/>
      <c r="AL6021" s="64"/>
      <c r="AM6021" s="65"/>
      <c r="AO6021" s="64"/>
      <c r="AP6021" s="66"/>
      <c r="AQ6021" s="66"/>
      <c r="AS6021" s="67"/>
      <c r="AT6021" s="68"/>
    </row>
    <row r="6022" spans="1:46" x14ac:dyDescent="0.25">
      <c r="A6022" s="60">
        <v>91500.037786347792</v>
      </c>
      <c r="B6022" s="54">
        <f t="shared" si="245"/>
        <v>11</v>
      </c>
      <c r="C6022" s="54">
        <f t="shared" si="246"/>
        <v>6013</v>
      </c>
      <c r="D6022" s="60">
        <v>91500.037786347792</v>
      </c>
      <c r="G6022" s="63"/>
      <c r="I6022" s="64"/>
      <c r="J6022" s="64"/>
      <c r="K6022" s="65"/>
      <c r="M6022" s="64"/>
      <c r="N6022" s="66"/>
      <c r="O6022" s="66"/>
      <c r="Q6022" s="67"/>
      <c r="R6022" s="68"/>
      <c r="S6022" s="63"/>
      <c r="AC6022" s="63">
        <v>88771.045451801736</v>
      </c>
      <c r="AD6022" s="63"/>
      <c r="AE6022" s="54" t="s">
        <v>176</v>
      </c>
      <c r="AG6022" s="63"/>
      <c r="AK6022" s="64"/>
      <c r="AL6022" s="64"/>
      <c r="AM6022" s="65"/>
      <c r="AO6022" s="64"/>
      <c r="AP6022" s="66"/>
      <c r="AQ6022" s="66"/>
      <c r="AS6022" s="67"/>
      <c r="AT6022" s="68"/>
    </row>
    <row r="6023" spans="1:46" x14ac:dyDescent="0.25">
      <c r="A6023" s="60">
        <v>91515.765669318382</v>
      </c>
      <c r="B6023" s="54">
        <f t="shared" si="245"/>
        <v>12</v>
      </c>
      <c r="C6023" s="54">
        <f t="shared" si="246"/>
        <v>6014</v>
      </c>
      <c r="D6023" s="60">
        <v>91515.765669318382</v>
      </c>
      <c r="G6023" s="63"/>
      <c r="I6023" s="64"/>
      <c r="J6023" s="64"/>
      <c r="K6023" s="65"/>
      <c r="M6023" s="64"/>
      <c r="N6023" s="66"/>
      <c r="O6023" s="66"/>
      <c r="Q6023" s="67"/>
      <c r="R6023" s="68"/>
      <c r="S6023" s="63"/>
      <c r="AC6023" s="63">
        <v>88786.147960574366</v>
      </c>
      <c r="AD6023" s="63"/>
      <c r="AE6023" s="54" t="s">
        <v>177</v>
      </c>
      <c r="AG6023" s="63"/>
      <c r="AK6023" s="64"/>
      <c r="AL6023" s="64"/>
      <c r="AM6023" s="65"/>
      <c r="AO6023" s="64"/>
      <c r="AP6023" s="66"/>
      <c r="AQ6023" s="66"/>
      <c r="AS6023" s="67"/>
      <c r="AT6023" s="68"/>
    </row>
    <row r="6024" spans="1:46" x14ac:dyDescent="0.25">
      <c r="A6024" s="60">
        <v>91531.456628862768</v>
      </c>
      <c r="B6024" s="54">
        <f t="shared" si="245"/>
        <v>13</v>
      </c>
      <c r="C6024" s="54">
        <f t="shared" si="246"/>
        <v>6015</v>
      </c>
      <c r="D6024" s="60">
        <v>91531.456628862768</v>
      </c>
      <c r="G6024" s="63"/>
      <c r="I6024" s="64"/>
      <c r="J6024" s="64"/>
      <c r="K6024" s="65"/>
      <c r="M6024" s="64"/>
      <c r="N6024" s="66"/>
      <c r="O6024" s="66"/>
      <c r="Q6024" s="67"/>
      <c r="R6024" s="68"/>
      <c r="S6024" s="63"/>
      <c r="AC6024" s="63">
        <v>88800.840583775192</v>
      </c>
      <c r="AD6024" s="63"/>
      <c r="AE6024" s="54" t="s">
        <v>176</v>
      </c>
      <c r="AG6024" s="63"/>
      <c r="AK6024" s="64"/>
      <c r="AL6024" s="64"/>
      <c r="AM6024" s="65"/>
      <c r="AO6024" s="64"/>
      <c r="AP6024" s="66"/>
      <c r="AQ6024" s="66"/>
      <c r="AS6024" s="67"/>
      <c r="AT6024" s="68"/>
    </row>
    <row r="6025" spans="1:46" x14ac:dyDescent="0.25">
      <c r="A6025" s="60">
        <v>91547.081516900565</v>
      </c>
      <c r="B6025" s="54">
        <f t="shared" si="245"/>
        <v>14</v>
      </c>
      <c r="C6025" s="54">
        <f t="shared" si="246"/>
        <v>6016</v>
      </c>
      <c r="D6025" s="60">
        <v>91547.081516900565</v>
      </c>
      <c r="G6025" s="63"/>
      <c r="I6025" s="64"/>
      <c r="J6025" s="64"/>
      <c r="K6025" s="65"/>
      <c r="M6025" s="64"/>
      <c r="N6025" s="66"/>
      <c r="O6025" s="66"/>
      <c r="Q6025" s="67"/>
      <c r="R6025" s="68"/>
      <c r="S6025" s="63"/>
      <c r="AC6025" s="63">
        <v>88815.563982257154</v>
      </c>
      <c r="AD6025" s="63"/>
      <c r="AE6025" s="54" t="s">
        <v>177</v>
      </c>
      <c r="AG6025" s="63"/>
      <c r="AK6025" s="64"/>
      <c r="AL6025" s="64"/>
      <c r="AM6025" s="65"/>
      <c r="AO6025" s="64"/>
      <c r="AP6025" s="66"/>
      <c r="AQ6025" s="66"/>
      <c r="AS6025" s="67"/>
      <c r="AT6025" s="68"/>
    </row>
    <row r="6026" spans="1:46" x14ac:dyDescent="0.25">
      <c r="A6026" s="60">
        <v>91562.611245595384</v>
      </c>
      <c r="B6026" s="54">
        <f t="shared" si="245"/>
        <v>15</v>
      </c>
      <c r="C6026" s="54">
        <f t="shared" si="246"/>
        <v>6017</v>
      </c>
      <c r="D6026" s="60">
        <v>91562.611245595384</v>
      </c>
      <c r="G6026" s="63"/>
      <c r="I6026" s="64"/>
      <c r="J6026" s="64"/>
      <c r="K6026" s="65"/>
      <c r="M6026" s="64"/>
      <c r="N6026" s="66"/>
      <c r="O6026" s="66"/>
      <c r="Q6026" s="67"/>
      <c r="R6026" s="68"/>
      <c r="S6026" s="63"/>
      <c r="AC6026" s="63">
        <v>88830.607281993143</v>
      </c>
      <c r="AD6026" s="63"/>
      <c r="AE6026" s="54" t="s">
        <v>176</v>
      </c>
      <c r="AG6026" s="63"/>
      <c r="AK6026" s="64"/>
      <c r="AL6026" s="64"/>
      <c r="AM6026" s="65"/>
      <c r="AO6026" s="64"/>
      <c r="AP6026" s="66"/>
      <c r="AQ6026" s="66"/>
      <c r="AS6026" s="67"/>
      <c r="AT6026" s="68"/>
    </row>
    <row r="6027" spans="1:46" x14ac:dyDescent="0.25">
      <c r="A6027" s="60">
        <v>91578.023310848512</v>
      </c>
      <c r="B6027" s="54">
        <f t="shared" si="245"/>
        <v>16</v>
      </c>
      <c r="C6027" s="54">
        <f t="shared" si="246"/>
        <v>6018</v>
      </c>
      <c r="D6027" s="60">
        <v>91578.023310848512</v>
      </c>
      <c r="G6027" s="63"/>
      <c r="I6027" s="64"/>
      <c r="J6027" s="64"/>
      <c r="K6027" s="65"/>
      <c r="M6027" s="64"/>
      <c r="N6027" s="66"/>
      <c r="O6027" s="66"/>
      <c r="Q6027" s="67"/>
      <c r="R6027" s="68"/>
      <c r="S6027" s="63"/>
      <c r="AC6027" s="63">
        <v>88844.961975344457</v>
      </c>
      <c r="AD6027" s="63"/>
      <c r="AE6027" s="54" t="s">
        <v>177</v>
      </c>
      <c r="AG6027" s="63"/>
      <c r="AK6027" s="64"/>
      <c r="AL6027" s="64"/>
      <c r="AM6027" s="65"/>
      <c r="AO6027" s="64"/>
      <c r="AP6027" s="66"/>
      <c r="AQ6027" s="66"/>
      <c r="AS6027" s="67"/>
      <c r="AT6027" s="68"/>
    </row>
    <row r="6028" spans="1:46" x14ac:dyDescent="0.25">
      <c r="A6028" s="60">
        <v>91593.308977946173</v>
      </c>
      <c r="B6028" s="54">
        <f t="shared" ref="B6028:B6091" si="247">IF(B6027=24,1,B6027+1)</f>
        <v>17</v>
      </c>
      <c r="C6028" s="54">
        <f t="shared" ref="C6028:C6091" si="248">C6027+1</f>
        <v>6019</v>
      </c>
      <c r="D6028" s="60">
        <v>91593.308977946173</v>
      </c>
      <c r="G6028" s="63"/>
      <c r="I6028" s="64"/>
      <c r="J6028" s="64"/>
      <c r="K6028" s="65"/>
      <c r="M6028" s="64"/>
      <c r="N6028" s="66"/>
      <c r="O6028" s="66"/>
      <c r="Q6028" s="67"/>
      <c r="R6028" s="68"/>
      <c r="S6028" s="63"/>
      <c r="AC6028" s="63">
        <v>88860.295985601377</v>
      </c>
      <c r="AD6028" s="63"/>
      <c r="AE6028" s="54" t="s">
        <v>176</v>
      </c>
      <c r="AG6028" s="63"/>
      <c r="AK6028" s="64"/>
      <c r="AL6028" s="64"/>
      <c r="AM6028" s="65"/>
      <c r="AO6028" s="64"/>
      <c r="AP6028" s="66"/>
      <c r="AQ6028" s="66"/>
      <c r="AS6028" s="67"/>
      <c r="AT6028" s="68"/>
    </row>
    <row r="6029" spans="1:46" x14ac:dyDescent="0.25">
      <c r="A6029" s="60">
        <v>91608.459328179713</v>
      </c>
      <c r="B6029" s="54">
        <f t="shared" si="247"/>
        <v>18</v>
      </c>
      <c r="C6029" s="54">
        <f t="shared" si="248"/>
        <v>6020</v>
      </c>
      <c r="D6029" s="60">
        <v>91608.459328179713</v>
      </c>
      <c r="G6029" s="63"/>
      <c r="I6029" s="64"/>
      <c r="J6029" s="64"/>
      <c r="K6029" s="65"/>
      <c r="M6029" s="64"/>
      <c r="N6029" s="66"/>
      <c r="O6029" s="66"/>
      <c r="Q6029" s="67"/>
      <c r="R6029" s="68"/>
      <c r="S6029" s="63"/>
      <c r="AC6029" s="63">
        <v>88874.367165460251</v>
      </c>
      <c r="AD6029" s="63"/>
      <c r="AE6029" s="54" t="s">
        <v>177</v>
      </c>
      <c r="AG6029" s="63"/>
      <c r="AK6029" s="64"/>
      <c r="AL6029" s="64"/>
      <c r="AM6029" s="65"/>
      <c r="AO6029" s="64"/>
      <c r="AP6029" s="66"/>
      <c r="AQ6029" s="66"/>
      <c r="AS6029" s="67"/>
      <c r="AT6029" s="68"/>
    </row>
    <row r="6030" spans="1:46" x14ac:dyDescent="0.25">
      <c r="A6030" s="60">
        <v>91623.486841780134</v>
      </c>
      <c r="B6030" s="54">
        <f t="shared" si="247"/>
        <v>19</v>
      </c>
      <c r="C6030" s="54">
        <f t="shared" si="248"/>
        <v>6021</v>
      </c>
      <c r="D6030" s="60">
        <v>91623.486841780134</v>
      </c>
      <c r="G6030" s="63"/>
      <c r="I6030" s="64"/>
      <c r="J6030" s="64"/>
      <c r="K6030" s="65"/>
      <c r="M6030" s="64"/>
      <c r="N6030" s="66"/>
      <c r="O6030" s="66"/>
      <c r="Q6030" s="67"/>
      <c r="R6030" s="68"/>
      <c r="S6030" s="63"/>
      <c r="AC6030" s="63">
        <v>88889.875045543537</v>
      </c>
      <c r="AD6030" s="63"/>
      <c r="AE6030" s="54" t="s">
        <v>176</v>
      </c>
      <c r="AG6030" s="63"/>
      <c r="AK6030" s="64"/>
      <c r="AL6030" s="64"/>
      <c r="AM6030" s="65"/>
      <c r="AO6030" s="64"/>
      <c r="AP6030" s="66"/>
      <c r="AQ6030" s="66"/>
      <c r="AS6030" s="67"/>
      <c r="AT6030" s="68"/>
    </row>
    <row r="6031" spans="1:46" x14ac:dyDescent="0.25">
      <c r="A6031" s="60">
        <v>91638.397855526768</v>
      </c>
      <c r="B6031" s="54">
        <f t="shared" si="247"/>
        <v>20</v>
      </c>
      <c r="C6031" s="54">
        <f t="shared" si="248"/>
        <v>6022</v>
      </c>
      <c r="D6031" s="60">
        <v>91638.397855526768</v>
      </c>
      <c r="G6031" s="63"/>
      <c r="I6031" s="64"/>
      <c r="J6031" s="64"/>
      <c r="K6031" s="65"/>
      <c r="M6031" s="64"/>
      <c r="N6031" s="66"/>
      <c r="O6031" s="66"/>
      <c r="Q6031" s="67"/>
      <c r="R6031" s="68"/>
      <c r="S6031" s="63"/>
      <c r="AC6031" s="63">
        <v>88903.801685219631</v>
      </c>
      <c r="AD6031" s="63"/>
      <c r="AE6031" s="54" t="s">
        <v>177</v>
      </c>
      <c r="AG6031" s="63"/>
      <c r="AK6031" s="64"/>
      <c r="AL6031" s="64"/>
      <c r="AM6031" s="65"/>
      <c r="AO6031" s="64"/>
      <c r="AP6031" s="66"/>
      <c r="AQ6031" s="66"/>
      <c r="AS6031" s="67"/>
      <c r="AT6031" s="68"/>
    </row>
    <row r="6032" spans="1:46" x14ac:dyDescent="0.25">
      <c r="A6032" s="60">
        <v>91653.221565374173</v>
      </c>
      <c r="B6032" s="54">
        <f t="shared" si="247"/>
        <v>21</v>
      </c>
      <c r="C6032" s="54">
        <f t="shared" si="248"/>
        <v>6023</v>
      </c>
      <c r="D6032" s="60">
        <v>91653.221565374173</v>
      </c>
      <c r="G6032" s="63"/>
      <c r="I6032" s="64"/>
      <c r="J6032" s="64"/>
      <c r="K6032" s="65"/>
      <c r="M6032" s="64"/>
      <c r="N6032" s="66"/>
      <c r="O6032" s="66"/>
      <c r="Q6032" s="67"/>
      <c r="R6032" s="68"/>
      <c r="S6032" s="63"/>
      <c r="AC6032" s="63">
        <v>88919.337382410653</v>
      </c>
      <c r="AD6032" s="63"/>
      <c r="AE6032" s="54" t="s">
        <v>176</v>
      </c>
      <c r="AG6032" s="63"/>
      <c r="AK6032" s="64"/>
      <c r="AL6032" s="64"/>
      <c r="AM6032" s="65"/>
      <c r="AO6032" s="64"/>
      <c r="AP6032" s="66"/>
      <c r="AQ6032" s="66"/>
      <c r="AS6032" s="67"/>
      <c r="AT6032" s="68"/>
    </row>
    <row r="6033" spans="1:46" x14ac:dyDescent="0.25">
      <c r="A6033" s="60">
        <v>91667.976596910041</v>
      </c>
      <c r="B6033" s="54">
        <f t="shared" si="247"/>
        <v>22</v>
      </c>
      <c r="C6033" s="54">
        <f t="shared" si="248"/>
        <v>6024</v>
      </c>
      <c r="D6033" s="60">
        <v>91667.976596910041</v>
      </c>
      <c r="G6033" s="63"/>
      <c r="I6033" s="64"/>
      <c r="J6033" s="64"/>
      <c r="K6033" s="65"/>
      <c r="M6033" s="64"/>
      <c r="N6033" s="66"/>
      <c r="O6033" s="66"/>
      <c r="Q6033" s="67"/>
      <c r="R6033" s="68"/>
      <c r="S6033" s="63"/>
      <c r="AC6033" s="63">
        <v>88933.283069190104</v>
      </c>
      <c r="AD6033" s="63"/>
      <c r="AE6033" s="54" t="s">
        <v>177</v>
      </c>
      <c r="AG6033" s="63"/>
      <c r="AK6033" s="64"/>
      <c r="AL6033" s="64"/>
      <c r="AM6033" s="65"/>
      <c r="AO6033" s="64"/>
      <c r="AP6033" s="66"/>
      <c r="AQ6033" s="66"/>
      <c r="AS6033" s="67"/>
      <c r="AT6033" s="68"/>
    </row>
    <row r="6034" spans="1:46" x14ac:dyDescent="0.25">
      <c r="A6034" s="60">
        <v>91682.701648798306</v>
      </c>
      <c r="B6034" s="54">
        <f t="shared" si="247"/>
        <v>23</v>
      </c>
      <c r="C6034" s="54">
        <f t="shared" si="248"/>
        <v>6025</v>
      </c>
      <c r="D6034" s="60">
        <v>91682.701648798306</v>
      </c>
      <c r="G6034" s="63"/>
      <c r="I6034" s="64"/>
      <c r="J6034" s="64"/>
      <c r="K6034" s="65"/>
      <c r="M6034" s="64"/>
      <c r="N6034" s="66"/>
      <c r="O6034" s="66"/>
      <c r="Q6034" s="67"/>
      <c r="R6034" s="68"/>
      <c r="S6034" s="63"/>
      <c r="AC6034" s="63">
        <v>88948.702845564578</v>
      </c>
      <c r="AD6034" s="63"/>
      <c r="AE6034" s="54" t="s">
        <v>176</v>
      </c>
      <c r="AG6034" s="63"/>
      <c r="AK6034" s="64"/>
      <c r="AL6034" s="64"/>
      <c r="AM6034" s="65"/>
      <c r="AO6034" s="64"/>
      <c r="AP6034" s="66"/>
      <c r="AQ6034" s="66"/>
      <c r="AS6034" s="67"/>
      <c r="AT6034" s="68"/>
    </row>
    <row r="6035" spans="1:46" x14ac:dyDescent="0.25">
      <c r="A6035" s="60">
        <v>91697.421539528295</v>
      </c>
      <c r="B6035" s="54">
        <f t="shared" si="247"/>
        <v>24</v>
      </c>
      <c r="C6035" s="54">
        <f t="shared" si="248"/>
        <v>6026</v>
      </c>
      <c r="D6035" s="60">
        <v>91697.421539528295</v>
      </c>
      <c r="G6035" s="63"/>
      <c r="I6035" s="64"/>
      <c r="J6035" s="64"/>
      <c r="K6035" s="65"/>
      <c r="M6035" s="64"/>
      <c r="N6035" s="66"/>
      <c r="O6035" s="66"/>
      <c r="Q6035" s="67"/>
      <c r="R6035" s="68"/>
      <c r="S6035" s="63"/>
      <c r="AC6035" s="63">
        <v>88962.825444467366</v>
      </c>
      <c r="AD6035" s="63"/>
      <c r="AE6035" s="54" t="s">
        <v>177</v>
      </c>
      <c r="AG6035" s="63"/>
      <c r="AK6035" s="64"/>
      <c r="AL6035" s="64"/>
      <c r="AM6035" s="65"/>
      <c r="AO6035" s="64"/>
      <c r="AP6035" s="66"/>
      <c r="AQ6035" s="66"/>
      <c r="AS6035" s="67"/>
      <c r="AT6035" s="68"/>
    </row>
    <row r="6036" spans="1:46" x14ac:dyDescent="0.25">
      <c r="A6036" s="60">
        <v>91712.176640891004</v>
      </c>
      <c r="B6036" s="54">
        <f t="shared" si="247"/>
        <v>1</v>
      </c>
      <c r="C6036" s="54">
        <f t="shared" si="248"/>
        <v>6027</v>
      </c>
      <c r="D6036" s="60">
        <v>91712.176640891004</v>
      </c>
      <c r="G6036" s="63"/>
      <c r="I6036" s="64"/>
      <c r="J6036" s="64"/>
      <c r="K6036" s="65"/>
      <c r="M6036" s="64"/>
      <c r="N6036" s="66"/>
      <c r="O6036" s="66"/>
      <c r="Q6036" s="67"/>
      <c r="R6036" s="68"/>
      <c r="S6036" s="63"/>
      <c r="AC6036" s="63">
        <v>88978.012243720237</v>
      </c>
      <c r="AD6036" s="63"/>
      <c r="AE6036" s="54" t="s">
        <v>176</v>
      </c>
      <c r="AG6036" s="63"/>
      <c r="AK6036" s="64"/>
      <c r="AL6036" s="64"/>
      <c r="AM6036" s="65"/>
      <c r="AO6036" s="64"/>
      <c r="AP6036" s="66"/>
      <c r="AQ6036" s="66"/>
      <c r="AS6036" s="67"/>
      <c r="AT6036" s="68"/>
    </row>
    <row r="6037" spans="1:46" x14ac:dyDescent="0.25">
      <c r="A6037" s="60">
        <v>91726.99031066848</v>
      </c>
      <c r="B6037" s="54">
        <f t="shared" si="247"/>
        <v>2</v>
      </c>
      <c r="C6037" s="54">
        <f t="shared" si="248"/>
        <v>6028</v>
      </c>
      <c r="D6037" s="60">
        <v>91726.99031066848</v>
      </c>
      <c r="G6037" s="63"/>
      <c r="I6037" s="64"/>
      <c r="J6037" s="64"/>
      <c r="K6037" s="65"/>
      <c r="M6037" s="64"/>
      <c r="N6037" s="66"/>
      <c r="O6037" s="66"/>
      <c r="Q6037" s="67"/>
      <c r="R6037" s="68"/>
      <c r="S6037" s="63"/>
      <c r="AC6037" s="63">
        <v>88992.437687086873</v>
      </c>
      <c r="AD6037" s="63"/>
      <c r="AE6037" s="54" t="s">
        <v>177</v>
      </c>
      <c r="AG6037" s="63"/>
      <c r="AK6037" s="64"/>
      <c r="AL6037" s="64"/>
      <c r="AM6037" s="65"/>
      <c r="AO6037" s="64"/>
      <c r="AP6037" s="66"/>
      <c r="AQ6037" s="66"/>
      <c r="AS6037" s="67"/>
      <c r="AT6037" s="68"/>
    </row>
    <row r="6038" spans="1:46" x14ac:dyDescent="0.25">
      <c r="A6038" s="60">
        <v>91741.897185817827</v>
      </c>
      <c r="B6038" s="54">
        <f t="shared" si="247"/>
        <v>3</v>
      </c>
      <c r="C6038" s="54">
        <f t="shared" si="248"/>
        <v>6029</v>
      </c>
      <c r="D6038" s="60">
        <v>91741.897185817827</v>
      </c>
      <c r="G6038" s="63"/>
      <c r="I6038" s="64"/>
      <c r="J6038" s="64"/>
      <c r="K6038" s="65"/>
      <c r="M6038" s="64"/>
      <c r="N6038" s="66"/>
      <c r="O6038" s="66"/>
      <c r="Q6038" s="67"/>
      <c r="R6038" s="68"/>
      <c r="S6038" s="63"/>
      <c r="AC6038" s="63">
        <v>89007.315683201421</v>
      </c>
      <c r="AD6038" s="63"/>
      <c r="AE6038" s="54" t="s">
        <v>176</v>
      </c>
      <c r="AG6038" s="63"/>
      <c r="AK6038" s="64"/>
      <c r="AL6038" s="64"/>
      <c r="AM6038" s="65"/>
      <c r="AO6038" s="64"/>
      <c r="AP6038" s="66"/>
      <c r="AQ6038" s="66"/>
      <c r="AS6038" s="67"/>
      <c r="AT6038" s="68"/>
    </row>
    <row r="6039" spans="1:46" x14ac:dyDescent="0.25">
      <c r="A6039" s="60">
        <v>91756.911147496663</v>
      </c>
      <c r="B6039" s="54">
        <f t="shared" si="247"/>
        <v>4</v>
      </c>
      <c r="C6039" s="54">
        <f t="shared" si="248"/>
        <v>6030</v>
      </c>
      <c r="D6039" s="60">
        <v>91756.911147496663</v>
      </c>
      <c r="G6039" s="63"/>
      <c r="I6039" s="64"/>
      <c r="J6039" s="64"/>
      <c r="K6039" s="65"/>
      <c r="M6039" s="64"/>
      <c r="N6039" s="66"/>
      <c r="O6039" s="66"/>
      <c r="Q6039" s="67"/>
      <c r="R6039" s="68"/>
      <c r="S6039" s="63"/>
      <c r="AC6039" s="63">
        <v>89022.115199134219</v>
      </c>
      <c r="AD6039" s="63"/>
      <c r="AE6039" s="54" t="s">
        <v>177</v>
      </c>
      <c r="AG6039" s="63"/>
      <c r="AK6039" s="64"/>
      <c r="AL6039" s="64"/>
      <c r="AM6039" s="65"/>
      <c r="AO6039" s="64"/>
      <c r="AP6039" s="66"/>
      <c r="AQ6039" s="66"/>
      <c r="AS6039" s="67"/>
      <c r="AT6039" s="68"/>
    </row>
    <row r="6040" spans="1:46" x14ac:dyDescent="0.25">
      <c r="A6040" s="60">
        <v>91772.05498751672</v>
      </c>
      <c r="B6040" s="54">
        <f t="shared" si="247"/>
        <v>5</v>
      </c>
      <c r="C6040" s="54">
        <f t="shared" si="248"/>
        <v>6031</v>
      </c>
      <c r="D6040" s="60">
        <v>91772.05498751672</v>
      </c>
      <c r="G6040" s="63"/>
      <c r="I6040" s="64"/>
      <c r="J6040" s="64"/>
      <c r="K6040" s="65"/>
      <c r="M6040" s="64"/>
      <c r="N6040" s="66"/>
      <c r="O6040" s="66"/>
      <c r="Q6040" s="67"/>
      <c r="R6040" s="68"/>
      <c r="S6040" s="63"/>
      <c r="AC6040" s="63">
        <v>89036.659944527782</v>
      </c>
      <c r="AD6040" s="63"/>
      <c r="AE6040" s="54" t="s">
        <v>176</v>
      </c>
      <c r="AG6040" s="63"/>
      <c r="AK6040" s="64"/>
      <c r="AL6040" s="64"/>
      <c r="AM6040" s="65"/>
      <c r="AO6040" s="64"/>
      <c r="AP6040" s="66"/>
      <c r="AQ6040" s="66"/>
      <c r="AS6040" s="67"/>
      <c r="AT6040" s="68"/>
    </row>
    <row r="6041" spans="1:46" x14ac:dyDescent="0.25">
      <c r="A6041" s="60">
        <v>91787.326111268252</v>
      </c>
      <c r="B6041" s="54">
        <f t="shared" si="247"/>
        <v>6</v>
      </c>
      <c r="C6041" s="54">
        <f t="shared" si="248"/>
        <v>6032</v>
      </c>
      <c r="D6041" s="60">
        <v>91787.326111268252</v>
      </c>
      <c r="G6041" s="63"/>
      <c r="I6041" s="64"/>
      <c r="J6041" s="64"/>
      <c r="K6041" s="65"/>
      <c r="M6041" s="64"/>
      <c r="N6041" s="66"/>
      <c r="O6041" s="66"/>
      <c r="Q6041" s="67"/>
      <c r="R6041" s="68"/>
      <c r="S6041" s="63"/>
      <c r="AC6041" s="63">
        <v>89051.830375950318</v>
      </c>
      <c r="AD6041" s="63"/>
      <c r="AE6041" s="54" t="s">
        <v>177</v>
      </c>
      <c r="AG6041" s="63"/>
      <c r="AK6041" s="64"/>
      <c r="AL6041" s="64"/>
      <c r="AM6041" s="65"/>
      <c r="AO6041" s="64"/>
      <c r="AP6041" s="66"/>
      <c r="AQ6041" s="66"/>
      <c r="AS6041" s="67"/>
      <c r="AT6041" s="68"/>
    </row>
    <row r="6042" spans="1:46" x14ac:dyDescent="0.25">
      <c r="A6042" s="60">
        <v>91802.731930953451</v>
      </c>
      <c r="B6042" s="54">
        <f t="shared" si="247"/>
        <v>7</v>
      </c>
      <c r="C6042" s="54">
        <f t="shared" si="248"/>
        <v>6033</v>
      </c>
      <c r="D6042" s="60">
        <v>91802.731930953451</v>
      </c>
      <c r="G6042" s="63"/>
      <c r="I6042" s="64"/>
      <c r="J6042" s="64"/>
      <c r="K6042" s="65"/>
      <c r="M6042" s="64"/>
      <c r="N6042" s="66"/>
      <c r="O6042" s="66"/>
      <c r="Q6042" s="67"/>
      <c r="R6042" s="68"/>
      <c r="S6042" s="63"/>
      <c r="AC6042" s="63">
        <v>89066.07814799482</v>
      </c>
      <c r="AD6042" s="63"/>
      <c r="AE6042" s="54" t="s">
        <v>176</v>
      </c>
      <c r="AG6042" s="63"/>
      <c r="AK6042" s="64"/>
      <c r="AL6042" s="64"/>
      <c r="AM6042" s="65"/>
      <c r="AO6042" s="64"/>
      <c r="AP6042" s="66"/>
      <c r="AQ6042" s="66"/>
      <c r="AS6042" s="67"/>
      <c r="AT6042" s="68"/>
    </row>
    <row r="6043" spans="1:46" x14ac:dyDescent="0.25">
      <c r="A6043" s="60">
        <v>91818.249511769973</v>
      </c>
      <c r="B6043" s="54">
        <f t="shared" si="247"/>
        <v>8</v>
      </c>
      <c r="C6043" s="54">
        <f t="shared" si="248"/>
        <v>6034</v>
      </c>
      <c r="D6043" s="60">
        <v>91818.249511769973</v>
      </c>
      <c r="G6043" s="63"/>
      <c r="I6043" s="64"/>
      <c r="J6043" s="64"/>
      <c r="K6043" s="65"/>
      <c r="M6043" s="64"/>
      <c r="N6043" s="66"/>
      <c r="O6043" s="66"/>
      <c r="Q6043" s="67"/>
      <c r="R6043" s="68"/>
      <c r="S6043" s="63"/>
      <c r="AC6043" s="63">
        <v>89081.534690713976</v>
      </c>
      <c r="AD6043" s="63"/>
      <c r="AE6043" s="54" t="s">
        <v>177</v>
      </c>
      <c r="AG6043" s="63"/>
      <c r="AK6043" s="64"/>
      <c r="AL6043" s="64"/>
      <c r="AM6043" s="65"/>
      <c r="AO6043" s="64"/>
      <c r="AP6043" s="66"/>
      <c r="AQ6043" s="66"/>
      <c r="AS6043" s="67"/>
      <c r="AT6043" s="68"/>
    </row>
    <row r="6044" spans="1:46" x14ac:dyDescent="0.25">
      <c r="A6044" s="60">
        <v>91833.871242294554</v>
      </c>
      <c r="B6044" s="54">
        <f t="shared" si="247"/>
        <v>9</v>
      </c>
      <c r="C6044" s="54">
        <f t="shared" si="248"/>
        <v>6035</v>
      </c>
      <c r="D6044" s="60">
        <v>91833.871242294554</v>
      </c>
      <c r="G6044" s="63"/>
      <c r="I6044" s="64"/>
      <c r="J6044" s="64"/>
      <c r="K6044" s="65"/>
      <c r="M6044" s="64"/>
      <c r="N6044" s="66"/>
      <c r="O6044" s="66"/>
      <c r="Q6044" s="67"/>
      <c r="R6044" s="68"/>
      <c r="S6044" s="63"/>
      <c r="AC6044" s="63">
        <v>89095.585090191104</v>
      </c>
      <c r="AD6044" s="63"/>
      <c r="AE6044" s="54" t="s">
        <v>176</v>
      </c>
      <c r="AG6044" s="63"/>
      <c r="AK6044" s="64"/>
      <c r="AL6044" s="64"/>
      <c r="AM6044" s="65"/>
      <c r="AO6044" s="64"/>
      <c r="AP6044" s="66"/>
      <c r="AQ6044" s="66"/>
      <c r="AS6044" s="67"/>
      <c r="AT6044" s="68"/>
    </row>
    <row r="6045" spans="1:46" x14ac:dyDescent="0.25">
      <c r="A6045" s="60">
        <v>91849.555847027339</v>
      </c>
      <c r="B6045" s="54">
        <f t="shared" si="247"/>
        <v>10</v>
      </c>
      <c r="C6045" s="54">
        <f t="shared" si="248"/>
        <v>6036</v>
      </c>
      <c r="D6045" s="60">
        <v>91849.555847027339</v>
      </c>
      <c r="G6045" s="63"/>
      <c r="I6045" s="64"/>
      <c r="J6045" s="64"/>
      <c r="K6045" s="65"/>
      <c r="M6045" s="64"/>
      <c r="N6045" s="66"/>
      <c r="O6045" s="66"/>
      <c r="Q6045" s="67"/>
      <c r="R6045" s="68"/>
      <c r="S6045" s="63"/>
      <c r="AC6045" s="63">
        <v>89111.179545067251</v>
      </c>
      <c r="AD6045" s="63"/>
      <c r="AE6045" s="54" t="s">
        <v>177</v>
      </c>
      <c r="AG6045" s="63"/>
      <c r="AK6045" s="64"/>
      <c r="AL6045" s="64"/>
      <c r="AM6045" s="65"/>
      <c r="AO6045" s="64"/>
      <c r="AP6045" s="66"/>
      <c r="AQ6045" s="66"/>
      <c r="AS6045" s="67"/>
      <c r="AT6045" s="68"/>
    </row>
    <row r="6046" spans="1:46" x14ac:dyDescent="0.25">
      <c r="A6046" s="60">
        <v>91865.284839043859</v>
      </c>
      <c r="B6046" s="54">
        <f t="shared" si="247"/>
        <v>11</v>
      </c>
      <c r="C6046" s="54">
        <f t="shared" si="248"/>
        <v>6037</v>
      </c>
      <c r="D6046" s="60">
        <v>91865.284839043859</v>
      </c>
      <c r="G6046" s="63"/>
      <c r="I6046" s="64"/>
      <c r="J6046" s="64"/>
      <c r="K6046" s="65"/>
      <c r="M6046" s="64"/>
      <c r="N6046" s="66"/>
      <c r="O6046" s="66"/>
      <c r="Q6046" s="67"/>
      <c r="R6046" s="68"/>
      <c r="S6046" s="63"/>
      <c r="AC6046" s="63">
        <v>89125.180579126813</v>
      </c>
      <c r="AD6046" s="63"/>
      <c r="AE6046" s="54" t="s">
        <v>176</v>
      </c>
      <c r="AG6046" s="63"/>
      <c r="AK6046" s="64"/>
      <c r="AL6046" s="64"/>
      <c r="AM6046" s="65"/>
      <c r="AO6046" s="64"/>
      <c r="AP6046" s="66"/>
      <c r="AQ6046" s="66"/>
      <c r="AS6046" s="67"/>
      <c r="AT6046" s="68"/>
    </row>
    <row r="6047" spans="1:46" x14ac:dyDescent="0.25">
      <c r="A6047" s="60">
        <v>91881.007768694311</v>
      </c>
      <c r="B6047" s="54">
        <f t="shared" si="247"/>
        <v>12</v>
      </c>
      <c r="C6047" s="54">
        <f t="shared" si="248"/>
        <v>6038</v>
      </c>
      <c r="D6047" s="60">
        <v>91881.007768694311</v>
      </c>
      <c r="G6047" s="63"/>
      <c r="I6047" s="64"/>
      <c r="J6047" s="64"/>
      <c r="K6047" s="65"/>
      <c r="M6047" s="64"/>
      <c r="N6047" s="66"/>
      <c r="O6047" s="66"/>
      <c r="Q6047" s="67"/>
      <c r="R6047" s="68"/>
      <c r="S6047" s="63"/>
      <c r="AC6047" s="63">
        <v>89140.740249210503</v>
      </c>
      <c r="AD6047" s="63"/>
      <c r="AE6047" s="54" t="s">
        <v>177</v>
      </c>
      <c r="AG6047" s="63"/>
      <c r="AK6047" s="64"/>
      <c r="AL6047" s="64"/>
      <c r="AM6047" s="65"/>
      <c r="AO6047" s="64"/>
      <c r="AP6047" s="66"/>
      <c r="AQ6047" s="66"/>
      <c r="AS6047" s="67"/>
      <c r="AT6047" s="68"/>
    </row>
    <row r="6048" spans="1:46" x14ac:dyDescent="0.25">
      <c r="A6048" s="60">
        <v>91896.702943673357</v>
      </c>
      <c r="B6048" s="54">
        <f t="shared" si="247"/>
        <v>13</v>
      </c>
      <c r="C6048" s="54">
        <f t="shared" si="248"/>
        <v>6039</v>
      </c>
      <c r="D6048" s="60">
        <v>91896.702943673357</v>
      </c>
      <c r="G6048" s="63"/>
      <c r="I6048" s="64"/>
      <c r="J6048" s="64"/>
      <c r="K6048" s="65"/>
      <c r="M6048" s="64"/>
      <c r="N6048" s="66"/>
      <c r="O6048" s="66"/>
      <c r="Q6048" s="67"/>
      <c r="R6048" s="68"/>
      <c r="S6048" s="63"/>
      <c r="AC6048" s="63">
        <v>89154.855276912451</v>
      </c>
      <c r="AD6048" s="63"/>
      <c r="AE6048" s="54" t="s">
        <v>176</v>
      </c>
      <c r="AG6048" s="63"/>
      <c r="AK6048" s="64"/>
      <c r="AL6048" s="64"/>
      <c r="AM6048" s="65"/>
      <c r="AO6048" s="64"/>
      <c r="AP6048" s="66"/>
      <c r="AQ6048" s="66"/>
      <c r="AS6048" s="67"/>
      <c r="AT6048" s="68"/>
    </row>
    <row r="6049" spans="1:46" x14ac:dyDescent="0.25">
      <c r="A6049" s="60">
        <v>91912.324076129589</v>
      </c>
      <c r="B6049" s="54">
        <f t="shared" si="247"/>
        <v>14</v>
      </c>
      <c r="C6049" s="54">
        <f t="shared" si="248"/>
        <v>6040</v>
      </c>
      <c r="D6049" s="60">
        <v>91912.324076129589</v>
      </c>
      <c r="G6049" s="63"/>
      <c r="I6049" s="64"/>
      <c r="J6049" s="64"/>
      <c r="K6049" s="65"/>
      <c r="M6049" s="64"/>
      <c r="N6049" s="66"/>
      <c r="O6049" s="66"/>
      <c r="Q6049" s="67"/>
      <c r="R6049" s="68"/>
      <c r="S6049" s="63"/>
      <c r="AC6049" s="63">
        <v>89170.22028080048</v>
      </c>
      <c r="AD6049" s="63"/>
      <c r="AE6049" s="54" t="s">
        <v>177</v>
      </c>
      <c r="AG6049" s="63"/>
      <c r="AK6049" s="64"/>
      <c r="AL6049" s="64"/>
      <c r="AM6049" s="65"/>
      <c r="AO6049" s="64"/>
      <c r="AP6049" s="66"/>
      <c r="AQ6049" s="66"/>
      <c r="AS6049" s="67"/>
      <c r="AT6049" s="68"/>
    </row>
    <row r="6050" spans="1:46" x14ac:dyDescent="0.25">
      <c r="A6050" s="60">
        <v>91927.854999835603</v>
      </c>
      <c r="B6050" s="54">
        <f t="shared" si="247"/>
        <v>15</v>
      </c>
      <c r="C6050" s="54">
        <f t="shared" si="248"/>
        <v>6041</v>
      </c>
      <c r="D6050" s="60">
        <v>91927.854999835603</v>
      </c>
      <c r="G6050" s="63"/>
      <c r="I6050" s="64"/>
      <c r="J6050" s="64"/>
      <c r="K6050" s="65"/>
      <c r="M6050" s="64"/>
      <c r="N6050" s="66"/>
      <c r="O6050" s="66"/>
      <c r="Q6050" s="67"/>
      <c r="R6050" s="68"/>
      <c r="S6050" s="63"/>
      <c r="AC6050" s="63">
        <v>89184.588402473368</v>
      </c>
      <c r="AD6050" s="63"/>
      <c r="AE6050" s="54" t="s">
        <v>176</v>
      </c>
      <c r="AG6050" s="63"/>
      <c r="AK6050" s="64"/>
      <c r="AL6050" s="64"/>
      <c r="AM6050" s="65"/>
      <c r="AO6050" s="64"/>
      <c r="AP6050" s="66"/>
      <c r="AQ6050" s="66"/>
      <c r="AS6050" s="67"/>
      <c r="AT6050" s="68"/>
    </row>
    <row r="6051" spans="1:46" x14ac:dyDescent="0.25">
      <c r="A6051" s="60">
        <v>91943.265160648152</v>
      </c>
      <c r="B6051" s="54">
        <f t="shared" si="247"/>
        <v>16</v>
      </c>
      <c r="C6051" s="54">
        <f t="shared" si="248"/>
        <v>6042</v>
      </c>
      <c r="D6051" s="60">
        <v>91943.265160648152</v>
      </c>
      <c r="G6051" s="63"/>
      <c r="I6051" s="64"/>
      <c r="J6051" s="64"/>
      <c r="K6051" s="65"/>
      <c r="M6051" s="64"/>
      <c r="N6051" s="66"/>
      <c r="O6051" s="66"/>
      <c r="Q6051" s="67"/>
      <c r="R6051" s="68"/>
      <c r="S6051" s="63"/>
      <c r="AC6051" s="63">
        <v>89199.637403584551</v>
      </c>
      <c r="AD6051" s="63"/>
      <c r="AE6051" s="54" t="s">
        <v>177</v>
      </c>
      <c r="AG6051" s="63"/>
      <c r="AK6051" s="64"/>
      <c r="AL6051" s="64"/>
      <c r="AM6051" s="65"/>
      <c r="AO6051" s="64"/>
      <c r="AP6051" s="66"/>
      <c r="AQ6051" s="66"/>
      <c r="AS6051" s="67"/>
      <c r="AT6051" s="68"/>
    </row>
    <row r="6052" spans="1:46" x14ac:dyDescent="0.25">
      <c r="A6052" s="60">
        <v>91958.550184939057</v>
      </c>
      <c r="B6052" s="54">
        <f t="shared" si="247"/>
        <v>17</v>
      </c>
      <c r="C6052" s="54">
        <f t="shared" si="248"/>
        <v>6043</v>
      </c>
      <c r="D6052" s="60">
        <v>91958.550184939057</v>
      </c>
      <c r="G6052" s="63"/>
      <c r="I6052" s="64"/>
      <c r="J6052" s="64"/>
      <c r="K6052" s="65"/>
      <c r="M6052" s="64"/>
      <c r="N6052" s="66"/>
      <c r="O6052" s="66"/>
      <c r="Q6052" s="67"/>
      <c r="R6052" s="68"/>
      <c r="S6052" s="63"/>
      <c r="AC6052" s="63">
        <v>89214.339247955475</v>
      </c>
      <c r="AD6052" s="63"/>
      <c r="AE6052" s="54" t="s">
        <v>176</v>
      </c>
      <c r="AG6052" s="63"/>
      <c r="AK6052" s="64"/>
      <c r="AL6052" s="64"/>
      <c r="AM6052" s="65"/>
      <c r="AO6052" s="64"/>
      <c r="AP6052" s="66"/>
      <c r="AQ6052" s="66"/>
      <c r="AS6052" s="67"/>
      <c r="AT6052" s="68"/>
    </row>
    <row r="6053" spans="1:46" x14ac:dyDescent="0.25">
      <c r="A6053" s="60">
        <v>91973.700516776182</v>
      </c>
      <c r="B6053" s="54">
        <f t="shared" si="247"/>
        <v>18</v>
      </c>
      <c r="C6053" s="54">
        <f t="shared" si="248"/>
        <v>6044</v>
      </c>
      <c r="D6053" s="60">
        <v>91973.700516776182</v>
      </c>
      <c r="G6053" s="63"/>
      <c r="I6053" s="64"/>
      <c r="J6053" s="64"/>
      <c r="K6053" s="65"/>
      <c r="M6053" s="64"/>
      <c r="N6053" s="66"/>
      <c r="O6053" s="66"/>
      <c r="Q6053" s="67"/>
      <c r="R6053" s="68"/>
      <c r="S6053" s="63"/>
      <c r="AC6053" s="63">
        <v>89229.010842089076</v>
      </c>
      <c r="AD6053" s="63"/>
      <c r="AE6053" s="54" t="s">
        <v>177</v>
      </c>
      <c r="AG6053" s="63"/>
      <c r="AK6053" s="64"/>
      <c r="AL6053" s="64"/>
      <c r="AM6053" s="65"/>
      <c r="AO6053" s="64"/>
      <c r="AP6053" s="66"/>
      <c r="AQ6053" s="66"/>
      <c r="AS6053" s="67"/>
      <c r="AT6053" s="68"/>
    </row>
    <row r="6054" spans="1:46" x14ac:dyDescent="0.25">
      <c r="A6054" s="60">
        <v>91988.726768700406</v>
      </c>
      <c r="B6054" s="54">
        <f t="shared" si="247"/>
        <v>19</v>
      </c>
      <c r="C6054" s="54">
        <f t="shared" si="248"/>
        <v>6045</v>
      </c>
      <c r="D6054" s="60">
        <v>91988.726768700406</v>
      </c>
      <c r="G6054" s="63"/>
      <c r="I6054" s="64"/>
      <c r="J6054" s="64"/>
      <c r="K6054" s="65"/>
      <c r="M6054" s="64"/>
      <c r="N6054" s="66"/>
      <c r="O6054" s="66"/>
      <c r="Q6054" s="67"/>
      <c r="R6054" s="68"/>
      <c r="S6054" s="63"/>
      <c r="AC6054" s="63">
        <v>89244.050786104519</v>
      </c>
      <c r="AD6054" s="63"/>
      <c r="AE6054" s="54" t="s">
        <v>176</v>
      </c>
      <c r="AG6054" s="63"/>
      <c r="AK6054" s="64"/>
      <c r="AL6054" s="64"/>
      <c r="AM6054" s="65"/>
      <c r="AO6054" s="64"/>
      <c r="AP6054" s="66"/>
      <c r="AQ6054" s="66"/>
      <c r="AS6054" s="67"/>
      <c r="AT6054" s="68"/>
    </row>
    <row r="6055" spans="1:46" x14ac:dyDescent="0.25">
      <c r="A6055" s="60">
        <v>92003.638934646267</v>
      </c>
      <c r="B6055" s="54">
        <f t="shared" si="247"/>
        <v>20</v>
      </c>
      <c r="C6055" s="54">
        <f t="shared" si="248"/>
        <v>6046</v>
      </c>
      <c r="D6055" s="60">
        <v>92003.638934646267</v>
      </c>
      <c r="G6055" s="63"/>
      <c r="I6055" s="64"/>
      <c r="J6055" s="64"/>
      <c r="K6055" s="65"/>
      <c r="M6055" s="64"/>
      <c r="N6055" s="66"/>
      <c r="O6055" s="66"/>
      <c r="Q6055" s="67"/>
      <c r="R6055" s="68"/>
      <c r="S6055" s="63"/>
      <c r="AC6055" s="63">
        <v>89258.359946227167</v>
      </c>
      <c r="AD6055" s="63"/>
      <c r="AE6055" s="54" t="s">
        <v>177</v>
      </c>
      <c r="AG6055" s="63"/>
      <c r="AK6055" s="64"/>
      <c r="AL6055" s="64"/>
      <c r="AM6055" s="65"/>
      <c r="AO6055" s="64"/>
      <c r="AP6055" s="66"/>
      <c r="AQ6055" s="66"/>
      <c r="AS6055" s="67"/>
      <c r="AT6055" s="68"/>
    </row>
    <row r="6056" spans="1:46" x14ac:dyDescent="0.25">
      <c r="A6056" s="60">
        <v>92018.46148721315</v>
      </c>
      <c r="B6056" s="54">
        <f t="shared" si="247"/>
        <v>21</v>
      </c>
      <c r="C6056" s="54">
        <f t="shared" si="248"/>
        <v>6047</v>
      </c>
      <c r="D6056" s="60">
        <v>92018.46148721315</v>
      </c>
      <c r="G6056" s="63"/>
      <c r="I6056" s="64"/>
      <c r="J6056" s="64"/>
      <c r="K6056" s="65"/>
      <c r="M6056" s="64"/>
      <c r="N6056" s="66"/>
      <c r="O6056" s="66"/>
      <c r="Q6056" s="67"/>
      <c r="R6056" s="68"/>
      <c r="S6056" s="63"/>
      <c r="AC6056" s="63">
        <v>89273.673362601083</v>
      </c>
      <c r="AD6056" s="63"/>
      <c r="AE6056" s="54" t="s">
        <v>176</v>
      </c>
      <c r="AG6056" s="63"/>
      <c r="AK6056" s="64"/>
      <c r="AL6056" s="64"/>
      <c r="AM6056" s="65"/>
      <c r="AO6056" s="64"/>
      <c r="AP6056" s="66"/>
      <c r="AQ6056" s="66"/>
      <c r="AS6056" s="67"/>
      <c r="AT6056" s="68"/>
    </row>
    <row r="6057" spans="1:46" x14ac:dyDescent="0.25">
      <c r="A6057" s="60">
        <v>92033.21805117745</v>
      </c>
      <c r="B6057" s="54">
        <f t="shared" si="247"/>
        <v>22</v>
      </c>
      <c r="C6057" s="54">
        <f t="shared" si="248"/>
        <v>6048</v>
      </c>
      <c r="D6057" s="60">
        <v>92033.21805117745</v>
      </c>
      <c r="G6057" s="63"/>
      <c r="I6057" s="64"/>
      <c r="J6057" s="64"/>
      <c r="K6057" s="65"/>
      <c r="M6057" s="64"/>
      <c r="N6057" s="66"/>
      <c r="O6057" s="66"/>
      <c r="Q6057" s="67"/>
      <c r="R6057" s="68"/>
      <c r="S6057" s="63"/>
      <c r="AC6057" s="63">
        <v>89287.71021221811</v>
      </c>
      <c r="AD6057" s="63"/>
      <c r="AE6057" s="54" t="s">
        <v>177</v>
      </c>
      <c r="AG6057" s="63"/>
      <c r="AK6057" s="64"/>
      <c r="AL6057" s="64"/>
      <c r="AM6057" s="65"/>
      <c r="AO6057" s="64"/>
      <c r="AP6057" s="66"/>
      <c r="AQ6057" s="66"/>
      <c r="AS6057" s="67"/>
      <c r="AT6057" s="68"/>
    </row>
    <row r="6058" spans="1:46" x14ac:dyDescent="0.25">
      <c r="A6058" s="60">
        <v>92047.942303464748</v>
      </c>
      <c r="B6058" s="54">
        <f t="shared" si="247"/>
        <v>23</v>
      </c>
      <c r="C6058" s="54">
        <f t="shared" si="248"/>
        <v>6049</v>
      </c>
      <c r="D6058" s="60">
        <v>92047.942303464748</v>
      </c>
      <c r="G6058" s="63"/>
      <c r="I6058" s="64"/>
      <c r="J6058" s="64"/>
      <c r="K6058" s="65"/>
      <c r="M6058" s="64"/>
      <c r="N6058" s="66"/>
      <c r="O6058" s="66"/>
      <c r="Q6058" s="67"/>
      <c r="R6058" s="68"/>
      <c r="S6058" s="63"/>
      <c r="AC6058" s="63">
        <v>89303.188975106459</v>
      </c>
      <c r="AD6058" s="63"/>
      <c r="AE6058" s="54" t="s">
        <v>176</v>
      </c>
      <c r="AG6058" s="63"/>
      <c r="AK6058" s="64"/>
      <c r="AL6058" s="64"/>
      <c r="AM6058" s="65"/>
      <c r="AO6058" s="64"/>
      <c r="AP6058" s="66"/>
      <c r="AQ6058" s="66"/>
      <c r="AS6058" s="67"/>
      <c r="AT6058" s="68"/>
    </row>
    <row r="6059" spans="1:46" x14ac:dyDescent="0.25">
      <c r="A6059" s="60">
        <v>92062.663598977961</v>
      </c>
      <c r="B6059" s="54">
        <f t="shared" si="247"/>
        <v>24</v>
      </c>
      <c r="C6059" s="54">
        <f t="shared" si="248"/>
        <v>6050</v>
      </c>
      <c r="D6059" s="60">
        <v>92062.663598977961</v>
      </c>
      <c r="G6059" s="63"/>
      <c r="I6059" s="64"/>
      <c r="J6059" s="64"/>
      <c r="K6059" s="65"/>
      <c r="M6059" s="64"/>
      <c r="N6059" s="66"/>
      <c r="O6059" s="66"/>
      <c r="Q6059" s="67"/>
      <c r="R6059" s="68"/>
      <c r="S6059" s="63"/>
      <c r="AC6059" s="63">
        <v>89317.097295594402</v>
      </c>
      <c r="AD6059" s="63"/>
      <c r="AE6059" s="54" t="s">
        <v>177</v>
      </c>
      <c r="AG6059" s="63"/>
      <c r="AK6059" s="64"/>
      <c r="AL6059" s="64"/>
      <c r="AM6059" s="65"/>
      <c r="AO6059" s="64"/>
      <c r="AP6059" s="66"/>
      <c r="AQ6059" s="66"/>
      <c r="AS6059" s="67"/>
      <c r="AT6059" s="68"/>
    </row>
    <row r="6060" spans="1:46" x14ac:dyDescent="0.25">
      <c r="A6060" s="60">
        <v>92077.418147184886</v>
      </c>
      <c r="B6060" s="54">
        <f t="shared" si="247"/>
        <v>1</v>
      </c>
      <c r="C6060" s="54">
        <f t="shared" si="248"/>
        <v>6051</v>
      </c>
      <c r="D6060" s="60">
        <v>92077.418147184886</v>
      </c>
      <c r="G6060" s="63"/>
      <c r="I6060" s="64"/>
      <c r="J6060" s="64"/>
      <c r="K6060" s="65"/>
      <c r="M6060" s="64"/>
      <c r="N6060" s="66"/>
      <c r="O6060" s="66"/>
      <c r="Q6060" s="67"/>
      <c r="R6060" s="68"/>
      <c r="S6060" s="63"/>
      <c r="AC6060" s="63">
        <v>89332.61501667602</v>
      </c>
      <c r="AD6060" s="63"/>
      <c r="AE6060" s="54" t="s">
        <v>176</v>
      </c>
      <c r="AG6060" s="63"/>
      <c r="AK6060" s="64"/>
      <c r="AL6060" s="64"/>
      <c r="AM6060" s="65"/>
      <c r="AO6060" s="64"/>
      <c r="AP6060" s="66"/>
      <c r="AQ6060" s="66"/>
      <c r="AS6060" s="67"/>
      <c r="AT6060" s="68"/>
    </row>
    <row r="6061" spans="1:46" x14ac:dyDescent="0.25">
      <c r="A6061" s="60">
        <v>92092.233031689655</v>
      </c>
      <c r="B6061" s="54">
        <f t="shared" si="247"/>
        <v>2</v>
      </c>
      <c r="C6061" s="54">
        <f t="shared" si="248"/>
        <v>6052</v>
      </c>
      <c r="D6061" s="60">
        <v>92092.233031689655</v>
      </c>
      <c r="G6061" s="63"/>
      <c r="I6061" s="64"/>
      <c r="J6061" s="64"/>
      <c r="K6061" s="65"/>
      <c r="M6061" s="64"/>
      <c r="N6061" s="66"/>
      <c r="O6061" s="66"/>
      <c r="Q6061" s="67"/>
      <c r="R6061" s="68"/>
      <c r="S6061" s="63"/>
      <c r="AC6061" s="63">
        <v>89346.562605528161</v>
      </c>
      <c r="AD6061" s="63"/>
      <c r="AE6061" s="54" t="s">
        <v>177</v>
      </c>
      <c r="AG6061" s="63"/>
      <c r="AK6061" s="64"/>
      <c r="AL6061" s="64"/>
      <c r="AM6061" s="65"/>
      <c r="AO6061" s="64"/>
      <c r="AP6061" s="66"/>
      <c r="AQ6061" s="66"/>
      <c r="AS6061" s="67"/>
      <c r="AT6061" s="68"/>
    </row>
    <row r="6062" spans="1:46" x14ac:dyDescent="0.25">
      <c r="A6062" s="60">
        <v>92107.139229813125</v>
      </c>
      <c r="B6062" s="54">
        <f t="shared" si="247"/>
        <v>3</v>
      </c>
      <c r="C6062" s="54">
        <f t="shared" si="248"/>
        <v>6053</v>
      </c>
      <c r="D6062" s="60">
        <v>92107.139229813125</v>
      </c>
      <c r="G6062" s="63"/>
      <c r="I6062" s="64"/>
      <c r="J6062" s="64"/>
      <c r="K6062" s="65"/>
      <c r="M6062" s="64"/>
      <c r="N6062" s="66"/>
      <c r="O6062" s="66"/>
      <c r="Q6062" s="67"/>
      <c r="R6062" s="68"/>
      <c r="S6062" s="63"/>
      <c r="AC6062" s="63">
        <v>89361.989777514711</v>
      </c>
      <c r="AD6062" s="63"/>
      <c r="AE6062" s="54" t="s">
        <v>176</v>
      </c>
      <c r="AG6062" s="63"/>
      <c r="AK6062" s="64"/>
      <c r="AL6062" s="64"/>
      <c r="AM6062" s="65"/>
      <c r="AO6062" s="64"/>
      <c r="AP6062" s="66"/>
      <c r="AQ6062" s="66"/>
      <c r="AS6062" s="67"/>
      <c r="AT6062" s="68"/>
    </row>
    <row r="6063" spans="1:46" x14ac:dyDescent="0.25">
      <c r="A6063" s="60">
        <v>92122.154674720019</v>
      </c>
      <c r="B6063" s="54">
        <f t="shared" si="247"/>
        <v>4</v>
      </c>
      <c r="C6063" s="54">
        <f t="shared" si="248"/>
        <v>6054</v>
      </c>
      <c r="D6063" s="60">
        <v>92122.154674720019</v>
      </c>
      <c r="G6063" s="63"/>
      <c r="I6063" s="64"/>
      <c r="J6063" s="64"/>
      <c r="K6063" s="65"/>
      <c r="M6063" s="64"/>
      <c r="N6063" s="66"/>
      <c r="O6063" s="66"/>
      <c r="Q6063" s="67"/>
      <c r="R6063" s="68"/>
      <c r="S6063" s="63"/>
      <c r="AC6063" s="63">
        <v>89376.138928738423</v>
      </c>
      <c r="AD6063" s="63"/>
      <c r="AE6063" s="54" t="s">
        <v>177</v>
      </c>
      <c r="AG6063" s="63"/>
      <c r="AK6063" s="64"/>
      <c r="AL6063" s="64"/>
      <c r="AM6063" s="65"/>
      <c r="AO6063" s="64"/>
      <c r="AP6063" s="66"/>
      <c r="AQ6063" s="66"/>
      <c r="AS6063" s="67"/>
      <c r="AT6063" s="68"/>
    </row>
    <row r="6064" spans="1:46" x14ac:dyDescent="0.25">
      <c r="A6064" s="60">
        <v>92137.297160984948</v>
      </c>
      <c r="B6064" s="54">
        <f t="shared" si="247"/>
        <v>5</v>
      </c>
      <c r="C6064" s="54">
        <f t="shared" si="248"/>
        <v>6055</v>
      </c>
      <c r="D6064" s="60">
        <v>92137.297160984948</v>
      </c>
      <c r="G6064" s="63"/>
      <c r="I6064" s="64"/>
      <c r="J6064" s="64"/>
      <c r="K6064" s="65"/>
      <c r="M6064" s="64"/>
      <c r="N6064" s="66"/>
      <c r="O6064" s="66"/>
      <c r="Q6064" s="67"/>
      <c r="R6064" s="68"/>
      <c r="S6064" s="63"/>
      <c r="AC6064" s="63">
        <v>89391.353760527447</v>
      </c>
      <c r="AD6064" s="63"/>
      <c r="AE6064" s="54" t="s">
        <v>176</v>
      </c>
      <c r="AG6064" s="63"/>
      <c r="AK6064" s="64"/>
      <c r="AL6064" s="64"/>
      <c r="AM6064" s="65"/>
      <c r="AO6064" s="64"/>
      <c r="AP6064" s="66"/>
      <c r="AQ6064" s="66"/>
      <c r="AS6064" s="67"/>
      <c r="AT6064" s="68"/>
    </row>
    <row r="6065" spans="1:46" x14ac:dyDescent="0.25">
      <c r="A6065" s="60">
        <v>92152.570793825202</v>
      </c>
      <c r="B6065" s="54">
        <f t="shared" si="247"/>
        <v>6</v>
      </c>
      <c r="C6065" s="54">
        <f t="shared" si="248"/>
        <v>6056</v>
      </c>
      <c r="D6065" s="60">
        <v>92152.570793825202</v>
      </c>
      <c r="G6065" s="63"/>
      <c r="I6065" s="64"/>
      <c r="J6065" s="64"/>
      <c r="K6065" s="65"/>
      <c r="M6065" s="64"/>
      <c r="N6065" s="66"/>
      <c r="O6065" s="66"/>
      <c r="Q6065" s="67"/>
      <c r="R6065" s="68"/>
      <c r="S6065" s="63"/>
      <c r="AC6065" s="63">
        <v>89405.82995731663</v>
      </c>
      <c r="AD6065" s="63"/>
      <c r="AE6065" s="54" t="s">
        <v>177</v>
      </c>
      <c r="AG6065" s="63"/>
      <c r="AK6065" s="64"/>
      <c r="AL6065" s="64"/>
      <c r="AM6065" s="65"/>
      <c r="AO6065" s="64"/>
      <c r="AP6065" s="66"/>
      <c r="AQ6065" s="66"/>
      <c r="AS6065" s="67"/>
      <c r="AT6065" s="68"/>
    </row>
    <row r="6066" spans="1:46" x14ac:dyDescent="0.25">
      <c r="A6066" s="60">
        <v>92167.97386675654</v>
      </c>
      <c r="B6066" s="54">
        <f t="shared" si="247"/>
        <v>7</v>
      </c>
      <c r="C6066" s="54">
        <f t="shared" si="248"/>
        <v>6057</v>
      </c>
      <c r="D6066" s="60">
        <v>92167.97386675654</v>
      </c>
      <c r="G6066" s="63"/>
      <c r="I6066" s="64"/>
      <c r="J6066" s="64"/>
      <c r="K6066" s="65"/>
      <c r="M6066" s="64"/>
      <c r="N6066" s="66"/>
      <c r="O6066" s="66"/>
      <c r="Q6066" s="67"/>
      <c r="R6066" s="68"/>
      <c r="S6066" s="63"/>
      <c r="AC6066" s="63">
        <v>89420.736643084791</v>
      </c>
      <c r="AD6066" s="63"/>
      <c r="AE6066" s="54" t="s">
        <v>176</v>
      </c>
      <c r="AG6066" s="63"/>
      <c r="AK6066" s="64"/>
      <c r="AL6066" s="64"/>
      <c r="AM6066" s="65"/>
      <c r="AO6066" s="64"/>
      <c r="AP6066" s="66"/>
      <c r="AQ6066" s="66"/>
      <c r="AS6066" s="67"/>
      <c r="AT6066" s="68"/>
    </row>
    <row r="6067" spans="1:46" x14ac:dyDescent="0.25">
      <c r="A6067" s="60">
        <v>92183.495499643497</v>
      </c>
      <c r="B6067" s="54">
        <f t="shared" si="247"/>
        <v>8</v>
      </c>
      <c r="C6067" s="54">
        <f t="shared" si="248"/>
        <v>6058</v>
      </c>
      <c r="D6067" s="60">
        <v>92183.495499643497</v>
      </c>
      <c r="G6067" s="63"/>
      <c r="I6067" s="64"/>
      <c r="J6067" s="64"/>
      <c r="K6067" s="65"/>
      <c r="M6067" s="64"/>
      <c r="N6067" s="66"/>
      <c r="O6067" s="66"/>
      <c r="Q6067" s="67"/>
      <c r="R6067" s="68"/>
      <c r="S6067" s="63"/>
      <c r="AC6067" s="63">
        <v>89435.597284645773</v>
      </c>
      <c r="AD6067" s="63"/>
      <c r="AE6067" s="54" t="s">
        <v>177</v>
      </c>
      <c r="AG6067" s="63"/>
      <c r="AK6067" s="64"/>
      <c r="AL6067" s="64"/>
      <c r="AM6067" s="65"/>
      <c r="AO6067" s="64"/>
      <c r="AP6067" s="66"/>
      <c r="AQ6067" s="66"/>
      <c r="AS6067" s="67"/>
      <c r="AT6067" s="68"/>
    </row>
    <row r="6068" spans="1:46" x14ac:dyDescent="0.25">
      <c r="A6068" s="60">
        <v>92199.112473038491</v>
      </c>
      <c r="B6068" s="54">
        <f t="shared" si="247"/>
        <v>9</v>
      </c>
      <c r="C6068" s="54">
        <f t="shared" si="248"/>
        <v>6059</v>
      </c>
      <c r="D6068" s="60">
        <v>92199.112473038491</v>
      </c>
      <c r="G6068" s="63"/>
      <c r="I6068" s="64"/>
      <c r="J6068" s="64"/>
      <c r="K6068" s="65"/>
      <c r="M6068" s="64"/>
      <c r="N6068" s="66"/>
      <c r="O6068" s="66"/>
      <c r="Q6068" s="67"/>
      <c r="R6068" s="68"/>
      <c r="S6068" s="63"/>
      <c r="AC6068" s="63">
        <v>89450.154478971381</v>
      </c>
      <c r="AD6068" s="63"/>
      <c r="AE6068" s="54" t="s">
        <v>176</v>
      </c>
      <c r="AG6068" s="63"/>
      <c r="AK6068" s="64"/>
      <c r="AL6068" s="64"/>
      <c r="AM6068" s="65"/>
      <c r="AO6068" s="64"/>
      <c r="AP6068" s="66"/>
      <c r="AQ6068" s="66"/>
      <c r="AS6068" s="67"/>
      <c r="AT6068" s="68"/>
    </row>
    <row r="6069" spans="1:46" x14ac:dyDescent="0.25">
      <c r="A6069" s="60">
        <v>92214.802633219864</v>
      </c>
      <c r="B6069" s="54">
        <f t="shared" si="247"/>
        <v>10</v>
      </c>
      <c r="C6069" s="54">
        <f t="shared" si="248"/>
        <v>6060</v>
      </c>
      <c r="D6069" s="60">
        <v>92214.802633219864</v>
      </c>
      <c r="G6069" s="63"/>
      <c r="I6069" s="64"/>
      <c r="J6069" s="64"/>
      <c r="K6069" s="65"/>
      <c r="M6069" s="64"/>
      <c r="N6069" s="66"/>
      <c r="O6069" s="66"/>
      <c r="Q6069" s="67"/>
      <c r="R6069" s="68"/>
      <c r="S6069" s="63"/>
      <c r="AC6069" s="63">
        <v>89465.373068889137</v>
      </c>
      <c r="AD6069" s="63"/>
      <c r="AE6069" s="54" t="s">
        <v>177</v>
      </c>
      <c r="AG6069" s="63"/>
      <c r="AK6069" s="64"/>
      <c r="AL6069" s="64"/>
      <c r="AM6069" s="65"/>
      <c r="AO6069" s="64"/>
      <c r="AP6069" s="66"/>
      <c r="AQ6069" s="66"/>
      <c r="AS6069" s="67"/>
      <c r="AT6069" s="68"/>
    </row>
    <row r="6070" spans="1:46" x14ac:dyDescent="0.25">
      <c r="A6070" s="60">
        <v>92230.525164052844</v>
      </c>
      <c r="B6070" s="54">
        <f t="shared" si="247"/>
        <v>11</v>
      </c>
      <c r="C6070" s="54">
        <f t="shared" si="248"/>
        <v>6061</v>
      </c>
      <c r="D6070" s="60">
        <v>92230.525164052844</v>
      </c>
      <c r="G6070" s="63"/>
      <c r="I6070" s="64"/>
      <c r="J6070" s="64"/>
      <c r="K6070" s="65"/>
      <c r="M6070" s="64"/>
      <c r="N6070" s="66"/>
      <c r="O6070" s="66"/>
      <c r="Q6070" s="67"/>
      <c r="R6070" s="68"/>
      <c r="S6070" s="63"/>
      <c r="AC6070" s="63">
        <v>89479.616786852945</v>
      </c>
      <c r="AD6070" s="63"/>
      <c r="AE6070" s="54" t="s">
        <v>176</v>
      </c>
      <c r="AG6070" s="63"/>
      <c r="AK6070" s="64"/>
      <c r="AL6070" s="64"/>
      <c r="AM6070" s="65"/>
      <c r="AO6070" s="64"/>
      <c r="AP6070" s="66"/>
      <c r="AQ6070" s="66"/>
      <c r="AS6070" s="67"/>
      <c r="AT6070" s="68"/>
    </row>
    <row r="6071" spans="1:46" x14ac:dyDescent="0.25">
      <c r="A6071" s="60">
        <v>92246.254655608442</v>
      </c>
      <c r="B6071" s="54">
        <f t="shared" si="247"/>
        <v>12</v>
      </c>
      <c r="C6071" s="54">
        <f t="shared" si="248"/>
        <v>6062</v>
      </c>
      <c r="D6071" s="60">
        <v>92246.254655608442</v>
      </c>
      <c r="G6071" s="63"/>
      <c r="I6071" s="64"/>
      <c r="J6071" s="64"/>
      <c r="K6071" s="65"/>
      <c r="M6071" s="64"/>
      <c r="N6071" s="66"/>
      <c r="O6071" s="66"/>
      <c r="Q6071" s="67"/>
      <c r="R6071" s="68"/>
      <c r="S6071" s="63"/>
      <c r="AC6071" s="63">
        <v>89495.094317746814</v>
      </c>
      <c r="AD6071" s="63"/>
      <c r="AE6071" s="54" t="s">
        <v>177</v>
      </c>
      <c r="AG6071" s="63"/>
      <c r="AK6071" s="64"/>
      <c r="AL6071" s="64"/>
      <c r="AM6071" s="65"/>
      <c r="AO6071" s="64"/>
      <c r="AP6071" s="66"/>
      <c r="AQ6071" s="66"/>
      <c r="AS6071" s="67"/>
      <c r="AT6071" s="68"/>
    </row>
    <row r="6072" spans="1:46" x14ac:dyDescent="0.25">
      <c r="A6072" s="60">
        <v>92261.942860358395</v>
      </c>
      <c r="B6072" s="54">
        <f t="shared" si="247"/>
        <v>13</v>
      </c>
      <c r="C6072" s="54">
        <f t="shared" si="248"/>
        <v>6063</v>
      </c>
      <c r="D6072" s="60">
        <v>92261.942860358395</v>
      </c>
      <c r="G6072" s="63"/>
      <c r="I6072" s="64"/>
      <c r="J6072" s="64"/>
      <c r="K6072" s="65"/>
      <c r="M6072" s="64"/>
      <c r="N6072" s="66"/>
      <c r="O6072" s="66"/>
      <c r="Q6072" s="67"/>
      <c r="R6072" s="68"/>
      <c r="S6072" s="63"/>
      <c r="AC6072" s="63">
        <v>89509.135098231025</v>
      </c>
      <c r="AD6072" s="63"/>
      <c r="AE6072" s="54" t="s">
        <v>176</v>
      </c>
      <c r="AG6072" s="63"/>
      <c r="AK6072" s="64"/>
      <c r="AL6072" s="64"/>
      <c r="AM6072" s="65"/>
      <c r="AO6072" s="64"/>
      <c r="AP6072" s="66"/>
      <c r="AQ6072" s="66"/>
      <c r="AS6072" s="67"/>
      <c r="AT6072" s="68"/>
    </row>
    <row r="6073" spans="1:46" x14ac:dyDescent="0.25">
      <c r="A6073" s="60">
        <v>92277.570342279039</v>
      </c>
      <c r="B6073" s="54">
        <f t="shared" si="247"/>
        <v>14</v>
      </c>
      <c r="C6073" s="54">
        <f t="shared" si="248"/>
        <v>6064</v>
      </c>
      <c r="D6073" s="60">
        <v>92277.570342279039</v>
      </c>
      <c r="G6073" s="63"/>
      <c r="I6073" s="64"/>
      <c r="J6073" s="64"/>
      <c r="K6073" s="65"/>
      <c r="M6073" s="64"/>
      <c r="N6073" s="66"/>
      <c r="O6073" s="66"/>
      <c r="Q6073" s="67"/>
      <c r="R6073" s="68"/>
      <c r="S6073" s="63"/>
      <c r="AC6073" s="63">
        <v>89524.726665249094</v>
      </c>
      <c r="AD6073" s="63"/>
      <c r="AE6073" s="54" t="s">
        <v>177</v>
      </c>
      <c r="AG6073" s="63"/>
      <c r="AK6073" s="64"/>
      <c r="AL6073" s="64"/>
      <c r="AM6073" s="65"/>
      <c r="AO6073" s="64"/>
      <c r="AP6073" s="66"/>
      <c r="AQ6073" s="66"/>
      <c r="AS6073" s="67"/>
      <c r="AT6073" s="68"/>
    </row>
    <row r="6074" spans="1:46" x14ac:dyDescent="0.25">
      <c r="A6074" s="60">
        <v>92293.094660007395</v>
      </c>
      <c r="B6074" s="54">
        <f t="shared" si="247"/>
        <v>15</v>
      </c>
      <c r="C6074" s="54">
        <f t="shared" si="248"/>
        <v>6065</v>
      </c>
      <c r="D6074" s="60">
        <v>92293.094660007395</v>
      </c>
      <c r="G6074" s="63"/>
      <c r="I6074" s="64"/>
      <c r="J6074" s="64"/>
      <c r="K6074" s="65"/>
      <c r="M6074" s="64"/>
      <c r="N6074" s="66"/>
      <c r="O6074" s="66"/>
      <c r="Q6074" s="67"/>
      <c r="R6074" s="68"/>
      <c r="S6074" s="63"/>
      <c r="AC6074" s="63">
        <v>89538.720984591171</v>
      </c>
      <c r="AD6074" s="63"/>
      <c r="AE6074" s="54" t="s">
        <v>176</v>
      </c>
      <c r="AG6074" s="63"/>
      <c r="AK6074" s="64"/>
      <c r="AL6074" s="64"/>
      <c r="AM6074" s="65"/>
      <c r="AO6074" s="64"/>
      <c r="AP6074" s="66"/>
      <c r="AQ6074" s="66"/>
      <c r="AS6074" s="67"/>
      <c r="AT6074" s="68"/>
    </row>
    <row r="6075" spans="1:46" x14ac:dyDescent="0.25">
      <c r="A6075" s="60">
        <v>92308.509946067818</v>
      </c>
      <c r="B6075" s="54">
        <f t="shared" si="247"/>
        <v>16</v>
      </c>
      <c r="C6075" s="54">
        <f t="shared" si="248"/>
        <v>6066</v>
      </c>
      <c r="D6075" s="60">
        <v>92308.509946067818</v>
      </c>
      <c r="G6075" s="63"/>
      <c r="I6075" s="64"/>
      <c r="J6075" s="64"/>
      <c r="K6075" s="65"/>
      <c r="M6075" s="64"/>
      <c r="N6075" s="66"/>
      <c r="O6075" s="66"/>
      <c r="Q6075" s="67"/>
      <c r="R6075" s="68"/>
      <c r="S6075" s="63"/>
      <c r="AC6075" s="63">
        <v>89554.261176489759</v>
      </c>
      <c r="AD6075" s="63"/>
      <c r="AE6075" s="54" t="s">
        <v>177</v>
      </c>
      <c r="AG6075" s="63"/>
      <c r="AK6075" s="64"/>
      <c r="AL6075" s="64"/>
      <c r="AM6075" s="65"/>
      <c r="AO6075" s="64"/>
      <c r="AP6075" s="66"/>
      <c r="AQ6075" s="66"/>
      <c r="AS6075" s="67"/>
      <c r="AT6075" s="68"/>
    </row>
    <row r="6076" spans="1:46" x14ac:dyDescent="0.25">
      <c r="A6076" s="60">
        <v>92323.789419171866</v>
      </c>
      <c r="B6076" s="54">
        <f t="shared" si="247"/>
        <v>17</v>
      </c>
      <c r="C6076" s="54">
        <f t="shared" si="248"/>
        <v>6067</v>
      </c>
      <c r="D6076" s="60">
        <v>92323.789419171866</v>
      </c>
      <c r="G6076" s="63"/>
      <c r="I6076" s="64"/>
      <c r="J6076" s="64"/>
      <c r="K6076" s="65"/>
      <c r="M6076" s="64"/>
      <c r="N6076" s="66"/>
      <c r="O6076" s="66"/>
      <c r="Q6076" s="67"/>
      <c r="R6076" s="68"/>
      <c r="S6076" s="63"/>
      <c r="AC6076" s="63">
        <v>89568.371883830056</v>
      </c>
      <c r="AD6076" s="63"/>
      <c r="AE6076" s="54" t="s">
        <v>176</v>
      </c>
      <c r="AG6076" s="63"/>
      <c r="AK6076" s="64"/>
      <c r="AL6076" s="64"/>
      <c r="AM6076" s="65"/>
      <c r="AO6076" s="64"/>
      <c r="AP6076" s="66"/>
      <c r="AQ6076" s="66"/>
      <c r="AS6076" s="67"/>
      <c r="AT6076" s="68"/>
    </row>
    <row r="6077" spans="1:46" x14ac:dyDescent="0.25">
      <c r="A6077" s="60">
        <v>92338.944065454882</v>
      </c>
      <c r="B6077" s="54">
        <f t="shared" si="247"/>
        <v>18</v>
      </c>
      <c r="C6077" s="54">
        <f t="shared" si="248"/>
        <v>6068</v>
      </c>
      <c r="D6077" s="60">
        <v>92338.944065454882</v>
      </c>
      <c r="G6077" s="63"/>
      <c r="I6077" s="64"/>
      <c r="J6077" s="64"/>
      <c r="K6077" s="65"/>
      <c r="M6077" s="64"/>
      <c r="N6077" s="66"/>
      <c r="O6077" s="66"/>
      <c r="Q6077" s="67"/>
      <c r="R6077" s="68"/>
      <c r="S6077" s="63"/>
      <c r="AC6077" s="63">
        <v>89583.701741073281</v>
      </c>
      <c r="AD6077" s="63"/>
      <c r="AE6077" s="54" t="s">
        <v>177</v>
      </c>
      <c r="AG6077" s="63"/>
      <c r="AK6077" s="64"/>
      <c r="AL6077" s="64"/>
      <c r="AM6077" s="65"/>
      <c r="AO6077" s="64"/>
      <c r="AP6077" s="66"/>
      <c r="AQ6077" s="66"/>
      <c r="AS6077" s="67"/>
      <c r="AT6077" s="68"/>
    </row>
    <row r="6078" spans="1:46" x14ac:dyDescent="0.25">
      <c r="A6078" s="60">
        <v>92353.966136409435</v>
      </c>
      <c r="B6078" s="54">
        <f t="shared" si="247"/>
        <v>19</v>
      </c>
      <c r="C6078" s="54">
        <f t="shared" si="248"/>
        <v>6069</v>
      </c>
      <c r="D6078" s="60">
        <v>92353.966136409435</v>
      </c>
      <c r="G6078" s="63"/>
      <c r="I6078" s="64"/>
      <c r="J6078" s="64"/>
      <c r="K6078" s="65"/>
      <c r="M6078" s="64"/>
      <c r="N6078" s="66"/>
      <c r="O6078" s="66"/>
      <c r="Q6078" s="67"/>
      <c r="R6078" s="68"/>
      <c r="S6078" s="63"/>
      <c r="AC6078" s="63">
        <v>89598.059960825834</v>
      </c>
      <c r="AD6078" s="63"/>
      <c r="AE6078" s="54" t="s">
        <v>176</v>
      </c>
      <c r="AG6078" s="63"/>
      <c r="AK6078" s="64"/>
      <c r="AL6078" s="64"/>
      <c r="AM6078" s="65"/>
      <c r="AO6078" s="64"/>
      <c r="AP6078" s="66"/>
      <c r="AQ6078" s="66"/>
      <c r="AS6078" s="67"/>
      <c r="AT6078" s="68"/>
    </row>
    <row r="6079" spans="1:46" x14ac:dyDescent="0.25">
      <c r="A6079" s="60">
        <v>92368.882669426035</v>
      </c>
      <c r="B6079" s="54">
        <f t="shared" si="247"/>
        <v>20</v>
      </c>
      <c r="C6079" s="54">
        <f t="shared" si="248"/>
        <v>6070</v>
      </c>
      <c r="D6079" s="60">
        <v>92368.882669426035</v>
      </c>
      <c r="G6079" s="63"/>
      <c r="I6079" s="64"/>
      <c r="J6079" s="64"/>
      <c r="K6079" s="65"/>
      <c r="M6079" s="64"/>
      <c r="N6079" s="66"/>
      <c r="O6079" s="66"/>
      <c r="Q6079" s="67"/>
      <c r="R6079" s="68"/>
      <c r="S6079" s="63"/>
      <c r="AC6079" s="63">
        <v>89613.061390639283</v>
      </c>
      <c r="AD6079" s="63"/>
      <c r="AE6079" s="54" t="s">
        <v>177</v>
      </c>
      <c r="AG6079" s="63"/>
      <c r="AK6079" s="64"/>
      <c r="AL6079" s="64"/>
      <c r="AM6079" s="65"/>
      <c r="AO6079" s="64"/>
      <c r="AP6079" s="66"/>
      <c r="AQ6079" s="66"/>
      <c r="AS6079" s="67"/>
      <c r="AT6079" s="68"/>
    </row>
    <row r="6080" spans="1:46" x14ac:dyDescent="0.25">
      <c r="A6080" s="60">
        <v>92383.702021849342</v>
      </c>
      <c r="B6080" s="54">
        <f t="shared" si="247"/>
        <v>21</v>
      </c>
      <c r="C6080" s="54">
        <f t="shared" si="248"/>
        <v>6071</v>
      </c>
      <c r="D6080" s="60">
        <v>92383.702021849342</v>
      </c>
      <c r="G6080" s="63"/>
      <c r="I6080" s="64"/>
      <c r="J6080" s="64"/>
      <c r="K6080" s="65"/>
      <c r="M6080" s="64"/>
      <c r="N6080" s="66"/>
      <c r="O6080" s="66"/>
      <c r="Q6080" s="67"/>
      <c r="R6080" s="68"/>
      <c r="S6080" s="63"/>
      <c r="AC6080" s="63">
        <v>89627.740914936177</v>
      </c>
      <c r="AD6080" s="63"/>
      <c r="AE6080" s="54" t="s">
        <v>176</v>
      </c>
      <c r="AG6080" s="63"/>
      <c r="AK6080" s="64"/>
      <c r="AL6080" s="64"/>
      <c r="AM6080" s="65"/>
      <c r="AO6080" s="64"/>
      <c r="AP6080" s="66"/>
      <c r="AQ6080" s="66"/>
      <c r="AS6080" s="67"/>
      <c r="AT6080" s="68"/>
    </row>
    <row r="6081" spans="1:46" x14ac:dyDescent="0.25">
      <c r="A6081" s="60">
        <v>92398.463392834645</v>
      </c>
      <c r="B6081" s="54">
        <f t="shared" si="247"/>
        <v>22</v>
      </c>
      <c r="C6081" s="54">
        <f t="shared" si="248"/>
        <v>6072</v>
      </c>
      <c r="D6081" s="60">
        <v>92398.463392834645</v>
      </c>
      <c r="G6081" s="63"/>
      <c r="I6081" s="64"/>
      <c r="J6081" s="64"/>
      <c r="K6081" s="65"/>
      <c r="M6081" s="64"/>
      <c r="N6081" s="66"/>
      <c r="O6081" s="66"/>
      <c r="Q6081" s="67"/>
      <c r="R6081" s="68"/>
      <c r="S6081" s="63"/>
      <c r="AC6081" s="63">
        <v>89642.366141953506</v>
      </c>
      <c r="AD6081" s="63"/>
      <c r="AE6081" s="54" t="s">
        <v>177</v>
      </c>
      <c r="AG6081" s="63"/>
      <c r="AK6081" s="64"/>
      <c r="AL6081" s="64"/>
      <c r="AM6081" s="65"/>
      <c r="AO6081" s="64"/>
      <c r="AP6081" s="66"/>
      <c r="AQ6081" s="66"/>
      <c r="AS6081" s="67"/>
      <c r="AT6081" s="68"/>
    </row>
    <row r="6082" spans="1:46" x14ac:dyDescent="0.25">
      <c r="A6082" s="60">
        <v>92413.18473218102</v>
      </c>
      <c r="B6082" s="54">
        <f t="shared" si="247"/>
        <v>23</v>
      </c>
      <c r="C6082" s="54">
        <f t="shared" si="248"/>
        <v>6073</v>
      </c>
      <c r="D6082" s="60">
        <v>92413.18473218102</v>
      </c>
      <c r="G6082" s="63"/>
      <c r="I6082" s="64"/>
      <c r="J6082" s="64"/>
      <c r="K6082" s="65"/>
      <c r="M6082" s="64"/>
      <c r="N6082" s="66"/>
      <c r="O6082" s="66"/>
      <c r="Q6082" s="67"/>
      <c r="R6082" s="68"/>
      <c r="S6082" s="63"/>
      <c r="AC6082" s="63">
        <v>89657.377107463777</v>
      </c>
      <c r="AD6082" s="63"/>
      <c r="AE6082" s="54" t="s">
        <v>176</v>
      </c>
      <c r="AG6082" s="63"/>
      <c r="AK6082" s="64"/>
      <c r="AL6082" s="64"/>
      <c r="AM6082" s="65"/>
      <c r="AO6082" s="64"/>
      <c r="AP6082" s="66"/>
      <c r="AQ6082" s="66"/>
      <c r="AS6082" s="67"/>
      <c r="AT6082" s="68"/>
    </row>
    <row r="6083" spans="1:46" x14ac:dyDescent="0.25">
      <c r="A6083" s="60">
        <v>92427.911106261425</v>
      </c>
      <c r="B6083" s="54">
        <f t="shared" si="247"/>
        <v>24</v>
      </c>
      <c r="C6083" s="54">
        <f t="shared" si="248"/>
        <v>6074</v>
      </c>
      <c r="D6083" s="60">
        <v>92427.911106261425</v>
      </c>
      <c r="G6083" s="63"/>
      <c r="I6083" s="64"/>
      <c r="J6083" s="64"/>
      <c r="K6083" s="65"/>
      <c r="M6083" s="64"/>
      <c r="N6083" s="66"/>
      <c r="O6083" s="66"/>
      <c r="Q6083" s="67"/>
      <c r="R6083" s="68"/>
      <c r="S6083" s="63"/>
      <c r="AC6083" s="63">
        <v>89671.656684449874</v>
      </c>
      <c r="AD6083" s="63"/>
      <c r="AE6083" s="54" t="s">
        <v>177</v>
      </c>
      <c r="AG6083" s="63"/>
      <c r="AK6083" s="64"/>
      <c r="AL6083" s="64"/>
      <c r="AM6083" s="65"/>
      <c r="AO6083" s="64"/>
      <c r="AP6083" s="66"/>
      <c r="AQ6083" s="66"/>
      <c r="AS6083" s="67"/>
      <c r="AT6083" s="68"/>
    </row>
    <row r="6084" spans="1:46" x14ac:dyDescent="0.25">
      <c r="A6084" s="60">
        <v>92442.662436958868</v>
      </c>
      <c r="B6084" s="54">
        <f t="shared" si="247"/>
        <v>1</v>
      </c>
      <c r="C6084" s="54">
        <f t="shared" si="248"/>
        <v>6075</v>
      </c>
      <c r="D6084" s="60">
        <v>92442.662436958868</v>
      </c>
      <c r="G6084" s="63"/>
      <c r="I6084" s="64"/>
      <c r="J6084" s="64"/>
      <c r="K6084" s="65"/>
      <c r="M6084" s="64"/>
      <c r="N6084" s="66"/>
      <c r="O6084" s="66"/>
      <c r="Q6084" s="67"/>
      <c r="R6084" s="68"/>
      <c r="S6084" s="63"/>
      <c r="AC6084" s="63">
        <v>89686.952833671123</v>
      </c>
      <c r="AD6084" s="63"/>
      <c r="AE6084" s="54" t="s">
        <v>176</v>
      </c>
      <c r="AG6084" s="63"/>
      <c r="AK6084" s="64"/>
      <c r="AL6084" s="64"/>
      <c r="AM6084" s="65"/>
      <c r="AO6084" s="64"/>
      <c r="AP6084" s="66"/>
      <c r="AQ6084" s="66"/>
      <c r="AS6084" s="67"/>
      <c r="AT6084" s="68"/>
    </row>
    <row r="6085" spans="1:46" x14ac:dyDescent="0.25">
      <c r="A6085" s="60">
        <v>92457.482040309347</v>
      </c>
      <c r="B6085" s="54">
        <f t="shared" si="247"/>
        <v>2</v>
      </c>
      <c r="C6085" s="54">
        <f t="shared" si="248"/>
        <v>6076</v>
      </c>
      <c r="D6085" s="60">
        <v>92457.482040309347</v>
      </c>
      <c r="G6085" s="63"/>
      <c r="I6085" s="64"/>
      <c r="J6085" s="64"/>
      <c r="K6085" s="65"/>
      <c r="M6085" s="64"/>
      <c r="N6085" s="66"/>
      <c r="O6085" s="66"/>
      <c r="Q6085" s="67"/>
      <c r="R6085" s="68"/>
      <c r="S6085" s="63"/>
      <c r="AC6085" s="63">
        <v>89700.983636217657</v>
      </c>
      <c r="AD6085" s="63"/>
      <c r="AE6085" s="54" t="s">
        <v>177</v>
      </c>
      <c r="AG6085" s="63"/>
      <c r="AK6085" s="64"/>
      <c r="AL6085" s="64"/>
      <c r="AM6085" s="65"/>
      <c r="AO6085" s="64"/>
      <c r="AP6085" s="66"/>
      <c r="AQ6085" s="66"/>
      <c r="AS6085" s="67"/>
      <c r="AT6085" s="68"/>
    </row>
    <row r="6086" spans="1:46" x14ac:dyDescent="0.25">
      <c r="A6086" s="60">
        <v>92472.384264545515</v>
      </c>
      <c r="B6086" s="54">
        <f t="shared" si="247"/>
        <v>3</v>
      </c>
      <c r="C6086" s="54">
        <f t="shared" si="248"/>
        <v>6077</v>
      </c>
      <c r="D6086" s="60">
        <v>92472.384264545515</v>
      </c>
      <c r="G6086" s="63"/>
      <c r="I6086" s="64"/>
      <c r="J6086" s="64"/>
      <c r="K6086" s="65"/>
      <c r="M6086" s="64"/>
      <c r="N6086" s="66"/>
      <c r="O6086" s="66"/>
      <c r="Q6086" s="67"/>
      <c r="R6086" s="68"/>
      <c r="S6086" s="63"/>
      <c r="AC6086" s="63">
        <v>89716.472157747485</v>
      </c>
      <c r="AD6086" s="63"/>
      <c r="AE6086" s="54" t="s">
        <v>176</v>
      </c>
      <c r="AG6086" s="63"/>
      <c r="AK6086" s="64"/>
      <c r="AL6086" s="64"/>
      <c r="AM6086" s="65"/>
      <c r="AO6086" s="64"/>
      <c r="AP6086" s="66"/>
      <c r="AQ6086" s="66"/>
      <c r="AS6086" s="67"/>
      <c r="AT6086" s="68"/>
    </row>
    <row r="6087" spans="1:46" x14ac:dyDescent="0.25">
      <c r="A6087" s="60">
        <v>92487.403107826598</v>
      </c>
      <c r="B6087" s="54">
        <f t="shared" si="247"/>
        <v>4</v>
      </c>
      <c r="C6087" s="54">
        <f t="shared" si="248"/>
        <v>6078</v>
      </c>
      <c r="D6087" s="60">
        <v>92487.403107826598</v>
      </c>
      <c r="G6087" s="63"/>
      <c r="I6087" s="64"/>
      <c r="J6087" s="64"/>
      <c r="K6087" s="65"/>
      <c r="M6087" s="64"/>
      <c r="N6087" s="66"/>
      <c r="O6087" s="66"/>
      <c r="Q6087" s="67"/>
      <c r="R6087" s="68"/>
      <c r="S6087" s="63"/>
      <c r="AC6087" s="63">
        <v>89730.397024108097</v>
      </c>
      <c r="AD6087" s="63"/>
      <c r="AE6087" s="54" t="s">
        <v>177</v>
      </c>
      <c r="AG6087" s="63"/>
      <c r="AK6087" s="64"/>
      <c r="AL6087" s="64"/>
      <c r="AM6087" s="65"/>
      <c r="AO6087" s="64"/>
      <c r="AP6087" s="66"/>
      <c r="AQ6087" s="66"/>
      <c r="AS6087" s="67"/>
      <c r="AT6087" s="68"/>
    </row>
    <row r="6088" spans="1:46" x14ac:dyDescent="0.25">
      <c r="A6088" s="60">
        <v>92502.540964450687</v>
      </c>
      <c r="B6088" s="54">
        <f t="shared" si="247"/>
        <v>5</v>
      </c>
      <c r="C6088" s="54">
        <f t="shared" si="248"/>
        <v>6079</v>
      </c>
      <c r="D6088" s="60">
        <v>92502.540964450687</v>
      </c>
      <c r="G6088" s="63"/>
      <c r="I6088" s="64"/>
      <c r="J6088" s="64"/>
      <c r="K6088" s="65"/>
      <c r="M6088" s="64"/>
      <c r="N6088" s="66"/>
      <c r="O6088" s="66"/>
      <c r="Q6088" s="67"/>
      <c r="R6088" s="68"/>
      <c r="S6088" s="63"/>
      <c r="AC6088" s="63">
        <v>89745.947930513881</v>
      </c>
      <c r="AD6088" s="63"/>
      <c r="AE6088" s="54" t="s">
        <v>176</v>
      </c>
      <c r="AG6088" s="63"/>
      <c r="AK6088" s="64"/>
      <c r="AL6088" s="64"/>
      <c r="AM6088" s="65"/>
      <c r="AO6088" s="64"/>
      <c r="AP6088" s="66"/>
      <c r="AQ6088" s="66"/>
      <c r="AS6088" s="67"/>
      <c r="AT6088" s="68"/>
    </row>
    <row r="6089" spans="1:46" x14ac:dyDescent="0.25">
      <c r="A6089" s="60">
        <v>92517.816165379249</v>
      </c>
      <c r="B6089" s="54">
        <f t="shared" si="247"/>
        <v>6</v>
      </c>
      <c r="C6089" s="54">
        <f t="shared" si="248"/>
        <v>6080</v>
      </c>
      <c r="D6089" s="60">
        <v>92517.816165379249</v>
      </c>
      <c r="G6089" s="63"/>
      <c r="I6089" s="64"/>
      <c r="J6089" s="64"/>
      <c r="K6089" s="65"/>
      <c r="M6089" s="64"/>
      <c r="N6089" s="66"/>
      <c r="O6089" s="66"/>
      <c r="Q6089" s="67"/>
      <c r="R6089" s="68"/>
      <c r="S6089" s="63"/>
      <c r="AC6089" s="63">
        <v>89759.931625755969</v>
      </c>
      <c r="AD6089" s="63"/>
      <c r="AE6089" s="54" t="s">
        <v>177</v>
      </c>
      <c r="AG6089" s="63"/>
      <c r="AK6089" s="64"/>
      <c r="AL6089" s="64"/>
      <c r="AM6089" s="65"/>
      <c r="AO6089" s="64"/>
      <c r="AP6089" s="66"/>
      <c r="AQ6089" s="66"/>
      <c r="AS6089" s="67"/>
      <c r="AT6089" s="68"/>
    </row>
    <row r="6090" spans="1:46" x14ac:dyDescent="0.25">
      <c r="A6090" s="60">
        <v>92533.215122198686</v>
      </c>
      <c r="B6090" s="54">
        <f t="shared" si="247"/>
        <v>7</v>
      </c>
      <c r="C6090" s="54">
        <f t="shared" si="248"/>
        <v>6081</v>
      </c>
      <c r="D6090" s="60">
        <v>92533.215122198686</v>
      </c>
      <c r="G6090" s="63"/>
      <c r="I6090" s="64"/>
      <c r="J6090" s="64"/>
      <c r="K6090" s="65"/>
      <c r="M6090" s="64"/>
      <c r="N6090" s="66"/>
      <c r="O6090" s="66"/>
      <c r="Q6090" s="67"/>
      <c r="R6090" s="68"/>
      <c r="S6090" s="63"/>
      <c r="AC6090" s="63">
        <v>89775.393394859042</v>
      </c>
      <c r="AD6090" s="63"/>
      <c r="AE6090" s="54" t="s">
        <v>176</v>
      </c>
      <c r="AG6090" s="63"/>
      <c r="AK6090" s="64"/>
      <c r="AL6090" s="64"/>
      <c r="AM6090" s="65"/>
      <c r="AO6090" s="64"/>
      <c r="AP6090" s="66"/>
      <c r="AQ6090" s="66"/>
      <c r="AS6090" s="67"/>
      <c r="AT6090" s="68"/>
    </row>
    <row r="6091" spans="1:46" x14ac:dyDescent="0.25">
      <c r="A6091" s="60">
        <v>92548.736324250698</v>
      </c>
      <c r="B6091" s="54">
        <f t="shared" si="247"/>
        <v>8</v>
      </c>
      <c r="C6091" s="54">
        <f t="shared" si="248"/>
        <v>6082</v>
      </c>
      <c r="D6091" s="60">
        <v>92548.736324250698</v>
      </c>
      <c r="G6091" s="63"/>
      <c r="I6091" s="64"/>
      <c r="J6091" s="64"/>
      <c r="K6091" s="65"/>
      <c r="M6091" s="64"/>
      <c r="N6091" s="66"/>
      <c r="O6091" s="66"/>
      <c r="Q6091" s="67"/>
      <c r="R6091" s="68"/>
      <c r="S6091" s="63"/>
      <c r="AC6091" s="63">
        <v>89789.592715947889</v>
      </c>
      <c r="AD6091" s="63"/>
      <c r="AE6091" s="54" t="s">
        <v>177</v>
      </c>
      <c r="AG6091" s="63"/>
      <c r="AK6091" s="64"/>
      <c r="AL6091" s="64"/>
      <c r="AM6091" s="65"/>
      <c r="AO6091" s="64"/>
      <c r="AP6091" s="66"/>
      <c r="AQ6091" s="66"/>
      <c r="AS6091" s="67"/>
      <c r="AT6091" s="68"/>
    </row>
    <row r="6092" spans="1:46" x14ac:dyDescent="0.25">
      <c r="A6092" s="60">
        <v>92564.351275266148</v>
      </c>
      <c r="B6092" s="54">
        <f t="shared" ref="B6092:B6155" si="249">IF(B6091=24,1,B6091+1)</f>
        <v>9</v>
      </c>
      <c r="C6092" s="54">
        <f t="shared" ref="C6092:C6155" si="250">C6091+1</f>
        <v>6083</v>
      </c>
      <c r="D6092" s="60">
        <v>92564.351275266148</v>
      </c>
      <c r="G6092" s="63"/>
      <c r="I6092" s="64"/>
      <c r="J6092" s="64"/>
      <c r="K6092" s="65"/>
      <c r="M6092" s="64"/>
      <c r="N6092" s="66"/>
      <c r="O6092" s="66"/>
      <c r="Q6092" s="67"/>
      <c r="R6092" s="68"/>
      <c r="S6092" s="63"/>
      <c r="AC6092" s="63">
        <v>89804.820934256539</v>
      </c>
      <c r="AD6092" s="63"/>
      <c r="AE6092" s="54" t="s">
        <v>176</v>
      </c>
      <c r="AG6092" s="63"/>
      <c r="AK6092" s="64"/>
      <c r="AL6092" s="64"/>
      <c r="AM6092" s="65"/>
      <c r="AO6092" s="64"/>
      <c r="AP6092" s="66"/>
      <c r="AQ6092" s="66"/>
      <c r="AS6092" s="67"/>
      <c r="AT6092" s="68"/>
    </row>
    <row r="6093" spans="1:46" x14ac:dyDescent="0.25">
      <c r="A6093" s="60">
        <v>92580.038786339574</v>
      </c>
      <c r="B6093" s="54">
        <f t="shared" si="249"/>
        <v>10</v>
      </c>
      <c r="C6093" s="54">
        <f t="shared" si="250"/>
        <v>6084</v>
      </c>
      <c r="D6093" s="60">
        <v>92580.038786339574</v>
      </c>
      <c r="G6093" s="63"/>
      <c r="I6093" s="64"/>
      <c r="J6093" s="64"/>
      <c r="K6093" s="65"/>
      <c r="M6093" s="64"/>
      <c r="N6093" s="66"/>
      <c r="O6093" s="66"/>
      <c r="Q6093" s="67"/>
      <c r="R6093" s="68"/>
      <c r="S6093" s="63"/>
      <c r="AC6093" s="63">
        <v>89819.35139749432</v>
      </c>
      <c r="AD6093" s="63"/>
      <c r="AE6093" s="54" t="s">
        <v>177</v>
      </c>
      <c r="AG6093" s="63"/>
      <c r="AK6093" s="64"/>
      <c r="AL6093" s="64"/>
      <c r="AM6093" s="65"/>
      <c r="AO6093" s="64"/>
      <c r="AP6093" s="66"/>
      <c r="AQ6093" s="66"/>
      <c r="AS6093" s="67"/>
      <c r="AT6093" s="68"/>
    </row>
    <row r="6094" spans="1:46" x14ac:dyDescent="0.25">
      <c r="A6094" s="60">
        <v>92595.762482718565</v>
      </c>
      <c r="B6094" s="54">
        <f t="shared" si="249"/>
        <v>11</v>
      </c>
      <c r="C6094" s="54">
        <f t="shared" si="250"/>
        <v>6085</v>
      </c>
      <c r="D6094" s="60">
        <v>92595.762482718565</v>
      </c>
      <c r="G6094" s="63"/>
      <c r="I6094" s="64"/>
      <c r="J6094" s="64"/>
      <c r="K6094" s="65"/>
      <c r="M6094" s="64"/>
      <c r="N6094" s="66"/>
      <c r="O6094" s="66"/>
      <c r="Q6094" s="67"/>
      <c r="R6094" s="68"/>
      <c r="S6094" s="63"/>
      <c r="AC6094" s="63">
        <v>89834.244992167223</v>
      </c>
      <c r="AD6094" s="63"/>
      <c r="AE6094" s="54" t="s">
        <v>176</v>
      </c>
      <c r="AG6094" s="63"/>
      <c r="AK6094" s="64"/>
      <c r="AL6094" s="64"/>
      <c r="AM6094" s="65"/>
      <c r="AO6094" s="64"/>
      <c r="AP6094" s="66"/>
      <c r="AQ6094" s="66"/>
      <c r="AS6094" s="67"/>
      <c r="AT6094" s="68"/>
    </row>
    <row r="6095" spans="1:46" x14ac:dyDescent="0.25">
      <c r="A6095" s="60">
        <v>92611.487431491725</v>
      </c>
      <c r="B6095" s="54">
        <f t="shared" si="249"/>
        <v>12</v>
      </c>
      <c r="C6095" s="54">
        <f t="shared" si="250"/>
        <v>6086</v>
      </c>
      <c r="D6095" s="60">
        <v>92611.487431491725</v>
      </c>
      <c r="G6095" s="63"/>
      <c r="I6095" s="64"/>
      <c r="J6095" s="64"/>
      <c r="K6095" s="65"/>
      <c r="M6095" s="64"/>
      <c r="N6095" s="66"/>
      <c r="O6095" s="66"/>
      <c r="Q6095" s="67"/>
      <c r="R6095" s="68"/>
      <c r="S6095" s="63"/>
      <c r="AC6095" s="63">
        <v>89849.154418064747</v>
      </c>
      <c r="AD6095" s="63"/>
      <c r="AE6095" s="54" t="s">
        <v>177</v>
      </c>
      <c r="AG6095" s="63"/>
      <c r="AK6095" s="64"/>
      <c r="AL6095" s="64"/>
      <c r="AM6095" s="65"/>
      <c r="AO6095" s="64"/>
      <c r="AP6095" s="66"/>
      <c r="AQ6095" s="66"/>
      <c r="AS6095" s="67"/>
      <c r="AT6095" s="68"/>
    </row>
    <row r="6096" spans="1:46" x14ac:dyDescent="0.25">
      <c r="A6096" s="60">
        <v>92627.180215800647</v>
      </c>
      <c r="B6096" s="54">
        <f t="shared" si="249"/>
        <v>13</v>
      </c>
      <c r="C6096" s="54">
        <f t="shared" si="250"/>
        <v>6087</v>
      </c>
      <c r="D6096" s="60">
        <v>92627.180215800647</v>
      </c>
      <c r="G6096" s="63"/>
      <c r="I6096" s="64"/>
      <c r="J6096" s="64"/>
      <c r="K6096" s="65"/>
      <c r="M6096" s="64"/>
      <c r="N6096" s="66"/>
      <c r="O6096" s="66"/>
      <c r="Q6096" s="67"/>
      <c r="R6096" s="68"/>
      <c r="S6096" s="63"/>
      <c r="AC6096" s="63">
        <v>89863.683107647114</v>
      </c>
      <c r="AD6096" s="63"/>
      <c r="AE6096" s="54" t="s">
        <v>176</v>
      </c>
      <c r="AG6096" s="63"/>
      <c r="AK6096" s="64"/>
      <c r="AL6096" s="64"/>
      <c r="AM6096" s="65"/>
      <c r="AO6096" s="64"/>
      <c r="AP6096" s="66"/>
      <c r="AQ6096" s="66"/>
      <c r="AS6096" s="67"/>
      <c r="AT6096" s="68"/>
    </row>
    <row r="6097" spans="1:46" x14ac:dyDescent="0.25">
      <c r="A6097" s="60">
        <v>92642.802220698446</v>
      </c>
      <c r="B6097" s="54">
        <f t="shared" si="249"/>
        <v>14</v>
      </c>
      <c r="C6097" s="54">
        <f t="shared" si="250"/>
        <v>6088</v>
      </c>
      <c r="D6097" s="60">
        <v>92642.802220698446</v>
      </c>
      <c r="G6097" s="63"/>
      <c r="I6097" s="64"/>
      <c r="J6097" s="64"/>
      <c r="K6097" s="65"/>
      <c r="M6097" s="64"/>
      <c r="N6097" s="66"/>
      <c r="O6097" s="66"/>
      <c r="Q6097" s="67"/>
      <c r="R6097" s="68"/>
      <c r="S6097" s="63"/>
      <c r="AC6097" s="63">
        <v>89878.940120303538</v>
      </c>
      <c r="AD6097" s="63"/>
      <c r="AE6097" s="54" t="s">
        <v>177</v>
      </c>
      <c r="AG6097" s="63"/>
      <c r="AK6097" s="64"/>
      <c r="AL6097" s="64"/>
      <c r="AM6097" s="65"/>
      <c r="AO6097" s="64"/>
      <c r="AP6097" s="66"/>
      <c r="AQ6097" s="66"/>
      <c r="AS6097" s="67"/>
      <c r="AT6097" s="68"/>
    </row>
    <row r="6098" spans="1:46" x14ac:dyDescent="0.25">
      <c r="A6098" s="60">
        <v>92658.3333906685</v>
      </c>
      <c r="B6098" s="54">
        <f t="shared" si="249"/>
        <v>15</v>
      </c>
      <c r="C6098" s="54">
        <f t="shared" si="250"/>
        <v>6089</v>
      </c>
      <c r="D6098" s="60">
        <v>92658.3333906685</v>
      </c>
      <c r="G6098" s="63"/>
      <c r="I6098" s="64"/>
      <c r="J6098" s="64"/>
      <c r="K6098" s="65"/>
      <c r="M6098" s="64"/>
      <c r="N6098" s="66"/>
      <c r="O6098" s="66"/>
      <c r="Q6098" s="67"/>
      <c r="R6098" s="68"/>
      <c r="S6098" s="63"/>
      <c r="AC6098" s="63">
        <v>89893.152125700843</v>
      </c>
      <c r="AD6098" s="63"/>
      <c r="AE6098" s="54" t="s">
        <v>176</v>
      </c>
      <c r="AG6098" s="63"/>
      <c r="AK6098" s="64"/>
      <c r="AL6098" s="64"/>
      <c r="AM6098" s="65"/>
      <c r="AO6098" s="64"/>
      <c r="AP6098" s="66"/>
      <c r="AQ6098" s="66"/>
      <c r="AS6098" s="67"/>
      <c r="AT6098" s="68"/>
    </row>
    <row r="6099" spans="1:46" x14ac:dyDescent="0.25">
      <c r="A6099" s="60">
        <v>92673.742786198389</v>
      </c>
      <c r="B6099" s="54">
        <f t="shared" si="249"/>
        <v>16</v>
      </c>
      <c r="C6099" s="54">
        <f t="shared" si="250"/>
        <v>6090</v>
      </c>
      <c r="D6099" s="60">
        <v>92673.742786198389</v>
      </c>
      <c r="G6099" s="63"/>
      <c r="I6099" s="64"/>
      <c r="J6099" s="64"/>
      <c r="K6099" s="65"/>
      <c r="M6099" s="64"/>
      <c r="N6099" s="66"/>
      <c r="O6099" s="66"/>
      <c r="Q6099" s="67"/>
      <c r="R6099" s="68"/>
      <c r="S6099" s="63"/>
      <c r="AC6099" s="63">
        <v>89908.651178940199</v>
      </c>
      <c r="AD6099" s="63"/>
      <c r="AE6099" s="54" t="s">
        <v>177</v>
      </c>
      <c r="AG6099" s="63"/>
      <c r="AK6099" s="64"/>
      <c r="AL6099" s="64"/>
      <c r="AM6099" s="65"/>
      <c r="AO6099" s="64"/>
      <c r="AP6099" s="66"/>
      <c r="AQ6099" s="66"/>
      <c r="AS6099" s="67"/>
      <c r="AT6099" s="68"/>
    </row>
    <row r="6100" spans="1:46" x14ac:dyDescent="0.25">
      <c r="A6100" s="60">
        <v>92689.02971658716</v>
      </c>
      <c r="B6100" s="54">
        <f t="shared" si="249"/>
        <v>17</v>
      </c>
      <c r="C6100" s="54">
        <f t="shared" si="250"/>
        <v>6091</v>
      </c>
      <c r="D6100" s="60">
        <v>92689.02971658716</v>
      </c>
      <c r="G6100" s="63"/>
      <c r="I6100" s="64"/>
      <c r="J6100" s="64"/>
      <c r="K6100" s="65"/>
      <c r="M6100" s="64"/>
      <c r="N6100" s="66"/>
      <c r="O6100" s="66"/>
      <c r="Q6100" s="67"/>
      <c r="R6100" s="68"/>
      <c r="S6100" s="63"/>
      <c r="AC6100" s="63">
        <v>89922.661839976907</v>
      </c>
      <c r="AD6100" s="63"/>
      <c r="AE6100" s="54" t="s">
        <v>176</v>
      </c>
      <c r="AG6100" s="63"/>
      <c r="AK6100" s="64"/>
      <c r="AL6100" s="64"/>
      <c r="AM6100" s="65"/>
      <c r="AO6100" s="64"/>
      <c r="AP6100" s="66"/>
      <c r="AQ6100" s="66"/>
      <c r="AS6100" s="67"/>
      <c r="AT6100" s="68"/>
    </row>
    <row r="6101" spans="1:46" x14ac:dyDescent="0.25">
      <c r="A6101" s="60">
        <v>92704.178308302537</v>
      </c>
      <c r="B6101" s="54">
        <f t="shared" si="249"/>
        <v>18</v>
      </c>
      <c r="C6101" s="54">
        <f t="shared" si="250"/>
        <v>6092</v>
      </c>
      <c r="D6101" s="60">
        <v>92704.178308302537</v>
      </c>
      <c r="G6101" s="63"/>
      <c r="I6101" s="64"/>
      <c r="J6101" s="64"/>
      <c r="K6101" s="65"/>
      <c r="M6101" s="64"/>
      <c r="N6101" s="66"/>
      <c r="O6101" s="66"/>
      <c r="Q6101" s="67"/>
      <c r="R6101" s="68"/>
      <c r="S6101" s="63"/>
      <c r="AC6101" s="63">
        <v>89938.246583600529</v>
      </c>
      <c r="AD6101" s="63"/>
      <c r="AE6101" s="54" t="s">
        <v>177</v>
      </c>
      <c r="AG6101" s="63"/>
      <c r="AK6101" s="64"/>
      <c r="AL6101" s="64"/>
      <c r="AM6101" s="65"/>
      <c r="AO6101" s="64"/>
      <c r="AP6101" s="66"/>
      <c r="AQ6101" s="66"/>
      <c r="AS6101" s="67"/>
      <c r="AT6101" s="68"/>
    </row>
    <row r="6102" spans="1:46" x14ac:dyDescent="0.25">
      <c r="A6102" s="60">
        <v>92719.207746337168</v>
      </c>
      <c r="B6102" s="54">
        <f t="shared" si="249"/>
        <v>19</v>
      </c>
      <c r="C6102" s="54">
        <f t="shared" si="250"/>
        <v>6093</v>
      </c>
      <c r="D6102" s="60">
        <v>92719.207746337168</v>
      </c>
      <c r="G6102" s="63"/>
      <c r="I6102" s="64"/>
      <c r="J6102" s="64"/>
      <c r="K6102" s="65"/>
      <c r="M6102" s="64"/>
      <c r="N6102" s="66"/>
      <c r="O6102" s="66"/>
      <c r="Q6102" s="67"/>
      <c r="R6102" s="68"/>
      <c r="S6102" s="63"/>
      <c r="AC6102" s="63">
        <v>89952.211681082379</v>
      </c>
      <c r="AD6102" s="63"/>
      <c r="AE6102" s="54" t="s">
        <v>176</v>
      </c>
      <c r="AG6102" s="63"/>
      <c r="AK6102" s="64"/>
      <c r="AL6102" s="64"/>
      <c r="AM6102" s="65"/>
      <c r="AO6102" s="64"/>
      <c r="AP6102" s="66"/>
      <c r="AQ6102" s="66"/>
      <c r="AS6102" s="67"/>
      <c r="AT6102" s="68"/>
    </row>
    <row r="6103" spans="1:46" x14ac:dyDescent="0.25">
      <c r="A6103" s="60">
        <v>92734.118333627004</v>
      </c>
      <c r="B6103" s="54">
        <f t="shared" si="249"/>
        <v>20</v>
      </c>
      <c r="C6103" s="54">
        <f t="shared" si="250"/>
        <v>6094</v>
      </c>
      <c r="D6103" s="60">
        <v>92734.118333627004</v>
      </c>
      <c r="G6103" s="63"/>
      <c r="I6103" s="64"/>
      <c r="J6103" s="64"/>
      <c r="K6103" s="65"/>
      <c r="M6103" s="64"/>
      <c r="N6103" s="66"/>
      <c r="O6103" s="66"/>
      <c r="Q6103" s="67"/>
      <c r="R6103" s="68"/>
      <c r="S6103" s="63"/>
      <c r="AC6103" s="63">
        <v>89967.713778023142</v>
      </c>
      <c r="AD6103" s="63"/>
      <c r="AE6103" s="54" t="s">
        <v>177</v>
      </c>
      <c r="AG6103" s="63"/>
      <c r="AK6103" s="64"/>
      <c r="AL6103" s="64"/>
      <c r="AM6103" s="65"/>
      <c r="AO6103" s="64"/>
      <c r="AP6103" s="66"/>
      <c r="AQ6103" s="66"/>
      <c r="AS6103" s="67"/>
      <c r="AT6103" s="68"/>
    </row>
    <row r="6104" spans="1:46" x14ac:dyDescent="0.25">
      <c r="A6104" s="60">
        <v>92748.94503558008</v>
      </c>
      <c r="B6104" s="54">
        <f t="shared" si="249"/>
        <v>21</v>
      </c>
      <c r="C6104" s="54">
        <f t="shared" si="250"/>
        <v>6095</v>
      </c>
      <c r="D6104" s="60">
        <v>92748.94503558008</v>
      </c>
      <c r="G6104" s="63"/>
      <c r="I6104" s="64"/>
      <c r="J6104" s="64"/>
      <c r="K6104" s="65"/>
      <c r="M6104" s="64"/>
      <c r="N6104" s="66"/>
      <c r="O6104" s="66"/>
      <c r="Q6104" s="67"/>
      <c r="R6104" s="68"/>
      <c r="S6104" s="63"/>
      <c r="AC6104" s="63">
        <v>89981.794298732653</v>
      </c>
      <c r="AD6104" s="63"/>
      <c r="AE6104" s="54" t="s">
        <v>176</v>
      </c>
      <c r="AG6104" s="63"/>
      <c r="AK6104" s="64"/>
      <c r="AL6104" s="64"/>
      <c r="AM6104" s="65"/>
      <c r="AO6104" s="64"/>
      <c r="AP6104" s="66"/>
      <c r="AQ6104" s="66"/>
      <c r="AS6104" s="67"/>
      <c r="AT6104" s="68"/>
    </row>
    <row r="6105" spans="1:46" x14ac:dyDescent="0.25">
      <c r="A6105" s="60">
        <v>92763.700637192465</v>
      </c>
      <c r="B6105" s="54">
        <f t="shared" si="249"/>
        <v>22</v>
      </c>
      <c r="C6105" s="54">
        <f t="shared" si="250"/>
        <v>6096</v>
      </c>
      <c r="D6105" s="60">
        <v>92763.700637192465</v>
      </c>
      <c r="G6105" s="63"/>
      <c r="I6105" s="64"/>
      <c r="J6105" s="64"/>
      <c r="K6105" s="65"/>
      <c r="M6105" s="64"/>
      <c r="N6105" s="66"/>
      <c r="O6105" s="66"/>
      <c r="Q6105" s="67"/>
      <c r="R6105" s="68"/>
      <c r="S6105" s="63"/>
      <c r="AC6105" s="63">
        <v>89997.072018869687</v>
      </c>
      <c r="AD6105" s="63"/>
      <c r="AE6105" s="54" t="s">
        <v>177</v>
      </c>
      <c r="AG6105" s="63"/>
      <c r="AK6105" s="64"/>
      <c r="AL6105" s="64"/>
      <c r="AM6105" s="65"/>
      <c r="AO6105" s="64"/>
      <c r="AP6105" s="66"/>
      <c r="AQ6105" s="66"/>
      <c r="AS6105" s="67"/>
      <c r="AT6105" s="68"/>
    </row>
    <row r="6106" spans="1:46" x14ac:dyDescent="0.25">
      <c r="A6106" s="60">
        <v>92778.429359064437</v>
      </c>
      <c r="B6106" s="54">
        <f t="shared" si="249"/>
        <v>23</v>
      </c>
      <c r="C6106" s="54">
        <f t="shared" si="250"/>
        <v>6097</v>
      </c>
      <c r="D6106" s="60">
        <v>92778.429359064437</v>
      </c>
      <c r="G6106" s="63"/>
      <c r="I6106" s="64"/>
      <c r="J6106" s="64"/>
      <c r="K6106" s="65"/>
      <c r="M6106" s="64"/>
      <c r="N6106" s="66"/>
      <c r="O6106" s="66"/>
      <c r="Q6106" s="67"/>
      <c r="R6106" s="68"/>
      <c r="S6106" s="63"/>
      <c r="AC6106" s="63">
        <v>90011.401901663281</v>
      </c>
      <c r="AD6106" s="63"/>
      <c r="AE6106" s="54" t="s">
        <v>176</v>
      </c>
      <c r="AG6106" s="63"/>
      <c r="AK6106" s="64"/>
      <c r="AL6106" s="64"/>
      <c r="AM6106" s="65"/>
      <c r="AO6106" s="64"/>
      <c r="AP6106" s="66"/>
      <c r="AQ6106" s="66"/>
      <c r="AS6106" s="67"/>
      <c r="AT6106" s="68"/>
    </row>
    <row r="6107" spans="1:46" x14ac:dyDescent="0.25">
      <c r="A6107" s="60">
        <v>92793.149935480207</v>
      </c>
      <c r="B6107" s="54">
        <f t="shared" si="249"/>
        <v>24</v>
      </c>
      <c r="C6107" s="54">
        <f t="shared" si="250"/>
        <v>6098</v>
      </c>
      <c r="D6107" s="60">
        <v>92793.149935480207</v>
      </c>
      <c r="G6107" s="63"/>
      <c r="I6107" s="64"/>
      <c r="J6107" s="64"/>
      <c r="K6107" s="65"/>
      <c r="M6107" s="64"/>
      <c r="N6107" s="66"/>
      <c r="O6107" s="66"/>
      <c r="Q6107" s="67"/>
      <c r="R6107" s="68"/>
      <c r="S6107" s="63"/>
      <c r="AC6107" s="63">
        <v>90026.363515540026</v>
      </c>
      <c r="AD6107" s="63"/>
      <c r="AE6107" s="54" t="s">
        <v>177</v>
      </c>
      <c r="AG6107" s="63"/>
      <c r="AK6107" s="64"/>
      <c r="AL6107" s="64"/>
      <c r="AM6107" s="65"/>
      <c r="AO6107" s="64"/>
      <c r="AP6107" s="66"/>
      <c r="AQ6107" s="66"/>
      <c r="AS6107" s="67"/>
      <c r="AT6107" s="68"/>
    </row>
    <row r="6108" spans="1:46" x14ac:dyDescent="0.25">
      <c r="A6108" s="60">
        <v>92807.908452420495</v>
      </c>
      <c r="B6108" s="54">
        <f t="shared" si="249"/>
        <v>1</v>
      </c>
      <c r="C6108" s="54">
        <f t="shared" si="250"/>
        <v>6099</v>
      </c>
      <c r="D6108" s="60">
        <v>92807.908452420495</v>
      </c>
      <c r="G6108" s="63"/>
      <c r="I6108" s="64"/>
      <c r="J6108" s="64"/>
      <c r="K6108" s="65"/>
      <c r="M6108" s="64"/>
      <c r="N6108" s="66"/>
      <c r="O6108" s="66"/>
      <c r="Q6108" s="67"/>
      <c r="R6108" s="68"/>
      <c r="S6108" s="63"/>
      <c r="AC6108" s="63">
        <v>90041.027362294495</v>
      </c>
      <c r="AD6108" s="63"/>
      <c r="AE6108" s="54" t="s">
        <v>176</v>
      </c>
      <c r="AG6108" s="63"/>
      <c r="AK6108" s="64"/>
      <c r="AL6108" s="64"/>
      <c r="AM6108" s="65"/>
      <c r="AO6108" s="64"/>
      <c r="AP6108" s="66"/>
      <c r="AQ6108" s="66"/>
      <c r="AS6108" s="67"/>
      <c r="AT6108" s="68"/>
    </row>
    <row r="6109" spans="1:46" x14ac:dyDescent="0.25">
      <c r="A6109" s="60">
        <v>92822.721973650623</v>
      </c>
      <c r="B6109" s="54">
        <f t="shared" si="249"/>
        <v>2</v>
      </c>
      <c r="C6109" s="54">
        <f t="shared" si="250"/>
        <v>6100</v>
      </c>
      <c r="D6109" s="60">
        <v>92822.721973650623</v>
      </c>
      <c r="G6109" s="63"/>
      <c r="I6109" s="64"/>
      <c r="J6109" s="64"/>
      <c r="K6109" s="65"/>
      <c r="M6109" s="64"/>
      <c r="N6109" s="66"/>
      <c r="O6109" s="66"/>
      <c r="Q6109" s="67"/>
      <c r="R6109" s="68"/>
      <c r="S6109" s="63"/>
      <c r="AC6109" s="63">
        <v>90055.639737375546</v>
      </c>
      <c r="AD6109" s="63"/>
      <c r="AE6109" s="54" t="s">
        <v>177</v>
      </c>
      <c r="AG6109" s="63"/>
      <c r="AK6109" s="64"/>
      <c r="AL6109" s="64"/>
      <c r="AM6109" s="65"/>
      <c r="AO6109" s="64"/>
      <c r="AP6109" s="66"/>
      <c r="AQ6109" s="66"/>
      <c r="AS6109" s="67"/>
      <c r="AT6109" s="68"/>
    </row>
    <row r="6110" spans="1:46" x14ac:dyDescent="0.25">
      <c r="A6110" s="60">
        <v>92837.631029465701</v>
      </c>
      <c r="B6110" s="54">
        <f t="shared" si="249"/>
        <v>3</v>
      </c>
      <c r="C6110" s="54">
        <f t="shared" si="250"/>
        <v>6101</v>
      </c>
      <c r="D6110" s="60">
        <v>92837.631029465701</v>
      </c>
      <c r="G6110" s="63"/>
      <c r="I6110" s="64"/>
      <c r="J6110" s="64"/>
      <c r="K6110" s="65"/>
      <c r="M6110" s="64"/>
      <c r="N6110" s="66"/>
      <c r="O6110" s="66"/>
      <c r="Q6110" s="67"/>
      <c r="R6110" s="68"/>
      <c r="S6110" s="63"/>
      <c r="AC6110" s="63">
        <v>90070.659083199222</v>
      </c>
      <c r="AD6110" s="63"/>
      <c r="AE6110" s="54" t="s">
        <v>176</v>
      </c>
      <c r="AG6110" s="63"/>
      <c r="AK6110" s="64"/>
      <c r="AL6110" s="64"/>
      <c r="AM6110" s="65"/>
      <c r="AO6110" s="64"/>
      <c r="AP6110" s="66"/>
      <c r="AQ6110" s="66"/>
      <c r="AS6110" s="67"/>
      <c r="AT6110" s="68"/>
    </row>
    <row r="6111" spans="1:46" x14ac:dyDescent="0.25">
      <c r="A6111" s="60">
        <v>92852.643487197813</v>
      </c>
      <c r="B6111" s="54">
        <f t="shared" si="249"/>
        <v>4</v>
      </c>
      <c r="C6111" s="54">
        <f t="shared" si="250"/>
        <v>6102</v>
      </c>
      <c r="D6111" s="60">
        <v>92852.643487197813</v>
      </c>
      <c r="G6111" s="63"/>
      <c r="I6111" s="64"/>
      <c r="J6111" s="64"/>
      <c r="K6111" s="65"/>
      <c r="M6111" s="64"/>
      <c r="N6111" s="66"/>
      <c r="O6111" s="66"/>
      <c r="Q6111" s="67"/>
      <c r="R6111" s="68"/>
      <c r="S6111" s="63"/>
      <c r="AC6111" s="63">
        <v>90084.949931487441</v>
      </c>
      <c r="AD6111" s="63"/>
      <c r="AE6111" s="54" t="s">
        <v>177</v>
      </c>
      <c r="AG6111" s="63"/>
      <c r="AK6111" s="64"/>
      <c r="AL6111" s="64"/>
      <c r="AM6111" s="65"/>
      <c r="AO6111" s="64"/>
      <c r="AP6111" s="66"/>
      <c r="AQ6111" s="66"/>
      <c r="AS6111" s="67"/>
      <c r="AT6111" s="68"/>
    </row>
    <row r="6112" spans="1:46" x14ac:dyDescent="0.25">
      <c r="A6112" s="60">
        <v>92867.787717190571</v>
      </c>
      <c r="B6112" s="54">
        <f t="shared" si="249"/>
        <v>5</v>
      </c>
      <c r="C6112" s="54">
        <f t="shared" si="250"/>
        <v>6103</v>
      </c>
      <c r="D6112" s="60">
        <v>92867.787717190571</v>
      </c>
      <c r="G6112" s="63"/>
      <c r="I6112" s="64"/>
      <c r="J6112" s="64"/>
      <c r="K6112" s="65"/>
      <c r="M6112" s="64"/>
      <c r="N6112" s="66"/>
      <c r="O6112" s="66"/>
      <c r="Q6112" s="67"/>
      <c r="R6112" s="68"/>
      <c r="S6112" s="63"/>
      <c r="AC6112" s="63">
        <v>90100.277142818552</v>
      </c>
      <c r="AD6112" s="63"/>
      <c r="AE6112" s="54" t="s">
        <v>176</v>
      </c>
      <c r="AG6112" s="63"/>
      <c r="AK6112" s="64"/>
      <c r="AL6112" s="64"/>
      <c r="AM6112" s="65"/>
      <c r="AO6112" s="64"/>
      <c r="AP6112" s="66"/>
      <c r="AQ6112" s="66"/>
      <c r="AS6112" s="67"/>
      <c r="AT6112" s="68"/>
    </row>
    <row r="6113" spans="1:46" x14ac:dyDescent="0.25">
      <c r="A6113" s="60">
        <v>92883.056252277922</v>
      </c>
      <c r="B6113" s="54">
        <f t="shared" si="249"/>
        <v>6</v>
      </c>
      <c r="C6113" s="54">
        <f t="shared" si="250"/>
        <v>6104</v>
      </c>
      <c r="D6113" s="60">
        <v>92883.056252277922</v>
      </c>
      <c r="G6113" s="63"/>
      <c r="I6113" s="64"/>
      <c r="J6113" s="64"/>
      <c r="K6113" s="65"/>
      <c r="M6113" s="64"/>
      <c r="N6113" s="66"/>
      <c r="O6113" s="66"/>
      <c r="Q6113" s="67"/>
      <c r="R6113" s="68"/>
      <c r="S6113" s="63"/>
      <c r="AC6113" s="63">
        <v>90114.333759429399</v>
      </c>
      <c r="AD6113" s="63"/>
      <c r="AE6113" s="54" t="s">
        <v>177</v>
      </c>
      <c r="AG6113" s="63"/>
      <c r="AK6113" s="64"/>
      <c r="AL6113" s="64"/>
      <c r="AM6113" s="65"/>
      <c r="AO6113" s="64"/>
      <c r="AP6113" s="66"/>
      <c r="AQ6113" s="66"/>
      <c r="AS6113" s="67"/>
      <c r="AT6113" s="68"/>
    </row>
    <row r="6114" spans="1:46" x14ac:dyDescent="0.25">
      <c r="A6114" s="60">
        <v>92898.460817229003</v>
      </c>
      <c r="B6114" s="54">
        <f t="shared" si="249"/>
        <v>7</v>
      </c>
      <c r="C6114" s="54">
        <f t="shared" si="250"/>
        <v>6105</v>
      </c>
      <c r="D6114" s="60">
        <v>92898.460817229003</v>
      </c>
      <c r="G6114" s="63"/>
      <c r="I6114" s="64"/>
      <c r="J6114" s="64"/>
      <c r="K6114" s="65"/>
      <c r="M6114" s="64"/>
      <c r="N6114" s="66"/>
      <c r="O6114" s="66"/>
      <c r="Q6114" s="67"/>
      <c r="R6114" s="68"/>
      <c r="S6114" s="63"/>
      <c r="AC6114" s="63">
        <v>90129.858586072922</v>
      </c>
      <c r="AD6114" s="63"/>
      <c r="AE6114" s="54" t="s">
        <v>176</v>
      </c>
      <c r="AG6114" s="63"/>
      <c r="AK6114" s="64"/>
      <c r="AL6114" s="64"/>
      <c r="AM6114" s="65"/>
      <c r="AO6114" s="64"/>
      <c r="AP6114" s="66"/>
      <c r="AQ6114" s="66"/>
      <c r="AS6114" s="67"/>
      <c r="AT6114" s="68"/>
    </row>
    <row r="6115" spans="1:46" x14ac:dyDescent="0.25">
      <c r="A6115" s="60">
        <v>92913.975695048459</v>
      </c>
      <c r="B6115" s="54">
        <f t="shared" si="249"/>
        <v>8</v>
      </c>
      <c r="C6115" s="54">
        <f t="shared" si="250"/>
        <v>6106</v>
      </c>
      <c r="D6115" s="60">
        <v>92913.975695048459</v>
      </c>
      <c r="G6115" s="63"/>
      <c r="I6115" s="64"/>
      <c r="J6115" s="64"/>
      <c r="K6115" s="65"/>
      <c r="M6115" s="64"/>
      <c r="N6115" s="66"/>
      <c r="O6115" s="66"/>
      <c r="Q6115" s="67"/>
      <c r="R6115" s="68"/>
      <c r="S6115" s="63"/>
      <c r="AC6115" s="63">
        <v>90143.818021704443</v>
      </c>
      <c r="AD6115" s="63"/>
      <c r="AE6115" s="54" t="s">
        <v>177</v>
      </c>
      <c r="AG6115" s="63"/>
      <c r="AK6115" s="64"/>
      <c r="AL6115" s="64"/>
      <c r="AM6115" s="65"/>
      <c r="AO6115" s="64"/>
      <c r="AP6115" s="66"/>
      <c r="AQ6115" s="66"/>
      <c r="AS6115" s="67"/>
      <c r="AT6115" s="68"/>
    </row>
    <row r="6116" spans="1:46" x14ac:dyDescent="0.25">
      <c r="A6116" s="60">
        <v>92929.595106628258</v>
      </c>
      <c r="B6116" s="54">
        <f t="shared" si="249"/>
        <v>9</v>
      </c>
      <c r="C6116" s="54">
        <f t="shared" si="250"/>
        <v>6107</v>
      </c>
      <c r="D6116" s="60">
        <v>92929.595106628258</v>
      </c>
      <c r="G6116" s="63"/>
      <c r="I6116" s="64"/>
      <c r="J6116" s="64"/>
      <c r="K6116" s="65"/>
      <c r="M6116" s="64"/>
      <c r="N6116" s="66"/>
      <c r="O6116" s="66"/>
      <c r="Q6116" s="67"/>
      <c r="R6116" s="68"/>
      <c r="S6116" s="63"/>
      <c r="AC6116" s="63">
        <v>90159.390264463611</v>
      </c>
      <c r="AD6116" s="63"/>
      <c r="AE6116" s="54" t="s">
        <v>176</v>
      </c>
      <c r="AG6116" s="63"/>
      <c r="AK6116" s="64"/>
      <c r="AL6116" s="64"/>
      <c r="AM6116" s="65"/>
      <c r="AO6116" s="64"/>
      <c r="AP6116" s="66"/>
      <c r="AQ6116" s="66"/>
      <c r="AS6116" s="67"/>
      <c r="AT6116" s="68"/>
    </row>
    <row r="6117" spans="1:46" x14ac:dyDescent="0.25">
      <c r="A6117" s="60">
        <v>92945.277985870838</v>
      </c>
      <c r="B6117" s="54">
        <f t="shared" si="249"/>
        <v>10</v>
      </c>
      <c r="C6117" s="54">
        <f t="shared" si="250"/>
        <v>6108</v>
      </c>
      <c r="D6117" s="60">
        <v>92945.277985870838</v>
      </c>
      <c r="G6117" s="63"/>
      <c r="I6117" s="64"/>
      <c r="J6117" s="64"/>
      <c r="K6117" s="65"/>
      <c r="M6117" s="64"/>
      <c r="N6117" s="66"/>
      <c r="O6117" s="66"/>
      <c r="Q6117" s="67"/>
      <c r="R6117" s="68"/>
      <c r="S6117" s="63"/>
      <c r="AC6117" s="63">
        <v>90173.416260736529</v>
      </c>
      <c r="AD6117" s="63"/>
      <c r="AE6117" s="54" t="s">
        <v>177</v>
      </c>
      <c r="AG6117" s="63"/>
      <c r="AK6117" s="64"/>
      <c r="AL6117" s="64"/>
      <c r="AM6117" s="65"/>
      <c r="AO6117" s="64"/>
      <c r="AP6117" s="66"/>
      <c r="AQ6117" s="66"/>
      <c r="AS6117" s="67"/>
      <c r="AT6117" s="68"/>
    </row>
    <row r="6118" spans="1:46" x14ac:dyDescent="0.25">
      <c r="A6118" s="60">
        <v>92961.004304966424</v>
      </c>
      <c r="B6118" s="54">
        <f t="shared" si="249"/>
        <v>11</v>
      </c>
      <c r="C6118" s="54">
        <f t="shared" si="250"/>
        <v>6109</v>
      </c>
      <c r="D6118" s="60">
        <v>92961.004304966424</v>
      </c>
      <c r="G6118" s="63"/>
      <c r="I6118" s="64"/>
      <c r="J6118" s="64"/>
      <c r="K6118" s="65"/>
      <c r="M6118" s="64"/>
      <c r="N6118" s="66"/>
      <c r="O6118" s="66"/>
      <c r="Q6118" s="67"/>
      <c r="R6118" s="68"/>
      <c r="S6118" s="63"/>
      <c r="AC6118" s="63">
        <v>90188.877019094303</v>
      </c>
      <c r="AD6118" s="63"/>
      <c r="AE6118" s="54" t="s">
        <v>176</v>
      </c>
      <c r="AG6118" s="63"/>
      <c r="AK6118" s="64"/>
      <c r="AL6118" s="64"/>
      <c r="AM6118" s="65"/>
      <c r="AO6118" s="64"/>
      <c r="AP6118" s="66"/>
      <c r="AQ6118" s="66"/>
      <c r="AS6118" s="67"/>
      <c r="AT6118" s="68"/>
    </row>
    <row r="6119" spans="1:46" x14ac:dyDescent="0.25">
      <c r="A6119" s="60">
        <v>92976.727457471192</v>
      </c>
      <c r="B6119" s="54">
        <f t="shared" si="249"/>
        <v>12</v>
      </c>
      <c r="C6119" s="54">
        <f t="shared" si="250"/>
        <v>6110</v>
      </c>
      <c r="D6119" s="60">
        <v>92976.727457471192</v>
      </c>
      <c r="G6119" s="63"/>
      <c r="I6119" s="64"/>
      <c r="J6119" s="64"/>
      <c r="K6119" s="65"/>
      <c r="M6119" s="64"/>
      <c r="N6119" s="66"/>
      <c r="O6119" s="66"/>
      <c r="Q6119" s="67"/>
      <c r="R6119" s="68"/>
      <c r="S6119" s="63"/>
      <c r="AC6119" s="63">
        <v>90203.12633060012</v>
      </c>
      <c r="AD6119" s="63"/>
      <c r="AE6119" s="54" t="s">
        <v>177</v>
      </c>
      <c r="AG6119" s="63"/>
      <c r="AK6119" s="64"/>
      <c r="AL6119" s="64"/>
      <c r="AM6119" s="65"/>
      <c r="AO6119" s="64"/>
      <c r="AP6119" s="66"/>
      <c r="AQ6119" s="66"/>
      <c r="AS6119" s="67"/>
      <c r="AT6119" s="68"/>
    </row>
    <row r="6120" spans="1:46" x14ac:dyDescent="0.25">
      <c r="A6120" s="60">
        <v>92992.420536562335</v>
      </c>
      <c r="B6120" s="54">
        <f t="shared" si="249"/>
        <v>13</v>
      </c>
      <c r="C6120" s="54">
        <f t="shared" si="250"/>
        <v>6111</v>
      </c>
      <c r="D6120" s="60">
        <v>92992.420536562335</v>
      </c>
      <c r="G6120" s="63"/>
      <c r="I6120" s="64"/>
      <c r="J6120" s="64"/>
      <c r="K6120" s="65"/>
      <c r="M6120" s="64"/>
      <c r="N6120" s="66"/>
      <c r="O6120" s="66"/>
      <c r="Q6120" s="67"/>
      <c r="R6120" s="68"/>
      <c r="S6120" s="63"/>
      <c r="AC6120" s="63">
        <v>90218.336043332703</v>
      </c>
      <c r="AD6120" s="63"/>
      <c r="AE6120" s="54" t="s">
        <v>176</v>
      </c>
      <c r="AG6120" s="63"/>
      <c r="AK6120" s="64"/>
      <c r="AL6120" s="64"/>
      <c r="AM6120" s="65"/>
      <c r="AO6120" s="64"/>
      <c r="AP6120" s="66"/>
      <c r="AQ6120" s="66"/>
      <c r="AS6120" s="67"/>
      <c r="AT6120" s="68"/>
    </row>
    <row r="6121" spans="1:46" x14ac:dyDescent="0.25">
      <c r="A6121" s="60">
        <v>93008.044051055796</v>
      </c>
      <c r="B6121" s="54">
        <f t="shared" si="249"/>
        <v>14</v>
      </c>
      <c r="C6121" s="54">
        <f t="shared" si="250"/>
        <v>6112</v>
      </c>
      <c r="D6121" s="60">
        <v>93008.044051055796</v>
      </c>
      <c r="G6121" s="63"/>
      <c r="I6121" s="64"/>
      <c r="J6121" s="64"/>
      <c r="K6121" s="65"/>
      <c r="M6121" s="64"/>
      <c r="N6121" s="66"/>
      <c r="O6121" s="66"/>
      <c r="Q6121" s="67"/>
      <c r="R6121" s="68"/>
      <c r="S6121" s="63"/>
      <c r="AC6121" s="63">
        <v>90232.92077289708</v>
      </c>
      <c r="AD6121" s="63"/>
      <c r="AE6121" s="54" t="s">
        <v>177</v>
      </c>
      <c r="AG6121" s="63"/>
      <c r="AK6121" s="64"/>
      <c r="AL6121" s="64"/>
      <c r="AM6121" s="65"/>
      <c r="AO6121" s="64"/>
      <c r="AP6121" s="66"/>
      <c r="AQ6121" s="66"/>
      <c r="AS6121" s="67"/>
      <c r="AT6121" s="68"/>
    </row>
    <row r="6122" spans="1:46" x14ac:dyDescent="0.25">
      <c r="A6122" s="60">
        <v>93023.573584104888</v>
      </c>
      <c r="B6122" s="54">
        <f t="shared" si="249"/>
        <v>15</v>
      </c>
      <c r="C6122" s="54">
        <f t="shared" si="250"/>
        <v>6113</v>
      </c>
      <c r="D6122" s="60">
        <v>93023.573584104888</v>
      </c>
      <c r="G6122" s="63"/>
      <c r="I6122" s="64"/>
      <c r="J6122" s="64"/>
      <c r="K6122" s="65"/>
      <c r="M6122" s="64"/>
      <c r="N6122" s="66"/>
      <c r="O6122" s="66"/>
      <c r="Q6122" s="67"/>
      <c r="R6122" s="68"/>
      <c r="S6122" s="63"/>
      <c r="AC6122" s="63">
        <v>90247.782838627696</v>
      </c>
      <c r="AD6122" s="63"/>
      <c r="AE6122" s="54" t="s">
        <v>176</v>
      </c>
      <c r="AG6122" s="63"/>
      <c r="AK6122" s="64"/>
      <c r="AL6122" s="64"/>
      <c r="AM6122" s="65"/>
      <c r="AO6122" s="64"/>
      <c r="AP6122" s="66"/>
      <c r="AQ6122" s="66"/>
      <c r="AS6122" s="67"/>
      <c r="AT6122" s="68"/>
    </row>
    <row r="6123" spans="1:46" x14ac:dyDescent="0.25">
      <c r="A6123" s="60">
        <v>93038.98700306844</v>
      </c>
      <c r="B6123" s="54">
        <f t="shared" si="249"/>
        <v>16</v>
      </c>
      <c r="C6123" s="54">
        <f t="shared" si="250"/>
        <v>6114</v>
      </c>
      <c r="D6123" s="60">
        <v>93038.98700306844</v>
      </c>
      <c r="G6123" s="63"/>
      <c r="I6123" s="64"/>
      <c r="J6123" s="64"/>
      <c r="K6123" s="65"/>
      <c r="M6123" s="64"/>
      <c r="N6123" s="66"/>
      <c r="O6123" s="66"/>
      <c r="Q6123" s="67"/>
      <c r="R6123" s="68"/>
      <c r="S6123" s="63"/>
      <c r="AC6123" s="63">
        <v>90262.738163105212</v>
      </c>
      <c r="AD6123" s="63"/>
      <c r="AE6123" s="54" t="s">
        <v>177</v>
      </c>
      <c r="AG6123" s="63"/>
      <c r="AK6123" s="64"/>
      <c r="AL6123" s="64"/>
      <c r="AM6123" s="65"/>
      <c r="AO6123" s="64"/>
      <c r="AP6123" s="66"/>
      <c r="AQ6123" s="66"/>
      <c r="AS6123" s="67"/>
      <c r="AT6123" s="68"/>
    </row>
    <row r="6124" spans="1:46" x14ac:dyDescent="0.25">
      <c r="A6124" s="60">
        <v>93054.270542002749</v>
      </c>
      <c r="B6124" s="54">
        <f t="shared" si="249"/>
        <v>17</v>
      </c>
      <c r="C6124" s="54">
        <f t="shared" si="250"/>
        <v>6115</v>
      </c>
      <c r="D6124" s="60">
        <v>93054.270542002749</v>
      </c>
      <c r="G6124" s="63"/>
      <c r="I6124" s="64"/>
      <c r="J6124" s="64"/>
      <c r="K6124" s="65"/>
      <c r="M6124" s="64"/>
      <c r="N6124" s="66"/>
      <c r="O6124" s="66"/>
      <c r="Q6124" s="67"/>
      <c r="R6124" s="68"/>
      <c r="S6124" s="63"/>
      <c r="AC6124" s="63">
        <v>90277.223146262113</v>
      </c>
      <c r="AD6124" s="63"/>
      <c r="AE6124" s="54" t="s">
        <v>176</v>
      </c>
      <c r="AG6124" s="63"/>
      <c r="AK6124" s="64"/>
      <c r="AL6124" s="64"/>
      <c r="AM6124" s="65"/>
      <c r="AO6124" s="64"/>
      <c r="AP6124" s="66"/>
      <c r="AQ6124" s="66"/>
      <c r="AS6124" s="67"/>
      <c r="AT6124" s="68"/>
    </row>
    <row r="6125" spans="1:46" x14ac:dyDescent="0.25">
      <c r="A6125" s="60">
        <v>93069.423768478446</v>
      </c>
      <c r="B6125" s="54">
        <f t="shared" si="249"/>
        <v>18</v>
      </c>
      <c r="C6125" s="54">
        <f t="shared" si="250"/>
        <v>6116</v>
      </c>
      <c r="D6125" s="60">
        <v>93069.423768478446</v>
      </c>
      <c r="G6125" s="63"/>
      <c r="I6125" s="64"/>
      <c r="J6125" s="64"/>
      <c r="K6125" s="65"/>
      <c r="M6125" s="64"/>
      <c r="N6125" s="66"/>
      <c r="O6125" s="66"/>
      <c r="Q6125" s="67"/>
      <c r="R6125" s="68"/>
      <c r="S6125" s="63"/>
      <c r="AC6125" s="63">
        <v>90292.497337788343</v>
      </c>
      <c r="AD6125" s="63"/>
      <c r="AE6125" s="54" t="s">
        <v>177</v>
      </c>
      <c r="AG6125" s="63"/>
      <c r="AK6125" s="64"/>
      <c r="AL6125" s="64"/>
      <c r="AM6125" s="65"/>
      <c r="AO6125" s="64"/>
      <c r="AP6125" s="66"/>
      <c r="AQ6125" s="66"/>
      <c r="AS6125" s="67"/>
      <c r="AT6125" s="68"/>
    </row>
    <row r="6126" spans="1:46" x14ac:dyDescent="0.25">
      <c r="A6126" s="60">
        <v>93084.448070061393</v>
      </c>
      <c r="B6126" s="54">
        <f t="shared" si="249"/>
        <v>19</v>
      </c>
      <c r="C6126" s="54">
        <f t="shared" si="250"/>
        <v>6117</v>
      </c>
      <c r="D6126" s="60">
        <v>93084.448070061393</v>
      </c>
      <c r="G6126" s="63"/>
      <c r="I6126" s="64"/>
      <c r="J6126" s="64"/>
      <c r="K6126" s="65"/>
      <c r="M6126" s="64"/>
      <c r="N6126" s="66"/>
      <c r="O6126" s="66"/>
      <c r="Q6126" s="67"/>
      <c r="R6126" s="68"/>
      <c r="S6126" s="63"/>
      <c r="AC6126" s="63">
        <v>90306.658561800141</v>
      </c>
      <c r="AD6126" s="63"/>
      <c r="AE6126" s="54" t="s">
        <v>176</v>
      </c>
      <c r="AG6126" s="63"/>
      <c r="AK6126" s="64"/>
      <c r="AL6126" s="64"/>
      <c r="AM6126" s="65"/>
      <c r="AO6126" s="64"/>
      <c r="AP6126" s="66"/>
      <c r="AQ6126" s="66"/>
      <c r="AS6126" s="67"/>
      <c r="AT6126" s="68"/>
    </row>
    <row r="6127" spans="1:46" x14ac:dyDescent="0.25">
      <c r="A6127" s="60">
        <v>93099.362762962002</v>
      </c>
      <c r="B6127" s="54">
        <f t="shared" si="249"/>
        <v>20</v>
      </c>
      <c r="C6127" s="54">
        <f t="shared" si="250"/>
        <v>6118</v>
      </c>
      <c r="D6127" s="60">
        <v>93099.362762962002</v>
      </c>
      <c r="G6127" s="63"/>
      <c r="I6127" s="64"/>
      <c r="J6127" s="64"/>
      <c r="K6127" s="65"/>
      <c r="M6127" s="64"/>
      <c r="N6127" s="66"/>
      <c r="O6127" s="66"/>
      <c r="Q6127" s="67"/>
      <c r="R6127" s="68"/>
      <c r="S6127" s="63"/>
      <c r="AC6127" s="63">
        <v>90322.135857301764</v>
      </c>
      <c r="AD6127" s="63"/>
      <c r="AE6127" s="54" t="s">
        <v>177</v>
      </c>
      <c r="AG6127" s="63"/>
      <c r="AK6127" s="64"/>
      <c r="AL6127" s="64"/>
      <c r="AM6127" s="65"/>
      <c r="AO6127" s="64"/>
      <c r="AP6127" s="66"/>
      <c r="AQ6127" s="66"/>
      <c r="AS6127" s="67"/>
      <c r="AT6127" s="68"/>
    </row>
    <row r="6128" spans="1:46" x14ac:dyDescent="0.25">
      <c r="A6128" s="60">
        <v>93114.183246307075</v>
      </c>
      <c r="B6128" s="54">
        <f t="shared" si="249"/>
        <v>21</v>
      </c>
      <c r="C6128" s="54">
        <f t="shared" si="250"/>
        <v>6119</v>
      </c>
      <c r="D6128" s="60">
        <v>93114.183246307075</v>
      </c>
      <c r="G6128" s="63"/>
      <c r="I6128" s="64"/>
      <c r="J6128" s="64"/>
      <c r="K6128" s="65"/>
      <c r="M6128" s="64"/>
      <c r="N6128" s="66"/>
      <c r="O6128" s="66"/>
      <c r="Q6128" s="67"/>
      <c r="R6128" s="68"/>
      <c r="S6128" s="63"/>
      <c r="AC6128" s="63">
        <v>90336.098773464561</v>
      </c>
      <c r="AD6128" s="63"/>
      <c r="AE6128" s="54" t="s">
        <v>176</v>
      </c>
      <c r="AG6128" s="63"/>
      <c r="AK6128" s="64"/>
      <c r="AL6128" s="64"/>
      <c r="AM6128" s="65"/>
      <c r="AO6128" s="64"/>
      <c r="AP6128" s="66"/>
      <c r="AQ6128" s="66"/>
      <c r="AS6128" s="67"/>
      <c r="AT6128" s="68"/>
    </row>
    <row r="6129" spans="1:46" x14ac:dyDescent="0.25">
      <c r="A6129" s="60">
        <v>93128.942461575381</v>
      </c>
      <c r="B6129" s="54">
        <f t="shared" si="249"/>
        <v>22</v>
      </c>
      <c r="C6129" s="54">
        <f t="shared" si="250"/>
        <v>6120</v>
      </c>
      <c r="D6129" s="60">
        <v>93128.942461575381</v>
      </c>
      <c r="G6129" s="63"/>
      <c r="I6129" s="64"/>
      <c r="J6129" s="64"/>
      <c r="K6129" s="65"/>
      <c r="M6129" s="64"/>
      <c r="N6129" s="66"/>
      <c r="O6129" s="66"/>
      <c r="Q6129" s="67"/>
      <c r="R6129" s="68"/>
      <c r="S6129" s="63"/>
      <c r="AC6129" s="63">
        <v>90351.637886864599</v>
      </c>
      <c r="AD6129" s="63"/>
      <c r="AE6129" s="54" t="s">
        <v>177</v>
      </c>
      <c r="AG6129" s="63"/>
      <c r="AK6129" s="64"/>
      <c r="AL6129" s="64"/>
      <c r="AM6129" s="65"/>
      <c r="AO6129" s="64"/>
      <c r="AP6129" s="66"/>
      <c r="AQ6129" s="66"/>
      <c r="AS6129" s="67"/>
      <c r="AT6129" s="68"/>
    </row>
    <row r="6130" spans="1:46" x14ac:dyDescent="0.25">
      <c r="A6130" s="60">
        <v>93143.664892296772</v>
      </c>
      <c r="B6130" s="54">
        <f t="shared" si="249"/>
        <v>23</v>
      </c>
      <c r="C6130" s="54">
        <f t="shared" si="250"/>
        <v>6121</v>
      </c>
      <c r="D6130" s="60">
        <v>93143.664892296772</v>
      </c>
      <c r="G6130" s="63"/>
      <c r="I6130" s="64"/>
      <c r="J6130" s="64"/>
      <c r="K6130" s="65"/>
      <c r="M6130" s="64"/>
      <c r="N6130" s="66"/>
      <c r="O6130" s="66"/>
      <c r="Q6130" s="67"/>
      <c r="R6130" s="68"/>
      <c r="S6130" s="63"/>
      <c r="AC6130" s="63">
        <v>90365.566625718493</v>
      </c>
      <c r="AD6130" s="63"/>
      <c r="AE6130" s="54" t="s">
        <v>176</v>
      </c>
      <c r="AG6130" s="63"/>
      <c r="AK6130" s="64"/>
      <c r="AL6130" s="64"/>
      <c r="AM6130" s="65"/>
      <c r="AO6130" s="64"/>
      <c r="AP6130" s="66"/>
      <c r="AQ6130" s="66"/>
      <c r="AS6130" s="67"/>
      <c r="AT6130" s="68"/>
    </row>
    <row r="6131" spans="1:46" x14ac:dyDescent="0.25">
      <c r="A6131" s="60">
        <v>93158.389169119764</v>
      </c>
      <c r="B6131" s="54">
        <f t="shared" si="249"/>
        <v>24</v>
      </c>
      <c r="C6131" s="54">
        <f t="shared" si="250"/>
        <v>6122</v>
      </c>
      <c r="D6131" s="60">
        <v>93158.389169119764</v>
      </c>
      <c r="G6131" s="63"/>
      <c r="I6131" s="64"/>
      <c r="J6131" s="64"/>
      <c r="K6131" s="65"/>
      <c r="M6131" s="64"/>
      <c r="N6131" s="66"/>
      <c r="O6131" s="66"/>
      <c r="Q6131" s="67"/>
      <c r="R6131" s="68"/>
      <c r="S6131" s="63"/>
      <c r="AC6131" s="63">
        <v>90381.02911201166</v>
      </c>
      <c r="AD6131" s="63"/>
      <c r="AE6131" s="54" t="s">
        <v>177</v>
      </c>
      <c r="AG6131" s="63"/>
      <c r="AK6131" s="64"/>
      <c r="AL6131" s="64"/>
      <c r="AM6131" s="65"/>
      <c r="AO6131" s="64"/>
      <c r="AP6131" s="66"/>
      <c r="AQ6131" s="66"/>
      <c r="AS6131" s="67"/>
      <c r="AT6131" s="68"/>
    </row>
    <row r="6132" spans="1:46" x14ac:dyDescent="0.25">
      <c r="A6132" s="60">
        <v>93173.142089501489</v>
      </c>
      <c r="B6132" s="54">
        <f t="shared" si="249"/>
        <v>1</v>
      </c>
      <c r="C6132" s="54">
        <f t="shared" si="250"/>
        <v>6123</v>
      </c>
      <c r="D6132" s="60">
        <v>93173.142089501489</v>
      </c>
      <c r="G6132" s="63"/>
      <c r="I6132" s="64"/>
      <c r="J6132" s="64"/>
      <c r="K6132" s="65"/>
      <c r="M6132" s="64"/>
      <c r="N6132" s="66"/>
      <c r="O6132" s="66"/>
      <c r="Q6132" s="67"/>
      <c r="R6132" s="68"/>
      <c r="S6132" s="63"/>
      <c r="AC6132" s="63">
        <v>90395.089935741387</v>
      </c>
      <c r="AD6132" s="63"/>
      <c r="AE6132" s="54" t="s">
        <v>176</v>
      </c>
      <c r="AG6132" s="63"/>
      <c r="AK6132" s="64"/>
      <c r="AL6132" s="64"/>
      <c r="AM6132" s="65"/>
      <c r="AO6132" s="64"/>
      <c r="AP6132" s="66"/>
      <c r="AQ6132" s="66"/>
      <c r="AS6132" s="67"/>
      <c r="AT6132" s="68"/>
    </row>
    <row r="6133" spans="1:46" x14ac:dyDescent="0.25">
      <c r="A6133" s="60">
        <v>93187.959990580566</v>
      </c>
      <c r="B6133" s="54">
        <f t="shared" si="249"/>
        <v>2</v>
      </c>
      <c r="C6133" s="54">
        <f t="shared" si="250"/>
        <v>6124</v>
      </c>
      <c r="D6133" s="60">
        <v>93187.959990580566</v>
      </c>
      <c r="G6133" s="63"/>
      <c r="I6133" s="64"/>
      <c r="J6133" s="64"/>
      <c r="K6133" s="65"/>
      <c r="M6133" s="64"/>
      <c r="N6133" s="66"/>
      <c r="O6133" s="66"/>
      <c r="Q6133" s="67"/>
      <c r="R6133" s="68"/>
      <c r="S6133" s="63"/>
      <c r="AC6133" s="63">
        <v>90410.354180746712</v>
      </c>
      <c r="AD6133" s="63"/>
      <c r="AE6133" s="54" t="s">
        <v>177</v>
      </c>
      <c r="AG6133" s="63"/>
      <c r="AK6133" s="64"/>
      <c r="AL6133" s="64"/>
      <c r="AM6133" s="65"/>
      <c r="AO6133" s="64"/>
      <c r="AP6133" s="66"/>
      <c r="AQ6133" s="66"/>
      <c r="AS6133" s="67"/>
      <c r="AT6133" s="68"/>
    </row>
    <row r="6134" spans="1:46" x14ac:dyDescent="0.25">
      <c r="A6134" s="60">
        <v>93202.864285692573</v>
      </c>
      <c r="B6134" s="54">
        <f t="shared" si="249"/>
        <v>3</v>
      </c>
      <c r="C6134" s="54">
        <f t="shared" si="250"/>
        <v>6125</v>
      </c>
      <c r="D6134" s="60">
        <v>93202.864285692573</v>
      </c>
      <c r="G6134" s="63"/>
      <c r="I6134" s="64"/>
      <c r="J6134" s="64"/>
      <c r="K6134" s="65"/>
      <c r="M6134" s="64"/>
      <c r="N6134" s="66"/>
      <c r="O6134" s="66"/>
      <c r="Q6134" s="67"/>
      <c r="R6134" s="68"/>
      <c r="S6134" s="63"/>
      <c r="AC6134" s="63">
        <v>90424.685002413578</v>
      </c>
      <c r="AD6134" s="63"/>
      <c r="AE6134" s="54" t="s">
        <v>176</v>
      </c>
      <c r="AG6134" s="63"/>
      <c r="AK6134" s="64"/>
      <c r="AL6134" s="64"/>
      <c r="AM6134" s="65"/>
      <c r="AO6134" s="64"/>
      <c r="AP6134" s="66"/>
      <c r="AQ6134" s="66"/>
      <c r="AS6134" s="67"/>
      <c r="AT6134" s="68"/>
    </row>
    <row r="6135" spans="1:46" x14ac:dyDescent="0.25">
      <c r="A6135" s="60">
        <v>93217.88221506821</v>
      </c>
      <c r="B6135" s="54">
        <f t="shared" si="249"/>
        <v>4</v>
      </c>
      <c r="C6135" s="54">
        <f t="shared" si="250"/>
        <v>6126</v>
      </c>
      <c r="D6135" s="60">
        <v>93217.88221506821</v>
      </c>
      <c r="G6135" s="63"/>
      <c r="I6135" s="64"/>
      <c r="J6135" s="64"/>
      <c r="K6135" s="65"/>
      <c r="M6135" s="64"/>
      <c r="N6135" s="66"/>
      <c r="O6135" s="66"/>
      <c r="Q6135" s="67"/>
      <c r="R6135" s="68"/>
      <c r="S6135" s="63"/>
      <c r="AC6135" s="63">
        <v>90439.657825167757</v>
      </c>
      <c r="AD6135" s="63"/>
      <c r="AE6135" s="54" t="s">
        <v>177</v>
      </c>
      <c r="AG6135" s="63"/>
      <c r="AK6135" s="64"/>
      <c r="AL6135" s="64"/>
      <c r="AM6135" s="65"/>
      <c r="AO6135" s="64"/>
      <c r="AP6135" s="66"/>
      <c r="AQ6135" s="66"/>
      <c r="AS6135" s="67"/>
      <c r="AT6135" s="68"/>
    </row>
    <row r="6136" spans="1:46" x14ac:dyDescent="0.25">
      <c r="A6136" s="60">
        <v>93233.022034237161</v>
      </c>
      <c r="B6136" s="54">
        <f t="shared" si="249"/>
        <v>5</v>
      </c>
      <c r="C6136" s="54">
        <f t="shared" si="250"/>
        <v>6127</v>
      </c>
      <c r="D6136" s="60">
        <v>93233.022034237161</v>
      </c>
      <c r="G6136" s="63"/>
      <c r="I6136" s="64"/>
      <c r="J6136" s="64"/>
      <c r="K6136" s="65"/>
      <c r="M6136" s="64"/>
      <c r="N6136" s="66"/>
      <c r="O6136" s="66"/>
      <c r="Q6136" s="67"/>
      <c r="R6136" s="68"/>
      <c r="S6136" s="63"/>
      <c r="AC6136" s="63">
        <v>90454.342470783275</v>
      </c>
      <c r="AD6136" s="63"/>
      <c r="AE6136" s="54" t="s">
        <v>176</v>
      </c>
      <c r="AG6136" s="63"/>
      <c r="AK6136" s="64"/>
      <c r="AL6136" s="64"/>
      <c r="AM6136" s="65"/>
      <c r="AO6136" s="64"/>
      <c r="AP6136" s="66"/>
      <c r="AQ6136" s="66"/>
      <c r="AS6136" s="67"/>
      <c r="AT6136" s="68"/>
    </row>
    <row r="6137" spans="1:46" x14ac:dyDescent="0.25">
      <c r="A6137" s="60">
        <v>93248.297215387225</v>
      </c>
      <c r="B6137" s="54">
        <f t="shared" si="249"/>
        <v>6</v>
      </c>
      <c r="C6137" s="54">
        <f t="shared" si="250"/>
        <v>6128</v>
      </c>
      <c r="D6137" s="60">
        <v>93248.297215387225</v>
      </c>
      <c r="G6137" s="63"/>
      <c r="I6137" s="64"/>
      <c r="J6137" s="64"/>
      <c r="K6137" s="65"/>
      <c r="M6137" s="64"/>
      <c r="N6137" s="66"/>
      <c r="O6137" s="66"/>
      <c r="Q6137" s="67"/>
      <c r="R6137" s="68"/>
      <c r="S6137" s="63"/>
      <c r="AC6137" s="63">
        <v>90468.976738489233</v>
      </c>
      <c r="AD6137" s="63"/>
      <c r="AE6137" s="54" t="s">
        <v>177</v>
      </c>
      <c r="AG6137" s="63"/>
      <c r="AK6137" s="64"/>
      <c r="AL6137" s="64"/>
      <c r="AM6137" s="65"/>
      <c r="AO6137" s="64"/>
      <c r="AP6137" s="66"/>
      <c r="AQ6137" s="66"/>
      <c r="AS6137" s="67"/>
      <c r="AT6137" s="68"/>
    </row>
    <row r="6138" spans="1:46" x14ac:dyDescent="0.25">
      <c r="A6138" s="60">
        <v>93263.696921685245</v>
      </c>
      <c r="B6138" s="54">
        <f t="shared" si="249"/>
        <v>7</v>
      </c>
      <c r="C6138" s="54">
        <f t="shared" si="250"/>
        <v>6129</v>
      </c>
      <c r="D6138" s="60">
        <v>93263.696921685245</v>
      </c>
      <c r="G6138" s="63"/>
      <c r="I6138" s="64"/>
      <c r="J6138" s="64"/>
      <c r="K6138" s="65"/>
      <c r="M6138" s="64"/>
      <c r="N6138" s="66"/>
      <c r="O6138" s="66"/>
      <c r="Q6138" s="67"/>
      <c r="R6138" s="68"/>
      <c r="S6138" s="63"/>
      <c r="AC6138" s="63">
        <v>90484.027460330632</v>
      </c>
      <c r="AD6138" s="63"/>
      <c r="AE6138" s="54" t="s">
        <v>176</v>
      </c>
      <c r="AG6138" s="63"/>
      <c r="AK6138" s="64"/>
      <c r="AL6138" s="64"/>
      <c r="AM6138" s="65"/>
      <c r="AO6138" s="64"/>
      <c r="AP6138" s="66"/>
      <c r="AQ6138" s="66"/>
      <c r="AS6138" s="67"/>
      <c r="AT6138" s="68"/>
    </row>
    <row r="6139" spans="1:46" x14ac:dyDescent="0.25">
      <c r="A6139" s="60">
        <v>93279.219275032636</v>
      </c>
      <c r="B6139" s="54">
        <f t="shared" si="249"/>
        <v>8</v>
      </c>
      <c r="C6139" s="54">
        <f t="shared" si="250"/>
        <v>6130</v>
      </c>
      <c r="D6139" s="60">
        <v>93279.219275032636</v>
      </c>
      <c r="G6139" s="63"/>
      <c r="I6139" s="64"/>
      <c r="J6139" s="64"/>
      <c r="K6139" s="65"/>
      <c r="M6139" s="64"/>
      <c r="N6139" s="66"/>
      <c r="O6139" s="66"/>
      <c r="Q6139" s="67"/>
      <c r="R6139" s="68"/>
      <c r="S6139" s="63"/>
      <c r="AC6139" s="63">
        <v>90498.340622000396</v>
      </c>
      <c r="AD6139" s="63"/>
      <c r="AE6139" s="54" t="s">
        <v>177</v>
      </c>
      <c r="AG6139" s="63"/>
      <c r="AK6139" s="64"/>
      <c r="AL6139" s="64"/>
      <c r="AM6139" s="65"/>
      <c r="AO6139" s="64"/>
      <c r="AP6139" s="66"/>
      <c r="AQ6139" s="66"/>
      <c r="AS6139" s="67"/>
      <c r="AT6139" s="68"/>
    </row>
    <row r="6140" spans="1:46" x14ac:dyDescent="0.25">
      <c r="A6140" s="60">
        <v>93294.833073073998</v>
      </c>
      <c r="B6140" s="54">
        <f t="shared" si="249"/>
        <v>9</v>
      </c>
      <c r="C6140" s="54">
        <f t="shared" si="250"/>
        <v>6131</v>
      </c>
      <c r="D6140" s="60">
        <v>93294.833073073998</v>
      </c>
      <c r="G6140" s="63"/>
      <c r="I6140" s="64"/>
      <c r="J6140" s="64"/>
      <c r="K6140" s="65"/>
      <c r="M6140" s="64"/>
      <c r="N6140" s="66"/>
      <c r="O6140" s="66"/>
      <c r="Q6140" s="67"/>
      <c r="R6140" s="68"/>
      <c r="S6140" s="63"/>
      <c r="AC6140" s="63">
        <v>90513.697641909588</v>
      </c>
      <c r="AD6140" s="63"/>
      <c r="AE6140" s="54" t="s">
        <v>176</v>
      </c>
      <c r="AG6140" s="63"/>
      <c r="AK6140" s="64"/>
      <c r="AL6140" s="64"/>
      <c r="AM6140" s="65"/>
      <c r="AO6140" s="64"/>
      <c r="AP6140" s="66"/>
      <c r="AQ6140" s="66"/>
      <c r="AS6140" s="67"/>
      <c r="AT6140" s="68"/>
    </row>
    <row r="6141" spans="1:46" x14ac:dyDescent="0.25">
      <c r="A6141" s="60">
        <v>93310.523488834035</v>
      </c>
      <c r="B6141" s="54">
        <f t="shared" si="249"/>
        <v>10</v>
      </c>
      <c r="C6141" s="54">
        <f t="shared" si="250"/>
        <v>6132</v>
      </c>
      <c r="D6141" s="60">
        <v>93310.523488834035</v>
      </c>
      <c r="G6141" s="63"/>
      <c r="I6141" s="64"/>
      <c r="J6141" s="64"/>
      <c r="K6141" s="65"/>
      <c r="M6141" s="64"/>
      <c r="N6141" s="66"/>
      <c r="O6141" s="66"/>
      <c r="Q6141" s="67"/>
      <c r="R6141" s="68"/>
      <c r="S6141" s="63"/>
      <c r="AC6141" s="63">
        <v>90527.777283796109</v>
      </c>
      <c r="AD6141" s="63"/>
      <c r="AE6141" s="54" t="s">
        <v>177</v>
      </c>
      <c r="AG6141" s="63"/>
      <c r="AK6141" s="64"/>
      <c r="AL6141" s="64"/>
      <c r="AM6141" s="65"/>
      <c r="AO6141" s="64"/>
      <c r="AP6141" s="66"/>
      <c r="AQ6141" s="66"/>
      <c r="AS6141" s="67"/>
      <c r="AT6141" s="68"/>
    </row>
    <row r="6142" spans="1:46" x14ac:dyDescent="0.25">
      <c r="A6142" s="60">
        <v>93326.244094998576</v>
      </c>
      <c r="B6142" s="54">
        <f t="shared" si="249"/>
        <v>11</v>
      </c>
      <c r="C6142" s="54">
        <f t="shared" si="250"/>
        <v>6133</v>
      </c>
      <c r="D6142" s="60">
        <v>93326.244094998576</v>
      </c>
      <c r="G6142" s="63"/>
      <c r="I6142" s="64"/>
      <c r="J6142" s="64"/>
      <c r="K6142" s="65"/>
      <c r="M6142" s="64"/>
      <c r="N6142" s="66"/>
      <c r="O6142" s="66"/>
      <c r="Q6142" s="67"/>
      <c r="R6142" s="68"/>
      <c r="S6142" s="63"/>
      <c r="AC6142" s="63">
        <v>90543.324901610613</v>
      </c>
      <c r="AD6142" s="63"/>
      <c r="AE6142" s="54" t="s">
        <v>176</v>
      </c>
      <c r="AG6142" s="63"/>
      <c r="AK6142" s="64"/>
      <c r="AL6142" s="64"/>
      <c r="AM6142" s="65"/>
      <c r="AO6142" s="64"/>
      <c r="AP6142" s="66"/>
      <c r="AQ6142" s="66"/>
      <c r="AS6142" s="67"/>
      <c r="AT6142" s="68"/>
    </row>
    <row r="6143" spans="1:46" x14ac:dyDescent="0.25">
      <c r="A6143" s="60">
        <v>93341.973541194573</v>
      </c>
      <c r="B6143" s="54">
        <f t="shared" si="249"/>
        <v>12</v>
      </c>
      <c r="C6143" s="54">
        <f t="shared" si="250"/>
        <v>6134</v>
      </c>
      <c r="D6143" s="60">
        <v>93341.973541194573</v>
      </c>
      <c r="G6143" s="63"/>
      <c r="I6143" s="64"/>
      <c r="J6143" s="64"/>
      <c r="K6143" s="65"/>
      <c r="M6143" s="64"/>
      <c r="N6143" s="66"/>
      <c r="O6143" s="66"/>
      <c r="Q6143" s="67"/>
      <c r="R6143" s="68"/>
      <c r="S6143" s="63"/>
      <c r="AC6143" s="63">
        <v>90557.313645404298</v>
      </c>
      <c r="AD6143" s="63"/>
      <c r="AE6143" s="54" t="s">
        <v>177</v>
      </c>
      <c r="AG6143" s="63"/>
      <c r="AK6143" s="64"/>
      <c r="AL6143" s="64"/>
      <c r="AM6143" s="65"/>
      <c r="AO6143" s="64"/>
      <c r="AP6143" s="66"/>
      <c r="AQ6143" s="66"/>
      <c r="AS6143" s="67"/>
      <c r="AT6143" s="68"/>
    </row>
    <row r="6144" spans="1:46" x14ac:dyDescent="0.25">
      <c r="A6144" s="60">
        <v>93357.661737750284</v>
      </c>
      <c r="B6144" s="54">
        <f t="shared" si="249"/>
        <v>13</v>
      </c>
      <c r="C6144" s="54">
        <f t="shared" si="250"/>
        <v>6135</v>
      </c>
      <c r="D6144" s="60">
        <v>93357.661737750284</v>
      </c>
      <c r="G6144" s="63"/>
      <c r="I6144" s="64"/>
      <c r="J6144" s="64"/>
      <c r="K6144" s="65"/>
      <c r="M6144" s="64"/>
      <c r="N6144" s="66"/>
      <c r="O6144" s="66"/>
      <c r="Q6144" s="67"/>
      <c r="R6144" s="68"/>
      <c r="S6144" s="63"/>
      <c r="AC6144" s="63">
        <v>90572.900792496745</v>
      </c>
      <c r="AD6144" s="63"/>
      <c r="AE6144" s="54" t="s">
        <v>176</v>
      </c>
      <c r="AG6144" s="63"/>
      <c r="AK6144" s="64"/>
      <c r="AL6144" s="64"/>
      <c r="AM6144" s="65"/>
      <c r="AO6144" s="64"/>
      <c r="AP6144" s="66"/>
      <c r="AQ6144" s="66"/>
      <c r="AS6144" s="67"/>
      <c r="AT6144" s="68"/>
    </row>
    <row r="6145" spans="1:46" x14ac:dyDescent="0.25">
      <c r="A6145" s="60">
        <v>93373.289220860694</v>
      </c>
      <c r="B6145" s="54">
        <f t="shared" si="249"/>
        <v>14</v>
      </c>
      <c r="C6145" s="54">
        <f t="shared" si="250"/>
        <v>6136</v>
      </c>
      <c r="D6145" s="60">
        <v>93373.289220860694</v>
      </c>
      <c r="G6145" s="63"/>
      <c r="I6145" s="64"/>
      <c r="J6145" s="64"/>
      <c r="K6145" s="65"/>
      <c r="M6145" s="64"/>
      <c r="N6145" s="66"/>
      <c r="O6145" s="66"/>
      <c r="Q6145" s="67"/>
      <c r="R6145" s="68"/>
      <c r="S6145" s="63"/>
      <c r="AC6145" s="63">
        <v>90586.96479335241</v>
      </c>
      <c r="AD6145" s="63"/>
      <c r="AE6145" s="54" t="s">
        <v>177</v>
      </c>
      <c r="AG6145" s="63"/>
      <c r="AK6145" s="64"/>
      <c r="AL6145" s="64"/>
      <c r="AM6145" s="65"/>
      <c r="AO6145" s="64"/>
      <c r="AP6145" s="66"/>
      <c r="AQ6145" s="66"/>
      <c r="AS6145" s="67"/>
      <c r="AT6145" s="68"/>
    </row>
    <row r="6146" spans="1:46" x14ac:dyDescent="0.25">
      <c r="A6146" s="60">
        <v>93388.81540436158</v>
      </c>
      <c r="B6146" s="54">
        <f t="shared" si="249"/>
        <v>15</v>
      </c>
      <c r="C6146" s="54">
        <f t="shared" si="250"/>
        <v>6137</v>
      </c>
      <c r="D6146" s="60">
        <v>93388.81540436158</v>
      </c>
      <c r="G6146" s="63"/>
      <c r="I6146" s="64"/>
      <c r="J6146" s="64"/>
      <c r="K6146" s="65"/>
      <c r="M6146" s="64"/>
      <c r="N6146" s="66"/>
      <c r="O6146" s="66"/>
      <c r="Q6146" s="67"/>
      <c r="R6146" s="68"/>
      <c r="S6146" s="63"/>
      <c r="AC6146" s="63">
        <v>90602.424857864156</v>
      </c>
      <c r="AD6146" s="63"/>
      <c r="AE6146" s="54" t="s">
        <v>176</v>
      </c>
      <c r="AG6146" s="63"/>
      <c r="AK6146" s="64"/>
      <c r="AL6146" s="64"/>
      <c r="AM6146" s="65"/>
      <c r="AO6146" s="64"/>
      <c r="AP6146" s="66"/>
      <c r="AQ6146" s="66"/>
      <c r="AS6146" s="67"/>
      <c r="AT6146" s="68"/>
    </row>
    <row r="6147" spans="1:46" x14ac:dyDescent="0.25">
      <c r="A6147" s="60">
        <v>93404.2307067113</v>
      </c>
      <c r="B6147" s="54">
        <f t="shared" si="249"/>
        <v>16</v>
      </c>
      <c r="C6147" s="54">
        <f t="shared" si="250"/>
        <v>6138</v>
      </c>
      <c r="D6147" s="60">
        <v>93404.2307067113</v>
      </c>
      <c r="G6147" s="63"/>
      <c r="I6147" s="64"/>
      <c r="J6147" s="64"/>
      <c r="K6147" s="65"/>
      <c r="M6147" s="64"/>
      <c r="N6147" s="66"/>
      <c r="O6147" s="66"/>
      <c r="Q6147" s="67"/>
      <c r="R6147" s="68"/>
      <c r="S6147" s="63"/>
      <c r="AC6147" s="63">
        <v>90616.713536885567</v>
      </c>
      <c r="AD6147" s="63"/>
      <c r="AE6147" s="54" t="s">
        <v>177</v>
      </c>
      <c r="AG6147" s="63"/>
      <c r="AK6147" s="64"/>
      <c r="AL6147" s="64"/>
      <c r="AM6147" s="65"/>
      <c r="AO6147" s="64"/>
      <c r="AP6147" s="66"/>
      <c r="AQ6147" s="66"/>
      <c r="AS6147" s="67"/>
      <c r="AT6147" s="68"/>
    </row>
    <row r="6148" spans="1:46" x14ac:dyDescent="0.25">
      <c r="A6148" s="60">
        <v>93419.512797194533</v>
      </c>
      <c r="B6148" s="54">
        <f t="shared" si="249"/>
        <v>17</v>
      </c>
      <c r="C6148" s="54">
        <f t="shared" si="250"/>
        <v>6139</v>
      </c>
      <c r="D6148" s="60">
        <v>93419.512797194533</v>
      </c>
      <c r="G6148" s="63"/>
      <c r="I6148" s="64"/>
      <c r="J6148" s="64"/>
      <c r="K6148" s="65"/>
      <c r="M6148" s="64"/>
      <c r="N6148" s="66"/>
      <c r="O6148" s="66"/>
      <c r="Q6148" s="67"/>
      <c r="R6148" s="68"/>
      <c r="S6148" s="63"/>
      <c r="AC6148" s="63">
        <v>90631.89386461908</v>
      </c>
      <c r="AD6148" s="63"/>
      <c r="AE6148" s="54" t="s">
        <v>176</v>
      </c>
      <c r="AG6148" s="63"/>
      <c r="AK6148" s="64"/>
      <c r="AL6148" s="64"/>
      <c r="AM6148" s="65"/>
      <c r="AO6148" s="64"/>
      <c r="AP6148" s="66"/>
      <c r="AQ6148" s="66"/>
      <c r="AS6148" s="67"/>
      <c r="AT6148" s="68"/>
    </row>
    <row r="6149" spans="1:46" x14ac:dyDescent="0.25">
      <c r="A6149" s="60">
        <v>93434.666781443171</v>
      </c>
      <c r="B6149" s="54">
        <f t="shared" si="249"/>
        <v>18</v>
      </c>
      <c r="C6149" s="54">
        <f t="shared" si="250"/>
        <v>6140</v>
      </c>
      <c r="D6149" s="60">
        <v>93434.666781443171</v>
      </c>
      <c r="G6149" s="63"/>
      <c r="I6149" s="64"/>
      <c r="J6149" s="64"/>
      <c r="K6149" s="65"/>
      <c r="M6149" s="64"/>
      <c r="N6149" s="66"/>
      <c r="O6149" s="66"/>
      <c r="Q6149" s="67"/>
      <c r="R6149" s="68"/>
      <c r="S6149" s="63"/>
      <c r="AC6149" s="63">
        <v>90646.501748439856</v>
      </c>
      <c r="AD6149" s="63"/>
      <c r="AE6149" s="54" t="s">
        <v>177</v>
      </c>
      <c r="AG6149" s="63"/>
      <c r="AK6149" s="64"/>
      <c r="AL6149" s="64"/>
      <c r="AM6149" s="65"/>
      <c r="AO6149" s="64"/>
      <c r="AP6149" s="66"/>
      <c r="AQ6149" s="66"/>
      <c r="AS6149" s="67"/>
      <c r="AT6149" s="68"/>
    </row>
    <row r="6150" spans="1:46" x14ac:dyDescent="0.25">
      <c r="A6150" s="60">
        <v>93449.690964443609</v>
      </c>
      <c r="B6150" s="54">
        <f t="shared" si="249"/>
        <v>19</v>
      </c>
      <c r="C6150" s="54">
        <f t="shared" si="250"/>
        <v>6141</v>
      </c>
      <c r="D6150" s="60">
        <v>93449.690964443609</v>
      </c>
      <c r="G6150" s="63"/>
      <c r="I6150" s="64"/>
      <c r="J6150" s="64"/>
      <c r="K6150" s="65"/>
      <c r="M6150" s="64"/>
      <c r="N6150" s="66"/>
      <c r="O6150" s="66"/>
      <c r="Q6150" s="67"/>
      <c r="R6150" s="68"/>
      <c r="S6150" s="63"/>
      <c r="AC6150" s="63">
        <v>90661.305821157526</v>
      </c>
      <c r="AD6150" s="63"/>
      <c r="AE6150" s="54" t="s">
        <v>176</v>
      </c>
      <c r="AG6150" s="63"/>
      <c r="AK6150" s="64"/>
      <c r="AL6150" s="64"/>
      <c r="AM6150" s="65"/>
      <c r="AO6150" s="64"/>
      <c r="AP6150" s="66"/>
      <c r="AQ6150" s="66"/>
      <c r="AS6150" s="67"/>
      <c r="AT6150" s="68"/>
    </row>
    <row r="6151" spans="1:46" x14ac:dyDescent="0.25">
      <c r="A6151" s="60">
        <v>93464.605760685168</v>
      </c>
      <c r="B6151" s="54">
        <f t="shared" si="249"/>
        <v>20</v>
      </c>
      <c r="C6151" s="54">
        <f t="shared" si="250"/>
        <v>6142</v>
      </c>
      <c r="D6151" s="60">
        <v>93464.605760685168</v>
      </c>
      <c r="G6151" s="63"/>
      <c r="I6151" s="64"/>
      <c r="J6151" s="64"/>
      <c r="K6151" s="65"/>
      <c r="M6151" s="64"/>
      <c r="N6151" s="66"/>
      <c r="O6151" s="66"/>
      <c r="Q6151" s="67"/>
      <c r="R6151" s="68"/>
      <c r="S6151" s="63"/>
      <c r="AC6151" s="63">
        <v>90676.254060785752</v>
      </c>
      <c r="AD6151" s="63"/>
      <c r="AE6151" s="54" t="s">
        <v>177</v>
      </c>
      <c r="AG6151" s="63"/>
      <c r="AK6151" s="64"/>
      <c r="AL6151" s="64"/>
      <c r="AM6151" s="65"/>
      <c r="AO6151" s="64"/>
      <c r="AP6151" s="66"/>
      <c r="AQ6151" s="66"/>
      <c r="AS6151" s="67"/>
      <c r="AT6151" s="68"/>
    </row>
    <row r="6152" spans="1:46" x14ac:dyDescent="0.25">
      <c r="A6152" s="60">
        <v>93479.426348293666</v>
      </c>
      <c r="B6152" s="54">
        <f t="shared" si="249"/>
        <v>21</v>
      </c>
      <c r="C6152" s="54">
        <f t="shared" si="250"/>
        <v>6143</v>
      </c>
      <c r="D6152" s="60">
        <v>93479.426348293666</v>
      </c>
      <c r="G6152" s="63"/>
      <c r="I6152" s="64"/>
      <c r="J6152" s="64"/>
      <c r="K6152" s="65"/>
      <c r="M6152" s="64"/>
      <c r="N6152" s="66"/>
      <c r="O6152" s="66"/>
      <c r="Q6152" s="67"/>
      <c r="R6152" s="68"/>
      <c r="S6152" s="63"/>
      <c r="AC6152" s="63">
        <v>90690.672466197982</v>
      </c>
      <c r="AD6152" s="63"/>
      <c r="AE6152" s="54" t="s">
        <v>176</v>
      </c>
      <c r="AG6152" s="63"/>
      <c r="AK6152" s="64"/>
      <c r="AL6152" s="64"/>
      <c r="AM6152" s="65"/>
      <c r="AO6152" s="64"/>
      <c r="AP6152" s="66"/>
      <c r="AQ6152" s="66"/>
      <c r="AS6152" s="67"/>
      <c r="AT6152" s="68"/>
    </row>
    <row r="6153" spans="1:46" x14ac:dyDescent="0.25">
      <c r="A6153" s="60">
        <v>93494.185270456132</v>
      </c>
      <c r="B6153" s="54">
        <f t="shared" si="249"/>
        <v>22</v>
      </c>
      <c r="C6153" s="54">
        <f t="shared" si="250"/>
        <v>6144</v>
      </c>
      <c r="D6153" s="60">
        <v>93494.185270456132</v>
      </c>
      <c r="G6153" s="63"/>
      <c r="I6153" s="64"/>
      <c r="J6153" s="64"/>
      <c r="K6153" s="65"/>
      <c r="M6153" s="64"/>
      <c r="N6153" s="66"/>
      <c r="O6153" s="66"/>
      <c r="Q6153" s="67"/>
      <c r="R6153" s="68"/>
      <c r="S6153" s="63"/>
      <c r="AC6153" s="63">
        <v>90705.916433849372</v>
      </c>
      <c r="AD6153" s="63"/>
      <c r="AE6153" s="54" t="s">
        <v>177</v>
      </c>
      <c r="AG6153" s="63"/>
      <c r="AK6153" s="64"/>
      <c r="AL6153" s="64"/>
      <c r="AM6153" s="65"/>
      <c r="AO6153" s="64"/>
      <c r="AP6153" s="66"/>
      <c r="AQ6153" s="66"/>
      <c r="AS6153" s="67"/>
      <c r="AT6153" s="68"/>
    </row>
    <row r="6154" spans="1:46" x14ac:dyDescent="0.25">
      <c r="A6154" s="60">
        <v>93508.907402054407</v>
      </c>
      <c r="B6154" s="54">
        <f t="shared" si="249"/>
        <v>23</v>
      </c>
      <c r="C6154" s="54">
        <f t="shared" si="250"/>
        <v>6145</v>
      </c>
      <c r="D6154" s="60">
        <v>93508.907402054407</v>
      </c>
      <c r="G6154" s="63"/>
      <c r="I6154" s="64"/>
      <c r="J6154" s="64"/>
      <c r="K6154" s="65"/>
      <c r="M6154" s="64"/>
      <c r="N6154" s="66"/>
      <c r="O6154" s="66"/>
      <c r="Q6154" s="67"/>
      <c r="R6154" s="68"/>
      <c r="S6154" s="63"/>
      <c r="AC6154" s="63">
        <v>90720.024701278191</v>
      </c>
      <c r="AD6154" s="63"/>
      <c r="AE6154" s="54" t="s">
        <v>176</v>
      </c>
      <c r="AG6154" s="63"/>
      <c r="AK6154" s="64"/>
      <c r="AL6154" s="64"/>
      <c r="AM6154" s="65"/>
      <c r="AO6154" s="64"/>
      <c r="AP6154" s="66"/>
      <c r="AQ6154" s="66"/>
      <c r="AS6154" s="67"/>
      <c r="AT6154" s="68"/>
    </row>
    <row r="6155" spans="1:46" x14ac:dyDescent="0.25">
      <c r="A6155" s="60">
        <v>93523.631376232021</v>
      </c>
      <c r="B6155" s="54">
        <f t="shared" si="249"/>
        <v>24</v>
      </c>
      <c r="C6155" s="54">
        <f t="shared" si="250"/>
        <v>6146</v>
      </c>
      <c r="D6155" s="60">
        <v>93523.631376232021</v>
      </c>
      <c r="G6155" s="63"/>
      <c r="I6155" s="64"/>
      <c r="J6155" s="64"/>
      <c r="K6155" s="65"/>
      <c r="M6155" s="64"/>
      <c r="N6155" s="66"/>
      <c r="O6155" s="66"/>
      <c r="Q6155" s="67"/>
      <c r="R6155" s="68"/>
      <c r="S6155" s="63"/>
      <c r="AC6155" s="63">
        <v>90735.47290726658</v>
      </c>
      <c r="AD6155" s="63"/>
      <c r="AE6155" s="54" t="s">
        <v>177</v>
      </c>
      <c r="AG6155" s="63"/>
      <c r="AK6155" s="64"/>
      <c r="AL6155" s="64"/>
      <c r="AM6155" s="65"/>
      <c r="AO6155" s="64"/>
      <c r="AP6155" s="66"/>
      <c r="AQ6155" s="66"/>
      <c r="AS6155" s="67"/>
      <c r="AT6155" s="68"/>
    </row>
    <row r="6156" spans="1:46" x14ac:dyDescent="0.25">
      <c r="A6156" s="60">
        <v>93538.383762318175</v>
      </c>
      <c r="B6156" s="54">
        <f t="shared" ref="B6156:B6219" si="251">IF(B6155=24,1,B6155+1)</f>
        <v>1</v>
      </c>
      <c r="C6156" s="54">
        <f t="shared" ref="C6156:C6219" si="252">C6155+1</f>
        <v>6147</v>
      </c>
      <c r="D6156" s="60">
        <v>93538.383762318175</v>
      </c>
      <c r="G6156" s="63"/>
      <c r="I6156" s="64"/>
      <c r="J6156" s="64"/>
      <c r="K6156" s="65"/>
      <c r="M6156" s="64"/>
      <c r="N6156" s="66"/>
      <c r="O6156" s="66"/>
      <c r="Q6156" s="67"/>
      <c r="R6156" s="68"/>
      <c r="S6156" s="63"/>
      <c r="AC6156" s="63">
        <v>90749.40551546216</v>
      </c>
      <c r="AD6156" s="63"/>
      <c r="AE6156" s="54" t="s">
        <v>176</v>
      </c>
      <c r="AG6156" s="63"/>
      <c r="AK6156" s="64"/>
      <c r="AL6156" s="64"/>
      <c r="AM6156" s="65"/>
      <c r="AO6156" s="64"/>
      <c r="AP6156" s="66"/>
      <c r="AQ6156" s="66"/>
      <c r="AS6156" s="67"/>
      <c r="AT6156" s="68"/>
    </row>
    <row r="6157" spans="1:46" x14ac:dyDescent="0.25">
      <c r="A6157" s="60">
        <v>93553.201651772019</v>
      </c>
      <c r="B6157" s="54">
        <f t="shared" si="251"/>
        <v>2</v>
      </c>
      <c r="C6157" s="54">
        <f t="shared" si="252"/>
        <v>6148</v>
      </c>
      <c r="D6157" s="60">
        <v>93553.201651772019</v>
      </c>
      <c r="G6157" s="63"/>
      <c r="I6157" s="64"/>
      <c r="J6157" s="64"/>
      <c r="K6157" s="65"/>
      <c r="M6157" s="64"/>
      <c r="N6157" s="66"/>
      <c r="O6157" s="66"/>
      <c r="Q6157" s="67"/>
      <c r="R6157" s="68"/>
      <c r="S6157" s="63"/>
      <c r="AC6157" s="63">
        <v>90764.935695835389</v>
      </c>
      <c r="AD6157" s="63"/>
      <c r="AE6157" s="54" t="s">
        <v>177</v>
      </c>
      <c r="AG6157" s="63"/>
      <c r="AK6157" s="64"/>
      <c r="AL6157" s="64"/>
      <c r="AM6157" s="65"/>
      <c r="AO6157" s="64"/>
      <c r="AP6157" s="66"/>
      <c r="AQ6157" s="66"/>
      <c r="AS6157" s="67"/>
      <c r="AT6157" s="68"/>
    </row>
    <row r="6158" spans="1:46" x14ac:dyDescent="0.25">
      <c r="A6158" s="60">
        <v>93568.105848533567</v>
      </c>
      <c r="B6158" s="54">
        <f t="shared" si="251"/>
        <v>3</v>
      </c>
      <c r="C6158" s="54">
        <f t="shared" si="252"/>
        <v>6149</v>
      </c>
      <c r="D6158" s="60">
        <v>93568.105848533567</v>
      </c>
      <c r="G6158" s="63"/>
      <c r="I6158" s="64"/>
      <c r="J6158" s="64"/>
      <c r="K6158" s="65"/>
      <c r="M6158" s="64"/>
      <c r="N6158" s="66"/>
      <c r="O6158" s="66"/>
      <c r="Q6158" s="67"/>
      <c r="R6158" s="68"/>
      <c r="S6158" s="63"/>
      <c r="AC6158" s="63">
        <v>90778.855632229708</v>
      </c>
      <c r="AD6158" s="63"/>
      <c r="AE6158" s="54" t="s">
        <v>176</v>
      </c>
      <c r="AG6158" s="63"/>
      <c r="AK6158" s="64"/>
      <c r="AL6158" s="64"/>
      <c r="AM6158" s="65"/>
      <c r="AO6158" s="64"/>
      <c r="AP6158" s="66"/>
      <c r="AQ6158" s="66"/>
      <c r="AS6158" s="67"/>
      <c r="AT6158" s="68"/>
    </row>
    <row r="6159" spans="1:46" x14ac:dyDescent="0.25">
      <c r="A6159" s="60">
        <v>93583.123902228661</v>
      </c>
      <c r="B6159" s="54">
        <f t="shared" si="251"/>
        <v>4</v>
      </c>
      <c r="C6159" s="54">
        <f t="shared" si="252"/>
        <v>6150</v>
      </c>
      <c r="D6159" s="60">
        <v>93583.123902228661</v>
      </c>
      <c r="G6159" s="63"/>
      <c r="I6159" s="64"/>
      <c r="J6159" s="64"/>
      <c r="K6159" s="65"/>
      <c r="M6159" s="64"/>
      <c r="N6159" s="66"/>
      <c r="O6159" s="66"/>
      <c r="Q6159" s="67"/>
      <c r="R6159" s="68"/>
      <c r="S6159" s="63"/>
      <c r="AC6159" s="63">
        <v>90794.329114476684</v>
      </c>
      <c r="AD6159" s="63"/>
      <c r="AE6159" s="54" t="s">
        <v>177</v>
      </c>
      <c r="AG6159" s="63"/>
      <c r="AK6159" s="64"/>
      <c r="AL6159" s="64"/>
      <c r="AM6159" s="65"/>
      <c r="AO6159" s="64"/>
      <c r="AP6159" s="66"/>
      <c r="AQ6159" s="66"/>
      <c r="AS6159" s="67"/>
      <c r="AT6159" s="68"/>
    </row>
    <row r="6160" spans="1:46" x14ac:dyDescent="0.25">
      <c r="A6160" s="60">
        <v>93598.264812596608</v>
      </c>
      <c r="B6160" s="54">
        <f t="shared" si="251"/>
        <v>5</v>
      </c>
      <c r="C6160" s="54">
        <f t="shared" si="252"/>
        <v>6151</v>
      </c>
      <c r="D6160" s="60">
        <v>93598.264812596608</v>
      </c>
      <c r="G6160" s="63"/>
      <c r="I6160" s="64"/>
      <c r="J6160" s="64"/>
      <c r="K6160" s="65"/>
      <c r="M6160" s="64"/>
      <c r="N6160" s="66"/>
      <c r="O6160" s="66"/>
      <c r="Q6160" s="67"/>
      <c r="R6160" s="68"/>
      <c r="S6160" s="63"/>
      <c r="AC6160" s="63">
        <v>90808.399008953944</v>
      </c>
      <c r="AD6160" s="63"/>
      <c r="AE6160" s="54" t="s">
        <v>176</v>
      </c>
      <c r="AG6160" s="63"/>
      <c r="AK6160" s="64"/>
      <c r="AL6160" s="64"/>
      <c r="AM6160" s="65"/>
      <c r="AO6160" s="64"/>
      <c r="AP6160" s="66"/>
      <c r="AQ6160" s="66"/>
      <c r="AS6160" s="67"/>
      <c r="AT6160" s="68"/>
    </row>
    <row r="6161" spans="1:46" x14ac:dyDescent="0.25">
      <c r="A6161" s="60">
        <v>93613.539481706917</v>
      </c>
      <c r="B6161" s="54">
        <f t="shared" si="251"/>
        <v>6</v>
      </c>
      <c r="C6161" s="54">
        <f t="shared" si="252"/>
        <v>6152</v>
      </c>
      <c r="D6161" s="60">
        <v>93613.539481706917</v>
      </c>
      <c r="G6161" s="63"/>
      <c r="I6161" s="64"/>
      <c r="J6161" s="64"/>
      <c r="K6161" s="65"/>
      <c r="M6161" s="64"/>
      <c r="N6161" s="66"/>
      <c r="O6161" s="66"/>
      <c r="Q6161" s="67"/>
      <c r="R6161" s="68"/>
      <c r="S6161" s="63"/>
      <c r="AC6161" s="63">
        <v>90823.680864112452</v>
      </c>
      <c r="AD6161" s="63"/>
      <c r="AE6161" s="54" t="s">
        <v>177</v>
      </c>
      <c r="AG6161" s="63"/>
      <c r="AK6161" s="64"/>
      <c r="AL6161" s="64"/>
      <c r="AM6161" s="65"/>
      <c r="AO6161" s="64"/>
      <c r="AP6161" s="66"/>
      <c r="AQ6161" s="66"/>
      <c r="AS6161" s="67"/>
      <c r="AT6161" s="68"/>
    </row>
    <row r="6162" spans="1:46" x14ac:dyDescent="0.25">
      <c r="A6162" s="60">
        <v>93628.941879445687</v>
      </c>
      <c r="B6162" s="54">
        <f t="shared" si="251"/>
        <v>7</v>
      </c>
      <c r="C6162" s="54">
        <f t="shared" si="252"/>
        <v>6153</v>
      </c>
      <c r="D6162" s="60">
        <v>93628.941879445687</v>
      </c>
      <c r="G6162" s="63"/>
      <c r="I6162" s="64"/>
      <c r="J6162" s="64"/>
      <c r="K6162" s="65"/>
      <c r="M6162" s="64"/>
      <c r="N6162" s="66"/>
      <c r="O6162" s="66"/>
      <c r="Q6162" s="67"/>
      <c r="R6162" s="68"/>
      <c r="S6162" s="63"/>
      <c r="AC6162" s="63">
        <v>90838.034733620938</v>
      </c>
      <c r="AD6162" s="63"/>
      <c r="AE6162" s="54" t="s">
        <v>176</v>
      </c>
      <c r="AG6162" s="63"/>
      <c r="AK6162" s="64"/>
      <c r="AL6162" s="64"/>
      <c r="AM6162" s="65"/>
      <c r="AO6162" s="64"/>
      <c r="AP6162" s="66"/>
      <c r="AQ6162" s="66"/>
      <c r="AS6162" s="67"/>
      <c r="AT6162" s="68"/>
    </row>
    <row r="6163" spans="1:46" x14ac:dyDescent="0.25">
      <c r="A6163" s="60">
        <v>93644.461690023541</v>
      </c>
      <c r="B6163" s="54">
        <f t="shared" si="251"/>
        <v>8</v>
      </c>
      <c r="C6163" s="54">
        <f t="shared" si="252"/>
        <v>6154</v>
      </c>
      <c r="D6163" s="60">
        <v>93644.461690023541</v>
      </c>
      <c r="G6163" s="63"/>
      <c r="I6163" s="64"/>
      <c r="J6163" s="64"/>
      <c r="K6163" s="65"/>
      <c r="M6163" s="64"/>
      <c r="N6163" s="66"/>
      <c r="O6163" s="66"/>
      <c r="Q6163" s="67"/>
      <c r="R6163" s="68"/>
      <c r="S6163" s="63"/>
      <c r="AC6163" s="63">
        <v>90853.020952225663</v>
      </c>
      <c r="AD6163" s="63"/>
      <c r="AE6163" s="54" t="s">
        <v>177</v>
      </c>
      <c r="AG6163" s="63"/>
      <c r="AK6163" s="64"/>
      <c r="AL6163" s="64"/>
      <c r="AM6163" s="65"/>
      <c r="AO6163" s="64"/>
      <c r="AP6163" s="66"/>
      <c r="AQ6163" s="66"/>
      <c r="AS6163" s="67"/>
      <c r="AT6163" s="68"/>
    </row>
    <row r="6164" spans="1:46" x14ac:dyDescent="0.25">
      <c r="A6164" s="60">
        <v>93660.079493076075</v>
      </c>
      <c r="B6164" s="54">
        <f t="shared" si="251"/>
        <v>9</v>
      </c>
      <c r="C6164" s="54">
        <f t="shared" si="252"/>
        <v>6155</v>
      </c>
      <c r="D6164" s="60">
        <v>93660.079493076075</v>
      </c>
      <c r="G6164" s="63"/>
      <c r="I6164" s="64"/>
      <c r="J6164" s="64"/>
      <c r="K6164" s="65"/>
      <c r="M6164" s="64"/>
      <c r="N6164" s="66"/>
      <c r="O6164" s="66"/>
      <c r="Q6164" s="67"/>
      <c r="R6164" s="68"/>
      <c r="S6164" s="63"/>
      <c r="AC6164" s="63">
        <v>90867.739524005447</v>
      </c>
      <c r="AD6164" s="63"/>
      <c r="AE6164" s="54" t="s">
        <v>176</v>
      </c>
      <c r="AG6164" s="63"/>
      <c r="AK6164" s="64"/>
      <c r="AL6164" s="64"/>
      <c r="AM6164" s="65"/>
      <c r="AO6164" s="64"/>
      <c r="AP6164" s="66"/>
      <c r="AQ6164" s="66"/>
      <c r="AS6164" s="67"/>
      <c r="AT6164" s="68"/>
    </row>
    <row r="6165" spans="1:46" x14ac:dyDescent="0.25">
      <c r="A6165" s="60">
        <v>93675.764511294663</v>
      </c>
      <c r="B6165" s="54">
        <f t="shared" si="251"/>
        <v>10</v>
      </c>
      <c r="C6165" s="54">
        <f t="shared" si="252"/>
        <v>6156</v>
      </c>
      <c r="D6165" s="60">
        <v>93675.764511294663</v>
      </c>
      <c r="G6165" s="63"/>
      <c r="I6165" s="64"/>
      <c r="J6165" s="64"/>
      <c r="K6165" s="65"/>
      <c r="M6165" s="64"/>
      <c r="N6165" s="66"/>
      <c r="O6165" s="66"/>
      <c r="Q6165" s="67"/>
      <c r="R6165" s="68"/>
      <c r="S6165" s="63"/>
      <c r="AC6165" s="63">
        <v>90882.382632579189</v>
      </c>
      <c r="AD6165" s="63"/>
      <c r="AE6165" s="54" t="s">
        <v>177</v>
      </c>
      <c r="AG6165" s="63"/>
      <c r="AK6165" s="64"/>
      <c r="AL6165" s="64"/>
      <c r="AM6165" s="65"/>
      <c r="AO6165" s="64"/>
      <c r="AP6165" s="66"/>
      <c r="AQ6165" s="66"/>
      <c r="AS6165" s="67"/>
      <c r="AT6165" s="68"/>
    </row>
    <row r="6166" spans="1:46" x14ac:dyDescent="0.25">
      <c r="A6166" s="60">
        <v>93691.49011741206</v>
      </c>
      <c r="B6166" s="54">
        <f t="shared" si="251"/>
        <v>11</v>
      </c>
      <c r="C6166" s="54">
        <f t="shared" si="252"/>
        <v>6157</v>
      </c>
      <c r="D6166" s="60">
        <v>93691.49011741206</v>
      </c>
      <c r="G6166" s="63"/>
      <c r="I6166" s="64"/>
      <c r="J6166" s="64"/>
      <c r="K6166" s="65"/>
      <c r="M6166" s="64"/>
      <c r="N6166" s="66"/>
      <c r="O6166" s="66"/>
      <c r="Q6166" s="67"/>
      <c r="R6166" s="68"/>
      <c r="S6166" s="63"/>
      <c r="AC6166" s="63">
        <v>90897.477415744681</v>
      </c>
      <c r="AD6166" s="63"/>
      <c r="AE6166" s="54" t="s">
        <v>176</v>
      </c>
      <c r="AG6166" s="63"/>
      <c r="AK6166" s="64"/>
      <c r="AL6166" s="64"/>
      <c r="AM6166" s="65"/>
      <c r="AO6166" s="64"/>
      <c r="AP6166" s="66"/>
      <c r="AQ6166" s="66"/>
      <c r="AS6166" s="67"/>
      <c r="AT6166" s="68"/>
    </row>
    <row r="6167" spans="1:46" x14ac:dyDescent="0.25">
      <c r="A6167" s="60">
        <v>93707.212171645835</v>
      </c>
      <c r="B6167" s="54">
        <f t="shared" si="251"/>
        <v>12</v>
      </c>
      <c r="C6167" s="54">
        <f t="shared" si="252"/>
        <v>6158</v>
      </c>
      <c r="D6167" s="60">
        <v>93707.212171645835</v>
      </c>
      <c r="G6167" s="63"/>
      <c r="I6167" s="64"/>
      <c r="J6167" s="64"/>
      <c r="K6167" s="65"/>
      <c r="M6167" s="64"/>
      <c r="N6167" s="66"/>
      <c r="O6167" s="66"/>
      <c r="Q6167" s="67"/>
      <c r="R6167" s="68"/>
      <c r="S6167" s="63"/>
      <c r="AC6167" s="63">
        <v>90911.79992003506</v>
      </c>
      <c r="AD6167" s="63"/>
      <c r="AE6167" s="54" t="s">
        <v>177</v>
      </c>
      <c r="AG6167" s="63"/>
      <c r="AK6167" s="64"/>
      <c r="AL6167" s="64"/>
      <c r="AM6167" s="65"/>
      <c r="AO6167" s="64"/>
      <c r="AP6167" s="66"/>
      <c r="AQ6167" s="66"/>
      <c r="AS6167" s="67"/>
      <c r="AT6167" s="68"/>
    </row>
    <row r="6168" spans="1:46" x14ac:dyDescent="0.25">
      <c r="A6168" s="60">
        <v>93722.905761112459</v>
      </c>
      <c r="B6168" s="54">
        <f t="shared" si="251"/>
        <v>13</v>
      </c>
      <c r="C6168" s="54">
        <f t="shared" si="252"/>
        <v>6159</v>
      </c>
      <c r="D6168" s="60">
        <v>93722.905761112459</v>
      </c>
      <c r="G6168" s="63"/>
      <c r="I6168" s="64"/>
      <c r="J6168" s="64"/>
      <c r="K6168" s="65"/>
      <c r="M6168" s="64"/>
      <c r="N6168" s="66"/>
      <c r="O6168" s="66"/>
      <c r="Q6168" s="67"/>
      <c r="R6168" s="68"/>
      <c r="S6168" s="63"/>
      <c r="AC6168" s="63">
        <v>90927.207479703706</v>
      </c>
      <c r="AD6168" s="63"/>
      <c r="AE6168" s="54" t="s">
        <v>176</v>
      </c>
      <c r="AG6168" s="63"/>
      <c r="AK6168" s="64"/>
      <c r="AL6168" s="64"/>
      <c r="AM6168" s="65"/>
      <c r="AO6168" s="64"/>
      <c r="AP6168" s="66"/>
      <c r="AQ6168" s="66"/>
      <c r="AS6168" s="67"/>
      <c r="AT6168" s="68"/>
    </row>
    <row r="6169" spans="1:46" x14ac:dyDescent="0.25">
      <c r="A6169" s="60">
        <v>93738.525322685484</v>
      </c>
      <c r="B6169" s="54">
        <f t="shared" si="251"/>
        <v>14</v>
      </c>
      <c r="C6169" s="54">
        <f t="shared" si="252"/>
        <v>6160</v>
      </c>
      <c r="D6169" s="60">
        <v>93738.525322685484</v>
      </c>
      <c r="G6169" s="63"/>
      <c r="I6169" s="64"/>
      <c r="J6169" s="64"/>
      <c r="K6169" s="65"/>
      <c r="M6169" s="64"/>
      <c r="N6169" s="66"/>
      <c r="O6169" s="66"/>
      <c r="Q6169" s="67"/>
      <c r="R6169" s="68"/>
      <c r="S6169" s="63"/>
      <c r="AC6169" s="63">
        <v>90941.299352890812</v>
      </c>
      <c r="AD6169" s="63"/>
      <c r="AE6169" s="54" t="s">
        <v>177</v>
      </c>
      <c r="AG6169" s="63"/>
      <c r="AK6169" s="64"/>
      <c r="AL6169" s="64"/>
      <c r="AM6169" s="65"/>
      <c r="AO6169" s="64"/>
      <c r="AP6169" s="66"/>
      <c r="AQ6169" s="66"/>
      <c r="AS6169" s="67"/>
      <c r="AT6169" s="68"/>
    </row>
    <row r="6170" spans="1:46" x14ac:dyDescent="0.25">
      <c r="A6170" s="60">
        <v>93754.056567889173</v>
      </c>
      <c r="B6170" s="54">
        <f t="shared" si="251"/>
        <v>15</v>
      </c>
      <c r="C6170" s="54">
        <f t="shared" si="252"/>
        <v>6161</v>
      </c>
      <c r="D6170" s="60">
        <v>93754.056567889173</v>
      </c>
      <c r="G6170" s="63"/>
      <c r="I6170" s="64"/>
      <c r="J6170" s="64"/>
      <c r="K6170" s="65"/>
      <c r="M6170" s="64"/>
      <c r="N6170" s="66"/>
      <c r="O6170" s="66"/>
      <c r="Q6170" s="67"/>
      <c r="R6170" s="68"/>
      <c r="S6170" s="63"/>
      <c r="AC6170" s="63">
        <v>90956.887242710218</v>
      </c>
      <c r="AD6170" s="63"/>
      <c r="AE6170" s="54" t="s">
        <v>176</v>
      </c>
      <c r="AG6170" s="63"/>
      <c r="AK6170" s="64"/>
      <c r="AL6170" s="64"/>
      <c r="AM6170" s="65"/>
      <c r="AO6170" s="64"/>
      <c r="AP6170" s="66"/>
      <c r="AQ6170" s="66"/>
      <c r="AS6170" s="67"/>
      <c r="AT6170" s="68"/>
    </row>
    <row r="6171" spans="1:46" x14ac:dyDescent="0.25">
      <c r="A6171" s="60">
        <v>93769.464707028586</v>
      </c>
      <c r="B6171" s="54">
        <f t="shared" si="251"/>
        <v>16</v>
      </c>
      <c r="C6171" s="54">
        <f t="shared" si="252"/>
        <v>6162</v>
      </c>
      <c r="D6171" s="60">
        <v>93769.464707028586</v>
      </c>
      <c r="G6171" s="63"/>
      <c r="I6171" s="64"/>
      <c r="J6171" s="64"/>
      <c r="K6171" s="65"/>
      <c r="M6171" s="64"/>
      <c r="N6171" s="66"/>
      <c r="O6171" s="66"/>
      <c r="Q6171" s="67"/>
      <c r="R6171" s="68"/>
      <c r="S6171" s="63"/>
      <c r="AC6171" s="63">
        <v>90970.888517870568</v>
      </c>
      <c r="AD6171" s="63"/>
      <c r="AE6171" s="54" t="s">
        <v>177</v>
      </c>
      <c r="AG6171" s="63"/>
      <c r="AK6171" s="64"/>
      <c r="AL6171" s="64"/>
      <c r="AM6171" s="65"/>
      <c r="AO6171" s="64"/>
      <c r="AP6171" s="66"/>
      <c r="AQ6171" s="66"/>
      <c r="AS6171" s="67"/>
      <c r="AT6171" s="68"/>
    </row>
    <row r="6172" spans="1:46" x14ac:dyDescent="0.25">
      <c r="A6172" s="60">
        <v>93784.751650452148</v>
      </c>
      <c r="B6172" s="54">
        <f t="shared" si="251"/>
        <v>17</v>
      </c>
      <c r="C6172" s="54">
        <f t="shared" si="252"/>
        <v>6163</v>
      </c>
      <c r="D6172" s="60">
        <v>93784.751650452148</v>
      </c>
      <c r="G6172" s="63"/>
      <c r="I6172" s="64"/>
      <c r="J6172" s="64"/>
      <c r="K6172" s="65"/>
      <c r="M6172" s="64"/>
      <c r="N6172" s="66"/>
      <c r="O6172" s="66"/>
      <c r="Q6172" s="67"/>
      <c r="R6172" s="68"/>
      <c r="S6172" s="63"/>
      <c r="AC6172" s="63">
        <v>90986.479861108586</v>
      </c>
      <c r="AD6172" s="63"/>
      <c r="AE6172" s="54" t="s">
        <v>176</v>
      </c>
      <c r="AG6172" s="63"/>
      <c r="AK6172" s="64"/>
      <c r="AL6172" s="64"/>
      <c r="AM6172" s="65"/>
      <c r="AO6172" s="64"/>
      <c r="AP6172" s="66"/>
      <c r="AQ6172" s="66"/>
      <c r="AS6172" s="67"/>
      <c r="AT6172" s="68"/>
    </row>
    <row r="6173" spans="1:46" x14ac:dyDescent="0.25">
      <c r="A6173" s="60">
        <v>93799.899988982826</v>
      </c>
      <c r="B6173" s="54">
        <f t="shared" si="251"/>
        <v>18</v>
      </c>
      <c r="C6173" s="54">
        <f t="shared" si="252"/>
        <v>6164</v>
      </c>
      <c r="D6173" s="60">
        <v>93799.899988982826</v>
      </c>
      <c r="G6173" s="63"/>
      <c r="I6173" s="64"/>
      <c r="J6173" s="64"/>
      <c r="K6173" s="65"/>
      <c r="M6173" s="64"/>
      <c r="N6173" s="66"/>
      <c r="O6173" s="66"/>
      <c r="Q6173" s="67"/>
      <c r="R6173" s="68"/>
      <c r="S6173" s="63"/>
      <c r="AC6173" s="63">
        <v>91000.550045896787</v>
      </c>
      <c r="AD6173" s="63"/>
      <c r="AE6173" s="54" t="s">
        <v>177</v>
      </c>
      <c r="AG6173" s="63"/>
      <c r="AK6173" s="64"/>
      <c r="AL6173" s="64"/>
      <c r="AM6173" s="65"/>
      <c r="AO6173" s="64"/>
      <c r="AP6173" s="66"/>
      <c r="AQ6173" s="66"/>
      <c r="AS6173" s="67"/>
      <c r="AT6173" s="68"/>
    </row>
    <row r="6174" spans="1:46" x14ac:dyDescent="0.25">
      <c r="A6174" s="60">
        <v>93814.929394321982</v>
      </c>
      <c r="B6174" s="54">
        <f t="shared" si="251"/>
        <v>19</v>
      </c>
      <c r="C6174" s="54">
        <f t="shared" si="252"/>
        <v>6165</v>
      </c>
      <c r="D6174" s="60">
        <v>93814.929394321982</v>
      </c>
      <c r="G6174" s="63"/>
      <c r="I6174" s="64"/>
      <c r="J6174" s="64"/>
      <c r="K6174" s="65"/>
      <c r="M6174" s="64"/>
      <c r="N6174" s="66"/>
      <c r="O6174" s="66"/>
      <c r="Q6174" s="67"/>
      <c r="R6174" s="68"/>
      <c r="S6174" s="63"/>
      <c r="AC6174" s="63">
        <v>91015.967551400419</v>
      </c>
      <c r="AD6174" s="63"/>
      <c r="AE6174" s="54" t="s">
        <v>176</v>
      </c>
      <c r="AG6174" s="63"/>
      <c r="AK6174" s="64"/>
      <c r="AL6174" s="64"/>
      <c r="AM6174" s="65"/>
      <c r="AO6174" s="64"/>
      <c r="AP6174" s="66"/>
      <c r="AQ6174" s="66"/>
      <c r="AS6174" s="67"/>
      <c r="AT6174" s="68"/>
    </row>
    <row r="6175" spans="1:46" x14ac:dyDescent="0.25">
      <c r="A6175" s="60">
        <v>93829.839924573898</v>
      </c>
      <c r="B6175" s="54">
        <f t="shared" si="251"/>
        <v>20</v>
      </c>
      <c r="C6175" s="54">
        <f t="shared" si="252"/>
        <v>6166</v>
      </c>
      <c r="D6175" s="60">
        <v>93829.839924573898</v>
      </c>
      <c r="G6175" s="63"/>
      <c r="I6175" s="64"/>
      <c r="J6175" s="64"/>
      <c r="K6175" s="65"/>
      <c r="M6175" s="64"/>
      <c r="N6175" s="66"/>
      <c r="O6175" s="66"/>
      <c r="Q6175" s="67"/>
      <c r="R6175" s="68"/>
      <c r="S6175" s="63"/>
      <c r="AC6175" s="63">
        <v>91030.249172271229</v>
      </c>
      <c r="AD6175" s="63"/>
      <c r="AE6175" s="54" t="s">
        <v>177</v>
      </c>
      <c r="AG6175" s="63"/>
      <c r="AK6175" s="64"/>
      <c r="AL6175" s="64"/>
      <c r="AM6175" s="65"/>
      <c r="AO6175" s="64"/>
      <c r="AP6175" s="66"/>
      <c r="AQ6175" s="66"/>
      <c r="AS6175" s="67"/>
      <c r="AT6175" s="68"/>
    </row>
    <row r="6176" spans="1:46" x14ac:dyDescent="0.25">
      <c r="A6176" s="60">
        <v>93844.666286683176</v>
      </c>
      <c r="B6176" s="54">
        <f t="shared" si="251"/>
        <v>21</v>
      </c>
      <c r="C6176" s="54">
        <f t="shared" si="252"/>
        <v>6167</v>
      </c>
      <c r="D6176" s="60">
        <v>93844.666286683176</v>
      </c>
      <c r="G6176" s="63"/>
      <c r="I6176" s="64"/>
      <c r="J6176" s="64"/>
      <c r="K6176" s="65"/>
      <c r="M6176" s="64"/>
      <c r="N6176" s="66"/>
      <c r="O6176" s="66"/>
      <c r="Q6176" s="67"/>
      <c r="R6176" s="68"/>
      <c r="S6176" s="63"/>
      <c r="AC6176" s="63">
        <v>91045.359872606117</v>
      </c>
      <c r="AD6176" s="63"/>
      <c r="AE6176" s="54" t="s">
        <v>176</v>
      </c>
      <c r="AG6176" s="63"/>
      <c r="AK6176" s="64"/>
      <c r="AL6176" s="64"/>
      <c r="AM6176" s="65"/>
      <c r="AO6176" s="64"/>
      <c r="AP6176" s="66"/>
      <c r="AQ6176" s="66"/>
      <c r="AS6176" s="67"/>
      <c r="AT6176" s="68"/>
    </row>
    <row r="6177" spans="1:46" x14ac:dyDescent="0.25">
      <c r="A6177" s="60">
        <v>93859.421508532949</v>
      </c>
      <c r="B6177" s="54">
        <f t="shared" si="251"/>
        <v>22</v>
      </c>
      <c r="C6177" s="54">
        <f t="shared" si="252"/>
        <v>6168</v>
      </c>
      <c r="D6177" s="60">
        <v>93859.421508532949</v>
      </c>
      <c r="G6177" s="63"/>
      <c r="I6177" s="64"/>
      <c r="J6177" s="64"/>
      <c r="K6177" s="65"/>
      <c r="M6177" s="64"/>
      <c r="N6177" s="66"/>
      <c r="O6177" s="66"/>
      <c r="Q6177" s="67"/>
      <c r="R6177" s="68"/>
      <c r="S6177" s="63"/>
      <c r="AC6177" s="63">
        <v>91059.948911746033</v>
      </c>
      <c r="AD6177" s="63"/>
      <c r="AE6177" s="54" t="s">
        <v>177</v>
      </c>
      <c r="AG6177" s="63"/>
      <c r="AK6177" s="64"/>
      <c r="AL6177" s="64"/>
      <c r="AM6177" s="65"/>
      <c r="AO6177" s="64"/>
      <c r="AP6177" s="66"/>
      <c r="AQ6177" s="66"/>
      <c r="AS6177" s="67"/>
      <c r="AT6177" s="68"/>
    </row>
    <row r="6178" spans="1:46" x14ac:dyDescent="0.25">
      <c r="A6178" s="60">
        <v>93874.149666133337</v>
      </c>
      <c r="B6178" s="54">
        <f t="shared" si="251"/>
        <v>23</v>
      </c>
      <c r="C6178" s="54">
        <f t="shared" si="252"/>
        <v>6169</v>
      </c>
      <c r="D6178" s="60">
        <v>93874.149666133337</v>
      </c>
      <c r="G6178" s="63"/>
      <c r="I6178" s="64"/>
      <c r="J6178" s="64"/>
      <c r="K6178" s="65"/>
      <c r="M6178" s="64"/>
      <c r="N6178" s="66"/>
      <c r="O6178" s="66"/>
      <c r="Q6178" s="67"/>
      <c r="R6178" s="68"/>
      <c r="S6178" s="63"/>
      <c r="AC6178" s="63">
        <v>91074.688895888161</v>
      </c>
      <c r="AD6178" s="63"/>
      <c r="AE6178" s="54" t="s">
        <v>176</v>
      </c>
      <c r="AG6178" s="63"/>
      <c r="AK6178" s="64"/>
      <c r="AL6178" s="64"/>
      <c r="AM6178" s="65"/>
      <c r="AO6178" s="64"/>
      <c r="AP6178" s="66"/>
      <c r="AQ6178" s="66"/>
      <c r="AS6178" s="67"/>
      <c r="AT6178" s="68"/>
    </row>
    <row r="6179" spans="1:46" x14ac:dyDescent="0.25">
      <c r="A6179" s="60">
        <v>93888.869668662548</v>
      </c>
      <c r="B6179" s="54">
        <f t="shared" si="251"/>
        <v>24</v>
      </c>
      <c r="C6179" s="54">
        <f t="shared" si="252"/>
        <v>6170</v>
      </c>
      <c r="D6179" s="60">
        <v>93888.869668662548</v>
      </c>
      <c r="G6179" s="63"/>
      <c r="I6179" s="64"/>
      <c r="J6179" s="64"/>
      <c r="K6179" s="65"/>
      <c r="M6179" s="64"/>
      <c r="N6179" s="66"/>
      <c r="O6179" s="66"/>
      <c r="Q6179" s="67"/>
      <c r="R6179" s="68"/>
      <c r="S6179" s="63"/>
      <c r="AC6179" s="63">
        <v>91089.618748450186</v>
      </c>
      <c r="AD6179" s="63"/>
      <c r="AE6179" s="54" t="s">
        <v>177</v>
      </c>
      <c r="AG6179" s="63"/>
      <c r="AK6179" s="64"/>
      <c r="AL6179" s="64"/>
      <c r="AM6179" s="65"/>
      <c r="AO6179" s="64"/>
      <c r="AP6179" s="66"/>
      <c r="AQ6179" s="66"/>
      <c r="AS6179" s="67"/>
      <c r="AT6179" s="68"/>
    </row>
    <row r="6180" spans="1:46" x14ac:dyDescent="0.25">
      <c r="A6180" s="60">
        <v>93903.627874274272</v>
      </c>
      <c r="B6180" s="54">
        <f t="shared" si="251"/>
        <v>1</v>
      </c>
      <c r="C6180" s="54">
        <f t="shared" si="252"/>
        <v>6171</v>
      </c>
      <c r="D6180" s="60">
        <v>93903.627874274272</v>
      </c>
      <c r="G6180" s="63"/>
      <c r="I6180" s="64"/>
      <c r="J6180" s="64"/>
      <c r="K6180" s="65"/>
      <c r="M6180" s="64"/>
      <c r="N6180" s="66"/>
      <c r="O6180" s="66"/>
      <c r="Q6180" s="67"/>
      <c r="R6180" s="68"/>
      <c r="S6180" s="63"/>
      <c r="AC6180" s="63">
        <v>91103.99714832101</v>
      </c>
      <c r="AD6180" s="63"/>
      <c r="AE6180" s="54" t="s">
        <v>176</v>
      </c>
      <c r="AG6180" s="63"/>
      <c r="AK6180" s="64"/>
      <c r="AL6180" s="64"/>
      <c r="AM6180" s="65"/>
      <c r="AO6180" s="64"/>
      <c r="AP6180" s="66"/>
      <c r="AQ6180" s="66"/>
      <c r="AS6180" s="67"/>
      <c r="AT6180" s="68"/>
    </row>
    <row r="6181" spans="1:46" x14ac:dyDescent="0.25">
      <c r="A6181" s="60">
        <v>93918.441210079473</v>
      </c>
      <c r="B6181" s="54">
        <f t="shared" si="251"/>
        <v>2</v>
      </c>
      <c r="C6181" s="54">
        <f t="shared" si="252"/>
        <v>6172</v>
      </c>
      <c r="D6181" s="60">
        <v>93918.441210079473</v>
      </c>
      <c r="G6181" s="63"/>
      <c r="I6181" s="64"/>
      <c r="J6181" s="64"/>
      <c r="K6181" s="65"/>
      <c r="M6181" s="64"/>
      <c r="N6181" s="66"/>
      <c r="O6181" s="66"/>
      <c r="Q6181" s="67"/>
      <c r="R6181" s="68"/>
      <c r="S6181" s="63"/>
      <c r="AC6181" s="63">
        <v>91119.234814272262</v>
      </c>
      <c r="AD6181" s="63"/>
      <c r="AE6181" s="54" t="s">
        <v>177</v>
      </c>
      <c r="AG6181" s="63"/>
      <c r="AK6181" s="64"/>
      <c r="AL6181" s="64"/>
      <c r="AM6181" s="65"/>
      <c r="AO6181" s="64"/>
      <c r="AP6181" s="66"/>
      <c r="AQ6181" s="66"/>
      <c r="AS6181" s="67"/>
      <c r="AT6181" s="68"/>
    </row>
    <row r="6182" spans="1:46" x14ac:dyDescent="0.25">
      <c r="A6182" s="60">
        <v>93933.350688700564</v>
      </c>
      <c r="B6182" s="54">
        <f t="shared" si="251"/>
        <v>3</v>
      </c>
      <c r="C6182" s="54">
        <f t="shared" si="252"/>
        <v>6173</v>
      </c>
      <c r="D6182" s="60">
        <v>93933.350688700564</v>
      </c>
      <c r="G6182" s="63"/>
      <c r="I6182" s="64"/>
      <c r="J6182" s="64"/>
      <c r="K6182" s="65"/>
      <c r="M6182" s="64"/>
      <c r="N6182" s="66"/>
      <c r="O6182" s="66"/>
      <c r="Q6182" s="67"/>
      <c r="R6182" s="68"/>
      <c r="S6182" s="63"/>
      <c r="AC6182" s="63">
        <v>91133.326928954571</v>
      </c>
      <c r="AD6182" s="63"/>
      <c r="AE6182" s="54" t="s">
        <v>176</v>
      </c>
      <c r="AG6182" s="63"/>
      <c r="AK6182" s="64"/>
      <c r="AL6182" s="64"/>
      <c r="AM6182" s="65"/>
      <c r="AO6182" s="64"/>
      <c r="AP6182" s="66"/>
      <c r="AQ6182" s="66"/>
      <c r="AS6182" s="67"/>
      <c r="AT6182" s="68"/>
    </row>
    <row r="6183" spans="1:46" x14ac:dyDescent="0.25">
      <c r="A6183" s="60">
        <v>93948.363913798705</v>
      </c>
      <c r="B6183" s="54">
        <f t="shared" si="251"/>
        <v>4</v>
      </c>
      <c r="C6183" s="54">
        <f t="shared" si="252"/>
        <v>6174</v>
      </c>
      <c r="D6183" s="60">
        <v>93948.363913798705</v>
      </c>
      <c r="G6183" s="63"/>
      <c r="I6183" s="64"/>
      <c r="J6183" s="64"/>
      <c r="K6183" s="65"/>
      <c r="M6183" s="64"/>
      <c r="N6183" s="66"/>
      <c r="O6183" s="66"/>
      <c r="Q6183" s="67"/>
      <c r="R6183" s="68"/>
      <c r="S6183" s="63"/>
      <c r="AC6183" s="63">
        <v>91148.780661496799</v>
      </c>
      <c r="AD6183" s="63"/>
      <c r="AE6183" s="54" t="s">
        <v>177</v>
      </c>
      <c r="AG6183" s="63"/>
      <c r="AK6183" s="64"/>
      <c r="AL6183" s="64"/>
      <c r="AM6183" s="65"/>
      <c r="AO6183" s="64"/>
      <c r="AP6183" s="66"/>
      <c r="AQ6183" s="66"/>
      <c r="AS6183" s="67"/>
      <c r="AT6183" s="68"/>
    </row>
    <row r="6184" spans="1:46" x14ac:dyDescent="0.25">
      <c r="A6184" s="60">
        <v>93963.509270003531</v>
      </c>
      <c r="B6184" s="54">
        <f t="shared" si="251"/>
        <v>5</v>
      </c>
      <c r="C6184" s="54">
        <f t="shared" si="252"/>
        <v>6175</v>
      </c>
      <c r="D6184" s="60">
        <v>93963.509270003531</v>
      </c>
      <c r="G6184" s="63"/>
      <c r="I6184" s="64"/>
      <c r="J6184" s="64"/>
      <c r="K6184" s="65"/>
      <c r="M6184" s="64"/>
      <c r="N6184" s="66"/>
      <c r="O6184" s="66"/>
      <c r="Q6184" s="67"/>
      <c r="R6184" s="68"/>
      <c r="S6184" s="63"/>
      <c r="AC6184" s="63">
        <v>91162.714385798201</v>
      </c>
      <c r="AD6184" s="63"/>
      <c r="AE6184" s="54" t="s">
        <v>176</v>
      </c>
      <c r="AG6184" s="63"/>
      <c r="AK6184" s="64"/>
      <c r="AL6184" s="64"/>
      <c r="AM6184" s="65"/>
      <c r="AO6184" s="64"/>
      <c r="AP6184" s="66"/>
      <c r="AQ6184" s="66"/>
      <c r="AS6184" s="67"/>
      <c r="AT6184" s="68"/>
    </row>
    <row r="6185" spans="1:46" x14ac:dyDescent="0.25">
      <c r="A6185" s="60">
        <v>93978.779631252866</v>
      </c>
      <c r="B6185" s="54">
        <f t="shared" si="251"/>
        <v>6</v>
      </c>
      <c r="C6185" s="54">
        <f t="shared" si="252"/>
        <v>6176</v>
      </c>
      <c r="D6185" s="60">
        <v>93978.779631252866</v>
      </c>
      <c r="G6185" s="63"/>
      <c r="I6185" s="64"/>
      <c r="J6185" s="64"/>
      <c r="K6185" s="65"/>
      <c r="M6185" s="64"/>
      <c r="N6185" s="66"/>
      <c r="O6185" s="66"/>
      <c r="Q6185" s="67"/>
      <c r="R6185" s="68"/>
      <c r="S6185" s="63"/>
      <c r="AC6185" s="63">
        <v>91178.253021939658</v>
      </c>
      <c r="AD6185" s="63"/>
      <c r="AE6185" s="54" t="s">
        <v>177</v>
      </c>
      <c r="AG6185" s="63"/>
      <c r="AK6185" s="64"/>
      <c r="AL6185" s="64"/>
      <c r="AM6185" s="65"/>
      <c r="AO6185" s="64"/>
      <c r="AP6185" s="66"/>
      <c r="AQ6185" s="66"/>
      <c r="AS6185" s="67"/>
      <c r="AT6185" s="68"/>
    </row>
    <row r="6186" spans="1:46" x14ac:dyDescent="0.25">
      <c r="A6186" s="60">
        <v>93994.185204066802</v>
      </c>
      <c r="B6186" s="54">
        <f t="shared" si="251"/>
        <v>7</v>
      </c>
      <c r="C6186" s="54">
        <f t="shared" si="252"/>
        <v>6177</v>
      </c>
      <c r="D6186" s="60">
        <v>93994.185204066802</v>
      </c>
      <c r="G6186" s="63"/>
      <c r="I6186" s="64"/>
      <c r="J6186" s="64"/>
      <c r="K6186" s="65"/>
      <c r="M6186" s="64"/>
      <c r="N6186" s="66"/>
      <c r="O6186" s="66"/>
      <c r="Q6186" s="67"/>
      <c r="R6186" s="68"/>
      <c r="S6186" s="63"/>
      <c r="AC6186" s="63">
        <v>91192.187829156872</v>
      </c>
      <c r="AD6186" s="63"/>
      <c r="AE6186" s="54" t="s">
        <v>176</v>
      </c>
      <c r="AG6186" s="63"/>
      <c r="AK6186" s="64"/>
      <c r="AL6186" s="64"/>
      <c r="AM6186" s="65"/>
      <c r="AO6186" s="64"/>
      <c r="AP6186" s="66"/>
      <c r="AQ6186" s="66"/>
      <c r="AS6186" s="67"/>
      <c r="AT6186" s="68"/>
    </row>
    <row r="6187" spans="1:46" x14ac:dyDescent="0.25">
      <c r="A6187" s="60">
        <v>94009.702461826615</v>
      </c>
      <c r="B6187" s="54">
        <f t="shared" si="251"/>
        <v>8</v>
      </c>
      <c r="C6187" s="54">
        <f t="shared" si="252"/>
        <v>6178</v>
      </c>
      <c r="D6187" s="60">
        <v>94009.702461826615</v>
      </c>
      <c r="G6187" s="63"/>
      <c r="I6187" s="64"/>
      <c r="J6187" s="64"/>
      <c r="K6187" s="65"/>
      <c r="M6187" s="64"/>
      <c r="N6187" s="66"/>
      <c r="O6187" s="66"/>
      <c r="Q6187" s="67"/>
      <c r="R6187" s="68"/>
      <c r="S6187" s="63"/>
      <c r="AC6187" s="63">
        <v>91207.667145910673</v>
      </c>
      <c r="AD6187" s="63"/>
      <c r="AE6187" s="54" t="s">
        <v>177</v>
      </c>
      <c r="AG6187" s="63"/>
      <c r="AK6187" s="64"/>
      <c r="AL6187" s="64"/>
      <c r="AM6187" s="65"/>
      <c r="AO6187" s="64"/>
      <c r="AP6187" s="66"/>
      <c r="AQ6187" s="66"/>
      <c r="AS6187" s="67"/>
      <c r="AT6187" s="68"/>
    </row>
    <row r="6188" spans="1:46" x14ac:dyDescent="0.25">
      <c r="A6188" s="60">
        <v>94025.32151141623</v>
      </c>
      <c r="B6188" s="54">
        <f t="shared" si="251"/>
        <v>9</v>
      </c>
      <c r="C6188" s="54">
        <f t="shared" si="252"/>
        <v>6179</v>
      </c>
      <c r="D6188" s="60">
        <v>94025.32151141623</v>
      </c>
      <c r="G6188" s="63"/>
      <c r="I6188" s="64"/>
      <c r="J6188" s="64"/>
      <c r="K6188" s="65"/>
      <c r="M6188" s="64"/>
      <c r="N6188" s="66"/>
      <c r="O6188" s="66"/>
      <c r="Q6188" s="67"/>
      <c r="R6188" s="68"/>
      <c r="S6188" s="63"/>
      <c r="AC6188" s="63">
        <v>91221.766929502599</v>
      </c>
      <c r="AD6188" s="63"/>
      <c r="AE6188" s="54" t="s">
        <v>176</v>
      </c>
      <c r="AG6188" s="63"/>
      <c r="AK6188" s="64"/>
      <c r="AL6188" s="64"/>
      <c r="AM6188" s="65"/>
      <c r="AO6188" s="64"/>
      <c r="AP6188" s="66"/>
      <c r="AQ6188" s="66"/>
      <c r="AS6188" s="67"/>
      <c r="AT6188" s="68"/>
    </row>
    <row r="6189" spans="1:46" x14ac:dyDescent="0.25">
      <c r="A6189" s="60">
        <v>94041.00657200953</v>
      </c>
      <c r="B6189" s="54">
        <f t="shared" si="251"/>
        <v>10</v>
      </c>
      <c r="C6189" s="54">
        <f t="shared" si="252"/>
        <v>6180</v>
      </c>
      <c r="D6189" s="60">
        <v>94041.00657200953</v>
      </c>
      <c r="G6189" s="63"/>
      <c r="I6189" s="64"/>
      <c r="J6189" s="64"/>
      <c r="K6189" s="65"/>
      <c r="M6189" s="64"/>
      <c r="N6189" s="66"/>
      <c r="O6189" s="66"/>
      <c r="Q6189" s="67"/>
      <c r="R6189" s="68"/>
      <c r="S6189" s="63"/>
      <c r="AC6189" s="63">
        <v>91237.054439041298</v>
      </c>
      <c r="AD6189" s="63"/>
      <c r="AE6189" s="54" t="s">
        <v>177</v>
      </c>
      <c r="AG6189" s="63"/>
      <c r="AK6189" s="64"/>
      <c r="AL6189" s="64"/>
      <c r="AM6189" s="65"/>
      <c r="AO6189" s="64"/>
      <c r="AP6189" s="66"/>
      <c r="AQ6189" s="66"/>
      <c r="AS6189" s="67"/>
      <c r="AT6189" s="68"/>
    </row>
    <row r="6190" spans="1:46" x14ac:dyDescent="0.25">
      <c r="A6190" s="60">
        <v>94056.730657285079</v>
      </c>
      <c r="B6190" s="54">
        <f t="shared" si="251"/>
        <v>11</v>
      </c>
      <c r="C6190" s="54">
        <f t="shared" si="252"/>
        <v>6181</v>
      </c>
      <c r="D6190" s="60">
        <v>94056.730657285079</v>
      </c>
      <c r="G6190" s="63"/>
      <c r="I6190" s="64"/>
      <c r="J6190" s="64"/>
      <c r="K6190" s="65"/>
      <c r="M6190" s="64"/>
      <c r="N6190" s="66"/>
      <c r="O6190" s="66"/>
      <c r="Q6190" s="67"/>
      <c r="R6190" s="68"/>
      <c r="S6190" s="63"/>
      <c r="AC6190" s="63">
        <v>91251.457101217005</v>
      </c>
      <c r="AD6190" s="63"/>
      <c r="AE6190" s="54" t="s">
        <v>176</v>
      </c>
      <c r="AG6190" s="63"/>
      <c r="AK6190" s="64"/>
      <c r="AL6190" s="64"/>
      <c r="AM6190" s="65"/>
      <c r="AO6190" s="64"/>
      <c r="AP6190" s="66"/>
      <c r="AQ6190" s="66"/>
      <c r="AS6190" s="67"/>
      <c r="AT6190" s="68"/>
    </row>
    <row r="6191" spans="1:46" x14ac:dyDescent="0.25">
      <c r="A6191" s="60">
        <v>94072.455476238858</v>
      </c>
      <c r="B6191" s="54">
        <f t="shared" si="251"/>
        <v>12</v>
      </c>
      <c r="C6191" s="54">
        <f t="shared" si="252"/>
        <v>6182</v>
      </c>
      <c r="D6191" s="60">
        <v>94072.455476238858</v>
      </c>
      <c r="G6191" s="63"/>
      <c r="I6191" s="64"/>
      <c r="J6191" s="64"/>
      <c r="K6191" s="65"/>
      <c r="M6191" s="64"/>
      <c r="N6191" s="66"/>
      <c r="O6191" s="66"/>
      <c r="Q6191" s="67"/>
      <c r="R6191" s="68"/>
      <c r="S6191" s="63"/>
      <c r="AC6191" s="63">
        <v>91266.451222197618</v>
      </c>
      <c r="AD6191" s="63"/>
      <c r="AE6191" s="54" t="s">
        <v>177</v>
      </c>
      <c r="AG6191" s="63"/>
      <c r="AK6191" s="64"/>
      <c r="AL6191" s="64"/>
      <c r="AM6191" s="65"/>
      <c r="AO6191" s="64"/>
      <c r="AP6191" s="66"/>
      <c r="AQ6191" s="66"/>
      <c r="AS6191" s="67"/>
      <c r="AT6191" s="68"/>
    </row>
    <row r="6192" spans="1:46" x14ac:dyDescent="0.25">
      <c r="A6192" s="60">
        <v>94088.14508162858</v>
      </c>
      <c r="B6192" s="54">
        <f t="shared" si="251"/>
        <v>13</v>
      </c>
      <c r="C6192" s="54">
        <f t="shared" si="252"/>
        <v>6183</v>
      </c>
      <c r="D6192" s="60">
        <v>94088.14508162858</v>
      </c>
      <c r="G6192" s="63"/>
      <c r="I6192" s="64"/>
      <c r="J6192" s="64"/>
      <c r="K6192" s="65"/>
      <c r="M6192" s="64"/>
      <c r="N6192" s="66"/>
      <c r="O6192" s="66"/>
      <c r="Q6192" s="67"/>
      <c r="R6192" s="68"/>
      <c r="S6192" s="63"/>
      <c r="AC6192" s="63">
        <v>91281.236502643675</v>
      </c>
      <c r="AD6192" s="63"/>
      <c r="AE6192" s="54" t="s">
        <v>176</v>
      </c>
      <c r="AG6192" s="63"/>
      <c r="AK6192" s="64"/>
      <c r="AL6192" s="64"/>
      <c r="AM6192" s="65"/>
      <c r="AO6192" s="64"/>
      <c r="AP6192" s="66"/>
      <c r="AQ6192" s="66"/>
      <c r="AS6192" s="67"/>
      <c r="AT6192" s="68"/>
    </row>
    <row r="6193" spans="1:46" x14ac:dyDescent="0.25">
      <c r="A6193" s="60">
        <v>94103.769649113994</v>
      </c>
      <c r="B6193" s="54">
        <f t="shared" si="251"/>
        <v>14</v>
      </c>
      <c r="C6193" s="54">
        <f t="shared" si="252"/>
        <v>6184</v>
      </c>
      <c r="D6193" s="60">
        <v>94103.769649113994</v>
      </c>
      <c r="G6193" s="63"/>
      <c r="I6193" s="64"/>
      <c r="J6193" s="64"/>
      <c r="K6193" s="65"/>
      <c r="M6193" s="64"/>
      <c r="N6193" s="66"/>
      <c r="O6193" s="66"/>
      <c r="Q6193" s="67"/>
      <c r="R6193" s="68"/>
      <c r="S6193" s="63"/>
      <c r="AC6193" s="63">
        <v>91295.884131272323</v>
      </c>
      <c r="AD6193" s="63"/>
      <c r="AE6193" s="54" t="s">
        <v>177</v>
      </c>
      <c r="AG6193" s="63"/>
      <c r="AK6193" s="64"/>
      <c r="AL6193" s="64"/>
      <c r="AM6193" s="65"/>
      <c r="AO6193" s="64"/>
      <c r="AP6193" s="66"/>
      <c r="AQ6193" s="66"/>
      <c r="AS6193" s="67"/>
      <c r="AT6193" s="68"/>
    </row>
    <row r="6194" spans="1:46" x14ac:dyDescent="0.25">
      <c r="A6194" s="60">
        <v>94119.295384678524</v>
      </c>
      <c r="B6194" s="54">
        <f t="shared" si="251"/>
        <v>15</v>
      </c>
      <c r="C6194" s="54">
        <f t="shared" si="252"/>
        <v>6185</v>
      </c>
      <c r="D6194" s="60">
        <v>94119.295384678524</v>
      </c>
      <c r="G6194" s="63"/>
      <c r="I6194" s="64"/>
      <c r="J6194" s="64"/>
      <c r="K6194" s="65"/>
      <c r="M6194" s="64"/>
      <c r="N6194" s="66"/>
      <c r="O6194" s="66"/>
      <c r="Q6194" s="67"/>
      <c r="R6194" s="68"/>
      <c r="S6194" s="63"/>
      <c r="AC6194" s="63">
        <v>91311.046397058759</v>
      </c>
      <c r="AD6194" s="63"/>
      <c r="AE6194" s="54" t="s">
        <v>176</v>
      </c>
      <c r="AG6194" s="63"/>
      <c r="AK6194" s="64"/>
      <c r="AL6194" s="64"/>
      <c r="AM6194" s="65"/>
      <c r="AO6194" s="64"/>
      <c r="AP6194" s="66"/>
      <c r="AQ6194" s="66"/>
      <c r="AS6194" s="67"/>
      <c r="AT6194" s="68"/>
    </row>
    <row r="6195" spans="1:46" x14ac:dyDescent="0.25">
      <c r="A6195" s="60">
        <v>94134.709623920266</v>
      </c>
      <c r="B6195" s="54">
        <f t="shared" si="251"/>
        <v>16</v>
      </c>
      <c r="C6195" s="54">
        <f t="shared" si="252"/>
        <v>6186</v>
      </c>
      <c r="D6195" s="60">
        <v>94134.709623920266</v>
      </c>
      <c r="G6195" s="63"/>
      <c r="I6195" s="64"/>
      <c r="J6195" s="64"/>
      <c r="K6195" s="65"/>
      <c r="M6195" s="64"/>
      <c r="N6195" s="66"/>
      <c r="O6195" s="66"/>
      <c r="Q6195" s="67"/>
      <c r="R6195" s="68"/>
      <c r="S6195" s="63"/>
      <c r="AC6195" s="63">
        <v>91325.361406694632</v>
      </c>
      <c r="AD6195" s="63"/>
      <c r="AE6195" s="54" t="s">
        <v>177</v>
      </c>
      <c r="AG6195" s="63"/>
      <c r="AK6195" s="64"/>
      <c r="AL6195" s="64"/>
      <c r="AM6195" s="65"/>
      <c r="AO6195" s="64"/>
      <c r="AP6195" s="66"/>
      <c r="AQ6195" s="66"/>
      <c r="AS6195" s="67"/>
      <c r="AT6195" s="68"/>
    </row>
    <row r="6196" spans="1:46" x14ac:dyDescent="0.25">
      <c r="A6196" s="60">
        <v>94149.990284996573</v>
      </c>
      <c r="B6196" s="54">
        <f t="shared" si="251"/>
        <v>17</v>
      </c>
      <c r="C6196" s="54">
        <f t="shared" si="252"/>
        <v>6187</v>
      </c>
      <c r="D6196" s="60">
        <v>94149.990284996573</v>
      </c>
      <c r="G6196" s="63"/>
      <c r="I6196" s="64"/>
      <c r="J6196" s="64"/>
      <c r="K6196" s="65"/>
      <c r="M6196" s="64"/>
      <c r="N6196" s="66"/>
      <c r="O6196" s="66"/>
      <c r="Q6196" s="67"/>
      <c r="R6196" s="68"/>
      <c r="S6196" s="63"/>
      <c r="AC6196" s="63">
        <v>91340.806247991975</v>
      </c>
      <c r="AD6196" s="63"/>
      <c r="AE6196" s="54" t="s">
        <v>176</v>
      </c>
      <c r="AG6196" s="63"/>
      <c r="AK6196" s="64"/>
      <c r="AL6196" s="64"/>
      <c r="AM6196" s="65"/>
      <c r="AO6196" s="64"/>
      <c r="AP6196" s="66"/>
      <c r="AQ6196" s="66"/>
      <c r="AS6196" s="67"/>
      <c r="AT6196" s="68"/>
    </row>
    <row r="6197" spans="1:46" x14ac:dyDescent="0.25">
      <c r="A6197" s="60">
        <v>94165.145112717524</v>
      </c>
      <c r="B6197" s="54">
        <f t="shared" si="251"/>
        <v>18</v>
      </c>
      <c r="C6197" s="54">
        <f t="shared" si="252"/>
        <v>6188</v>
      </c>
      <c r="D6197" s="60">
        <v>94165.145112717524</v>
      </c>
      <c r="G6197" s="63"/>
      <c r="I6197" s="64"/>
      <c r="J6197" s="64"/>
      <c r="K6197" s="65"/>
      <c r="M6197" s="64"/>
      <c r="N6197" s="66"/>
      <c r="O6197" s="66"/>
      <c r="Q6197" s="67"/>
      <c r="R6197" s="68"/>
      <c r="S6197" s="63"/>
      <c r="AC6197" s="63">
        <v>91354.877641303465</v>
      </c>
      <c r="AD6197" s="63"/>
      <c r="AE6197" s="54" t="s">
        <v>177</v>
      </c>
      <c r="AG6197" s="63"/>
      <c r="AK6197" s="64"/>
      <c r="AL6197" s="64"/>
      <c r="AM6197" s="65"/>
      <c r="AO6197" s="64"/>
      <c r="AP6197" s="66"/>
      <c r="AQ6197" s="66"/>
      <c r="AS6197" s="67"/>
      <c r="AT6197" s="68"/>
    </row>
    <row r="6198" spans="1:46" x14ac:dyDescent="0.25">
      <c r="A6198" s="60">
        <v>94180.168129588012</v>
      </c>
      <c r="B6198" s="54">
        <f t="shared" si="251"/>
        <v>19</v>
      </c>
      <c r="C6198" s="54">
        <f t="shared" si="252"/>
        <v>6189</v>
      </c>
      <c r="D6198" s="60">
        <v>94180.168129588012</v>
      </c>
      <c r="G6198" s="63"/>
      <c r="I6198" s="64"/>
      <c r="J6198" s="64"/>
      <c r="K6198" s="65"/>
      <c r="M6198" s="64"/>
      <c r="N6198" s="66"/>
      <c r="O6198" s="66"/>
      <c r="Q6198" s="67"/>
      <c r="R6198" s="68"/>
      <c r="S6198" s="63"/>
      <c r="AC6198" s="63">
        <v>91370.453244345728</v>
      </c>
      <c r="AD6198" s="63"/>
      <c r="AE6198" s="54" t="s">
        <v>176</v>
      </c>
      <c r="AG6198" s="63"/>
      <c r="AK6198" s="64"/>
      <c r="AL6198" s="64"/>
      <c r="AM6198" s="65"/>
      <c r="AO6198" s="64"/>
      <c r="AP6198" s="66"/>
      <c r="AQ6198" s="66"/>
      <c r="AS6198" s="67"/>
      <c r="AT6198" s="68"/>
    </row>
    <row r="6199" spans="1:46" x14ac:dyDescent="0.25">
      <c r="A6199" s="60">
        <v>94195.08540871134</v>
      </c>
      <c r="B6199" s="54">
        <f t="shared" si="251"/>
        <v>20</v>
      </c>
      <c r="C6199" s="54">
        <f t="shared" si="252"/>
        <v>6190</v>
      </c>
      <c r="D6199" s="60">
        <v>94195.08540871134</v>
      </c>
      <c r="G6199" s="63"/>
      <c r="I6199" s="64"/>
      <c r="J6199" s="64"/>
      <c r="K6199" s="65"/>
      <c r="M6199" s="64"/>
      <c r="N6199" s="66"/>
      <c r="O6199" s="66"/>
      <c r="Q6199" s="67"/>
      <c r="R6199" s="68"/>
      <c r="S6199" s="63"/>
      <c r="AC6199" s="63">
        <v>91384.427727028728</v>
      </c>
      <c r="AD6199" s="63"/>
      <c r="AE6199" s="54" t="s">
        <v>177</v>
      </c>
      <c r="AG6199" s="63"/>
      <c r="AK6199" s="64"/>
      <c r="AL6199" s="64"/>
      <c r="AM6199" s="65"/>
      <c r="AO6199" s="64"/>
      <c r="AP6199" s="66"/>
      <c r="AQ6199" s="66"/>
      <c r="AS6199" s="67"/>
      <c r="AT6199" s="68"/>
    </row>
    <row r="6200" spans="1:46" x14ac:dyDescent="0.25">
      <c r="A6200" s="60">
        <v>94209.905468767509</v>
      </c>
      <c r="B6200" s="54">
        <f t="shared" si="251"/>
        <v>21</v>
      </c>
      <c r="C6200" s="54">
        <f t="shared" si="252"/>
        <v>6191</v>
      </c>
      <c r="D6200" s="60">
        <v>94209.905468767509</v>
      </c>
      <c r="G6200" s="63"/>
      <c r="I6200" s="64"/>
      <c r="J6200" s="64"/>
      <c r="K6200" s="65"/>
      <c r="M6200" s="64"/>
      <c r="N6200" s="66"/>
      <c r="O6200" s="66"/>
      <c r="Q6200" s="67"/>
      <c r="R6200" s="68"/>
      <c r="S6200" s="63"/>
      <c r="AC6200" s="63">
        <v>91399.969826535322</v>
      </c>
      <c r="AD6200" s="63"/>
      <c r="AE6200" s="54" t="s">
        <v>176</v>
      </c>
      <c r="AG6200" s="63"/>
      <c r="AK6200" s="64"/>
      <c r="AL6200" s="64"/>
      <c r="AM6200" s="65"/>
      <c r="AO6200" s="64"/>
      <c r="AP6200" s="66"/>
      <c r="AQ6200" s="66"/>
      <c r="AS6200" s="67"/>
      <c r="AT6200" s="68"/>
    </row>
    <row r="6201" spans="1:46" x14ac:dyDescent="0.25">
      <c r="A6201" s="60">
        <v>94224.667363913264</v>
      </c>
      <c r="B6201" s="54">
        <f t="shared" si="251"/>
        <v>22</v>
      </c>
      <c r="C6201" s="54">
        <f t="shared" si="252"/>
        <v>6192</v>
      </c>
      <c r="D6201" s="60">
        <v>94224.667363913264</v>
      </c>
      <c r="G6201" s="63"/>
      <c r="I6201" s="64"/>
      <c r="J6201" s="64"/>
      <c r="K6201" s="65"/>
      <c r="M6201" s="64"/>
      <c r="N6201" s="66"/>
      <c r="O6201" s="66"/>
      <c r="Q6201" s="67"/>
      <c r="R6201" s="68"/>
      <c r="S6201" s="63"/>
      <c r="AC6201" s="63">
        <v>91414.014166876208</v>
      </c>
      <c r="AD6201" s="63"/>
      <c r="AE6201" s="54" t="s">
        <v>177</v>
      </c>
      <c r="AG6201" s="63"/>
      <c r="AK6201" s="64"/>
      <c r="AL6201" s="64"/>
      <c r="AM6201" s="65"/>
      <c r="AO6201" s="64"/>
      <c r="AP6201" s="66"/>
      <c r="AQ6201" s="66"/>
      <c r="AS6201" s="67"/>
      <c r="AT6201" s="68"/>
    </row>
    <row r="6202" spans="1:46" x14ac:dyDescent="0.25">
      <c r="A6202" s="60">
        <v>94239.38887927169</v>
      </c>
      <c r="B6202" s="54">
        <f t="shared" si="251"/>
        <v>23</v>
      </c>
      <c r="C6202" s="54">
        <f t="shared" si="252"/>
        <v>6193</v>
      </c>
      <c r="D6202" s="60">
        <v>94239.38887927169</v>
      </c>
      <c r="G6202" s="63"/>
      <c r="I6202" s="64"/>
      <c r="J6202" s="64"/>
      <c r="K6202" s="65"/>
      <c r="M6202" s="64"/>
      <c r="N6202" s="66"/>
      <c r="O6202" s="66"/>
      <c r="Q6202" s="67"/>
      <c r="R6202" s="68"/>
      <c r="S6202" s="63"/>
      <c r="AC6202" s="63">
        <v>91429.376982659101</v>
      </c>
      <c r="AD6202" s="63"/>
      <c r="AE6202" s="54" t="s">
        <v>176</v>
      </c>
      <c r="AG6202" s="63"/>
      <c r="AK6202" s="64"/>
      <c r="AL6202" s="64"/>
      <c r="AM6202" s="65"/>
      <c r="AO6202" s="64"/>
      <c r="AP6202" s="66"/>
      <c r="AQ6202" s="66"/>
      <c r="AS6202" s="67"/>
      <c r="AT6202" s="68"/>
    </row>
    <row r="6203" spans="1:46" x14ac:dyDescent="0.25">
      <c r="A6203" s="60">
        <v>94254.115033335984</v>
      </c>
      <c r="B6203" s="54">
        <f t="shared" si="251"/>
        <v>24</v>
      </c>
      <c r="C6203" s="54">
        <f t="shared" si="252"/>
        <v>6194</v>
      </c>
      <c r="D6203" s="60">
        <v>94254.115033335984</v>
      </c>
      <c r="G6203" s="63"/>
      <c r="I6203" s="64"/>
      <c r="J6203" s="64"/>
      <c r="K6203" s="65"/>
      <c r="M6203" s="64"/>
      <c r="N6203" s="66"/>
      <c r="O6203" s="66"/>
      <c r="Q6203" s="67"/>
      <c r="R6203" s="68"/>
      <c r="S6203" s="63"/>
      <c r="AC6203" s="63">
        <v>91443.638986696489</v>
      </c>
      <c r="AD6203" s="63"/>
      <c r="AE6203" s="54" t="s">
        <v>177</v>
      </c>
      <c r="AG6203" s="63"/>
      <c r="AK6203" s="64"/>
      <c r="AL6203" s="64"/>
      <c r="AM6203" s="65"/>
      <c r="AO6203" s="64"/>
      <c r="AP6203" s="66"/>
      <c r="AQ6203" s="66"/>
      <c r="AS6203" s="67"/>
      <c r="AT6203" s="68"/>
    </row>
    <row r="6204" spans="1:46" x14ac:dyDescent="0.25">
      <c r="A6204" s="60">
        <v>94268.865950419568</v>
      </c>
      <c r="B6204" s="54">
        <f t="shared" si="251"/>
        <v>1</v>
      </c>
      <c r="C6204" s="54">
        <f t="shared" si="252"/>
        <v>6195</v>
      </c>
      <c r="D6204" s="60">
        <v>94268.865950419568</v>
      </c>
      <c r="G6204" s="63"/>
      <c r="I6204" s="64"/>
      <c r="J6204" s="64"/>
      <c r="K6204" s="65"/>
      <c r="M6204" s="64"/>
      <c r="N6204" s="66"/>
      <c r="O6204" s="66"/>
      <c r="Q6204" s="67"/>
      <c r="R6204" s="68"/>
      <c r="S6204" s="63"/>
      <c r="AC6204" s="63">
        <v>91458.711725776084</v>
      </c>
      <c r="AD6204" s="63"/>
      <c r="AE6204" s="54" t="s">
        <v>176</v>
      </c>
      <c r="AG6204" s="63"/>
      <c r="AK6204" s="64"/>
      <c r="AL6204" s="64"/>
      <c r="AM6204" s="65"/>
      <c r="AO6204" s="64"/>
      <c r="AP6204" s="66"/>
      <c r="AQ6204" s="66"/>
      <c r="AS6204" s="67"/>
      <c r="AT6204" s="68"/>
    </row>
    <row r="6205" spans="1:46" x14ac:dyDescent="0.25">
      <c r="A6205" s="60">
        <v>94283.684815462213</v>
      </c>
      <c r="B6205" s="54">
        <f t="shared" si="251"/>
        <v>2</v>
      </c>
      <c r="C6205" s="54">
        <f t="shared" si="252"/>
        <v>6196</v>
      </c>
      <c r="D6205" s="60">
        <v>94283.684815462213</v>
      </c>
      <c r="G6205" s="63"/>
      <c r="I6205" s="64"/>
      <c r="J6205" s="64"/>
      <c r="K6205" s="65"/>
      <c r="M6205" s="64"/>
      <c r="N6205" s="66"/>
      <c r="O6205" s="66"/>
      <c r="Q6205" s="67"/>
      <c r="R6205" s="68"/>
      <c r="S6205" s="63"/>
      <c r="AC6205" s="63">
        <v>91473.289808665868</v>
      </c>
      <c r="AD6205" s="63"/>
      <c r="AE6205" s="54" t="s">
        <v>177</v>
      </c>
      <c r="AG6205" s="63"/>
      <c r="AK6205" s="64"/>
      <c r="AL6205" s="64"/>
      <c r="AM6205" s="65"/>
      <c r="AO6205" s="64"/>
      <c r="AP6205" s="66"/>
      <c r="AQ6205" s="66"/>
      <c r="AS6205" s="67"/>
      <c r="AT6205" s="68"/>
    </row>
    <row r="6206" spans="1:46" x14ac:dyDescent="0.25">
      <c r="A6206" s="60">
        <v>94298.586330317426</v>
      </c>
      <c r="B6206" s="54">
        <f t="shared" si="251"/>
        <v>3</v>
      </c>
      <c r="C6206" s="54">
        <f t="shared" si="252"/>
        <v>6197</v>
      </c>
      <c r="D6206" s="60">
        <v>94298.586330317426</v>
      </c>
      <c r="G6206" s="63"/>
      <c r="I6206" s="64"/>
      <c r="J6206" s="64"/>
      <c r="K6206" s="65"/>
      <c r="M6206" s="64"/>
      <c r="N6206" s="66"/>
      <c r="O6206" s="66"/>
      <c r="Q6206" s="67"/>
      <c r="R6206" s="68"/>
      <c r="S6206" s="63"/>
      <c r="AC6206" s="63">
        <v>91488.011454897467</v>
      </c>
      <c r="AD6206" s="63"/>
      <c r="AE6206" s="54" t="s">
        <v>176</v>
      </c>
      <c r="AG6206" s="63"/>
      <c r="AK6206" s="64"/>
      <c r="AL6206" s="64"/>
      <c r="AM6206" s="65"/>
      <c r="AO6206" s="64"/>
      <c r="AP6206" s="66"/>
      <c r="AQ6206" s="66"/>
      <c r="AS6206" s="67"/>
      <c r="AT6206" s="68"/>
    </row>
    <row r="6207" spans="1:46" x14ac:dyDescent="0.25">
      <c r="A6207" s="60">
        <v>94313.604786084965</v>
      </c>
      <c r="B6207" s="54">
        <f t="shared" si="251"/>
        <v>4</v>
      </c>
      <c r="C6207" s="54">
        <f t="shared" si="252"/>
        <v>6198</v>
      </c>
      <c r="D6207" s="60">
        <v>94313.604786084965</v>
      </c>
      <c r="G6207" s="63"/>
      <c r="I6207" s="64"/>
      <c r="J6207" s="64"/>
      <c r="K6207" s="65"/>
      <c r="M6207" s="64"/>
      <c r="N6207" s="66"/>
      <c r="O6207" s="66"/>
      <c r="Q6207" s="67"/>
      <c r="R6207" s="68"/>
      <c r="S6207" s="63"/>
      <c r="AC6207" s="63">
        <v>91502.936637976673</v>
      </c>
      <c r="AD6207" s="63"/>
      <c r="AE6207" s="54" t="s">
        <v>177</v>
      </c>
      <c r="AG6207" s="63"/>
      <c r="AK6207" s="64"/>
      <c r="AL6207" s="64"/>
      <c r="AM6207" s="65"/>
      <c r="AO6207" s="64"/>
      <c r="AP6207" s="66"/>
      <c r="AQ6207" s="66"/>
      <c r="AS6207" s="67"/>
      <c r="AT6207" s="68"/>
    </row>
    <row r="6208" spans="1:46" x14ac:dyDescent="0.25">
      <c r="A6208" s="60">
        <v>94328.741933006793</v>
      </c>
      <c r="B6208" s="54">
        <f t="shared" si="251"/>
        <v>5</v>
      </c>
      <c r="C6208" s="54">
        <f t="shared" si="252"/>
        <v>6199</v>
      </c>
      <c r="D6208" s="60">
        <v>94328.741933006793</v>
      </c>
      <c r="G6208" s="63"/>
      <c r="I6208" s="64"/>
      <c r="J6208" s="64"/>
      <c r="K6208" s="65"/>
      <c r="M6208" s="64"/>
      <c r="N6208" s="66"/>
      <c r="O6208" s="66"/>
      <c r="Q6208" s="67"/>
      <c r="R6208" s="68"/>
      <c r="S6208" s="63"/>
      <c r="AC6208" s="63">
        <v>91517.310590510257</v>
      </c>
      <c r="AD6208" s="63"/>
      <c r="AE6208" s="54" t="s">
        <v>176</v>
      </c>
      <c r="AG6208" s="63"/>
      <c r="AK6208" s="64"/>
      <c r="AL6208" s="64"/>
      <c r="AM6208" s="65"/>
      <c r="AO6208" s="64"/>
      <c r="AP6208" s="66"/>
      <c r="AQ6208" s="66"/>
      <c r="AS6208" s="67"/>
      <c r="AT6208" s="68"/>
    </row>
    <row r="6209" spans="1:46" x14ac:dyDescent="0.25">
      <c r="A6209" s="60">
        <v>94344.017794645391</v>
      </c>
      <c r="B6209" s="54">
        <f t="shared" si="251"/>
        <v>6</v>
      </c>
      <c r="C6209" s="54">
        <f t="shared" si="252"/>
        <v>6200</v>
      </c>
      <c r="D6209" s="60">
        <v>94344.017794645391</v>
      </c>
      <c r="G6209" s="63"/>
      <c r="I6209" s="64"/>
      <c r="J6209" s="64"/>
      <c r="K6209" s="65"/>
      <c r="M6209" s="64"/>
      <c r="N6209" s="66"/>
      <c r="O6209" s="66"/>
      <c r="Q6209" s="67"/>
      <c r="R6209" s="68"/>
      <c r="S6209" s="63"/>
      <c r="AC6209" s="63">
        <v>91532.545703412965</v>
      </c>
      <c r="AD6209" s="63"/>
      <c r="AE6209" s="54" t="s">
        <v>177</v>
      </c>
      <c r="AG6209" s="63"/>
      <c r="AK6209" s="64"/>
      <c r="AL6209" s="64"/>
      <c r="AM6209" s="65"/>
      <c r="AO6209" s="64"/>
      <c r="AP6209" s="66"/>
      <c r="AQ6209" s="66"/>
      <c r="AS6209" s="67"/>
      <c r="AT6209" s="68"/>
    </row>
    <row r="6210" spans="1:46" x14ac:dyDescent="0.25">
      <c r="A6210" s="60">
        <v>94359.415872136597</v>
      </c>
      <c r="B6210" s="54">
        <f t="shared" si="251"/>
        <v>7</v>
      </c>
      <c r="C6210" s="54">
        <f t="shared" si="252"/>
        <v>6201</v>
      </c>
      <c r="D6210" s="60">
        <v>94359.415872136597</v>
      </c>
      <c r="G6210" s="63"/>
      <c r="I6210" s="64"/>
      <c r="J6210" s="64"/>
      <c r="K6210" s="65"/>
      <c r="M6210" s="64"/>
      <c r="N6210" s="66"/>
      <c r="O6210" s="66"/>
      <c r="Q6210" s="67"/>
      <c r="R6210" s="68"/>
      <c r="S6210" s="63"/>
      <c r="AC6210" s="63">
        <v>91546.644449575804</v>
      </c>
      <c r="AD6210" s="63"/>
      <c r="AE6210" s="54" t="s">
        <v>176</v>
      </c>
      <c r="AG6210" s="63"/>
      <c r="AK6210" s="64"/>
      <c r="AL6210" s="64"/>
      <c r="AM6210" s="65"/>
      <c r="AO6210" s="64"/>
      <c r="AP6210" s="66"/>
      <c r="AQ6210" s="66"/>
      <c r="AS6210" s="67"/>
      <c r="AT6210" s="68"/>
    </row>
    <row r="6211" spans="1:46" x14ac:dyDescent="0.25">
      <c r="A6211" s="60">
        <v>94374.939126268495</v>
      </c>
      <c r="B6211" s="54">
        <f t="shared" si="251"/>
        <v>8</v>
      </c>
      <c r="C6211" s="54">
        <f t="shared" si="252"/>
        <v>6202</v>
      </c>
      <c r="D6211" s="60">
        <v>94374.939126268495</v>
      </c>
      <c r="G6211" s="63"/>
      <c r="I6211" s="64"/>
      <c r="J6211" s="64"/>
      <c r="K6211" s="65"/>
      <c r="M6211" s="64"/>
      <c r="N6211" s="66"/>
      <c r="O6211" s="66"/>
      <c r="Q6211" s="67"/>
      <c r="R6211" s="68"/>
      <c r="S6211" s="63"/>
      <c r="AC6211" s="63">
        <v>91562.099103255197</v>
      </c>
      <c r="AD6211" s="63"/>
      <c r="AE6211" s="54" t="s">
        <v>177</v>
      </c>
      <c r="AG6211" s="63"/>
      <c r="AK6211" s="64"/>
      <c r="AL6211" s="64"/>
      <c r="AM6211" s="65"/>
      <c r="AO6211" s="64"/>
      <c r="AP6211" s="66"/>
      <c r="AQ6211" s="66"/>
      <c r="AS6211" s="67"/>
      <c r="AT6211" s="68"/>
    </row>
    <row r="6212" spans="1:46" x14ac:dyDescent="0.25">
      <c r="A6212" s="60">
        <v>94390.552668221295</v>
      </c>
      <c r="B6212" s="54">
        <f t="shared" si="251"/>
        <v>9</v>
      </c>
      <c r="C6212" s="54">
        <f t="shared" si="252"/>
        <v>6203</v>
      </c>
      <c r="D6212" s="60">
        <v>94390.552668221295</v>
      </c>
      <c r="G6212" s="63"/>
      <c r="I6212" s="64"/>
      <c r="J6212" s="64"/>
      <c r="K6212" s="65"/>
      <c r="M6212" s="64"/>
      <c r="N6212" s="66"/>
      <c r="O6212" s="66"/>
      <c r="Q6212" s="67"/>
      <c r="R6212" s="68"/>
      <c r="S6212" s="63"/>
      <c r="AC6212" s="63">
        <v>91576.052724535577</v>
      </c>
      <c r="AD6212" s="63"/>
      <c r="AE6212" s="54" t="s">
        <v>176</v>
      </c>
      <c r="AG6212" s="63"/>
      <c r="AK6212" s="64"/>
      <c r="AL6212" s="64"/>
      <c r="AM6212" s="65"/>
      <c r="AO6212" s="64"/>
      <c r="AP6212" s="66"/>
      <c r="AQ6212" s="66"/>
      <c r="AS6212" s="67"/>
      <c r="AT6212" s="68"/>
    </row>
    <row r="6213" spans="1:46" x14ac:dyDescent="0.25">
      <c r="A6213" s="60">
        <v>94406.243504693732</v>
      </c>
      <c r="B6213" s="54">
        <f t="shared" si="251"/>
        <v>10</v>
      </c>
      <c r="C6213" s="54">
        <f t="shared" si="252"/>
        <v>6204</v>
      </c>
      <c r="D6213" s="60">
        <v>94406.243504693732</v>
      </c>
      <c r="G6213" s="63"/>
      <c r="I6213" s="64"/>
      <c r="J6213" s="64"/>
      <c r="K6213" s="65"/>
      <c r="M6213" s="64"/>
      <c r="N6213" s="66"/>
      <c r="O6213" s="66"/>
      <c r="Q6213" s="67"/>
      <c r="R6213" s="68"/>
      <c r="S6213" s="63"/>
      <c r="AC6213" s="63">
        <v>91591.602903780527</v>
      </c>
      <c r="AD6213" s="63"/>
      <c r="AE6213" s="54" t="s">
        <v>177</v>
      </c>
      <c r="AG6213" s="63"/>
      <c r="AK6213" s="64"/>
      <c r="AL6213" s="64"/>
      <c r="AM6213" s="65"/>
      <c r="AO6213" s="64"/>
      <c r="AP6213" s="66"/>
      <c r="AQ6213" s="66"/>
      <c r="AS6213" s="67"/>
      <c r="AT6213" s="68"/>
    </row>
    <row r="6214" spans="1:46" x14ac:dyDescent="0.25">
      <c r="A6214" s="60">
        <v>94421.964888591785</v>
      </c>
      <c r="B6214" s="54">
        <f t="shared" si="251"/>
        <v>11</v>
      </c>
      <c r="C6214" s="54">
        <f t="shared" si="252"/>
        <v>6205</v>
      </c>
      <c r="D6214" s="60">
        <v>94421.964888591785</v>
      </c>
      <c r="G6214" s="63"/>
      <c r="I6214" s="64"/>
      <c r="J6214" s="64"/>
      <c r="K6214" s="65"/>
      <c r="M6214" s="64"/>
      <c r="N6214" s="66"/>
      <c r="O6214" s="66"/>
      <c r="Q6214" s="67"/>
      <c r="R6214" s="68"/>
      <c r="S6214" s="63"/>
      <c r="AC6214" s="63">
        <v>91605.575164521579</v>
      </c>
      <c r="AD6214" s="63"/>
      <c r="AE6214" s="54" t="s">
        <v>176</v>
      </c>
      <c r="AG6214" s="63"/>
      <c r="AK6214" s="64"/>
      <c r="AL6214" s="64"/>
      <c r="AM6214" s="65"/>
      <c r="AO6214" s="64"/>
      <c r="AP6214" s="66"/>
      <c r="AQ6214" s="66"/>
      <c r="AS6214" s="67"/>
      <c r="AT6214" s="68"/>
    </row>
    <row r="6215" spans="1:46" x14ac:dyDescent="0.25">
      <c r="A6215" s="60">
        <v>94437.693676870316</v>
      </c>
      <c r="B6215" s="54">
        <f t="shared" si="251"/>
        <v>12</v>
      </c>
      <c r="C6215" s="54">
        <f t="shared" si="252"/>
        <v>6206</v>
      </c>
      <c r="D6215" s="60">
        <v>94437.693676870316</v>
      </c>
      <c r="G6215" s="63"/>
      <c r="I6215" s="64"/>
      <c r="J6215" s="64"/>
      <c r="K6215" s="65"/>
      <c r="M6215" s="64"/>
      <c r="N6215" s="66"/>
      <c r="O6215" s="66"/>
      <c r="Q6215" s="67"/>
      <c r="R6215" s="68"/>
      <c r="S6215" s="63"/>
      <c r="AC6215" s="63">
        <v>91621.078177943826</v>
      </c>
      <c r="AD6215" s="63"/>
      <c r="AE6215" s="54" t="s">
        <v>177</v>
      </c>
      <c r="AG6215" s="63"/>
      <c r="AK6215" s="64"/>
      <c r="AL6215" s="64"/>
      <c r="AM6215" s="65"/>
      <c r="AO6215" s="64"/>
      <c r="AP6215" s="66"/>
      <c r="AQ6215" s="66"/>
      <c r="AS6215" s="67"/>
      <c r="AT6215" s="68"/>
    </row>
    <row r="6216" spans="1:46" x14ac:dyDescent="0.25">
      <c r="A6216" s="60">
        <v>94453.383405986242</v>
      </c>
      <c r="B6216" s="54">
        <f t="shared" si="251"/>
        <v>13</v>
      </c>
      <c r="C6216" s="54">
        <f t="shared" si="252"/>
        <v>6207</v>
      </c>
      <c r="D6216" s="60">
        <v>94453.383405986242</v>
      </c>
      <c r="G6216" s="63"/>
      <c r="I6216" s="64"/>
      <c r="J6216" s="64"/>
      <c r="K6216" s="65"/>
      <c r="M6216" s="64"/>
      <c r="N6216" s="66"/>
      <c r="O6216" s="66"/>
      <c r="Q6216" s="67"/>
      <c r="R6216" s="68"/>
      <c r="S6216" s="63"/>
      <c r="AC6216" s="63">
        <v>91635.234698575456</v>
      </c>
      <c r="AD6216" s="63"/>
      <c r="AE6216" s="54" t="s">
        <v>176</v>
      </c>
      <c r="AG6216" s="63"/>
      <c r="AK6216" s="64"/>
      <c r="AL6216" s="64"/>
      <c r="AM6216" s="65"/>
      <c r="AO6216" s="64"/>
      <c r="AP6216" s="66"/>
      <c r="AQ6216" s="66"/>
      <c r="AS6216" s="67"/>
      <c r="AT6216" s="68"/>
    </row>
    <row r="6217" spans="1:46" x14ac:dyDescent="0.25">
      <c r="A6217" s="60">
        <v>94469.00929825101</v>
      </c>
      <c r="B6217" s="54">
        <f t="shared" si="251"/>
        <v>14</v>
      </c>
      <c r="C6217" s="54">
        <f t="shared" si="252"/>
        <v>6208</v>
      </c>
      <c r="D6217" s="60">
        <v>94469.00929825101</v>
      </c>
      <c r="G6217" s="63"/>
      <c r="I6217" s="64"/>
      <c r="J6217" s="64"/>
      <c r="K6217" s="65"/>
      <c r="M6217" s="64"/>
      <c r="N6217" s="66"/>
      <c r="O6217" s="66"/>
      <c r="Q6217" s="67"/>
      <c r="R6217" s="68"/>
      <c r="S6217" s="63"/>
      <c r="AC6217" s="63">
        <v>91650.543638068251</v>
      </c>
      <c r="AD6217" s="63"/>
      <c r="AE6217" s="54" t="s">
        <v>177</v>
      </c>
      <c r="AG6217" s="63"/>
      <c r="AK6217" s="64"/>
      <c r="AL6217" s="64"/>
      <c r="AM6217" s="65"/>
      <c r="AO6217" s="64"/>
      <c r="AP6217" s="66"/>
      <c r="AQ6217" s="66"/>
      <c r="AS6217" s="67"/>
      <c r="AT6217" s="68"/>
    </row>
    <row r="6218" spans="1:46" x14ac:dyDescent="0.25">
      <c r="A6218" s="60">
        <v>94484.537564102095</v>
      </c>
      <c r="B6218" s="54">
        <f t="shared" si="251"/>
        <v>15</v>
      </c>
      <c r="C6218" s="54">
        <f t="shared" si="252"/>
        <v>6209</v>
      </c>
      <c r="D6218" s="60">
        <v>94484.537564102095</v>
      </c>
      <c r="G6218" s="63"/>
      <c r="I6218" s="64"/>
      <c r="J6218" s="64"/>
      <c r="K6218" s="65"/>
      <c r="M6218" s="64"/>
      <c r="N6218" s="66"/>
      <c r="O6218" s="66"/>
      <c r="Q6218" s="67"/>
      <c r="R6218" s="68"/>
      <c r="S6218" s="63"/>
      <c r="AC6218" s="63">
        <v>91665.013107651845</v>
      </c>
      <c r="AD6218" s="63"/>
      <c r="AE6218" s="54" t="s">
        <v>176</v>
      </c>
      <c r="AG6218" s="63"/>
      <c r="AK6218" s="64"/>
      <c r="AL6218" s="64"/>
      <c r="AM6218" s="65"/>
      <c r="AO6218" s="64"/>
      <c r="AP6218" s="66"/>
      <c r="AQ6218" s="66"/>
      <c r="AS6218" s="67"/>
      <c r="AT6218" s="68"/>
    </row>
    <row r="6219" spans="1:46" x14ac:dyDescent="0.25">
      <c r="A6219" s="60">
        <v>94499.950719336513</v>
      </c>
      <c r="B6219" s="54">
        <f t="shared" si="251"/>
        <v>16</v>
      </c>
      <c r="C6219" s="54">
        <f t="shared" si="252"/>
        <v>6210</v>
      </c>
      <c r="D6219" s="60">
        <v>94499.950719336513</v>
      </c>
      <c r="G6219" s="63"/>
      <c r="I6219" s="64"/>
      <c r="J6219" s="64"/>
      <c r="K6219" s="65"/>
      <c r="M6219" s="64"/>
      <c r="N6219" s="66"/>
      <c r="O6219" s="66"/>
      <c r="Q6219" s="67"/>
      <c r="R6219" s="68"/>
      <c r="S6219" s="63"/>
      <c r="AC6219" s="63">
        <v>91680.004110270645</v>
      </c>
      <c r="AD6219" s="63"/>
      <c r="AE6219" s="54" t="s">
        <v>177</v>
      </c>
      <c r="AG6219" s="63"/>
      <c r="AK6219" s="64"/>
      <c r="AL6219" s="64"/>
      <c r="AM6219" s="65"/>
      <c r="AO6219" s="64"/>
      <c r="AP6219" s="66"/>
      <c r="AQ6219" s="66"/>
      <c r="AS6219" s="67"/>
      <c r="AT6219" s="68"/>
    </row>
    <row r="6220" spans="1:46" x14ac:dyDescent="0.25">
      <c r="A6220" s="60">
        <v>94515.235175739042</v>
      </c>
      <c r="B6220" s="54">
        <f t="shared" ref="B6220:B6283" si="253">IF(B6219=24,1,B6219+1)</f>
        <v>17</v>
      </c>
      <c r="C6220" s="54">
        <f t="shared" ref="C6220:C6283" si="254">C6219+1</f>
        <v>6211</v>
      </c>
      <c r="D6220" s="60">
        <v>94515.235175739042</v>
      </c>
      <c r="G6220" s="63"/>
      <c r="I6220" s="64"/>
      <c r="J6220" s="64"/>
      <c r="K6220" s="65"/>
      <c r="M6220" s="64"/>
      <c r="N6220" s="66"/>
      <c r="O6220" s="66"/>
      <c r="Q6220" s="67"/>
      <c r="R6220" s="68"/>
      <c r="S6220" s="63"/>
      <c r="AC6220" s="63">
        <v>91694.842580033932</v>
      </c>
      <c r="AD6220" s="63"/>
      <c r="AE6220" s="54" t="s">
        <v>176</v>
      </c>
      <c r="AG6220" s="63"/>
      <c r="AK6220" s="64"/>
      <c r="AL6220" s="64"/>
      <c r="AM6220" s="65"/>
      <c r="AO6220" s="64"/>
      <c r="AP6220" s="66"/>
      <c r="AQ6220" s="66"/>
      <c r="AS6220" s="67"/>
      <c r="AT6220" s="68"/>
    </row>
    <row r="6221" spans="1:46" x14ac:dyDescent="0.25">
      <c r="A6221" s="60">
        <v>94530.386974765919</v>
      </c>
      <c r="B6221" s="54">
        <f t="shared" si="253"/>
        <v>18</v>
      </c>
      <c r="C6221" s="54">
        <f t="shared" si="254"/>
        <v>6212</v>
      </c>
      <c r="D6221" s="60">
        <v>94530.386974765919</v>
      </c>
      <c r="G6221" s="63"/>
      <c r="I6221" s="64"/>
      <c r="J6221" s="64"/>
      <c r="K6221" s="65"/>
      <c r="M6221" s="64"/>
      <c r="N6221" s="66"/>
      <c r="O6221" s="66"/>
      <c r="Q6221" s="67"/>
      <c r="R6221" s="68"/>
      <c r="S6221" s="63"/>
      <c r="AC6221" s="63">
        <v>91709.454960267991</v>
      </c>
      <c r="AD6221" s="63"/>
      <c r="AE6221" s="54" t="s">
        <v>177</v>
      </c>
      <c r="AG6221" s="63"/>
      <c r="AK6221" s="64"/>
      <c r="AL6221" s="64"/>
      <c r="AM6221" s="65"/>
      <c r="AO6221" s="64"/>
      <c r="AP6221" s="66"/>
      <c r="AQ6221" s="66"/>
      <c r="AS6221" s="67"/>
      <c r="AT6221" s="68"/>
    </row>
    <row r="6222" spans="1:46" x14ac:dyDescent="0.25">
      <c r="A6222" s="60">
        <v>94545.413897484075</v>
      </c>
      <c r="B6222" s="54">
        <f t="shared" si="253"/>
        <v>19</v>
      </c>
      <c r="C6222" s="54">
        <f t="shared" si="254"/>
        <v>6213</v>
      </c>
      <c r="D6222" s="60">
        <v>94545.413897484075</v>
      </c>
      <c r="G6222" s="63"/>
      <c r="I6222" s="64"/>
      <c r="J6222" s="64"/>
      <c r="K6222" s="65"/>
      <c r="M6222" s="64"/>
      <c r="N6222" s="66"/>
      <c r="O6222" s="66"/>
      <c r="Q6222" s="67"/>
      <c r="R6222" s="68"/>
      <c r="S6222" s="63"/>
      <c r="AC6222" s="63">
        <v>91724.634992660955</v>
      </c>
      <c r="AD6222" s="63"/>
      <c r="AE6222" s="54" t="s">
        <v>176</v>
      </c>
      <c r="AG6222" s="63"/>
      <c r="AK6222" s="64"/>
      <c r="AL6222" s="64"/>
      <c r="AM6222" s="65"/>
      <c r="AO6222" s="64"/>
      <c r="AP6222" s="66"/>
      <c r="AQ6222" s="66"/>
      <c r="AS6222" s="67"/>
      <c r="AT6222" s="68"/>
    </row>
    <row r="6223" spans="1:46" x14ac:dyDescent="0.25">
      <c r="A6223" s="60">
        <v>94560.326891200617</v>
      </c>
      <c r="B6223" s="54">
        <f t="shared" si="253"/>
        <v>20</v>
      </c>
      <c r="C6223" s="54">
        <f t="shared" si="254"/>
        <v>6214</v>
      </c>
      <c r="D6223" s="60">
        <v>94560.326891200617</v>
      </c>
      <c r="G6223" s="63"/>
      <c r="I6223" s="64"/>
      <c r="J6223" s="64"/>
      <c r="K6223" s="65"/>
      <c r="M6223" s="64"/>
      <c r="N6223" s="66"/>
      <c r="O6223" s="66"/>
      <c r="Q6223" s="67"/>
      <c r="R6223" s="68"/>
      <c r="S6223" s="63"/>
      <c r="AC6223" s="63">
        <v>91738.897667806596</v>
      </c>
      <c r="AD6223" s="63"/>
      <c r="AE6223" s="54" t="s">
        <v>177</v>
      </c>
      <c r="AG6223" s="63"/>
      <c r="AK6223" s="64"/>
      <c r="AL6223" s="64"/>
      <c r="AM6223" s="65"/>
      <c r="AO6223" s="64"/>
      <c r="AP6223" s="66"/>
      <c r="AQ6223" s="66"/>
      <c r="AS6223" s="67"/>
      <c r="AT6223" s="68"/>
    </row>
    <row r="6224" spans="1:46" x14ac:dyDescent="0.25">
      <c r="A6224" s="60">
        <v>94575.150591937825</v>
      </c>
      <c r="B6224" s="54">
        <f t="shared" si="253"/>
        <v>21</v>
      </c>
      <c r="C6224" s="54">
        <f t="shared" si="254"/>
        <v>6215</v>
      </c>
      <c r="D6224" s="60">
        <v>94575.150591937825</v>
      </c>
      <c r="G6224" s="63"/>
      <c r="I6224" s="64"/>
      <c r="J6224" s="64"/>
      <c r="K6224" s="65"/>
      <c r="M6224" s="64"/>
      <c r="N6224" s="66"/>
      <c r="O6224" s="66"/>
      <c r="Q6224" s="67"/>
      <c r="R6224" s="68"/>
      <c r="S6224" s="63"/>
      <c r="AC6224" s="63">
        <v>91754.326933712699</v>
      </c>
      <c r="AD6224" s="63"/>
      <c r="AE6224" s="54" t="s">
        <v>176</v>
      </c>
      <c r="AG6224" s="63"/>
      <c r="AK6224" s="64"/>
      <c r="AL6224" s="64"/>
      <c r="AM6224" s="65"/>
      <c r="AO6224" s="64"/>
      <c r="AP6224" s="66"/>
      <c r="AQ6224" s="66"/>
      <c r="AS6224" s="67"/>
      <c r="AT6224" s="68"/>
    </row>
    <row r="6225" spans="1:46" x14ac:dyDescent="0.25">
      <c r="A6225" s="60">
        <v>94589.907958991826</v>
      </c>
      <c r="B6225" s="54">
        <f t="shared" si="253"/>
        <v>22</v>
      </c>
      <c r="C6225" s="54">
        <f t="shared" si="254"/>
        <v>6216</v>
      </c>
      <c r="D6225" s="60">
        <v>94589.907958991826</v>
      </c>
      <c r="G6225" s="63"/>
      <c r="I6225" s="64"/>
      <c r="J6225" s="64"/>
      <c r="K6225" s="65"/>
      <c r="M6225" s="64"/>
      <c r="N6225" s="66"/>
      <c r="O6225" s="66"/>
      <c r="Q6225" s="67"/>
      <c r="R6225" s="68"/>
      <c r="S6225" s="63"/>
      <c r="AC6225" s="63">
        <v>91768.349273701664</v>
      </c>
      <c r="AD6225" s="63"/>
      <c r="AE6225" s="54" t="s">
        <v>177</v>
      </c>
      <c r="AG6225" s="63"/>
      <c r="AK6225" s="64"/>
      <c r="AL6225" s="64"/>
      <c r="AM6225" s="65"/>
      <c r="AO6225" s="64"/>
      <c r="AP6225" s="66"/>
      <c r="AQ6225" s="66"/>
      <c r="AS6225" s="67"/>
      <c r="AT6225" s="68"/>
    </row>
    <row r="6226" spans="1:46" x14ac:dyDescent="0.25">
      <c r="A6226" s="60">
        <v>94604.633116152138</v>
      </c>
      <c r="B6226" s="54">
        <f t="shared" si="253"/>
        <v>23</v>
      </c>
      <c r="C6226" s="54">
        <f t="shared" si="254"/>
        <v>6217</v>
      </c>
      <c r="D6226" s="60">
        <v>94604.633116152138</v>
      </c>
      <c r="G6226" s="63"/>
      <c r="I6226" s="64"/>
      <c r="J6226" s="64"/>
      <c r="K6226" s="65"/>
      <c r="M6226" s="64"/>
      <c r="N6226" s="66"/>
      <c r="O6226" s="66"/>
      <c r="Q6226" s="67"/>
      <c r="R6226" s="68"/>
      <c r="S6226" s="63"/>
      <c r="AC6226" s="63">
        <v>91783.897288577165</v>
      </c>
      <c r="AD6226" s="63"/>
      <c r="AE6226" s="54" t="s">
        <v>176</v>
      </c>
      <c r="AG6226" s="63"/>
      <c r="AK6226" s="64"/>
      <c r="AL6226" s="64"/>
      <c r="AM6226" s="65"/>
      <c r="AO6226" s="64"/>
      <c r="AP6226" s="66"/>
      <c r="AQ6226" s="66"/>
      <c r="AS6226" s="67"/>
      <c r="AT6226" s="68"/>
    </row>
    <row r="6227" spans="1:46" x14ac:dyDescent="0.25">
      <c r="A6227" s="60">
        <v>94619.355170950759</v>
      </c>
      <c r="B6227" s="54">
        <f t="shared" si="253"/>
        <v>24</v>
      </c>
      <c r="C6227" s="54">
        <f t="shared" si="254"/>
        <v>6218</v>
      </c>
      <c r="D6227" s="60">
        <v>94619.355170950759</v>
      </c>
      <c r="G6227" s="63"/>
      <c r="I6227" s="64"/>
      <c r="J6227" s="64"/>
      <c r="K6227" s="65"/>
      <c r="M6227" s="64"/>
      <c r="N6227" s="66"/>
      <c r="O6227" s="66"/>
      <c r="Q6227" s="67"/>
      <c r="R6227" s="68"/>
      <c r="S6227" s="63"/>
      <c r="AC6227" s="63">
        <v>91797.835672862828</v>
      </c>
      <c r="AD6227" s="63"/>
      <c r="AE6227" s="54" t="s">
        <v>177</v>
      </c>
      <c r="AG6227" s="63"/>
      <c r="AK6227" s="64"/>
      <c r="AL6227" s="64"/>
      <c r="AM6227" s="65"/>
      <c r="AO6227" s="64"/>
      <c r="AP6227" s="66"/>
      <c r="AQ6227" s="66"/>
      <c r="AS6227" s="67"/>
      <c r="AT6227" s="68"/>
    </row>
    <row r="6228" spans="1:46" x14ac:dyDescent="0.25">
      <c r="A6228" s="60">
        <v>94634.109848624561</v>
      </c>
      <c r="B6228" s="54">
        <f t="shared" si="253"/>
        <v>1</v>
      </c>
      <c r="C6228" s="54">
        <f t="shared" si="254"/>
        <v>6219</v>
      </c>
      <c r="D6228" s="60">
        <v>94634.109848624561</v>
      </c>
      <c r="G6228" s="63"/>
      <c r="I6228" s="64"/>
      <c r="J6228" s="64"/>
      <c r="K6228" s="65"/>
      <c r="M6228" s="64"/>
      <c r="N6228" s="66"/>
      <c r="O6228" s="66"/>
      <c r="Q6228" s="67"/>
      <c r="R6228" s="68"/>
      <c r="S6228" s="63"/>
      <c r="AC6228" s="63">
        <v>91813.354929951485</v>
      </c>
      <c r="AD6228" s="63"/>
      <c r="AE6228" s="54" t="s">
        <v>176</v>
      </c>
      <c r="AG6228" s="63"/>
      <c r="AK6228" s="64"/>
      <c r="AL6228" s="64"/>
      <c r="AM6228" s="65"/>
      <c r="AO6228" s="64"/>
      <c r="AP6228" s="66"/>
      <c r="AQ6228" s="66"/>
      <c r="AS6228" s="67"/>
      <c r="AT6228" s="68"/>
    </row>
    <row r="6229" spans="1:46" x14ac:dyDescent="0.25">
      <c r="A6229" s="60">
        <v>94648.924914836884</v>
      </c>
      <c r="B6229" s="54">
        <f t="shared" si="253"/>
        <v>2</v>
      </c>
      <c r="C6229" s="54">
        <f t="shared" si="254"/>
        <v>6220</v>
      </c>
      <c r="D6229" s="60">
        <v>94648.924914836884</v>
      </c>
      <c r="G6229" s="63"/>
      <c r="I6229" s="64"/>
      <c r="J6229" s="64"/>
      <c r="K6229" s="65"/>
      <c r="M6229" s="64"/>
      <c r="N6229" s="66"/>
      <c r="O6229" s="66"/>
      <c r="Q6229" s="67"/>
      <c r="R6229" s="68"/>
      <c r="S6229" s="63"/>
      <c r="AC6229" s="63">
        <v>91827.375496737193</v>
      </c>
      <c r="AD6229" s="63"/>
      <c r="AE6229" s="54" t="s">
        <v>177</v>
      </c>
      <c r="AG6229" s="63"/>
      <c r="AK6229" s="64"/>
      <c r="AL6229" s="64"/>
      <c r="AM6229" s="65"/>
      <c r="AO6229" s="64"/>
      <c r="AP6229" s="66"/>
      <c r="AQ6229" s="66"/>
      <c r="AS6229" s="67"/>
      <c r="AT6229" s="68"/>
    </row>
    <row r="6230" spans="1:46" x14ac:dyDescent="0.25">
      <c r="A6230" s="60">
        <v>94663.830415267497</v>
      </c>
      <c r="B6230" s="54">
        <f t="shared" si="253"/>
        <v>3</v>
      </c>
      <c r="C6230" s="54">
        <f t="shared" si="254"/>
        <v>6221</v>
      </c>
      <c r="D6230" s="60">
        <v>94663.830415267497</v>
      </c>
      <c r="G6230" s="63"/>
      <c r="I6230" s="64"/>
      <c r="J6230" s="64"/>
      <c r="K6230" s="65"/>
      <c r="M6230" s="64"/>
      <c r="N6230" s="66"/>
      <c r="O6230" s="66"/>
      <c r="Q6230" s="67"/>
      <c r="R6230" s="68"/>
      <c r="S6230" s="63"/>
      <c r="AC6230" s="63">
        <v>91842.722534256987</v>
      </c>
      <c r="AD6230" s="63"/>
      <c r="AE6230" s="54" t="s">
        <v>176</v>
      </c>
      <c r="AG6230" s="63"/>
      <c r="AK6230" s="64"/>
      <c r="AL6230" s="64"/>
      <c r="AM6230" s="65"/>
      <c r="AO6230" s="64"/>
      <c r="AP6230" s="66"/>
      <c r="AQ6230" s="66"/>
      <c r="AS6230" s="67"/>
      <c r="AT6230" s="68"/>
    </row>
    <row r="6231" spans="1:46" x14ac:dyDescent="0.25">
      <c r="A6231" s="60">
        <v>94678.844764187466</v>
      </c>
      <c r="B6231" s="54">
        <f t="shared" si="253"/>
        <v>4</v>
      </c>
      <c r="C6231" s="54">
        <f t="shared" si="254"/>
        <v>6222</v>
      </c>
      <c r="D6231" s="60">
        <v>94678.844764187466</v>
      </c>
      <c r="G6231" s="63"/>
      <c r="I6231" s="64"/>
      <c r="J6231" s="64"/>
      <c r="K6231" s="65"/>
      <c r="M6231" s="64"/>
      <c r="N6231" s="66"/>
      <c r="O6231" s="66"/>
      <c r="Q6231" s="67"/>
      <c r="R6231" s="68"/>
      <c r="S6231" s="63"/>
      <c r="AC6231" s="63">
        <v>91856.968546778895</v>
      </c>
      <c r="AD6231" s="63"/>
      <c r="AE6231" s="54" t="s">
        <v>177</v>
      </c>
      <c r="AG6231" s="63"/>
      <c r="AK6231" s="64"/>
      <c r="AL6231" s="64"/>
      <c r="AM6231" s="65"/>
      <c r="AO6231" s="64"/>
      <c r="AP6231" s="66"/>
      <c r="AQ6231" s="66"/>
      <c r="AS6231" s="67"/>
      <c r="AT6231" s="68"/>
    </row>
    <row r="6232" spans="1:46" x14ac:dyDescent="0.25">
      <c r="A6232" s="60">
        <v>94693.986421601847</v>
      </c>
      <c r="B6232" s="54">
        <f t="shared" si="253"/>
        <v>5</v>
      </c>
      <c r="C6232" s="54">
        <f t="shared" si="254"/>
        <v>6223</v>
      </c>
      <c r="D6232" s="60">
        <v>94693.986421601847</v>
      </c>
      <c r="G6232" s="63"/>
      <c r="I6232" s="64"/>
      <c r="J6232" s="64"/>
      <c r="K6232" s="65"/>
      <c r="M6232" s="64"/>
      <c r="N6232" s="66"/>
      <c r="O6232" s="66"/>
      <c r="Q6232" s="67"/>
      <c r="R6232" s="68"/>
      <c r="S6232" s="63"/>
      <c r="AC6232" s="63">
        <v>91872.030078834388</v>
      </c>
      <c r="AD6232" s="63"/>
      <c r="AE6232" s="54" t="s">
        <v>176</v>
      </c>
      <c r="AG6232" s="63"/>
      <c r="AK6232" s="64"/>
      <c r="AL6232" s="64"/>
      <c r="AM6232" s="65"/>
      <c r="AO6232" s="64"/>
      <c r="AP6232" s="66"/>
      <c r="AQ6232" s="66"/>
      <c r="AS6232" s="67"/>
      <c r="AT6232" s="68"/>
    </row>
    <row r="6233" spans="1:46" x14ac:dyDescent="0.25">
      <c r="A6233" s="60">
        <v>94709.257227510214</v>
      </c>
      <c r="B6233" s="54">
        <f t="shared" si="253"/>
        <v>6</v>
      </c>
      <c r="C6233" s="54">
        <f t="shared" si="254"/>
        <v>6224</v>
      </c>
      <c r="D6233" s="60">
        <v>94709.257227510214</v>
      </c>
      <c r="G6233" s="63"/>
      <c r="I6233" s="64"/>
      <c r="J6233" s="64"/>
      <c r="K6233" s="65"/>
      <c r="M6233" s="64"/>
      <c r="N6233" s="66"/>
      <c r="O6233" s="66"/>
      <c r="Q6233" s="67"/>
      <c r="R6233" s="68"/>
      <c r="S6233" s="63"/>
      <c r="AC6233" s="63">
        <v>91886.597549736965</v>
      </c>
      <c r="AD6233" s="63"/>
      <c r="AE6233" s="54" t="s">
        <v>177</v>
      </c>
      <c r="AG6233" s="63"/>
      <c r="AK6233" s="64"/>
      <c r="AL6233" s="64"/>
      <c r="AM6233" s="65"/>
      <c r="AO6233" s="64"/>
      <c r="AP6233" s="66"/>
      <c r="AQ6233" s="66"/>
      <c r="AS6233" s="67"/>
      <c r="AT6233" s="68"/>
    </row>
    <row r="6234" spans="1:46" x14ac:dyDescent="0.25">
      <c r="A6234" s="60">
        <v>94724.660780708771</v>
      </c>
      <c r="B6234" s="54">
        <f t="shared" si="253"/>
        <v>7</v>
      </c>
      <c r="C6234" s="54">
        <f t="shared" si="254"/>
        <v>6225</v>
      </c>
      <c r="D6234" s="60">
        <v>94724.660780708771</v>
      </c>
      <c r="G6234" s="63"/>
      <c r="I6234" s="64"/>
      <c r="J6234" s="64"/>
      <c r="K6234" s="65"/>
      <c r="M6234" s="64"/>
      <c r="N6234" s="66"/>
      <c r="O6234" s="66"/>
      <c r="Q6234" s="67"/>
      <c r="R6234" s="68"/>
      <c r="S6234" s="63"/>
      <c r="AC6234" s="63">
        <v>91901.315007227007</v>
      </c>
      <c r="AD6234" s="63"/>
      <c r="AE6234" s="54" t="s">
        <v>176</v>
      </c>
      <c r="AG6234" s="63"/>
      <c r="AK6234" s="64"/>
      <c r="AL6234" s="64"/>
      <c r="AM6234" s="65"/>
      <c r="AO6234" s="64"/>
      <c r="AP6234" s="66"/>
      <c r="AQ6234" s="66"/>
      <c r="AS6234" s="67"/>
      <c r="AT6234" s="68"/>
    </row>
    <row r="6235" spans="1:46" x14ac:dyDescent="0.25">
      <c r="A6235" s="60">
        <v>94740.177945113275</v>
      </c>
      <c r="B6235" s="54">
        <f t="shared" si="253"/>
        <v>8</v>
      </c>
      <c r="C6235" s="54">
        <f t="shared" si="254"/>
        <v>6226</v>
      </c>
      <c r="D6235" s="60">
        <v>94740.177945113275</v>
      </c>
      <c r="G6235" s="63"/>
      <c r="I6235" s="64"/>
      <c r="J6235" s="64"/>
      <c r="K6235" s="65"/>
      <c r="M6235" s="64"/>
      <c r="N6235" s="66"/>
      <c r="O6235" s="66"/>
      <c r="Q6235" s="67"/>
      <c r="R6235" s="68"/>
      <c r="S6235" s="63"/>
      <c r="AC6235" s="63">
        <v>91916.239893247839</v>
      </c>
      <c r="AD6235" s="63"/>
      <c r="AE6235" s="54" t="s">
        <v>177</v>
      </c>
      <c r="AG6235" s="63"/>
      <c r="AK6235" s="64"/>
      <c r="AL6235" s="64"/>
      <c r="AM6235" s="65"/>
      <c r="AO6235" s="64"/>
      <c r="AP6235" s="66"/>
      <c r="AQ6235" s="66"/>
      <c r="AS6235" s="67"/>
      <c r="AT6235" s="68"/>
    </row>
    <row r="6236" spans="1:46" x14ac:dyDescent="0.25">
      <c r="A6236" s="60">
        <v>94755.79821576504</v>
      </c>
      <c r="B6236" s="54">
        <f t="shared" si="253"/>
        <v>9</v>
      </c>
      <c r="C6236" s="54">
        <f t="shared" si="254"/>
        <v>6227</v>
      </c>
      <c r="D6236" s="60">
        <v>94755.79821576504</v>
      </c>
      <c r="G6236" s="63"/>
      <c r="I6236" s="64"/>
      <c r="J6236" s="64"/>
      <c r="K6236" s="65"/>
      <c r="M6236" s="64"/>
      <c r="N6236" s="66"/>
      <c r="O6236" s="66"/>
      <c r="Q6236" s="67"/>
      <c r="R6236" s="68"/>
      <c r="S6236" s="63"/>
      <c r="AC6236" s="63">
        <v>91930.622244723607</v>
      </c>
      <c r="AD6236" s="63"/>
      <c r="AE6236" s="54" t="s">
        <v>176</v>
      </c>
      <c r="AG6236" s="63"/>
      <c r="AK6236" s="64"/>
      <c r="AL6236" s="64"/>
      <c r="AM6236" s="65"/>
      <c r="AO6236" s="64"/>
      <c r="AP6236" s="66"/>
      <c r="AQ6236" s="66"/>
      <c r="AS6236" s="67"/>
      <c r="AT6236" s="68"/>
    </row>
    <row r="6237" spans="1:46" x14ac:dyDescent="0.25">
      <c r="A6237" s="60">
        <v>94771.482774534263</v>
      </c>
      <c r="B6237" s="54">
        <f t="shared" si="253"/>
        <v>10</v>
      </c>
      <c r="C6237" s="54">
        <f t="shared" si="254"/>
        <v>6228</v>
      </c>
      <c r="D6237" s="60">
        <v>94771.482774534263</v>
      </c>
      <c r="G6237" s="63"/>
      <c r="I6237" s="64"/>
      <c r="J6237" s="64"/>
      <c r="K6237" s="65"/>
      <c r="M6237" s="64"/>
      <c r="N6237" s="66"/>
      <c r="O6237" s="66"/>
      <c r="Q6237" s="67"/>
      <c r="R6237" s="68"/>
      <c r="S6237" s="63"/>
      <c r="AC6237" s="63">
        <v>91945.877473257948</v>
      </c>
      <c r="AD6237" s="63"/>
      <c r="AE6237" s="54" t="s">
        <v>177</v>
      </c>
      <c r="AG6237" s="63"/>
      <c r="AK6237" s="64"/>
      <c r="AL6237" s="64"/>
      <c r="AM6237" s="65"/>
      <c r="AO6237" s="64"/>
      <c r="AP6237" s="66"/>
      <c r="AQ6237" s="66"/>
      <c r="AS6237" s="67"/>
      <c r="AT6237" s="68"/>
    </row>
    <row r="6238" spans="1:46" x14ac:dyDescent="0.25">
      <c r="A6238" s="60">
        <v>94787.211619323585</v>
      </c>
      <c r="B6238" s="54">
        <f t="shared" si="253"/>
        <v>11</v>
      </c>
      <c r="C6238" s="54">
        <f t="shared" si="254"/>
        <v>6229</v>
      </c>
      <c r="D6238" s="60">
        <v>94787.211619323585</v>
      </c>
      <c r="G6238" s="63"/>
      <c r="I6238" s="64"/>
      <c r="J6238" s="64"/>
      <c r="K6238" s="65"/>
      <c r="M6238" s="64"/>
      <c r="N6238" s="66"/>
      <c r="O6238" s="66"/>
      <c r="Q6238" s="67"/>
      <c r="R6238" s="68"/>
      <c r="S6238" s="63"/>
      <c r="AC6238" s="63">
        <v>91959.999757989775</v>
      </c>
      <c r="AD6238" s="63"/>
      <c r="AE6238" s="54" t="s">
        <v>176</v>
      </c>
      <c r="AG6238" s="63"/>
      <c r="AK6238" s="64"/>
      <c r="AL6238" s="64"/>
      <c r="AM6238" s="65"/>
      <c r="AO6238" s="64"/>
      <c r="AP6238" s="66"/>
      <c r="AQ6238" s="66"/>
      <c r="AS6238" s="67"/>
      <c r="AT6238" s="68"/>
    </row>
    <row r="6239" spans="1:46" x14ac:dyDescent="0.25">
      <c r="A6239" s="60">
        <v>94802.934797414578</v>
      </c>
      <c r="B6239" s="54">
        <f t="shared" si="253"/>
        <v>12</v>
      </c>
      <c r="C6239" s="54">
        <f t="shared" si="254"/>
        <v>6230</v>
      </c>
      <c r="D6239" s="60">
        <v>94802.934797414578</v>
      </c>
      <c r="G6239" s="63"/>
      <c r="I6239" s="64"/>
      <c r="J6239" s="64"/>
      <c r="K6239" s="65"/>
      <c r="M6239" s="64"/>
      <c r="N6239" s="66"/>
      <c r="O6239" s="66"/>
      <c r="Q6239" s="67"/>
      <c r="R6239" s="68"/>
      <c r="S6239" s="63"/>
      <c r="AC6239" s="63">
        <v>91975.497080563568</v>
      </c>
      <c r="AD6239" s="63"/>
      <c r="AE6239" s="54" t="s">
        <v>177</v>
      </c>
      <c r="AG6239" s="63"/>
      <c r="AK6239" s="64"/>
      <c r="AL6239" s="64"/>
      <c r="AM6239" s="65"/>
      <c r="AO6239" s="64"/>
      <c r="AP6239" s="66"/>
      <c r="AQ6239" s="66"/>
      <c r="AS6239" s="67"/>
      <c r="AT6239" s="68"/>
    </row>
    <row r="6240" spans="1:46" x14ac:dyDescent="0.25">
      <c r="A6240" s="60">
        <v>94818.630859830417</v>
      </c>
      <c r="B6240" s="54">
        <f t="shared" si="253"/>
        <v>13</v>
      </c>
      <c r="C6240" s="54">
        <f t="shared" si="254"/>
        <v>6231</v>
      </c>
      <c r="D6240" s="60">
        <v>94818.630859830417</v>
      </c>
      <c r="G6240" s="63"/>
      <c r="I6240" s="64"/>
      <c r="J6240" s="64"/>
      <c r="K6240" s="65"/>
      <c r="M6240" s="64"/>
      <c r="N6240" s="66"/>
      <c r="O6240" s="66"/>
      <c r="Q6240" s="67"/>
      <c r="R6240" s="68"/>
      <c r="S6240" s="63"/>
      <c r="AC6240" s="63">
        <v>91989.487729059532</v>
      </c>
      <c r="AD6240" s="63"/>
      <c r="AE6240" s="54" t="s">
        <v>176</v>
      </c>
      <c r="AG6240" s="63"/>
      <c r="AK6240" s="64"/>
      <c r="AL6240" s="64"/>
      <c r="AM6240" s="65"/>
      <c r="AO6240" s="64"/>
      <c r="AP6240" s="66"/>
      <c r="AQ6240" s="66"/>
      <c r="AS6240" s="67"/>
      <c r="AT6240" s="68"/>
    </row>
    <row r="6241" spans="1:46" x14ac:dyDescent="0.25">
      <c r="A6241" s="60">
        <v>94834.25195947988</v>
      </c>
      <c r="B6241" s="54">
        <f t="shared" si="253"/>
        <v>14</v>
      </c>
      <c r="C6241" s="54">
        <f t="shared" si="254"/>
        <v>6232</v>
      </c>
      <c r="D6241" s="60">
        <v>94834.25195947988</v>
      </c>
      <c r="G6241" s="63"/>
      <c r="I6241" s="64"/>
      <c r="J6241" s="64"/>
      <c r="K6241" s="65"/>
      <c r="M6241" s="64"/>
      <c r="N6241" s="66"/>
      <c r="O6241" s="66"/>
      <c r="Q6241" s="67"/>
      <c r="R6241" s="68"/>
      <c r="S6241" s="63"/>
      <c r="AC6241" s="63">
        <v>92005.084990177769</v>
      </c>
      <c r="AD6241" s="63"/>
      <c r="AE6241" s="54" t="s">
        <v>177</v>
      </c>
      <c r="AG6241" s="63"/>
      <c r="AK6241" s="64"/>
      <c r="AL6241" s="64"/>
      <c r="AM6241" s="65"/>
      <c r="AO6241" s="64"/>
      <c r="AP6241" s="66"/>
      <c r="AQ6241" s="66"/>
      <c r="AS6241" s="67"/>
      <c r="AT6241" s="68"/>
    </row>
    <row r="6242" spans="1:46" x14ac:dyDescent="0.25">
      <c r="A6242" s="60">
        <v>94849.784054218791</v>
      </c>
      <c r="B6242" s="54">
        <f t="shared" si="253"/>
        <v>15</v>
      </c>
      <c r="C6242" s="54">
        <f t="shared" si="254"/>
        <v>6233</v>
      </c>
      <c r="D6242" s="60">
        <v>94849.784054218791</v>
      </c>
      <c r="G6242" s="63"/>
      <c r="I6242" s="64"/>
      <c r="J6242" s="64"/>
      <c r="K6242" s="65"/>
      <c r="M6242" s="64"/>
      <c r="N6242" s="66"/>
      <c r="O6242" s="66"/>
      <c r="Q6242" s="67"/>
      <c r="R6242" s="68"/>
      <c r="S6242" s="63"/>
      <c r="AC6242" s="63">
        <v>92019.102732858621</v>
      </c>
      <c r="AD6242" s="63"/>
      <c r="AE6242" s="54" t="s">
        <v>176</v>
      </c>
      <c r="AG6242" s="63"/>
      <c r="AK6242" s="64"/>
      <c r="AL6242" s="64"/>
      <c r="AM6242" s="65"/>
      <c r="AO6242" s="64"/>
      <c r="AP6242" s="66"/>
      <c r="AQ6242" s="66"/>
      <c r="AS6242" s="67"/>
      <c r="AT6242" s="68"/>
    </row>
    <row r="6243" spans="1:46" x14ac:dyDescent="0.25">
      <c r="A6243" s="60">
        <v>94865.19349831203</v>
      </c>
      <c r="B6243" s="54">
        <f t="shared" si="253"/>
        <v>16</v>
      </c>
      <c r="C6243" s="54">
        <f t="shared" si="254"/>
        <v>6234</v>
      </c>
      <c r="D6243" s="60">
        <v>94865.19349831203</v>
      </c>
      <c r="G6243" s="63"/>
      <c r="I6243" s="64"/>
      <c r="J6243" s="64"/>
      <c r="K6243" s="65"/>
      <c r="M6243" s="64"/>
      <c r="N6243" s="66"/>
      <c r="O6243" s="66"/>
      <c r="Q6243" s="67"/>
      <c r="R6243" s="68"/>
      <c r="S6243" s="63"/>
      <c r="AC6243" s="63">
        <v>92034.62579848757</v>
      </c>
      <c r="AD6243" s="63"/>
      <c r="AE6243" s="54" t="s">
        <v>177</v>
      </c>
      <c r="AG6243" s="63"/>
      <c r="AK6243" s="64"/>
      <c r="AL6243" s="64"/>
      <c r="AM6243" s="65"/>
      <c r="AO6243" s="64"/>
      <c r="AP6243" s="66"/>
      <c r="AQ6243" s="66"/>
      <c r="AS6243" s="67"/>
      <c r="AT6243" s="68"/>
    </row>
    <row r="6244" spans="1:46" x14ac:dyDescent="0.25">
      <c r="A6244" s="60">
        <v>94880.479532073718</v>
      </c>
      <c r="B6244" s="54">
        <f t="shared" si="253"/>
        <v>17</v>
      </c>
      <c r="C6244" s="54">
        <f t="shared" si="254"/>
        <v>6235</v>
      </c>
      <c r="D6244" s="60">
        <v>94880.479532073718</v>
      </c>
      <c r="G6244" s="63"/>
      <c r="I6244" s="64"/>
      <c r="J6244" s="64"/>
      <c r="K6244" s="65"/>
      <c r="M6244" s="64"/>
      <c r="N6244" s="66"/>
      <c r="O6244" s="66"/>
      <c r="Q6244" s="67"/>
      <c r="R6244" s="68"/>
      <c r="S6244" s="63"/>
      <c r="AC6244" s="63">
        <v>92048.826066872571</v>
      </c>
      <c r="AD6244" s="63"/>
      <c r="AE6244" s="54" t="s">
        <v>176</v>
      </c>
      <c r="AG6244" s="63"/>
      <c r="AK6244" s="64"/>
      <c r="AL6244" s="64"/>
      <c r="AM6244" s="65"/>
      <c r="AO6244" s="64"/>
      <c r="AP6244" s="66"/>
      <c r="AQ6244" s="66"/>
      <c r="AS6244" s="67"/>
      <c r="AT6244" s="68"/>
    </row>
    <row r="6245" spans="1:46" x14ac:dyDescent="0.25">
      <c r="A6245" s="60">
        <v>94895.628664046526</v>
      </c>
      <c r="B6245" s="54">
        <f t="shared" si="253"/>
        <v>18</v>
      </c>
      <c r="C6245" s="54">
        <f t="shared" si="254"/>
        <v>6236</v>
      </c>
      <c r="D6245" s="60">
        <v>94895.628664046526</v>
      </c>
      <c r="G6245" s="63"/>
      <c r="I6245" s="64"/>
      <c r="J6245" s="64"/>
      <c r="K6245" s="65"/>
      <c r="M6245" s="64"/>
      <c r="N6245" s="66"/>
      <c r="O6245" s="66"/>
      <c r="Q6245" s="67"/>
      <c r="R6245" s="68"/>
      <c r="S6245" s="63"/>
      <c r="AC6245" s="63">
        <v>92064.109692003112</v>
      </c>
      <c r="AD6245" s="63"/>
      <c r="AE6245" s="54" t="s">
        <v>177</v>
      </c>
      <c r="AG6245" s="63"/>
      <c r="AK6245" s="64"/>
      <c r="AL6245" s="64"/>
      <c r="AM6245" s="65"/>
      <c r="AO6245" s="64"/>
      <c r="AP6245" s="66"/>
      <c r="AQ6245" s="66"/>
      <c r="AS6245" s="67"/>
      <c r="AT6245" s="68"/>
    </row>
    <row r="6246" spans="1:46" x14ac:dyDescent="0.25">
      <c r="A6246" s="60">
        <v>94910.655869451817</v>
      </c>
      <c r="B6246" s="54">
        <f t="shared" si="253"/>
        <v>19</v>
      </c>
      <c r="C6246" s="54">
        <f t="shared" si="254"/>
        <v>6237</v>
      </c>
      <c r="D6246" s="60">
        <v>94910.655869451817</v>
      </c>
      <c r="G6246" s="63"/>
      <c r="I6246" s="64"/>
      <c r="J6246" s="64"/>
      <c r="K6246" s="65"/>
      <c r="M6246" s="64"/>
      <c r="N6246" s="66"/>
      <c r="O6246" s="66"/>
      <c r="Q6246" s="67"/>
      <c r="R6246" s="68"/>
      <c r="S6246" s="63"/>
      <c r="AC6246" s="63">
        <v>92078.608692804817</v>
      </c>
      <c r="AD6246" s="63"/>
      <c r="AE6246" s="54" t="s">
        <v>176</v>
      </c>
      <c r="AG6246" s="63"/>
      <c r="AK6246" s="64"/>
      <c r="AL6246" s="64"/>
      <c r="AM6246" s="65"/>
      <c r="AO6246" s="64"/>
      <c r="AP6246" s="66"/>
      <c r="AQ6246" s="66"/>
      <c r="AS6246" s="67"/>
      <c r="AT6246" s="68"/>
    </row>
    <row r="6247" spans="1:46" x14ac:dyDescent="0.25">
      <c r="A6247" s="60">
        <v>94925.566833342426</v>
      </c>
      <c r="B6247" s="54">
        <f t="shared" si="253"/>
        <v>20</v>
      </c>
      <c r="C6247" s="54">
        <f t="shared" si="254"/>
        <v>6238</v>
      </c>
      <c r="D6247" s="60">
        <v>94925.566833342426</v>
      </c>
      <c r="G6247" s="63"/>
      <c r="I6247" s="64"/>
      <c r="J6247" s="64"/>
      <c r="K6247" s="65"/>
      <c r="M6247" s="64"/>
      <c r="N6247" s="66"/>
      <c r="O6247" s="66"/>
      <c r="Q6247" s="67"/>
      <c r="R6247" s="68"/>
      <c r="S6247" s="63"/>
      <c r="AC6247" s="63">
        <v>92093.540744483471</v>
      </c>
      <c r="AD6247" s="63"/>
      <c r="AE6247" s="54" t="s">
        <v>177</v>
      </c>
      <c r="AG6247" s="63"/>
      <c r="AK6247" s="64"/>
      <c r="AL6247" s="64"/>
      <c r="AM6247" s="65"/>
      <c r="AO6247" s="64"/>
      <c r="AP6247" s="66"/>
      <c r="AQ6247" s="66"/>
      <c r="AS6247" s="67"/>
      <c r="AT6247" s="68"/>
    </row>
    <row r="6248" spans="1:46" x14ac:dyDescent="0.25">
      <c r="A6248" s="60">
        <v>94940.390573096462</v>
      </c>
      <c r="B6248" s="54">
        <f t="shared" si="253"/>
        <v>21</v>
      </c>
      <c r="C6248" s="54">
        <f t="shared" si="254"/>
        <v>6239</v>
      </c>
      <c r="D6248" s="60">
        <v>94940.390573096462</v>
      </c>
      <c r="G6248" s="63"/>
      <c r="I6248" s="64"/>
      <c r="J6248" s="64"/>
      <c r="K6248" s="65"/>
      <c r="M6248" s="64"/>
      <c r="N6248" s="66"/>
      <c r="O6248" s="66"/>
      <c r="Q6248" s="67"/>
      <c r="R6248" s="68"/>
      <c r="S6248" s="63"/>
      <c r="AC6248" s="63">
        <v>92108.390550341457</v>
      </c>
      <c r="AD6248" s="63"/>
      <c r="AE6248" s="54" t="s">
        <v>176</v>
      </c>
      <c r="AG6248" s="63"/>
      <c r="AK6248" s="64"/>
      <c r="AL6248" s="64"/>
      <c r="AM6248" s="65"/>
      <c r="AO6248" s="64"/>
      <c r="AP6248" s="66"/>
      <c r="AQ6248" s="66"/>
      <c r="AS6248" s="67"/>
      <c r="AT6248" s="68"/>
    </row>
    <row r="6249" spans="1:46" x14ac:dyDescent="0.25">
      <c r="A6249" s="60">
        <v>94955.14626408508</v>
      </c>
      <c r="B6249" s="54">
        <f t="shared" si="253"/>
        <v>22</v>
      </c>
      <c r="C6249" s="54">
        <f t="shared" si="254"/>
        <v>6240</v>
      </c>
      <c r="D6249" s="60">
        <v>94955.14626408508</v>
      </c>
      <c r="G6249" s="63"/>
      <c r="I6249" s="64"/>
      <c r="J6249" s="64"/>
      <c r="K6249" s="65"/>
      <c r="M6249" s="64"/>
      <c r="N6249" s="66"/>
      <c r="O6249" s="66"/>
      <c r="Q6249" s="67"/>
      <c r="R6249" s="68"/>
      <c r="S6249" s="63"/>
      <c r="AC6249" s="63">
        <v>92122.937497687992</v>
      </c>
      <c r="AD6249" s="63"/>
      <c r="AE6249" s="54" t="s">
        <v>177</v>
      </c>
      <c r="AG6249" s="63"/>
      <c r="AK6249" s="64"/>
      <c r="AL6249" s="64"/>
      <c r="AM6249" s="65"/>
      <c r="AO6249" s="64"/>
      <c r="AP6249" s="66"/>
      <c r="AQ6249" s="66"/>
      <c r="AS6249" s="67"/>
      <c r="AT6249" s="68"/>
    </row>
    <row r="6250" spans="1:46" x14ac:dyDescent="0.25">
      <c r="A6250" s="60">
        <v>94969.872045022435</v>
      </c>
      <c r="B6250" s="54">
        <f t="shared" si="253"/>
        <v>23</v>
      </c>
      <c r="C6250" s="54">
        <f t="shared" si="254"/>
        <v>6241</v>
      </c>
      <c r="D6250" s="60">
        <v>94969.872045022435</v>
      </c>
      <c r="G6250" s="63"/>
      <c r="I6250" s="64"/>
      <c r="J6250" s="64"/>
      <c r="K6250" s="65"/>
      <c r="M6250" s="64"/>
      <c r="N6250" s="66"/>
      <c r="O6250" s="66"/>
      <c r="Q6250" s="67"/>
      <c r="R6250" s="68"/>
      <c r="S6250" s="63"/>
      <c r="AC6250" s="63">
        <v>92138.117533998564</v>
      </c>
      <c r="AD6250" s="63"/>
      <c r="AE6250" s="54" t="s">
        <v>176</v>
      </c>
      <c r="AG6250" s="63"/>
      <c r="AK6250" s="64"/>
      <c r="AL6250" s="64"/>
      <c r="AM6250" s="65"/>
      <c r="AO6250" s="64"/>
      <c r="AP6250" s="66"/>
      <c r="AQ6250" s="66"/>
      <c r="AS6250" s="67"/>
      <c r="AT6250" s="68"/>
    </row>
    <row r="6251" spans="1:46" x14ac:dyDescent="0.25">
      <c r="A6251" s="60">
        <v>94984.592768002301</v>
      </c>
      <c r="B6251" s="54">
        <f t="shared" si="253"/>
        <v>24</v>
      </c>
      <c r="C6251" s="54">
        <f t="shared" si="254"/>
        <v>6242</v>
      </c>
      <c r="D6251" s="60">
        <v>94984.592768002301</v>
      </c>
      <c r="G6251" s="63"/>
      <c r="I6251" s="64"/>
      <c r="J6251" s="64"/>
      <c r="K6251" s="65"/>
      <c r="M6251" s="64"/>
      <c r="N6251" s="66"/>
      <c r="O6251" s="66"/>
      <c r="Q6251" s="67"/>
      <c r="R6251" s="68"/>
      <c r="S6251" s="63"/>
      <c r="AC6251" s="63">
        <v>92152.32625340391</v>
      </c>
      <c r="AD6251" s="63"/>
      <c r="AE6251" s="54" t="s">
        <v>177</v>
      </c>
      <c r="AG6251" s="63"/>
      <c r="AK6251" s="64"/>
      <c r="AL6251" s="64"/>
      <c r="AM6251" s="65"/>
      <c r="AO6251" s="64"/>
      <c r="AP6251" s="66"/>
      <c r="AQ6251" s="66"/>
      <c r="AS6251" s="67"/>
      <c r="AT6251" s="68"/>
    </row>
    <row r="6252" spans="1:46" x14ac:dyDescent="0.25">
      <c r="A6252" s="60">
        <v>94999.348964362405</v>
      </c>
      <c r="B6252" s="54">
        <f t="shared" si="253"/>
        <v>1</v>
      </c>
      <c r="C6252" s="54">
        <f t="shared" si="254"/>
        <v>6243</v>
      </c>
      <c r="D6252" s="60">
        <v>94999.348964362405</v>
      </c>
      <c r="G6252" s="63"/>
      <c r="I6252" s="64"/>
      <c r="J6252" s="64"/>
      <c r="K6252" s="65"/>
      <c r="M6252" s="64"/>
      <c r="N6252" s="66"/>
      <c r="O6252" s="66"/>
      <c r="Q6252" s="67"/>
      <c r="R6252" s="68"/>
      <c r="S6252" s="63"/>
      <c r="AC6252" s="63">
        <v>92167.749880403746</v>
      </c>
      <c r="AD6252" s="63"/>
      <c r="AE6252" s="54" t="s">
        <v>176</v>
      </c>
      <c r="AG6252" s="63"/>
      <c r="AK6252" s="64"/>
      <c r="AL6252" s="64"/>
      <c r="AM6252" s="65"/>
      <c r="AO6252" s="64"/>
      <c r="AP6252" s="66"/>
      <c r="AQ6252" s="66"/>
      <c r="AS6252" s="67"/>
      <c r="AT6252" s="68"/>
    </row>
    <row r="6253" spans="1:46" x14ac:dyDescent="0.25">
      <c r="A6253" s="60">
        <v>95014.163192673121</v>
      </c>
      <c r="B6253" s="54">
        <f t="shared" si="253"/>
        <v>2</v>
      </c>
      <c r="C6253" s="54">
        <f t="shared" si="254"/>
        <v>6244</v>
      </c>
      <c r="D6253" s="60">
        <v>95014.163192673121</v>
      </c>
      <c r="G6253" s="63"/>
      <c r="I6253" s="64"/>
      <c r="J6253" s="64"/>
      <c r="K6253" s="65"/>
      <c r="M6253" s="64"/>
      <c r="N6253" s="66"/>
      <c r="O6253" s="66"/>
      <c r="Q6253" s="67"/>
      <c r="R6253" s="68"/>
      <c r="S6253" s="63"/>
      <c r="AC6253" s="63">
        <v>92181.733166259248</v>
      </c>
      <c r="AD6253" s="63"/>
      <c r="AE6253" s="54" t="s">
        <v>177</v>
      </c>
      <c r="AG6253" s="63"/>
      <c r="AK6253" s="64"/>
      <c r="AL6253" s="64"/>
      <c r="AM6253" s="65"/>
      <c r="AO6253" s="64"/>
      <c r="AP6253" s="66"/>
      <c r="AQ6253" s="66"/>
      <c r="AS6253" s="67"/>
      <c r="AT6253" s="68"/>
    </row>
    <row r="6254" spans="1:46" x14ac:dyDescent="0.25">
      <c r="A6254" s="60">
        <v>95029.070739388466</v>
      </c>
      <c r="B6254" s="54">
        <f t="shared" si="253"/>
        <v>3</v>
      </c>
      <c r="C6254" s="54">
        <f t="shared" si="254"/>
        <v>6245</v>
      </c>
      <c r="D6254" s="60">
        <v>95029.070739388466</v>
      </c>
      <c r="G6254" s="63"/>
      <c r="I6254" s="64"/>
      <c r="J6254" s="64"/>
      <c r="K6254" s="65"/>
      <c r="M6254" s="64"/>
      <c r="N6254" s="66"/>
      <c r="O6254" s="66"/>
      <c r="Q6254" s="67"/>
      <c r="R6254" s="68"/>
      <c r="S6254" s="63"/>
      <c r="AC6254" s="63">
        <v>92197.268474010751</v>
      </c>
      <c r="AD6254" s="63"/>
      <c r="AE6254" s="54" t="s">
        <v>176</v>
      </c>
      <c r="AG6254" s="63"/>
      <c r="AK6254" s="64"/>
      <c r="AL6254" s="64"/>
      <c r="AM6254" s="65"/>
      <c r="AO6254" s="64"/>
      <c r="AP6254" s="66"/>
      <c r="AQ6254" s="66"/>
      <c r="AS6254" s="67"/>
      <c r="AT6254" s="68"/>
    </row>
    <row r="6255" spans="1:46" x14ac:dyDescent="0.25">
      <c r="A6255" s="60">
        <v>95044.084953468759</v>
      </c>
      <c r="B6255" s="54">
        <f t="shared" si="253"/>
        <v>4</v>
      </c>
      <c r="C6255" s="54">
        <f t="shared" si="254"/>
        <v>6246</v>
      </c>
      <c r="D6255" s="60">
        <v>95044.084953468759</v>
      </c>
      <c r="G6255" s="63"/>
      <c r="I6255" s="64"/>
      <c r="J6255" s="64"/>
      <c r="K6255" s="65"/>
      <c r="M6255" s="64"/>
      <c r="N6255" s="66"/>
      <c r="O6255" s="66"/>
      <c r="Q6255" s="67"/>
      <c r="R6255" s="68"/>
      <c r="S6255" s="63"/>
      <c r="AC6255" s="63">
        <v>92211.180087682791</v>
      </c>
      <c r="AD6255" s="63"/>
      <c r="AE6255" s="54" t="s">
        <v>177</v>
      </c>
      <c r="AG6255" s="63"/>
      <c r="AK6255" s="64"/>
      <c r="AL6255" s="64"/>
      <c r="AM6255" s="65"/>
      <c r="AO6255" s="64"/>
      <c r="AP6255" s="66"/>
      <c r="AQ6255" s="66"/>
      <c r="AS6255" s="67"/>
      <c r="AT6255" s="68"/>
    </row>
    <row r="6256" spans="1:46" x14ac:dyDescent="0.25">
      <c r="A6256" s="60">
        <v>95059.228185510263</v>
      </c>
      <c r="B6256" s="54">
        <f t="shared" si="253"/>
        <v>5</v>
      </c>
      <c r="C6256" s="54">
        <f t="shared" si="254"/>
        <v>6247</v>
      </c>
      <c r="D6256" s="60">
        <v>95059.228185510263</v>
      </c>
      <c r="G6256" s="63"/>
      <c r="I6256" s="64"/>
      <c r="J6256" s="64"/>
      <c r="K6256" s="65"/>
      <c r="M6256" s="64"/>
      <c r="N6256" s="66"/>
      <c r="O6256" s="66"/>
      <c r="Q6256" s="67"/>
      <c r="R6256" s="68"/>
      <c r="S6256" s="63"/>
      <c r="AC6256" s="63">
        <v>92226.680014373269</v>
      </c>
      <c r="AD6256" s="63"/>
      <c r="AE6256" s="54" t="s">
        <v>176</v>
      </c>
      <c r="AG6256" s="63"/>
      <c r="AK6256" s="64"/>
      <c r="AL6256" s="64"/>
      <c r="AM6256" s="65"/>
      <c r="AO6256" s="64"/>
      <c r="AP6256" s="66"/>
      <c r="AQ6256" s="66"/>
      <c r="AS6256" s="67"/>
      <c r="AT6256" s="68"/>
    </row>
    <row r="6257" spans="1:46" x14ac:dyDescent="0.25">
      <c r="A6257" s="60">
        <v>95074.499865295831</v>
      </c>
      <c r="B6257" s="54">
        <f t="shared" si="253"/>
        <v>6</v>
      </c>
      <c r="C6257" s="54">
        <f t="shared" si="254"/>
        <v>6248</v>
      </c>
      <c r="D6257" s="60">
        <v>95074.499865295831</v>
      </c>
      <c r="G6257" s="63"/>
      <c r="I6257" s="64"/>
      <c r="J6257" s="64"/>
      <c r="K6257" s="65"/>
      <c r="M6257" s="64"/>
      <c r="N6257" s="66"/>
      <c r="O6257" s="66"/>
      <c r="Q6257" s="67"/>
      <c r="R6257" s="68"/>
      <c r="S6257" s="63"/>
      <c r="AC6257" s="63">
        <v>92240.684696228243</v>
      </c>
      <c r="AD6257" s="63"/>
      <c r="AE6257" s="54" t="s">
        <v>177</v>
      </c>
      <c r="AG6257" s="63"/>
      <c r="AK6257" s="64"/>
      <c r="AL6257" s="64"/>
      <c r="AM6257" s="65"/>
      <c r="AO6257" s="64"/>
      <c r="AP6257" s="66"/>
      <c r="AQ6257" s="66"/>
      <c r="AS6257" s="67"/>
      <c r="AT6257" s="68"/>
    </row>
    <row r="6258" spans="1:46" x14ac:dyDescent="0.25">
      <c r="A6258" s="60">
        <v>95089.903218482155</v>
      </c>
      <c r="B6258" s="54">
        <f t="shared" si="253"/>
        <v>7</v>
      </c>
      <c r="C6258" s="54">
        <f t="shared" si="254"/>
        <v>6249</v>
      </c>
      <c r="D6258" s="60">
        <v>95089.903218482155</v>
      </c>
      <c r="G6258" s="63"/>
      <c r="I6258" s="64"/>
      <c r="J6258" s="64"/>
      <c r="K6258" s="65"/>
      <c r="M6258" s="64"/>
      <c r="N6258" s="66"/>
      <c r="O6258" s="66"/>
      <c r="Q6258" s="67"/>
      <c r="R6258" s="68"/>
      <c r="S6258" s="63"/>
      <c r="AC6258" s="63">
        <v>92256.015585737303</v>
      </c>
      <c r="AD6258" s="63"/>
      <c r="AE6258" s="54" t="s">
        <v>176</v>
      </c>
      <c r="AG6258" s="63"/>
      <c r="AK6258" s="64"/>
      <c r="AL6258" s="64"/>
      <c r="AM6258" s="65"/>
      <c r="AO6258" s="64"/>
      <c r="AP6258" s="66"/>
      <c r="AQ6258" s="66"/>
      <c r="AS6258" s="67"/>
      <c r="AT6258" s="68"/>
    </row>
    <row r="6259" spans="1:46" x14ac:dyDescent="0.25">
      <c r="A6259" s="60">
        <v>95105.422629394569</v>
      </c>
      <c r="B6259" s="54">
        <f t="shared" si="253"/>
        <v>8</v>
      </c>
      <c r="C6259" s="54">
        <f t="shared" si="254"/>
        <v>6250</v>
      </c>
      <c r="D6259" s="60">
        <v>95105.422629394569</v>
      </c>
      <c r="G6259" s="63"/>
      <c r="I6259" s="64"/>
      <c r="J6259" s="64"/>
      <c r="K6259" s="65"/>
      <c r="M6259" s="64"/>
      <c r="N6259" s="66"/>
      <c r="O6259" s="66"/>
      <c r="Q6259" s="67"/>
      <c r="R6259" s="68"/>
      <c r="S6259" s="63"/>
      <c r="AC6259" s="63">
        <v>92270.260554752778</v>
      </c>
      <c r="AD6259" s="63"/>
      <c r="AE6259" s="54" t="s">
        <v>177</v>
      </c>
      <c r="AG6259" s="63"/>
      <c r="AK6259" s="64"/>
      <c r="AL6259" s="64"/>
      <c r="AM6259" s="65"/>
      <c r="AO6259" s="64"/>
      <c r="AP6259" s="66"/>
      <c r="AQ6259" s="66"/>
      <c r="AS6259" s="67"/>
      <c r="AT6259" s="68"/>
    </row>
    <row r="6260" spans="1:46" x14ac:dyDescent="0.25">
      <c r="A6260" s="60">
        <v>95121.039940193295</v>
      </c>
      <c r="B6260" s="54">
        <f t="shared" si="253"/>
        <v>9</v>
      </c>
      <c r="C6260" s="54">
        <f t="shared" si="254"/>
        <v>6251</v>
      </c>
      <c r="D6260" s="60">
        <v>95121.039940193295</v>
      </c>
      <c r="G6260" s="63"/>
      <c r="I6260" s="64"/>
      <c r="J6260" s="64"/>
      <c r="K6260" s="65"/>
      <c r="M6260" s="64"/>
      <c r="N6260" s="66"/>
      <c r="O6260" s="66"/>
      <c r="Q6260" s="67"/>
      <c r="R6260" s="68"/>
      <c r="S6260" s="63"/>
      <c r="AC6260" s="63">
        <v>92285.321567997336</v>
      </c>
      <c r="AD6260" s="63"/>
      <c r="AE6260" s="54" t="s">
        <v>176</v>
      </c>
      <c r="AG6260" s="63"/>
      <c r="AK6260" s="64"/>
      <c r="AL6260" s="64"/>
      <c r="AM6260" s="65"/>
      <c r="AO6260" s="64"/>
      <c r="AP6260" s="66"/>
      <c r="AQ6260" s="66"/>
      <c r="AS6260" s="67"/>
      <c r="AT6260" s="68"/>
    </row>
    <row r="6261" spans="1:46" x14ac:dyDescent="0.25">
      <c r="A6261" s="60">
        <v>95136.728400989901</v>
      </c>
      <c r="B6261" s="54">
        <f t="shared" si="253"/>
        <v>10</v>
      </c>
      <c r="C6261" s="54">
        <f t="shared" si="254"/>
        <v>6252</v>
      </c>
      <c r="D6261" s="60">
        <v>95136.728400989901</v>
      </c>
      <c r="G6261" s="63"/>
      <c r="I6261" s="64"/>
      <c r="J6261" s="64"/>
      <c r="K6261" s="65"/>
      <c r="M6261" s="64"/>
      <c r="N6261" s="66"/>
      <c r="O6261" s="66"/>
      <c r="Q6261" s="67"/>
      <c r="R6261" s="68"/>
      <c r="S6261" s="63"/>
      <c r="AC6261" s="63">
        <v>92299.911731317174</v>
      </c>
      <c r="AD6261" s="63"/>
      <c r="AE6261" s="54" t="s">
        <v>177</v>
      </c>
      <c r="AG6261" s="63"/>
      <c r="AK6261" s="64"/>
      <c r="AL6261" s="64"/>
      <c r="AM6261" s="65"/>
      <c r="AO6261" s="64"/>
      <c r="AP6261" s="66"/>
      <c r="AQ6261" s="66"/>
      <c r="AS6261" s="67"/>
      <c r="AT6261" s="68"/>
    </row>
    <row r="6262" spans="1:46" x14ac:dyDescent="0.25">
      <c r="A6262" s="60">
        <v>95152.451775671449</v>
      </c>
      <c r="B6262" s="54">
        <f t="shared" si="253"/>
        <v>11</v>
      </c>
      <c r="C6262" s="54">
        <f t="shared" si="254"/>
        <v>6253</v>
      </c>
      <c r="D6262" s="60">
        <v>95152.451775671449</v>
      </c>
      <c r="G6262" s="63"/>
      <c r="I6262" s="64"/>
      <c r="J6262" s="64"/>
      <c r="K6262" s="65"/>
      <c r="M6262" s="64"/>
      <c r="N6262" s="66"/>
      <c r="O6262" s="66"/>
      <c r="Q6262" s="67"/>
      <c r="R6262" s="68"/>
      <c r="S6262" s="63"/>
      <c r="AC6262" s="63">
        <v>92314.647008836735</v>
      </c>
      <c r="AD6262" s="63"/>
      <c r="AE6262" s="54" t="s">
        <v>176</v>
      </c>
      <c r="AG6262" s="63"/>
      <c r="AK6262" s="64"/>
      <c r="AL6262" s="64"/>
      <c r="AM6262" s="65"/>
      <c r="AO6262" s="64"/>
      <c r="AP6262" s="66"/>
      <c r="AQ6262" s="66"/>
      <c r="AS6262" s="67"/>
      <c r="AT6262" s="68"/>
    </row>
    <row r="6263" spans="1:46" x14ac:dyDescent="0.25">
      <c r="A6263" s="60">
        <v>95168.180752209853</v>
      </c>
      <c r="B6263" s="54">
        <f t="shared" si="253"/>
        <v>12</v>
      </c>
      <c r="C6263" s="54">
        <f t="shared" si="254"/>
        <v>6254</v>
      </c>
      <c r="D6263" s="60">
        <v>95168.180752209853</v>
      </c>
      <c r="G6263" s="63"/>
      <c r="I6263" s="64"/>
      <c r="J6263" s="64"/>
      <c r="K6263" s="65"/>
      <c r="M6263" s="64"/>
      <c r="N6263" s="66"/>
      <c r="O6263" s="66"/>
      <c r="Q6263" s="67"/>
      <c r="R6263" s="68"/>
      <c r="S6263" s="63"/>
      <c r="AC6263" s="63">
        <v>92329.622176222503</v>
      </c>
      <c r="AD6263" s="63"/>
      <c r="AE6263" s="54" t="s">
        <v>177</v>
      </c>
      <c r="AG6263" s="63"/>
      <c r="AK6263" s="64"/>
      <c r="AL6263" s="64"/>
      <c r="AM6263" s="65"/>
      <c r="AO6263" s="64"/>
      <c r="AP6263" s="66"/>
      <c r="AQ6263" s="66"/>
      <c r="AS6263" s="67"/>
      <c r="AT6263" s="68"/>
    </row>
    <row r="6264" spans="1:46" x14ac:dyDescent="0.25">
      <c r="A6264" s="60">
        <v>95183.870335965883</v>
      </c>
      <c r="B6264" s="54">
        <f t="shared" si="253"/>
        <v>13</v>
      </c>
      <c r="C6264" s="54">
        <f t="shared" si="254"/>
        <v>6255</v>
      </c>
      <c r="D6264" s="60">
        <v>95183.870335965883</v>
      </c>
      <c r="G6264" s="63"/>
      <c r="I6264" s="64"/>
      <c r="J6264" s="64"/>
      <c r="K6264" s="65"/>
      <c r="M6264" s="64"/>
      <c r="N6264" s="66"/>
      <c r="O6264" s="66"/>
      <c r="Q6264" s="67"/>
      <c r="R6264" s="68"/>
      <c r="S6264" s="63"/>
      <c r="AC6264" s="63">
        <v>92344.031538038515</v>
      </c>
      <c r="AD6264" s="63"/>
      <c r="AE6264" s="54" t="s">
        <v>176</v>
      </c>
      <c r="AG6264" s="63"/>
      <c r="AK6264" s="64"/>
      <c r="AL6264" s="64"/>
      <c r="AM6264" s="65"/>
      <c r="AO6264" s="64"/>
      <c r="AP6264" s="66"/>
      <c r="AQ6264" s="66"/>
      <c r="AS6264" s="67"/>
      <c r="AT6264" s="68"/>
    </row>
    <row r="6265" spans="1:46" x14ac:dyDescent="0.25">
      <c r="A6265" s="60">
        <v>95199.498458554968</v>
      </c>
      <c r="B6265" s="54">
        <f t="shared" si="253"/>
        <v>14</v>
      </c>
      <c r="C6265" s="54">
        <f t="shared" si="254"/>
        <v>6256</v>
      </c>
      <c r="D6265" s="60">
        <v>95199.498458554968</v>
      </c>
      <c r="G6265" s="63"/>
      <c r="I6265" s="64"/>
      <c r="J6265" s="64"/>
      <c r="K6265" s="65"/>
      <c r="M6265" s="64"/>
      <c r="N6265" s="66"/>
      <c r="O6265" s="66"/>
      <c r="Q6265" s="67"/>
      <c r="R6265" s="68"/>
      <c r="S6265" s="63"/>
      <c r="AC6265" s="63">
        <v>92359.349884580355</v>
      </c>
      <c r="AD6265" s="63"/>
      <c r="AE6265" s="54" t="s">
        <v>177</v>
      </c>
      <c r="AG6265" s="63"/>
      <c r="AK6265" s="64"/>
      <c r="AL6265" s="64"/>
      <c r="AM6265" s="65"/>
      <c r="AO6265" s="64"/>
      <c r="AP6265" s="66"/>
      <c r="AQ6265" s="66"/>
      <c r="AS6265" s="67"/>
      <c r="AT6265" s="68"/>
    </row>
    <row r="6266" spans="1:46" x14ac:dyDescent="0.25">
      <c r="A6266" s="60">
        <v>95215.024120391347</v>
      </c>
      <c r="B6266" s="54">
        <f t="shared" si="253"/>
        <v>15</v>
      </c>
      <c r="C6266" s="54">
        <f t="shared" si="254"/>
        <v>6257</v>
      </c>
      <c r="D6266" s="60">
        <v>95215.024120391347</v>
      </c>
      <c r="G6266" s="63"/>
      <c r="I6266" s="64"/>
      <c r="J6266" s="64"/>
      <c r="K6266" s="65"/>
      <c r="M6266" s="64"/>
      <c r="N6266" s="66"/>
      <c r="O6266" s="66"/>
      <c r="Q6266" s="67"/>
      <c r="R6266" s="68"/>
      <c r="S6266" s="63"/>
      <c r="AC6266" s="63">
        <v>92373.497359983623</v>
      </c>
      <c r="AD6266" s="63"/>
      <c r="AE6266" s="54" t="s">
        <v>176</v>
      </c>
      <c r="AG6266" s="63"/>
      <c r="AK6266" s="64"/>
      <c r="AL6266" s="64"/>
      <c r="AM6266" s="65"/>
      <c r="AO6266" s="64"/>
      <c r="AP6266" s="66"/>
      <c r="AQ6266" s="66"/>
      <c r="AS6266" s="67"/>
      <c r="AT6266" s="68"/>
    </row>
    <row r="6267" spans="1:46" x14ac:dyDescent="0.25">
      <c r="A6267" s="60">
        <v>95230.440428711008</v>
      </c>
      <c r="B6267" s="54">
        <f t="shared" si="253"/>
        <v>16</v>
      </c>
      <c r="C6267" s="54">
        <f t="shared" si="254"/>
        <v>6258</v>
      </c>
      <c r="D6267" s="60">
        <v>95230.440428711008</v>
      </c>
      <c r="G6267" s="63"/>
      <c r="I6267" s="64"/>
      <c r="J6267" s="64"/>
      <c r="K6267" s="65"/>
      <c r="M6267" s="64"/>
      <c r="N6267" s="66"/>
      <c r="O6267" s="66"/>
      <c r="Q6267" s="67"/>
      <c r="R6267" s="68"/>
      <c r="S6267" s="63"/>
      <c r="AC6267" s="63">
        <v>92389.039427879266</v>
      </c>
      <c r="AD6267" s="63"/>
      <c r="AE6267" s="54" t="s">
        <v>177</v>
      </c>
      <c r="AG6267" s="63"/>
      <c r="AK6267" s="64"/>
      <c r="AL6267" s="64"/>
      <c r="AM6267" s="65"/>
      <c r="AO6267" s="64"/>
      <c r="AP6267" s="66"/>
      <c r="AQ6267" s="66"/>
      <c r="AS6267" s="67"/>
      <c r="AT6267" s="68"/>
    </row>
    <row r="6268" spans="1:46" x14ac:dyDescent="0.25">
      <c r="A6268" s="60">
        <v>95245.720460152254</v>
      </c>
      <c r="B6268" s="54">
        <f t="shared" si="253"/>
        <v>17</v>
      </c>
      <c r="C6268" s="54">
        <f t="shared" si="254"/>
        <v>6259</v>
      </c>
      <c r="D6268" s="60">
        <v>95245.720460152254</v>
      </c>
      <c r="G6268" s="63"/>
      <c r="I6268" s="64"/>
      <c r="J6268" s="64"/>
      <c r="K6268" s="65"/>
      <c r="M6268" s="64"/>
      <c r="N6268" s="66"/>
      <c r="O6268" s="66"/>
      <c r="Q6268" s="67"/>
      <c r="R6268" s="68"/>
      <c r="S6268" s="63"/>
      <c r="AC6268" s="63">
        <v>92403.049228360876</v>
      </c>
      <c r="AD6268" s="63"/>
      <c r="AE6268" s="54" t="s">
        <v>176</v>
      </c>
      <c r="AG6268" s="63"/>
      <c r="AK6268" s="64"/>
      <c r="AL6268" s="64"/>
      <c r="AM6268" s="65"/>
      <c r="AO6268" s="64"/>
      <c r="AP6268" s="66"/>
      <c r="AQ6268" s="66"/>
      <c r="AS6268" s="67"/>
      <c r="AT6268" s="68"/>
    </row>
    <row r="6269" spans="1:46" x14ac:dyDescent="0.25">
      <c r="A6269" s="60">
        <v>95260.875698820222</v>
      </c>
      <c r="B6269" s="54">
        <f t="shared" si="253"/>
        <v>18</v>
      </c>
      <c r="C6269" s="54">
        <f t="shared" si="254"/>
        <v>6260</v>
      </c>
      <c r="D6269" s="60">
        <v>95260.875698820222</v>
      </c>
      <c r="G6269" s="63"/>
      <c r="I6269" s="64"/>
      <c r="J6269" s="64"/>
      <c r="K6269" s="65"/>
      <c r="M6269" s="64"/>
      <c r="N6269" s="66"/>
      <c r="O6269" s="66"/>
      <c r="Q6269" s="67"/>
      <c r="R6269" s="68"/>
      <c r="S6269" s="63"/>
      <c r="AC6269" s="63">
        <v>92418.649298531003</v>
      </c>
      <c r="AD6269" s="63"/>
      <c r="AE6269" s="54" t="s">
        <v>177</v>
      </c>
      <c r="AG6269" s="63"/>
      <c r="AK6269" s="64"/>
      <c r="AL6269" s="64"/>
      <c r="AM6269" s="65"/>
      <c r="AO6269" s="64"/>
      <c r="AP6269" s="66"/>
      <c r="AQ6269" s="66"/>
      <c r="AS6269" s="67"/>
      <c r="AT6269" s="68"/>
    </row>
    <row r="6270" spans="1:46" x14ac:dyDescent="0.25">
      <c r="A6270" s="60">
        <v>95275.897319844458</v>
      </c>
      <c r="B6270" s="54">
        <f t="shared" si="253"/>
        <v>19</v>
      </c>
      <c r="C6270" s="54">
        <f t="shared" si="254"/>
        <v>6261</v>
      </c>
      <c r="D6270" s="60">
        <v>95275.897319844458</v>
      </c>
      <c r="G6270" s="63"/>
      <c r="I6270" s="64"/>
      <c r="J6270" s="64"/>
      <c r="K6270" s="65"/>
      <c r="M6270" s="64"/>
      <c r="N6270" s="66"/>
      <c r="O6270" s="66"/>
      <c r="Q6270" s="67"/>
      <c r="R6270" s="68"/>
      <c r="S6270" s="63"/>
      <c r="AC6270" s="63">
        <v>92432.681279386859</v>
      </c>
      <c r="AD6270" s="63"/>
      <c r="AE6270" s="54" t="s">
        <v>176</v>
      </c>
      <c r="AG6270" s="63"/>
      <c r="AK6270" s="64"/>
      <c r="AL6270" s="64"/>
      <c r="AM6270" s="65"/>
      <c r="AO6270" s="64"/>
      <c r="AP6270" s="66"/>
      <c r="AQ6270" s="66"/>
      <c r="AS6270" s="67"/>
      <c r="AT6270" s="68"/>
    </row>
    <row r="6271" spans="1:46" x14ac:dyDescent="0.25">
      <c r="A6271" s="60">
        <v>95290.813790213782</v>
      </c>
      <c r="B6271" s="54">
        <f t="shared" si="253"/>
        <v>20</v>
      </c>
      <c r="C6271" s="54">
        <f t="shared" si="254"/>
        <v>6262</v>
      </c>
      <c r="D6271" s="60">
        <v>95290.813790213782</v>
      </c>
      <c r="G6271" s="63"/>
      <c r="I6271" s="64"/>
      <c r="J6271" s="64"/>
      <c r="K6271" s="65"/>
      <c r="M6271" s="64"/>
      <c r="N6271" s="66"/>
      <c r="O6271" s="66"/>
      <c r="Q6271" s="67"/>
      <c r="R6271" s="68"/>
      <c r="S6271" s="63"/>
      <c r="AC6271" s="63">
        <v>92448.168864539359</v>
      </c>
      <c r="AD6271" s="63"/>
      <c r="AE6271" s="54" t="s">
        <v>177</v>
      </c>
      <c r="AG6271" s="63"/>
      <c r="AK6271" s="64"/>
      <c r="AL6271" s="64"/>
      <c r="AM6271" s="65"/>
      <c r="AO6271" s="64"/>
      <c r="AP6271" s="66"/>
      <c r="AQ6271" s="66"/>
      <c r="AS6271" s="67"/>
      <c r="AT6271" s="68"/>
    </row>
    <row r="6272" spans="1:46" x14ac:dyDescent="0.25">
      <c r="A6272" s="60">
        <v>95305.632065446116</v>
      </c>
      <c r="B6272" s="54">
        <f t="shared" si="253"/>
        <v>21</v>
      </c>
      <c r="C6272" s="54">
        <f t="shared" si="254"/>
        <v>6263</v>
      </c>
      <c r="D6272" s="60">
        <v>95305.632065446116</v>
      </c>
      <c r="G6272" s="63"/>
      <c r="I6272" s="64"/>
      <c r="J6272" s="64"/>
      <c r="K6272" s="65"/>
      <c r="M6272" s="64"/>
      <c r="N6272" s="66"/>
      <c r="O6272" s="66"/>
      <c r="Q6272" s="67"/>
      <c r="R6272" s="68"/>
      <c r="S6272" s="63"/>
      <c r="AC6272" s="63">
        <v>92462.380335998721</v>
      </c>
      <c r="AD6272" s="63"/>
      <c r="AE6272" s="54" t="s">
        <v>176</v>
      </c>
      <c r="AG6272" s="63"/>
      <c r="AK6272" s="64"/>
      <c r="AL6272" s="64"/>
      <c r="AM6272" s="65"/>
      <c r="AO6272" s="64"/>
      <c r="AP6272" s="66"/>
      <c r="AQ6272" s="66"/>
      <c r="AS6272" s="67"/>
      <c r="AT6272" s="68"/>
    </row>
    <row r="6273" spans="1:46" x14ac:dyDescent="0.25">
      <c r="A6273" s="60">
        <v>95320.393056409899</v>
      </c>
      <c r="B6273" s="54">
        <f t="shared" si="253"/>
        <v>22</v>
      </c>
      <c r="C6273" s="54">
        <f t="shared" si="254"/>
        <v>6264</v>
      </c>
      <c r="D6273" s="60">
        <v>95320.393056409899</v>
      </c>
      <c r="G6273" s="63"/>
      <c r="I6273" s="64"/>
      <c r="J6273" s="64"/>
      <c r="K6273" s="65"/>
      <c r="M6273" s="64"/>
      <c r="N6273" s="66"/>
      <c r="O6273" s="66"/>
      <c r="Q6273" s="67"/>
      <c r="R6273" s="68"/>
      <c r="S6273" s="63"/>
      <c r="AC6273" s="63">
        <v>92477.611425195355</v>
      </c>
      <c r="AD6273" s="63"/>
      <c r="AE6273" s="54" t="s">
        <v>177</v>
      </c>
      <c r="AG6273" s="63"/>
      <c r="AK6273" s="64"/>
      <c r="AL6273" s="64"/>
      <c r="AM6273" s="65"/>
      <c r="AO6273" s="64"/>
      <c r="AP6273" s="66"/>
      <c r="AQ6273" s="66"/>
      <c r="AS6273" s="67"/>
      <c r="AT6273" s="68"/>
    </row>
    <row r="6274" spans="1:46" x14ac:dyDescent="0.25">
      <c r="A6274" s="60">
        <v>95335.113294823561</v>
      </c>
      <c r="B6274" s="54">
        <f t="shared" si="253"/>
        <v>23</v>
      </c>
      <c r="C6274" s="54">
        <f t="shared" si="254"/>
        <v>6265</v>
      </c>
      <c r="D6274" s="60">
        <v>95335.113294823561</v>
      </c>
      <c r="G6274" s="63"/>
      <c r="I6274" s="64"/>
      <c r="J6274" s="64"/>
      <c r="K6274" s="65"/>
      <c r="M6274" s="64"/>
      <c r="N6274" s="66"/>
      <c r="O6274" s="66"/>
      <c r="Q6274" s="67"/>
      <c r="R6274" s="68"/>
      <c r="S6274" s="63"/>
      <c r="AC6274" s="63">
        <v>92492.118840654381</v>
      </c>
      <c r="AD6274" s="63"/>
      <c r="AE6274" s="54" t="s">
        <v>176</v>
      </c>
      <c r="AG6274" s="63"/>
      <c r="AK6274" s="64"/>
      <c r="AL6274" s="64"/>
      <c r="AM6274" s="65"/>
      <c r="AO6274" s="64"/>
      <c r="AP6274" s="66"/>
      <c r="AQ6274" s="66"/>
      <c r="AS6274" s="67"/>
      <c r="AT6274" s="68"/>
    </row>
    <row r="6275" spans="1:46" x14ac:dyDescent="0.25">
      <c r="A6275" s="60">
        <v>95349.83944137767</v>
      </c>
      <c r="B6275" s="54">
        <f t="shared" si="253"/>
        <v>24</v>
      </c>
      <c r="C6275" s="54">
        <f t="shared" si="254"/>
        <v>6266</v>
      </c>
      <c r="D6275" s="60">
        <v>95349.83944137767</v>
      </c>
      <c r="G6275" s="63"/>
      <c r="I6275" s="64"/>
      <c r="J6275" s="64"/>
      <c r="K6275" s="65"/>
      <c r="M6275" s="64"/>
      <c r="N6275" s="66"/>
      <c r="O6275" s="66"/>
      <c r="Q6275" s="67"/>
      <c r="R6275" s="68"/>
      <c r="S6275" s="63"/>
      <c r="AC6275" s="63">
        <v>92506.997926007025</v>
      </c>
      <c r="AD6275" s="63"/>
      <c r="AE6275" s="54" t="s">
        <v>177</v>
      </c>
      <c r="AG6275" s="63"/>
      <c r="AK6275" s="64"/>
      <c r="AL6275" s="64"/>
      <c r="AM6275" s="65"/>
      <c r="AO6275" s="64"/>
      <c r="AP6275" s="66"/>
      <c r="AQ6275" s="66"/>
      <c r="AS6275" s="67"/>
      <c r="AT6275" s="68"/>
    </row>
    <row r="6276" spans="1:46" x14ac:dyDescent="0.25">
      <c r="A6276" s="60">
        <v>95364.590036598966</v>
      </c>
      <c r="B6276" s="54">
        <f t="shared" si="253"/>
        <v>1</v>
      </c>
      <c r="C6276" s="54">
        <f t="shared" si="254"/>
        <v>6267</v>
      </c>
      <c r="D6276" s="60">
        <v>95364.590036598966</v>
      </c>
      <c r="G6276" s="63"/>
      <c r="I6276" s="64"/>
      <c r="J6276" s="64"/>
      <c r="K6276" s="65"/>
      <c r="M6276" s="64"/>
      <c r="N6276" s="66"/>
      <c r="O6276" s="66"/>
      <c r="Q6276" s="67"/>
      <c r="R6276" s="68"/>
      <c r="S6276" s="63"/>
      <c r="AC6276" s="63">
        <v>92521.849144950975</v>
      </c>
      <c r="AD6276" s="63"/>
      <c r="AE6276" s="54" t="s">
        <v>176</v>
      </c>
      <c r="AG6276" s="63"/>
      <c r="AK6276" s="64"/>
      <c r="AL6276" s="64"/>
      <c r="AM6276" s="65"/>
      <c r="AO6276" s="64"/>
      <c r="AP6276" s="66"/>
      <c r="AQ6276" s="66"/>
      <c r="AS6276" s="67"/>
      <c r="AT6276" s="68"/>
    </row>
    <row r="6277" spans="1:46" x14ac:dyDescent="0.25">
      <c r="A6277" s="60">
        <v>95379.409793787636</v>
      </c>
      <c r="B6277" s="54">
        <f t="shared" si="253"/>
        <v>2</v>
      </c>
      <c r="C6277" s="54">
        <f t="shared" si="254"/>
        <v>6268</v>
      </c>
      <c r="D6277" s="60">
        <v>95379.409793787636</v>
      </c>
      <c r="G6277" s="63"/>
      <c r="I6277" s="64"/>
      <c r="J6277" s="64"/>
      <c r="K6277" s="65"/>
      <c r="M6277" s="64"/>
      <c r="N6277" s="66"/>
      <c r="O6277" s="66"/>
      <c r="Q6277" s="67"/>
      <c r="R6277" s="68"/>
      <c r="S6277" s="63"/>
      <c r="AC6277" s="63">
        <v>92536.348974870518</v>
      </c>
      <c r="AD6277" s="63"/>
      <c r="AE6277" s="54" t="s">
        <v>177</v>
      </c>
      <c r="AG6277" s="63"/>
      <c r="AK6277" s="64"/>
      <c r="AL6277" s="64"/>
      <c r="AM6277" s="65"/>
      <c r="AO6277" s="64"/>
      <c r="AP6277" s="66"/>
      <c r="AQ6277" s="66"/>
      <c r="AS6277" s="67"/>
      <c r="AT6277" s="68"/>
    </row>
    <row r="6278" spans="1:46" x14ac:dyDescent="0.25">
      <c r="A6278" s="60">
        <v>95394.311579946894</v>
      </c>
      <c r="B6278" s="54">
        <f t="shared" si="253"/>
        <v>3</v>
      </c>
      <c r="C6278" s="54">
        <f t="shared" si="254"/>
        <v>6269</v>
      </c>
      <c r="D6278" s="60">
        <v>95394.311579946894</v>
      </c>
      <c r="G6278" s="63"/>
      <c r="I6278" s="64"/>
      <c r="J6278" s="64"/>
      <c r="K6278" s="65"/>
      <c r="M6278" s="64"/>
      <c r="N6278" s="66"/>
      <c r="O6278" s="66"/>
      <c r="Q6278" s="67"/>
      <c r="R6278" s="68"/>
      <c r="S6278" s="63"/>
      <c r="AC6278" s="63">
        <v>92551.516643003095</v>
      </c>
      <c r="AD6278" s="63"/>
      <c r="AE6278" s="54" t="s">
        <v>176</v>
      </c>
      <c r="AG6278" s="63"/>
      <c r="AK6278" s="64"/>
      <c r="AL6278" s="64"/>
      <c r="AM6278" s="65"/>
      <c r="AO6278" s="64"/>
      <c r="AP6278" s="66"/>
      <c r="AQ6278" s="66"/>
      <c r="AS6278" s="67"/>
      <c r="AT6278" s="68"/>
    </row>
    <row r="6279" spans="1:46" x14ac:dyDescent="0.25">
      <c r="A6279" s="60">
        <v>95409.330856608693</v>
      </c>
      <c r="B6279" s="54">
        <f t="shared" si="253"/>
        <v>4</v>
      </c>
      <c r="C6279" s="54">
        <f t="shared" si="254"/>
        <v>6270</v>
      </c>
      <c r="D6279" s="60">
        <v>95409.330856608693</v>
      </c>
      <c r="G6279" s="63"/>
      <c r="I6279" s="64"/>
      <c r="J6279" s="64"/>
      <c r="K6279" s="65"/>
      <c r="M6279" s="64"/>
      <c r="N6279" s="66"/>
      <c r="O6279" s="66"/>
      <c r="Q6279" s="67"/>
      <c r="R6279" s="68"/>
      <c r="S6279" s="63"/>
      <c r="AC6279" s="63">
        <v>92565.687745467294</v>
      </c>
      <c r="AD6279" s="63"/>
      <c r="AE6279" s="54" t="s">
        <v>177</v>
      </c>
      <c r="AG6279" s="63"/>
      <c r="AK6279" s="64"/>
      <c r="AL6279" s="64"/>
      <c r="AM6279" s="65"/>
      <c r="AO6279" s="64"/>
      <c r="AP6279" s="66"/>
      <c r="AQ6279" s="66"/>
      <c r="AS6279" s="67"/>
      <c r="AT6279" s="68"/>
    </row>
    <row r="6280" spans="1:46" x14ac:dyDescent="0.25">
      <c r="A6280" s="60">
        <v>95424.468202100135</v>
      </c>
      <c r="B6280" s="54">
        <f t="shared" si="253"/>
        <v>5</v>
      </c>
      <c r="C6280" s="54">
        <f t="shared" si="254"/>
        <v>6271</v>
      </c>
      <c r="D6280" s="60">
        <v>95424.468202100135</v>
      </c>
      <c r="G6280" s="63"/>
      <c r="I6280" s="64"/>
      <c r="J6280" s="64"/>
      <c r="K6280" s="65"/>
      <c r="M6280" s="64"/>
      <c r="N6280" s="66"/>
      <c r="O6280" s="66"/>
      <c r="Q6280" s="67"/>
      <c r="R6280" s="68"/>
      <c r="S6280" s="63"/>
      <c r="AC6280" s="63">
        <v>92581.086195630953</v>
      </c>
      <c r="AD6280" s="63"/>
      <c r="AE6280" s="54" t="s">
        <v>176</v>
      </c>
      <c r="AG6280" s="63"/>
      <c r="AK6280" s="64"/>
      <c r="AL6280" s="64"/>
      <c r="AM6280" s="65"/>
      <c r="AO6280" s="64"/>
      <c r="AP6280" s="66"/>
      <c r="AQ6280" s="66"/>
      <c r="AS6280" s="67"/>
      <c r="AT6280" s="68"/>
    </row>
    <row r="6281" spans="1:46" x14ac:dyDescent="0.25">
      <c r="A6281" s="60">
        <v>95439.743896222673</v>
      </c>
      <c r="B6281" s="54">
        <f t="shared" si="253"/>
        <v>6</v>
      </c>
      <c r="C6281" s="54">
        <f t="shared" si="254"/>
        <v>6272</v>
      </c>
      <c r="D6281" s="60">
        <v>95439.743896222673</v>
      </c>
      <c r="G6281" s="63"/>
      <c r="I6281" s="64"/>
      <c r="J6281" s="64"/>
      <c r="K6281" s="65"/>
      <c r="M6281" s="64"/>
      <c r="N6281" s="66"/>
      <c r="O6281" s="66"/>
      <c r="Q6281" s="67"/>
      <c r="R6281" s="68"/>
      <c r="S6281" s="63"/>
      <c r="AC6281" s="63">
        <v>92595.045846333727</v>
      </c>
      <c r="AD6281" s="63"/>
      <c r="AE6281" s="54" t="s">
        <v>177</v>
      </c>
      <c r="AG6281" s="63"/>
      <c r="AK6281" s="64"/>
      <c r="AL6281" s="64"/>
      <c r="AM6281" s="65"/>
      <c r="AO6281" s="64"/>
      <c r="AP6281" s="66"/>
      <c r="AQ6281" s="66"/>
      <c r="AS6281" s="67"/>
      <c r="AT6281" s="68"/>
    </row>
    <row r="6282" spans="1:46" x14ac:dyDescent="0.25">
      <c r="A6282" s="60">
        <v>95455.141891367268</v>
      </c>
      <c r="B6282" s="54">
        <f t="shared" si="253"/>
        <v>7</v>
      </c>
      <c r="C6282" s="54">
        <f t="shared" si="254"/>
        <v>6273</v>
      </c>
      <c r="D6282" s="60">
        <v>95455.141891367268</v>
      </c>
      <c r="G6282" s="63"/>
      <c r="I6282" s="64"/>
      <c r="J6282" s="64"/>
      <c r="K6282" s="65"/>
      <c r="M6282" s="64"/>
      <c r="N6282" s="66"/>
      <c r="O6282" s="66"/>
      <c r="Q6282" s="67"/>
      <c r="R6282" s="68"/>
      <c r="S6282" s="63"/>
      <c r="AC6282" s="63">
        <v>92610.557684159372</v>
      </c>
      <c r="AD6282" s="63"/>
      <c r="AE6282" s="54" t="s">
        <v>176</v>
      </c>
      <c r="AG6282" s="63"/>
      <c r="AK6282" s="64"/>
      <c r="AL6282" s="64"/>
      <c r="AM6282" s="65"/>
      <c r="AO6282" s="64"/>
      <c r="AP6282" s="66"/>
      <c r="AQ6282" s="66"/>
      <c r="AS6282" s="67"/>
      <c r="AT6282" s="68"/>
    </row>
    <row r="6283" spans="1:46" x14ac:dyDescent="0.25">
      <c r="A6283" s="60">
        <v>95470.663651960436</v>
      </c>
      <c r="B6283" s="54">
        <f t="shared" si="253"/>
        <v>8</v>
      </c>
      <c r="C6283" s="54">
        <f t="shared" si="254"/>
        <v>6274</v>
      </c>
      <c r="D6283" s="60">
        <v>95470.663651960436</v>
      </c>
      <c r="G6283" s="63"/>
      <c r="I6283" s="64"/>
      <c r="J6283" s="64"/>
      <c r="K6283" s="65"/>
      <c r="M6283" s="64"/>
      <c r="N6283" s="66"/>
      <c r="O6283" s="66"/>
      <c r="Q6283" s="67"/>
      <c r="R6283" s="68"/>
      <c r="S6283" s="63"/>
      <c r="AC6283" s="63">
        <v>92624.463778015692</v>
      </c>
      <c r="AD6283" s="63"/>
      <c r="AE6283" s="54" t="s">
        <v>177</v>
      </c>
      <c r="AG6283" s="63"/>
      <c r="AK6283" s="64"/>
      <c r="AL6283" s="64"/>
      <c r="AM6283" s="65"/>
      <c r="AO6283" s="64"/>
      <c r="AP6283" s="66"/>
      <c r="AQ6283" s="66"/>
      <c r="AS6283" s="67"/>
      <c r="AT6283" s="68"/>
    </row>
    <row r="6284" spans="1:46" x14ac:dyDescent="0.25">
      <c r="A6284" s="60">
        <v>95486.27726461878</v>
      </c>
      <c r="B6284" s="54">
        <f t="shared" ref="B6284:B6347" si="255">IF(B6283=24,1,B6283+1)</f>
        <v>9</v>
      </c>
      <c r="C6284" s="54">
        <f t="shared" ref="C6284:C6347" si="256">C6283+1</f>
        <v>6275</v>
      </c>
      <c r="D6284" s="60">
        <v>95486.27726461878</v>
      </c>
      <c r="G6284" s="63"/>
      <c r="I6284" s="64"/>
      <c r="J6284" s="64"/>
      <c r="K6284" s="65"/>
      <c r="M6284" s="64"/>
      <c r="N6284" s="66"/>
      <c r="O6284" s="66"/>
      <c r="Q6284" s="67"/>
      <c r="R6284" s="68"/>
      <c r="S6284" s="63"/>
      <c r="AC6284" s="63">
        <v>92639.960059575271</v>
      </c>
      <c r="AD6284" s="63"/>
      <c r="AE6284" s="54" t="s">
        <v>176</v>
      </c>
      <c r="AG6284" s="63"/>
      <c r="AK6284" s="64"/>
      <c r="AL6284" s="64"/>
      <c r="AM6284" s="65"/>
      <c r="AO6284" s="64"/>
      <c r="AP6284" s="66"/>
      <c r="AQ6284" s="66"/>
      <c r="AS6284" s="67"/>
      <c r="AT6284" s="68"/>
    </row>
    <row r="6285" spans="1:46" x14ac:dyDescent="0.25">
      <c r="A6285" s="60">
        <v>95501.965707730502</v>
      </c>
      <c r="B6285" s="54">
        <f t="shared" si="255"/>
        <v>10</v>
      </c>
      <c r="C6285" s="54">
        <f t="shared" si="256"/>
        <v>6276</v>
      </c>
      <c r="D6285" s="60">
        <v>95501.965707730502</v>
      </c>
      <c r="G6285" s="63"/>
      <c r="I6285" s="64"/>
      <c r="J6285" s="64"/>
      <c r="K6285" s="65"/>
      <c r="M6285" s="64"/>
      <c r="N6285" s="66"/>
      <c r="O6285" s="66"/>
      <c r="Q6285" s="67"/>
      <c r="R6285" s="68"/>
      <c r="S6285" s="63"/>
      <c r="AC6285" s="63">
        <v>92653.981740254443</v>
      </c>
      <c r="AD6285" s="63"/>
      <c r="AE6285" s="54" t="s">
        <v>177</v>
      </c>
      <c r="AG6285" s="63"/>
      <c r="AK6285" s="64"/>
      <c r="AL6285" s="64"/>
      <c r="AM6285" s="65"/>
      <c r="AO6285" s="64"/>
      <c r="AP6285" s="66"/>
      <c r="AQ6285" s="66"/>
      <c r="AS6285" s="67"/>
      <c r="AT6285" s="68"/>
    </row>
    <row r="6286" spans="1:46" x14ac:dyDescent="0.25">
      <c r="A6286" s="60">
        <v>95517.688205069862</v>
      </c>
      <c r="B6286" s="54">
        <f t="shared" si="255"/>
        <v>11</v>
      </c>
      <c r="C6286" s="54">
        <f t="shared" si="256"/>
        <v>6277</v>
      </c>
      <c r="D6286" s="60">
        <v>95517.688205069862</v>
      </c>
      <c r="G6286" s="63"/>
      <c r="I6286" s="64"/>
      <c r="J6286" s="64"/>
      <c r="K6286" s="65"/>
      <c r="M6286" s="64"/>
      <c r="N6286" s="66"/>
      <c r="O6286" s="66"/>
      <c r="Q6286" s="67"/>
      <c r="R6286" s="68"/>
      <c r="S6286" s="63"/>
      <c r="AC6286" s="63">
        <v>92669.33362244023</v>
      </c>
      <c r="AD6286" s="63"/>
      <c r="AE6286" s="54" t="s">
        <v>176</v>
      </c>
      <c r="AG6286" s="63"/>
      <c r="AK6286" s="64"/>
      <c r="AL6286" s="64"/>
      <c r="AM6286" s="65"/>
      <c r="AO6286" s="64"/>
      <c r="AP6286" s="66"/>
      <c r="AQ6286" s="66"/>
      <c r="AS6286" s="67"/>
      <c r="AT6286" s="68"/>
    </row>
    <row r="6287" spans="1:46" x14ac:dyDescent="0.25">
      <c r="A6287" s="60">
        <v>95533.414743083064</v>
      </c>
      <c r="B6287" s="54">
        <f t="shared" si="255"/>
        <v>12</v>
      </c>
      <c r="C6287" s="54">
        <f t="shared" si="256"/>
        <v>6278</v>
      </c>
      <c r="D6287" s="60">
        <v>95533.414743083064</v>
      </c>
      <c r="G6287" s="63"/>
      <c r="I6287" s="64"/>
      <c r="J6287" s="64"/>
      <c r="K6287" s="65"/>
      <c r="M6287" s="64"/>
      <c r="N6287" s="66"/>
      <c r="O6287" s="66"/>
      <c r="Q6287" s="67"/>
      <c r="R6287" s="68"/>
      <c r="S6287" s="63"/>
      <c r="AC6287" s="63">
        <v>92683.62106976565</v>
      </c>
      <c r="AD6287" s="63"/>
      <c r="AE6287" s="54" t="s">
        <v>177</v>
      </c>
      <c r="AG6287" s="63"/>
      <c r="AK6287" s="64"/>
      <c r="AL6287" s="64"/>
      <c r="AM6287" s="65"/>
      <c r="AO6287" s="64"/>
      <c r="AP6287" s="66"/>
      <c r="AQ6287" s="66"/>
      <c r="AS6287" s="67"/>
      <c r="AT6287" s="68"/>
    </row>
    <row r="6288" spans="1:46" x14ac:dyDescent="0.25">
      <c r="A6288" s="60">
        <v>95549.107020759489</v>
      </c>
      <c r="B6288" s="54">
        <f t="shared" si="255"/>
        <v>13</v>
      </c>
      <c r="C6288" s="54">
        <f t="shared" si="256"/>
        <v>6279</v>
      </c>
      <c r="D6288" s="60">
        <v>95549.107020759489</v>
      </c>
      <c r="G6288" s="63"/>
      <c r="I6288" s="64"/>
      <c r="J6288" s="64"/>
      <c r="K6288" s="65"/>
      <c r="M6288" s="64"/>
      <c r="N6288" s="66"/>
      <c r="O6288" s="66"/>
      <c r="Q6288" s="67"/>
      <c r="R6288" s="68"/>
      <c r="S6288" s="63"/>
      <c r="AC6288" s="63">
        <v>92698.713149998337</v>
      </c>
      <c r="AD6288" s="63"/>
      <c r="AE6288" s="54" t="s">
        <v>176</v>
      </c>
      <c r="AG6288" s="63"/>
      <c r="AK6288" s="64"/>
      <c r="AL6288" s="64"/>
      <c r="AM6288" s="65"/>
      <c r="AO6288" s="64"/>
      <c r="AP6288" s="66"/>
      <c r="AQ6288" s="66"/>
      <c r="AS6288" s="67"/>
      <c r="AT6288" s="68"/>
    </row>
    <row r="6289" spans="1:46" x14ac:dyDescent="0.25">
      <c r="A6289" s="60">
        <v>95564.731281791814</v>
      </c>
      <c r="B6289" s="54">
        <f t="shared" si="255"/>
        <v>14</v>
      </c>
      <c r="C6289" s="54">
        <f t="shared" si="256"/>
        <v>6280</v>
      </c>
      <c r="D6289" s="60">
        <v>95564.731281791814</v>
      </c>
      <c r="G6289" s="63"/>
      <c r="I6289" s="64"/>
      <c r="J6289" s="64"/>
      <c r="K6289" s="65"/>
      <c r="M6289" s="64"/>
      <c r="N6289" s="66"/>
      <c r="O6289" s="66"/>
      <c r="Q6289" s="67"/>
      <c r="R6289" s="68"/>
      <c r="S6289" s="63"/>
      <c r="AC6289" s="63">
        <v>92713.364335627761</v>
      </c>
      <c r="AD6289" s="63"/>
      <c r="AE6289" s="54" t="s">
        <v>177</v>
      </c>
      <c r="AG6289" s="63"/>
      <c r="AK6289" s="64"/>
      <c r="AL6289" s="64"/>
      <c r="AM6289" s="65"/>
      <c r="AO6289" s="64"/>
      <c r="AP6289" s="66"/>
      <c r="AQ6289" s="66"/>
      <c r="AS6289" s="67"/>
      <c r="AT6289" s="68"/>
    </row>
    <row r="6290" spans="1:46" x14ac:dyDescent="0.25">
      <c r="A6290" s="60">
        <v>95580.262867679819</v>
      </c>
      <c r="B6290" s="54">
        <f t="shared" si="255"/>
        <v>15</v>
      </c>
      <c r="C6290" s="54">
        <f t="shared" si="256"/>
        <v>6281</v>
      </c>
      <c r="D6290" s="60">
        <v>95580.262867679819</v>
      </c>
      <c r="G6290" s="63"/>
      <c r="I6290" s="64"/>
      <c r="J6290" s="64"/>
      <c r="K6290" s="65"/>
      <c r="M6290" s="64"/>
      <c r="N6290" s="66"/>
      <c r="O6290" s="66"/>
      <c r="Q6290" s="67"/>
      <c r="R6290" s="68"/>
      <c r="S6290" s="63"/>
      <c r="AC6290" s="63">
        <v>92728.119351843372</v>
      </c>
      <c r="AD6290" s="63"/>
      <c r="AE6290" s="54" t="s">
        <v>176</v>
      </c>
      <c r="AG6290" s="63"/>
      <c r="AK6290" s="64"/>
      <c r="AL6290" s="64"/>
      <c r="AM6290" s="65"/>
      <c r="AO6290" s="64"/>
      <c r="AP6290" s="66"/>
      <c r="AQ6290" s="66"/>
      <c r="AS6290" s="67"/>
      <c r="AT6290" s="68"/>
    </row>
    <row r="6291" spans="1:46" x14ac:dyDescent="0.25">
      <c r="A6291" s="60">
        <v>95595.674777504988</v>
      </c>
      <c r="B6291" s="54">
        <f t="shared" si="255"/>
        <v>16</v>
      </c>
      <c r="C6291" s="54">
        <f t="shared" si="256"/>
        <v>6282</v>
      </c>
      <c r="D6291" s="60">
        <v>95595.674777504988</v>
      </c>
      <c r="G6291" s="63"/>
      <c r="I6291" s="64"/>
      <c r="J6291" s="64"/>
      <c r="K6291" s="65"/>
      <c r="M6291" s="64"/>
      <c r="N6291" s="66"/>
      <c r="O6291" s="66"/>
      <c r="Q6291" s="67"/>
      <c r="R6291" s="68"/>
      <c r="S6291" s="63"/>
      <c r="AC6291" s="63">
        <v>92743.152977021411</v>
      </c>
      <c r="AD6291" s="63"/>
      <c r="AE6291" s="54" t="s">
        <v>177</v>
      </c>
      <c r="AG6291" s="63"/>
      <c r="AK6291" s="64"/>
      <c r="AL6291" s="64"/>
      <c r="AM6291" s="65"/>
      <c r="AO6291" s="64"/>
      <c r="AP6291" s="66"/>
      <c r="AQ6291" s="66"/>
      <c r="AS6291" s="67"/>
      <c r="AT6291" s="68"/>
    </row>
    <row r="6292" spans="1:46" x14ac:dyDescent="0.25">
      <c r="A6292" s="60">
        <v>95610.962500921916</v>
      </c>
      <c r="B6292" s="54">
        <f t="shared" si="255"/>
        <v>17</v>
      </c>
      <c r="C6292" s="54">
        <f t="shared" si="256"/>
        <v>6283</v>
      </c>
      <c r="D6292" s="60">
        <v>95610.962500921916</v>
      </c>
      <c r="G6292" s="63"/>
      <c r="I6292" s="64"/>
      <c r="J6292" s="64"/>
      <c r="K6292" s="65"/>
      <c r="M6292" s="64"/>
      <c r="N6292" s="66"/>
      <c r="O6292" s="66"/>
      <c r="Q6292" s="67"/>
      <c r="R6292" s="68"/>
      <c r="S6292" s="63"/>
      <c r="AC6292" s="63">
        <v>92757.561767552048</v>
      </c>
      <c r="AD6292" s="63"/>
      <c r="AE6292" s="54" t="s">
        <v>176</v>
      </c>
      <c r="AG6292" s="63"/>
      <c r="AK6292" s="64"/>
      <c r="AL6292" s="64"/>
      <c r="AM6292" s="65"/>
      <c r="AO6292" s="64"/>
      <c r="AP6292" s="66"/>
      <c r="AQ6292" s="66"/>
      <c r="AS6292" s="67"/>
      <c r="AT6292" s="68"/>
    </row>
    <row r="6293" spans="1:46" x14ac:dyDescent="0.25">
      <c r="A6293" s="60">
        <v>95626.113111996558</v>
      </c>
      <c r="B6293" s="54">
        <f t="shared" si="255"/>
        <v>18</v>
      </c>
      <c r="C6293" s="54">
        <f t="shared" si="256"/>
        <v>6284</v>
      </c>
      <c r="D6293" s="60">
        <v>95626.113111996558</v>
      </c>
      <c r="G6293" s="63"/>
      <c r="I6293" s="64"/>
      <c r="J6293" s="64"/>
      <c r="K6293" s="65"/>
      <c r="M6293" s="64"/>
      <c r="N6293" s="66"/>
      <c r="O6293" s="66"/>
      <c r="Q6293" s="67"/>
      <c r="R6293" s="68"/>
      <c r="S6293" s="63"/>
      <c r="AC6293" s="63">
        <v>92772.914404740557</v>
      </c>
      <c r="AD6293" s="63"/>
      <c r="AE6293" s="54" t="s">
        <v>177</v>
      </c>
      <c r="AG6293" s="63"/>
      <c r="AK6293" s="64"/>
      <c r="AL6293" s="64"/>
      <c r="AM6293" s="65"/>
      <c r="AO6293" s="64"/>
      <c r="AP6293" s="66"/>
      <c r="AQ6293" s="66"/>
      <c r="AS6293" s="67"/>
      <c r="AT6293" s="68"/>
    </row>
    <row r="6294" spans="1:46" x14ac:dyDescent="0.25">
      <c r="A6294" s="60">
        <v>95641.142801339738</v>
      </c>
      <c r="B6294" s="54">
        <f t="shared" si="255"/>
        <v>19</v>
      </c>
      <c r="C6294" s="54">
        <f t="shared" si="256"/>
        <v>6285</v>
      </c>
      <c r="D6294" s="60">
        <v>95641.142801339738</v>
      </c>
      <c r="G6294" s="63"/>
      <c r="I6294" s="64"/>
      <c r="J6294" s="64"/>
      <c r="K6294" s="65"/>
      <c r="M6294" s="64"/>
      <c r="N6294" s="66"/>
      <c r="O6294" s="66"/>
      <c r="Q6294" s="67"/>
      <c r="R6294" s="68"/>
      <c r="S6294" s="63"/>
      <c r="AC6294" s="63">
        <v>92787.048862386029</v>
      </c>
      <c r="AD6294" s="63"/>
      <c r="AE6294" s="54" t="s">
        <v>176</v>
      </c>
      <c r="AG6294" s="63"/>
      <c r="AK6294" s="64"/>
      <c r="AL6294" s="64"/>
      <c r="AM6294" s="65"/>
      <c r="AO6294" s="64"/>
      <c r="AP6294" s="66"/>
      <c r="AQ6294" s="66"/>
      <c r="AS6294" s="67"/>
      <c r="AT6294" s="68"/>
    </row>
    <row r="6295" spans="1:46" x14ac:dyDescent="0.25">
      <c r="A6295" s="60">
        <v>95656.054285548162</v>
      </c>
      <c r="B6295" s="54">
        <f t="shared" si="255"/>
        <v>20</v>
      </c>
      <c r="C6295" s="54">
        <f t="shared" si="256"/>
        <v>6286</v>
      </c>
      <c r="D6295" s="60">
        <v>95656.054285548162</v>
      </c>
      <c r="G6295" s="63"/>
      <c r="I6295" s="64"/>
      <c r="J6295" s="64"/>
      <c r="K6295" s="65"/>
      <c r="M6295" s="64"/>
      <c r="N6295" s="66"/>
      <c r="O6295" s="66"/>
      <c r="Q6295" s="67"/>
      <c r="R6295" s="68"/>
      <c r="S6295" s="63"/>
      <c r="AC6295" s="63">
        <v>92802.596783906221</v>
      </c>
      <c r="AD6295" s="63"/>
      <c r="AE6295" s="54" t="s">
        <v>177</v>
      </c>
      <c r="AG6295" s="63"/>
      <c r="AK6295" s="64"/>
      <c r="AL6295" s="64"/>
      <c r="AM6295" s="65"/>
      <c r="AO6295" s="64"/>
      <c r="AP6295" s="66"/>
      <c r="AQ6295" s="66"/>
      <c r="AS6295" s="67"/>
      <c r="AT6295" s="68"/>
    </row>
    <row r="6296" spans="1:46" x14ac:dyDescent="0.25">
      <c r="A6296" s="60">
        <v>95670.880151441786</v>
      </c>
      <c r="B6296" s="54">
        <f t="shared" si="255"/>
        <v>21</v>
      </c>
      <c r="C6296" s="54">
        <f t="shared" si="256"/>
        <v>6287</v>
      </c>
      <c r="D6296" s="60">
        <v>95670.880151441786</v>
      </c>
      <c r="G6296" s="63"/>
      <c r="I6296" s="64"/>
      <c r="J6296" s="64"/>
      <c r="K6296" s="65"/>
      <c r="M6296" s="64"/>
      <c r="N6296" s="66"/>
      <c r="O6296" s="66"/>
      <c r="Q6296" s="67"/>
      <c r="R6296" s="68"/>
      <c r="S6296" s="63"/>
      <c r="AC6296" s="63">
        <v>92816.593140990008</v>
      </c>
      <c r="AD6296" s="63"/>
      <c r="AE6296" s="54" t="s">
        <v>176</v>
      </c>
      <c r="AG6296" s="63"/>
      <c r="AK6296" s="64"/>
      <c r="AL6296" s="64"/>
      <c r="AM6296" s="65"/>
      <c r="AO6296" s="64"/>
      <c r="AP6296" s="66"/>
      <c r="AQ6296" s="66"/>
      <c r="AS6296" s="67"/>
      <c r="AT6296" s="68"/>
    </row>
    <row r="6297" spans="1:46" x14ac:dyDescent="0.25">
      <c r="A6297" s="60">
        <v>95685.635520396288</v>
      </c>
      <c r="B6297" s="54">
        <f t="shared" si="255"/>
        <v>22</v>
      </c>
      <c r="C6297" s="54">
        <f t="shared" si="256"/>
        <v>6288</v>
      </c>
      <c r="D6297" s="60">
        <v>95685.635520396288</v>
      </c>
      <c r="G6297" s="63"/>
      <c r="I6297" s="64"/>
      <c r="J6297" s="64"/>
      <c r="K6297" s="65"/>
      <c r="M6297" s="64"/>
      <c r="N6297" s="66"/>
      <c r="O6297" s="66"/>
      <c r="Q6297" s="67"/>
      <c r="R6297" s="68"/>
      <c r="S6297" s="63"/>
      <c r="AC6297" s="63">
        <v>92832.179577023722</v>
      </c>
      <c r="AD6297" s="63"/>
      <c r="AE6297" s="54" t="s">
        <v>177</v>
      </c>
      <c r="AG6297" s="63"/>
      <c r="AK6297" s="64"/>
      <c r="AL6297" s="64"/>
      <c r="AM6297" s="65"/>
      <c r="AO6297" s="64"/>
      <c r="AP6297" s="66"/>
      <c r="AQ6297" s="66"/>
      <c r="AS6297" s="67"/>
      <c r="AT6297" s="68"/>
    </row>
    <row r="6298" spans="1:46" x14ac:dyDescent="0.25">
      <c r="A6298" s="60">
        <v>95700.362466532271</v>
      </c>
      <c r="B6298" s="54">
        <f t="shared" si="255"/>
        <v>23</v>
      </c>
      <c r="C6298" s="54">
        <f t="shared" si="256"/>
        <v>6289</v>
      </c>
      <c r="D6298" s="60">
        <v>95700.362466532271</v>
      </c>
      <c r="G6298" s="63"/>
      <c r="I6298" s="64"/>
      <c r="J6298" s="64"/>
      <c r="K6298" s="65"/>
      <c r="M6298" s="64"/>
      <c r="N6298" s="66"/>
      <c r="O6298" s="66"/>
      <c r="Q6298" s="67"/>
      <c r="R6298" s="68"/>
      <c r="S6298" s="63"/>
      <c r="AC6298" s="63">
        <v>92846.202441718429</v>
      </c>
      <c r="AD6298" s="63"/>
      <c r="AE6298" s="54" t="s">
        <v>176</v>
      </c>
      <c r="AG6298" s="63"/>
      <c r="AK6298" s="64"/>
      <c r="AL6298" s="64"/>
      <c r="AM6298" s="65"/>
      <c r="AO6298" s="64"/>
      <c r="AP6298" s="66"/>
      <c r="AQ6298" s="66"/>
      <c r="AS6298" s="67"/>
      <c r="AT6298" s="68"/>
    </row>
    <row r="6299" spans="1:46" x14ac:dyDescent="0.25">
      <c r="A6299" s="60">
        <v>95715.082227449398</v>
      </c>
      <c r="B6299" s="54">
        <f t="shared" si="255"/>
        <v>24</v>
      </c>
      <c r="C6299" s="54">
        <f t="shared" si="256"/>
        <v>6290</v>
      </c>
      <c r="D6299" s="60">
        <v>95715.082227449398</v>
      </c>
      <c r="G6299" s="63"/>
      <c r="I6299" s="64"/>
      <c r="J6299" s="64"/>
      <c r="K6299" s="65"/>
      <c r="M6299" s="64"/>
      <c r="N6299" s="66"/>
      <c r="O6299" s="66"/>
      <c r="Q6299" s="67"/>
      <c r="R6299" s="68"/>
      <c r="S6299" s="63"/>
      <c r="AC6299" s="63">
        <v>92861.662318015937</v>
      </c>
      <c r="AD6299" s="63"/>
      <c r="AE6299" s="54" t="s">
        <v>177</v>
      </c>
      <c r="AG6299" s="63"/>
      <c r="AK6299" s="64"/>
      <c r="AL6299" s="64"/>
      <c r="AM6299" s="65"/>
      <c r="AO6299" s="64"/>
      <c r="AP6299" s="66"/>
      <c r="AQ6299" s="66"/>
      <c r="AS6299" s="67"/>
      <c r="AT6299" s="68"/>
    </row>
    <row r="6300" spans="1:46" x14ac:dyDescent="0.25">
      <c r="A6300" s="60">
        <v>95729.838659652043</v>
      </c>
      <c r="B6300" s="54">
        <f t="shared" si="255"/>
        <v>1</v>
      </c>
      <c r="C6300" s="54">
        <f t="shared" si="256"/>
        <v>6291</v>
      </c>
      <c r="D6300" s="60">
        <v>95729.838659652043</v>
      </c>
      <c r="G6300" s="63"/>
      <c r="I6300" s="64"/>
      <c r="J6300" s="64"/>
      <c r="K6300" s="65"/>
      <c r="M6300" s="64"/>
      <c r="N6300" s="66"/>
      <c r="O6300" s="66"/>
      <c r="Q6300" s="67"/>
      <c r="R6300" s="68"/>
      <c r="S6300" s="63"/>
      <c r="AC6300" s="63">
        <v>92875.864673233125</v>
      </c>
      <c r="AD6300" s="63"/>
      <c r="AE6300" s="54" t="s">
        <v>176</v>
      </c>
      <c r="AG6300" s="63"/>
      <c r="AK6300" s="64"/>
      <c r="AL6300" s="64"/>
      <c r="AM6300" s="65"/>
      <c r="AO6300" s="64"/>
      <c r="AP6300" s="66"/>
      <c r="AQ6300" s="66"/>
      <c r="AS6300" s="67"/>
      <c r="AT6300" s="68"/>
    </row>
    <row r="6301" spans="1:46" x14ac:dyDescent="0.25">
      <c r="A6301" s="60">
        <v>95744.651447265875</v>
      </c>
      <c r="B6301" s="54">
        <f t="shared" si="255"/>
        <v>2</v>
      </c>
      <c r="C6301" s="54">
        <f t="shared" si="256"/>
        <v>6292</v>
      </c>
      <c r="D6301" s="60">
        <v>95744.651447265875</v>
      </c>
      <c r="G6301" s="63"/>
      <c r="I6301" s="64"/>
      <c r="J6301" s="64"/>
      <c r="K6301" s="65"/>
      <c r="M6301" s="64"/>
      <c r="N6301" s="66"/>
      <c r="O6301" s="66"/>
      <c r="Q6301" s="67"/>
      <c r="R6301" s="68"/>
      <c r="S6301" s="63"/>
      <c r="AC6301" s="63">
        <v>92891.054844050668</v>
      </c>
      <c r="AD6301" s="63"/>
      <c r="AE6301" s="54" t="s">
        <v>177</v>
      </c>
      <c r="AG6301" s="63"/>
      <c r="AK6301" s="64"/>
      <c r="AL6301" s="64"/>
      <c r="AM6301" s="65"/>
      <c r="AO6301" s="64"/>
      <c r="AP6301" s="66"/>
      <c r="AQ6301" s="66"/>
      <c r="AS6301" s="67"/>
      <c r="AT6301" s="68"/>
    </row>
    <row r="6302" spans="1:46" x14ac:dyDescent="0.25">
      <c r="A6302" s="60">
        <v>95759.558776810765</v>
      </c>
      <c r="B6302" s="54">
        <f t="shared" si="255"/>
        <v>3</v>
      </c>
      <c r="C6302" s="54">
        <f t="shared" si="256"/>
        <v>6293</v>
      </c>
      <c r="D6302" s="60">
        <v>95759.558776810765</v>
      </c>
      <c r="G6302" s="63"/>
      <c r="I6302" s="64"/>
      <c r="J6302" s="64"/>
      <c r="K6302" s="65"/>
      <c r="M6302" s="64"/>
      <c r="N6302" s="66"/>
      <c r="O6302" s="66"/>
      <c r="Q6302" s="67"/>
      <c r="R6302" s="68"/>
      <c r="S6302" s="63"/>
      <c r="AC6302" s="63">
        <v>92905.544854293577</v>
      </c>
      <c r="AD6302" s="63"/>
      <c r="AE6302" s="54" t="s">
        <v>176</v>
      </c>
      <c r="AG6302" s="63"/>
      <c r="AK6302" s="64"/>
      <c r="AL6302" s="64"/>
      <c r="AM6302" s="65"/>
      <c r="AO6302" s="64"/>
      <c r="AP6302" s="66"/>
      <c r="AQ6302" s="66"/>
      <c r="AS6302" s="67"/>
      <c r="AT6302" s="68"/>
    </row>
    <row r="6303" spans="1:46" x14ac:dyDescent="0.25">
      <c r="A6303" s="60">
        <v>95774.570974440314</v>
      </c>
      <c r="B6303" s="54">
        <f t="shared" si="255"/>
        <v>4</v>
      </c>
      <c r="C6303" s="54">
        <f t="shared" si="256"/>
        <v>6294</v>
      </c>
      <c r="D6303" s="60">
        <v>95774.570974440314</v>
      </c>
      <c r="G6303" s="63"/>
      <c r="I6303" s="64"/>
      <c r="J6303" s="64"/>
      <c r="K6303" s="65"/>
      <c r="M6303" s="64"/>
      <c r="N6303" s="66"/>
      <c r="O6303" s="66"/>
      <c r="Q6303" s="67"/>
      <c r="R6303" s="68"/>
      <c r="S6303" s="63"/>
      <c r="AC6303" s="63">
        <v>92920.37774621835</v>
      </c>
      <c r="AD6303" s="63"/>
      <c r="AE6303" s="54" t="s">
        <v>177</v>
      </c>
      <c r="AG6303" s="63"/>
      <c r="AK6303" s="64"/>
      <c r="AL6303" s="64"/>
      <c r="AM6303" s="65"/>
      <c r="AO6303" s="64"/>
      <c r="AP6303" s="66"/>
      <c r="AQ6303" s="66"/>
      <c r="AS6303" s="67"/>
      <c r="AT6303" s="68"/>
    </row>
    <row r="6304" spans="1:46" x14ac:dyDescent="0.25">
      <c r="A6304" s="60">
        <v>95789.714207229204</v>
      </c>
      <c r="B6304" s="54">
        <f t="shared" si="255"/>
        <v>5</v>
      </c>
      <c r="C6304" s="54">
        <f t="shared" si="256"/>
        <v>6295</v>
      </c>
      <c r="D6304" s="60">
        <v>95789.714207229204</v>
      </c>
      <c r="G6304" s="63"/>
      <c r="I6304" s="64"/>
      <c r="J6304" s="64"/>
      <c r="K6304" s="65"/>
      <c r="M6304" s="64"/>
      <c r="N6304" s="66"/>
      <c r="O6304" s="66"/>
      <c r="Q6304" s="67"/>
      <c r="R6304" s="68"/>
      <c r="S6304" s="63"/>
      <c r="AC6304" s="63">
        <v>92935.201889038086</v>
      </c>
      <c r="AD6304" s="63"/>
      <c r="AE6304" s="54" t="s">
        <v>176</v>
      </c>
      <c r="AG6304" s="63"/>
      <c r="AK6304" s="64"/>
      <c r="AL6304" s="64"/>
      <c r="AM6304" s="65"/>
      <c r="AO6304" s="64"/>
      <c r="AP6304" s="66"/>
      <c r="AQ6304" s="66"/>
      <c r="AS6304" s="67"/>
      <c r="AT6304" s="68"/>
    </row>
    <row r="6305" spans="1:46" x14ac:dyDescent="0.25">
      <c r="A6305" s="60">
        <v>95804.982881250791</v>
      </c>
      <c r="B6305" s="54">
        <f t="shared" si="255"/>
        <v>6</v>
      </c>
      <c r="C6305" s="54">
        <f t="shared" si="256"/>
        <v>6296</v>
      </c>
      <c r="D6305" s="60">
        <v>95804.982881250791</v>
      </c>
      <c r="G6305" s="63"/>
      <c r="I6305" s="64"/>
      <c r="J6305" s="64"/>
      <c r="K6305" s="65"/>
      <c r="M6305" s="64"/>
      <c r="N6305" s="66"/>
      <c r="O6305" s="66"/>
      <c r="Q6305" s="67"/>
      <c r="R6305" s="68"/>
      <c r="S6305" s="63"/>
      <c r="AC6305" s="63">
        <v>92949.66559439199</v>
      </c>
      <c r="AD6305" s="63"/>
      <c r="AE6305" s="54" t="s">
        <v>177</v>
      </c>
      <c r="AG6305" s="63"/>
      <c r="AK6305" s="64"/>
      <c r="AL6305" s="64"/>
      <c r="AM6305" s="65"/>
      <c r="AO6305" s="64"/>
      <c r="AP6305" s="66"/>
      <c r="AQ6305" s="66"/>
      <c r="AS6305" s="67"/>
      <c r="AT6305" s="68"/>
    </row>
    <row r="6306" spans="1:46" x14ac:dyDescent="0.25">
      <c r="A6306" s="60">
        <v>95820.387167220935</v>
      </c>
      <c r="B6306" s="54">
        <f t="shared" si="255"/>
        <v>7</v>
      </c>
      <c r="C6306" s="54">
        <f t="shared" si="256"/>
        <v>6297</v>
      </c>
      <c r="D6306" s="60">
        <v>95820.387167220935</v>
      </c>
      <c r="G6306" s="63"/>
      <c r="I6306" s="64"/>
      <c r="J6306" s="64"/>
      <c r="K6306" s="65"/>
      <c r="M6306" s="64"/>
      <c r="N6306" s="66"/>
      <c r="O6306" s="66"/>
      <c r="Q6306" s="67"/>
      <c r="R6306" s="68"/>
      <c r="S6306" s="63"/>
      <c r="AC6306" s="63">
        <v>92964.809252662584</v>
      </c>
      <c r="AD6306" s="63"/>
      <c r="AE6306" s="54" t="s">
        <v>176</v>
      </c>
      <c r="AG6306" s="63"/>
      <c r="AK6306" s="64"/>
      <c r="AL6306" s="64"/>
      <c r="AM6306" s="65"/>
      <c r="AO6306" s="64"/>
      <c r="AP6306" s="66"/>
      <c r="AQ6306" s="66"/>
      <c r="AS6306" s="67"/>
      <c r="AT6306" s="68"/>
    </row>
    <row r="6307" spans="1:46" x14ac:dyDescent="0.25">
      <c r="A6307" s="60">
        <v>95835.902191101573</v>
      </c>
      <c r="B6307" s="54">
        <f t="shared" si="255"/>
        <v>8</v>
      </c>
      <c r="C6307" s="54">
        <f t="shared" si="256"/>
        <v>6298</v>
      </c>
      <c r="D6307" s="60">
        <v>95835.902191101573</v>
      </c>
      <c r="G6307" s="63"/>
      <c r="I6307" s="64"/>
      <c r="J6307" s="64"/>
      <c r="K6307" s="65"/>
      <c r="M6307" s="64"/>
      <c r="N6307" s="66"/>
      <c r="O6307" s="66"/>
      <c r="Q6307" s="67"/>
      <c r="R6307" s="68"/>
      <c r="S6307" s="63"/>
      <c r="AC6307" s="63">
        <v>92978.965494959615</v>
      </c>
      <c r="AD6307" s="63"/>
      <c r="AE6307" s="54" t="s">
        <v>177</v>
      </c>
      <c r="AG6307" s="63"/>
      <c r="AK6307" s="64"/>
      <c r="AL6307" s="64"/>
      <c r="AM6307" s="65"/>
      <c r="AO6307" s="64"/>
      <c r="AP6307" s="66"/>
      <c r="AQ6307" s="66"/>
      <c r="AS6307" s="67"/>
      <c r="AT6307" s="68"/>
    </row>
    <row r="6308" spans="1:46" x14ac:dyDescent="0.25">
      <c r="A6308" s="60">
        <v>95851.521939628292</v>
      </c>
      <c r="B6308" s="54">
        <f t="shared" si="255"/>
        <v>9</v>
      </c>
      <c r="C6308" s="54">
        <f t="shared" si="256"/>
        <v>6299</v>
      </c>
      <c r="D6308" s="60">
        <v>95851.521939628292</v>
      </c>
      <c r="G6308" s="63"/>
      <c r="I6308" s="64"/>
      <c r="J6308" s="64"/>
      <c r="K6308" s="65"/>
      <c r="M6308" s="64"/>
      <c r="N6308" s="66"/>
      <c r="O6308" s="66"/>
      <c r="Q6308" s="67"/>
      <c r="R6308" s="68"/>
      <c r="S6308" s="63"/>
      <c r="AC6308" s="63">
        <v>92994.361550439149</v>
      </c>
      <c r="AD6308" s="63"/>
      <c r="AE6308" s="54" t="s">
        <v>176</v>
      </c>
      <c r="AG6308" s="63"/>
      <c r="AK6308" s="64"/>
      <c r="AL6308" s="64"/>
      <c r="AM6308" s="65"/>
      <c r="AO6308" s="64"/>
      <c r="AP6308" s="66"/>
      <c r="AQ6308" s="66"/>
      <c r="AS6308" s="67"/>
      <c r="AT6308" s="68"/>
    </row>
    <row r="6309" spans="1:46" x14ac:dyDescent="0.25">
      <c r="A6309" s="60">
        <v>95867.204680419993</v>
      </c>
      <c r="B6309" s="54">
        <f t="shared" si="255"/>
        <v>10</v>
      </c>
      <c r="C6309" s="54">
        <f t="shared" si="256"/>
        <v>6300</v>
      </c>
      <c r="D6309" s="60">
        <v>95867.204680419993</v>
      </c>
      <c r="G6309" s="63"/>
      <c r="I6309" s="64"/>
      <c r="J6309" s="64"/>
      <c r="K6309" s="65"/>
      <c r="M6309" s="64"/>
      <c r="N6309" s="66"/>
      <c r="O6309" s="66"/>
      <c r="Q6309" s="67"/>
      <c r="R6309" s="68"/>
      <c r="S6309" s="63"/>
      <c r="AC6309" s="63">
        <v>93008.329586433712</v>
      </c>
      <c r="AD6309" s="63"/>
      <c r="AE6309" s="54" t="s">
        <v>177</v>
      </c>
      <c r="AG6309" s="63"/>
      <c r="AK6309" s="64"/>
      <c r="AL6309" s="64"/>
      <c r="AM6309" s="65"/>
      <c r="AO6309" s="64"/>
      <c r="AP6309" s="66"/>
      <c r="AQ6309" s="66"/>
      <c r="AS6309" s="67"/>
      <c r="AT6309" s="68"/>
    </row>
    <row r="6310" spans="1:46" x14ac:dyDescent="0.25">
      <c r="A6310" s="60">
        <v>95882.932058436796</v>
      </c>
      <c r="B6310" s="54">
        <f t="shared" si="255"/>
        <v>11</v>
      </c>
      <c r="C6310" s="54">
        <f t="shared" si="256"/>
        <v>6301</v>
      </c>
      <c r="D6310" s="60">
        <v>95882.932058436796</v>
      </c>
      <c r="G6310" s="63"/>
      <c r="I6310" s="64"/>
      <c r="J6310" s="64"/>
      <c r="K6310" s="65"/>
      <c r="M6310" s="64"/>
      <c r="N6310" s="66"/>
      <c r="O6310" s="66"/>
      <c r="Q6310" s="67"/>
      <c r="R6310" s="68"/>
      <c r="S6310" s="63"/>
      <c r="AC6310" s="63">
        <v>93023.867051484529</v>
      </c>
      <c r="AD6310" s="63"/>
      <c r="AE6310" s="54" t="s">
        <v>176</v>
      </c>
      <c r="AG6310" s="63"/>
      <c r="AK6310" s="64"/>
      <c r="AL6310" s="64"/>
      <c r="AM6310" s="65"/>
      <c r="AO6310" s="64"/>
      <c r="AP6310" s="66"/>
      <c r="AQ6310" s="66"/>
      <c r="AS6310" s="67"/>
      <c r="AT6310" s="68"/>
    </row>
    <row r="6311" spans="1:46" x14ac:dyDescent="0.25">
      <c r="A6311" s="60">
        <v>95898.654929486103</v>
      </c>
      <c r="B6311" s="54">
        <f t="shared" si="255"/>
        <v>12</v>
      </c>
      <c r="C6311" s="54">
        <f t="shared" si="256"/>
        <v>6302</v>
      </c>
      <c r="D6311" s="60">
        <v>95898.654929486103</v>
      </c>
      <c r="G6311" s="63"/>
      <c r="I6311" s="64"/>
      <c r="J6311" s="64"/>
      <c r="K6311" s="65"/>
      <c r="M6311" s="64"/>
      <c r="N6311" s="66"/>
      <c r="O6311" s="66"/>
      <c r="Q6311" s="67"/>
      <c r="R6311" s="68"/>
      <c r="S6311" s="63"/>
      <c r="AC6311" s="63">
        <v>93037.802359716501</v>
      </c>
      <c r="AD6311" s="63"/>
      <c r="AE6311" s="54" t="s">
        <v>177</v>
      </c>
      <c r="AG6311" s="63"/>
      <c r="AK6311" s="64"/>
      <c r="AL6311" s="64"/>
      <c r="AM6311" s="65"/>
      <c r="AO6311" s="64"/>
      <c r="AP6311" s="66"/>
      <c r="AQ6311" s="66"/>
      <c r="AS6311" s="67"/>
      <c r="AT6311" s="68"/>
    </row>
    <row r="6312" spans="1:46" x14ac:dyDescent="0.25">
      <c r="A6312" s="60">
        <v>95914.349863587413</v>
      </c>
      <c r="B6312" s="54">
        <f t="shared" si="255"/>
        <v>13</v>
      </c>
      <c r="C6312" s="54">
        <f t="shared" si="256"/>
        <v>6303</v>
      </c>
      <c r="D6312" s="60">
        <v>95914.349863587413</v>
      </c>
      <c r="G6312" s="63"/>
      <c r="I6312" s="64"/>
      <c r="J6312" s="64"/>
      <c r="K6312" s="65"/>
      <c r="M6312" s="64"/>
      <c r="N6312" s="66"/>
      <c r="O6312" s="66"/>
      <c r="Q6312" s="67"/>
      <c r="R6312" s="68"/>
      <c r="S6312" s="63"/>
      <c r="AC6312" s="63">
        <v>93053.337371424306</v>
      </c>
      <c r="AD6312" s="63"/>
      <c r="AE6312" s="54" t="s">
        <v>176</v>
      </c>
      <c r="AG6312" s="63"/>
      <c r="AK6312" s="64"/>
      <c r="AL6312" s="64"/>
      <c r="AM6312" s="65"/>
      <c r="AO6312" s="64"/>
      <c r="AP6312" s="66"/>
      <c r="AQ6312" s="66"/>
      <c r="AS6312" s="67"/>
      <c r="AT6312" s="68"/>
    </row>
    <row r="6313" spans="1:46" x14ac:dyDescent="0.25">
      <c r="A6313" s="60">
        <v>95929.973322932608</v>
      </c>
      <c r="B6313" s="54">
        <f t="shared" si="255"/>
        <v>14</v>
      </c>
      <c r="C6313" s="54">
        <f t="shared" si="256"/>
        <v>6304</v>
      </c>
      <c r="D6313" s="60">
        <v>95929.973322932608</v>
      </c>
      <c r="G6313" s="63"/>
      <c r="I6313" s="64"/>
      <c r="J6313" s="64"/>
      <c r="K6313" s="65"/>
      <c r="M6313" s="64"/>
      <c r="N6313" s="66"/>
      <c r="O6313" s="66"/>
      <c r="Q6313" s="67"/>
      <c r="R6313" s="68"/>
      <c r="S6313" s="63"/>
      <c r="AC6313" s="63">
        <v>93067.405134842731</v>
      </c>
      <c r="AD6313" s="63"/>
      <c r="AE6313" s="54" t="s">
        <v>177</v>
      </c>
      <c r="AG6313" s="63"/>
      <c r="AK6313" s="64"/>
      <c r="AL6313" s="64"/>
      <c r="AM6313" s="65"/>
      <c r="AO6313" s="64"/>
      <c r="AP6313" s="66"/>
      <c r="AQ6313" s="66"/>
      <c r="AS6313" s="67"/>
      <c r="AT6313" s="68"/>
    </row>
    <row r="6314" spans="1:46" x14ac:dyDescent="0.25">
      <c r="A6314" s="60">
        <v>95945.505443003494</v>
      </c>
      <c r="B6314" s="54">
        <f t="shared" si="255"/>
        <v>15</v>
      </c>
      <c r="C6314" s="54">
        <f t="shared" si="256"/>
        <v>6305</v>
      </c>
      <c r="D6314" s="60">
        <v>95945.505443003494</v>
      </c>
      <c r="G6314" s="63"/>
      <c r="I6314" s="64"/>
      <c r="J6314" s="64"/>
      <c r="K6314" s="65"/>
      <c r="M6314" s="64"/>
      <c r="N6314" s="66"/>
      <c r="O6314" s="66"/>
      <c r="Q6314" s="67"/>
      <c r="R6314" s="68"/>
      <c r="S6314" s="63"/>
      <c r="AC6314" s="63">
        <v>93082.782821329776</v>
      </c>
      <c r="AD6314" s="63"/>
      <c r="AE6314" s="54" t="s">
        <v>176</v>
      </c>
      <c r="AG6314" s="63"/>
      <c r="AK6314" s="64"/>
      <c r="AL6314" s="64"/>
      <c r="AM6314" s="65"/>
      <c r="AO6314" s="64"/>
      <c r="AP6314" s="66"/>
      <c r="AQ6314" s="66"/>
      <c r="AS6314" s="67"/>
      <c r="AT6314" s="68"/>
    </row>
    <row r="6315" spans="1:46" x14ac:dyDescent="0.25">
      <c r="A6315" s="60">
        <v>95960.919240739197</v>
      </c>
      <c r="B6315" s="54">
        <f t="shared" si="255"/>
        <v>16</v>
      </c>
      <c r="C6315" s="54">
        <f t="shared" si="256"/>
        <v>6306</v>
      </c>
      <c r="D6315" s="60">
        <v>95960.919240739197</v>
      </c>
      <c r="G6315" s="63"/>
      <c r="I6315" s="64"/>
      <c r="J6315" s="64"/>
      <c r="K6315" s="65"/>
      <c r="M6315" s="64"/>
      <c r="N6315" s="66"/>
      <c r="O6315" s="66"/>
      <c r="Q6315" s="67"/>
      <c r="R6315" s="68"/>
      <c r="S6315" s="63"/>
      <c r="AC6315" s="63">
        <v>93097.124974668026</v>
      </c>
      <c r="AD6315" s="63"/>
      <c r="AE6315" s="54" t="s">
        <v>177</v>
      </c>
      <c r="AG6315" s="63"/>
      <c r="AK6315" s="64"/>
      <c r="AL6315" s="64"/>
      <c r="AM6315" s="65"/>
      <c r="AO6315" s="64"/>
      <c r="AP6315" s="66"/>
      <c r="AQ6315" s="66"/>
      <c r="AS6315" s="67"/>
      <c r="AT6315" s="68"/>
    </row>
    <row r="6316" spans="1:46" x14ac:dyDescent="0.25">
      <c r="A6316" s="60">
        <v>95976.205740476493</v>
      </c>
      <c r="B6316" s="54">
        <f t="shared" si="255"/>
        <v>17</v>
      </c>
      <c r="C6316" s="54">
        <f t="shared" si="256"/>
        <v>6307</v>
      </c>
      <c r="D6316" s="60">
        <v>95976.205740476493</v>
      </c>
      <c r="G6316" s="63"/>
      <c r="I6316" s="64"/>
      <c r="J6316" s="64"/>
      <c r="K6316" s="65"/>
      <c r="M6316" s="64"/>
      <c r="N6316" s="66"/>
      <c r="O6316" s="66"/>
      <c r="Q6316" s="67"/>
      <c r="R6316" s="68"/>
      <c r="S6316" s="63"/>
      <c r="AC6316" s="63">
        <v>93112.214221845847</v>
      </c>
      <c r="AD6316" s="63"/>
      <c r="AE6316" s="54" t="s">
        <v>176</v>
      </c>
      <c r="AG6316" s="63"/>
      <c r="AK6316" s="64"/>
      <c r="AL6316" s="64"/>
      <c r="AM6316" s="65"/>
      <c r="AO6316" s="64"/>
      <c r="AP6316" s="66"/>
      <c r="AQ6316" s="66"/>
      <c r="AS6316" s="67"/>
      <c r="AT6316" s="68"/>
    </row>
    <row r="6317" spans="1:46" x14ac:dyDescent="0.25">
      <c r="A6317" s="60">
        <v>95991.359489250928</v>
      </c>
      <c r="B6317" s="54">
        <f t="shared" si="255"/>
        <v>18</v>
      </c>
      <c r="C6317" s="54">
        <f t="shared" si="256"/>
        <v>6308</v>
      </c>
      <c r="D6317" s="60">
        <v>95991.359489250928</v>
      </c>
      <c r="G6317" s="63"/>
      <c r="I6317" s="64"/>
      <c r="J6317" s="64"/>
      <c r="K6317" s="65"/>
      <c r="M6317" s="64"/>
      <c r="N6317" s="66"/>
      <c r="O6317" s="66"/>
      <c r="Q6317" s="67"/>
      <c r="R6317" s="68"/>
      <c r="S6317" s="63"/>
      <c r="AC6317" s="63">
        <v>93126.91744690435</v>
      </c>
      <c r="AD6317" s="63"/>
      <c r="AE6317" s="54" t="s">
        <v>177</v>
      </c>
      <c r="AG6317" s="63"/>
      <c r="AK6317" s="64"/>
      <c r="AL6317" s="64"/>
      <c r="AM6317" s="65"/>
      <c r="AO6317" s="64"/>
      <c r="AP6317" s="66"/>
      <c r="AQ6317" s="66"/>
      <c r="AS6317" s="67"/>
      <c r="AT6317" s="68"/>
    </row>
    <row r="6318" spans="1:46" x14ac:dyDescent="0.25">
      <c r="A6318" s="60">
        <v>96006.38649736857</v>
      </c>
      <c r="B6318" s="54">
        <f t="shared" si="255"/>
        <v>19</v>
      </c>
      <c r="C6318" s="54">
        <f t="shared" si="256"/>
        <v>6309</v>
      </c>
      <c r="D6318" s="60">
        <v>96006.38649736857</v>
      </c>
      <c r="G6318" s="63"/>
      <c r="I6318" s="64"/>
      <c r="J6318" s="64"/>
      <c r="K6318" s="65"/>
      <c r="M6318" s="64"/>
      <c r="N6318" s="66"/>
      <c r="O6318" s="66"/>
      <c r="Q6318" s="67"/>
      <c r="R6318" s="68"/>
      <c r="S6318" s="63"/>
      <c r="AC6318" s="63">
        <v>93141.645972847007</v>
      </c>
      <c r="AD6318" s="63"/>
      <c r="AE6318" s="54" t="s">
        <v>176</v>
      </c>
      <c r="AG6318" s="63"/>
      <c r="AK6318" s="64"/>
      <c r="AL6318" s="64"/>
      <c r="AM6318" s="65"/>
      <c r="AO6318" s="64"/>
      <c r="AP6318" s="66"/>
      <c r="AQ6318" s="66"/>
      <c r="AS6318" s="67"/>
      <c r="AT6318" s="68"/>
    </row>
    <row r="6319" spans="1:46" x14ac:dyDescent="0.25">
      <c r="A6319" s="60">
        <v>96021.301134749316</v>
      </c>
      <c r="B6319" s="54">
        <f t="shared" si="255"/>
        <v>20</v>
      </c>
      <c r="C6319" s="54">
        <f t="shared" si="256"/>
        <v>6310</v>
      </c>
      <c r="D6319" s="60">
        <v>96021.301134749316</v>
      </c>
      <c r="G6319" s="63"/>
      <c r="I6319" s="64"/>
      <c r="J6319" s="64"/>
      <c r="K6319" s="65"/>
      <c r="M6319" s="64"/>
      <c r="N6319" s="66"/>
      <c r="O6319" s="66"/>
      <c r="Q6319" s="67"/>
      <c r="R6319" s="68"/>
      <c r="S6319" s="63"/>
      <c r="AC6319" s="63">
        <v>93156.721757189371</v>
      </c>
      <c r="AD6319" s="63"/>
      <c r="AE6319" s="54" t="s">
        <v>177</v>
      </c>
      <c r="AG6319" s="63"/>
      <c r="AK6319" s="64"/>
      <c r="AL6319" s="64"/>
      <c r="AM6319" s="65"/>
      <c r="AO6319" s="64"/>
      <c r="AP6319" s="66"/>
      <c r="AQ6319" s="66"/>
      <c r="AS6319" s="67"/>
      <c r="AT6319" s="68"/>
    </row>
    <row r="6320" spans="1:46" x14ac:dyDescent="0.25">
      <c r="A6320" s="60">
        <v>96036.123381015845</v>
      </c>
      <c r="B6320" s="54">
        <f t="shared" si="255"/>
        <v>21</v>
      </c>
      <c r="C6320" s="54">
        <f t="shared" si="256"/>
        <v>6311</v>
      </c>
      <c r="D6320" s="60">
        <v>96036.123381015845</v>
      </c>
      <c r="G6320" s="63"/>
      <c r="I6320" s="64"/>
      <c r="J6320" s="64"/>
      <c r="K6320" s="65"/>
      <c r="M6320" s="64"/>
      <c r="N6320" s="66"/>
      <c r="O6320" s="66"/>
      <c r="Q6320" s="67"/>
      <c r="R6320" s="68"/>
      <c r="S6320" s="63"/>
      <c r="AC6320" s="63">
        <v>93171.09509448288</v>
      </c>
      <c r="AD6320" s="63"/>
      <c r="AE6320" s="54" t="s">
        <v>176</v>
      </c>
      <c r="AG6320" s="63"/>
      <c r="AK6320" s="64"/>
      <c r="AL6320" s="64"/>
      <c r="AM6320" s="65"/>
      <c r="AO6320" s="64"/>
      <c r="AP6320" s="66"/>
      <c r="AQ6320" s="66"/>
      <c r="AS6320" s="67"/>
      <c r="AT6320" s="68"/>
    </row>
    <row r="6321" spans="1:46" x14ac:dyDescent="0.25">
      <c r="A6321" s="60">
        <v>96050.881327142473</v>
      </c>
      <c r="B6321" s="54">
        <f t="shared" si="255"/>
        <v>22</v>
      </c>
      <c r="C6321" s="54">
        <f t="shared" si="256"/>
        <v>6312</v>
      </c>
      <c r="D6321" s="60">
        <v>96050.881327142473</v>
      </c>
      <c r="G6321" s="63"/>
      <c r="I6321" s="64"/>
      <c r="J6321" s="64"/>
      <c r="K6321" s="65"/>
      <c r="M6321" s="64"/>
      <c r="N6321" s="66"/>
      <c r="O6321" s="66"/>
      <c r="Q6321" s="67"/>
      <c r="R6321" s="68"/>
      <c r="S6321" s="63"/>
      <c r="AC6321" s="63">
        <v>93186.47626595106</v>
      </c>
      <c r="AD6321" s="63"/>
      <c r="AE6321" s="54" t="s">
        <v>177</v>
      </c>
      <c r="AG6321" s="63"/>
      <c r="AK6321" s="64"/>
      <c r="AL6321" s="64"/>
      <c r="AM6321" s="65"/>
      <c r="AO6321" s="64"/>
      <c r="AP6321" s="66"/>
      <c r="AQ6321" s="66"/>
      <c r="AS6321" s="67"/>
      <c r="AT6321" s="68"/>
    </row>
    <row r="6322" spans="1:46" x14ac:dyDescent="0.25">
      <c r="A6322" s="60">
        <v>96065.604213250335</v>
      </c>
      <c r="B6322" s="54">
        <f t="shared" si="255"/>
        <v>23</v>
      </c>
      <c r="C6322" s="54">
        <f t="shared" si="256"/>
        <v>6313</v>
      </c>
      <c r="D6322" s="60">
        <v>96065.604213250335</v>
      </c>
      <c r="G6322" s="63"/>
      <c r="I6322" s="64"/>
      <c r="J6322" s="64"/>
      <c r="K6322" s="65"/>
      <c r="M6322" s="64"/>
      <c r="N6322" s="66"/>
      <c r="O6322" s="66"/>
      <c r="Q6322" s="67"/>
      <c r="R6322" s="68"/>
      <c r="S6322" s="63"/>
      <c r="AC6322" s="63">
        <v>93200.575928316452</v>
      </c>
      <c r="AD6322" s="63"/>
      <c r="AE6322" s="54" t="s">
        <v>176</v>
      </c>
      <c r="AG6322" s="63"/>
      <c r="AK6322" s="64"/>
      <c r="AL6322" s="64"/>
      <c r="AM6322" s="65"/>
      <c r="AO6322" s="64"/>
      <c r="AP6322" s="66"/>
      <c r="AQ6322" s="66"/>
      <c r="AS6322" s="67"/>
      <c r="AT6322" s="68"/>
    </row>
    <row r="6323" spans="1:46" x14ac:dyDescent="0.25">
      <c r="A6323" s="60">
        <v>96080.325947802979</v>
      </c>
      <c r="B6323" s="54">
        <f t="shared" si="255"/>
        <v>24</v>
      </c>
      <c r="C6323" s="54">
        <f t="shared" si="256"/>
        <v>6314</v>
      </c>
      <c r="D6323" s="60">
        <v>96080.325947802979</v>
      </c>
      <c r="G6323" s="63"/>
      <c r="I6323" s="64"/>
      <c r="J6323" s="64"/>
      <c r="K6323" s="65"/>
      <c r="M6323" s="64"/>
      <c r="N6323" s="66"/>
      <c r="O6323" s="66"/>
      <c r="Q6323" s="67"/>
      <c r="R6323" s="68"/>
      <c r="S6323" s="63"/>
      <c r="AC6323" s="63">
        <v>93216.130514786113</v>
      </c>
      <c r="AD6323" s="63"/>
      <c r="AE6323" s="54" t="s">
        <v>177</v>
      </c>
      <c r="AG6323" s="63"/>
      <c r="AK6323" s="64"/>
      <c r="AL6323" s="64"/>
      <c r="AM6323" s="65"/>
      <c r="AO6323" s="64"/>
      <c r="AP6323" s="66"/>
      <c r="AQ6323" s="66"/>
      <c r="AS6323" s="67"/>
      <c r="AT6323" s="68"/>
    </row>
    <row r="6324" spans="1:46" x14ac:dyDescent="0.25">
      <c r="A6324" s="60">
        <v>96095.0782658346</v>
      </c>
      <c r="B6324" s="54">
        <f t="shared" si="255"/>
        <v>1</v>
      </c>
      <c r="C6324" s="54">
        <f t="shared" si="256"/>
        <v>6315</v>
      </c>
      <c r="D6324" s="60">
        <v>96095.0782658346</v>
      </c>
      <c r="G6324" s="63"/>
      <c r="I6324" s="64"/>
      <c r="J6324" s="64"/>
      <c r="K6324" s="65"/>
      <c r="M6324" s="64"/>
      <c r="N6324" s="66"/>
      <c r="O6324" s="66"/>
      <c r="Q6324" s="67"/>
      <c r="R6324" s="68"/>
      <c r="S6324" s="63"/>
      <c r="AC6324" s="63">
        <v>93230.094722298905</v>
      </c>
      <c r="AD6324" s="63"/>
      <c r="AE6324" s="54" t="s">
        <v>176</v>
      </c>
      <c r="AG6324" s="63"/>
      <c r="AK6324" s="64"/>
      <c r="AL6324" s="64"/>
      <c r="AM6324" s="65"/>
      <c r="AO6324" s="64"/>
      <c r="AP6324" s="66"/>
      <c r="AQ6324" s="66"/>
      <c r="AS6324" s="67"/>
      <c r="AT6324" s="68"/>
    </row>
    <row r="6325" spans="1:46" x14ac:dyDescent="0.25">
      <c r="A6325" s="60">
        <v>96109.892914141528</v>
      </c>
      <c r="B6325" s="54">
        <f t="shared" si="255"/>
        <v>2</v>
      </c>
      <c r="C6325" s="54">
        <f t="shared" si="256"/>
        <v>6316</v>
      </c>
      <c r="D6325" s="60">
        <v>96109.892914141528</v>
      </c>
      <c r="G6325" s="63"/>
      <c r="I6325" s="64"/>
      <c r="J6325" s="64"/>
      <c r="K6325" s="65"/>
      <c r="M6325" s="64"/>
      <c r="N6325" s="66"/>
      <c r="O6325" s="66"/>
      <c r="Q6325" s="67"/>
      <c r="R6325" s="68"/>
      <c r="S6325" s="63"/>
      <c r="AC6325" s="63">
        <v>93245.657689293381</v>
      </c>
      <c r="AD6325" s="63"/>
      <c r="AE6325" s="54" t="s">
        <v>177</v>
      </c>
      <c r="AG6325" s="63"/>
      <c r="AK6325" s="64"/>
      <c r="AL6325" s="64"/>
      <c r="AM6325" s="65"/>
      <c r="AO6325" s="64"/>
      <c r="AP6325" s="66"/>
      <c r="AQ6325" s="66"/>
      <c r="AS6325" s="67"/>
      <c r="AT6325" s="68"/>
    </row>
    <row r="6326" spans="1:46" x14ac:dyDescent="0.25">
      <c r="A6326" s="60">
        <v>96124.796308198944</v>
      </c>
      <c r="B6326" s="54">
        <f t="shared" si="255"/>
        <v>3</v>
      </c>
      <c r="C6326" s="54">
        <f t="shared" si="256"/>
        <v>6317</v>
      </c>
      <c r="D6326" s="60">
        <v>96124.796308198944</v>
      </c>
      <c r="G6326" s="63"/>
      <c r="I6326" s="64"/>
      <c r="J6326" s="64"/>
      <c r="K6326" s="65"/>
      <c r="M6326" s="64"/>
      <c r="N6326" s="66"/>
      <c r="O6326" s="66"/>
      <c r="Q6326" s="67"/>
      <c r="R6326" s="68"/>
      <c r="S6326" s="63"/>
      <c r="AC6326" s="63">
        <v>93259.64944528928</v>
      </c>
      <c r="AD6326" s="63"/>
      <c r="AE6326" s="54" t="s">
        <v>176</v>
      </c>
      <c r="AG6326" s="63"/>
      <c r="AK6326" s="64"/>
      <c r="AL6326" s="64"/>
      <c r="AM6326" s="65"/>
      <c r="AO6326" s="64"/>
      <c r="AP6326" s="66"/>
      <c r="AQ6326" s="66"/>
      <c r="AS6326" s="67"/>
      <c r="AT6326" s="68"/>
    </row>
    <row r="6327" spans="1:46" x14ac:dyDescent="0.25">
      <c r="A6327" s="60">
        <v>96139.811134339776</v>
      </c>
      <c r="B6327" s="54">
        <f t="shared" si="255"/>
        <v>4</v>
      </c>
      <c r="C6327" s="54">
        <f t="shared" si="256"/>
        <v>6318</v>
      </c>
      <c r="D6327" s="60">
        <v>96139.811134339776</v>
      </c>
      <c r="G6327" s="63"/>
      <c r="I6327" s="64"/>
      <c r="J6327" s="64"/>
      <c r="K6327" s="65"/>
      <c r="M6327" s="64"/>
      <c r="N6327" s="66"/>
      <c r="O6327" s="66"/>
      <c r="Q6327" s="67"/>
      <c r="R6327" s="68"/>
      <c r="S6327" s="63"/>
      <c r="AC6327" s="63">
        <v>93275.062851613853</v>
      </c>
      <c r="AD6327" s="63"/>
      <c r="AE6327" s="54" t="s">
        <v>177</v>
      </c>
      <c r="AG6327" s="63"/>
      <c r="AK6327" s="64"/>
      <c r="AL6327" s="64"/>
      <c r="AM6327" s="65"/>
      <c r="AO6327" s="64"/>
      <c r="AP6327" s="66"/>
      <c r="AQ6327" s="66"/>
      <c r="AS6327" s="67"/>
      <c r="AT6327" s="68"/>
    </row>
    <row r="6328" spans="1:46" x14ac:dyDescent="0.25">
      <c r="A6328" s="60">
        <v>96154.950577078387</v>
      </c>
      <c r="B6328" s="54">
        <f t="shared" si="255"/>
        <v>5</v>
      </c>
      <c r="C6328" s="54">
        <f t="shared" si="256"/>
        <v>6319</v>
      </c>
      <c r="D6328" s="60">
        <v>96154.950577078387</v>
      </c>
      <c r="G6328" s="63"/>
      <c r="I6328" s="64"/>
      <c r="J6328" s="64"/>
      <c r="K6328" s="65"/>
      <c r="M6328" s="64"/>
      <c r="N6328" s="66"/>
      <c r="O6328" s="66"/>
      <c r="Q6328" s="67"/>
      <c r="R6328" s="68"/>
      <c r="S6328" s="63"/>
      <c r="AC6328" s="63">
        <v>93289.234984904528</v>
      </c>
      <c r="AD6328" s="63"/>
      <c r="AE6328" s="54" t="s">
        <v>176</v>
      </c>
      <c r="AG6328" s="63"/>
      <c r="AK6328" s="64"/>
      <c r="AL6328" s="64"/>
      <c r="AM6328" s="65"/>
      <c r="AO6328" s="64"/>
      <c r="AP6328" s="66"/>
      <c r="AQ6328" s="66"/>
      <c r="AS6328" s="67"/>
      <c r="AT6328" s="68"/>
    </row>
    <row r="6329" spans="1:46" x14ac:dyDescent="0.25">
      <c r="A6329" s="60">
        <v>96170.223548084497</v>
      </c>
      <c r="B6329" s="54">
        <f t="shared" si="255"/>
        <v>6</v>
      </c>
      <c r="C6329" s="54">
        <f t="shared" si="256"/>
        <v>6320</v>
      </c>
      <c r="D6329" s="60">
        <v>96170.223548084497</v>
      </c>
      <c r="G6329" s="63"/>
      <c r="I6329" s="64"/>
      <c r="J6329" s="64"/>
      <c r="K6329" s="65"/>
      <c r="M6329" s="64"/>
      <c r="N6329" s="66"/>
      <c r="O6329" s="66"/>
      <c r="Q6329" s="67"/>
      <c r="R6329" s="68"/>
      <c r="S6329" s="63"/>
      <c r="AC6329" s="63">
        <v>93304.379285895266</v>
      </c>
      <c r="AD6329" s="63"/>
      <c r="AE6329" s="54" t="s">
        <v>177</v>
      </c>
      <c r="AG6329" s="63"/>
      <c r="AK6329" s="64"/>
      <c r="AL6329" s="64"/>
      <c r="AM6329" s="65"/>
      <c r="AO6329" s="64"/>
      <c r="AP6329" s="66"/>
      <c r="AQ6329" s="66"/>
      <c r="AS6329" s="67"/>
      <c r="AT6329" s="68"/>
    </row>
    <row r="6330" spans="1:46" x14ac:dyDescent="0.25">
      <c r="A6330" s="60">
        <v>96185.623774811625</v>
      </c>
      <c r="B6330" s="54">
        <f t="shared" si="255"/>
        <v>7</v>
      </c>
      <c r="C6330" s="54">
        <f t="shared" si="256"/>
        <v>6321</v>
      </c>
      <c r="D6330" s="60">
        <v>96185.623774811625</v>
      </c>
      <c r="G6330" s="63"/>
      <c r="I6330" s="64"/>
      <c r="J6330" s="64"/>
      <c r="K6330" s="65"/>
      <c r="M6330" s="64"/>
      <c r="N6330" s="66"/>
      <c r="O6330" s="66"/>
      <c r="Q6330" s="67"/>
      <c r="R6330" s="68"/>
      <c r="S6330" s="63"/>
      <c r="AC6330" s="63">
        <v>93318.84679683391</v>
      </c>
      <c r="AD6330" s="63"/>
      <c r="AE6330" s="54" t="s">
        <v>176</v>
      </c>
      <c r="AG6330" s="63"/>
      <c r="AK6330" s="64"/>
      <c r="AL6330" s="64"/>
      <c r="AM6330" s="65"/>
      <c r="AO6330" s="64"/>
      <c r="AP6330" s="66"/>
      <c r="AQ6330" s="66"/>
      <c r="AS6330" s="67"/>
      <c r="AT6330" s="68"/>
    </row>
    <row r="6331" spans="1:46" x14ac:dyDescent="0.25">
      <c r="A6331" s="60">
        <v>96201.145096897148</v>
      </c>
      <c r="B6331" s="54">
        <f t="shared" si="255"/>
        <v>8</v>
      </c>
      <c r="C6331" s="54">
        <f t="shared" si="256"/>
        <v>6322</v>
      </c>
      <c r="D6331" s="60">
        <v>96201.145096897148</v>
      </c>
      <c r="G6331" s="63"/>
      <c r="I6331" s="64"/>
      <c r="J6331" s="64"/>
      <c r="K6331" s="65"/>
      <c r="M6331" s="64"/>
      <c r="N6331" s="66"/>
      <c r="O6331" s="66"/>
      <c r="Q6331" s="67"/>
      <c r="R6331" s="68"/>
      <c r="S6331" s="63"/>
      <c r="AC6331" s="63">
        <v>93333.656016751193</v>
      </c>
      <c r="AD6331" s="63"/>
      <c r="AE6331" s="54" t="s">
        <v>177</v>
      </c>
      <c r="AG6331" s="63"/>
      <c r="AK6331" s="64"/>
      <c r="AL6331" s="64"/>
      <c r="AM6331" s="65"/>
      <c r="AO6331" s="64"/>
      <c r="AP6331" s="66"/>
      <c r="AQ6331" s="66"/>
      <c r="AS6331" s="67"/>
      <c r="AT6331" s="68"/>
    </row>
    <row r="6332" spans="1:46" x14ac:dyDescent="0.25">
      <c r="A6332" s="60">
        <v>96216.760028966237</v>
      </c>
      <c r="B6332" s="54">
        <f t="shared" si="255"/>
        <v>9</v>
      </c>
      <c r="C6332" s="54">
        <f t="shared" si="256"/>
        <v>6323</v>
      </c>
      <c r="D6332" s="60">
        <v>96216.760028966237</v>
      </c>
      <c r="G6332" s="63"/>
      <c r="I6332" s="64"/>
      <c r="J6332" s="64"/>
      <c r="K6332" s="65"/>
      <c r="M6332" s="64"/>
      <c r="N6332" s="66"/>
      <c r="O6332" s="66"/>
      <c r="Q6332" s="67"/>
      <c r="R6332" s="68"/>
      <c r="S6332" s="63"/>
      <c r="AC6332" s="63">
        <v>93348.477817613166</v>
      </c>
      <c r="AD6332" s="63"/>
      <c r="AE6332" s="54" t="s">
        <v>176</v>
      </c>
      <c r="AG6332" s="63"/>
      <c r="AK6332" s="64"/>
      <c r="AL6332" s="64"/>
      <c r="AM6332" s="65"/>
      <c r="AO6332" s="64"/>
      <c r="AP6332" s="66"/>
      <c r="AQ6332" s="66"/>
      <c r="AS6332" s="67"/>
      <c r="AT6332" s="68"/>
    </row>
    <row r="6333" spans="1:46" x14ac:dyDescent="0.25">
      <c r="A6333" s="60">
        <v>96232.4504621909</v>
      </c>
      <c r="B6333" s="54">
        <f t="shared" si="255"/>
        <v>10</v>
      </c>
      <c r="C6333" s="54">
        <f t="shared" si="256"/>
        <v>6324</v>
      </c>
      <c r="D6333" s="60">
        <v>96232.4504621909</v>
      </c>
      <c r="G6333" s="63"/>
      <c r="I6333" s="64"/>
      <c r="J6333" s="64"/>
      <c r="K6333" s="65"/>
      <c r="M6333" s="64"/>
      <c r="N6333" s="66"/>
      <c r="O6333" s="66"/>
      <c r="Q6333" s="67"/>
      <c r="R6333" s="68"/>
      <c r="S6333" s="63"/>
      <c r="AC6333" s="63">
        <v>93362.944767608307</v>
      </c>
      <c r="AD6333" s="63"/>
      <c r="AE6333" s="54" t="s">
        <v>177</v>
      </c>
      <c r="AG6333" s="63"/>
      <c r="AK6333" s="64"/>
      <c r="AL6333" s="64"/>
      <c r="AM6333" s="65"/>
      <c r="AO6333" s="64"/>
      <c r="AP6333" s="66"/>
      <c r="AQ6333" s="66"/>
      <c r="AS6333" s="67"/>
      <c r="AT6333" s="68"/>
    </row>
    <row r="6334" spans="1:46" x14ac:dyDescent="0.25">
      <c r="A6334" s="60">
        <v>96248.172267519403</v>
      </c>
      <c r="B6334" s="54">
        <f t="shared" si="255"/>
        <v>11</v>
      </c>
      <c r="C6334" s="54">
        <f t="shared" si="256"/>
        <v>6325</v>
      </c>
      <c r="D6334" s="60">
        <v>96248.172267519403</v>
      </c>
      <c r="G6334" s="63"/>
      <c r="I6334" s="64"/>
      <c r="J6334" s="64"/>
      <c r="K6334" s="65"/>
      <c r="M6334" s="64"/>
      <c r="N6334" s="66"/>
      <c r="O6334" s="66"/>
      <c r="Q6334" s="67"/>
      <c r="R6334" s="68"/>
      <c r="S6334" s="63"/>
      <c r="AC6334" s="63">
        <v>93378.112331717275</v>
      </c>
      <c r="AD6334" s="63"/>
      <c r="AE6334" s="54" t="s">
        <v>176</v>
      </c>
      <c r="AG6334" s="63"/>
      <c r="AK6334" s="64"/>
      <c r="AL6334" s="64"/>
      <c r="AM6334" s="65"/>
      <c r="AO6334" s="64"/>
      <c r="AP6334" s="66"/>
      <c r="AQ6334" s="66"/>
      <c r="AS6334" s="67"/>
      <c r="AT6334" s="68"/>
    </row>
    <row r="6335" spans="1:46" x14ac:dyDescent="0.25">
      <c r="A6335" s="60">
        <v>96263.902663784102</v>
      </c>
      <c r="B6335" s="54">
        <f t="shared" si="255"/>
        <v>12</v>
      </c>
      <c r="C6335" s="54">
        <f t="shared" si="256"/>
        <v>6326</v>
      </c>
      <c r="D6335" s="60">
        <v>96263.902663784102</v>
      </c>
      <c r="G6335" s="63"/>
      <c r="I6335" s="64"/>
      <c r="J6335" s="64"/>
      <c r="K6335" s="65"/>
      <c r="M6335" s="64"/>
      <c r="N6335" s="66"/>
      <c r="O6335" s="66"/>
      <c r="Q6335" s="67"/>
      <c r="R6335" s="68"/>
      <c r="S6335" s="63"/>
      <c r="AC6335" s="63">
        <v>93392.290440188255</v>
      </c>
      <c r="AD6335" s="63"/>
      <c r="AE6335" s="54" t="s">
        <v>177</v>
      </c>
      <c r="AG6335" s="63"/>
      <c r="AK6335" s="64"/>
      <c r="AL6335" s="64"/>
      <c r="AM6335" s="65"/>
      <c r="AO6335" s="64"/>
      <c r="AP6335" s="66"/>
      <c r="AQ6335" s="66"/>
      <c r="AS6335" s="67"/>
      <c r="AT6335" s="68"/>
    </row>
    <row r="6336" spans="1:46" x14ac:dyDescent="0.25">
      <c r="A6336" s="60">
        <v>96279.591806701384</v>
      </c>
      <c r="B6336" s="54">
        <f t="shared" si="255"/>
        <v>13</v>
      </c>
      <c r="C6336" s="54">
        <f t="shared" si="256"/>
        <v>6327</v>
      </c>
      <c r="D6336" s="60">
        <v>96279.591806701384</v>
      </c>
      <c r="G6336" s="63"/>
      <c r="I6336" s="64"/>
      <c r="J6336" s="64"/>
      <c r="K6336" s="65"/>
      <c r="M6336" s="64"/>
      <c r="N6336" s="66"/>
      <c r="O6336" s="66"/>
      <c r="Q6336" s="67"/>
      <c r="R6336" s="68"/>
      <c r="S6336" s="63"/>
      <c r="AC6336" s="63">
        <v>93407.725850788876</v>
      </c>
      <c r="AD6336" s="63"/>
      <c r="AE6336" s="54" t="s">
        <v>176</v>
      </c>
      <c r="AG6336" s="63"/>
      <c r="AK6336" s="64"/>
      <c r="AL6336" s="64"/>
      <c r="AM6336" s="65"/>
      <c r="AO6336" s="64"/>
      <c r="AP6336" s="66"/>
      <c r="AQ6336" s="66"/>
      <c r="AS6336" s="67"/>
      <c r="AT6336" s="68"/>
    </row>
    <row r="6337" spans="1:46" x14ac:dyDescent="0.25">
      <c r="A6337" s="60">
        <v>96295.22100911662</v>
      </c>
      <c r="B6337" s="54">
        <f t="shared" si="255"/>
        <v>14</v>
      </c>
      <c r="C6337" s="54">
        <f t="shared" si="256"/>
        <v>6328</v>
      </c>
      <c r="D6337" s="60">
        <v>96295.22100911662</v>
      </c>
      <c r="G6337" s="63"/>
      <c r="I6337" s="64"/>
      <c r="J6337" s="64"/>
      <c r="K6337" s="65"/>
      <c r="M6337" s="64"/>
      <c r="N6337" s="66"/>
      <c r="O6337" s="66"/>
      <c r="Q6337" s="67"/>
      <c r="R6337" s="68"/>
      <c r="S6337" s="63"/>
      <c r="AC6337" s="63">
        <v>93421.725692151114</v>
      </c>
      <c r="AD6337" s="63"/>
      <c r="AE6337" s="54" t="s">
        <v>177</v>
      </c>
      <c r="AG6337" s="63"/>
      <c r="AK6337" s="64"/>
      <c r="AL6337" s="64"/>
      <c r="AM6337" s="65"/>
      <c r="AO6337" s="64"/>
      <c r="AP6337" s="66"/>
      <c r="AQ6337" s="66"/>
      <c r="AS6337" s="67"/>
      <c r="AT6337" s="68"/>
    </row>
    <row r="6338" spans="1:46" x14ac:dyDescent="0.25">
      <c r="A6338" s="60">
        <v>96310.747970317025</v>
      </c>
      <c r="B6338" s="54">
        <f t="shared" si="255"/>
        <v>15</v>
      </c>
      <c r="C6338" s="54">
        <f t="shared" si="256"/>
        <v>6329</v>
      </c>
      <c r="D6338" s="60">
        <v>96310.747970317025</v>
      </c>
      <c r="G6338" s="63"/>
      <c r="I6338" s="64"/>
      <c r="J6338" s="64"/>
      <c r="K6338" s="65"/>
      <c r="M6338" s="64"/>
      <c r="N6338" s="66"/>
      <c r="O6338" s="66"/>
      <c r="Q6338" s="67"/>
      <c r="R6338" s="68"/>
      <c r="S6338" s="63"/>
      <c r="AC6338" s="63">
        <v>93437.295636740513</v>
      </c>
      <c r="AD6338" s="63"/>
      <c r="AE6338" s="54" t="s">
        <v>176</v>
      </c>
      <c r="AG6338" s="63"/>
      <c r="AK6338" s="64"/>
      <c r="AL6338" s="64"/>
      <c r="AM6338" s="65"/>
      <c r="AO6338" s="64"/>
      <c r="AP6338" s="66"/>
      <c r="AQ6338" s="66"/>
      <c r="AS6338" s="67"/>
      <c r="AT6338" s="68"/>
    </row>
    <row r="6339" spans="1:46" x14ac:dyDescent="0.25">
      <c r="A6339" s="60">
        <v>96326.165571036749</v>
      </c>
      <c r="B6339" s="54">
        <f t="shared" si="255"/>
        <v>16</v>
      </c>
      <c r="C6339" s="54">
        <f t="shared" si="256"/>
        <v>6330</v>
      </c>
      <c r="D6339" s="60">
        <v>96326.165571036749</v>
      </c>
      <c r="G6339" s="63"/>
      <c r="I6339" s="64"/>
      <c r="J6339" s="64"/>
      <c r="K6339" s="65"/>
      <c r="M6339" s="64"/>
      <c r="N6339" s="66"/>
      <c r="O6339" s="66"/>
      <c r="Q6339" s="67"/>
      <c r="R6339" s="68"/>
      <c r="S6339" s="63"/>
      <c r="AC6339" s="63">
        <v>93451.269505398814</v>
      </c>
      <c r="AD6339" s="63"/>
      <c r="AE6339" s="54" t="s">
        <v>177</v>
      </c>
      <c r="AG6339" s="63"/>
      <c r="AK6339" s="64"/>
      <c r="AL6339" s="64"/>
      <c r="AM6339" s="65"/>
      <c r="AO6339" s="64"/>
      <c r="AP6339" s="66"/>
      <c r="AQ6339" s="66"/>
      <c r="AS6339" s="67"/>
      <c r="AT6339" s="68"/>
    </row>
    <row r="6340" spans="1:46" x14ac:dyDescent="0.25">
      <c r="A6340" s="60">
        <v>96341.44844095502</v>
      </c>
      <c r="B6340" s="54">
        <f t="shared" si="255"/>
        <v>17</v>
      </c>
      <c r="C6340" s="54">
        <f t="shared" si="256"/>
        <v>6331</v>
      </c>
      <c r="D6340" s="60">
        <v>96341.44844095502</v>
      </c>
      <c r="G6340" s="63"/>
      <c r="I6340" s="64"/>
      <c r="J6340" s="64"/>
      <c r="K6340" s="65"/>
      <c r="M6340" s="64"/>
      <c r="N6340" s="66"/>
      <c r="O6340" s="66"/>
      <c r="Q6340" s="67"/>
      <c r="R6340" s="68"/>
      <c r="S6340" s="63"/>
      <c r="AC6340" s="63">
        <v>93466.814149473794</v>
      </c>
      <c r="AD6340" s="63"/>
      <c r="AE6340" s="54" t="s">
        <v>176</v>
      </c>
      <c r="AG6340" s="63"/>
      <c r="AK6340" s="64"/>
      <c r="AL6340" s="64"/>
      <c r="AM6340" s="65"/>
      <c r="AO6340" s="64"/>
      <c r="AP6340" s="66"/>
      <c r="AQ6340" s="66"/>
      <c r="AS6340" s="67"/>
      <c r="AT6340" s="68"/>
    </row>
    <row r="6341" spans="1:46" x14ac:dyDescent="0.25">
      <c r="A6341" s="60">
        <v>96356.605088945944</v>
      </c>
      <c r="B6341" s="54">
        <f t="shared" si="255"/>
        <v>18</v>
      </c>
      <c r="C6341" s="54">
        <f t="shared" si="256"/>
        <v>6332</v>
      </c>
      <c r="D6341" s="60">
        <v>96356.605088945944</v>
      </c>
      <c r="G6341" s="63"/>
      <c r="I6341" s="64"/>
      <c r="J6341" s="64"/>
      <c r="K6341" s="65"/>
      <c r="M6341" s="64"/>
      <c r="N6341" s="66"/>
      <c r="O6341" s="66"/>
      <c r="Q6341" s="67"/>
      <c r="R6341" s="68"/>
      <c r="S6341" s="63"/>
      <c r="AC6341" s="63">
        <v>93480.927019757684</v>
      </c>
      <c r="AD6341" s="63"/>
      <c r="AE6341" s="54" t="s">
        <v>177</v>
      </c>
      <c r="AG6341" s="63"/>
      <c r="AK6341" s="64"/>
      <c r="AL6341" s="64"/>
      <c r="AM6341" s="65"/>
      <c r="AO6341" s="64"/>
      <c r="AP6341" s="66"/>
      <c r="AQ6341" s="66"/>
      <c r="AS6341" s="67"/>
      <c r="AT6341" s="68"/>
    </row>
    <row r="6342" spans="1:46" x14ac:dyDescent="0.25">
      <c r="A6342" s="60">
        <v>96371.629992715549</v>
      </c>
      <c r="B6342" s="54">
        <f t="shared" si="255"/>
        <v>19</v>
      </c>
      <c r="C6342" s="54">
        <f t="shared" si="256"/>
        <v>6333</v>
      </c>
      <c r="D6342" s="60">
        <v>96371.629992715549</v>
      </c>
      <c r="G6342" s="63"/>
      <c r="I6342" s="64"/>
      <c r="J6342" s="64"/>
      <c r="K6342" s="65"/>
      <c r="M6342" s="64"/>
      <c r="N6342" s="66"/>
      <c r="O6342" s="66"/>
      <c r="Q6342" s="67"/>
      <c r="R6342" s="68"/>
      <c r="S6342" s="63"/>
      <c r="AC6342" s="63">
        <v>93496.291584518272</v>
      </c>
      <c r="AD6342" s="63"/>
      <c r="AE6342" s="54" t="s">
        <v>176</v>
      </c>
      <c r="AG6342" s="63"/>
      <c r="AK6342" s="64"/>
      <c r="AL6342" s="64"/>
      <c r="AM6342" s="65"/>
      <c r="AO6342" s="64"/>
      <c r="AP6342" s="66"/>
      <c r="AQ6342" s="66"/>
      <c r="AS6342" s="67"/>
      <c r="AT6342" s="68"/>
    </row>
    <row r="6343" spans="1:46" x14ac:dyDescent="0.25">
      <c r="A6343" s="60">
        <v>96386.547350147273</v>
      </c>
      <c r="B6343" s="54">
        <f t="shared" si="255"/>
        <v>20</v>
      </c>
      <c r="C6343" s="54">
        <f t="shared" si="256"/>
        <v>6334</v>
      </c>
      <c r="D6343" s="60">
        <v>96386.547350147273</v>
      </c>
      <c r="G6343" s="63"/>
      <c r="I6343" s="64"/>
      <c r="J6343" s="64"/>
      <c r="K6343" s="65"/>
      <c r="M6343" s="64"/>
      <c r="N6343" s="66"/>
      <c r="O6343" s="66"/>
      <c r="Q6343" s="67"/>
      <c r="R6343" s="68"/>
      <c r="S6343" s="63"/>
      <c r="AC6343" s="63">
        <v>93510.684142934158</v>
      </c>
      <c r="AD6343" s="63"/>
      <c r="AE6343" s="54" t="s">
        <v>177</v>
      </c>
      <c r="AG6343" s="63"/>
      <c r="AK6343" s="64"/>
      <c r="AL6343" s="64"/>
      <c r="AM6343" s="65"/>
      <c r="AO6343" s="64"/>
      <c r="AP6343" s="66"/>
      <c r="AQ6343" s="66"/>
      <c r="AS6343" s="67"/>
      <c r="AT6343" s="68"/>
    </row>
    <row r="6344" spans="1:46" x14ac:dyDescent="0.25">
      <c r="A6344" s="60">
        <v>96401.368199668825</v>
      </c>
      <c r="B6344" s="54">
        <f t="shared" si="255"/>
        <v>21</v>
      </c>
      <c r="C6344" s="54">
        <f t="shared" si="256"/>
        <v>6335</v>
      </c>
      <c r="D6344" s="60">
        <v>96401.368199668825</v>
      </c>
      <c r="G6344" s="63"/>
      <c r="I6344" s="64"/>
      <c r="J6344" s="64"/>
      <c r="K6344" s="65"/>
      <c r="M6344" s="64"/>
      <c r="N6344" s="66"/>
      <c r="O6344" s="66"/>
      <c r="Q6344" s="67"/>
      <c r="R6344" s="68"/>
      <c r="S6344" s="63"/>
      <c r="AC6344" s="63">
        <v>93525.744688400533</v>
      </c>
      <c r="AD6344" s="63"/>
      <c r="AE6344" s="54" t="s">
        <v>176</v>
      </c>
      <c r="AG6344" s="63"/>
      <c r="AK6344" s="64"/>
      <c r="AL6344" s="64"/>
      <c r="AM6344" s="65"/>
      <c r="AO6344" s="64"/>
      <c r="AP6344" s="66"/>
      <c r="AQ6344" s="66"/>
      <c r="AS6344" s="67"/>
      <c r="AT6344" s="68"/>
    </row>
    <row r="6345" spans="1:46" x14ac:dyDescent="0.25">
      <c r="A6345" s="60">
        <v>96416.128960876726</v>
      </c>
      <c r="B6345" s="54">
        <f t="shared" si="255"/>
        <v>22</v>
      </c>
      <c r="C6345" s="54">
        <f t="shared" si="256"/>
        <v>6336</v>
      </c>
      <c r="D6345" s="60">
        <v>96416.128960876726</v>
      </c>
      <c r="G6345" s="63"/>
      <c r="I6345" s="64"/>
      <c r="J6345" s="64"/>
      <c r="K6345" s="65"/>
      <c r="M6345" s="64"/>
      <c r="N6345" s="66"/>
      <c r="O6345" s="66"/>
      <c r="Q6345" s="67"/>
      <c r="R6345" s="68"/>
      <c r="S6345" s="63"/>
      <c r="AC6345" s="63">
        <v>93540.49652646156</v>
      </c>
      <c r="AD6345" s="63"/>
      <c r="AE6345" s="54" t="s">
        <v>177</v>
      </c>
      <c r="AG6345" s="63"/>
      <c r="AK6345" s="64"/>
      <c r="AL6345" s="64"/>
      <c r="AM6345" s="65"/>
      <c r="AO6345" s="64"/>
      <c r="AP6345" s="66"/>
      <c r="AQ6345" s="66"/>
      <c r="AS6345" s="67"/>
      <c r="AT6345" s="68"/>
    </row>
    <row r="6346" spans="1:46" x14ac:dyDescent="0.25">
      <c r="A6346" s="60">
        <v>96430.850355139002</v>
      </c>
      <c r="B6346" s="54">
        <f t="shared" si="255"/>
        <v>23</v>
      </c>
      <c r="C6346" s="54">
        <f t="shared" si="256"/>
        <v>6337</v>
      </c>
      <c r="D6346" s="60">
        <v>96430.850355139002</v>
      </c>
      <c r="G6346" s="63"/>
      <c r="I6346" s="64"/>
      <c r="J6346" s="64"/>
      <c r="K6346" s="65"/>
      <c r="M6346" s="64"/>
      <c r="N6346" s="66"/>
      <c r="O6346" s="66"/>
      <c r="Q6346" s="67"/>
      <c r="R6346" s="68"/>
      <c r="S6346" s="63"/>
      <c r="AC6346" s="63">
        <v>93555.184087818023</v>
      </c>
      <c r="AD6346" s="63"/>
      <c r="AE6346" s="54" t="s">
        <v>176</v>
      </c>
      <c r="AG6346" s="63"/>
      <c r="AK6346" s="64"/>
      <c r="AL6346" s="64"/>
      <c r="AM6346" s="65"/>
      <c r="AO6346" s="64"/>
      <c r="AP6346" s="66"/>
      <c r="AQ6346" s="66"/>
      <c r="AS6346" s="67"/>
      <c r="AT6346" s="68"/>
    </row>
    <row r="6347" spans="1:46" x14ac:dyDescent="0.25">
      <c r="A6347" s="60">
        <v>96445.574926292058</v>
      </c>
      <c r="B6347" s="54">
        <f t="shared" si="255"/>
        <v>24</v>
      </c>
      <c r="C6347" s="54">
        <f t="shared" si="256"/>
        <v>6338</v>
      </c>
      <c r="D6347" s="60">
        <v>96445.574926292058</v>
      </c>
      <c r="G6347" s="63"/>
      <c r="I6347" s="64"/>
      <c r="J6347" s="64"/>
      <c r="K6347" s="65"/>
      <c r="M6347" s="64"/>
      <c r="N6347" s="66"/>
      <c r="O6347" s="66"/>
      <c r="Q6347" s="67"/>
      <c r="R6347" s="68"/>
      <c r="S6347" s="63"/>
      <c r="AC6347" s="63">
        <v>93570.290082065389</v>
      </c>
      <c r="AD6347" s="63"/>
      <c r="AE6347" s="54" t="s">
        <v>177</v>
      </c>
      <c r="AG6347" s="63"/>
      <c r="AK6347" s="64"/>
      <c r="AL6347" s="64"/>
      <c r="AM6347" s="65"/>
      <c r="AO6347" s="64"/>
      <c r="AP6347" s="66"/>
      <c r="AQ6347" s="66"/>
      <c r="AS6347" s="67"/>
      <c r="AT6347" s="68"/>
    </row>
    <row r="6348" spans="1:46" x14ac:dyDescent="0.25">
      <c r="A6348" s="60">
        <v>96460.325258320197</v>
      </c>
      <c r="B6348" s="54">
        <f t="shared" ref="B6348:B6411" si="257">IF(B6347=24,1,B6347+1)</f>
        <v>1</v>
      </c>
      <c r="C6348" s="54">
        <f t="shared" ref="C6348:C6411" si="258">C6347+1</f>
        <v>6339</v>
      </c>
      <c r="D6348" s="60">
        <v>96460.325258320197</v>
      </c>
      <c r="G6348" s="63"/>
      <c r="I6348" s="64"/>
      <c r="J6348" s="64"/>
      <c r="K6348" s="65"/>
      <c r="M6348" s="64"/>
      <c r="N6348" s="66"/>
      <c r="O6348" s="66"/>
      <c r="Q6348" s="67"/>
      <c r="R6348" s="68"/>
      <c r="S6348" s="63"/>
      <c r="AC6348" s="63">
        <v>93584.613121530507</v>
      </c>
      <c r="AD6348" s="63"/>
      <c r="AE6348" s="54" t="s">
        <v>176</v>
      </c>
      <c r="AG6348" s="63"/>
      <c r="AK6348" s="64"/>
      <c r="AL6348" s="64"/>
      <c r="AM6348" s="65"/>
      <c r="AO6348" s="64"/>
      <c r="AP6348" s="66"/>
      <c r="AQ6348" s="66"/>
      <c r="AS6348" s="67"/>
      <c r="AT6348" s="68"/>
    </row>
    <row r="6349" spans="1:46" x14ac:dyDescent="0.25">
      <c r="A6349" s="60">
        <v>96475.142460247502</v>
      </c>
      <c r="B6349" s="54">
        <f t="shared" si="257"/>
        <v>2</v>
      </c>
      <c r="C6349" s="54">
        <f t="shared" si="258"/>
        <v>6340</v>
      </c>
      <c r="D6349" s="60">
        <v>96475.142460247502</v>
      </c>
      <c r="G6349" s="63"/>
      <c r="I6349" s="64"/>
      <c r="J6349" s="64"/>
      <c r="K6349" s="65"/>
      <c r="M6349" s="64"/>
      <c r="N6349" s="66"/>
      <c r="O6349" s="66"/>
      <c r="Q6349" s="67"/>
      <c r="R6349" s="68"/>
      <c r="S6349" s="63"/>
      <c r="AC6349" s="63">
        <v>93599.989530935884</v>
      </c>
      <c r="AD6349" s="63"/>
      <c r="AE6349" s="54" t="s">
        <v>177</v>
      </c>
      <c r="AG6349" s="63"/>
      <c r="AK6349" s="64"/>
      <c r="AL6349" s="64"/>
      <c r="AM6349" s="65"/>
      <c r="AO6349" s="64"/>
      <c r="AP6349" s="66"/>
      <c r="AQ6349" s="66"/>
      <c r="AS6349" s="67"/>
      <c r="AT6349" s="68"/>
    </row>
    <row r="6350" spans="1:46" x14ac:dyDescent="0.25">
      <c r="A6350" s="60">
        <v>96490.043527422007</v>
      </c>
      <c r="B6350" s="54">
        <f t="shared" si="257"/>
        <v>3</v>
      </c>
      <c r="C6350" s="54">
        <f t="shared" si="258"/>
        <v>6341</v>
      </c>
      <c r="D6350" s="60">
        <v>96490.043527422007</v>
      </c>
      <c r="G6350" s="63"/>
      <c r="I6350" s="64"/>
      <c r="J6350" s="64"/>
      <c r="K6350" s="65"/>
      <c r="M6350" s="64"/>
      <c r="N6350" s="66"/>
      <c r="O6350" s="66"/>
      <c r="Q6350" s="67"/>
      <c r="R6350" s="68"/>
      <c r="S6350" s="63"/>
      <c r="AC6350" s="63">
        <v>93614.038068811409</v>
      </c>
      <c r="AD6350" s="63"/>
      <c r="AE6350" s="54" t="s">
        <v>176</v>
      </c>
      <c r="AG6350" s="63"/>
      <c r="AK6350" s="64"/>
      <c r="AL6350" s="64"/>
      <c r="AM6350" s="65"/>
      <c r="AO6350" s="64"/>
      <c r="AP6350" s="66"/>
      <c r="AQ6350" s="66"/>
      <c r="AS6350" s="67"/>
      <c r="AT6350" s="68"/>
    </row>
    <row r="6351" spans="1:46" x14ac:dyDescent="0.25">
      <c r="A6351" s="60">
        <v>96505.060224235058</v>
      </c>
      <c r="B6351" s="54">
        <f t="shared" si="257"/>
        <v>4</v>
      </c>
      <c r="C6351" s="54">
        <f t="shared" si="258"/>
        <v>6342</v>
      </c>
      <c r="D6351" s="60">
        <v>96505.060224235058</v>
      </c>
      <c r="G6351" s="63"/>
      <c r="I6351" s="64"/>
      <c r="J6351" s="64"/>
      <c r="K6351" s="65"/>
      <c r="M6351" s="64"/>
      <c r="N6351" s="66"/>
      <c r="O6351" s="66"/>
      <c r="Q6351" s="67"/>
      <c r="R6351" s="68"/>
      <c r="S6351" s="63"/>
      <c r="AC6351" s="63">
        <v>93629.555653363932</v>
      </c>
      <c r="AD6351" s="63"/>
      <c r="AE6351" s="54" t="s">
        <v>177</v>
      </c>
      <c r="AG6351" s="63"/>
      <c r="AK6351" s="64"/>
      <c r="AL6351" s="64"/>
      <c r="AM6351" s="65"/>
      <c r="AO6351" s="64"/>
      <c r="AP6351" s="66"/>
      <c r="AQ6351" s="66"/>
      <c r="AS6351" s="67"/>
      <c r="AT6351" s="68"/>
    </row>
    <row r="6352" spans="1:46" x14ac:dyDescent="0.25">
      <c r="A6352" s="60">
        <v>96520.197711755522</v>
      </c>
      <c r="B6352" s="54">
        <f t="shared" si="257"/>
        <v>5</v>
      </c>
      <c r="C6352" s="54">
        <f t="shared" si="258"/>
        <v>6343</v>
      </c>
      <c r="D6352" s="60">
        <v>96520.197711755522</v>
      </c>
      <c r="G6352" s="63"/>
      <c r="I6352" s="64"/>
      <c r="J6352" s="64"/>
      <c r="K6352" s="65"/>
      <c r="M6352" s="64"/>
      <c r="N6352" s="66"/>
      <c r="O6352" s="66"/>
      <c r="Q6352" s="67"/>
      <c r="R6352" s="68"/>
      <c r="S6352" s="63"/>
      <c r="AC6352" s="63">
        <v>93643.477629418485</v>
      </c>
      <c r="AD6352" s="63"/>
      <c r="AE6352" s="54" t="s">
        <v>176</v>
      </c>
      <c r="AG6352" s="63"/>
      <c r="AK6352" s="64"/>
      <c r="AL6352" s="64"/>
      <c r="AM6352" s="65"/>
      <c r="AO6352" s="64"/>
      <c r="AP6352" s="66"/>
      <c r="AQ6352" s="66"/>
      <c r="AS6352" s="67"/>
      <c r="AT6352" s="68"/>
    </row>
    <row r="6353" spans="1:46" x14ac:dyDescent="0.25">
      <c r="A6353" s="60">
        <v>96535.471403117757</v>
      </c>
      <c r="B6353" s="54">
        <f t="shared" si="257"/>
        <v>6</v>
      </c>
      <c r="C6353" s="54">
        <f t="shared" si="258"/>
        <v>6344</v>
      </c>
      <c r="D6353" s="60">
        <v>96535.471403117757</v>
      </c>
      <c r="G6353" s="63"/>
      <c r="I6353" s="64"/>
      <c r="J6353" s="64"/>
      <c r="K6353" s="65"/>
      <c r="M6353" s="64"/>
      <c r="N6353" s="66"/>
      <c r="O6353" s="66"/>
      <c r="Q6353" s="67"/>
      <c r="R6353" s="68"/>
      <c r="S6353" s="63"/>
      <c r="AC6353" s="63">
        <v>93658.996311484836</v>
      </c>
      <c r="AD6353" s="63"/>
      <c r="AE6353" s="54" t="s">
        <v>177</v>
      </c>
      <c r="AG6353" s="63"/>
      <c r="AK6353" s="64"/>
      <c r="AL6353" s="64"/>
      <c r="AM6353" s="65"/>
      <c r="AO6353" s="64"/>
      <c r="AP6353" s="66"/>
      <c r="AQ6353" s="66"/>
      <c r="AS6353" s="67"/>
      <c r="AT6353" s="68"/>
    </row>
    <row r="6354" spans="1:46" x14ac:dyDescent="0.25">
      <c r="A6354" s="60">
        <v>96550.870989453513</v>
      </c>
      <c r="B6354" s="54">
        <f t="shared" si="257"/>
        <v>7</v>
      </c>
      <c r="C6354" s="54">
        <f t="shared" si="258"/>
        <v>6345</v>
      </c>
      <c r="D6354" s="60">
        <v>96550.870989453513</v>
      </c>
      <c r="G6354" s="63"/>
      <c r="I6354" s="64"/>
      <c r="J6354" s="64"/>
      <c r="K6354" s="65"/>
      <c r="M6354" s="64"/>
      <c r="N6354" s="66"/>
      <c r="O6354" s="66"/>
      <c r="Q6354" s="67"/>
      <c r="R6354" s="68"/>
      <c r="S6354" s="63"/>
      <c r="AC6354" s="63">
        <v>93672.961005086079</v>
      </c>
      <c r="AD6354" s="63"/>
      <c r="AE6354" s="54" t="s">
        <v>176</v>
      </c>
      <c r="AG6354" s="63"/>
      <c r="AK6354" s="64"/>
      <c r="AL6354" s="64"/>
      <c r="AM6354" s="65"/>
      <c r="AO6354" s="64"/>
      <c r="AP6354" s="66"/>
      <c r="AQ6354" s="66"/>
      <c r="AS6354" s="67"/>
      <c r="AT6354" s="68"/>
    </row>
    <row r="6355" spans="1:46" x14ac:dyDescent="0.25">
      <c r="A6355" s="60">
        <v>96566.391067985445</v>
      </c>
      <c r="B6355" s="54">
        <f t="shared" si="257"/>
        <v>8</v>
      </c>
      <c r="C6355" s="54">
        <f t="shared" si="258"/>
        <v>6346</v>
      </c>
      <c r="D6355" s="60">
        <v>96566.391067985445</v>
      </c>
      <c r="G6355" s="63"/>
      <c r="I6355" s="64"/>
      <c r="J6355" s="64"/>
      <c r="K6355" s="65"/>
      <c r="M6355" s="64"/>
      <c r="N6355" s="66"/>
      <c r="O6355" s="66"/>
      <c r="Q6355" s="67"/>
      <c r="R6355" s="68"/>
      <c r="S6355" s="63"/>
      <c r="AC6355" s="63">
        <v>93688.349708485883</v>
      </c>
      <c r="AD6355" s="63"/>
      <c r="AE6355" s="54" t="s">
        <v>177</v>
      </c>
      <c r="AG6355" s="63"/>
      <c r="AK6355" s="64"/>
      <c r="AL6355" s="64"/>
      <c r="AM6355" s="65"/>
      <c r="AO6355" s="64"/>
      <c r="AP6355" s="66"/>
      <c r="AQ6355" s="66"/>
      <c r="AS6355" s="67"/>
      <c r="AT6355" s="68"/>
    </row>
    <row r="6356" spans="1:46" x14ac:dyDescent="0.25">
      <c r="A6356" s="60">
        <v>96582.007286138833</v>
      </c>
      <c r="B6356" s="54">
        <f t="shared" si="257"/>
        <v>9</v>
      </c>
      <c r="C6356" s="54">
        <f t="shared" si="258"/>
        <v>6347</v>
      </c>
      <c r="D6356" s="60">
        <v>96582.007286138833</v>
      </c>
      <c r="G6356" s="63"/>
      <c r="I6356" s="64"/>
      <c r="J6356" s="64"/>
      <c r="K6356" s="65"/>
      <c r="M6356" s="64"/>
      <c r="N6356" s="66"/>
      <c r="O6356" s="66"/>
      <c r="Q6356" s="67"/>
      <c r="R6356" s="68"/>
      <c r="S6356" s="63"/>
      <c r="AC6356" s="63">
        <v>93702.514502623118</v>
      </c>
      <c r="AD6356" s="63"/>
      <c r="AE6356" s="54" t="s">
        <v>176</v>
      </c>
      <c r="AG6356" s="63"/>
      <c r="AK6356" s="64"/>
      <c r="AL6356" s="64"/>
      <c r="AM6356" s="65"/>
      <c r="AO6356" s="64"/>
      <c r="AP6356" s="66"/>
      <c r="AQ6356" s="66"/>
      <c r="AS6356" s="67"/>
      <c r="AT6356" s="68"/>
    </row>
    <row r="6357" spans="1:46" x14ac:dyDescent="0.25">
      <c r="A6357" s="60">
        <v>96597.693853159435</v>
      </c>
      <c r="B6357" s="54">
        <f t="shared" si="257"/>
        <v>10</v>
      </c>
      <c r="C6357" s="54">
        <f t="shared" si="258"/>
        <v>6348</v>
      </c>
      <c r="D6357" s="60">
        <v>96597.693853159435</v>
      </c>
      <c r="G6357" s="63"/>
      <c r="I6357" s="64"/>
      <c r="J6357" s="64"/>
      <c r="K6357" s="65"/>
      <c r="M6357" s="64"/>
      <c r="N6357" s="66"/>
      <c r="O6357" s="66"/>
      <c r="Q6357" s="67"/>
      <c r="R6357" s="68"/>
      <c r="S6357" s="63"/>
      <c r="AC6357" s="63">
        <v>93717.662182571832</v>
      </c>
      <c r="AD6357" s="63"/>
      <c r="AE6357" s="54" t="s">
        <v>177</v>
      </c>
      <c r="AG6357" s="63"/>
      <c r="AK6357" s="64"/>
      <c r="AL6357" s="64"/>
      <c r="AM6357" s="65"/>
      <c r="AO6357" s="64"/>
      <c r="AP6357" s="66"/>
      <c r="AQ6357" s="66"/>
      <c r="AS6357" s="67"/>
      <c r="AT6357" s="68"/>
    </row>
    <row r="6358" spans="1:46" x14ac:dyDescent="0.25">
      <c r="A6358" s="60">
        <v>96613.419165995438</v>
      </c>
      <c r="B6358" s="54">
        <f t="shared" si="257"/>
        <v>11</v>
      </c>
      <c r="C6358" s="54">
        <f t="shared" si="258"/>
        <v>6349</v>
      </c>
      <c r="D6358" s="60">
        <v>96613.419165995438</v>
      </c>
      <c r="G6358" s="63"/>
      <c r="I6358" s="64"/>
      <c r="J6358" s="64"/>
      <c r="K6358" s="65"/>
      <c r="M6358" s="64"/>
      <c r="N6358" s="66"/>
      <c r="O6358" s="66"/>
      <c r="Q6358" s="67"/>
      <c r="R6358" s="68"/>
      <c r="S6358" s="63"/>
      <c r="AC6358" s="63">
        <v>93732.144400971476</v>
      </c>
      <c r="AD6358" s="63"/>
      <c r="AE6358" s="54" t="s">
        <v>176</v>
      </c>
      <c r="AG6358" s="63"/>
      <c r="AK6358" s="64"/>
      <c r="AL6358" s="64"/>
      <c r="AM6358" s="65"/>
      <c r="AO6358" s="64"/>
      <c r="AP6358" s="66"/>
      <c r="AQ6358" s="66"/>
      <c r="AS6358" s="67"/>
      <c r="AT6358" s="68"/>
    </row>
    <row r="6359" spans="1:46" x14ac:dyDescent="0.25">
      <c r="A6359" s="60">
        <v>96629.143448855728</v>
      </c>
      <c r="B6359" s="54">
        <f t="shared" si="257"/>
        <v>12</v>
      </c>
      <c r="C6359" s="54">
        <f t="shared" si="258"/>
        <v>6350</v>
      </c>
      <c r="D6359" s="60">
        <v>96629.143448855728</v>
      </c>
      <c r="G6359" s="63"/>
      <c r="I6359" s="64"/>
      <c r="J6359" s="64"/>
      <c r="K6359" s="65"/>
      <c r="M6359" s="64"/>
      <c r="N6359" s="66"/>
      <c r="O6359" s="66"/>
      <c r="Q6359" s="67"/>
      <c r="R6359" s="68"/>
      <c r="S6359" s="63"/>
      <c r="AC6359" s="63">
        <v>93746.974468509201</v>
      </c>
      <c r="AD6359" s="63"/>
      <c r="AE6359" s="54" t="s">
        <v>177</v>
      </c>
      <c r="AG6359" s="63"/>
      <c r="AK6359" s="64"/>
      <c r="AL6359" s="64"/>
      <c r="AM6359" s="65"/>
      <c r="AO6359" s="64"/>
      <c r="AP6359" s="66"/>
      <c r="AQ6359" s="66"/>
      <c r="AS6359" s="67"/>
      <c r="AT6359" s="68"/>
    </row>
    <row r="6360" spans="1:46" x14ac:dyDescent="0.25">
      <c r="A6360" s="60">
        <v>96644.837763446849</v>
      </c>
      <c r="B6360" s="54">
        <f t="shared" si="257"/>
        <v>13</v>
      </c>
      <c r="C6360" s="54">
        <f t="shared" si="258"/>
        <v>6351</v>
      </c>
      <c r="D6360" s="60">
        <v>96644.837763446849</v>
      </c>
      <c r="G6360" s="63"/>
      <c r="I6360" s="64"/>
      <c r="J6360" s="64"/>
      <c r="K6360" s="65"/>
      <c r="M6360" s="64"/>
      <c r="N6360" s="66"/>
      <c r="O6360" s="66"/>
      <c r="Q6360" s="67"/>
      <c r="R6360" s="68"/>
      <c r="S6360" s="63"/>
      <c r="AC6360" s="63">
        <v>93761.827685077209</v>
      </c>
      <c r="AD6360" s="63"/>
      <c r="AE6360" s="54" t="s">
        <v>176</v>
      </c>
      <c r="AG6360" s="63"/>
      <c r="AK6360" s="64"/>
      <c r="AL6360" s="64"/>
      <c r="AM6360" s="65"/>
      <c r="AO6360" s="64"/>
      <c r="AP6360" s="66"/>
      <c r="AQ6360" s="66"/>
      <c r="AS6360" s="67"/>
      <c r="AT6360" s="68"/>
    </row>
    <row r="6361" spans="1:46" x14ac:dyDescent="0.25">
      <c r="A6361" s="60">
        <v>96660.459541171789</v>
      </c>
      <c r="B6361" s="54">
        <f t="shared" si="257"/>
        <v>14</v>
      </c>
      <c r="C6361" s="54">
        <f t="shared" si="258"/>
        <v>6352</v>
      </c>
      <c r="D6361" s="60">
        <v>96660.459541171789</v>
      </c>
      <c r="G6361" s="63"/>
      <c r="I6361" s="64"/>
      <c r="J6361" s="64"/>
      <c r="K6361" s="65"/>
      <c r="M6361" s="64"/>
      <c r="N6361" s="66"/>
      <c r="O6361" s="66"/>
      <c r="Q6361" s="67"/>
      <c r="R6361" s="68"/>
      <c r="S6361" s="63"/>
      <c r="AC6361" s="63">
        <v>93776.318336427677</v>
      </c>
      <c r="AD6361" s="63"/>
      <c r="AE6361" s="54" t="s">
        <v>177</v>
      </c>
      <c r="AG6361" s="63"/>
      <c r="AK6361" s="64"/>
      <c r="AL6361" s="64"/>
      <c r="AM6361" s="65"/>
      <c r="AO6361" s="64"/>
      <c r="AP6361" s="66"/>
      <c r="AQ6361" s="66"/>
      <c r="AS6361" s="67"/>
      <c r="AT6361" s="68"/>
    </row>
    <row r="6362" spans="1:46" x14ac:dyDescent="0.25">
      <c r="A6362" s="60">
        <v>96675.992131799459</v>
      </c>
      <c r="B6362" s="54">
        <f t="shared" si="257"/>
        <v>15</v>
      </c>
      <c r="C6362" s="54">
        <f t="shared" si="258"/>
        <v>6353</v>
      </c>
      <c r="D6362" s="60">
        <v>96675.992131799459</v>
      </c>
      <c r="G6362" s="63"/>
      <c r="I6362" s="64"/>
      <c r="J6362" s="64"/>
      <c r="K6362" s="65"/>
      <c r="M6362" s="64"/>
      <c r="N6362" s="66"/>
      <c r="O6362" s="66"/>
      <c r="Q6362" s="67"/>
      <c r="R6362" s="68"/>
      <c r="S6362" s="63"/>
      <c r="AC6362" s="63">
        <v>93791.52100622328</v>
      </c>
      <c r="AD6362" s="63"/>
      <c r="AE6362" s="54" t="s">
        <v>176</v>
      </c>
      <c r="AG6362" s="63"/>
      <c r="AK6362" s="64"/>
      <c r="AL6362" s="64"/>
      <c r="AM6362" s="65"/>
      <c r="AO6362" s="64"/>
      <c r="AP6362" s="66"/>
      <c r="AQ6362" s="66"/>
      <c r="AS6362" s="67"/>
      <c r="AT6362" s="68"/>
    </row>
    <row r="6363" spans="1:46" x14ac:dyDescent="0.25">
      <c r="A6363" s="60">
        <v>96691.402069915086</v>
      </c>
      <c r="B6363" s="54">
        <f t="shared" si="257"/>
        <v>16</v>
      </c>
      <c r="C6363" s="54">
        <f t="shared" si="258"/>
        <v>6354</v>
      </c>
      <c r="D6363" s="60">
        <v>96691.402069915086</v>
      </c>
      <c r="G6363" s="63"/>
      <c r="I6363" s="64"/>
      <c r="J6363" s="64"/>
      <c r="K6363" s="65"/>
      <c r="M6363" s="64"/>
      <c r="N6363" s="66"/>
      <c r="O6363" s="66"/>
      <c r="Q6363" s="67"/>
      <c r="R6363" s="68"/>
      <c r="S6363" s="63"/>
      <c r="AC6363" s="63">
        <v>93805.720471521374</v>
      </c>
      <c r="AD6363" s="63"/>
      <c r="AE6363" s="54" t="s">
        <v>177</v>
      </c>
      <c r="AG6363" s="63"/>
      <c r="AK6363" s="64"/>
      <c r="AL6363" s="64"/>
      <c r="AM6363" s="65"/>
      <c r="AO6363" s="64"/>
      <c r="AP6363" s="66"/>
      <c r="AQ6363" s="66"/>
      <c r="AS6363" s="67"/>
      <c r="AT6363" s="68"/>
    </row>
    <row r="6364" spans="1:46" x14ac:dyDescent="0.25">
      <c r="A6364" s="60">
        <v>96706.690593361855</v>
      </c>
      <c r="B6364" s="54">
        <f t="shared" si="257"/>
        <v>17</v>
      </c>
      <c r="C6364" s="54">
        <f t="shared" si="258"/>
        <v>6355</v>
      </c>
      <c r="D6364" s="60">
        <v>96706.690593361855</v>
      </c>
      <c r="G6364" s="63"/>
      <c r="I6364" s="64"/>
      <c r="J6364" s="64"/>
      <c r="K6364" s="65"/>
      <c r="M6364" s="64"/>
      <c r="N6364" s="66"/>
      <c r="O6364" s="66"/>
      <c r="Q6364" s="67"/>
      <c r="R6364" s="68"/>
      <c r="S6364" s="63"/>
      <c r="AC6364" s="63">
        <v>93821.183894174173</v>
      </c>
      <c r="AD6364" s="63"/>
      <c r="AE6364" s="54" t="s">
        <v>176</v>
      </c>
      <c r="AG6364" s="63"/>
      <c r="AK6364" s="64"/>
      <c r="AL6364" s="64"/>
      <c r="AM6364" s="65"/>
      <c r="AO6364" s="64"/>
      <c r="AP6364" s="66"/>
      <c r="AQ6364" s="66"/>
      <c r="AS6364" s="67"/>
      <c r="AT6364" s="68"/>
    </row>
    <row r="6365" spans="1:46" x14ac:dyDescent="0.25">
      <c r="A6365" s="60">
        <v>96721.840402708389</v>
      </c>
      <c r="B6365" s="54">
        <f t="shared" si="257"/>
        <v>18</v>
      </c>
      <c r="C6365" s="54">
        <f t="shared" si="258"/>
        <v>6356</v>
      </c>
      <c r="D6365" s="60">
        <v>96721.840402708389</v>
      </c>
      <c r="G6365" s="63"/>
      <c r="I6365" s="64"/>
      <c r="J6365" s="64"/>
      <c r="K6365" s="65"/>
      <c r="M6365" s="64"/>
      <c r="N6365" s="66"/>
      <c r="O6365" s="66"/>
      <c r="Q6365" s="67"/>
      <c r="R6365" s="68"/>
      <c r="S6365" s="63"/>
      <c r="AC6365" s="63">
        <v>93835.207023313269</v>
      </c>
      <c r="AD6365" s="63"/>
      <c r="AE6365" s="54" t="s">
        <v>177</v>
      </c>
      <c r="AG6365" s="63"/>
      <c r="AK6365" s="64"/>
      <c r="AL6365" s="64"/>
      <c r="AM6365" s="65"/>
      <c r="AO6365" s="64"/>
      <c r="AP6365" s="66"/>
      <c r="AQ6365" s="66"/>
      <c r="AS6365" s="67"/>
      <c r="AT6365" s="68"/>
    </row>
    <row r="6366" spans="1:46" x14ac:dyDescent="0.25">
      <c r="A6366" s="60">
        <v>96736.871489156503</v>
      </c>
      <c r="B6366" s="54">
        <f t="shared" si="257"/>
        <v>19</v>
      </c>
      <c r="C6366" s="54">
        <f t="shared" si="258"/>
        <v>6357</v>
      </c>
      <c r="D6366" s="60">
        <v>96736.871489156503</v>
      </c>
      <c r="G6366" s="63"/>
      <c r="I6366" s="64"/>
      <c r="J6366" s="64"/>
      <c r="K6366" s="65"/>
      <c r="M6366" s="64"/>
      <c r="N6366" s="66"/>
      <c r="O6366" s="66"/>
      <c r="Q6366" s="67"/>
      <c r="R6366" s="68"/>
      <c r="S6366" s="63"/>
      <c r="AC6366" s="63">
        <v>93850.795469202567</v>
      </c>
      <c r="AD6366" s="63"/>
      <c r="AE6366" s="54" t="s">
        <v>176</v>
      </c>
      <c r="AG6366" s="63"/>
      <c r="AK6366" s="64"/>
      <c r="AL6366" s="64"/>
      <c r="AM6366" s="65"/>
      <c r="AO6366" s="64"/>
      <c r="AP6366" s="66"/>
      <c r="AQ6366" s="66"/>
      <c r="AS6366" s="67"/>
      <c r="AT6366" s="68"/>
    </row>
    <row r="6367" spans="1:46" x14ac:dyDescent="0.25">
      <c r="A6367" s="60">
        <v>96751.783273696899</v>
      </c>
      <c r="B6367" s="54">
        <f t="shared" si="257"/>
        <v>20</v>
      </c>
      <c r="C6367" s="54">
        <f t="shared" si="258"/>
        <v>6358</v>
      </c>
      <c r="D6367" s="60">
        <v>96751.783273696899</v>
      </c>
      <c r="G6367" s="63"/>
      <c r="I6367" s="64"/>
      <c r="J6367" s="64"/>
      <c r="K6367" s="65"/>
      <c r="M6367" s="64"/>
      <c r="N6367" s="66"/>
      <c r="O6367" s="66"/>
      <c r="Q6367" s="67"/>
      <c r="R6367" s="68"/>
      <c r="S6367" s="63"/>
      <c r="AC6367" s="63">
        <v>93864.799820375163</v>
      </c>
      <c r="AD6367" s="63"/>
      <c r="AE6367" s="54" t="s">
        <v>177</v>
      </c>
      <c r="AG6367" s="63"/>
      <c r="AK6367" s="64"/>
      <c r="AL6367" s="64"/>
      <c r="AM6367" s="65"/>
      <c r="AO6367" s="64"/>
      <c r="AP6367" s="66"/>
      <c r="AQ6367" s="66"/>
      <c r="AS6367" s="67"/>
      <c r="AT6367" s="68"/>
    </row>
    <row r="6368" spans="1:46" x14ac:dyDescent="0.25">
      <c r="A6368" s="60">
        <v>96766.611197110731</v>
      </c>
      <c r="B6368" s="54">
        <f t="shared" si="257"/>
        <v>21</v>
      </c>
      <c r="C6368" s="54">
        <f t="shared" si="258"/>
        <v>6359</v>
      </c>
      <c r="D6368" s="60">
        <v>96766.611197110731</v>
      </c>
      <c r="G6368" s="63"/>
      <c r="I6368" s="64"/>
      <c r="J6368" s="64"/>
      <c r="K6368" s="65"/>
      <c r="M6368" s="64"/>
      <c r="N6368" s="66"/>
      <c r="O6368" s="66"/>
      <c r="Q6368" s="67"/>
      <c r="R6368" s="68"/>
      <c r="S6368" s="63"/>
      <c r="AC6368" s="63">
        <v>93880.350895139389</v>
      </c>
      <c r="AD6368" s="63"/>
      <c r="AE6368" s="54" t="s">
        <v>176</v>
      </c>
      <c r="AG6368" s="63"/>
      <c r="AK6368" s="64"/>
      <c r="AL6368" s="64"/>
      <c r="AM6368" s="65"/>
      <c r="AO6368" s="64"/>
      <c r="AP6368" s="66"/>
      <c r="AQ6368" s="66"/>
      <c r="AS6368" s="67"/>
      <c r="AT6368" s="68"/>
    </row>
    <row r="6369" spans="1:46" x14ac:dyDescent="0.25">
      <c r="A6369" s="60">
        <v>96781.36731481459</v>
      </c>
      <c r="B6369" s="54">
        <f t="shared" si="257"/>
        <v>22</v>
      </c>
      <c r="C6369" s="54">
        <f t="shared" si="258"/>
        <v>6360</v>
      </c>
      <c r="D6369" s="60">
        <v>96781.36731481459</v>
      </c>
      <c r="G6369" s="63"/>
      <c r="I6369" s="64"/>
      <c r="J6369" s="64"/>
      <c r="K6369" s="65"/>
      <c r="M6369" s="64"/>
      <c r="N6369" s="66"/>
      <c r="O6369" s="66"/>
      <c r="Q6369" s="67"/>
      <c r="R6369" s="68"/>
      <c r="S6369" s="63"/>
      <c r="AC6369" s="63">
        <v>93894.499822643586</v>
      </c>
      <c r="AD6369" s="63"/>
      <c r="AE6369" s="54" t="s">
        <v>177</v>
      </c>
      <c r="AG6369" s="63"/>
      <c r="AK6369" s="64"/>
      <c r="AL6369" s="64"/>
      <c r="AM6369" s="65"/>
      <c r="AO6369" s="64"/>
      <c r="AP6369" s="66"/>
      <c r="AQ6369" s="66"/>
      <c r="AS6369" s="67"/>
      <c r="AT6369" s="68"/>
    </row>
    <row r="6370" spans="1:46" x14ac:dyDescent="0.25">
      <c r="A6370" s="60">
        <v>96796.096454941202</v>
      </c>
      <c r="B6370" s="54">
        <f t="shared" si="257"/>
        <v>23</v>
      </c>
      <c r="C6370" s="54">
        <f t="shared" si="258"/>
        <v>6361</v>
      </c>
      <c r="D6370" s="60">
        <v>96796.096454941202</v>
      </c>
      <c r="G6370" s="63"/>
      <c r="I6370" s="64"/>
      <c r="J6370" s="64"/>
      <c r="K6370" s="65"/>
      <c r="M6370" s="64"/>
      <c r="N6370" s="66"/>
      <c r="O6370" s="66"/>
      <c r="Q6370" s="67"/>
      <c r="R6370" s="68"/>
      <c r="S6370" s="63"/>
      <c r="AC6370" s="63">
        <v>93909.84798174724</v>
      </c>
      <c r="AD6370" s="63"/>
      <c r="AE6370" s="54" t="s">
        <v>176</v>
      </c>
      <c r="AG6370" s="63"/>
      <c r="AK6370" s="64"/>
      <c r="AL6370" s="64"/>
      <c r="AM6370" s="65"/>
      <c r="AO6370" s="64"/>
      <c r="AP6370" s="66"/>
      <c r="AQ6370" s="66"/>
      <c r="AS6370" s="67"/>
      <c r="AT6370" s="68"/>
    </row>
    <row r="6371" spans="1:46" x14ac:dyDescent="0.25">
      <c r="A6371" s="60">
        <v>96810.816622904968</v>
      </c>
      <c r="B6371" s="54">
        <f t="shared" si="257"/>
        <v>24</v>
      </c>
      <c r="C6371" s="54">
        <f t="shared" si="258"/>
        <v>6362</v>
      </c>
      <c r="D6371" s="60">
        <v>96810.816622904968</v>
      </c>
      <c r="G6371" s="63"/>
      <c r="I6371" s="64"/>
      <c r="J6371" s="64"/>
      <c r="K6371" s="65"/>
      <c r="M6371" s="64"/>
      <c r="N6371" s="66"/>
      <c r="O6371" s="66"/>
      <c r="Q6371" s="67"/>
      <c r="R6371" s="68"/>
      <c r="S6371" s="63"/>
      <c r="AC6371" s="63">
        <v>93924.269619734958</v>
      </c>
      <c r="AD6371" s="63"/>
      <c r="AE6371" s="54" t="s">
        <v>177</v>
      </c>
      <c r="AG6371" s="63"/>
      <c r="AK6371" s="64"/>
      <c r="AL6371" s="64"/>
      <c r="AM6371" s="65"/>
      <c r="AO6371" s="64"/>
      <c r="AP6371" s="66"/>
      <c r="AQ6371" s="66"/>
      <c r="AS6371" s="67"/>
      <c r="AT6371" s="68"/>
    </row>
    <row r="6372" spans="1:46" x14ac:dyDescent="0.25">
      <c r="A6372" s="60">
        <v>96825.574748422019</v>
      </c>
      <c r="B6372" s="54">
        <f t="shared" si="257"/>
        <v>1</v>
      </c>
      <c r="C6372" s="54">
        <f t="shared" si="258"/>
        <v>6363</v>
      </c>
      <c r="D6372" s="60">
        <v>96825.574748422019</v>
      </c>
      <c r="G6372" s="63"/>
      <c r="I6372" s="64"/>
      <c r="J6372" s="64"/>
      <c r="K6372" s="65"/>
      <c r="M6372" s="64"/>
      <c r="N6372" s="66"/>
      <c r="O6372" s="66"/>
      <c r="Q6372" s="67"/>
      <c r="R6372" s="68"/>
      <c r="S6372" s="63"/>
      <c r="AC6372" s="63">
        <v>93939.283377762418</v>
      </c>
      <c r="AD6372" s="63"/>
      <c r="AE6372" s="54" t="s">
        <v>176</v>
      </c>
      <c r="AG6372" s="63"/>
      <c r="AK6372" s="64"/>
      <c r="AL6372" s="64"/>
      <c r="AM6372" s="65"/>
      <c r="AO6372" s="64"/>
      <c r="AP6372" s="66"/>
      <c r="AQ6372" s="66"/>
      <c r="AS6372" s="67"/>
      <c r="AT6372" s="68"/>
    </row>
    <row r="6373" spans="1:46" x14ac:dyDescent="0.25">
      <c r="A6373" s="60">
        <v>96840.387114429381</v>
      </c>
      <c r="B6373" s="54">
        <f t="shared" si="257"/>
        <v>2</v>
      </c>
      <c r="C6373" s="54">
        <f t="shared" si="258"/>
        <v>6364</v>
      </c>
      <c r="D6373" s="60">
        <v>96840.387114429381</v>
      </c>
      <c r="G6373" s="63"/>
      <c r="I6373" s="64"/>
      <c r="J6373" s="64"/>
      <c r="K6373" s="65"/>
      <c r="M6373" s="64"/>
      <c r="N6373" s="66"/>
      <c r="O6373" s="66"/>
      <c r="Q6373" s="67"/>
      <c r="R6373" s="68"/>
      <c r="S6373" s="63"/>
      <c r="AC6373" s="63">
        <v>93954.04015166359</v>
      </c>
      <c r="AD6373" s="63"/>
      <c r="AE6373" s="54" t="s">
        <v>177</v>
      </c>
      <c r="AG6373" s="63"/>
      <c r="AK6373" s="64"/>
      <c r="AL6373" s="64"/>
      <c r="AM6373" s="65"/>
      <c r="AO6373" s="64"/>
      <c r="AP6373" s="66"/>
      <c r="AQ6373" s="66"/>
      <c r="AS6373" s="67"/>
      <c r="AT6373" s="68"/>
    </row>
    <row r="6374" spans="1:46" x14ac:dyDescent="0.25">
      <c r="A6374" s="60">
        <v>96855.295265864581</v>
      </c>
      <c r="B6374" s="54">
        <f t="shared" si="257"/>
        <v>3</v>
      </c>
      <c r="C6374" s="54">
        <f t="shared" si="258"/>
        <v>6365</v>
      </c>
      <c r="D6374" s="60">
        <v>96855.295265864581</v>
      </c>
      <c r="G6374" s="63"/>
      <c r="I6374" s="64"/>
      <c r="J6374" s="64"/>
      <c r="K6374" s="65"/>
      <c r="M6374" s="64"/>
      <c r="N6374" s="66"/>
      <c r="O6374" s="66"/>
      <c r="Q6374" s="67"/>
      <c r="R6374" s="68"/>
      <c r="S6374" s="63"/>
      <c r="AC6374" s="63">
        <v>93968.662262148689</v>
      </c>
      <c r="AD6374" s="63"/>
      <c r="AE6374" s="54" t="s">
        <v>176</v>
      </c>
      <c r="AG6374" s="63"/>
      <c r="AK6374" s="64"/>
      <c r="AL6374" s="64"/>
      <c r="AM6374" s="65"/>
      <c r="AO6374" s="64"/>
      <c r="AP6374" s="66"/>
      <c r="AQ6374" s="66"/>
      <c r="AS6374" s="67"/>
      <c r="AT6374" s="68"/>
    </row>
    <row r="6375" spans="1:46" x14ac:dyDescent="0.25">
      <c r="A6375" s="60">
        <v>96870.306289893575</v>
      </c>
      <c r="B6375" s="54">
        <f t="shared" si="257"/>
        <v>4</v>
      </c>
      <c r="C6375" s="54">
        <f t="shared" si="258"/>
        <v>6366</v>
      </c>
      <c r="D6375" s="60">
        <v>96870.306289893575</v>
      </c>
      <c r="G6375" s="63"/>
      <c r="I6375" s="64"/>
      <c r="J6375" s="64"/>
      <c r="K6375" s="65"/>
      <c r="M6375" s="64"/>
      <c r="N6375" s="66"/>
      <c r="O6375" s="66"/>
      <c r="Q6375" s="67"/>
      <c r="R6375" s="68"/>
      <c r="S6375" s="63"/>
      <c r="AC6375" s="63">
        <v>93983.745328308549</v>
      </c>
      <c r="AD6375" s="63"/>
      <c r="AE6375" s="54" t="s">
        <v>177</v>
      </c>
      <c r="AG6375" s="63"/>
      <c r="AK6375" s="64"/>
      <c r="AL6375" s="64"/>
      <c r="AM6375" s="65"/>
      <c r="AO6375" s="64"/>
      <c r="AP6375" s="66"/>
      <c r="AQ6375" s="66"/>
      <c r="AS6375" s="67"/>
      <c r="AT6375" s="68"/>
    </row>
    <row r="6376" spans="1:46" x14ac:dyDescent="0.25">
      <c r="A6376" s="60">
        <v>96885.449508990627</v>
      </c>
      <c r="B6376" s="54">
        <f t="shared" si="257"/>
        <v>5</v>
      </c>
      <c r="C6376" s="54">
        <f t="shared" si="258"/>
        <v>6367</v>
      </c>
      <c r="D6376" s="60">
        <v>96885.449508990627</v>
      </c>
      <c r="G6376" s="63"/>
      <c r="I6376" s="64"/>
      <c r="J6376" s="64"/>
      <c r="K6376" s="65"/>
      <c r="M6376" s="64"/>
      <c r="N6376" s="66"/>
      <c r="O6376" s="66"/>
      <c r="Q6376" s="67"/>
      <c r="R6376" s="68"/>
      <c r="S6376" s="63"/>
      <c r="AC6376" s="63">
        <v>93998.007986279204</v>
      </c>
      <c r="AD6376" s="63"/>
      <c r="AE6376" s="54" t="s">
        <v>176</v>
      </c>
      <c r="AG6376" s="63"/>
      <c r="AK6376" s="64"/>
      <c r="AL6376" s="64"/>
      <c r="AM6376" s="65"/>
      <c r="AO6376" s="64"/>
      <c r="AP6376" s="66"/>
      <c r="AQ6376" s="66"/>
      <c r="AS6376" s="67"/>
      <c r="AT6376" s="68"/>
    </row>
    <row r="6377" spans="1:46" x14ac:dyDescent="0.25">
      <c r="A6377" s="60">
        <v>96900.716912754811</v>
      </c>
      <c r="B6377" s="54">
        <f t="shared" si="257"/>
        <v>6</v>
      </c>
      <c r="C6377" s="54">
        <f t="shared" si="258"/>
        <v>6368</v>
      </c>
      <c r="D6377" s="60">
        <v>96900.716912754811</v>
      </c>
      <c r="G6377" s="63"/>
      <c r="I6377" s="64"/>
      <c r="J6377" s="64"/>
      <c r="K6377" s="65"/>
      <c r="M6377" s="64"/>
      <c r="N6377" s="66"/>
      <c r="O6377" s="66"/>
      <c r="Q6377" s="67"/>
      <c r="R6377" s="68"/>
      <c r="S6377" s="63"/>
      <c r="AC6377" s="63">
        <v>94013.351633753628</v>
      </c>
      <c r="AD6377" s="63"/>
      <c r="AE6377" s="54" t="s">
        <v>177</v>
      </c>
      <c r="AG6377" s="63"/>
      <c r="AK6377" s="64"/>
      <c r="AL6377" s="64"/>
      <c r="AM6377" s="65"/>
      <c r="AO6377" s="64"/>
      <c r="AP6377" s="66"/>
      <c r="AQ6377" s="66"/>
      <c r="AS6377" s="67"/>
      <c r="AT6377" s="68"/>
    </row>
    <row r="6378" spans="1:46" x14ac:dyDescent="0.25">
      <c r="A6378" s="60">
        <v>96916.120567767415</v>
      </c>
      <c r="B6378" s="54">
        <f t="shared" si="257"/>
        <v>7</v>
      </c>
      <c r="C6378" s="54">
        <f t="shared" si="258"/>
        <v>6369</v>
      </c>
      <c r="D6378" s="60">
        <v>96916.120567767415</v>
      </c>
      <c r="G6378" s="63"/>
      <c r="I6378" s="64"/>
      <c r="J6378" s="64"/>
      <c r="K6378" s="65"/>
      <c r="M6378" s="64"/>
      <c r="N6378" s="66"/>
      <c r="O6378" s="66"/>
      <c r="Q6378" s="67"/>
      <c r="R6378" s="68"/>
      <c r="S6378" s="63"/>
      <c r="AC6378" s="63">
        <v>94027.360547909513</v>
      </c>
      <c r="AD6378" s="63"/>
      <c r="AE6378" s="54" t="s">
        <v>176</v>
      </c>
      <c r="AG6378" s="63"/>
      <c r="AK6378" s="64"/>
      <c r="AL6378" s="64"/>
      <c r="AM6378" s="65"/>
      <c r="AO6378" s="64"/>
      <c r="AP6378" s="66"/>
      <c r="AQ6378" s="66"/>
      <c r="AS6378" s="67"/>
      <c r="AT6378" s="68"/>
    </row>
    <row r="6379" spans="1:46" x14ac:dyDescent="0.25">
      <c r="A6379" s="60">
        <v>96931.63509110501</v>
      </c>
      <c r="B6379" s="54">
        <f t="shared" si="257"/>
        <v>8</v>
      </c>
      <c r="C6379" s="54">
        <f t="shared" si="258"/>
        <v>6370</v>
      </c>
      <c r="D6379" s="60">
        <v>96931.63509110501</v>
      </c>
      <c r="G6379" s="63"/>
      <c r="I6379" s="64"/>
      <c r="J6379" s="64"/>
      <c r="K6379" s="65"/>
      <c r="M6379" s="64"/>
      <c r="N6379" s="66"/>
      <c r="O6379" s="66"/>
      <c r="Q6379" s="67"/>
      <c r="R6379" s="68"/>
      <c r="S6379" s="63"/>
      <c r="AC6379" s="63">
        <v>94042.859572271816</v>
      </c>
      <c r="AD6379" s="63"/>
      <c r="AE6379" s="54" t="s">
        <v>177</v>
      </c>
      <c r="AG6379" s="63"/>
      <c r="AK6379" s="64"/>
      <c r="AL6379" s="64"/>
      <c r="AM6379" s="65"/>
      <c r="AO6379" s="64"/>
      <c r="AP6379" s="66"/>
      <c r="AQ6379" s="66"/>
      <c r="AS6379" s="67"/>
      <c r="AT6379" s="68"/>
    </row>
    <row r="6380" spans="1:46" x14ac:dyDescent="0.25">
      <c r="A6380" s="60">
        <v>96947.25363098504</v>
      </c>
      <c r="B6380" s="54">
        <f t="shared" si="257"/>
        <v>9</v>
      </c>
      <c r="C6380" s="54">
        <f t="shared" si="258"/>
        <v>6371</v>
      </c>
      <c r="D6380" s="60">
        <v>96947.25363098504</v>
      </c>
      <c r="G6380" s="63"/>
      <c r="I6380" s="64"/>
      <c r="J6380" s="64"/>
      <c r="K6380" s="65"/>
      <c r="M6380" s="64"/>
      <c r="N6380" s="66"/>
      <c r="O6380" s="66"/>
      <c r="Q6380" s="67"/>
      <c r="R6380" s="68"/>
      <c r="S6380" s="63"/>
      <c r="AC6380" s="63">
        <v>94056.765120175201</v>
      </c>
      <c r="AD6380" s="63"/>
      <c r="AE6380" s="54" t="s">
        <v>176</v>
      </c>
      <c r="AG6380" s="63"/>
      <c r="AK6380" s="64"/>
      <c r="AL6380" s="64"/>
      <c r="AM6380" s="65"/>
      <c r="AO6380" s="64"/>
      <c r="AP6380" s="66"/>
      <c r="AQ6380" s="66"/>
      <c r="AS6380" s="67"/>
      <c r="AT6380" s="68"/>
    </row>
    <row r="6381" spans="1:46" x14ac:dyDescent="0.25">
      <c r="A6381" s="60">
        <v>96962.937056853436</v>
      </c>
      <c r="B6381" s="54">
        <f t="shared" si="257"/>
        <v>10</v>
      </c>
      <c r="C6381" s="54">
        <f t="shared" si="258"/>
        <v>6372</v>
      </c>
      <c r="D6381" s="60">
        <v>96962.937056853436</v>
      </c>
      <c r="G6381" s="63"/>
      <c r="I6381" s="64"/>
      <c r="J6381" s="64"/>
      <c r="K6381" s="65"/>
      <c r="M6381" s="64"/>
      <c r="N6381" s="66"/>
      <c r="O6381" s="66"/>
      <c r="Q6381" s="67"/>
      <c r="R6381" s="68"/>
      <c r="S6381" s="63"/>
      <c r="AC6381" s="63">
        <v>94072.288625740446</v>
      </c>
      <c r="AD6381" s="63"/>
      <c r="AE6381" s="54" t="s">
        <v>177</v>
      </c>
      <c r="AG6381" s="63"/>
      <c r="AK6381" s="64"/>
      <c r="AL6381" s="64"/>
      <c r="AM6381" s="65"/>
      <c r="AO6381" s="64"/>
      <c r="AP6381" s="66"/>
      <c r="AQ6381" s="66"/>
      <c r="AS6381" s="67"/>
      <c r="AT6381" s="68"/>
    </row>
    <row r="6382" spans="1:46" x14ac:dyDescent="0.25">
      <c r="A6382" s="60">
        <v>96978.662535485346</v>
      </c>
      <c r="B6382" s="54">
        <f t="shared" si="257"/>
        <v>11</v>
      </c>
      <c r="C6382" s="54">
        <f t="shared" si="258"/>
        <v>6373</v>
      </c>
      <c r="D6382" s="60">
        <v>96978.662535485346</v>
      </c>
      <c r="G6382" s="63"/>
      <c r="I6382" s="64"/>
      <c r="J6382" s="64"/>
      <c r="K6382" s="65"/>
      <c r="M6382" s="64"/>
      <c r="N6382" s="66"/>
      <c r="O6382" s="66"/>
      <c r="Q6382" s="67"/>
      <c r="R6382" s="68"/>
      <c r="S6382" s="63"/>
      <c r="AC6382" s="63">
        <v>94086.256995738484</v>
      </c>
      <c r="AD6382" s="63"/>
      <c r="AE6382" s="54" t="s">
        <v>176</v>
      </c>
      <c r="AG6382" s="63"/>
      <c r="AK6382" s="64"/>
      <c r="AL6382" s="64"/>
      <c r="AM6382" s="65"/>
      <c r="AO6382" s="64"/>
      <c r="AP6382" s="66"/>
      <c r="AQ6382" s="66"/>
      <c r="AS6382" s="67"/>
      <c r="AT6382" s="68"/>
    </row>
    <row r="6383" spans="1:46" x14ac:dyDescent="0.25">
      <c r="A6383" s="60">
        <v>96994.387050006539</v>
      </c>
      <c r="B6383" s="54">
        <f t="shared" si="257"/>
        <v>12</v>
      </c>
      <c r="C6383" s="54">
        <f t="shared" si="258"/>
        <v>6374</v>
      </c>
      <c r="D6383" s="60">
        <v>96994.387050006539</v>
      </c>
      <c r="G6383" s="63"/>
      <c r="I6383" s="64"/>
      <c r="J6383" s="64"/>
      <c r="K6383" s="65"/>
      <c r="M6383" s="64"/>
      <c r="N6383" s="66"/>
      <c r="O6383" s="66"/>
      <c r="Q6383" s="67"/>
      <c r="R6383" s="68"/>
      <c r="S6383" s="63"/>
      <c r="AC6383" s="63">
        <v>94101.664444678929</v>
      </c>
      <c r="AD6383" s="63"/>
      <c r="AE6383" s="54" t="s">
        <v>177</v>
      </c>
      <c r="AG6383" s="63"/>
      <c r="AK6383" s="64"/>
      <c r="AL6383" s="64"/>
      <c r="AM6383" s="65"/>
      <c r="AO6383" s="64"/>
      <c r="AP6383" s="66"/>
      <c r="AQ6383" s="66"/>
      <c r="AS6383" s="67"/>
      <c r="AT6383" s="68"/>
    </row>
    <row r="6384" spans="1:46" x14ac:dyDescent="0.25">
      <c r="A6384" s="60">
        <v>97010.079404014628</v>
      </c>
      <c r="B6384" s="54">
        <f t="shared" si="257"/>
        <v>13</v>
      </c>
      <c r="C6384" s="54">
        <f t="shared" si="258"/>
        <v>6375</v>
      </c>
      <c r="D6384" s="60">
        <v>97010.079404014628</v>
      </c>
      <c r="G6384" s="63"/>
      <c r="I6384" s="64"/>
      <c r="J6384" s="64"/>
      <c r="K6384" s="65"/>
      <c r="M6384" s="64"/>
      <c r="N6384" s="66"/>
      <c r="O6384" s="66"/>
      <c r="Q6384" s="67"/>
      <c r="R6384" s="68"/>
      <c r="S6384" s="63"/>
      <c r="AC6384" s="63">
        <v>94115.849215955473</v>
      </c>
      <c r="AD6384" s="63"/>
      <c r="AE6384" s="54" t="s">
        <v>176</v>
      </c>
      <c r="AG6384" s="63"/>
      <c r="AK6384" s="64"/>
      <c r="AL6384" s="64"/>
      <c r="AM6384" s="65"/>
      <c r="AO6384" s="64"/>
      <c r="AP6384" s="66"/>
      <c r="AQ6384" s="66"/>
      <c r="AS6384" s="67"/>
      <c r="AT6384" s="68"/>
    </row>
    <row r="6385" spans="1:46" x14ac:dyDescent="0.25">
      <c r="A6385" s="60">
        <v>97025.704671765678</v>
      </c>
      <c r="B6385" s="54">
        <f t="shared" si="257"/>
        <v>14</v>
      </c>
      <c r="C6385" s="54">
        <f t="shared" si="258"/>
        <v>6376</v>
      </c>
      <c r="D6385" s="60">
        <v>97025.704671765678</v>
      </c>
      <c r="G6385" s="63"/>
      <c r="I6385" s="64"/>
      <c r="J6385" s="64"/>
      <c r="K6385" s="65"/>
      <c r="M6385" s="64"/>
      <c r="N6385" s="66"/>
      <c r="O6385" s="66"/>
      <c r="Q6385" s="67"/>
      <c r="R6385" s="68"/>
      <c r="S6385" s="63"/>
      <c r="AC6385" s="63">
        <v>94131.014537281357</v>
      </c>
      <c r="AD6385" s="63"/>
      <c r="AE6385" s="54" t="s">
        <v>177</v>
      </c>
      <c r="AG6385" s="63"/>
      <c r="AK6385" s="64"/>
      <c r="AL6385" s="64"/>
      <c r="AM6385" s="65"/>
      <c r="AO6385" s="64"/>
      <c r="AP6385" s="66"/>
      <c r="AQ6385" s="66"/>
      <c r="AS6385" s="67"/>
      <c r="AT6385" s="68"/>
    </row>
    <row r="6386" spans="1:46" x14ac:dyDescent="0.25">
      <c r="A6386" s="60">
        <v>97041.233648632653</v>
      </c>
      <c r="B6386" s="54">
        <f t="shared" si="257"/>
        <v>15</v>
      </c>
      <c r="C6386" s="54">
        <f t="shared" si="258"/>
        <v>6377</v>
      </c>
      <c r="D6386" s="60">
        <v>97041.233648632653</v>
      </c>
      <c r="G6386" s="63"/>
      <c r="I6386" s="64"/>
      <c r="J6386" s="64"/>
      <c r="K6386" s="65"/>
      <c r="M6386" s="64"/>
      <c r="N6386" s="66"/>
      <c r="O6386" s="66"/>
      <c r="Q6386" s="67"/>
      <c r="R6386" s="68"/>
      <c r="S6386" s="63"/>
      <c r="AC6386" s="63">
        <v>94145.528878777754</v>
      </c>
      <c r="AD6386" s="63"/>
      <c r="AE6386" s="54" t="s">
        <v>176</v>
      </c>
      <c r="AG6386" s="63"/>
      <c r="AK6386" s="64"/>
      <c r="AL6386" s="64"/>
      <c r="AM6386" s="65"/>
      <c r="AO6386" s="64"/>
      <c r="AP6386" s="66"/>
      <c r="AQ6386" s="66"/>
      <c r="AS6386" s="67"/>
      <c r="AT6386" s="68"/>
    </row>
    <row r="6387" spans="1:46" x14ac:dyDescent="0.25">
      <c r="A6387" s="60">
        <v>97056.648971259594</v>
      </c>
      <c r="B6387" s="54">
        <f t="shared" si="257"/>
        <v>16</v>
      </c>
      <c r="C6387" s="54">
        <f t="shared" si="258"/>
        <v>6378</v>
      </c>
      <c r="D6387" s="60">
        <v>97056.648971259594</v>
      </c>
      <c r="G6387" s="63"/>
      <c r="I6387" s="64"/>
      <c r="J6387" s="64"/>
      <c r="K6387" s="65"/>
      <c r="M6387" s="64"/>
      <c r="N6387" s="66"/>
      <c r="O6387" s="66"/>
      <c r="Q6387" s="67"/>
      <c r="R6387" s="68"/>
      <c r="S6387" s="63"/>
      <c r="AC6387" s="63">
        <v>94160.369045105763</v>
      </c>
      <c r="AD6387" s="63"/>
      <c r="AE6387" s="54" t="s">
        <v>177</v>
      </c>
      <c r="AG6387" s="63"/>
      <c r="AK6387" s="64"/>
      <c r="AL6387" s="64"/>
      <c r="AM6387" s="65"/>
      <c r="AO6387" s="64"/>
      <c r="AP6387" s="66"/>
      <c r="AQ6387" s="66"/>
      <c r="AS6387" s="67"/>
      <c r="AT6387" s="68"/>
    </row>
    <row r="6388" spans="1:46" x14ac:dyDescent="0.25">
      <c r="A6388" s="60">
        <v>97071.932501056232</v>
      </c>
      <c r="B6388" s="54">
        <f t="shared" si="257"/>
        <v>17</v>
      </c>
      <c r="C6388" s="54">
        <f t="shared" si="258"/>
        <v>6379</v>
      </c>
      <c r="D6388" s="60">
        <v>97071.932501056232</v>
      </c>
      <c r="G6388" s="63"/>
      <c r="I6388" s="64"/>
      <c r="J6388" s="64"/>
      <c r="K6388" s="65"/>
      <c r="M6388" s="64"/>
      <c r="N6388" s="66"/>
      <c r="O6388" s="66"/>
      <c r="Q6388" s="67"/>
      <c r="R6388" s="68"/>
      <c r="S6388" s="63"/>
      <c r="AC6388" s="63">
        <v>94175.263770839665</v>
      </c>
      <c r="AD6388" s="63"/>
      <c r="AE6388" s="54" t="s">
        <v>176</v>
      </c>
      <c r="AG6388" s="63"/>
      <c r="AK6388" s="64"/>
      <c r="AL6388" s="64"/>
      <c r="AM6388" s="65"/>
      <c r="AO6388" s="64"/>
      <c r="AP6388" s="66"/>
      <c r="AQ6388" s="66"/>
      <c r="AS6388" s="67"/>
      <c r="AT6388" s="68"/>
    </row>
    <row r="6389" spans="1:46" x14ac:dyDescent="0.25">
      <c r="A6389" s="60">
        <v>97087.088213132229</v>
      </c>
      <c r="B6389" s="54">
        <f t="shared" si="257"/>
        <v>18</v>
      </c>
      <c r="C6389" s="54">
        <f t="shared" si="258"/>
        <v>6380</v>
      </c>
      <c r="D6389" s="60">
        <v>97087.088213132229</v>
      </c>
      <c r="G6389" s="63"/>
      <c r="I6389" s="64"/>
      <c r="J6389" s="64"/>
      <c r="K6389" s="65"/>
      <c r="M6389" s="64"/>
      <c r="N6389" s="66"/>
      <c r="O6389" s="66"/>
      <c r="Q6389" s="67"/>
      <c r="R6389" s="68"/>
      <c r="S6389" s="63"/>
      <c r="AC6389" s="63">
        <v>94189.76058127312</v>
      </c>
      <c r="AD6389" s="63"/>
      <c r="AE6389" s="54" t="s">
        <v>177</v>
      </c>
      <c r="AG6389" s="63"/>
      <c r="AK6389" s="64"/>
      <c r="AL6389" s="64"/>
      <c r="AM6389" s="65"/>
      <c r="AO6389" s="64"/>
      <c r="AP6389" s="66"/>
      <c r="AQ6389" s="66"/>
      <c r="AS6389" s="67"/>
      <c r="AT6389" s="68"/>
    </row>
    <row r="6390" spans="1:46" x14ac:dyDescent="0.25">
      <c r="A6390" s="60">
        <v>97102.113432213198</v>
      </c>
      <c r="B6390" s="54">
        <f t="shared" si="257"/>
        <v>19</v>
      </c>
      <c r="C6390" s="54">
        <f t="shared" si="258"/>
        <v>6381</v>
      </c>
      <c r="D6390" s="60">
        <v>97102.113432213198</v>
      </c>
      <c r="G6390" s="63"/>
      <c r="I6390" s="64"/>
      <c r="J6390" s="64"/>
      <c r="K6390" s="65"/>
      <c r="M6390" s="64"/>
      <c r="N6390" s="66"/>
      <c r="O6390" s="66"/>
      <c r="Q6390" s="67"/>
      <c r="R6390" s="68"/>
      <c r="S6390" s="63"/>
      <c r="AC6390" s="63">
        <v>94205.012397448998</v>
      </c>
      <c r="AD6390" s="63"/>
      <c r="AE6390" s="54" t="s">
        <v>176</v>
      </c>
      <c r="AG6390" s="63"/>
      <c r="AK6390" s="64"/>
      <c r="AL6390" s="64"/>
      <c r="AM6390" s="65"/>
      <c r="AO6390" s="64"/>
      <c r="AP6390" s="66"/>
      <c r="AQ6390" s="66"/>
      <c r="AS6390" s="67"/>
      <c r="AT6390" s="68"/>
    </row>
    <row r="6391" spans="1:46" x14ac:dyDescent="0.25">
      <c r="A6391" s="60">
        <v>97117.031202388462</v>
      </c>
      <c r="B6391" s="54">
        <f t="shared" si="257"/>
        <v>20</v>
      </c>
      <c r="C6391" s="54">
        <f t="shared" si="258"/>
        <v>6382</v>
      </c>
      <c r="D6391" s="60">
        <v>97117.031202388462</v>
      </c>
      <c r="G6391" s="63"/>
      <c r="I6391" s="64"/>
      <c r="J6391" s="64"/>
      <c r="K6391" s="65"/>
      <c r="M6391" s="64"/>
      <c r="N6391" s="66"/>
      <c r="O6391" s="66"/>
      <c r="Q6391" s="67"/>
      <c r="R6391" s="68"/>
      <c r="S6391" s="63"/>
      <c r="AC6391" s="63">
        <v>94219.21908665169</v>
      </c>
      <c r="AD6391" s="63"/>
      <c r="AE6391" s="54" t="s">
        <v>177</v>
      </c>
      <c r="AG6391" s="63"/>
      <c r="AK6391" s="64"/>
      <c r="AL6391" s="64"/>
      <c r="AM6391" s="65"/>
      <c r="AO6391" s="64"/>
      <c r="AP6391" s="66"/>
      <c r="AQ6391" s="66"/>
      <c r="AS6391" s="67"/>
      <c r="AT6391" s="68"/>
    </row>
    <row r="6392" spans="1:46" x14ac:dyDescent="0.25">
      <c r="A6392" s="60">
        <v>97131.852973999921</v>
      </c>
      <c r="B6392" s="54">
        <f t="shared" si="257"/>
        <v>21</v>
      </c>
      <c r="C6392" s="54">
        <f t="shared" si="258"/>
        <v>6383</v>
      </c>
      <c r="D6392" s="60">
        <v>97131.852973999921</v>
      </c>
      <c r="G6392" s="63"/>
      <c r="I6392" s="64"/>
      <c r="J6392" s="64"/>
      <c r="K6392" s="65"/>
      <c r="M6392" s="64"/>
      <c r="N6392" s="66"/>
      <c r="O6392" s="66"/>
      <c r="Q6392" s="67"/>
      <c r="R6392" s="68"/>
      <c r="S6392" s="63"/>
      <c r="AC6392" s="63">
        <v>94234.729904064443</v>
      </c>
      <c r="AD6392" s="63"/>
      <c r="AE6392" s="54" t="s">
        <v>176</v>
      </c>
      <c r="AG6392" s="63"/>
      <c r="AK6392" s="64"/>
      <c r="AL6392" s="64"/>
      <c r="AM6392" s="65"/>
      <c r="AO6392" s="64"/>
      <c r="AP6392" s="66"/>
      <c r="AQ6392" s="66"/>
      <c r="AS6392" s="67"/>
      <c r="AT6392" s="68"/>
    </row>
    <row r="6393" spans="1:46" x14ac:dyDescent="0.25">
      <c r="A6393" s="60">
        <v>97146.614985989407</v>
      </c>
      <c r="B6393" s="54">
        <f t="shared" si="257"/>
        <v>22</v>
      </c>
      <c r="C6393" s="54">
        <f t="shared" si="258"/>
        <v>6384</v>
      </c>
      <c r="D6393" s="60">
        <v>97146.614985989407</v>
      </c>
      <c r="G6393" s="63"/>
      <c r="I6393" s="64"/>
      <c r="J6393" s="64"/>
      <c r="K6393" s="65"/>
      <c r="M6393" s="64"/>
      <c r="N6393" s="66"/>
      <c r="O6393" s="66"/>
      <c r="Q6393" s="67"/>
      <c r="R6393" s="68"/>
      <c r="S6393" s="63"/>
      <c r="AC6393" s="63">
        <v>94248.761694074608</v>
      </c>
      <c r="AD6393" s="63"/>
      <c r="AE6393" s="54" t="s">
        <v>177</v>
      </c>
      <c r="AG6393" s="63"/>
      <c r="AK6393" s="64"/>
      <c r="AL6393" s="64"/>
      <c r="AM6393" s="65"/>
      <c r="AO6393" s="64"/>
      <c r="AP6393" s="66"/>
      <c r="AQ6393" s="66"/>
      <c r="AS6393" s="67"/>
      <c r="AT6393" s="68"/>
    </row>
    <row r="6394" spans="1:46" x14ac:dyDescent="0.25">
      <c r="A6394" s="60">
        <v>97161.337861095089</v>
      </c>
      <c r="B6394" s="54">
        <f t="shared" si="257"/>
        <v>23</v>
      </c>
      <c r="C6394" s="54">
        <f t="shared" si="258"/>
        <v>6385</v>
      </c>
      <c r="D6394" s="60">
        <v>97161.337861095089</v>
      </c>
      <c r="G6394" s="63"/>
      <c r="I6394" s="64"/>
      <c r="J6394" s="64"/>
      <c r="K6394" s="65"/>
      <c r="M6394" s="64"/>
      <c r="N6394" s="66"/>
      <c r="O6394" s="66"/>
      <c r="Q6394" s="67"/>
      <c r="R6394" s="68"/>
      <c r="S6394" s="63"/>
      <c r="AC6394" s="63">
        <v>94264.373249593191</v>
      </c>
      <c r="AD6394" s="63"/>
      <c r="AE6394" s="54" t="s">
        <v>176</v>
      </c>
      <c r="AG6394" s="63"/>
      <c r="AK6394" s="64"/>
      <c r="AL6394" s="64"/>
      <c r="AM6394" s="65"/>
      <c r="AO6394" s="64"/>
      <c r="AP6394" s="66"/>
      <c r="AQ6394" s="66"/>
      <c r="AS6394" s="67"/>
      <c r="AT6394" s="68"/>
    </row>
    <row r="6395" spans="1:46" x14ac:dyDescent="0.25">
      <c r="A6395" s="60">
        <v>97176.063726018649</v>
      </c>
      <c r="B6395" s="54">
        <f t="shared" si="257"/>
        <v>24</v>
      </c>
      <c r="C6395" s="54">
        <f t="shared" si="258"/>
        <v>6386</v>
      </c>
      <c r="D6395" s="60">
        <v>97176.063726018649</v>
      </c>
      <c r="G6395" s="63"/>
      <c r="I6395" s="64"/>
      <c r="J6395" s="64"/>
      <c r="K6395" s="65"/>
      <c r="M6395" s="64"/>
      <c r="N6395" s="66"/>
      <c r="O6395" s="66"/>
      <c r="Q6395" s="67"/>
      <c r="R6395" s="68"/>
      <c r="S6395" s="63"/>
      <c r="AC6395" s="63">
        <v>94278.38338172622</v>
      </c>
      <c r="AD6395" s="63"/>
      <c r="AE6395" s="54" t="s">
        <v>177</v>
      </c>
      <c r="AG6395" s="63"/>
      <c r="AK6395" s="64"/>
      <c r="AL6395" s="64"/>
      <c r="AM6395" s="65"/>
      <c r="AO6395" s="64"/>
      <c r="AP6395" s="66"/>
      <c r="AQ6395" s="66"/>
      <c r="AS6395" s="67"/>
      <c r="AT6395" s="68"/>
    </row>
    <row r="6396" spans="1:46" x14ac:dyDescent="0.25">
      <c r="A6396" s="60">
        <v>97190.81555194268</v>
      </c>
      <c r="B6396" s="54">
        <f t="shared" si="257"/>
        <v>1</v>
      </c>
      <c r="C6396" s="54">
        <f t="shared" si="258"/>
        <v>6387</v>
      </c>
      <c r="D6396" s="60">
        <v>97190.81555194268</v>
      </c>
      <c r="G6396" s="63"/>
      <c r="I6396" s="64"/>
      <c r="J6396" s="64"/>
      <c r="K6396" s="65"/>
      <c r="M6396" s="64"/>
      <c r="N6396" s="66"/>
      <c r="O6396" s="66"/>
      <c r="Q6396" s="67"/>
      <c r="R6396" s="68"/>
      <c r="S6396" s="63"/>
      <c r="AC6396" s="63">
        <v>94293.912987353746</v>
      </c>
      <c r="AD6396" s="63"/>
      <c r="AE6396" s="54" t="s">
        <v>176</v>
      </c>
      <c r="AG6396" s="63"/>
      <c r="AK6396" s="64"/>
      <c r="AL6396" s="64"/>
      <c r="AM6396" s="65"/>
      <c r="AO6396" s="64"/>
      <c r="AP6396" s="66"/>
      <c r="AQ6396" s="66"/>
      <c r="AS6396" s="67"/>
      <c r="AT6396" s="68"/>
    </row>
    <row r="6397" spans="1:46" x14ac:dyDescent="0.25">
      <c r="A6397" s="60">
        <v>97205.633491779678</v>
      </c>
      <c r="B6397" s="54">
        <f t="shared" si="257"/>
        <v>2</v>
      </c>
      <c r="C6397" s="54">
        <f t="shared" si="258"/>
        <v>6388</v>
      </c>
      <c r="D6397" s="60">
        <v>97205.633491779678</v>
      </c>
      <c r="G6397" s="63"/>
      <c r="I6397" s="64"/>
      <c r="J6397" s="64"/>
      <c r="K6397" s="65"/>
      <c r="M6397" s="64"/>
      <c r="N6397" s="66"/>
      <c r="O6397" s="66"/>
      <c r="Q6397" s="67"/>
      <c r="R6397" s="68"/>
      <c r="S6397" s="63"/>
      <c r="AC6397" s="63">
        <v>94308.057928639464</v>
      </c>
      <c r="AD6397" s="63"/>
      <c r="AE6397" s="54" t="s">
        <v>177</v>
      </c>
      <c r="AG6397" s="63"/>
      <c r="AK6397" s="64"/>
      <c r="AL6397" s="64"/>
      <c r="AM6397" s="65"/>
      <c r="AO6397" s="64"/>
      <c r="AP6397" s="66"/>
      <c r="AQ6397" s="66"/>
      <c r="AS6397" s="67"/>
      <c r="AT6397" s="68"/>
    </row>
    <row r="6398" spans="1:46" x14ac:dyDescent="0.25">
      <c r="A6398" s="60">
        <v>97220.535167092457</v>
      </c>
      <c r="B6398" s="54">
        <f t="shared" si="257"/>
        <v>3</v>
      </c>
      <c r="C6398" s="54">
        <f t="shared" si="258"/>
        <v>6389</v>
      </c>
      <c r="D6398" s="60">
        <v>97220.535167092457</v>
      </c>
      <c r="G6398" s="63"/>
      <c r="I6398" s="64"/>
      <c r="J6398" s="64"/>
      <c r="K6398" s="65"/>
      <c r="M6398" s="64"/>
      <c r="N6398" s="66"/>
      <c r="O6398" s="66"/>
      <c r="Q6398" s="67"/>
      <c r="R6398" s="68"/>
      <c r="S6398" s="63"/>
      <c r="AC6398" s="63">
        <v>94323.345792236738</v>
      </c>
      <c r="AD6398" s="63"/>
      <c r="AE6398" s="54" t="s">
        <v>176</v>
      </c>
      <c r="AG6398" s="63"/>
      <c r="AK6398" s="64"/>
      <c r="AL6398" s="64"/>
      <c r="AM6398" s="65"/>
      <c r="AO6398" s="64"/>
      <c r="AP6398" s="66"/>
      <c r="AQ6398" s="66"/>
      <c r="AS6398" s="67"/>
      <c r="AT6398" s="68"/>
    </row>
    <row r="6399" spans="1:46" x14ac:dyDescent="0.25">
      <c r="A6399" s="60">
        <v>97235.551811102778</v>
      </c>
      <c r="B6399" s="54">
        <f t="shared" si="257"/>
        <v>4</v>
      </c>
      <c r="C6399" s="54">
        <f t="shared" si="258"/>
        <v>6390</v>
      </c>
      <c r="D6399" s="60">
        <v>97235.551811102778</v>
      </c>
      <c r="G6399" s="63"/>
      <c r="I6399" s="64"/>
      <c r="J6399" s="64"/>
      <c r="K6399" s="65"/>
      <c r="M6399" s="64"/>
      <c r="N6399" s="66"/>
      <c r="O6399" s="66"/>
      <c r="Q6399" s="67"/>
      <c r="R6399" s="68"/>
      <c r="S6399" s="63"/>
      <c r="AC6399" s="63">
        <v>94337.750619558152</v>
      </c>
      <c r="AD6399" s="63"/>
      <c r="AE6399" s="54" t="s">
        <v>177</v>
      </c>
      <c r="AG6399" s="63"/>
      <c r="AK6399" s="64"/>
      <c r="AL6399" s="64"/>
      <c r="AM6399" s="65"/>
      <c r="AO6399" s="64"/>
      <c r="AP6399" s="66"/>
      <c r="AQ6399" s="66"/>
      <c r="AS6399" s="67"/>
      <c r="AT6399" s="68"/>
    </row>
    <row r="6400" spans="1:46" x14ac:dyDescent="0.25">
      <c r="A6400" s="60">
        <v>97250.688092382159</v>
      </c>
      <c r="B6400" s="54">
        <f t="shared" si="257"/>
        <v>5</v>
      </c>
      <c r="C6400" s="54">
        <f t="shared" si="258"/>
        <v>6391</v>
      </c>
      <c r="D6400" s="60">
        <v>97250.688092382159</v>
      </c>
      <c r="G6400" s="63"/>
      <c r="I6400" s="64"/>
      <c r="J6400" s="64"/>
      <c r="K6400" s="65"/>
      <c r="M6400" s="64"/>
      <c r="N6400" s="66"/>
      <c r="O6400" s="66"/>
      <c r="Q6400" s="67"/>
      <c r="R6400" s="68"/>
      <c r="S6400" s="63"/>
      <c r="AC6400" s="63">
        <v>94352.695395570248</v>
      </c>
      <c r="AD6400" s="63"/>
      <c r="AE6400" s="54" t="s">
        <v>176</v>
      </c>
      <c r="AG6400" s="63"/>
      <c r="AK6400" s="64"/>
      <c r="AL6400" s="64"/>
      <c r="AM6400" s="65"/>
      <c r="AO6400" s="64"/>
      <c r="AP6400" s="66"/>
      <c r="AQ6400" s="66"/>
      <c r="AS6400" s="67"/>
      <c r="AT6400" s="68"/>
    </row>
    <row r="6401" spans="1:46" x14ac:dyDescent="0.25">
      <c r="A6401" s="60">
        <v>97265.961370042991</v>
      </c>
      <c r="B6401" s="54">
        <f t="shared" si="257"/>
        <v>6</v>
      </c>
      <c r="C6401" s="54">
        <f t="shared" si="258"/>
        <v>6392</v>
      </c>
      <c r="D6401" s="60">
        <v>97265.961370042991</v>
      </c>
      <c r="G6401" s="63"/>
      <c r="I6401" s="64"/>
      <c r="J6401" s="64"/>
      <c r="K6401" s="65"/>
      <c r="M6401" s="64"/>
      <c r="N6401" s="66"/>
      <c r="O6401" s="66"/>
      <c r="Q6401" s="67"/>
      <c r="R6401" s="68"/>
      <c r="S6401" s="63"/>
      <c r="AC6401" s="63">
        <v>94367.430376740173</v>
      </c>
      <c r="AD6401" s="63"/>
      <c r="AE6401" s="54" t="s">
        <v>177</v>
      </c>
      <c r="AG6401" s="63"/>
      <c r="AK6401" s="64"/>
      <c r="AL6401" s="64"/>
      <c r="AM6401" s="65"/>
      <c r="AO6401" s="64"/>
      <c r="AP6401" s="66"/>
      <c r="AQ6401" s="66"/>
      <c r="AS6401" s="67"/>
      <c r="AT6401" s="68"/>
    </row>
    <row r="6402" spans="1:46" x14ac:dyDescent="0.25">
      <c r="A6402" s="60">
        <v>97281.357634878717</v>
      </c>
      <c r="B6402" s="54">
        <f t="shared" si="257"/>
        <v>7</v>
      </c>
      <c r="C6402" s="54">
        <f t="shared" si="258"/>
        <v>6393</v>
      </c>
      <c r="D6402" s="60">
        <v>97281.357634878717</v>
      </c>
      <c r="G6402" s="63"/>
      <c r="I6402" s="64"/>
      <c r="J6402" s="64"/>
      <c r="K6402" s="65"/>
      <c r="M6402" s="64"/>
      <c r="N6402" s="66"/>
      <c r="O6402" s="66"/>
      <c r="Q6402" s="67"/>
      <c r="R6402" s="68"/>
      <c r="S6402" s="63"/>
      <c r="AC6402" s="63">
        <v>94382.002212984022</v>
      </c>
      <c r="AD6402" s="63"/>
      <c r="AE6402" s="54" t="s">
        <v>176</v>
      </c>
      <c r="AG6402" s="63"/>
      <c r="AK6402" s="64"/>
      <c r="AL6402" s="64"/>
      <c r="AM6402" s="65"/>
      <c r="AO6402" s="64"/>
      <c r="AP6402" s="66"/>
      <c r="AQ6402" s="66"/>
      <c r="AS6402" s="67"/>
      <c r="AT6402" s="68"/>
    </row>
    <row r="6403" spans="1:46" x14ac:dyDescent="0.25">
      <c r="A6403" s="60">
        <v>97296.878322679084</v>
      </c>
      <c r="B6403" s="54">
        <f t="shared" si="257"/>
        <v>8</v>
      </c>
      <c r="C6403" s="54">
        <f t="shared" si="258"/>
        <v>6394</v>
      </c>
      <c r="D6403" s="60">
        <v>97296.878322679084</v>
      </c>
      <c r="G6403" s="63"/>
      <c r="I6403" s="64"/>
      <c r="J6403" s="64"/>
      <c r="K6403" s="65"/>
      <c r="M6403" s="64"/>
      <c r="N6403" s="66"/>
      <c r="O6403" s="66"/>
      <c r="Q6403" s="67"/>
      <c r="R6403" s="68"/>
      <c r="S6403" s="63"/>
      <c r="AC6403" s="63">
        <v>94397.072381514125</v>
      </c>
      <c r="AD6403" s="63"/>
      <c r="AE6403" s="54" t="s">
        <v>177</v>
      </c>
      <c r="AG6403" s="63"/>
      <c r="AK6403" s="64"/>
      <c r="AL6403" s="64"/>
      <c r="AM6403" s="65"/>
      <c r="AO6403" s="64"/>
      <c r="AP6403" s="66"/>
      <c r="AQ6403" s="66"/>
      <c r="AS6403" s="67"/>
      <c r="AT6403" s="68"/>
    </row>
    <row r="6404" spans="1:46" x14ac:dyDescent="0.25">
      <c r="A6404" s="60">
        <v>97312.4898480298</v>
      </c>
      <c r="B6404" s="54">
        <f t="shared" si="257"/>
        <v>9</v>
      </c>
      <c r="C6404" s="54">
        <f t="shared" si="258"/>
        <v>6395</v>
      </c>
      <c r="D6404" s="60">
        <v>97312.4898480298</v>
      </c>
      <c r="G6404" s="63"/>
      <c r="I6404" s="64"/>
      <c r="J6404" s="64"/>
      <c r="K6404" s="65"/>
      <c r="M6404" s="64"/>
      <c r="N6404" s="66"/>
      <c r="O6404" s="66"/>
      <c r="Q6404" s="67"/>
      <c r="R6404" s="68"/>
      <c r="S6404" s="63"/>
      <c r="AC6404" s="63">
        <v>94411.310967358761</v>
      </c>
      <c r="AD6404" s="63"/>
      <c r="AE6404" s="54" t="s">
        <v>176</v>
      </c>
      <c r="AG6404" s="63"/>
      <c r="AK6404" s="64"/>
      <c r="AL6404" s="64"/>
      <c r="AM6404" s="65"/>
      <c r="AO6404" s="64"/>
      <c r="AP6404" s="66"/>
      <c r="AQ6404" s="66"/>
      <c r="AS6404" s="67"/>
      <c r="AT6404" s="68"/>
    </row>
    <row r="6405" spans="1:46" x14ac:dyDescent="0.25">
      <c r="A6405" s="60">
        <v>97328.17935739737</v>
      </c>
      <c r="B6405" s="54">
        <f t="shared" si="257"/>
        <v>10</v>
      </c>
      <c r="C6405" s="54">
        <f t="shared" si="258"/>
        <v>6396</v>
      </c>
      <c r="D6405" s="60">
        <v>97328.17935739737</v>
      </c>
      <c r="G6405" s="63"/>
      <c r="I6405" s="64"/>
      <c r="J6405" s="64"/>
      <c r="K6405" s="65"/>
      <c r="M6405" s="64"/>
      <c r="N6405" s="66"/>
      <c r="O6405" s="66"/>
      <c r="Q6405" s="67"/>
      <c r="R6405" s="68"/>
      <c r="S6405" s="63"/>
      <c r="AC6405" s="63">
        <v>94426.656795736868</v>
      </c>
      <c r="AD6405" s="63"/>
      <c r="AE6405" s="54" t="s">
        <v>177</v>
      </c>
      <c r="AG6405" s="63"/>
      <c r="AK6405" s="64"/>
      <c r="AL6405" s="64"/>
      <c r="AM6405" s="65"/>
      <c r="AO6405" s="64"/>
      <c r="AP6405" s="66"/>
      <c r="AQ6405" s="66"/>
      <c r="AS6405" s="67"/>
      <c r="AT6405" s="68"/>
    </row>
    <row r="6406" spans="1:46" x14ac:dyDescent="0.25">
      <c r="A6406" s="60">
        <v>97343.899557258002</v>
      </c>
      <c r="B6406" s="54">
        <f t="shared" si="257"/>
        <v>11</v>
      </c>
      <c r="C6406" s="54">
        <f t="shared" si="258"/>
        <v>6397</v>
      </c>
      <c r="D6406" s="60">
        <v>97343.899557258002</v>
      </c>
      <c r="G6406" s="63"/>
      <c r="I6406" s="64"/>
      <c r="J6406" s="64"/>
      <c r="K6406" s="65"/>
      <c r="M6406" s="64"/>
      <c r="N6406" s="66"/>
      <c r="O6406" s="66"/>
      <c r="Q6406" s="67"/>
      <c r="R6406" s="68"/>
      <c r="S6406" s="63"/>
      <c r="AC6406" s="63">
        <v>94440.662238904741</v>
      </c>
      <c r="AD6406" s="63"/>
      <c r="AE6406" s="54" t="s">
        <v>176</v>
      </c>
      <c r="AG6406" s="63"/>
      <c r="AK6406" s="64"/>
      <c r="AL6406" s="64"/>
      <c r="AM6406" s="65"/>
      <c r="AO6406" s="64"/>
      <c r="AP6406" s="66"/>
      <c r="AQ6406" s="66"/>
      <c r="AS6406" s="67"/>
      <c r="AT6406" s="68"/>
    </row>
    <row r="6407" spans="1:46" x14ac:dyDescent="0.25">
      <c r="A6407" s="60">
        <v>97359.629091592506</v>
      </c>
      <c r="B6407" s="54">
        <f t="shared" si="257"/>
        <v>12</v>
      </c>
      <c r="C6407" s="54">
        <f t="shared" si="258"/>
        <v>6398</v>
      </c>
      <c r="D6407" s="60">
        <v>97359.629091592506</v>
      </c>
      <c r="G6407" s="63"/>
      <c r="I6407" s="64"/>
      <c r="J6407" s="64"/>
      <c r="K6407" s="65"/>
      <c r="M6407" s="64"/>
      <c r="N6407" s="66"/>
      <c r="O6407" s="66"/>
      <c r="Q6407" s="67"/>
      <c r="R6407" s="68"/>
      <c r="S6407" s="63"/>
      <c r="AC6407" s="63">
        <v>94456.172056080308</v>
      </c>
      <c r="AD6407" s="63"/>
      <c r="AE6407" s="54" t="s">
        <v>177</v>
      </c>
      <c r="AG6407" s="63"/>
      <c r="AK6407" s="64"/>
      <c r="AL6407" s="64"/>
      <c r="AM6407" s="65"/>
      <c r="AO6407" s="64"/>
      <c r="AP6407" s="66"/>
      <c r="AQ6407" s="66"/>
      <c r="AS6407" s="67"/>
      <c r="AT6407" s="68"/>
    </row>
    <row r="6408" spans="1:46" x14ac:dyDescent="0.25">
      <c r="A6408" s="60">
        <v>97375.318838235922</v>
      </c>
      <c r="B6408" s="54">
        <f t="shared" si="257"/>
        <v>13</v>
      </c>
      <c r="C6408" s="54">
        <f t="shared" si="258"/>
        <v>6399</v>
      </c>
      <c r="D6408" s="60">
        <v>97375.318838235922</v>
      </c>
      <c r="G6408" s="63"/>
      <c r="I6408" s="64"/>
      <c r="J6408" s="64"/>
      <c r="K6408" s="65"/>
      <c r="M6408" s="64"/>
      <c r="N6408" s="66"/>
      <c r="O6408" s="66"/>
      <c r="Q6408" s="67"/>
      <c r="R6408" s="68"/>
      <c r="S6408" s="63"/>
      <c r="AC6408" s="63">
        <v>94470.088849009015</v>
      </c>
      <c r="AD6408" s="63"/>
      <c r="AE6408" s="54" t="s">
        <v>176</v>
      </c>
      <c r="AG6408" s="63"/>
      <c r="AK6408" s="64"/>
      <c r="AL6408" s="64"/>
      <c r="AM6408" s="65"/>
      <c r="AO6408" s="64"/>
      <c r="AP6408" s="66"/>
      <c r="AQ6408" s="66"/>
      <c r="AS6408" s="67"/>
      <c r="AT6408" s="68"/>
    </row>
    <row r="6409" spans="1:46" x14ac:dyDescent="0.25">
      <c r="A6409" s="60">
        <v>97390.947290894575</v>
      </c>
      <c r="B6409" s="54">
        <f t="shared" si="257"/>
        <v>14</v>
      </c>
      <c r="C6409" s="54">
        <f t="shared" si="258"/>
        <v>6400</v>
      </c>
      <c r="D6409" s="60">
        <v>97390.947290894575</v>
      </c>
      <c r="G6409" s="63"/>
      <c r="I6409" s="64"/>
      <c r="J6409" s="64"/>
      <c r="K6409" s="65"/>
      <c r="M6409" s="64"/>
      <c r="N6409" s="66"/>
      <c r="O6409" s="66"/>
      <c r="Q6409" s="67"/>
      <c r="R6409" s="68"/>
      <c r="S6409" s="63"/>
      <c r="AC6409" s="63">
        <v>94485.621966751292</v>
      </c>
      <c r="AD6409" s="63"/>
      <c r="AE6409" s="54" t="s">
        <v>177</v>
      </c>
      <c r="AG6409" s="63"/>
      <c r="AK6409" s="64"/>
      <c r="AL6409" s="64"/>
      <c r="AM6409" s="65"/>
      <c r="AO6409" s="64"/>
      <c r="AP6409" s="66"/>
      <c r="AQ6409" s="66"/>
      <c r="AS6409" s="67"/>
      <c r="AT6409" s="68"/>
    </row>
    <row r="6410" spans="1:46" x14ac:dyDescent="0.25">
      <c r="A6410" s="60">
        <v>97406.47647955874</v>
      </c>
      <c r="B6410" s="54">
        <f t="shared" si="257"/>
        <v>15</v>
      </c>
      <c r="C6410" s="54">
        <f t="shared" si="258"/>
        <v>6401</v>
      </c>
      <c r="D6410" s="60">
        <v>97406.47647955874</v>
      </c>
      <c r="G6410" s="63"/>
      <c r="I6410" s="64"/>
      <c r="J6410" s="64"/>
      <c r="K6410" s="65"/>
      <c r="M6410" s="64"/>
      <c r="N6410" s="66"/>
      <c r="O6410" s="66"/>
      <c r="Q6410" s="67"/>
      <c r="R6410" s="68"/>
      <c r="S6410" s="63"/>
      <c r="AC6410" s="63">
        <v>94499.615166717209</v>
      </c>
      <c r="AD6410" s="63"/>
      <c r="AE6410" s="54" t="s">
        <v>176</v>
      </c>
      <c r="AG6410" s="63"/>
      <c r="AK6410" s="64"/>
      <c r="AL6410" s="64"/>
      <c r="AM6410" s="65"/>
      <c r="AO6410" s="64"/>
      <c r="AP6410" s="66"/>
      <c r="AQ6410" s="66"/>
      <c r="AS6410" s="67"/>
      <c r="AT6410" s="68"/>
    </row>
    <row r="6411" spans="1:46" x14ac:dyDescent="0.25">
      <c r="A6411" s="60">
        <v>97421.893151968252</v>
      </c>
      <c r="B6411" s="54">
        <f t="shared" si="257"/>
        <v>16</v>
      </c>
      <c r="C6411" s="54">
        <f t="shared" si="258"/>
        <v>6402</v>
      </c>
      <c r="D6411" s="60">
        <v>97421.893151968252</v>
      </c>
      <c r="G6411" s="63"/>
      <c r="I6411" s="64"/>
      <c r="J6411" s="64"/>
      <c r="K6411" s="65"/>
      <c r="M6411" s="64"/>
      <c r="N6411" s="66"/>
      <c r="O6411" s="66"/>
      <c r="Q6411" s="67"/>
      <c r="R6411" s="68"/>
      <c r="S6411" s="63"/>
      <c r="AC6411" s="63">
        <v>94515.028626067564</v>
      </c>
      <c r="AD6411" s="63"/>
      <c r="AE6411" s="54" t="s">
        <v>177</v>
      </c>
      <c r="AG6411" s="63"/>
      <c r="AK6411" s="64"/>
      <c r="AL6411" s="64"/>
      <c r="AM6411" s="65"/>
      <c r="AO6411" s="64"/>
      <c r="AP6411" s="66"/>
      <c r="AQ6411" s="66"/>
      <c r="AS6411" s="67"/>
      <c r="AT6411" s="68"/>
    </row>
    <row r="6412" spans="1:46" x14ac:dyDescent="0.25">
      <c r="A6412" s="60">
        <v>97437.178743955679</v>
      </c>
      <c r="B6412" s="54">
        <f t="shared" ref="B6412:B6475" si="259">IF(B6411=24,1,B6411+1)</f>
        <v>17</v>
      </c>
      <c r="C6412" s="54">
        <f t="shared" ref="C6412:C6475" si="260">C6411+1</f>
        <v>6403</v>
      </c>
      <c r="D6412" s="60">
        <v>97437.178743955679</v>
      </c>
      <c r="G6412" s="63"/>
      <c r="I6412" s="64"/>
      <c r="J6412" s="64"/>
      <c r="K6412" s="65"/>
      <c r="M6412" s="64"/>
      <c r="N6412" s="66"/>
      <c r="O6412" s="66"/>
      <c r="Q6412" s="67"/>
      <c r="R6412" s="68"/>
      <c r="S6412" s="63"/>
      <c r="AC6412" s="63">
        <v>94529.254600556102</v>
      </c>
      <c r="AD6412" s="63"/>
      <c r="AE6412" s="54" t="s">
        <v>176</v>
      </c>
      <c r="AG6412" s="63"/>
      <c r="AK6412" s="64"/>
      <c r="AL6412" s="64"/>
      <c r="AM6412" s="65"/>
      <c r="AO6412" s="64"/>
      <c r="AP6412" s="66"/>
      <c r="AQ6412" s="66"/>
      <c r="AS6412" s="67"/>
      <c r="AT6412" s="68"/>
    </row>
    <row r="6413" spans="1:46" x14ac:dyDescent="0.25">
      <c r="A6413" s="60">
        <v>97452.33398932917</v>
      </c>
      <c r="B6413" s="54">
        <f t="shared" si="259"/>
        <v>18</v>
      </c>
      <c r="C6413" s="54">
        <f t="shared" si="260"/>
        <v>6404</v>
      </c>
      <c r="D6413" s="60">
        <v>97452.33398932917</v>
      </c>
      <c r="G6413" s="63"/>
      <c r="I6413" s="64"/>
      <c r="J6413" s="64"/>
      <c r="K6413" s="65"/>
      <c r="M6413" s="64"/>
      <c r="N6413" s="66"/>
      <c r="O6413" s="66"/>
      <c r="Q6413" s="67"/>
      <c r="R6413" s="68"/>
      <c r="S6413" s="63"/>
      <c r="AC6413" s="63">
        <v>94544.425742786378</v>
      </c>
      <c r="AD6413" s="63"/>
      <c r="AE6413" s="54" t="s">
        <v>177</v>
      </c>
      <c r="AG6413" s="63"/>
      <c r="AK6413" s="64"/>
      <c r="AL6413" s="64"/>
      <c r="AM6413" s="65"/>
      <c r="AO6413" s="64"/>
      <c r="AP6413" s="66"/>
      <c r="AQ6413" s="66"/>
      <c r="AS6413" s="67"/>
      <c r="AT6413" s="68"/>
    </row>
    <row r="6414" spans="1:46" x14ac:dyDescent="0.25">
      <c r="A6414" s="60">
        <v>97467.361523073167</v>
      </c>
      <c r="B6414" s="54">
        <f t="shared" si="259"/>
        <v>19</v>
      </c>
      <c r="C6414" s="54">
        <f t="shared" si="260"/>
        <v>6405</v>
      </c>
      <c r="D6414" s="60">
        <v>97467.361523073167</v>
      </c>
      <c r="G6414" s="63"/>
      <c r="I6414" s="64"/>
      <c r="J6414" s="64"/>
      <c r="K6414" s="65"/>
      <c r="M6414" s="64"/>
      <c r="N6414" s="66"/>
      <c r="O6414" s="66"/>
      <c r="Q6414" s="67"/>
      <c r="R6414" s="68"/>
      <c r="S6414" s="63"/>
      <c r="AC6414" s="63">
        <v>94558.99991698144</v>
      </c>
      <c r="AD6414" s="63"/>
      <c r="AE6414" s="54" t="s">
        <v>176</v>
      </c>
      <c r="AG6414" s="63"/>
      <c r="AK6414" s="64"/>
      <c r="AL6414" s="64"/>
      <c r="AM6414" s="65"/>
      <c r="AO6414" s="64"/>
      <c r="AP6414" s="66"/>
      <c r="AQ6414" s="66"/>
      <c r="AS6414" s="67"/>
      <c r="AT6414" s="68"/>
    </row>
    <row r="6415" spans="1:46" x14ac:dyDescent="0.25">
      <c r="A6415" s="60">
        <v>97482.277147492394</v>
      </c>
      <c r="B6415" s="54">
        <f t="shared" si="259"/>
        <v>20</v>
      </c>
      <c r="C6415" s="54">
        <f t="shared" si="260"/>
        <v>6406</v>
      </c>
      <c r="D6415" s="60">
        <v>97482.277147492394</v>
      </c>
      <c r="G6415" s="63"/>
      <c r="I6415" s="64"/>
      <c r="J6415" s="64"/>
      <c r="K6415" s="65"/>
      <c r="M6415" s="64"/>
      <c r="N6415" s="66"/>
      <c r="O6415" s="66"/>
      <c r="Q6415" s="67"/>
      <c r="R6415" s="68"/>
      <c r="S6415" s="63"/>
      <c r="AC6415" s="63">
        <v>94573.844652931672</v>
      </c>
      <c r="AD6415" s="63"/>
      <c r="AE6415" s="54" t="s">
        <v>177</v>
      </c>
      <c r="AG6415" s="63"/>
      <c r="AK6415" s="64"/>
      <c r="AL6415" s="64"/>
      <c r="AM6415" s="65"/>
      <c r="AO6415" s="64"/>
      <c r="AP6415" s="66"/>
      <c r="AQ6415" s="66"/>
      <c r="AS6415" s="67"/>
      <c r="AT6415" s="68"/>
    </row>
    <row r="6416" spans="1:46" x14ac:dyDescent="0.25">
      <c r="A6416" s="60">
        <v>97497.100619265344</v>
      </c>
      <c r="B6416" s="54">
        <f t="shared" si="259"/>
        <v>21</v>
      </c>
      <c r="C6416" s="54">
        <f t="shared" si="260"/>
        <v>6407</v>
      </c>
      <c r="D6416" s="60">
        <v>97497.100619265344</v>
      </c>
      <c r="G6416" s="63"/>
      <c r="I6416" s="64"/>
      <c r="J6416" s="64"/>
      <c r="K6416" s="65"/>
      <c r="M6416" s="64"/>
      <c r="N6416" s="66"/>
      <c r="O6416" s="66"/>
      <c r="Q6416" s="67"/>
      <c r="R6416" s="68"/>
      <c r="S6416" s="63"/>
      <c r="AC6416" s="63">
        <v>94588.809383512009</v>
      </c>
      <c r="AD6416" s="63"/>
      <c r="AE6416" s="54" t="s">
        <v>176</v>
      </c>
      <c r="AG6416" s="63"/>
      <c r="AK6416" s="64"/>
      <c r="AL6416" s="64"/>
      <c r="AM6416" s="65"/>
      <c r="AO6416" s="64"/>
      <c r="AP6416" s="66"/>
      <c r="AQ6416" s="66"/>
      <c r="AS6416" s="67"/>
      <c r="AT6416" s="68"/>
    </row>
    <row r="6417" spans="1:46" x14ac:dyDescent="0.25">
      <c r="A6417" s="60">
        <v>97511.859762545209</v>
      </c>
      <c r="B6417" s="54">
        <f t="shared" si="259"/>
        <v>22</v>
      </c>
      <c r="C6417" s="54">
        <f t="shared" si="260"/>
        <v>6408</v>
      </c>
      <c r="D6417" s="60">
        <v>97511.859762545209</v>
      </c>
      <c r="G6417" s="63"/>
      <c r="I6417" s="64"/>
      <c r="J6417" s="64"/>
      <c r="K6417" s="65"/>
      <c r="M6417" s="64"/>
      <c r="N6417" s="66"/>
      <c r="O6417" s="66"/>
      <c r="Q6417" s="67"/>
      <c r="R6417" s="68"/>
      <c r="S6417" s="63"/>
      <c r="AC6417" s="63">
        <v>94603.301470863167</v>
      </c>
      <c r="AD6417" s="63"/>
      <c r="AE6417" s="54" t="s">
        <v>177</v>
      </c>
      <c r="AG6417" s="63"/>
      <c r="AK6417" s="64"/>
      <c r="AL6417" s="64"/>
      <c r="AM6417" s="65"/>
      <c r="AO6417" s="64"/>
      <c r="AP6417" s="66"/>
      <c r="AQ6417" s="66"/>
      <c r="AS6417" s="67"/>
      <c r="AT6417" s="68"/>
    </row>
    <row r="6418" spans="1:46" x14ac:dyDescent="0.25">
      <c r="A6418" s="60">
        <v>97526.584015550092</v>
      </c>
      <c r="B6418" s="54">
        <f t="shared" si="259"/>
        <v>23</v>
      </c>
      <c r="C6418" s="54">
        <f t="shared" si="260"/>
        <v>6409</v>
      </c>
      <c r="D6418" s="60">
        <v>97526.584015550092</v>
      </c>
      <c r="G6418" s="63"/>
      <c r="I6418" s="64"/>
      <c r="J6418" s="64"/>
      <c r="K6418" s="65"/>
      <c r="M6418" s="64"/>
      <c r="N6418" s="66"/>
      <c r="O6418" s="66"/>
      <c r="Q6418" s="67"/>
      <c r="R6418" s="68"/>
      <c r="S6418" s="63"/>
      <c r="AC6418" s="63">
        <v>94618.607601866126</v>
      </c>
      <c r="AD6418" s="63"/>
      <c r="AE6418" s="54" t="s">
        <v>176</v>
      </c>
      <c r="AG6418" s="63"/>
      <c r="AK6418" s="64"/>
      <c r="AL6418" s="64"/>
      <c r="AM6418" s="65"/>
      <c r="AO6418" s="64"/>
      <c r="AP6418" s="66"/>
      <c r="AQ6418" s="66"/>
      <c r="AS6418" s="67"/>
      <c r="AT6418" s="68"/>
    </row>
    <row r="6419" spans="1:46" x14ac:dyDescent="0.25">
      <c r="A6419" s="60">
        <v>97541.30731688207</v>
      </c>
      <c r="B6419" s="54">
        <f t="shared" si="259"/>
        <v>24</v>
      </c>
      <c r="C6419" s="54">
        <f t="shared" si="260"/>
        <v>6410</v>
      </c>
      <c r="D6419" s="60">
        <v>97541.30731688207</v>
      </c>
      <c r="G6419" s="63"/>
      <c r="I6419" s="64"/>
      <c r="J6419" s="64"/>
      <c r="K6419" s="65"/>
      <c r="M6419" s="64"/>
      <c r="N6419" s="66"/>
      <c r="O6419" s="66"/>
      <c r="Q6419" s="67"/>
      <c r="R6419" s="68"/>
      <c r="S6419" s="63"/>
      <c r="AC6419" s="63">
        <v>94632.795284351334</v>
      </c>
      <c r="AD6419" s="63"/>
      <c r="AE6419" s="54" t="s">
        <v>177</v>
      </c>
      <c r="AG6419" s="63"/>
      <c r="AK6419" s="64"/>
      <c r="AL6419" s="64"/>
      <c r="AM6419" s="65"/>
      <c r="AO6419" s="64"/>
      <c r="AP6419" s="66"/>
      <c r="AQ6419" s="66"/>
      <c r="AS6419" s="67"/>
      <c r="AT6419" s="68"/>
    </row>
    <row r="6420" spans="1:46" x14ac:dyDescent="0.25">
      <c r="A6420" s="60">
        <v>97556.060672445223</v>
      </c>
      <c r="B6420" s="54">
        <f t="shared" si="259"/>
        <v>1</v>
      </c>
      <c r="C6420" s="54">
        <f t="shared" si="260"/>
        <v>6411</v>
      </c>
      <c r="D6420" s="60">
        <v>97556.060672445223</v>
      </c>
      <c r="G6420" s="63"/>
      <c r="I6420" s="64"/>
      <c r="J6420" s="64"/>
      <c r="K6420" s="65"/>
      <c r="M6420" s="64"/>
      <c r="N6420" s="66"/>
      <c r="O6420" s="66"/>
      <c r="Q6420" s="67"/>
      <c r="R6420" s="68"/>
      <c r="S6420" s="63"/>
      <c r="AC6420" s="63">
        <v>94648.316696620081</v>
      </c>
      <c r="AD6420" s="63"/>
      <c r="AE6420" s="54" t="s">
        <v>176</v>
      </c>
      <c r="AG6420" s="63"/>
      <c r="AK6420" s="64"/>
      <c r="AL6420" s="64"/>
      <c r="AM6420" s="65"/>
      <c r="AO6420" s="64"/>
      <c r="AP6420" s="66"/>
      <c r="AQ6420" s="66"/>
      <c r="AS6420" s="67"/>
      <c r="AT6420" s="68"/>
    </row>
    <row r="6421" spans="1:46" x14ac:dyDescent="0.25">
      <c r="A6421" s="60">
        <v>97570.876661913935</v>
      </c>
      <c r="B6421" s="54">
        <f t="shared" si="259"/>
        <v>2</v>
      </c>
      <c r="C6421" s="54">
        <f t="shared" si="260"/>
        <v>6412</v>
      </c>
      <c r="D6421" s="60">
        <v>97570.876661913935</v>
      </c>
      <c r="G6421" s="63"/>
      <c r="I6421" s="64"/>
      <c r="J6421" s="64"/>
      <c r="K6421" s="65"/>
      <c r="M6421" s="64"/>
      <c r="N6421" s="66"/>
      <c r="O6421" s="66"/>
      <c r="Q6421" s="67"/>
      <c r="R6421" s="68"/>
      <c r="S6421" s="63"/>
      <c r="AC6421" s="63">
        <v>94662.319663324393</v>
      </c>
      <c r="AD6421" s="63"/>
      <c r="AE6421" s="54" t="s">
        <v>177</v>
      </c>
      <c r="AG6421" s="63"/>
      <c r="AK6421" s="64"/>
      <c r="AL6421" s="64"/>
      <c r="AM6421" s="65"/>
      <c r="AO6421" s="64"/>
      <c r="AP6421" s="66"/>
      <c r="AQ6421" s="66"/>
      <c r="AS6421" s="67"/>
      <c r="AT6421" s="68"/>
    </row>
    <row r="6422" spans="1:46" x14ac:dyDescent="0.25">
      <c r="A6422" s="60">
        <v>97585.780492182355</v>
      </c>
      <c r="B6422" s="54">
        <f t="shared" si="259"/>
        <v>3</v>
      </c>
      <c r="C6422" s="54">
        <f t="shared" si="260"/>
        <v>6413</v>
      </c>
      <c r="D6422" s="60">
        <v>97585.780492182355</v>
      </c>
      <c r="G6422" s="63"/>
      <c r="I6422" s="64"/>
      <c r="J6422" s="64"/>
      <c r="K6422" s="65"/>
      <c r="M6422" s="64"/>
      <c r="N6422" s="66"/>
      <c r="O6422" s="66"/>
      <c r="Q6422" s="67"/>
      <c r="R6422" s="68"/>
      <c r="S6422" s="63"/>
      <c r="AC6422" s="63">
        <v>94677.895501269493</v>
      </c>
      <c r="AD6422" s="63"/>
      <c r="AE6422" s="54" t="s">
        <v>176</v>
      </c>
      <c r="AG6422" s="63"/>
      <c r="AK6422" s="64"/>
      <c r="AL6422" s="64"/>
      <c r="AM6422" s="65"/>
      <c r="AO6422" s="64"/>
      <c r="AP6422" s="66"/>
      <c r="AQ6422" s="66"/>
      <c r="AS6422" s="67"/>
      <c r="AT6422" s="68"/>
    </row>
    <row r="6423" spans="1:46" x14ac:dyDescent="0.25">
      <c r="A6423" s="60">
        <v>97600.795366793871</v>
      </c>
      <c r="B6423" s="54">
        <f t="shared" si="259"/>
        <v>4</v>
      </c>
      <c r="C6423" s="54">
        <f t="shared" si="260"/>
        <v>6414</v>
      </c>
      <c r="D6423" s="60">
        <v>97600.795366793871</v>
      </c>
      <c r="G6423" s="63"/>
      <c r="I6423" s="64"/>
      <c r="J6423" s="64"/>
      <c r="K6423" s="65"/>
      <c r="M6423" s="64"/>
      <c r="N6423" s="66"/>
      <c r="O6423" s="66"/>
      <c r="Q6423" s="67"/>
      <c r="R6423" s="68"/>
      <c r="S6423" s="63"/>
      <c r="AC6423" s="63">
        <v>94691.875265792012</v>
      </c>
      <c r="AD6423" s="63"/>
      <c r="AE6423" s="54" t="s">
        <v>177</v>
      </c>
      <c r="AG6423" s="63"/>
      <c r="AK6423" s="64"/>
      <c r="AL6423" s="64"/>
      <c r="AM6423" s="65"/>
      <c r="AO6423" s="64"/>
      <c r="AP6423" s="66"/>
      <c r="AQ6423" s="66"/>
      <c r="AS6423" s="67"/>
      <c r="AT6423" s="68"/>
    </row>
    <row r="6424" spans="1:46" x14ac:dyDescent="0.25">
      <c r="A6424" s="60">
        <v>97615.934879026376</v>
      </c>
      <c r="B6424" s="54">
        <f t="shared" si="259"/>
        <v>5</v>
      </c>
      <c r="C6424" s="54">
        <f t="shared" si="260"/>
        <v>6415</v>
      </c>
      <c r="D6424" s="60">
        <v>97615.934879026376</v>
      </c>
      <c r="G6424" s="63"/>
      <c r="I6424" s="64"/>
      <c r="J6424" s="64"/>
      <c r="K6424" s="65"/>
      <c r="M6424" s="64"/>
      <c r="N6424" s="66"/>
      <c r="O6424" s="66"/>
      <c r="Q6424" s="67"/>
      <c r="R6424" s="68"/>
      <c r="S6424" s="63"/>
      <c r="AC6424" s="63">
        <v>94707.349288999569</v>
      </c>
      <c r="AD6424" s="63"/>
      <c r="AE6424" s="54" t="s">
        <v>176</v>
      </c>
      <c r="AG6424" s="63"/>
      <c r="AK6424" s="64"/>
      <c r="AL6424" s="64"/>
      <c r="AM6424" s="65"/>
      <c r="AO6424" s="64"/>
      <c r="AP6424" s="66"/>
      <c r="AQ6424" s="66"/>
      <c r="AS6424" s="67"/>
      <c r="AT6424" s="68"/>
    </row>
    <row r="6425" spans="1:46" x14ac:dyDescent="0.25">
      <c r="A6425" s="60">
        <v>97631.205606348347</v>
      </c>
      <c r="B6425" s="54">
        <f t="shared" si="259"/>
        <v>6</v>
      </c>
      <c r="C6425" s="54">
        <f t="shared" si="260"/>
        <v>6416</v>
      </c>
      <c r="D6425" s="60">
        <v>97631.205606348347</v>
      </c>
      <c r="G6425" s="63"/>
      <c r="I6425" s="64"/>
      <c r="J6425" s="64"/>
      <c r="K6425" s="65"/>
      <c r="M6425" s="64"/>
      <c r="N6425" s="66"/>
      <c r="O6425" s="66"/>
      <c r="Q6425" s="67"/>
      <c r="R6425" s="68"/>
      <c r="S6425" s="63"/>
      <c r="AC6425" s="63">
        <v>94721.468855510931</v>
      </c>
      <c r="AD6425" s="63"/>
      <c r="AE6425" s="54" t="s">
        <v>177</v>
      </c>
      <c r="AG6425" s="63"/>
      <c r="AK6425" s="64"/>
      <c r="AL6425" s="64"/>
      <c r="AM6425" s="65"/>
      <c r="AO6425" s="64"/>
      <c r="AP6425" s="66"/>
      <c r="AQ6425" s="66"/>
      <c r="AS6425" s="67"/>
      <c r="AT6425" s="68"/>
    </row>
    <row r="6426" spans="1:46" x14ac:dyDescent="0.25">
      <c r="A6426" s="60">
        <v>97646.606428842526</v>
      </c>
      <c r="B6426" s="54">
        <f t="shared" si="259"/>
        <v>7</v>
      </c>
      <c r="C6426" s="54">
        <f t="shared" si="260"/>
        <v>6417</v>
      </c>
      <c r="D6426" s="60">
        <v>97646.606428842526</v>
      </c>
      <c r="G6426" s="63"/>
      <c r="I6426" s="64"/>
      <c r="J6426" s="64"/>
      <c r="K6426" s="65"/>
      <c r="M6426" s="64"/>
      <c r="N6426" s="66"/>
      <c r="O6426" s="66"/>
      <c r="Q6426" s="67"/>
      <c r="R6426" s="68"/>
      <c r="S6426" s="63"/>
      <c r="AC6426" s="63">
        <v>94736.71105675539</v>
      </c>
      <c r="AD6426" s="63"/>
      <c r="AE6426" s="54" t="s">
        <v>176</v>
      </c>
      <c r="AG6426" s="63"/>
      <c r="AK6426" s="64"/>
      <c r="AL6426" s="64"/>
      <c r="AM6426" s="65"/>
      <c r="AO6426" s="64"/>
      <c r="AP6426" s="66"/>
      <c r="AQ6426" s="66"/>
      <c r="AS6426" s="67"/>
      <c r="AT6426" s="68"/>
    </row>
    <row r="6427" spans="1:46" x14ac:dyDescent="0.25">
      <c r="A6427" s="60">
        <v>97662.122808865737</v>
      </c>
      <c r="B6427" s="54">
        <f t="shared" si="259"/>
        <v>8</v>
      </c>
      <c r="C6427" s="54">
        <f t="shared" si="260"/>
        <v>6418</v>
      </c>
      <c r="D6427" s="60">
        <v>97662.122808865737</v>
      </c>
      <c r="G6427" s="63"/>
      <c r="I6427" s="64"/>
      <c r="J6427" s="64"/>
      <c r="K6427" s="65"/>
      <c r="M6427" s="64"/>
      <c r="N6427" s="66"/>
      <c r="O6427" s="66"/>
      <c r="Q6427" s="67"/>
      <c r="R6427" s="68"/>
      <c r="S6427" s="63"/>
      <c r="AC6427" s="63">
        <v>94751.099807288498</v>
      </c>
      <c r="AD6427" s="63"/>
      <c r="AE6427" s="54" t="s">
        <v>177</v>
      </c>
      <c r="AG6427" s="63"/>
      <c r="AK6427" s="64"/>
      <c r="AL6427" s="64"/>
      <c r="AM6427" s="65"/>
      <c r="AO6427" s="64"/>
      <c r="AP6427" s="66"/>
      <c r="AQ6427" s="66"/>
      <c r="AS6427" s="67"/>
      <c r="AT6427" s="68"/>
    </row>
    <row r="6428" spans="1:46" x14ac:dyDescent="0.25">
      <c r="A6428" s="60">
        <v>97677.74015545845</v>
      </c>
      <c r="B6428" s="54">
        <f t="shared" si="259"/>
        <v>9</v>
      </c>
      <c r="C6428" s="54">
        <f t="shared" si="260"/>
        <v>6419</v>
      </c>
      <c r="D6428" s="60">
        <v>97677.74015545845</v>
      </c>
      <c r="G6428" s="63"/>
      <c r="I6428" s="64"/>
      <c r="J6428" s="64"/>
      <c r="K6428" s="65"/>
      <c r="M6428" s="64"/>
      <c r="N6428" s="66"/>
      <c r="O6428" s="66"/>
      <c r="Q6428" s="67"/>
      <c r="R6428" s="68"/>
      <c r="S6428" s="63"/>
      <c r="AC6428" s="63">
        <v>94766.02039177902</v>
      </c>
      <c r="AD6428" s="63"/>
      <c r="AE6428" s="54" t="s">
        <v>176</v>
      </c>
      <c r="AG6428" s="63"/>
      <c r="AK6428" s="64"/>
      <c r="AL6428" s="64"/>
      <c r="AM6428" s="65"/>
      <c r="AO6428" s="64"/>
      <c r="AP6428" s="66"/>
      <c r="AQ6428" s="66"/>
      <c r="AS6428" s="67"/>
      <c r="AT6428" s="68"/>
    </row>
    <row r="6429" spans="1:46" x14ac:dyDescent="0.25">
      <c r="A6429" s="60">
        <v>97693.423554617446</v>
      </c>
      <c r="B6429" s="54">
        <f t="shared" si="259"/>
        <v>10</v>
      </c>
      <c r="C6429" s="54">
        <f t="shared" si="260"/>
        <v>6420</v>
      </c>
      <c r="D6429" s="60">
        <v>97693.423554617446</v>
      </c>
      <c r="G6429" s="63"/>
      <c r="I6429" s="64"/>
      <c r="J6429" s="64"/>
      <c r="K6429" s="65"/>
      <c r="M6429" s="64"/>
      <c r="N6429" s="66"/>
      <c r="O6429" s="66"/>
      <c r="Q6429" s="67"/>
      <c r="R6429" s="68"/>
      <c r="S6429" s="63"/>
      <c r="AC6429" s="63">
        <v>94780.749005728401</v>
      </c>
      <c r="AD6429" s="63"/>
      <c r="AE6429" s="54" t="s">
        <v>177</v>
      </c>
      <c r="AG6429" s="63"/>
      <c r="AK6429" s="64"/>
      <c r="AL6429" s="64"/>
      <c r="AM6429" s="65"/>
      <c r="AO6429" s="64"/>
      <c r="AP6429" s="66"/>
      <c r="AQ6429" s="66"/>
      <c r="AS6429" s="67"/>
      <c r="AT6429" s="68"/>
    </row>
    <row r="6430" spans="1:46" x14ac:dyDescent="0.25">
      <c r="A6430" s="60">
        <v>97709.150327204261</v>
      </c>
      <c r="B6430" s="54">
        <f t="shared" si="259"/>
        <v>11</v>
      </c>
      <c r="C6430" s="54">
        <f t="shared" si="260"/>
        <v>6421</v>
      </c>
      <c r="D6430" s="60">
        <v>97709.150327204261</v>
      </c>
      <c r="G6430" s="63"/>
      <c r="I6430" s="64"/>
      <c r="J6430" s="64"/>
      <c r="K6430" s="65"/>
      <c r="M6430" s="64"/>
      <c r="N6430" s="66"/>
      <c r="O6430" s="66"/>
      <c r="Q6430" s="67"/>
      <c r="R6430" s="68"/>
      <c r="S6430" s="63"/>
      <c r="AC6430" s="63">
        <v>94795.313940105028</v>
      </c>
      <c r="AD6430" s="63"/>
      <c r="AE6430" s="54" t="s">
        <v>176</v>
      </c>
      <c r="AG6430" s="63"/>
      <c r="AK6430" s="64"/>
      <c r="AL6430" s="64"/>
      <c r="AM6430" s="65"/>
      <c r="AO6430" s="64"/>
      <c r="AP6430" s="66"/>
      <c r="AQ6430" s="66"/>
      <c r="AS6430" s="67"/>
      <c r="AT6430" s="68"/>
    </row>
    <row r="6431" spans="1:46" x14ac:dyDescent="0.25">
      <c r="A6431" s="60">
        <v>97724.872870035004</v>
      </c>
      <c r="B6431" s="54">
        <f t="shared" si="259"/>
        <v>12</v>
      </c>
      <c r="C6431" s="54">
        <f t="shared" si="260"/>
        <v>6422</v>
      </c>
      <c r="D6431" s="60">
        <v>97724.872870035004</v>
      </c>
      <c r="G6431" s="63"/>
      <c r="I6431" s="64"/>
      <c r="J6431" s="64"/>
      <c r="K6431" s="65"/>
      <c r="M6431" s="64"/>
      <c r="N6431" s="66"/>
      <c r="O6431" s="66"/>
      <c r="Q6431" s="67"/>
      <c r="R6431" s="68"/>
      <c r="S6431" s="63"/>
      <c r="AC6431" s="63">
        <v>94810.383301697206</v>
      </c>
      <c r="AD6431" s="63"/>
      <c r="AE6431" s="54" t="s">
        <v>177</v>
      </c>
      <c r="AG6431" s="63"/>
      <c r="AK6431" s="64"/>
      <c r="AL6431" s="64"/>
      <c r="AM6431" s="65"/>
      <c r="AO6431" s="64"/>
      <c r="AP6431" s="66"/>
      <c r="AQ6431" s="66"/>
      <c r="AS6431" s="67"/>
      <c r="AT6431" s="68"/>
    </row>
    <row r="6432" spans="1:46" x14ac:dyDescent="0.25">
      <c r="A6432" s="60">
        <v>97740.568655834999</v>
      </c>
      <c r="B6432" s="54">
        <f t="shared" si="259"/>
        <v>13</v>
      </c>
      <c r="C6432" s="54">
        <f t="shared" si="260"/>
        <v>6423</v>
      </c>
      <c r="D6432" s="60">
        <v>97740.568655834999</v>
      </c>
      <c r="G6432" s="63"/>
      <c r="I6432" s="64"/>
      <c r="J6432" s="64"/>
      <c r="K6432" s="65"/>
      <c r="M6432" s="64"/>
      <c r="N6432" s="66"/>
      <c r="O6432" s="66"/>
      <c r="Q6432" s="67"/>
      <c r="R6432" s="68"/>
      <c r="S6432" s="63"/>
      <c r="AC6432" s="63">
        <v>94824.626280506141</v>
      </c>
      <c r="AD6432" s="63"/>
      <c r="AE6432" s="54" t="s">
        <v>176</v>
      </c>
      <c r="AG6432" s="63"/>
      <c r="AK6432" s="64"/>
      <c r="AL6432" s="64"/>
      <c r="AM6432" s="65"/>
      <c r="AO6432" s="64"/>
      <c r="AP6432" s="66"/>
      <c r="AQ6432" s="66"/>
      <c r="AS6432" s="67"/>
      <c r="AT6432" s="68"/>
    </row>
    <row r="6433" spans="1:46" x14ac:dyDescent="0.25">
      <c r="A6433" s="60">
        <v>97756.190170455258</v>
      </c>
      <c r="B6433" s="54">
        <f t="shared" si="259"/>
        <v>14</v>
      </c>
      <c r="C6433" s="54">
        <f t="shared" si="260"/>
        <v>6424</v>
      </c>
      <c r="D6433" s="60">
        <v>97756.190170455258</v>
      </c>
      <c r="G6433" s="63"/>
      <c r="I6433" s="64"/>
      <c r="J6433" s="64"/>
      <c r="K6433" s="65"/>
      <c r="M6433" s="64"/>
      <c r="N6433" s="66"/>
      <c r="O6433" s="66"/>
      <c r="Q6433" s="67"/>
      <c r="R6433" s="68"/>
      <c r="S6433" s="63"/>
      <c r="AC6433" s="63">
        <v>94839.973855564836</v>
      </c>
      <c r="AD6433" s="63"/>
      <c r="AE6433" s="54" t="s">
        <v>177</v>
      </c>
      <c r="AG6433" s="63"/>
      <c r="AK6433" s="64"/>
      <c r="AL6433" s="64"/>
      <c r="AM6433" s="65"/>
      <c r="AO6433" s="64"/>
      <c r="AP6433" s="66"/>
      <c r="AQ6433" s="66"/>
      <c r="AS6433" s="67"/>
      <c r="AT6433" s="68"/>
    </row>
    <row r="6434" spans="1:46" x14ac:dyDescent="0.25">
      <c r="A6434" s="60">
        <v>97771.723933149595</v>
      </c>
      <c r="B6434" s="54">
        <f t="shared" si="259"/>
        <v>15</v>
      </c>
      <c r="C6434" s="54">
        <f t="shared" si="260"/>
        <v>6425</v>
      </c>
      <c r="D6434" s="60">
        <v>97771.723933149595</v>
      </c>
      <c r="G6434" s="63"/>
      <c r="I6434" s="64"/>
      <c r="J6434" s="64"/>
      <c r="K6434" s="65"/>
      <c r="M6434" s="64"/>
      <c r="N6434" s="66"/>
      <c r="O6434" s="66"/>
      <c r="Q6434" s="67"/>
      <c r="R6434" s="68"/>
      <c r="S6434" s="63"/>
      <c r="AC6434" s="63">
        <v>94853.994518433232</v>
      </c>
      <c r="AD6434" s="63"/>
      <c r="AE6434" s="54" t="s">
        <v>176</v>
      </c>
      <c r="AG6434" s="63"/>
      <c r="AK6434" s="64"/>
      <c r="AL6434" s="64"/>
      <c r="AM6434" s="65"/>
      <c r="AO6434" s="64"/>
      <c r="AP6434" s="66"/>
      <c r="AQ6434" s="66"/>
      <c r="AS6434" s="67"/>
      <c r="AT6434" s="68"/>
    </row>
    <row r="6435" spans="1:46" x14ac:dyDescent="0.25">
      <c r="A6435" s="60">
        <v>97787.13468200108</v>
      </c>
      <c r="B6435" s="54">
        <f t="shared" si="259"/>
        <v>16</v>
      </c>
      <c r="C6435" s="54">
        <f t="shared" si="260"/>
        <v>6426</v>
      </c>
      <c r="D6435" s="60">
        <v>97787.13468200108</v>
      </c>
      <c r="G6435" s="63"/>
      <c r="I6435" s="64"/>
      <c r="J6435" s="64"/>
      <c r="K6435" s="65"/>
      <c r="M6435" s="64"/>
      <c r="N6435" s="66"/>
      <c r="O6435" s="66"/>
      <c r="Q6435" s="67"/>
      <c r="R6435" s="68"/>
      <c r="S6435" s="63"/>
      <c r="AC6435" s="63">
        <v>94869.512353662401</v>
      </c>
      <c r="AD6435" s="63"/>
      <c r="AE6435" s="54" t="s">
        <v>177</v>
      </c>
      <c r="AG6435" s="63"/>
      <c r="AK6435" s="64"/>
      <c r="AL6435" s="64"/>
      <c r="AM6435" s="65"/>
      <c r="AO6435" s="64"/>
      <c r="AP6435" s="66"/>
      <c r="AQ6435" s="66"/>
      <c r="AS6435" s="67"/>
      <c r="AT6435" s="68"/>
    </row>
    <row r="6436" spans="1:46" x14ac:dyDescent="0.25">
      <c r="A6436" s="60">
        <v>97802.423647248652</v>
      </c>
      <c r="B6436" s="54">
        <f t="shared" si="259"/>
        <v>17</v>
      </c>
      <c r="C6436" s="54">
        <f t="shared" si="260"/>
        <v>6427</v>
      </c>
      <c r="D6436" s="60">
        <v>97802.423647248652</v>
      </c>
      <c r="G6436" s="63"/>
      <c r="I6436" s="64"/>
      <c r="J6436" s="64"/>
      <c r="K6436" s="65"/>
      <c r="M6436" s="64"/>
      <c r="N6436" s="66"/>
      <c r="O6436" s="66"/>
      <c r="Q6436" s="67"/>
      <c r="R6436" s="68"/>
      <c r="S6436" s="63"/>
      <c r="AC6436" s="63">
        <v>94883.458888730966</v>
      </c>
      <c r="AD6436" s="63"/>
      <c r="AE6436" s="54" t="s">
        <v>176</v>
      </c>
      <c r="AG6436" s="63"/>
      <c r="AK6436" s="64"/>
      <c r="AL6436" s="64"/>
      <c r="AM6436" s="65"/>
      <c r="AO6436" s="64"/>
      <c r="AP6436" s="66"/>
      <c r="AQ6436" s="66"/>
      <c r="AS6436" s="67"/>
      <c r="AT6436" s="68"/>
    </row>
    <row r="6437" spans="1:46" x14ac:dyDescent="0.25">
      <c r="A6437" s="60">
        <v>97817.574404189829</v>
      </c>
      <c r="B6437" s="54">
        <f t="shared" si="259"/>
        <v>18</v>
      </c>
      <c r="C6437" s="54">
        <f t="shared" si="260"/>
        <v>6428</v>
      </c>
      <c r="D6437" s="60">
        <v>97817.574404189829</v>
      </c>
      <c r="G6437" s="63"/>
      <c r="I6437" s="64"/>
      <c r="J6437" s="64"/>
      <c r="K6437" s="65"/>
      <c r="M6437" s="64"/>
      <c r="N6437" s="66"/>
      <c r="O6437" s="66"/>
      <c r="Q6437" s="67"/>
      <c r="R6437" s="68"/>
      <c r="S6437" s="63"/>
      <c r="AC6437" s="63">
        <v>94899.011429717764</v>
      </c>
      <c r="AD6437" s="63"/>
      <c r="AE6437" s="54" t="s">
        <v>177</v>
      </c>
      <c r="AG6437" s="63"/>
      <c r="AK6437" s="64"/>
      <c r="AL6437" s="64"/>
      <c r="AM6437" s="65"/>
      <c r="AO6437" s="64"/>
      <c r="AP6437" s="66"/>
      <c r="AQ6437" s="66"/>
      <c r="AS6437" s="67"/>
      <c r="AT6437" s="68"/>
    </row>
    <row r="6438" spans="1:46" x14ac:dyDescent="0.25">
      <c r="A6438" s="60">
        <v>97832.60478617996</v>
      </c>
      <c r="B6438" s="54">
        <f t="shared" si="259"/>
        <v>19</v>
      </c>
      <c r="C6438" s="54">
        <f t="shared" si="260"/>
        <v>6429</v>
      </c>
      <c r="D6438" s="60">
        <v>97832.60478617996</v>
      </c>
      <c r="G6438" s="63"/>
      <c r="I6438" s="64"/>
      <c r="J6438" s="64"/>
      <c r="K6438" s="65"/>
      <c r="M6438" s="64"/>
      <c r="N6438" s="66"/>
      <c r="O6438" s="66"/>
      <c r="Q6438" s="67"/>
      <c r="R6438" s="68"/>
      <c r="S6438" s="63"/>
      <c r="AC6438" s="63">
        <v>94913.052628275007</v>
      </c>
      <c r="AD6438" s="63"/>
      <c r="AE6438" s="54" t="s">
        <v>176</v>
      </c>
      <c r="AG6438" s="63"/>
      <c r="AK6438" s="64"/>
      <c r="AL6438" s="64"/>
      <c r="AM6438" s="65"/>
      <c r="AO6438" s="64"/>
      <c r="AP6438" s="66"/>
      <c r="AQ6438" s="66"/>
      <c r="AS6438" s="67"/>
      <c r="AT6438" s="68"/>
    </row>
    <row r="6439" spans="1:46" x14ac:dyDescent="0.25">
      <c r="A6439" s="60">
        <v>97847.516872704495</v>
      </c>
      <c r="B6439" s="54">
        <f t="shared" si="259"/>
        <v>20</v>
      </c>
      <c r="C6439" s="54">
        <f t="shared" si="260"/>
        <v>6430</v>
      </c>
      <c r="D6439" s="60">
        <v>97847.516872704495</v>
      </c>
      <c r="G6439" s="63"/>
      <c r="I6439" s="64"/>
      <c r="J6439" s="64"/>
      <c r="K6439" s="65"/>
      <c r="M6439" s="64"/>
      <c r="N6439" s="66"/>
      <c r="O6439" s="66"/>
      <c r="Q6439" s="67"/>
      <c r="R6439" s="68"/>
      <c r="S6439" s="63"/>
      <c r="AC6439" s="63">
        <v>94928.490469626617</v>
      </c>
      <c r="AD6439" s="63"/>
      <c r="AE6439" s="54" t="s">
        <v>177</v>
      </c>
      <c r="AG6439" s="63"/>
      <c r="AK6439" s="64"/>
      <c r="AL6439" s="64"/>
      <c r="AM6439" s="65"/>
      <c r="AO6439" s="64"/>
      <c r="AP6439" s="66"/>
      <c r="AQ6439" s="66"/>
      <c r="AS6439" s="67"/>
      <c r="AT6439" s="68"/>
    </row>
    <row r="6440" spans="1:46" x14ac:dyDescent="0.25">
      <c r="A6440" s="60">
        <v>97862.343088499736</v>
      </c>
      <c r="B6440" s="54">
        <f t="shared" si="259"/>
        <v>21</v>
      </c>
      <c r="C6440" s="54">
        <f t="shared" si="260"/>
        <v>6431</v>
      </c>
      <c r="D6440" s="60">
        <v>97862.343088499736</v>
      </c>
      <c r="G6440" s="63"/>
      <c r="I6440" s="64"/>
      <c r="J6440" s="64"/>
      <c r="K6440" s="65"/>
      <c r="M6440" s="64"/>
      <c r="N6440" s="66"/>
      <c r="O6440" s="66"/>
      <c r="Q6440" s="67"/>
      <c r="R6440" s="68"/>
      <c r="S6440" s="63"/>
      <c r="AC6440" s="63">
        <v>94942.779759236146</v>
      </c>
      <c r="AD6440" s="63"/>
      <c r="AE6440" s="54" t="s">
        <v>176</v>
      </c>
      <c r="AG6440" s="63"/>
      <c r="AK6440" s="64"/>
      <c r="AL6440" s="64"/>
      <c r="AM6440" s="65"/>
      <c r="AO6440" s="64"/>
      <c r="AP6440" s="66"/>
      <c r="AQ6440" s="66"/>
      <c r="AS6440" s="67"/>
      <c r="AT6440" s="68"/>
    </row>
    <row r="6441" spans="1:46" x14ac:dyDescent="0.25">
      <c r="A6441" s="60">
        <v>97877.09889445873</v>
      </c>
      <c r="B6441" s="54">
        <f t="shared" si="259"/>
        <v>22</v>
      </c>
      <c r="C6441" s="54">
        <f t="shared" si="260"/>
        <v>6432</v>
      </c>
      <c r="D6441" s="60">
        <v>97877.09889445873</v>
      </c>
      <c r="G6441" s="63"/>
      <c r="I6441" s="64"/>
      <c r="J6441" s="64"/>
      <c r="K6441" s="65"/>
      <c r="M6441" s="64"/>
      <c r="N6441" s="66"/>
      <c r="O6441" s="66"/>
      <c r="Q6441" s="67"/>
      <c r="R6441" s="68"/>
      <c r="S6441" s="63"/>
      <c r="AC6441" s="63">
        <v>94957.959594785701</v>
      </c>
      <c r="AD6441" s="63"/>
      <c r="AE6441" s="54" t="s">
        <v>177</v>
      </c>
      <c r="AG6441" s="63"/>
      <c r="AK6441" s="64"/>
      <c r="AL6441" s="64"/>
      <c r="AM6441" s="65"/>
      <c r="AO6441" s="64"/>
      <c r="AP6441" s="66"/>
      <c r="AQ6441" s="66"/>
      <c r="AS6441" s="67"/>
      <c r="AT6441" s="68"/>
    </row>
    <row r="6442" spans="1:46" x14ac:dyDescent="0.25">
      <c r="A6442" s="60">
        <v>97891.826066180598</v>
      </c>
      <c r="B6442" s="54">
        <f t="shared" si="259"/>
        <v>23</v>
      </c>
      <c r="C6442" s="54">
        <f t="shared" si="260"/>
        <v>6433</v>
      </c>
      <c r="D6442" s="60">
        <v>97891.826066180598</v>
      </c>
      <c r="G6442" s="63"/>
      <c r="I6442" s="64"/>
      <c r="J6442" s="64"/>
      <c r="K6442" s="65"/>
      <c r="M6442" s="64"/>
      <c r="N6442" s="66"/>
      <c r="O6442" s="66"/>
      <c r="Q6442" s="67"/>
      <c r="R6442" s="68"/>
      <c r="S6442" s="63"/>
      <c r="AC6442" s="63">
        <v>94972.595110021066</v>
      </c>
      <c r="AD6442" s="63"/>
      <c r="AE6442" s="54" t="s">
        <v>176</v>
      </c>
      <c r="AG6442" s="63"/>
      <c r="AK6442" s="64"/>
      <c r="AL6442" s="64"/>
      <c r="AM6442" s="65"/>
      <c r="AO6442" s="64"/>
      <c r="AP6442" s="66"/>
      <c r="AQ6442" s="66"/>
      <c r="AS6442" s="67"/>
      <c r="AT6442" s="68"/>
    </row>
    <row r="6443" spans="1:46" x14ac:dyDescent="0.25">
      <c r="A6443" s="60">
        <v>97906.545968134422</v>
      </c>
      <c r="B6443" s="54">
        <f t="shared" si="259"/>
        <v>24</v>
      </c>
      <c r="C6443" s="54">
        <f t="shared" si="260"/>
        <v>6434</v>
      </c>
      <c r="D6443" s="60">
        <v>97906.545968134422</v>
      </c>
      <c r="G6443" s="63"/>
      <c r="I6443" s="64"/>
      <c r="J6443" s="64"/>
      <c r="K6443" s="65"/>
      <c r="M6443" s="64"/>
      <c r="N6443" s="66"/>
      <c r="O6443" s="66"/>
      <c r="Q6443" s="67"/>
      <c r="R6443" s="68"/>
      <c r="S6443" s="63"/>
      <c r="AC6443" s="63">
        <v>94987.416046048515</v>
      </c>
      <c r="AD6443" s="63"/>
      <c r="AE6443" s="54" t="s">
        <v>177</v>
      </c>
      <c r="AG6443" s="63"/>
      <c r="AK6443" s="64"/>
      <c r="AL6443" s="64"/>
      <c r="AM6443" s="65"/>
      <c r="AO6443" s="64"/>
      <c r="AP6443" s="66"/>
      <c r="AQ6443" s="66"/>
      <c r="AS6443" s="67"/>
      <c r="AT6443" s="68"/>
    </row>
    <row r="6444" spans="1:46" x14ac:dyDescent="0.25">
      <c r="A6444" s="60">
        <v>97921.302717832383</v>
      </c>
      <c r="B6444" s="54">
        <f t="shared" si="259"/>
        <v>1</v>
      </c>
      <c r="C6444" s="54">
        <f t="shared" si="260"/>
        <v>6435</v>
      </c>
      <c r="D6444" s="60">
        <v>97921.302717832383</v>
      </c>
      <c r="G6444" s="63"/>
      <c r="I6444" s="64"/>
      <c r="J6444" s="64"/>
      <c r="K6444" s="65"/>
      <c r="M6444" s="64"/>
      <c r="N6444" s="66"/>
      <c r="O6444" s="66"/>
      <c r="Q6444" s="67"/>
      <c r="R6444" s="68"/>
      <c r="S6444" s="63"/>
      <c r="AC6444" s="63">
        <v>95002.414677072782</v>
      </c>
      <c r="AD6444" s="63"/>
      <c r="AE6444" s="54" t="s">
        <v>176</v>
      </c>
      <c r="AG6444" s="63"/>
      <c r="AK6444" s="64"/>
      <c r="AL6444" s="64"/>
      <c r="AM6444" s="65"/>
      <c r="AO6444" s="64"/>
      <c r="AP6444" s="66"/>
      <c r="AQ6444" s="66"/>
      <c r="AS6444" s="67"/>
      <c r="AT6444" s="68"/>
    </row>
    <row r="6445" spans="1:46" x14ac:dyDescent="0.25">
      <c r="A6445" s="60">
        <v>97936.115566806868</v>
      </c>
      <c r="B6445" s="54">
        <f t="shared" si="259"/>
        <v>2</v>
      </c>
      <c r="C6445" s="54">
        <f t="shared" si="260"/>
        <v>6436</v>
      </c>
      <c r="D6445" s="60">
        <v>97936.115566806868</v>
      </c>
      <c r="G6445" s="63"/>
      <c r="I6445" s="64"/>
      <c r="J6445" s="64"/>
      <c r="K6445" s="65"/>
      <c r="M6445" s="64"/>
      <c r="N6445" s="66"/>
      <c r="O6445" s="66"/>
      <c r="Q6445" s="67"/>
      <c r="R6445" s="68"/>
      <c r="S6445" s="63"/>
      <c r="AC6445" s="63">
        <v>95016.856389444321</v>
      </c>
      <c r="AD6445" s="63"/>
      <c r="AE6445" s="54" t="s">
        <v>177</v>
      </c>
      <c r="AG6445" s="63"/>
      <c r="AK6445" s="64"/>
      <c r="AL6445" s="64"/>
      <c r="AM6445" s="65"/>
      <c r="AO6445" s="64"/>
      <c r="AP6445" s="66"/>
      <c r="AQ6445" s="66"/>
      <c r="AS6445" s="67"/>
      <c r="AT6445" s="68"/>
    </row>
    <row r="6446" spans="1:46" x14ac:dyDescent="0.25">
      <c r="A6446" s="60">
        <v>97951.023297544103</v>
      </c>
      <c r="B6446" s="54">
        <f t="shared" si="259"/>
        <v>3</v>
      </c>
      <c r="C6446" s="54">
        <f t="shared" si="260"/>
        <v>6437</v>
      </c>
      <c r="D6446" s="60">
        <v>97951.023297544103</v>
      </c>
      <c r="G6446" s="63"/>
      <c r="I6446" s="64"/>
      <c r="J6446" s="64"/>
      <c r="K6446" s="65"/>
      <c r="M6446" s="64"/>
      <c r="N6446" s="66"/>
      <c r="O6446" s="66"/>
      <c r="Q6446" s="67"/>
      <c r="R6446" s="68"/>
      <c r="S6446" s="63"/>
      <c r="AC6446" s="63">
        <v>95032.158774598502</v>
      </c>
      <c r="AD6446" s="63"/>
      <c r="AE6446" s="54" t="s">
        <v>176</v>
      </c>
      <c r="AG6446" s="63"/>
      <c r="AK6446" s="64"/>
      <c r="AL6446" s="64"/>
      <c r="AM6446" s="65"/>
      <c r="AO6446" s="64"/>
      <c r="AP6446" s="66"/>
      <c r="AQ6446" s="66"/>
      <c r="AS6446" s="67"/>
      <c r="AT6446" s="68"/>
    </row>
    <row r="6447" spans="1:46" x14ac:dyDescent="0.25">
      <c r="A6447" s="60">
        <v>97966.035834343638</v>
      </c>
      <c r="B6447" s="54">
        <f t="shared" si="259"/>
        <v>4</v>
      </c>
      <c r="C6447" s="54">
        <f t="shared" si="260"/>
        <v>6438</v>
      </c>
      <c r="D6447" s="60">
        <v>97966.035834343638</v>
      </c>
      <c r="G6447" s="63"/>
      <c r="I6447" s="64"/>
      <c r="J6447" s="64"/>
      <c r="K6447" s="65"/>
      <c r="M6447" s="64"/>
      <c r="N6447" s="66"/>
      <c r="O6447" s="66"/>
      <c r="Q6447" s="67"/>
      <c r="R6447" s="68"/>
      <c r="S6447" s="63"/>
      <c r="AC6447" s="63">
        <v>95046.29100439325</v>
      </c>
      <c r="AD6447" s="63"/>
      <c r="AE6447" s="54" t="s">
        <v>177</v>
      </c>
      <c r="AG6447" s="63"/>
      <c r="AK6447" s="64"/>
      <c r="AL6447" s="64"/>
      <c r="AM6447" s="65"/>
      <c r="AO6447" s="64"/>
      <c r="AP6447" s="66"/>
      <c r="AQ6447" s="66"/>
      <c r="AS6447" s="67"/>
      <c r="AT6447" s="68"/>
    </row>
    <row r="6448" spans="1:46" x14ac:dyDescent="0.25">
      <c r="A6448" s="60">
        <v>97981.179196699057</v>
      </c>
      <c r="B6448" s="54">
        <f t="shared" si="259"/>
        <v>5</v>
      </c>
      <c r="C6448" s="54">
        <f t="shared" si="260"/>
        <v>6439</v>
      </c>
      <c r="D6448" s="60">
        <v>97981.179196699057</v>
      </c>
      <c r="G6448" s="63"/>
      <c r="I6448" s="64"/>
      <c r="J6448" s="64"/>
      <c r="K6448" s="65"/>
      <c r="M6448" s="64"/>
      <c r="N6448" s="66"/>
      <c r="O6448" s="66"/>
      <c r="Q6448" s="67"/>
      <c r="R6448" s="68"/>
      <c r="S6448" s="63"/>
      <c r="AC6448" s="63">
        <v>95061.786467720289</v>
      </c>
      <c r="AD6448" s="63"/>
      <c r="AE6448" s="54" t="s">
        <v>176</v>
      </c>
      <c r="AG6448" s="63"/>
      <c r="AK6448" s="64"/>
      <c r="AL6448" s="64"/>
      <c r="AM6448" s="65"/>
      <c r="AO6448" s="64"/>
      <c r="AP6448" s="66"/>
      <c r="AQ6448" s="66"/>
      <c r="AS6448" s="67"/>
      <c r="AT6448" s="68"/>
    </row>
    <row r="6449" spans="1:46" x14ac:dyDescent="0.25">
      <c r="A6449" s="60">
        <v>97996.448924253695</v>
      </c>
      <c r="B6449" s="54">
        <f t="shared" si="259"/>
        <v>6</v>
      </c>
      <c r="C6449" s="54">
        <f t="shared" si="260"/>
        <v>6440</v>
      </c>
      <c r="D6449" s="60">
        <v>97996.448924253695</v>
      </c>
      <c r="G6449" s="63"/>
      <c r="I6449" s="64"/>
      <c r="J6449" s="64"/>
      <c r="K6449" s="65"/>
      <c r="M6449" s="64"/>
      <c r="N6449" s="66"/>
      <c r="O6449" s="66"/>
      <c r="Q6449" s="67"/>
      <c r="R6449" s="68"/>
      <c r="S6449" s="63"/>
      <c r="AC6449" s="63">
        <v>95075.745014586486</v>
      </c>
      <c r="AD6449" s="63"/>
      <c r="AE6449" s="54" t="s">
        <v>177</v>
      </c>
      <c r="AG6449" s="63"/>
      <c r="AK6449" s="64"/>
      <c r="AL6449" s="64"/>
      <c r="AM6449" s="65"/>
      <c r="AO6449" s="64"/>
      <c r="AP6449" s="66"/>
      <c r="AQ6449" s="66"/>
      <c r="AS6449" s="67"/>
      <c r="AT6449" s="68"/>
    </row>
    <row r="6450" spans="1:46" x14ac:dyDescent="0.25">
      <c r="A6450" s="60">
        <v>98011.852363043465</v>
      </c>
      <c r="B6450" s="54">
        <f t="shared" si="259"/>
        <v>7</v>
      </c>
      <c r="C6450" s="54">
        <f t="shared" si="260"/>
        <v>6441</v>
      </c>
      <c r="D6450" s="60">
        <v>98011.852363043465</v>
      </c>
      <c r="G6450" s="63"/>
      <c r="I6450" s="64"/>
      <c r="J6450" s="64"/>
      <c r="K6450" s="65"/>
      <c r="M6450" s="64"/>
      <c r="N6450" s="66"/>
      <c r="O6450" s="66"/>
      <c r="Q6450" s="67"/>
      <c r="R6450" s="68"/>
      <c r="S6450" s="63"/>
      <c r="AC6450" s="63">
        <v>95091.295028678607</v>
      </c>
      <c r="AD6450" s="63"/>
      <c r="AE6450" s="54" t="s">
        <v>176</v>
      </c>
      <c r="AG6450" s="63"/>
      <c r="AK6450" s="64"/>
      <c r="AL6450" s="64"/>
      <c r="AM6450" s="65"/>
      <c r="AO6450" s="64"/>
      <c r="AP6450" s="66"/>
      <c r="AQ6450" s="66"/>
      <c r="AS6450" s="67"/>
      <c r="AT6450" s="68"/>
    </row>
    <row r="6451" spans="1:46" x14ac:dyDescent="0.25">
      <c r="A6451" s="60">
        <v>98027.369442062452</v>
      </c>
      <c r="B6451" s="54">
        <f t="shared" si="259"/>
        <v>8</v>
      </c>
      <c r="C6451" s="54">
        <f t="shared" si="260"/>
        <v>6442</v>
      </c>
      <c r="D6451" s="60">
        <v>98027.369442062452</v>
      </c>
      <c r="G6451" s="63"/>
      <c r="I6451" s="64"/>
      <c r="J6451" s="64"/>
      <c r="K6451" s="65"/>
      <c r="M6451" s="64"/>
      <c r="N6451" s="66"/>
      <c r="O6451" s="66"/>
      <c r="Q6451" s="67"/>
      <c r="R6451" s="68"/>
      <c r="S6451" s="63"/>
      <c r="AC6451" s="63">
        <v>95105.245067826938</v>
      </c>
      <c r="AD6451" s="63"/>
      <c r="AE6451" s="54" t="s">
        <v>177</v>
      </c>
      <c r="AG6451" s="63"/>
      <c r="AK6451" s="64"/>
      <c r="AL6451" s="64"/>
      <c r="AM6451" s="65"/>
      <c r="AO6451" s="64"/>
      <c r="AP6451" s="66"/>
      <c r="AQ6451" s="66"/>
      <c r="AS6451" s="67"/>
      <c r="AT6451" s="68"/>
    </row>
    <row r="6452" spans="1:46" x14ac:dyDescent="0.25">
      <c r="A6452" s="60">
        <v>98042.986613128334</v>
      </c>
      <c r="B6452" s="54">
        <f t="shared" si="259"/>
        <v>9</v>
      </c>
      <c r="C6452" s="54">
        <f t="shared" si="260"/>
        <v>6443</v>
      </c>
      <c r="D6452" s="60">
        <v>98042.986613128334</v>
      </c>
      <c r="G6452" s="63"/>
      <c r="I6452" s="64"/>
      <c r="J6452" s="64"/>
      <c r="K6452" s="65"/>
      <c r="M6452" s="64"/>
      <c r="N6452" s="66"/>
      <c r="O6452" s="66"/>
      <c r="Q6452" s="67"/>
      <c r="R6452" s="68"/>
      <c r="S6452" s="63"/>
      <c r="AC6452" s="63">
        <v>95120.702533906791</v>
      </c>
      <c r="AD6452" s="63"/>
      <c r="AE6452" s="54" t="s">
        <v>176</v>
      </c>
      <c r="AG6452" s="63"/>
      <c r="AK6452" s="64"/>
      <c r="AL6452" s="64"/>
      <c r="AM6452" s="65"/>
      <c r="AO6452" s="64"/>
      <c r="AP6452" s="66"/>
      <c r="AQ6452" s="66"/>
      <c r="AS6452" s="67"/>
      <c r="AT6452" s="68"/>
    </row>
    <row r="6453" spans="1:46" x14ac:dyDescent="0.25">
      <c r="A6453" s="60">
        <v>98058.672322421335</v>
      </c>
      <c r="B6453" s="54">
        <f t="shared" si="259"/>
        <v>10</v>
      </c>
      <c r="C6453" s="54">
        <f t="shared" si="260"/>
        <v>6444</v>
      </c>
      <c r="D6453" s="60">
        <v>98058.672322421335</v>
      </c>
      <c r="G6453" s="63"/>
      <c r="I6453" s="64"/>
      <c r="J6453" s="64"/>
      <c r="K6453" s="65"/>
      <c r="M6453" s="64"/>
      <c r="N6453" s="66"/>
      <c r="O6453" s="66"/>
      <c r="Q6453" s="67"/>
      <c r="R6453" s="68"/>
      <c r="S6453" s="63"/>
      <c r="AC6453" s="63">
        <v>95134.803786255419</v>
      </c>
      <c r="AD6453" s="63"/>
      <c r="AE6453" s="54" t="s">
        <v>177</v>
      </c>
      <c r="AG6453" s="63"/>
      <c r="AK6453" s="64"/>
      <c r="AL6453" s="64"/>
      <c r="AM6453" s="65"/>
      <c r="AO6453" s="64"/>
      <c r="AP6453" s="66"/>
      <c r="AQ6453" s="66"/>
      <c r="AS6453" s="67"/>
      <c r="AT6453" s="68"/>
    </row>
    <row r="6454" spans="1:46" x14ac:dyDescent="0.25">
      <c r="A6454" s="60">
        <v>98074.395310764201</v>
      </c>
      <c r="B6454" s="54">
        <f t="shared" si="259"/>
        <v>11</v>
      </c>
      <c r="C6454" s="54">
        <f t="shared" si="260"/>
        <v>6445</v>
      </c>
      <c r="D6454" s="60">
        <v>98074.395310764201</v>
      </c>
      <c r="G6454" s="63"/>
      <c r="I6454" s="64"/>
      <c r="J6454" s="64"/>
      <c r="K6454" s="65"/>
      <c r="M6454" s="64"/>
      <c r="N6454" s="66"/>
      <c r="O6454" s="66"/>
      <c r="Q6454" s="67"/>
      <c r="R6454" s="68"/>
      <c r="S6454" s="63"/>
      <c r="AC6454" s="63">
        <v>95150.036067056004</v>
      </c>
      <c r="AD6454" s="63"/>
      <c r="AE6454" s="54" t="s">
        <v>176</v>
      </c>
      <c r="AG6454" s="63"/>
      <c r="AK6454" s="64"/>
      <c r="AL6454" s="64"/>
      <c r="AM6454" s="65"/>
      <c r="AO6454" s="64"/>
      <c r="AP6454" s="66"/>
      <c r="AQ6454" s="66"/>
      <c r="AS6454" s="67"/>
      <c r="AT6454" s="68"/>
    </row>
    <row r="6455" spans="1:46" x14ac:dyDescent="0.25">
      <c r="A6455" s="60">
        <v>98090.121810677927</v>
      </c>
      <c r="B6455" s="54">
        <f t="shared" si="259"/>
        <v>12</v>
      </c>
      <c r="C6455" s="54">
        <f t="shared" si="260"/>
        <v>6446</v>
      </c>
      <c r="D6455" s="60">
        <v>98090.121810677927</v>
      </c>
      <c r="G6455" s="63"/>
      <c r="I6455" s="64"/>
      <c r="J6455" s="64"/>
      <c r="K6455" s="65"/>
      <c r="M6455" s="64"/>
      <c r="N6455" s="66"/>
      <c r="O6455" s="66"/>
      <c r="Q6455" s="67"/>
      <c r="R6455" s="68"/>
      <c r="S6455" s="63"/>
      <c r="AC6455" s="63">
        <v>95164.413833501749</v>
      </c>
      <c r="AD6455" s="63"/>
      <c r="AE6455" s="54" t="s">
        <v>177</v>
      </c>
      <c r="AG6455" s="63"/>
      <c r="AK6455" s="64"/>
      <c r="AL6455" s="64"/>
      <c r="AM6455" s="65"/>
      <c r="AO6455" s="64"/>
      <c r="AP6455" s="66"/>
      <c r="AQ6455" s="66"/>
      <c r="AS6455" s="67"/>
      <c r="AT6455" s="68"/>
    </row>
    <row r="6456" spans="1:46" x14ac:dyDescent="0.25">
      <c r="A6456" s="60">
        <v>98105.811343388632</v>
      </c>
      <c r="B6456" s="54">
        <f t="shared" si="259"/>
        <v>13</v>
      </c>
      <c r="C6456" s="54">
        <f t="shared" si="260"/>
        <v>6447</v>
      </c>
      <c r="D6456" s="60">
        <v>98105.811343388632</v>
      </c>
      <c r="G6456" s="63"/>
      <c r="I6456" s="64"/>
      <c r="J6456" s="64"/>
      <c r="K6456" s="65"/>
      <c r="M6456" s="64"/>
      <c r="N6456" s="66"/>
      <c r="O6456" s="66"/>
      <c r="Q6456" s="67"/>
      <c r="R6456" s="68"/>
      <c r="S6456" s="63"/>
      <c r="AC6456" s="63">
        <v>95179.329310411122</v>
      </c>
      <c r="AD6456" s="63"/>
      <c r="AE6456" s="54" t="s">
        <v>176</v>
      </c>
      <c r="AG6456" s="63"/>
      <c r="AK6456" s="64"/>
      <c r="AL6456" s="64"/>
      <c r="AM6456" s="65"/>
      <c r="AO6456" s="64"/>
      <c r="AP6456" s="66"/>
      <c r="AQ6456" s="66"/>
      <c r="AS6456" s="67"/>
      <c r="AT6456" s="68"/>
    </row>
    <row r="6457" spans="1:46" x14ac:dyDescent="0.25">
      <c r="A6457" s="60">
        <v>98121.438315205276</v>
      </c>
      <c r="B6457" s="54">
        <f t="shared" si="259"/>
        <v>14</v>
      </c>
      <c r="C6457" s="54">
        <f t="shared" si="260"/>
        <v>6448</v>
      </c>
      <c r="D6457" s="60">
        <v>98121.438315205276</v>
      </c>
      <c r="G6457" s="63"/>
      <c r="I6457" s="64"/>
      <c r="J6457" s="64"/>
      <c r="K6457" s="65"/>
      <c r="M6457" s="64"/>
      <c r="N6457" s="66"/>
      <c r="O6457" s="66"/>
      <c r="Q6457" s="67"/>
      <c r="R6457" s="68"/>
      <c r="S6457" s="63"/>
      <c r="AC6457" s="63">
        <v>95194.054814751726</v>
      </c>
      <c r="AD6457" s="63"/>
      <c r="AE6457" s="54" t="s">
        <v>177</v>
      </c>
      <c r="AG6457" s="63"/>
      <c r="AK6457" s="64"/>
      <c r="AL6457" s="64"/>
      <c r="AM6457" s="65"/>
      <c r="AO6457" s="64"/>
      <c r="AP6457" s="66"/>
      <c r="AQ6457" s="66"/>
      <c r="AS6457" s="67"/>
      <c r="AT6457" s="68"/>
    </row>
    <row r="6458" spans="1:46" x14ac:dyDescent="0.25">
      <c r="A6458" s="60">
        <v>98136.964894641191</v>
      </c>
      <c r="B6458" s="54">
        <f t="shared" si="259"/>
        <v>15</v>
      </c>
      <c r="C6458" s="54">
        <f t="shared" si="260"/>
        <v>6449</v>
      </c>
      <c r="D6458" s="60">
        <v>98136.964894641191</v>
      </c>
      <c r="G6458" s="63"/>
      <c r="I6458" s="64"/>
      <c r="J6458" s="64"/>
      <c r="K6458" s="65"/>
      <c r="M6458" s="64"/>
      <c r="N6458" s="66"/>
      <c r="O6458" s="66"/>
      <c r="Q6458" s="67"/>
      <c r="R6458" s="68"/>
      <c r="S6458" s="63"/>
      <c r="AC6458" s="63">
        <v>95208.623330258299</v>
      </c>
      <c r="AD6458" s="63"/>
      <c r="AE6458" s="54" t="s">
        <v>176</v>
      </c>
      <c r="AG6458" s="63"/>
      <c r="AK6458" s="64"/>
      <c r="AL6458" s="64"/>
      <c r="AM6458" s="65"/>
      <c r="AO6458" s="64"/>
      <c r="AP6458" s="66"/>
      <c r="AQ6458" s="66"/>
      <c r="AS6458" s="67"/>
      <c r="AT6458" s="68"/>
    </row>
    <row r="6459" spans="1:46" x14ac:dyDescent="0.25">
      <c r="A6459" s="60">
        <v>98152.381771394517</v>
      </c>
      <c r="B6459" s="54">
        <f t="shared" si="259"/>
        <v>16</v>
      </c>
      <c r="C6459" s="54">
        <f t="shared" si="260"/>
        <v>6450</v>
      </c>
      <c r="D6459" s="60">
        <v>98152.381771394517</v>
      </c>
      <c r="G6459" s="63"/>
      <c r="I6459" s="64"/>
      <c r="J6459" s="64"/>
      <c r="K6459" s="65"/>
      <c r="M6459" s="64"/>
      <c r="N6459" s="66"/>
      <c r="O6459" s="66"/>
      <c r="Q6459" s="67"/>
      <c r="R6459" s="68"/>
      <c r="S6459" s="63"/>
      <c r="AC6459" s="63">
        <v>95223.705072077457</v>
      </c>
      <c r="AD6459" s="63"/>
      <c r="AE6459" s="54" t="s">
        <v>177</v>
      </c>
      <c r="AG6459" s="63"/>
      <c r="AK6459" s="64"/>
      <c r="AL6459" s="64"/>
      <c r="AM6459" s="65"/>
      <c r="AO6459" s="64"/>
      <c r="AP6459" s="66"/>
      <c r="AQ6459" s="66"/>
      <c r="AS6459" s="67"/>
      <c r="AT6459" s="68"/>
    </row>
    <row r="6460" spans="1:46" x14ac:dyDescent="0.25">
      <c r="A6460" s="60">
        <v>98167.663649360184</v>
      </c>
      <c r="B6460" s="54">
        <f t="shared" si="259"/>
        <v>17</v>
      </c>
      <c r="C6460" s="54">
        <f t="shared" si="260"/>
        <v>6451</v>
      </c>
      <c r="D6460" s="60">
        <v>98167.663649360184</v>
      </c>
      <c r="G6460" s="63"/>
      <c r="I6460" s="64"/>
      <c r="J6460" s="64"/>
      <c r="K6460" s="65"/>
      <c r="M6460" s="64"/>
      <c r="N6460" s="66"/>
      <c r="O6460" s="66"/>
      <c r="Q6460" s="67"/>
      <c r="R6460" s="68"/>
      <c r="S6460" s="63"/>
      <c r="AC6460" s="63">
        <v>95237.964742519893</v>
      </c>
      <c r="AD6460" s="63"/>
      <c r="AE6460" s="54" t="s">
        <v>176</v>
      </c>
      <c r="AG6460" s="63"/>
      <c r="AK6460" s="64"/>
      <c r="AL6460" s="64"/>
      <c r="AM6460" s="65"/>
      <c r="AO6460" s="64"/>
      <c r="AP6460" s="66"/>
      <c r="AQ6460" s="66"/>
      <c r="AS6460" s="67"/>
      <c r="AT6460" s="68"/>
    </row>
    <row r="6461" spans="1:46" x14ac:dyDescent="0.25">
      <c r="A6461" s="60">
        <v>98182.820780481212</v>
      </c>
      <c r="B6461" s="54">
        <f t="shared" si="259"/>
        <v>18</v>
      </c>
      <c r="C6461" s="54">
        <f t="shared" si="260"/>
        <v>6452</v>
      </c>
      <c r="D6461" s="60">
        <v>98182.820780481212</v>
      </c>
      <c r="G6461" s="63"/>
      <c r="I6461" s="64"/>
      <c r="J6461" s="64"/>
      <c r="K6461" s="65"/>
      <c r="M6461" s="64"/>
      <c r="N6461" s="66"/>
      <c r="O6461" s="66"/>
      <c r="Q6461" s="67"/>
      <c r="R6461" s="68"/>
      <c r="S6461" s="63"/>
      <c r="AC6461" s="63">
        <v>95253.347291748505</v>
      </c>
      <c r="AD6461" s="63"/>
      <c r="AE6461" s="54" t="s">
        <v>177</v>
      </c>
      <c r="AG6461" s="63"/>
      <c r="AK6461" s="64"/>
      <c r="AL6461" s="64"/>
      <c r="AM6461" s="65"/>
      <c r="AO6461" s="64"/>
      <c r="AP6461" s="66"/>
      <c r="AQ6461" s="66"/>
      <c r="AS6461" s="67"/>
      <c r="AT6461" s="68"/>
    </row>
    <row r="6462" spans="1:46" x14ac:dyDescent="0.25">
      <c r="A6462" s="60">
        <v>98197.844736678991</v>
      </c>
      <c r="B6462" s="54">
        <f t="shared" si="259"/>
        <v>19</v>
      </c>
      <c r="C6462" s="54">
        <f t="shared" si="260"/>
        <v>6453</v>
      </c>
      <c r="D6462" s="60">
        <v>98197.844736678991</v>
      </c>
      <c r="G6462" s="63"/>
      <c r="I6462" s="64"/>
      <c r="J6462" s="64"/>
      <c r="K6462" s="65"/>
      <c r="M6462" s="64"/>
      <c r="N6462" s="66"/>
      <c r="O6462" s="66"/>
      <c r="Q6462" s="67"/>
      <c r="R6462" s="68"/>
      <c r="S6462" s="63"/>
      <c r="AC6462" s="63">
        <v>95267.398190690205</v>
      </c>
      <c r="AD6462" s="63"/>
      <c r="AE6462" s="54" t="s">
        <v>176</v>
      </c>
      <c r="AG6462" s="63"/>
      <c r="AK6462" s="64"/>
      <c r="AL6462" s="64"/>
      <c r="AM6462" s="65"/>
      <c r="AO6462" s="64"/>
      <c r="AP6462" s="66"/>
      <c r="AQ6462" s="66"/>
      <c r="AS6462" s="67"/>
      <c r="AT6462" s="68"/>
    </row>
    <row r="6463" spans="1:46" x14ac:dyDescent="0.25">
      <c r="A6463" s="60">
        <v>98212.763492555823</v>
      </c>
      <c r="B6463" s="54">
        <f t="shared" si="259"/>
        <v>20</v>
      </c>
      <c r="C6463" s="54">
        <f t="shared" si="260"/>
        <v>6454</v>
      </c>
      <c r="D6463" s="60">
        <v>98212.763492555823</v>
      </c>
      <c r="G6463" s="63"/>
      <c r="I6463" s="64"/>
      <c r="J6463" s="64"/>
      <c r="K6463" s="65"/>
      <c r="M6463" s="64"/>
      <c r="N6463" s="66"/>
      <c r="O6463" s="66"/>
      <c r="Q6463" s="67"/>
      <c r="R6463" s="68"/>
      <c r="S6463" s="63"/>
      <c r="AC6463" s="63">
        <v>95282.96547163371</v>
      </c>
      <c r="AD6463" s="63"/>
      <c r="AE6463" s="54" t="s">
        <v>177</v>
      </c>
      <c r="AG6463" s="63"/>
      <c r="AK6463" s="64"/>
      <c r="AL6463" s="64"/>
      <c r="AM6463" s="65"/>
      <c r="AO6463" s="64"/>
      <c r="AP6463" s="66"/>
      <c r="AQ6463" s="66"/>
      <c r="AS6463" s="67"/>
      <c r="AT6463" s="68"/>
    </row>
    <row r="6464" spans="1:46" x14ac:dyDescent="0.25">
      <c r="A6464" s="60">
        <v>98227.58387515787</v>
      </c>
      <c r="B6464" s="54">
        <f t="shared" si="259"/>
        <v>21</v>
      </c>
      <c r="C6464" s="54">
        <f t="shared" si="260"/>
        <v>6455</v>
      </c>
      <c r="D6464" s="60">
        <v>98227.58387515787</v>
      </c>
      <c r="G6464" s="63"/>
      <c r="I6464" s="64"/>
      <c r="J6464" s="64"/>
      <c r="K6464" s="65"/>
      <c r="M6464" s="64"/>
      <c r="N6464" s="66"/>
      <c r="O6464" s="66"/>
      <c r="Q6464" s="67"/>
      <c r="R6464" s="68"/>
      <c r="S6464" s="63"/>
      <c r="AC6464" s="63">
        <v>95296.952527690679</v>
      </c>
      <c r="AD6464" s="63"/>
      <c r="AE6464" s="54" t="s">
        <v>176</v>
      </c>
      <c r="AG6464" s="63"/>
      <c r="AK6464" s="64"/>
      <c r="AL6464" s="64"/>
      <c r="AM6464" s="65"/>
      <c r="AO6464" s="64"/>
      <c r="AP6464" s="66"/>
      <c r="AQ6464" s="66"/>
      <c r="AS6464" s="67"/>
      <c r="AT6464" s="68"/>
    </row>
    <row r="6465" spans="1:46" x14ac:dyDescent="0.25">
      <c r="A6465" s="60">
        <v>98242.346563328523</v>
      </c>
      <c r="B6465" s="54">
        <f t="shared" si="259"/>
        <v>22</v>
      </c>
      <c r="C6465" s="54">
        <f t="shared" si="260"/>
        <v>6456</v>
      </c>
      <c r="D6465" s="60">
        <v>98242.346563328523</v>
      </c>
      <c r="G6465" s="63"/>
      <c r="I6465" s="64"/>
      <c r="J6465" s="64"/>
      <c r="K6465" s="65"/>
      <c r="M6465" s="64"/>
      <c r="N6465" s="66"/>
      <c r="O6465" s="66"/>
      <c r="Q6465" s="67"/>
      <c r="R6465" s="68"/>
      <c r="S6465" s="63"/>
      <c r="AC6465" s="63">
        <v>95312.541324564721</v>
      </c>
      <c r="AD6465" s="63"/>
      <c r="AE6465" s="54" t="s">
        <v>177</v>
      </c>
      <c r="AG6465" s="63"/>
      <c r="AK6465" s="64"/>
      <c r="AL6465" s="64"/>
      <c r="AM6465" s="65"/>
      <c r="AO6465" s="64"/>
      <c r="AP6465" s="66"/>
      <c r="AQ6465" s="66"/>
      <c r="AS6465" s="67"/>
      <c r="AT6465" s="68"/>
    </row>
    <row r="6466" spans="1:46" x14ac:dyDescent="0.25">
      <c r="A6466" s="60">
        <v>98257.067987869494</v>
      </c>
      <c r="B6466" s="54">
        <f t="shared" si="259"/>
        <v>23</v>
      </c>
      <c r="C6466" s="54">
        <f t="shared" si="260"/>
        <v>6457</v>
      </c>
      <c r="D6466" s="60">
        <v>98257.067987869494</v>
      </c>
      <c r="G6466" s="63"/>
      <c r="I6466" s="64"/>
      <c r="J6466" s="64"/>
      <c r="K6466" s="65"/>
      <c r="M6466" s="64"/>
      <c r="N6466" s="66"/>
      <c r="O6466" s="66"/>
      <c r="Q6466" s="67"/>
      <c r="R6466" s="68"/>
      <c r="S6466" s="63"/>
      <c r="AC6466" s="63">
        <v>95326.625868371688</v>
      </c>
      <c r="AD6466" s="63"/>
      <c r="AE6466" s="54" t="s">
        <v>176</v>
      </c>
      <c r="AG6466" s="63"/>
      <c r="AK6466" s="64"/>
      <c r="AL6466" s="64"/>
      <c r="AM6466" s="65"/>
      <c r="AO6466" s="64"/>
      <c r="AP6466" s="66"/>
      <c r="AQ6466" s="66"/>
      <c r="AS6466" s="67"/>
      <c r="AT6466" s="68"/>
    </row>
    <row r="6467" spans="1:46" x14ac:dyDescent="0.25">
      <c r="A6467" s="60">
        <v>98271.794676719699</v>
      </c>
      <c r="B6467" s="54">
        <f t="shared" si="259"/>
        <v>24</v>
      </c>
      <c r="C6467" s="54">
        <f t="shared" si="260"/>
        <v>6458</v>
      </c>
      <c r="D6467" s="60">
        <v>98271.794676719699</v>
      </c>
      <c r="G6467" s="63"/>
      <c r="I6467" s="64"/>
      <c r="J6467" s="64"/>
      <c r="K6467" s="65"/>
      <c r="M6467" s="64"/>
      <c r="N6467" s="66"/>
      <c r="O6467" s="66"/>
      <c r="Q6467" s="67"/>
      <c r="R6467" s="68"/>
      <c r="S6467" s="63"/>
      <c r="AC6467" s="63">
        <v>95342.058703521732</v>
      </c>
      <c r="AD6467" s="63"/>
      <c r="AE6467" s="54" t="s">
        <v>177</v>
      </c>
      <c r="AG6467" s="63"/>
      <c r="AK6467" s="64"/>
      <c r="AL6467" s="64"/>
      <c r="AM6467" s="65"/>
      <c r="AO6467" s="64"/>
      <c r="AP6467" s="66"/>
      <c r="AQ6467" s="66"/>
      <c r="AS6467" s="67"/>
      <c r="AT6467" s="68"/>
    </row>
    <row r="6468" spans="1:46" x14ac:dyDescent="0.25">
      <c r="A6468" s="60">
        <v>98286.545291989576</v>
      </c>
      <c r="B6468" s="54">
        <f t="shared" si="259"/>
        <v>1</v>
      </c>
      <c r="C6468" s="54">
        <f t="shared" si="260"/>
        <v>6459</v>
      </c>
      <c r="D6468" s="60">
        <v>98286.545291989576</v>
      </c>
      <c r="G6468" s="63"/>
      <c r="I6468" s="64"/>
      <c r="J6468" s="64"/>
      <c r="K6468" s="65"/>
      <c r="M6468" s="64"/>
      <c r="N6468" s="66"/>
      <c r="O6468" s="66"/>
      <c r="Q6468" s="67"/>
      <c r="R6468" s="68"/>
      <c r="S6468" s="63"/>
      <c r="AC6468" s="63">
        <v>95356.382072199602</v>
      </c>
      <c r="AD6468" s="63"/>
      <c r="AE6468" s="54" t="s">
        <v>176</v>
      </c>
      <c r="AG6468" s="63"/>
      <c r="AK6468" s="64"/>
      <c r="AL6468" s="64"/>
      <c r="AM6468" s="65"/>
      <c r="AO6468" s="64"/>
      <c r="AP6468" s="66"/>
      <c r="AQ6468" s="66"/>
      <c r="AS6468" s="67"/>
      <c r="AT6468" s="68"/>
    </row>
    <row r="6469" spans="1:46" x14ac:dyDescent="0.25">
      <c r="A6469" s="60">
        <v>98301.364492313005</v>
      </c>
      <c r="B6469" s="54">
        <f t="shared" si="259"/>
        <v>2</v>
      </c>
      <c r="C6469" s="54">
        <f t="shared" si="260"/>
        <v>6460</v>
      </c>
      <c r="D6469" s="60">
        <v>98301.364492313005</v>
      </c>
      <c r="G6469" s="63"/>
      <c r="I6469" s="64"/>
      <c r="J6469" s="64"/>
      <c r="K6469" s="65"/>
      <c r="M6469" s="64"/>
      <c r="N6469" s="66"/>
      <c r="O6469" s="66"/>
      <c r="Q6469" s="67"/>
      <c r="R6469" s="68"/>
      <c r="S6469" s="63"/>
      <c r="AC6469" s="63">
        <v>95371.513523754198</v>
      </c>
      <c r="AD6469" s="63"/>
      <c r="AE6469" s="54" t="s">
        <v>177</v>
      </c>
      <c r="AG6469" s="63"/>
      <c r="AK6469" s="64"/>
      <c r="AL6469" s="64"/>
      <c r="AM6469" s="65"/>
      <c r="AO6469" s="64"/>
      <c r="AP6469" s="66"/>
      <c r="AQ6469" s="66"/>
      <c r="AS6469" s="67"/>
      <c r="AT6469" s="68"/>
    </row>
    <row r="6470" spans="1:46" x14ac:dyDescent="0.25">
      <c r="A6470" s="60">
        <v>98316.265395659488</v>
      </c>
      <c r="B6470" s="54">
        <f t="shared" si="259"/>
        <v>3</v>
      </c>
      <c r="C6470" s="54">
        <f t="shared" si="260"/>
        <v>6461</v>
      </c>
      <c r="D6470" s="60">
        <v>98316.265395659488</v>
      </c>
      <c r="G6470" s="63"/>
      <c r="I6470" s="64"/>
      <c r="J6470" s="64"/>
      <c r="K6470" s="65"/>
      <c r="M6470" s="64"/>
      <c r="N6470" s="66"/>
      <c r="O6470" s="66"/>
      <c r="Q6470" s="67"/>
      <c r="R6470" s="68"/>
      <c r="S6470" s="63"/>
      <c r="AC6470" s="63">
        <v>95386.165093745571</v>
      </c>
      <c r="AD6470" s="63"/>
      <c r="AE6470" s="54" t="s">
        <v>176</v>
      </c>
      <c r="AG6470" s="63"/>
      <c r="AK6470" s="64"/>
      <c r="AL6470" s="64"/>
      <c r="AM6470" s="65"/>
      <c r="AO6470" s="64"/>
      <c r="AP6470" s="66"/>
      <c r="AQ6470" s="66"/>
      <c r="AS6470" s="67"/>
      <c r="AT6470" s="68"/>
    </row>
    <row r="6471" spans="1:46" x14ac:dyDescent="0.25">
      <c r="A6471" s="60">
        <v>98331.283575575333</v>
      </c>
      <c r="B6471" s="54">
        <f t="shared" si="259"/>
        <v>4</v>
      </c>
      <c r="C6471" s="54">
        <f t="shared" si="260"/>
        <v>6462</v>
      </c>
      <c r="D6471" s="60">
        <v>98331.283575575333</v>
      </c>
      <c r="G6471" s="63"/>
      <c r="I6471" s="64"/>
      <c r="J6471" s="64"/>
      <c r="K6471" s="65"/>
      <c r="M6471" s="64"/>
      <c r="N6471" s="66"/>
      <c r="O6471" s="66"/>
      <c r="Q6471" s="67"/>
      <c r="R6471" s="68"/>
      <c r="S6471" s="63"/>
      <c r="AC6471" s="63">
        <v>95400.918575858232</v>
      </c>
      <c r="AD6471" s="63"/>
      <c r="AE6471" s="54" t="s">
        <v>177</v>
      </c>
      <c r="AG6471" s="63"/>
      <c r="AK6471" s="64"/>
      <c r="AL6471" s="64"/>
      <c r="AM6471" s="65"/>
      <c r="AO6471" s="64"/>
      <c r="AP6471" s="66"/>
      <c r="AQ6471" s="66"/>
      <c r="AS6471" s="67"/>
      <c r="AT6471" s="68"/>
    </row>
    <row r="6472" spans="1:46" x14ac:dyDescent="0.25">
      <c r="A6472" s="60">
        <v>98346.4196072747</v>
      </c>
      <c r="B6472" s="54">
        <f t="shared" si="259"/>
        <v>5</v>
      </c>
      <c r="C6472" s="54">
        <f t="shared" si="260"/>
        <v>6463</v>
      </c>
      <c r="D6472" s="60">
        <v>98346.4196072747</v>
      </c>
      <c r="G6472" s="63"/>
      <c r="I6472" s="64"/>
      <c r="J6472" s="64"/>
      <c r="K6472" s="65"/>
      <c r="M6472" s="64"/>
      <c r="N6472" s="66"/>
      <c r="O6472" s="66"/>
      <c r="Q6472" s="67"/>
      <c r="R6472" s="68"/>
      <c r="S6472" s="63"/>
      <c r="AC6472" s="63">
        <v>95415.918597965501</v>
      </c>
      <c r="AD6472" s="63"/>
      <c r="AE6472" s="54" t="s">
        <v>176</v>
      </c>
      <c r="AG6472" s="63"/>
      <c r="AK6472" s="64"/>
      <c r="AL6472" s="64"/>
      <c r="AM6472" s="65"/>
      <c r="AO6472" s="64"/>
      <c r="AP6472" s="66"/>
      <c r="AQ6472" s="66"/>
      <c r="AS6472" s="67"/>
      <c r="AT6472" s="68"/>
    </row>
    <row r="6473" spans="1:46" x14ac:dyDescent="0.25">
      <c r="A6473" s="60">
        <v>98361.694314478431</v>
      </c>
      <c r="B6473" s="54">
        <f t="shared" si="259"/>
        <v>6</v>
      </c>
      <c r="C6473" s="54">
        <f t="shared" si="260"/>
        <v>6464</v>
      </c>
      <c r="D6473" s="60">
        <v>98361.694314478431</v>
      </c>
      <c r="G6473" s="63"/>
      <c r="I6473" s="64"/>
      <c r="J6473" s="64"/>
      <c r="K6473" s="65"/>
      <c r="M6473" s="64"/>
      <c r="N6473" s="66"/>
      <c r="O6473" s="66"/>
      <c r="Q6473" s="67"/>
      <c r="R6473" s="68"/>
      <c r="S6473" s="63"/>
      <c r="AC6473" s="63">
        <v>95430.299082051497</v>
      </c>
      <c r="AD6473" s="63"/>
      <c r="AE6473" s="54" t="s">
        <v>177</v>
      </c>
      <c r="AG6473" s="63"/>
      <c r="AK6473" s="64"/>
      <c r="AL6473" s="64"/>
      <c r="AM6473" s="65"/>
      <c r="AO6473" s="64"/>
      <c r="AP6473" s="66"/>
      <c r="AQ6473" s="66"/>
      <c r="AS6473" s="67"/>
      <c r="AT6473" s="68"/>
    </row>
    <row r="6474" spans="1:46" x14ac:dyDescent="0.25">
      <c r="A6474" s="60">
        <v>98377.090821675491</v>
      </c>
      <c r="B6474" s="54">
        <f t="shared" si="259"/>
        <v>7</v>
      </c>
      <c r="C6474" s="54">
        <f t="shared" si="260"/>
        <v>6465</v>
      </c>
      <c r="D6474" s="60">
        <v>98377.090821675491</v>
      </c>
      <c r="G6474" s="63"/>
      <c r="I6474" s="64"/>
      <c r="J6474" s="64"/>
      <c r="K6474" s="65"/>
      <c r="M6474" s="64"/>
      <c r="N6474" s="66"/>
      <c r="O6474" s="66"/>
      <c r="Q6474" s="67"/>
      <c r="R6474" s="68"/>
      <c r="S6474" s="63"/>
      <c r="AC6474" s="63">
        <v>95445.597033755854</v>
      </c>
      <c r="AD6474" s="63"/>
      <c r="AE6474" s="54" t="s">
        <v>176</v>
      </c>
      <c r="AG6474" s="63"/>
      <c r="AK6474" s="64"/>
      <c r="AL6474" s="64"/>
      <c r="AM6474" s="65"/>
      <c r="AO6474" s="64"/>
      <c r="AP6474" s="66"/>
      <c r="AQ6474" s="66"/>
      <c r="AS6474" s="67"/>
      <c r="AT6474" s="68"/>
    </row>
    <row r="6475" spans="1:46" x14ac:dyDescent="0.25">
      <c r="A6475" s="60">
        <v>98392.612093953416</v>
      </c>
      <c r="B6475" s="54">
        <f t="shared" si="259"/>
        <v>8</v>
      </c>
      <c r="C6475" s="54">
        <f t="shared" si="260"/>
        <v>6466</v>
      </c>
      <c r="D6475" s="60">
        <v>98392.612093953416</v>
      </c>
      <c r="G6475" s="63"/>
      <c r="I6475" s="64"/>
      <c r="J6475" s="64"/>
      <c r="K6475" s="65"/>
      <c r="M6475" s="64"/>
      <c r="N6475" s="66"/>
      <c r="O6475" s="66"/>
      <c r="Q6475" s="67"/>
      <c r="R6475" s="68"/>
      <c r="S6475" s="63"/>
      <c r="AC6475" s="63">
        <v>95459.684001032729</v>
      </c>
      <c r="AD6475" s="63"/>
      <c r="AE6475" s="54" t="s">
        <v>177</v>
      </c>
      <c r="AG6475" s="63"/>
      <c r="AK6475" s="64"/>
      <c r="AL6475" s="64"/>
      <c r="AM6475" s="65"/>
      <c r="AO6475" s="64"/>
      <c r="AP6475" s="66"/>
      <c r="AQ6475" s="66"/>
      <c r="AS6475" s="67"/>
      <c r="AT6475" s="68"/>
    </row>
    <row r="6476" spans="1:46" x14ac:dyDescent="0.25">
      <c r="A6476" s="60">
        <v>98408.224043520167</v>
      </c>
      <c r="B6476" s="54">
        <f t="shared" ref="B6476:B6539" si="261">IF(B6475=24,1,B6475+1)</f>
        <v>9</v>
      </c>
      <c r="C6476" s="54">
        <f t="shared" ref="C6476:C6539" si="262">C6475+1</f>
        <v>6467</v>
      </c>
      <c r="D6476" s="60">
        <v>98408.224043520167</v>
      </c>
      <c r="G6476" s="63"/>
      <c r="I6476" s="64"/>
      <c r="J6476" s="64"/>
      <c r="K6476" s="65"/>
      <c r="M6476" s="64"/>
      <c r="N6476" s="66"/>
      <c r="O6476" s="66"/>
      <c r="Q6476" s="67"/>
      <c r="R6476" s="68"/>
      <c r="S6476" s="63"/>
      <c r="AC6476" s="63">
        <v>95475.171376422979</v>
      </c>
      <c r="AD6476" s="63"/>
      <c r="AE6476" s="54" t="s">
        <v>176</v>
      </c>
      <c r="AG6476" s="63"/>
      <c r="AK6476" s="64"/>
      <c r="AL6476" s="64"/>
      <c r="AM6476" s="65"/>
      <c r="AO6476" s="64"/>
      <c r="AP6476" s="66"/>
      <c r="AQ6476" s="66"/>
      <c r="AS6476" s="67"/>
      <c r="AT6476" s="68"/>
    </row>
    <row r="6477" spans="1:46" x14ac:dyDescent="0.25">
      <c r="A6477" s="60">
        <v>98423.912421029527</v>
      </c>
      <c r="B6477" s="54">
        <f t="shared" si="261"/>
        <v>10</v>
      </c>
      <c r="C6477" s="54">
        <f t="shared" si="262"/>
        <v>6468</v>
      </c>
      <c r="D6477" s="60">
        <v>98423.912421029527</v>
      </c>
      <c r="G6477" s="63"/>
      <c r="I6477" s="64"/>
      <c r="J6477" s="64"/>
      <c r="K6477" s="65"/>
      <c r="M6477" s="64"/>
      <c r="N6477" s="66"/>
      <c r="O6477" s="66"/>
      <c r="Q6477" s="67"/>
      <c r="R6477" s="68"/>
      <c r="S6477" s="63"/>
      <c r="AC6477" s="63">
        <v>95489.099386510905</v>
      </c>
      <c r="AD6477" s="63"/>
      <c r="AE6477" s="54" t="s">
        <v>177</v>
      </c>
      <c r="AG6477" s="63"/>
      <c r="AK6477" s="64"/>
      <c r="AL6477" s="64"/>
      <c r="AM6477" s="65"/>
      <c r="AO6477" s="64"/>
      <c r="AP6477" s="66"/>
      <c r="AQ6477" s="66"/>
      <c r="AS6477" s="67"/>
      <c r="AT6477" s="68"/>
    </row>
    <row r="6478" spans="1:46" x14ac:dyDescent="0.25">
      <c r="A6478" s="60">
        <v>98439.632850658149</v>
      </c>
      <c r="B6478" s="54">
        <f t="shared" si="261"/>
        <v>11</v>
      </c>
      <c r="C6478" s="54">
        <f t="shared" si="262"/>
        <v>6469</v>
      </c>
      <c r="D6478" s="60">
        <v>98439.632850658149</v>
      </c>
      <c r="G6478" s="63"/>
      <c r="I6478" s="64"/>
      <c r="J6478" s="64"/>
      <c r="K6478" s="65"/>
      <c r="M6478" s="64"/>
      <c r="N6478" s="66"/>
      <c r="O6478" s="66"/>
      <c r="Q6478" s="67"/>
      <c r="R6478" s="68"/>
      <c r="S6478" s="63"/>
      <c r="AC6478" s="63">
        <v>95504.635195960291</v>
      </c>
      <c r="AD6478" s="63"/>
      <c r="AE6478" s="54" t="s">
        <v>176</v>
      </c>
      <c r="AG6478" s="63"/>
      <c r="AK6478" s="64"/>
      <c r="AL6478" s="64"/>
      <c r="AM6478" s="65"/>
      <c r="AO6478" s="64"/>
      <c r="AP6478" s="66"/>
      <c r="AQ6478" s="66"/>
      <c r="AS6478" s="67"/>
      <c r="AT6478" s="68"/>
    </row>
    <row r="6479" spans="1:46" x14ac:dyDescent="0.25">
      <c r="A6479" s="60">
        <v>98455.359471402597</v>
      </c>
      <c r="B6479" s="54">
        <f t="shared" si="261"/>
        <v>12</v>
      </c>
      <c r="C6479" s="54">
        <f t="shared" si="262"/>
        <v>6470</v>
      </c>
      <c r="D6479" s="60">
        <v>98455.359471402597</v>
      </c>
      <c r="G6479" s="63"/>
      <c r="I6479" s="64"/>
      <c r="J6479" s="64"/>
      <c r="K6479" s="65"/>
      <c r="M6479" s="64"/>
      <c r="N6479" s="66"/>
      <c r="O6479" s="66"/>
      <c r="Q6479" s="67"/>
      <c r="R6479" s="68"/>
      <c r="S6479" s="63"/>
      <c r="AC6479" s="63">
        <v>95518.56653859932</v>
      </c>
      <c r="AD6479" s="63"/>
      <c r="AE6479" s="54" t="s">
        <v>177</v>
      </c>
      <c r="AG6479" s="63"/>
      <c r="AK6479" s="64"/>
      <c r="AL6479" s="64"/>
      <c r="AM6479" s="65"/>
      <c r="AO6479" s="64"/>
      <c r="AP6479" s="66"/>
      <c r="AQ6479" s="66"/>
      <c r="AS6479" s="67"/>
      <c r="AT6479" s="68"/>
    </row>
    <row r="6480" spans="1:46" x14ac:dyDescent="0.25">
      <c r="A6480" s="60">
        <v>98471.049429956824</v>
      </c>
      <c r="B6480" s="54">
        <f t="shared" si="261"/>
        <v>13</v>
      </c>
      <c r="C6480" s="54">
        <f t="shared" si="262"/>
        <v>6471</v>
      </c>
      <c r="D6480" s="60">
        <v>98471.049429956824</v>
      </c>
      <c r="G6480" s="63"/>
      <c r="I6480" s="64"/>
      <c r="J6480" s="64"/>
      <c r="K6480" s="65"/>
      <c r="M6480" s="64"/>
      <c r="N6480" s="66"/>
      <c r="O6480" s="66"/>
      <c r="Q6480" s="67"/>
      <c r="R6480" s="68"/>
      <c r="S6480" s="63"/>
      <c r="AC6480" s="63">
        <v>95534.007491046097</v>
      </c>
      <c r="AD6480" s="63"/>
      <c r="AE6480" s="54" t="s">
        <v>176</v>
      </c>
      <c r="AG6480" s="63"/>
      <c r="AK6480" s="64"/>
      <c r="AL6480" s="64"/>
      <c r="AM6480" s="65"/>
      <c r="AO6480" s="64"/>
      <c r="AP6480" s="66"/>
      <c r="AQ6480" s="66"/>
      <c r="AS6480" s="67"/>
      <c r="AT6480" s="68"/>
    </row>
    <row r="6481" spans="1:46" x14ac:dyDescent="0.25">
      <c r="A6481" s="60">
        <v>98486.67406657245</v>
      </c>
      <c r="B6481" s="54">
        <f t="shared" si="261"/>
        <v>14</v>
      </c>
      <c r="C6481" s="54">
        <f t="shared" si="262"/>
        <v>6472</v>
      </c>
      <c r="D6481" s="60">
        <v>98486.67406657245</v>
      </c>
      <c r="G6481" s="63"/>
      <c r="I6481" s="64"/>
      <c r="J6481" s="64"/>
      <c r="K6481" s="65"/>
      <c r="M6481" s="64"/>
      <c r="N6481" s="66"/>
      <c r="O6481" s="66"/>
      <c r="Q6481" s="67"/>
      <c r="R6481" s="68"/>
      <c r="S6481" s="63"/>
      <c r="AC6481" s="63">
        <v>95548.102716765832</v>
      </c>
      <c r="AD6481" s="63"/>
      <c r="AE6481" s="54" t="s">
        <v>177</v>
      </c>
      <c r="AG6481" s="63"/>
      <c r="AK6481" s="64"/>
      <c r="AL6481" s="64"/>
      <c r="AM6481" s="65"/>
      <c r="AO6481" s="64"/>
      <c r="AP6481" s="66"/>
      <c r="AQ6481" s="66"/>
      <c r="AS6481" s="67"/>
      <c r="AT6481" s="68"/>
    </row>
    <row r="6482" spans="1:46" x14ac:dyDescent="0.25">
      <c r="A6482" s="60">
        <v>98502.203971256968</v>
      </c>
      <c r="B6482" s="54">
        <f t="shared" si="261"/>
        <v>15</v>
      </c>
      <c r="C6482" s="54">
        <f t="shared" si="262"/>
        <v>6473</v>
      </c>
      <c r="D6482" s="60">
        <v>98502.203971256968</v>
      </c>
      <c r="G6482" s="63"/>
      <c r="I6482" s="64"/>
      <c r="J6482" s="64"/>
      <c r="K6482" s="65"/>
      <c r="M6482" s="64"/>
      <c r="N6482" s="66"/>
      <c r="O6482" s="66"/>
      <c r="Q6482" s="67"/>
      <c r="R6482" s="68"/>
      <c r="S6482" s="63"/>
      <c r="AC6482" s="63">
        <v>95563.327670513187</v>
      </c>
      <c r="AD6482" s="63"/>
      <c r="AE6482" s="54" t="s">
        <v>176</v>
      </c>
      <c r="AG6482" s="63"/>
      <c r="AK6482" s="64"/>
      <c r="AL6482" s="64"/>
      <c r="AM6482" s="65"/>
      <c r="AO6482" s="64"/>
      <c r="AP6482" s="66"/>
      <c r="AQ6482" s="66"/>
      <c r="AS6482" s="67"/>
      <c r="AT6482" s="68"/>
    </row>
    <row r="6483" spans="1:46" x14ac:dyDescent="0.25">
      <c r="A6483" s="60">
        <v>98517.617032797541</v>
      </c>
      <c r="B6483" s="54">
        <f t="shared" si="261"/>
        <v>16</v>
      </c>
      <c r="C6483" s="54">
        <f t="shared" si="262"/>
        <v>6474</v>
      </c>
      <c r="D6483" s="60">
        <v>98517.617032797541</v>
      </c>
      <c r="G6483" s="63"/>
      <c r="I6483" s="64"/>
      <c r="J6483" s="64"/>
      <c r="K6483" s="65"/>
      <c r="M6483" s="64"/>
      <c r="N6483" s="66"/>
      <c r="O6483" s="66"/>
      <c r="Q6483" s="67"/>
      <c r="R6483" s="68"/>
      <c r="S6483" s="63"/>
      <c r="AC6483" s="63">
        <v>95577.718775104731</v>
      </c>
      <c r="AD6483" s="63"/>
      <c r="AE6483" s="54" t="s">
        <v>177</v>
      </c>
      <c r="AG6483" s="63"/>
      <c r="AK6483" s="64"/>
      <c r="AL6483" s="64"/>
      <c r="AM6483" s="65"/>
      <c r="AO6483" s="64"/>
      <c r="AP6483" s="66"/>
      <c r="AQ6483" s="66"/>
      <c r="AS6483" s="67"/>
      <c r="AT6483" s="68"/>
    </row>
    <row r="6484" spans="1:46" x14ac:dyDescent="0.25">
      <c r="A6484" s="60">
        <v>98532.904233542737</v>
      </c>
      <c r="B6484" s="54">
        <f t="shared" si="261"/>
        <v>17</v>
      </c>
      <c r="C6484" s="54">
        <f t="shared" si="262"/>
        <v>6475</v>
      </c>
      <c r="D6484" s="60">
        <v>98532.904233542737</v>
      </c>
      <c r="G6484" s="63"/>
      <c r="I6484" s="64"/>
      <c r="J6484" s="64"/>
      <c r="K6484" s="65"/>
      <c r="M6484" s="64"/>
      <c r="N6484" s="66"/>
      <c r="O6484" s="66"/>
      <c r="Q6484" s="67"/>
      <c r="R6484" s="68"/>
      <c r="S6484" s="63"/>
      <c r="AC6484" s="63">
        <v>95592.644299765117</v>
      </c>
      <c r="AD6484" s="63"/>
      <c r="AE6484" s="54" t="s">
        <v>176</v>
      </c>
      <c r="AG6484" s="63"/>
      <c r="AK6484" s="64"/>
      <c r="AL6484" s="64"/>
      <c r="AM6484" s="65"/>
      <c r="AO6484" s="64"/>
      <c r="AP6484" s="66"/>
      <c r="AQ6484" s="66"/>
      <c r="AS6484" s="67"/>
      <c r="AT6484" s="68"/>
    </row>
    <row r="6485" spans="1:46" x14ac:dyDescent="0.25">
      <c r="A6485" s="60">
        <v>98548.056881288067</v>
      </c>
      <c r="B6485" s="54">
        <f t="shared" si="261"/>
        <v>18</v>
      </c>
      <c r="C6485" s="54">
        <f t="shared" si="262"/>
        <v>6476</v>
      </c>
      <c r="D6485" s="60">
        <v>98548.056881288067</v>
      </c>
      <c r="G6485" s="63"/>
      <c r="I6485" s="64"/>
      <c r="J6485" s="64"/>
      <c r="K6485" s="65"/>
      <c r="M6485" s="64"/>
      <c r="N6485" s="66"/>
      <c r="O6485" s="66"/>
      <c r="Q6485" s="67"/>
      <c r="R6485" s="68"/>
      <c r="S6485" s="63"/>
      <c r="AC6485" s="63">
        <v>95607.410152587574</v>
      </c>
      <c r="AD6485" s="63"/>
      <c r="AE6485" s="54" t="s">
        <v>177</v>
      </c>
      <c r="AG6485" s="63"/>
      <c r="AK6485" s="64"/>
      <c r="AL6485" s="64"/>
      <c r="AM6485" s="65"/>
      <c r="AO6485" s="64"/>
      <c r="AP6485" s="66"/>
      <c r="AQ6485" s="66"/>
      <c r="AS6485" s="67"/>
      <c r="AT6485" s="68"/>
    </row>
    <row r="6486" spans="1:46" x14ac:dyDescent="0.25">
      <c r="A6486" s="60">
        <v>98563.087105867919</v>
      </c>
      <c r="B6486" s="54">
        <f t="shared" si="261"/>
        <v>19</v>
      </c>
      <c r="C6486" s="54">
        <f t="shared" si="262"/>
        <v>6477</v>
      </c>
      <c r="D6486" s="60">
        <v>98563.087105867919</v>
      </c>
      <c r="G6486" s="63"/>
      <c r="I6486" s="64"/>
      <c r="J6486" s="64"/>
      <c r="K6486" s="65"/>
      <c r="M6486" s="64"/>
      <c r="N6486" s="66"/>
      <c r="O6486" s="66"/>
      <c r="Q6486" s="67"/>
      <c r="R6486" s="68"/>
      <c r="S6486" s="63"/>
      <c r="AC6486" s="63">
        <v>95622.002072701696</v>
      </c>
      <c r="AD6486" s="63"/>
      <c r="AE6486" s="54" t="s">
        <v>176</v>
      </c>
      <c r="AG6486" s="63"/>
      <c r="AK6486" s="64"/>
      <c r="AL6486" s="64"/>
      <c r="AM6486" s="65"/>
      <c r="AO6486" s="64"/>
      <c r="AP6486" s="66"/>
      <c r="AQ6486" s="66"/>
      <c r="AS6486" s="67"/>
      <c r="AT6486" s="68"/>
    </row>
    <row r="6487" spans="1:46" x14ac:dyDescent="0.25">
      <c r="A6487" s="60">
        <v>98578.001217451412</v>
      </c>
      <c r="B6487" s="54">
        <f t="shared" si="261"/>
        <v>20</v>
      </c>
      <c r="C6487" s="54">
        <f t="shared" si="262"/>
        <v>6478</v>
      </c>
      <c r="D6487" s="60">
        <v>98578.001217451412</v>
      </c>
      <c r="G6487" s="63"/>
      <c r="I6487" s="64"/>
      <c r="J6487" s="64"/>
      <c r="K6487" s="65"/>
      <c r="M6487" s="64"/>
      <c r="N6487" s="66"/>
      <c r="O6487" s="66"/>
      <c r="Q6487" s="67"/>
      <c r="R6487" s="68"/>
      <c r="S6487" s="63"/>
      <c r="AC6487" s="63">
        <v>95637.146188229322</v>
      </c>
      <c r="AD6487" s="63"/>
      <c r="AE6487" s="54" t="s">
        <v>177</v>
      </c>
      <c r="AG6487" s="63"/>
      <c r="AK6487" s="64"/>
      <c r="AL6487" s="64"/>
      <c r="AM6487" s="65"/>
      <c r="AO6487" s="64"/>
      <c r="AP6487" s="66"/>
      <c r="AQ6487" s="66"/>
      <c r="AS6487" s="67"/>
      <c r="AT6487" s="68"/>
    </row>
    <row r="6488" spans="1:46" x14ac:dyDescent="0.25">
      <c r="A6488" s="60">
        <v>98592.828081312124</v>
      </c>
      <c r="B6488" s="54">
        <f t="shared" si="261"/>
        <v>21</v>
      </c>
      <c r="C6488" s="54">
        <f t="shared" si="262"/>
        <v>6479</v>
      </c>
      <c r="D6488" s="60">
        <v>98592.828081312124</v>
      </c>
      <c r="G6488" s="63"/>
      <c r="I6488" s="64"/>
      <c r="J6488" s="64"/>
      <c r="K6488" s="65"/>
      <c r="M6488" s="64"/>
      <c r="N6488" s="66"/>
      <c r="O6488" s="66"/>
      <c r="Q6488" s="67"/>
      <c r="R6488" s="68"/>
      <c r="S6488" s="63"/>
      <c r="AC6488" s="63">
        <v>95651.430946860462</v>
      </c>
      <c r="AD6488" s="63"/>
      <c r="AE6488" s="54" t="s">
        <v>176</v>
      </c>
      <c r="AG6488" s="63"/>
      <c r="AK6488" s="64"/>
      <c r="AL6488" s="64"/>
      <c r="AM6488" s="65"/>
      <c r="AO6488" s="64"/>
      <c r="AP6488" s="66"/>
      <c r="AQ6488" s="66"/>
      <c r="AS6488" s="67"/>
      <c r="AT6488" s="68"/>
    </row>
    <row r="6489" spans="1:46" x14ac:dyDescent="0.25">
      <c r="A6489" s="60">
        <v>98607.586093122605</v>
      </c>
      <c r="B6489" s="54">
        <f t="shared" si="261"/>
        <v>22</v>
      </c>
      <c r="C6489" s="54">
        <f t="shared" si="262"/>
        <v>6480</v>
      </c>
      <c r="D6489" s="60">
        <v>98607.586093122605</v>
      </c>
      <c r="G6489" s="63"/>
      <c r="I6489" s="64"/>
      <c r="J6489" s="64"/>
      <c r="K6489" s="65"/>
      <c r="M6489" s="64"/>
      <c r="N6489" s="66"/>
      <c r="O6489" s="66"/>
      <c r="Q6489" s="67"/>
      <c r="R6489" s="68"/>
      <c r="S6489" s="63"/>
      <c r="AC6489" s="63">
        <v>95666.872223746963</v>
      </c>
      <c r="AD6489" s="63"/>
      <c r="AE6489" s="54" t="s">
        <v>177</v>
      </c>
      <c r="AG6489" s="63"/>
      <c r="AK6489" s="64"/>
      <c r="AL6489" s="64"/>
      <c r="AM6489" s="65"/>
      <c r="AO6489" s="64"/>
      <c r="AP6489" s="66"/>
      <c r="AQ6489" s="66"/>
      <c r="AS6489" s="67"/>
      <c r="AT6489" s="68"/>
    </row>
    <row r="6490" spans="1:46" x14ac:dyDescent="0.25">
      <c r="A6490" s="60">
        <v>98622.313657574821</v>
      </c>
      <c r="B6490" s="54">
        <f t="shared" si="261"/>
        <v>23</v>
      </c>
      <c r="C6490" s="54">
        <f t="shared" si="262"/>
        <v>6481</v>
      </c>
      <c r="D6490" s="60">
        <v>98622.313657574821</v>
      </c>
      <c r="G6490" s="63"/>
      <c r="I6490" s="64"/>
      <c r="J6490" s="64"/>
      <c r="K6490" s="65"/>
      <c r="M6490" s="64"/>
      <c r="N6490" s="66"/>
      <c r="O6490" s="66"/>
      <c r="Q6490" s="67"/>
      <c r="R6490" s="68"/>
      <c r="S6490" s="63"/>
      <c r="AC6490" s="63">
        <v>95680.941939745098</v>
      </c>
      <c r="AD6490" s="63"/>
      <c r="AE6490" s="54" t="s">
        <v>176</v>
      </c>
      <c r="AG6490" s="63"/>
      <c r="AK6490" s="64"/>
      <c r="AL6490" s="64"/>
      <c r="AM6490" s="65"/>
      <c r="AO6490" s="64"/>
      <c r="AP6490" s="66"/>
      <c r="AQ6490" s="66"/>
      <c r="AS6490" s="67"/>
      <c r="AT6490" s="68"/>
    </row>
    <row r="6491" spans="1:46" x14ac:dyDescent="0.25">
      <c r="A6491" s="60">
        <v>98637.035392079968</v>
      </c>
      <c r="B6491" s="54">
        <f t="shared" si="261"/>
        <v>24</v>
      </c>
      <c r="C6491" s="54">
        <f t="shared" si="262"/>
        <v>6482</v>
      </c>
      <c r="D6491" s="60">
        <v>98637.035392079968</v>
      </c>
      <c r="G6491" s="63"/>
      <c r="I6491" s="64"/>
      <c r="J6491" s="64"/>
      <c r="K6491" s="65"/>
      <c r="M6491" s="64"/>
      <c r="N6491" s="66"/>
      <c r="O6491" s="66"/>
      <c r="Q6491" s="67"/>
      <c r="R6491" s="68"/>
      <c r="S6491" s="63"/>
      <c r="AC6491" s="63">
        <v>95696.533050398808</v>
      </c>
      <c r="AD6491" s="63"/>
      <c r="AE6491" s="54" t="s">
        <v>177</v>
      </c>
      <c r="AG6491" s="63"/>
      <c r="AK6491" s="64"/>
      <c r="AL6491" s="64"/>
      <c r="AM6491" s="65"/>
      <c r="AO6491" s="64"/>
      <c r="AP6491" s="66"/>
      <c r="AQ6491" s="66"/>
      <c r="AS6491" s="67"/>
      <c r="AT6491" s="68"/>
    </row>
    <row r="6492" spans="1:46" x14ac:dyDescent="0.25">
      <c r="A6492" s="60">
        <v>98651.791412496474</v>
      </c>
      <c r="B6492" s="54">
        <f t="shared" si="261"/>
        <v>1</v>
      </c>
      <c r="C6492" s="54">
        <f t="shared" si="262"/>
        <v>6483</v>
      </c>
      <c r="D6492" s="60">
        <v>98651.791412496474</v>
      </c>
      <c r="G6492" s="63"/>
      <c r="I6492" s="64"/>
      <c r="J6492" s="64"/>
      <c r="K6492" s="65"/>
      <c r="M6492" s="64"/>
      <c r="N6492" s="66"/>
      <c r="O6492" s="66"/>
      <c r="Q6492" s="67"/>
      <c r="R6492" s="68"/>
      <c r="S6492" s="63"/>
      <c r="AC6492" s="63">
        <v>95710.532203838229</v>
      </c>
      <c r="AD6492" s="63"/>
      <c r="AE6492" s="54" t="s">
        <v>176</v>
      </c>
      <c r="AG6492" s="63"/>
      <c r="AK6492" s="64"/>
      <c r="AL6492" s="64"/>
      <c r="AM6492" s="65"/>
      <c r="AO6492" s="64"/>
      <c r="AP6492" s="66"/>
      <c r="AQ6492" s="66"/>
      <c r="AS6492" s="67"/>
      <c r="AT6492" s="68"/>
    </row>
    <row r="6493" spans="1:46" x14ac:dyDescent="0.25">
      <c r="A6493" s="60">
        <v>98666.60507859895</v>
      </c>
      <c r="B6493" s="54">
        <f t="shared" si="261"/>
        <v>2</v>
      </c>
      <c r="C6493" s="54">
        <f t="shared" si="262"/>
        <v>6484</v>
      </c>
      <c r="D6493" s="60">
        <v>98666.60507859895</v>
      </c>
      <c r="G6493" s="63"/>
      <c r="I6493" s="64"/>
      <c r="J6493" s="64"/>
      <c r="K6493" s="65"/>
      <c r="M6493" s="64"/>
      <c r="N6493" s="66"/>
      <c r="O6493" s="66"/>
      <c r="Q6493" s="67"/>
      <c r="R6493" s="68"/>
      <c r="S6493" s="63"/>
      <c r="AC6493" s="63">
        <v>95726.100111248903</v>
      </c>
      <c r="AD6493" s="63"/>
      <c r="AE6493" s="54" t="s">
        <v>177</v>
      </c>
      <c r="AG6493" s="63"/>
      <c r="AK6493" s="64"/>
      <c r="AL6493" s="64"/>
      <c r="AM6493" s="65"/>
      <c r="AO6493" s="64"/>
      <c r="AP6493" s="66"/>
      <c r="AQ6493" s="66"/>
      <c r="AS6493" s="67"/>
      <c r="AT6493" s="68"/>
    </row>
    <row r="6494" spans="1:46" x14ac:dyDescent="0.25">
      <c r="A6494" s="60">
        <v>98681.510910150129</v>
      </c>
      <c r="B6494" s="54">
        <f t="shared" si="261"/>
        <v>3</v>
      </c>
      <c r="C6494" s="54">
        <f t="shared" si="262"/>
        <v>6485</v>
      </c>
      <c r="D6494" s="60">
        <v>98681.510910150129</v>
      </c>
      <c r="G6494" s="63"/>
      <c r="I6494" s="64"/>
      <c r="J6494" s="64"/>
      <c r="K6494" s="65"/>
      <c r="M6494" s="64"/>
      <c r="N6494" s="66"/>
      <c r="O6494" s="66"/>
      <c r="Q6494" s="67"/>
      <c r="R6494" s="68"/>
      <c r="S6494" s="63"/>
      <c r="AC6494" s="63">
        <v>95740.192590778228</v>
      </c>
      <c r="AD6494" s="63"/>
      <c r="AE6494" s="54" t="s">
        <v>176</v>
      </c>
      <c r="AG6494" s="63"/>
      <c r="AK6494" s="64"/>
      <c r="AL6494" s="64"/>
      <c r="AM6494" s="65"/>
      <c r="AO6494" s="64"/>
      <c r="AP6494" s="66"/>
      <c r="AQ6494" s="66"/>
      <c r="AS6494" s="67"/>
      <c r="AT6494" s="68"/>
    </row>
    <row r="6495" spans="1:46" x14ac:dyDescent="0.25">
      <c r="A6495" s="60">
        <v>98696.523001592141</v>
      </c>
      <c r="B6495" s="54">
        <f t="shared" si="261"/>
        <v>4</v>
      </c>
      <c r="C6495" s="54">
        <f t="shared" si="262"/>
        <v>6486</v>
      </c>
      <c r="D6495" s="60">
        <v>98696.523001592141</v>
      </c>
      <c r="G6495" s="63"/>
      <c r="I6495" s="64"/>
      <c r="J6495" s="64"/>
      <c r="K6495" s="65"/>
      <c r="M6495" s="64"/>
      <c r="N6495" s="66"/>
      <c r="O6495" s="66"/>
      <c r="Q6495" s="67"/>
      <c r="R6495" s="68"/>
      <c r="S6495" s="63"/>
      <c r="AC6495" s="63">
        <v>95755.57665314991</v>
      </c>
      <c r="AD6495" s="63"/>
      <c r="AE6495" s="54" t="s">
        <v>177</v>
      </c>
      <c r="AG6495" s="63"/>
      <c r="AK6495" s="64"/>
      <c r="AL6495" s="64"/>
      <c r="AM6495" s="65"/>
      <c r="AO6495" s="64"/>
      <c r="AP6495" s="66"/>
      <c r="AQ6495" s="66"/>
      <c r="AS6495" s="67"/>
      <c r="AT6495" s="68"/>
    </row>
    <row r="6496" spans="1:46" x14ac:dyDescent="0.25">
      <c r="A6496" s="60">
        <v>98711.66419478599</v>
      </c>
      <c r="B6496" s="54">
        <f t="shared" si="261"/>
        <v>5</v>
      </c>
      <c r="C6496" s="54">
        <f t="shared" si="262"/>
        <v>6487</v>
      </c>
      <c r="D6496" s="60">
        <v>98711.66419478599</v>
      </c>
      <c r="G6496" s="63"/>
      <c r="I6496" s="64"/>
      <c r="J6496" s="64"/>
      <c r="K6496" s="65"/>
      <c r="M6496" s="64"/>
      <c r="N6496" s="66"/>
      <c r="O6496" s="66"/>
      <c r="Q6496" s="67"/>
      <c r="R6496" s="68"/>
      <c r="S6496" s="63"/>
      <c r="AC6496" s="63">
        <v>95769.905804484151</v>
      </c>
      <c r="AD6496" s="63"/>
      <c r="AE6496" s="54" t="s">
        <v>176</v>
      </c>
      <c r="AG6496" s="63"/>
      <c r="AK6496" s="64"/>
      <c r="AL6496" s="64"/>
      <c r="AM6496" s="65"/>
      <c r="AO6496" s="64"/>
      <c r="AP6496" s="66"/>
      <c r="AQ6496" s="66"/>
      <c r="AS6496" s="67"/>
      <c r="AT6496" s="68"/>
    </row>
    <row r="6497" spans="1:46" x14ac:dyDescent="0.25">
      <c r="A6497" s="60">
        <v>98726.932299248874</v>
      </c>
      <c r="B6497" s="54">
        <f t="shared" si="261"/>
        <v>6</v>
      </c>
      <c r="C6497" s="54">
        <f t="shared" si="262"/>
        <v>6488</v>
      </c>
      <c r="D6497" s="60">
        <v>98726.932299248874</v>
      </c>
      <c r="G6497" s="63"/>
      <c r="I6497" s="64"/>
      <c r="J6497" s="64"/>
      <c r="K6497" s="65"/>
      <c r="M6497" s="64"/>
      <c r="N6497" s="66"/>
      <c r="O6497" s="66"/>
      <c r="Q6497" s="67"/>
      <c r="R6497" s="68"/>
      <c r="S6497" s="63"/>
      <c r="AC6497" s="63">
        <v>95784.98282585619</v>
      </c>
      <c r="AD6497" s="63"/>
      <c r="AE6497" s="54" t="s">
        <v>177</v>
      </c>
      <c r="AG6497" s="63"/>
      <c r="AK6497" s="64"/>
      <c r="AL6497" s="64"/>
      <c r="AM6497" s="65"/>
      <c r="AO6497" s="64"/>
      <c r="AP6497" s="66"/>
      <c r="AQ6497" s="66"/>
      <c r="AS6497" s="67"/>
      <c r="AT6497" s="68"/>
    </row>
    <row r="6498" spans="1:46" x14ac:dyDescent="0.25">
      <c r="A6498" s="60">
        <v>98742.334729420021</v>
      </c>
      <c r="B6498" s="54">
        <f t="shared" si="261"/>
        <v>7</v>
      </c>
      <c r="C6498" s="54">
        <f t="shared" si="262"/>
        <v>6489</v>
      </c>
      <c r="D6498" s="60">
        <v>98742.334729420021</v>
      </c>
      <c r="G6498" s="63"/>
      <c r="I6498" s="64"/>
      <c r="J6498" s="64"/>
      <c r="K6498" s="65"/>
      <c r="M6498" s="64"/>
      <c r="N6498" s="66"/>
      <c r="O6498" s="66"/>
      <c r="Q6498" s="67"/>
      <c r="R6498" s="68"/>
      <c r="S6498" s="63"/>
      <c r="AC6498" s="63">
        <v>95799.637066926807</v>
      </c>
      <c r="AD6498" s="63"/>
      <c r="AE6498" s="54" t="s">
        <v>176</v>
      </c>
      <c r="AG6498" s="63"/>
      <c r="AK6498" s="64"/>
      <c r="AL6498" s="64"/>
      <c r="AM6498" s="65"/>
      <c r="AO6498" s="64"/>
      <c r="AP6498" s="66"/>
      <c r="AQ6498" s="66"/>
      <c r="AS6498" s="67"/>
      <c r="AT6498" s="68"/>
    </row>
    <row r="6499" spans="1:46" x14ac:dyDescent="0.25">
      <c r="A6499" s="60">
        <v>98757.849159447942</v>
      </c>
      <c r="B6499" s="54">
        <f t="shared" si="261"/>
        <v>8</v>
      </c>
      <c r="C6499" s="54">
        <f t="shared" si="262"/>
        <v>6490</v>
      </c>
      <c r="D6499" s="60">
        <v>98757.849159447942</v>
      </c>
      <c r="G6499" s="63"/>
      <c r="I6499" s="64"/>
      <c r="J6499" s="64"/>
      <c r="K6499" s="65"/>
      <c r="M6499" s="64"/>
      <c r="N6499" s="66"/>
      <c r="O6499" s="66"/>
      <c r="Q6499" s="67"/>
      <c r="R6499" s="68"/>
      <c r="S6499" s="63"/>
      <c r="AC6499" s="63">
        <v>95814.341506451834</v>
      </c>
      <c r="AD6499" s="63"/>
      <c r="AE6499" s="54" t="s">
        <v>177</v>
      </c>
      <c r="AG6499" s="63"/>
      <c r="AK6499" s="64"/>
      <c r="AL6499" s="64"/>
      <c r="AM6499" s="65"/>
      <c r="AO6499" s="64"/>
      <c r="AP6499" s="66"/>
      <c r="AQ6499" s="66"/>
      <c r="AS6499" s="67"/>
      <c r="AT6499" s="68"/>
    </row>
    <row r="6500" spans="1:46" x14ac:dyDescent="0.25">
      <c r="A6500" s="60">
        <v>98773.467841167003</v>
      </c>
      <c r="B6500" s="54">
        <f t="shared" si="261"/>
        <v>9</v>
      </c>
      <c r="C6500" s="54">
        <f t="shared" si="262"/>
        <v>6491</v>
      </c>
      <c r="D6500" s="60">
        <v>98773.467841167003</v>
      </c>
      <c r="G6500" s="63"/>
      <c r="I6500" s="64"/>
      <c r="J6500" s="64"/>
      <c r="K6500" s="65"/>
      <c r="M6500" s="64"/>
      <c r="N6500" s="66"/>
      <c r="O6500" s="66"/>
      <c r="Q6500" s="67"/>
      <c r="R6500" s="68"/>
      <c r="S6500" s="63"/>
      <c r="AC6500" s="63">
        <v>95829.33545433078</v>
      </c>
      <c r="AD6500" s="63"/>
      <c r="AE6500" s="54" t="s">
        <v>176</v>
      </c>
      <c r="AG6500" s="63"/>
      <c r="AK6500" s="64"/>
      <c r="AL6500" s="64"/>
      <c r="AM6500" s="65"/>
      <c r="AO6500" s="64"/>
      <c r="AP6500" s="66"/>
      <c r="AQ6500" s="66"/>
      <c r="AS6500" s="67"/>
      <c r="AT6500" s="68"/>
    </row>
    <row r="6501" spans="1:46" x14ac:dyDescent="0.25">
      <c r="A6501" s="60">
        <v>98789.150021527894</v>
      </c>
      <c r="B6501" s="54">
        <f t="shared" si="261"/>
        <v>10</v>
      </c>
      <c r="C6501" s="54">
        <f t="shared" si="262"/>
        <v>6492</v>
      </c>
      <c r="D6501" s="60">
        <v>98789.150021527894</v>
      </c>
      <c r="G6501" s="63"/>
      <c r="I6501" s="64"/>
      <c r="J6501" s="64"/>
      <c r="K6501" s="65"/>
      <c r="M6501" s="64"/>
      <c r="N6501" s="66"/>
      <c r="O6501" s="66"/>
      <c r="Q6501" s="67"/>
      <c r="R6501" s="68"/>
      <c r="S6501" s="63"/>
      <c r="AC6501" s="63">
        <v>95843.67567194486</v>
      </c>
      <c r="AD6501" s="63"/>
      <c r="AE6501" s="54" t="s">
        <v>177</v>
      </c>
      <c r="AG6501" s="63"/>
      <c r="AK6501" s="64"/>
      <c r="AL6501" s="64"/>
      <c r="AM6501" s="65"/>
      <c r="AO6501" s="64"/>
      <c r="AP6501" s="66"/>
      <c r="AQ6501" s="66"/>
      <c r="AS6501" s="67"/>
      <c r="AT6501" s="68"/>
    </row>
    <row r="6502" spans="1:46" x14ac:dyDescent="0.25">
      <c r="A6502" s="60">
        <v>98804.877246985212</v>
      </c>
      <c r="B6502" s="54">
        <f t="shared" si="261"/>
        <v>11</v>
      </c>
      <c r="C6502" s="54">
        <f t="shared" si="262"/>
        <v>6493</v>
      </c>
      <c r="D6502" s="60">
        <v>98804.877246985212</v>
      </c>
      <c r="G6502" s="63"/>
      <c r="I6502" s="64"/>
      <c r="J6502" s="64"/>
      <c r="K6502" s="65"/>
      <c r="M6502" s="64"/>
      <c r="N6502" s="66"/>
      <c r="O6502" s="66"/>
      <c r="Q6502" s="67"/>
      <c r="R6502" s="68"/>
      <c r="S6502" s="63"/>
      <c r="AC6502" s="63">
        <v>95858.954648514744</v>
      </c>
      <c r="AD6502" s="63"/>
      <c r="AE6502" s="54" t="s">
        <v>176</v>
      </c>
      <c r="AG6502" s="63"/>
      <c r="AK6502" s="64"/>
      <c r="AL6502" s="64"/>
      <c r="AM6502" s="65"/>
      <c r="AO6502" s="64"/>
      <c r="AP6502" s="66"/>
      <c r="AQ6502" s="66"/>
      <c r="AS6502" s="67"/>
      <c r="AT6502" s="68"/>
    </row>
    <row r="6503" spans="1:46" x14ac:dyDescent="0.25">
      <c r="A6503" s="60">
        <v>98820.599262049422</v>
      </c>
      <c r="B6503" s="54">
        <f t="shared" si="261"/>
        <v>12</v>
      </c>
      <c r="C6503" s="54">
        <f t="shared" si="262"/>
        <v>6494</v>
      </c>
      <c r="D6503" s="60">
        <v>98820.599262049422</v>
      </c>
      <c r="G6503" s="63"/>
      <c r="I6503" s="64"/>
      <c r="J6503" s="64"/>
      <c r="K6503" s="65"/>
      <c r="M6503" s="64"/>
      <c r="N6503" s="66"/>
      <c r="O6503" s="66"/>
      <c r="Q6503" s="67"/>
      <c r="R6503" s="68"/>
      <c r="S6503" s="63"/>
      <c r="AC6503" s="63">
        <v>95873.01348783914</v>
      </c>
      <c r="AD6503" s="63"/>
      <c r="AE6503" s="54" t="s">
        <v>177</v>
      </c>
      <c r="AG6503" s="63"/>
      <c r="AK6503" s="64"/>
      <c r="AL6503" s="64"/>
      <c r="AM6503" s="65"/>
      <c r="AO6503" s="64"/>
      <c r="AP6503" s="66"/>
      <c r="AQ6503" s="66"/>
      <c r="AS6503" s="67"/>
      <c r="AT6503" s="68"/>
    </row>
    <row r="6504" spans="1:46" x14ac:dyDescent="0.25">
      <c r="A6504" s="60">
        <v>98836.294471336063</v>
      </c>
      <c r="B6504" s="54">
        <f t="shared" si="261"/>
        <v>13</v>
      </c>
      <c r="C6504" s="54">
        <f t="shared" si="262"/>
        <v>6495</v>
      </c>
      <c r="D6504" s="60">
        <v>98836.294471336063</v>
      </c>
      <c r="G6504" s="63"/>
      <c r="I6504" s="64"/>
      <c r="J6504" s="64"/>
      <c r="K6504" s="65"/>
      <c r="M6504" s="64"/>
      <c r="N6504" s="66"/>
      <c r="O6504" s="66"/>
      <c r="Q6504" s="67"/>
      <c r="R6504" s="68"/>
      <c r="S6504" s="63"/>
      <c r="AC6504" s="63">
        <v>95888.476232345682</v>
      </c>
      <c r="AD6504" s="63"/>
      <c r="AE6504" s="54" t="s">
        <v>176</v>
      </c>
      <c r="AG6504" s="63"/>
      <c r="AK6504" s="64"/>
      <c r="AL6504" s="64"/>
      <c r="AM6504" s="65"/>
      <c r="AO6504" s="64"/>
      <c r="AP6504" s="66"/>
      <c r="AQ6504" s="66"/>
      <c r="AS6504" s="67"/>
      <c r="AT6504" s="68"/>
    </row>
    <row r="6505" spans="1:46" x14ac:dyDescent="0.25">
      <c r="A6505" s="60">
        <v>98851.916418080218</v>
      </c>
      <c r="B6505" s="54">
        <f t="shared" si="261"/>
        <v>14</v>
      </c>
      <c r="C6505" s="54">
        <f t="shared" si="262"/>
        <v>6496</v>
      </c>
      <c r="D6505" s="60">
        <v>98851.916418080218</v>
      </c>
      <c r="G6505" s="63"/>
      <c r="I6505" s="64"/>
      <c r="J6505" s="64"/>
      <c r="K6505" s="65"/>
      <c r="M6505" s="64"/>
      <c r="N6505" s="66"/>
      <c r="O6505" s="66"/>
      <c r="Q6505" s="67"/>
      <c r="R6505" s="68"/>
      <c r="S6505" s="63"/>
      <c r="AC6505" s="63">
        <v>95902.392257677391</v>
      </c>
      <c r="AD6505" s="63"/>
      <c r="AE6505" s="54" t="s">
        <v>177</v>
      </c>
      <c r="AG6505" s="63"/>
      <c r="AK6505" s="64"/>
      <c r="AL6505" s="64"/>
      <c r="AM6505" s="65"/>
      <c r="AO6505" s="64"/>
      <c r="AP6505" s="66"/>
      <c r="AQ6505" s="66"/>
      <c r="AS6505" s="67"/>
      <c r="AT6505" s="68"/>
    </row>
    <row r="6506" spans="1:46" x14ac:dyDescent="0.25">
      <c r="A6506" s="60">
        <v>98867.448962725699</v>
      </c>
      <c r="B6506" s="54">
        <f t="shared" si="261"/>
        <v>15</v>
      </c>
      <c r="C6506" s="54">
        <f t="shared" si="262"/>
        <v>6497</v>
      </c>
      <c r="D6506" s="60">
        <v>98867.448962725699</v>
      </c>
      <c r="G6506" s="63"/>
      <c r="I6506" s="64"/>
      <c r="J6506" s="64"/>
      <c r="K6506" s="65"/>
      <c r="M6506" s="64"/>
      <c r="N6506" s="66"/>
      <c r="O6506" s="66"/>
      <c r="Q6506" s="67"/>
      <c r="R6506" s="68"/>
      <c r="S6506" s="63"/>
      <c r="AC6506" s="63">
        <v>95917.915078118909</v>
      </c>
      <c r="AD6506" s="63"/>
      <c r="AE6506" s="54" t="s">
        <v>176</v>
      </c>
      <c r="AG6506" s="63"/>
      <c r="AK6506" s="64"/>
      <c r="AL6506" s="64"/>
      <c r="AM6506" s="65"/>
      <c r="AO6506" s="64"/>
      <c r="AP6506" s="66"/>
      <c r="AQ6506" s="66"/>
      <c r="AS6506" s="67"/>
      <c r="AT6506" s="68"/>
    </row>
    <row r="6507" spans="1:46" x14ac:dyDescent="0.25">
      <c r="A6507" s="60">
        <v>98882.861012984999</v>
      </c>
      <c r="B6507" s="54">
        <f t="shared" si="261"/>
        <v>16</v>
      </c>
      <c r="C6507" s="54">
        <f t="shared" si="262"/>
        <v>6498</v>
      </c>
      <c r="D6507" s="60">
        <v>98882.861012984999</v>
      </c>
      <c r="G6507" s="63"/>
      <c r="I6507" s="64"/>
      <c r="J6507" s="64"/>
      <c r="K6507" s="65"/>
      <c r="M6507" s="64"/>
      <c r="N6507" s="66"/>
      <c r="O6507" s="66"/>
      <c r="Q6507" s="67"/>
      <c r="R6507" s="68"/>
      <c r="S6507" s="63"/>
      <c r="AC6507" s="63">
        <v>95931.854654533789</v>
      </c>
      <c r="AD6507" s="63"/>
      <c r="AE6507" s="54" t="s">
        <v>177</v>
      </c>
      <c r="AG6507" s="63"/>
      <c r="AK6507" s="64"/>
      <c r="AL6507" s="64"/>
      <c r="AM6507" s="65"/>
      <c r="AO6507" s="64"/>
      <c r="AP6507" s="66"/>
      <c r="AQ6507" s="66"/>
      <c r="AS6507" s="67"/>
      <c r="AT6507" s="68"/>
    </row>
    <row r="6508" spans="1:46" x14ac:dyDescent="0.25">
      <c r="A6508" s="60">
        <v>98898.148291570134</v>
      </c>
      <c r="B6508" s="54">
        <f t="shared" si="261"/>
        <v>17</v>
      </c>
      <c r="C6508" s="54">
        <f t="shared" si="262"/>
        <v>6499</v>
      </c>
      <c r="D6508" s="60">
        <v>98898.148291570134</v>
      </c>
      <c r="G6508" s="63"/>
      <c r="I6508" s="64"/>
      <c r="J6508" s="64"/>
      <c r="K6508" s="65"/>
      <c r="M6508" s="64"/>
      <c r="N6508" s="66"/>
      <c r="O6508" s="66"/>
      <c r="Q6508" s="67"/>
      <c r="R6508" s="68"/>
      <c r="S6508" s="63"/>
      <c r="AC6508" s="63">
        <v>95947.306714584585</v>
      </c>
      <c r="AD6508" s="63"/>
      <c r="AE6508" s="54" t="s">
        <v>176</v>
      </c>
      <c r="AG6508" s="63"/>
      <c r="AK6508" s="64"/>
      <c r="AL6508" s="64"/>
      <c r="AM6508" s="65"/>
      <c r="AO6508" s="64"/>
      <c r="AP6508" s="66"/>
      <c r="AQ6508" s="66"/>
      <c r="AS6508" s="67"/>
      <c r="AT6508" s="68"/>
    </row>
    <row r="6509" spans="1:46" x14ac:dyDescent="0.25">
      <c r="A6509" s="60">
        <v>98913.300757721532</v>
      </c>
      <c r="B6509" s="54">
        <f t="shared" si="261"/>
        <v>18</v>
      </c>
      <c r="C6509" s="54">
        <f t="shared" si="262"/>
        <v>6500</v>
      </c>
      <c r="D6509" s="60">
        <v>98913.300757721532</v>
      </c>
      <c r="G6509" s="63"/>
      <c r="I6509" s="64"/>
      <c r="J6509" s="64"/>
      <c r="K6509" s="65"/>
      <c r="M6509" s="64"/>
      <c r="N6509" s="66"/>
      <c r="O6509" s="66"/>
      <c r="Q6509" s="67"/>
      <c r="R6509" s="68"/>
      <c r="S6509" s="63"/>
      <c r="AC6509" s="63">
        <v>95961.434692436829</v>
      </c>
      <c r="AD6509" s="63"/>
      <c r="AE6509" s="54" t="s">
        <v>177</v>
      </c>
      <c r="AG6509" s="63"/>
      <c r="AK6509" s="64"/>
      <c r="AL6509" s="64"/>
      <c r="AM6509" s="65"/>
      <c r="AO6509" s="64"/>
      <c r="AP6509" s="66"/>
      <c r="AQ6509" s="66"/>
      <c r="AS6509" s="67"/>
      <c r="AT6509" s="68"/>
    </row>
    <row r="6510" spans="1:46" x14ac:dyDescent="0.25">
      <c r="A6510" s="60">
        <v>98928.329263317399</v>
      </c>
      <c r="B6510" s="54">
        <f t="shared" si="261"/>
        <v>19</v>
      </c>
      <c r="C6510" s="54">
        <f t="shared" si="262"/>
        <v>6501</v>
      </c>
      <c r="D6510" s="60">
        <v>98928.329263317399</v>
      </c>
      <c r="G6510" s="63"/>
      <c r="I6510" s="64"/>
      <c r="J6510" s="64"/>
      <c r="K6510" s="65"/>
      <c r="M6510" s="64"/>
      <c r="N6510" s="66"/>
      <c r="O6510" s="66"/>
      <c r="Q6510" s="67"/>
      <c r="R6510" s="68"/>
      <c r="S6510" s="63"/>
      <c r="AC6510" s="63">
        <v>95976.689021713566</v>
      </c>
      <c r="AD6510" s="63"/>
      <c r="AE6510" s="54" t="s">
        <v>176</v>
      </c>
      <c r="AG6510" s="63"/>
      <c r="AK6510" s="64"/>
      <c r="AL6510" s="64"/>
      <c r="AM6510" s="65"/>
      <c r="AO6510" s="64"/>
      <c r="AP6510" s="66"/>
      <c r="AQ6510" s="66"/>
      <c r="AS6510" s="67"/>
      <c r="AT6510" s="68"/>
    </row>
    <row r="6511" spans="1:46" x14ac:dyDescent="0.25">
      <c r="A6511" s="60">
        <v>98943.24337018095</v>
      </c>
      <c r="B6511" s="54">
        <f t="shared" si="261"/>
        <v>20</v>
      </c>
      <c r="C6511" s="54">
        <f t="shared" si="262"/>
        <v>6502</v>
      </c>
      <c r="D6511" s="60">
        <v>98943.24337018095</v>
      </c>
      <c r="G6511" s="63"/>
      <c r="I6511" s="64"/>
      <c r="J6511" s="64"/>
      <c r="K6511" s="65"/>
      <c r="M6511" s="64"/>
      <c r="N6511" s="66"/>
      <c r="O6511" s="66"/>
      <c r="Q6511" s="67"/>
      <c r="R6511" s="68"/>
      <c r="S6511" s="63"/>
      <c r="AC6511" s="63">
        <v>95991.136379193515</v>
      </c>
      <c r="AD6511" s="63"/>
      <c r="AE6511" s="54" t="s">
        <v>177</v>
      </c>
      <c r="AG6511" s="63"/>
      <c r="AK6511" s="64"/>
      <c r="AL6511" s="64"/>
      <c r="AM6511" s="65"/>
      <c r="AO6511" s="64"/>
      <c r="AP6511" s="66"/>
      <c r="AQ6511" s="66"/>
      <c r="AS6511" s="67"/>
      <c r="AT6511" s="68"/>
    </row>
    <row r="6512" spans="1:46" x14ac:dyDescent="0.25">
      <c r="A6512" s="60">
        <v>98958.067846940365</v>
      </c>
      <c r="B6512" s="54">
        <f t="shared" si="261"/>
        <v>21</v>
      </c>
      <c r="C6512" s="54">
        <f t="shared" si="262"/>
        <v>6503</v>
      </c>
      <c r="D6512" s="60">
        <v>98958.067846940365</v>
      </c>
      <c r="G6512" s="63"/>
      <c r="I6512" s="64"/>
      <c r="J6512" s="64"/>
      <c r="K6512" s="65"/>
      <c r="M6512" s="64"/>
      <c r="N6512" s="66"/>
      <c r="O6512" s="66"/>
      <c r="Q6512" s="67"/>
      <c r="R6512" s="68"/>
      <c r="S6512" s="63"/>
      <c r="AC6512" s="63">
        <v>96006.088555970695</v>
      </c>
      <c r="AD6512" s="63"/>
      <c r="AE6512" s="54" t="s">
        <v>176</v>
      </c>
      <c r="AG6512" s="63"/>
      <c r="AK6512" s="64"/>
      <c r="AL6512" s="64"/>
      <c r="AM6512" s="65"/>
      <c r="AO6512" s="64"/>
      <c r="AP6512" s="66"/>
      <c r="AQ6512" s="66"/>
      <c r="AS6512" s="67"/>
      <c r="AT6512" s="68"/>
    </row>
    <row r="6513" spans="1:46" x14ac:dyDescent="0.25">
      <c r="A6513" s="60">
        <v>98972.825849737972</v>
      </c>
      <c r="B6513" s="54">
        <f t="shared" si="261"/>
        <v>22</v>
      </c>
      <c r="C6513" s="54">
        <f t="shared" si="262"/>
        <v>6504</v>
      </c>
      <c r="D6513" s="60">
        <v>98972.825849737972</v>
      </c>
      <c r="G6513" s="63"/>
      <c r="I6513" s="64"/>
      <c r="J6513" s="64"/>
      <c r="K6513" s="65"/>
      <c r="M6513" s="64"/>
      <c r="N6513" s="66"/>
      <c r="O6513" s="66"/>
      <c r="Q6513" s="67"/>
      <c r="R6513" s="68"/>
      <c r="S6513" s="63"/>
      <c r="AC6513" s="63">
        <v>96020.919026691932</v>
      </c>
      <c r="AD6513" s="63"/>
      <c r="AE6513" s="54" t="s">
        <v>177</v>
      </c>
      <c r="AG6513" s="63"/>
      <c r="AK6513" s="64"/>
      <c r="AL6513" s="64"/>
      <c r="AM6513" s="65"/>
      <c r="AO6513" s="64"/>
      <c r="AP6513" s="66"/>
      <c r="AQ6513" s="66"/>
      <c r="AS6513" s="67"/>
      <c r="AT6513" s="68"/>
    </row>
    <row r="6514" spans="1:46" x14ac:dyDescent="0.25">
      <c r="A6514" s="60">
        <v>98987.551288803574</v>
      </c>
      <c r="B6514" s="54">
        <f t="shared" si="261"/>
        <v>23</v>
      </c>
      <c r="C6514" s="54">
        <f t="shared" si="262"/>
        <v>6505</v>
      </c>
      <c r="D6514" s="60">
        <v>98987.551288803574</v>
      </c>
      <c r="G6514" s="63"/>
      <c r="I6514" s="64"/>
      <c r="J6514" s="64"/>
      <c r="K6514" s="65"/>
      <c r="M6514" s="64"/>
      <c r="N6514" s="66"/>
      <c r="O6514" s="66"/>
      <c r="Q6514" s="67"/>
      <c r="R6514" s="68"/>
      <c r="S6514" s="63"/>
      <c r="AC6514" s="63">
        <v>96035.517547391355</v>
      </c>
      <c r="AD6514" s="63"/>
      <c r="AE6514" s="54" t="s">
        <v>176</v>
      </c>
      <c r="AG6514" s="63"/>
      <c r="AK6514" s="64"/>
      <c r="AL6514" s="64"/>
      <c r="AM6514" s="65"/>
      <c r="AO6514" s="64"/>
      <c r="AP6514" s="66"/>
      <c r="AQ6514" s="66"/>
      <c r="AS6514" s="67"/>
      <c r="AT6514" s="68"/>
    </row>
    <row r="6515" spans="1:46" x14ac:dyDescent="0.25">
      <c r="A6515" s="60">
        <v>99002.273122038227</v>
      </c>
      <c r="B6515" s="54">
        <f t="shared" si="261"/>
        <v>24</v>
      </c>
      <c r="C6515" s="54">
        <f t="shared" si="262"/>
        <v>6506</v>
      </c>
      <c r="D6515" s="60">
        <v>99002.273122038227</v>
      </c>
      <c r="G6515" s="63"/>
      <c r="I6515" s="64"/>
      <c r="J6515" s="64"/>
      <c r="K6515" s="65"/>
      <c r="M6515" s="64"/>
      <c r="N6515" s="66"/>
      <c r="O6515" s="66"/>
      <c r="Q6515" s="67"/>
      <c r="R6515" s="68"/>
      <c r="S6515" s="63"/>
      <c r="AC6515" s="63">
        <v>96050.709891679231</v>
      </c>
      <c r="AD6515" s="63"/>
      <c r="AE6515" s="54" t="s">
        <v>177</v>
      </c>
      <c r="AG6515" s="63"/>
      <c r="AK6515" s="64"/>
      <c r="AL6515" s="64"/>
      <c r="AM6515" s="65"/>
      <c r="AO6515" s="64"/>
      <c r="AP6515" s="66"/>
      <c r="AQ6515" s="66"/>
      <c r="AS6515" s="67"/>
      <c r="AT6515" s="68"/>
    </row>
    <row r="6516" spans="1:46" x14ac:dyDescent="0.25">
      <c r="A6516" s="60">
        <v>99017.027671178337</v>
      </c>
      <c r="B6516" s="54">
        <f t="shared" si="261"/>
        <v>1</v>
      </c>
      <c r="C6516" s="54">
        <f t="shared" si="262"/>
        <v>6507</v>
      </c>
      <c r="D6516" s="60">
        <v>99017.027671178337</v>
      </c>
      <c r="G6516" s="63"/>
      <c r="I6516" s="64"/>
      <c r="J6516" s="64"/>
      <c r="K6516" s="65"/>
      <c r="M6516" s="64"/>
      <c r="N6516" s="66"/>
      <c r="O6516" s="66"/>
      <c r="Q6516" s="67"/>
      <c r="R6516" s="68"/>
      <c r="S6516" s="63"/>
      <c r="AC6516" s="63">
        <v>96064.981996838003</v>
      </c>
      <c r="AD6516" s="63"/>
      <c r="AE6516" s="54" t="s">
        <v>176</v>
      </c>
      <c r="AG6516" s="63"/>
      <c r="AK6516" s="64"/>
      <c r="AL6516" s="64"/>
      <c r="AM6516" s="65"/>
      <c r="AO6516" s="64"/>
      <c r="AP6516" s="66"/>
      <c r="AQ6516" s="66"/>
      <c r="AS6516" s="67"/>
      <c r="AT6516" s="68"/>
    </row>
    <row r="6517" spans="1:46" x14ac:dyDescent="0.25">
      <c r="A6517" s="60">
        <v>99031.841802485287</v>
      </c>
      <c r="B6517" s="54">
        <f t="shared" si="261"/>
        <v>2</v>
      </c>
      <c r="C6517" s="54">
        <f t="shared" si="262"/>
        <v>6508</v>
      </c>
      <c r="D6517" s="60">
        <v>99031.841802485287</v>
      </c>
      <c r="G6517" s="63"/>
      <c r="I6517" s="64"/>
      <c r="J6517" s="64"/>
      <c r="K6517" s="65"/>
      <c r="M6517" s="64"/>
      <c r="N6517" s="66"/>
      <c r="O6517" s="66"/>
      <c r="Q6517" s="67"/>
      <c r="R6517" s="68"/>
      <c r="S6517" s="63"/>
      <c r="AC6517" s="63">
        <v>96080.441023525782</v>
      </c>
      <c r="AD6517" s="63"/>
      <c r="AE6517" s="54" t="s">
        <v>177</v>
      </c>
      <c r="AG6517" s="63"/>
      <c r="AK6517" s="64"/>
      <c r="AL6517" s="64"/>
      <c r="AM6517" s="65"/>
      <c r="AO6517" s="64"/>
      <c r="AP6517" s="66"/>
      <c r="AQ6517" s="66"/>
      <c r="AS6517" s="67"/>
      <c r="AT6517" s="68"/>
    </row>
    <row r="6518" spans="1:46" x14ac:dyDescent="0.25">
      <c r="A6518" s="60">
        <v>99046.746591707226</v>
      </c>
      <c r="B6518" s="54">
        <f t="shared" si="261"/>
        <v>3</v>
      </c>
      <c r="C6518" s="54">
        <f t="shared" si="262"/>
        <v>6509</v>
      </c>
      <c r="D6518" s="60">
        <v>99046.746591707226</v>
      </c>
      <c r="G6518" s="63"/>
      <c r="I6518" s="64"/>
      <c r="J6518" s="64"/>
      <c r="K6518" s="65"/>
      <c r="M6518" s="64"/>
      <c r="N6518" s="66"/>
      <c r="O6518" s="66"/>
      <c r="Q6518" s="67"/>
      <c r="R6518" s="68"/>
      <c r="S6518" s="63"/>
      <c r="AC6518" s="63">
        <v>96094.491681409534</v>
      </c>
      <c r="AD6518" s="63"/>
      <c r="AE6518" s="54" t="s">
        <v>176</v>
      </c>
      <c r="AG6518" s="63"/>
      <c r="AK6518" s="64"/>
      <c r="AL6518" s="64"/>
      <c r="AM6518" s="65"/>
      <c r="AO6518" s="64"/>
      <c r="AP6518" s="66"/>
      <c r="AQ6518" s="66"/>
      <c r="AS6518" s="67"/>
      <c r="AT6518" s="68"/>
    </row>
    <row r="6519" spans="1:46" x14ac:dyDescent="0.25">
      <c r="A6519" s="60">
        <v>99061.759927412495</v>
      </c>
      <c r="B6519" s="54">
        <f t="shared" si="261"/>
        <v>4</v>
      </c>
      <c r="C6519" s="54">
        <f t="shared" si="262"/>
        <v>6510</v>
      </c>
      <c r="D6519" s="60">
        <v>99061.759927412495</v>
      </c>
      <c r="G6519" s="63"/>
      <c r="I6519" s="64"/>
      <c r="J6519" s="64"/>
      <c r="K6519" s="65"/>
      <c r="M6519" s="64"/>
      <c r="N6519" s="66"/>
      <c r="O6519" s="66"/>
      <c r="Q6519" s="67"/>
      <c r="R6519" s="68"/>
      <c r="S6519" s="63"/>
      <c r="AC6519" s="63">
        <v>96110.075524248648</v>
      </c>
      <c r="AD6519" s="63"/>
      <c r="AE6519" s="54" t="s">
        <v>177</v>
      </c>
      <c r="AG6519" s="63"/>
      <c r="AK6519" s="64"/>
      <c r="AL6519" s="64"/>
      <c r="AM6519" s="65"/>
      <c r="AO6519" s="64"/>
      <c r="AP6519" s="66"/>
      <c r="AQ6519" s="66"/>
      <c r="AS6519" s="67"/>
      <c r="AT6519" s="68"/>
    </row>
    <row r="6520" spans="1:46" x14ac:dyDescent="0.25">
      <c r="A6520" s="60">
        <v>99076.899902245961</v>
      </c>
      <c r="B6520" s="54">
        <f t="shared" si="261"/>
        <v>5</v>
      </c>
      <c r="C6520" s="54">
        <f t="shared" si="262"/>
        <v>6511</v>
      </c>
      <c r="D6520" s="60">
        <v>99076.899902245961</v>
      </c>
      <c r="G6520" s="63"/>
      <c r="I6520" s="64"/>
      <c r="J6520" s="64"/>
      <c r="K6520" s="65"/>
      <c r="M6520" s="64"/>
      <c r="N6520" s="66"/>
      <c r="O6520" s="66"/>
      <c r="Q6520" s="67"/>
      <c r="R6520" s="68"/>
      <c r="S6520" s="63"/>
      <c r="AC6520" s="63">
        <v>96124.059102271684</v>
      </c>
      <c r="AD6520" s="63"/>
      <c r="AE6520" s="54" t="s">
        <v>176</v>
      </c>
      <c r="AG6520" s="63"/>
      <c r="AK6520" s="64"/>
      <c r="AL6520" s="64"/>
      <c r="AM6520" s="65"/>
      <c r="AO6520" s="64"/>
      <c r="AP6520" s="66"/>
      <c r="AQ6520" s="66"/>
      <c r="AS6520" s="67"/>
      <c r="AT6520" s="68"/>
    </row>
    <row r="6521" spans="1:46" x14ac:dyDescent="0.25">
      <c r="A6521" s="60">
        <v>99092.170664923266</v>
      </c>
      <c r="B6521" s="54">
        <f t="shared" si="261"/>
        <v>6</v>
      </c>
      <c r="C6521" s="54">
        <f t="shared" si="262"/>
        <v>6512</v>
      </c>
      <c r="D6521" s="60">
        <v>99092.170664923266</v>
      </c>
      <c r="G6521" s="63"/>
      <c r="I6521" s="64"/>
      <c r="J6521" s="64"/>
      <c r="K6521" s="65"/>
      <c r="M6521" s="64"/>
      <c r="N6521" s="66"/>
      <c r="O6521" s="66"/>
      <c r="Q6521" s="67"/>
      <c r="R6521" s="68"/>
      <c r="S6521" s="63"/>
      <c r="AC6521" s="63">
        <v>96139.604904716369</v>
      </c>
      <c r="AD6521" s="63"/>
      <c r="AE6521" s="54" t="s">
        <v>177</v>
      </c>
      <c r="AG6521" s="63"/>
      <c r="AK6521" s="64"/>
      <c r="AL6521" s="64"/>
      <c r="AM6521" s="65"/>
      <c r="AO6521" s="64"/>
      <c r="AP6521" s="66"/>
      <c r="AQ6521" s="66"/>
      <c r="AS6521" s="67"/>
      <c r="AT6521" s="68"/>
    </row>
    <row r="6522" spans="1:46" x14ac:dyDescent="0.25">
      <c r="A6522" s="60">
        <v>99107.570967285894</v>
      </c>
      <c r="B6522" s="54">
        <f t="shared" si="261"/>
        <v>7</v>
      </c>
      <c r="C6522" s="54">
        <f t="shared" si="262"/>
        <v>6513</v>
      </c>
      <c r="D6522" s="60">
        <v>99107.570967285894</v>
      </c>
      <c r="G6522" s="63"/>
      <c r="I6522" s="64"/>
      <c r="J6522" s="64"/>
      <c r="K6522" s="65"/>
      <c r="M6522" s="64"/>
      <c r="N6522" s="66"/>
      <c r="O6522" s="66"/>
      <c r="Q6522" s="67"/>
      <c r="R6522" s="68"/>
      <c r="S6522" s="63"/>
      <c r="AC6522" s="63">
        <v>96153.685718894005</v>
      </c>
      <c r="AD6522" s="63"/>
      <c r="AE6522" s="54" t="s">
        <v>176</v>
      </c>
      <c r="AG6522" s="63"/>
      <c r="AK6522" s="64"/>
      <c r="AL6522" s="64"/>
      <c r="AM6522" s="65"/>
      <c r="AO6522" s="64"/>
      <c r="AP6522" s="66"/>
      <c r="AQ6522" s="66"/>
      <c r="AS6522" s="67"/>
      <c r="AT6522" s="68"/>
    </row>
    <row r="6523" spans="1:46" x14ac:dyDescent="0.25">
      <c r="A6523" s="60">
        <v>99123.090024797246</v>
      </c>
      <c r="B6523" s="54">
        <f t="shared" si="261"/>
        <v>8</v>
      </c>
      <c r="C6523" s="54">
        <f t="shared" si="262"/>
        <v>6514</v>
      </c>
      <c r="D6523" s="60">
        <v>99123.090024797246</v>
      </c>
      <c r="G6523" s="63"/>
      <c r="I6523" s="64"/>
      <c r="J6523" s="64"/>
      <c r="K6523" s="65"/>
      <c r="M6523" s="64"/>
      <c r="N6523" s="66"/>
      <c r="O6523" s="66"/>
      <c r="Q6523" s="67"/>
      <c r="R6523" s="68"/>
      <c r="S6523" s="63"/>
      <c r="AC6523" s="63">
        <v>96169.035741479602</v>
      </c>
      <c r="AD6523" s="63"/>
      <c r="AE6523" s="54" t="s">
        <v>177</v>
      </c>
      <c r="AG6523" s="63"/>
      <c r="AK6523" s="64"/>
      <c r="AL6523" s="64"/>
      <c r="AM6523" s="65"/>
      <c r="AO6523" s="64"/>
      <c r="AP6523" s="66"/>
      <c r="AQ6523" s="66"/>
      <c r="AS6523" s="67"/>
      <c r="AT6523" s="68"/>
    </row>
    <row r="6524" spans="1:46" x14ac:dyDescent="0.25">
      <c r="A6524" s="60">
        <v>99138.705060414504</v>
      </c>
      <c r="B6524" s="54">
        <f t="shared" si="261"/>
        <v>9</v>
      </c>
      <c r="C6524" s="54">
        <f t="shared" si="262"/>
        <v>6515</v>
      </c>
      <c r="D6524" s="60">
        <v>99138.705060414504</v>
      </c>
      <c r="G6524" s="63"/>
      <c r="I6524" s="64"/>
      <c r="J6524" s="64"/>
      <c r="K6524" s="65"/>
      <c r="M6524" s="64"/>
      <c r="N6524" s="66"/>
      <c r="O6524" s="66"/>
      <c r="Q6524" s="67"/>
      <c r="R6524" s="68"/>
      <c r="S6524" s="63"/>
      <c r="AC6524" s="63">
        <v>96183.350358769298</v>
      </c>
      <c r="AD6524" s="63"/>
      <c r="AE6524" s="54" t="s">
        <v>176</v>
      </c>
      <c r="AG6524" s="63"/>
      <c r="AK6524" s="64"/>
      <c r="AL6524" s="64"/>
      <c r="AM6524" s="65"/>
      <c r="AO6524" s="64"/>
      <c r="AP6524" s="66"/>
      <c r="AQ6524" s="66"/>
      <c r="AS6524" s="67"/>
      <c r="AT6524" s="68"/>
    </row>
    <row r="6525" spans="1:46" x14ac:dyDescent="0.25">
      <c r="A6525" s="60">
        <v>99154.393836905714</v>
      </c>
      <c r="B6525" s="54">
        <f t="shared" si="261"/>
        <v>10</v>
      </c>
      <c r="C6525" s="54">
        <f t="shared" si="262"/>
        <v>6516</v>
      </c>
      <c r="D6525" s="60">
        <v>99154.393836905714</v>
      </c>
      <c r="G6525" s="63"/>
      <c r="I6525" s="64"/>
      <c r="J6525" s="64"/>
      <c r="K6525" s="65"/>
      <c r="M6525" s="64"/>
      <c r="N6525" s="66"/>
      <c r="O6525" s="66"/>
      <c r="Q6525" s="67"/>
      <c r="R6525" s="68"/>
      <c r="S6525" s="63"/>
      <c r="AC6525" s="63">
        <v>96198.384572828654</v>
      </c>
      <c r="AD6525" s="63"/>
      <c r="AE6525" s="54" t="s">
        <v>177</v>
      </c>
      <c r="AG6525" s="63"/>
      <c r="AK6525" s="64"/>
      <c r="AL6525" s="64"/>
      <c r="AM6525" s="65"/>
      <c r="AO6525" s="64"/>
      <c r="AP6525" s="66"/>
      <c r="AQ6525" s="66"/>
      <c r="AS6525" s="67"/>
      <c r="AT6525" s="68"/>
    </row>
    <row r="6526" spans="1:46" x14ac:dyDescent="0.25">
      <c r="A6526" s="60">
        <v>99170.115999979433</v>
      </c>
      <c r="B6526" s="54">
        <f t="shared" si="261"/>
        <v>11</v>
      </c>
      <c r="C6526" s="54">
        <f t="shared" si="262"/>
        <v>6517</v>
      </c>
      <c r="D6526" s="60">
        <v>99170.115999979433</v>
      </c>
      <c r="G6526" s="63"/>
      <c r="I6526" s="64"/>
      <c r="J6526" s="64"/>
      <c r="K6526" s="65"/>
      <c r="M6526" s="64"/>
      <c r="N6526" s="66"/>
      <c r="O6526" s="66"/>
      <c r="Q6526" s="67"/>
      <c r="R6526" s="68"/>
      <c r="S6526" s="63"/>
      <c r="AC6526" s="63">
        <v>96213.015578286257</v>
      </c>
      <c r="AD6526" s="63"/>
      <c r="AE6526" s="54" t="s">
        <v>176</v>
      </c>
      <c r="AG6526" s="63"/>
      <c r="AK6526" s="64"/>
      <c r="AL6526" s="64"/>
      <c r="AM6526" s="65"/>
      <c r="AO6526" s="64"/>
      <c r="AP6526" s="66"/>
      <c r="AQ6526" s="66"/>
      <c r="AS6526" s="67"/>
      <c r="AT6526" s="68"/>
    </row>
    <row r="6527" spans="1:46" x14ac:dyDescent="0.25">
      <c r="A6527" s="60">
        <v>99185.845805021003</v>
      </c>
      <c r="B6527" s="54">
        <f t="shared" si="261"/>
        <v>12</v>
      </c>
      <c r="C6527" s="54">
        <f t="shared" si="262"/>
        <v>6518</v>
      </c>
      <c r="D6527" s="60">
        <v>99185.845805021003</v>
      </c>
      <c r="G6527" s="63"/>
      <c r="I6527" s="64"/>
      <c r="J6527" s="64"/>
      <c r="K6527" s="65"/>
      <c r="M6527" s="64"/>
      <c r="N6527" s="66"/>
      <c r="O6527" s="66"/>
      <c r="Q6527" s="67"/>
      <c r="R6527" s="68"/>
      <c r="S6527" s="63"/>
      <c r="AC6527" s="63">
        <v>96227.680238236673</v>
      </c>
      <c r="AD6527" s="63"/>
      <c r="AE6527" s="54" t="s">
        <v>177</v>
      </c>
      <c r="AG6527" s="63"/>
      <c r="AK6527" s="64"/>
      <c r="AL6527" s="64"/>
      <c r="AM6527" s="65"/>
      <c r="AO6527" s="64"/>
      <c r="AP6527" s="66"/>
      <c r="AQ6527" s="66"/>
      <c r="AS6527" s="67"/>
      <c r="AT6527" s="68"/>
    </row>
    <row r="6528" spans="1:46" x14ac:dyDescent="0.25">
      <c r="A6528" s="60">
        <v>99201.535247353371</v>
      </c>
      <c r="B6528" s="54">
        <f t="shared" si="261"/>
        <v>13</v>
      </c>
      <c r="C6528" s="54">
        <f t="shared" si="262"/>
        <v>6519</v>
      </c>
      <c r="D6528" s="60">
        <v>99201.535247353371</v>
      </c>
      <c r="G6528" s="63"/>
      <c r="I6528" s="64"/>
      <c r="J6528" s="64"/>
      <c r="K6528" s="65"/>
      <c r="M6528" s="64"/>
      <c r="N6528" s="66"/>
      <c r="O6528" s="66"/>
      <c r="Q6528" s="67"/>
      <c r="R6528" s="68"/>
      <c r="S6528" s="63"/>
      <c r="AC6528" s="63">
        <v>96242.647695692722</v>
      </c>
      <c r="AD6528" s="63"/>
      <c r="AE6528" s="54" t="s">
        <v>176</v>
      </c>
      <c r="AG6528" s="63"/>
      <c r="AK6528" s="64"/>
      <c r="AL6528" s="64"/>
      <c r="AM6528" s="65"/>
      <c r="AO6528" s="64"/>
      <c r="AP6528" s="66"/>
      <c r="AQ6528" s="66"/>
      <c r="AS6528" s="67"/>
      <c r="AT6528" s="68"/>
    </row>
    <row r="6529" spans="1:46" x14ac:dyDescent="0.25">
      <c r="A6529" s="60">
        <v>99217.164522576146</v>
      </c>
      <c r="B6529" s="54">
        <f t="shared" si="261"/>
        <v>14</v>
      </c>
      <c r="C6529" s="54">
        <f t="shared" si="262"/>
        <v>6520</v>
      </c>
      <c r="D6529" s="60">
        <v>99217.164522576146</v>
      </c>
      <c r="G6529" s="63"/>
      <c r="I6529" s="64"/>
      <c r="J6529" s="64"/>
      <c r="K6529" s="65"/>
      <c r="M6529" s="64"/>
      <c r="N6529" s="66"/>
      <c r="O6529" s="66"/>
      <c r="Q6529" s="67"/>
      <c r="R6529" s="68"/>
      <c r="S6529" s="63"/>
      <c r="AC6529" s="63">
        <v>96256.964946097694</v>
      </c>
      <c r="AD6529" s="63"/>
      <c r="AE6529" s="54" t="s">
        <v>177</v>
      </c>
      <c r="AG6529" s="63"/>
      <c r="AK6529" s="64"/>
      <c r="AL6529" s="64"/>
      <c r="AM6529" s="65"/>
      <c r="AO6529" s="64"/>
      <c r="AP6529" s="66"/>
      <c r="AQ6529" s="66"/>
      <c r="AS6529" s="67"/>
      <c r="AT6529" s="68"/>
    </row>
    <row r="6530" spans="1:46" x14ac:dyDescent="0.25">
      <c r="A6530" s="60">
        <v>99232.691139876842</v>
      </c>
      <c r="B6530" s="54">
        <f t="shared" si="261"/>
        <v>15</v>
      </c>
      <c r="C6530" s="54">
        <f t="shared" si="262"/>
        <v>6521</v>
      </c>
      <c r="D6530" s="60">
        <v>99232.691139876842</v>
      </c>
      <c r="G6530" s="63"/>
      <c r="I6530" s="64"/>
      <c r="J6530" s="64"/>
      <c r="K6530" s="65"/>
      <c r="M6530" s="64"/>
      <c r="N6530" s="66"/>
      <c r="O6530" s="66"/>
      <c r="Q6530" s="67"/>
      <c r="R6530" s="68"/>
      <c r="S6530" s="63"/>
      <c r="AC6530" s="63">
        <v>96272.231122783385</v>
      </c>
      <c r="AD6530" s="63"/>
      <c r="AE6530" s="54" t="s">
        <v>176</v>
      </c>
      <c r="AG6530" s="63"/>
      <c r="AK6530" s="64"/>
      <c r="AL6530" s="64"/>
      <c r="AM6530" s="65"/>
      <c r="AO6530" s="64"/>
      <c r="AP6530" s="66"/>
      <c r="AQ6530" s="66"/>
      <c r="AS6530" s="67"/>
      <c r="AT6530" s="68"/>
    </row>
    <row r="6531" spans="1:46" x14ac:dyDescent="0.25">
      <c r="A6531" s="60">
        <v>99248.108839968685</v>
      </c>
      <c r="B6531" s="54">
        <f t="shared" si="261"/>
        <v>16</v>
      </c>
      <c r="C6531" s="54">
        <f t="shared" si="262"/>
        <v>6522</v>
      </c>
      <c r="D6531" s="60">
        <v>99248.108839968685</v>
      </c>
      <c r="G6531" s="63"/>
      <c r="I6531" s="64"/>
      <c r="J6531" s="64"/>
      <c r="K6531" s="65"/>
      <c r="M6531" s="64"/>
      <c r="N6531" s="66"/>
      <c r="O6531" s="66"/>
      <c r="Q6531" s="67"/>
      <c r="R6531" s="68"/>
      <c r="S6531" s="63"/>
      <c r="AC6531" s="63">
        <v>96286.289858143777</v>
      </c>
      <c r="AD6531" s="63"/>
      <c r="AE6531" s="54" t="s">
        <v>177</v>
      </c>
      <c r="AG6531" s="63"/>
      <c r="AK6531" s="64"/>
      <c r="AL6531" s="64"/>
      <c r="AM6531" s="65"/>
      <c r="AO6531" s="64"/>
      <c r="AP6531" s="66"/>
      <c r="AQ6531" s="66"/>
      <c r="AS6531" s="67"/>
      <c r="AT6531" s="68"/>
    </row>
    <row r="6532" spans="1:46" x14ac:dyDescent="0.25">
      <c r="A6532" s="60">
        <v>99263.390628748108</v>
      </c>
      <c r="B6532" s="54">
        <f t="shared" si="261"/>
        <v>17</v>
      </c>
      <c r="C6532" s="54">
        <f t="shared" si="262"/>
        <v>6523</v>
      </c>
      <c r="D6532" s="60">
        <v>99263.390628748108</v>
      </c>
      <c r="G6532" s="63"/>
      <c r="I6532" s="64"/>
      <c r="J6532" s="64"/>
      <c r="K6532" s="65"/>
      <c r="M6532" s="64"/>
      <c r="N6532" s="66"/>
      <c r="O6532" s="66"/>
      <c r="Q6532" s="67"/>
      <c r="R6532" s="68"/>
      <c r="S6532" s="63"/>
      <c r="AC6532" s="63">
        <v>96301.767331059091</v>
      </c>
      <c r="AD6532" s="63"/>
      <c r="AE6532" s="54" t="s">
        <v>176</v>
      </c>
      <c r="AG6532" s="63"/>
      <c r="AK6532" s="64"/>
      <c r="AL6532" s="64"/>
      <c r="AM6532" s="65"/>
      <c r="AO6532" s="64"/>
      <c r="AP6532" s="66"/>
      <c r="AQ6532" s="66"/>
      <c r="AS6532" s="67"/>
      <c r="AT6532" s="68"/>
    </row>
    <row r="6533" spans="1:46" x14ac:dyDescent="0.25">
      <c r="A6533" s="60">
        <v>99278.547337213531</v>
      </c>
      <c r="B6533" s="54">
        <f t="shared" si="261"/>
        <v>18</v>
      </c>
      <c r="C6533" s="54">
        <f t="shared" si="262"/>
        <v>6524</v>
      </c>
      <c r="D6533" s="60">
        <v>99278.547337213531</v>
      </c>
      <c r="G6533" s="63"/>
      <c r="I6533" s="64"/>
      <c r="J6533" s="64"/>
      <c r="K6533" s="65"/>
      <c r="M6533" s="64"/>
      <c r="N6533" s="66"/>
      <c r="O6533" s="66"/>
      <c r="Q6533" s="67"/>
      <c r="R6533" s="68"/>
      <c r="S6533" s="63"/>
      <c r="AC6533" s="63">
        <v>96315.705103191547</v>
      </c>
      <c r="AD6533" s="63"/>
      <c r="AE6533" s="54" t="s">
        <v>177</v>
      </c>
      <c r="AG6533" s="63"/>
      <c r="AK6533" s="64"/>
      <c r="AL6533" s="64"/>
      <c r="AM6533" s="65"/>
      <c r="AO6533" s="64"/>
      <c r="AP6533" s="66"/>
      <c r="AQ6533" s="66"/>
      <c r="AS6533" s="67"/>
      <c r="AT6533" s="68"/>
    </row>
    <row r="6534" spans="1:46" x14ac:dyDescent="0.25">
      <c r="A6534" s="60">
        <v>99293.570958038326</v>
      </c>
      <c r="B6534" s="54">
        <f t="shared" si="261"/>
        <v>19</v>
      </c>
      <c r="C6534" s="54">
        <f t="shared" si="262"/>
        <v>6525</v>
      </c>
      <c r="D6534" s="60">
        <v>99293.570958038326</v>
      </c>
      <c r="G6534" s="63"/>
      <c r="I6534" s="64"/>
      <c r="J6534" s="64"/>
      <c r="K6534" s="65"/>
      <c r="M6534" s="64"/>
      <c r="N6534" s="66"/>
      <c r="O6534" s="66"/>
      <c r="Q6534" s="67"/>
      <c r="R6534" s="68"/>
      <c r="S6534" s="63"/>
      <c r="AC6534" s="63">
        <v>96331.265154475812</v>
      </c>
      <c r="AD6534" s="63"/>
      <c r="AE6534" s="54" t="s">
        <v>176</v>
      </c>
      <c r="AG6534" s="63"/>
      <c r="AK6534" s="64"/>
      <c r="AL6534" s="64"/>
      <c r="AM6534" s="65"/>
      <c r="AO6534" s="64"/>
      <c r="AP6534" s="66"/>
      <c r="AQ6534" s="66"/>
      <c r="AS6534" s="67"/>
      <c r="AT6534" s="68"/>
    </row>
    <row r="6535" spans="1:46" x14ac:dyDescent="0.25">
      <c r="A6535" s="60">
        <v>99308.488619757351</v>
      </c>
      <c r="B6535" s="54">
        <f t="shared" si="261"/>
        <v>20</v>
      </c>
      <c r="C6535" s="54">
        <f t="shared" si="262"/>
        <v>6526</v>
      </c>
      <c r="D6535" s="60">
        <v>99308.488619757351</v>
      </c>
      <c r="G6535" s="63"/>
      <c r="I6535" s="64"/>
      <c r="J6535" s="64"/>
      <c r="K6535" s="65"/>
      <c r="M6535" s="64"/>
      <c r="N6535" s="66"/>
      <c r="O6535" s="66"/>
      <c r="Q6535" s="67"/>
      <c r="R6535" s="68"/>
      <c r="S6535" s="63"/>
      <c r="AC6535" s="63">
        <v>96345.245172762778</v>
      </c>
      <c r="AD6535" s="63"/>
      <c r="AE6535" s="54" t="s">
        <v>177</v>
      </c>
      <c r="AG6535" s="63"/>
      <c r="AK6535" s="64"/>
      <c r="AL6535" s="64"/>
      <c r="AM6535" s="65"/>
      <c r="AO6535" s="64"/>
      <c r="AP6535" s="66"/>
      <c r="AQ6535" s="66"/>
      <c r="AS6535" s="67"/>
      <c r="AT6535" s="68"/>
    </row>
    <row r="6536" spans="1:46" x14ac:dyDescent="0.25">
      <c r="A6536" s="60">
        <v>99323.308530617505</v>
      </c>
      <c r="B6536" s="54">
        <f t="shared" si="261"/>
        <v>21</v>
      </c>
      <c r="C6536" s="54">
        <f t="shared" si="262"/>
        <v>6527</v>
      </c>
      <c r="D6536" s="60">
        <v>99323.308530617505</v>
      </c>
      <c r="G6536" s="63"/>
      <c r="I6536" s="64"/>
      <c r="J6536" s="64"/>
      <c r="K6536" s="65"/>
      <c r="M6536" s="64"/>
      <c r="N6536" s="66"/>
      <c r="O6536" s="66"/>
      <c r="Q6536" s="67"/>
      <c r="R6536" s="68"/>
      <c r="S6536" s="63"/>
      <c r="AC6536" s="63">
        <v>96360.733131702524</v>
      </c>
      <c r="AD6536" s="63"/>
      <c r="AE6536" s="54" t="s">
        <v>176</v>
      </c>
      <c r="AG6536" s="63"/>
      <c r="AK6536" s="64"/>
      <c r="AL6536" s="64"/>
      <c r="AM6536" s="65"/>
      <c r="AO6536" s="64"/>
      <c r="AP6536" s="66"/>
      <c r="AQ6536" s="66"/>
      <c r="AS6536" s="67"/>
      <c r="AT6536" s="68"/>
    </row>
    <row r="6537" spans="1:46" x14ac:dyDescent="0.25">
      <c r="A6537" s="60">
        <v>99338.070092173293</v>
      </c>
      <c r="B6537" s="54">
        <f t="shared" si="261"/>
        <v>22</v>
      </c>
      <c r="C6537" s="54">
        <f t="shared" si="262"/>
        <v>6528</v>
      </c>
      <c r="D6537" s="60">
        <v>99338.070092173293</v>
      </c>
      <c r="G6537" s="63"/>
      <c r="I6537" s="64"/>
      <c r="J6537" s="64"/>
      <c r="K6537" s="65"/>
      <c r="M6537" s="64"/>
      <c r="N6537" s="66"/>
      <c r="O6537" s="66"/>
      <c r="Q6537" s="67"/>
      <c r="R6537" s="68"/>
      <c r="S6537" s="63"/>
      <c r="AC6537" s="63">
        <v>96374.914180737454</v>
      </c>
      <c r="AD6537" s="63"/>
      <c r="AE6537" s="54" t="s">
        <v>177</v>
      </c>
      <c r="AG6537" s="63"/>
      <c r="AK6537" s="64"/>
      <c r="AL6537" s="64"/>
      <c r="AM6537" s="65"/>
      <c r="AO6537" s="64"/>
      <c r="AP6537" s="66"/>
      <c r="AQ6537" s="66"/>
      <c r="AS6537" s="67"/>
      <c r="AT6537" s="68"/>
    </row>
    <row r="6538" spans="1:46" x14ac:dyDescent="0.25">
      <c r="A6538" s="60">
        <v>99352.791094114538</v>
      </c>
      <c r="B6538" s="54">
        <f t="shared" si="261"/>
        <v>23</v>
      </c>
      <c r="C6538" s="54">
        <f t="shared" si="262"/>
        <v>6529</v>
      </c>
      <c r="D6538" s="60">
        <v>99352.791094114538</v>
      </c>
      <c r="G6538" s="63"/>
      <c r="I6538" s="64"/>
      <c r="J6538" s="64"/>
      <c r="K6538" s="65"/>
      <c r="M6538" s="64"/>
      <c r="N6538" s="66"/>
      <c r="O6538" s="66"/>
      <c r="Q6538" s="67"/>
      <c r="R6538" s="68"/>
      <c r="S6538" s="63"/>
      <c r="AC6538" s="63">
        <v>96390.178934529889</v>
      </c>
      <c r="AD6538" s="63"/>
      <c r="AE6538" s="54" t="s">
        <v>176</v>
      </c>
      <c r="AG6538" s="63"/>
      <c r="AK6538" s="64"/>
      <c r="AL6538" s="64"/>
      <c r="AM6538" s="65"/>
      <c r="AO6538" s="64"/>
      <c r="AP6538" s="66"/>
      <c r="AQ6538" s="66"/>
      <c r="AS6538" s="67"/>
      <c r="AT6538" s="68"/>
    </row>
    <row r="6539" spans="1:46" x14ac:dyDescent="0.25">
      <c r="A6539" s="60">
        <v>99367.516920339782</v>
      </c>
      <c r="B6539" s="54">
        <f t="shared" si="261"/>
        <v>24</v>
      </c>
      <c r="C6539" s="54">
        <f t="shared" si="262"/>
        <v>6530</v>
      </c>
      <c r="D6539" s="60">
        <v>99367.516920339782</v>
      </c>
      <c r="G6539" s="63"/>
      <c r="I6539" s="64"/>
      <c r="J6539" s="64"/>
      <c r="K6539" s="65"/>
      <c r="M6539" s="64"/>
      <c r="N6539" s="66"/>
      <c r="O6539" s="66"/>
      <c r="Q6539" s="67"/>
      <c r="R6539" s="68"/>
      <c r="S6539" s="63"/>
      <c r="AC6539" s="63">
        <v>96404.680939793121</v>
      </c>
      <c r="AD6539" s="63"/>
      <c r="AE6539" s="54" t="s">
        <v>177</v>
      </c>
      <c r="AG6539" s="63"/>
      <c r="AK6539" s="64"/>
      <c r="AL6539" s="64"/>
      <c r="AM6539" s="65"/>
      <c r="AO6539" s="64"/>
      <c r="AP6539" s="66"/>
      <c r="AQ6539" s="66"/>
      <c r="AS6539" s="67"/>
      <c r="AT6539" s="68"/>
    </row>
    <row r="6540" spans="1:46" x14ac:dyDescent="0.25">
      <c r="A6540" s="60">
        <v>99382.267213742249</v>
      </c>
      <c r="B6540" s="54">
        <f t="shared" ref="B6540:B6603" si="263">IF(B6539=24,1,B6539+1)</f>
        <v>1</v>
      </c>
      <c r="C6540" s="54">
        <f t="shared" ref="C6540:C6603" si="264">C6539+1</f>
        <v>6531</v>
      </c>
      <c r="D6540" s="60">
        <v>99382.267213742249</v>
      </c>
      <c r="G6540" s="63"/>
      <c r="I6540" s="64"/>
      <c r="J6540" s="64"/>
      <c r="K6540" s="65"/>
      <c r="M6540" s="64"/>
      <c r="N6540" s="66"/>
      <c r="O6540" s="66"/>
      <c r="Q6540" s="67"/>
      <c r="R6540" s="68"/>
      <c r="S6540" s="63"/>
      <c r="AC6540" s="63">
        <v>96419.613126929384</v>
      </c>
      <c r="AD6540" s="63"/>
      <c r="AE6540" s="54" t="s">
        <v>176</v>
      </c>
      <c r="AG6540" s="63"/>
      <c r="AK6540" s="64"/>
      <c r="AL6540" s="64"/>
      <c r="AM6540" s="65"/>
      <c r="AO6540" s="64"/>
      <c r="AP6540" s="66"/>
      <c r="AQ6540" s="66"/>
      <c r="AS6540" s="67"/>
      <c r="AT6540" s="68"/>
    </row>
    <row r="6541" spans="1:46" x14ac:dyDescent="0.25">
      <c r="A6541" s="60">
        <v>99397.085755228065</v>
      </c>
      <c r="B6541" s="54">
        <f t="shared" si="263"/>
        <v>2</v>
      </c>
      <c r="C6541" s="54">
        <f t="shared" si="264"/>
        <v>6532</v>
      </c>
      <c r="D6541" s="60">
        <v>99397.085755228065</v>
      </c>
      <c r="G6541" s="63"/>
      <c r="I6541" s="64"/>
      <c r="J6541" s="64"/>
      <c r="K6541" s="65"/>
      <c r="M6541" s="64"/>
      <c r="N6541" s="66"/>
      <c r="O6541" s="66"/>
      <c r="Q6541" s="67"/>
      <c r="R6541" s="68"/>
      <c r="S6541" s="63"/>
      <c r="AC6541" s="63">
        <v>96434.48949348554</v>
      </c>
      <c r="AD6541" s="63"/>
      <c r="AE6541" s="54" t="s">
        <v>177</v>
      </c>
      <c r="AG6541" s="63"/>
      <c r="AK6541" s="64"/>
      <c r="AL6541" s="64"/>
      <c r="AM6541" s="65"/>
      <c r="AO6541" s="64"/>
      <c r="AP6541" s="66"/>
      <c r="AQ6541" s="66"/>
      <c r="AS6541" s="67"/>
      <c r="AT6541" s="68"/>
    </row>
    <row r="6542" spans="1:46" x14ac:dyDescent="0.25">
      <c r="A6542" s="60">
        <v>99411.98663776461</v>
      </c>
      <c r="B6542" s="54">
        <f t="shared" si="263"/>
        <v>3</v>
      </c>
      <c r="C6542" s="54">
        <f t="shared" si="264"/>
        <v>6533</v>
      </c>
      <c r="D6542" s="60">
        <v>99411.98663776461</v>
      </c>
      <c r="G6542" s="63"/>
      <c r="I6542" s="64"/>
      <c r="J6542" s="64"/>
      <c r="K6542" s="65"/>
      <c r="M6542" s="64"/>
      <c r="N6542" s="66"/>
      <c r="O6542" s="66"/>
      <c r="Q6542" s="67"/>
      <c r="R6542" s="68"/>
      <c r="S6542" s="63"/>
      <c r="AC6542" s="63">
        <v>96449.050875270739</v>
      </c>
      <c r="AD6542" s="63"/>
      <c r="AE6542" s="54" t="s">
        <v>176</v>
      </c>
      <c r="AG6542" s="63"/>
      <c r="AK6542" s="64"/>
      <c r="AL6542" s="64"/>
      <c r="AM6542" s="65"/>
      <c r="AO6542" s="64"/>
      <c r="AP6542" s="66"/>
      <c r="AQ6542" s="66"/>
      <c r="AS6542" s="67"/>
      <c r="AT6542" s="68"/>
    </row>
    <row r="6543" spans="1:46" x14ac:dyDescent="0.25">
      <c r="A6543" s="60">
        <v>99427.00430415757</v>
      </c>
      <c r="B6543" s="54">
        <f t="shared" si="263"/>
        <v>4</v>
      </c>
      <c r="C6543" s="54">
        <f t="shared" si="264"/>
        <v>6534</v>
      </c>
      <c r="D6543" s="60">
        <v>99427.00430415757</v>
      </c>
      <c r="G6543" s="63"/>
      <c r="I6543" s="64"/>
      <c r="J6543" s="64"/>
      <c r="K6543" s="65"/>
      <c r="M6543" s="64"/>
      <c r="N6543" s="66"/>
      <c r="O6543" s="66"/>
      <c r="Q6543" s="67"/>
      <c r="R6543" s="68"/>
      <c r="S6543" s="63"/>
      <c r="AC6543" s="63">
        <v>96464.276301216334</v>
      </c>
      <c r="AD6543" s="63"/>
      <c r="AE6543" s="54" t="s">
        <v>177</v>
      </c>
      <c r="AG6543" s="63"/>
      <c r="AK6543" s="64"/>
      <c r="AL6543" s="64"/>
      <c r="AM6543" s="65"/>
      <c r="AO6543" s="64"/>
      <c r="AP6543" s="66"/>
      <c r="AQ6543" s="66"/>
      <c r="AS6543" s="67"/>
      <c r="AT6543" s="68"/>
    </row>
    <row r="6544" spans="1:46" x14ac:dyDescent="0.25">
      <c r="A6544" s="60">
        <v>99442.14093874488</v>
      </c>
      <c r="B6544" s="54">
        <f t="shared" si="263"/>
        <v>5</v>
      </c>
      <c r="C6544" s="54">
        <f t="shared" si="264"/>
        <v>6535</v>
      </c>
      <c r="D6544" s="60">
        <v>99442.14093874488</v>
      </c>
      <c r="G6544" s="63"/>
      <c r="I6544" s="64"/>
      <c r="J6544" s="64"/>
      <c r="K6544" s="65"/>
      <c r="M6544" s="64"/>
      <c r="N6544" s="66"/>
      <c r="O6544" s="66"/>
      <c r="Q6544" s="67"/>
      <c r="R6544" s="68"/>
      <c r="S6544" s="63"/>
      <c r="AC6544" s="63">
        <v>96478.508618966211</v>
      </c>
      <c r="AD6544" s="63"/>
      <c r="AE6544" s="54" t="s">
        <v>176</v>
      </c>
      <c r="AG6544" s="63"/>
      <c r="AK6544" s="64"/>
      <c r="AL6544" s="64"/>
      <c r="AM6544" s="65"/>
      <c r="AO6544" s="64"/>
      <c r="AP6544" s="66"/>
      <c r="AQ6544" s="66"/>
      <c r="AS6544" s="67"/>
      <c r="AT6544" s="68"/>
    </row>
    <row r="6545" spans="1:46" x14ac:dyDescent="0.25">
      <c r="A6545" s="60">
        <v>99457.415078287944</v>
      </c>
      <c r="B6545" s="54">
        <f t="shared" si="263"/>
        <v>6</v>
      </c>
      <c r="C6545" s="54">
        <f t="shared" si="264"/>
        <v>6536</v>
      </c>
      <c r="D6545" s="60">
        <v>99457.415078287944</v>
      </c>
      <c r="G6545" s="63"/>
      <c r="I6545" s="64"/>
      <c r="J6545" s="64"/>
      <c r="K6545" s="65"/>
      <c r="M6545" s="64"/>
      <c r="N6545" s="66"/>
      <c r="O6545" s="66"/>
      <c r="Q6545" s="67"/>
      <c r="R6545" s="68"/>
      <c r="S6545" s="63"/>
      <c r="AC6545" s="63">
        <v>96493.983872038312</v>
      </c>
      <c r="AD6545" s="63"/>
      <c r="AE6545" s="54" t="s">
        <v>177</v>
      </c>
      <c r="AG6545" s="63"/>
      <c r="AK6545" s="64"/>
      <c r="AL6545" s="64"/>
      <c r="AM6545" s="65"/>
      <c r="AO6545" s="64"/>
      <c r="AP6545" s="66"/>
      <c r="AQ6545" s="66"/>
      <c r="AS6545" s="67"/>
      <c r="AT6545" s="68"/>
    </row>
    <row r="6546" spans="1:46" x14ac:dyDescent="0.25">
      <c r="A6546" s="60">
        <v>99472.812999849208</v>
      </c>
      <c r="B6546" s="54">
        <f t="shared" si="263"/>
        <v>7</v>
      </c>
      <c r="C6546" s="54">
        <f t="shared" si="264"/>
        <v>6537</v>
      </c>
      <c r="D6546" s="60">
        <v>99472.812999849208</v>
      </c>
      <c r="G6546" s="63"/>
      <c r="I6546" s="64"/>
      <c r="J6546" s="64"/>
      <c r="K6546" s="65"/>
      <c r="M6546" s="64"/>
      <c r="N6546" s="66"/>
      <c r="O6546" s="66"/>
      <c r="Q6546" s="67"/>
      <c r="R6546" s="68"/>
      <c r="S6546" s="63"/>
      <c r="AC6546" s="63">
        <v>96507.998129884712</v>
      </c>
      <c r="AD6546" s="63"/>
      <c r="AE6546" s="54" t="s">
        <v>176</v>
      </c>
      <c r="AG6546" s="63"/>
      <c r="AK6546" s="64"/>
      <c r="AL6546" s="64"/>
      <c r="AM6546" s="65"/>
      <c r="AO6546" s="64"/>
      <c r="AP6546" s="66"/>
      <c r="AQ6546" s="66"/>
      <c r="AS6546" s="67"/>
      <c r="AT6546" s="68"/>
    </row>
    <row r="6547" spans="1:46" x14ac:dyDescent="0.25">
      <c r="A6547" s="60">
        <v>99488.333335819189</v>
      </c>
      <c r="B6547" s="54">
        <f t="shared" si="263"/>
        <v>8</v>
      </c>
      <c r="C6547" s="54">
        <f t="shared" si="264"/>
        <v>6538</v>
      </c>
      <c r="D6547" s="60">
        <v>99488.333335819189</v>
      </c>
      <c r="G6547" s="63"/>
      <c r="I6547" s="64"/>
      <c r="J6547" s="64"/>
      <c r="K6547" s="65"/>
      <c r="M6547" s="64"/>
      <c r="N6547" s="66"/>
      <c r="O6547" s="66"/>
      <c r="Q6547" s="67"/>
      <c r="R6547" s="68"/>
      <c r="S6547" s="63"/>
      <c r="AC6547" s="63">
        <v>96523.572809731588</v>
      </c>
      <c r="AD6547" s="63"/>
      <c r="AE6547" s="54" t="s">
        <v>177</v>
      </c>
      <c r="AG6547" s="63"/>
      <c r="AK6547" s="64"/>
      <c r="AL6547" s="64"/>
      <c r="AM6547" s="65"/>
      <c r="AO6547" s="64"/>
      <c r="AP6547" s="66"/>
      <c r="AQ6547" s="66"/>
      <c r="AS6547" s="67"/>
      <c r="AT6547" s="68"/>
    </row>
    <row r="6548" spans="1:46" x14ac:dyDescent="0.25">
      <c r="A6548" s="60">
        <v>99503.947534815874</v>
      </c>
      <c r="B6548" s="54">
        <f t="shared" si="263"/>
        <v>9</v>
      </c>
      <c r="C6548" s="54">
        <f t="shared" si="264"/>
        <v>6539</v>
      </c>
      <c r="D6548" s="60">
        <v>99503.947534815874</v>
      </c>
      <c r="G6548" s="63"/>
      <c r="I6548" s="64"/>
      <c r="J6548" s="64"/>
      <c r="K6548" s="65"/>
      <c r="M6548" s="64"/>
      <c r="N6548" s="66"/>
      <c r="O6548" s="66"/>
      <c r="Q6548" s="67"/>
      <c r="R6548" s="68"/>
      <c r="S6548" s="63"/>
      <c r="AC6548" s="63">
        <v>96537.523237826303</v>
      </c>
      <c r="AD6548" s="63"/>
      <c r="AE6548" s="54" t="s">
        <v>176</v>
      </c>
      <c r="AG6548" s="63"/>
      <c r="AK6548" s="64"/>
      <c r="AL6548" s="64"/>
      <c r="AM6548" s="65"/>
      <c r="AO6548" s="64"/>
      <c r="AP6548" s="66"/>
      <c r="AQ6548" s="66"/>
      <c r="AS6548" s="67"/>
      <c r="AT6548" s="68"/>
    </row>
    <row r="6549" spans="1:46" x14ac:dyDescent="0.25">
      <c r="A6549" s="60">
        <v>99519.634641114622</v>
      </c>
      <c r="B6549" s="54">
        <f t="shared" si="263"/>
        <v>10</v>
      </c>
      <c r="C6549" s="54">
        <f t="shared" si="264"/>
        <v>6540</v>
      </c>
      <c r="D6549" s="60">
        <v>99519.634641114622</v>
      </c>
      <c r="G6549" s="63"/>
      <c r="I6549" s="64"/>
      <c r="J6549" s="64"/>
      <c r="K6549" s="65"/>
      <c r="M6549" s="64"/>
      <c r="N6549" s="66"/>
      <c r="O6549" s="66"/>
      <c r="Q6549" s="67"/>
      <c r="R6549" s="68"/>
      <c r="S6549" s="63"/>
      <c r="AC6549" s="63">
        <v>96553.033007694408</v>
      </c>
      <c r="AD6549" s="63"/>
      <c r="AE6549" s="54" t="s">
        <v>177</v>
      </c>
      <c r="AG6549" s="63"/>
      <c r="AK6549" s="64"/>
      <c r="AL6549" s="64"/>
      <c r="AM6549" s="65"/>
      <c r="AO6549" s="64"/>
      <c r="AP6549" s="66"/>
      <c r="AQ6549" s="66"/>
      <c r="AS6549" s="67"/>
      <c r="AT6549" s="68"/>
    </row>
    <row r="6550" spans="1:46" x14ac:dyDescent="0.25">
      <c r="A6550" s="60">
        <v>99535.358252635226</v>
      </c>
      <c r="B6550" s="54">
        <f t="shared" si="263"/>
        <v>11</v>
      </c>
      <c r="C6550" s="54">
        <f t="shared" si="264"/>
        <v>6541</v>
      </c>
      <c r="D6550" s="60">
        <v>99535.358252635226</v>
      </c>
      <c r="G6550" s="63"/>
      <c r="I6550" s="64"/>
      <c r="J6550" s="64"/>
      <c r="K6550" s="65"/>
      <c r="M6550" s="64"/>
      <c r="N6550" s="66"/>
      <c r="O6550" s="66"/>
      <c r="Q6550" s="67"/>
      <c r="R6550" s="68"/>
      <c r="S6550" s="63"/>
      <c r="AC6550" s="63">
        <v>96567.082490288187</v>
      </c>
      <c r="AD6550" s="63"/>
      <c r="AE6550" s="54" t="s">
        <v>176</v>
      </c>
      <c r="AG6550" s="63"/>
      <c r="AK6550" s="64"/>
      <c r="AL6550" s="64"/>
      <c r="AM6550" s="65"/>
      <c r="AO6550" s="64"/>
      <c r="AP6550" s="66"/>
      <c r="AQ6550" s="66"/>
      <c r="AS6550" s="67"/>
      <c r="AT6550" s="68"/>
    </row>
    <row r="6551" spans="1:46" x14ac:dyDescent="0.25">
      <c r="A6551" s="60">
        <v>99551.083633781876</v>
      </c>
      <c r="B6551" s="54">
        <f t="shared" si="263"/>
        <v>12</v>
      </c>
      <c r="C6551" s="54">
        <f t="shared" si="264"/>
        <v>6542</v>
      </c>
      <c r="D6551" s="60">
        <v>99551.083633781876</v>
      </c>
      <c r="G6551" s="63"/>
      <c r="I6551" s="64"/>
      <c r="J6551" s="64"/>
      <c r="K6551" s="65"/>
      <c r="M6551" s="64"/>
      <c r="N6551" s="66"/>
      <c r="O6551" s="66"/>
      <c r="Q6551" s="67"/>
      <c r="R6551" s="68"/>
      <c r="S6551" s="63"/>
      <c r="AC6551" s="63">
        <v>96582.385868822224</v>
      </c>
      <c r="AD6551" s="63"/>
      <c r="AE6551" s="54" t="s">
        <v>177</v>
      </c>
      <c r="AG6551" s="63"/>
      <c r="AK6551" s="64"/>
      <c r="AL6551" s="64"/>
      <c r="AM6551" s="65"/>
      <c r="AO6551" s="64"/>
      <c r="AP6551" s="66"/>
      <c r="AQ6551" s="66"/>
      <c r="AS6551" s="67"/>
      <c r="AT6551" s="68"/>
    </row>
    <row r="6552" spans="1:46" x14ac:dyDescent="0.25">
      <c r="A6552" s="60">
        <v>99566.777124204673</v>
      </c>
      <c r="B6552" s="54">
        <f t="shared" si="263"/>
        <v>13</v>
      </c>
      <c r="C6552" s="54">
        <f t="shared" si="264"/>
        <v>6543</v>
      </c>
      <c r="D6552" s="60">
        <v>99566.777124204673</v>
      </c>
      <c r="G6552" s="63"/>
      <c r="I6552" s="64"/>
      <c r="J6552" s="64"/>
      <c r="K6552" s="65"/>
      <c r="M6552" s="64"/>
      <c r="N6552" s="66"/>
      <c r="O6552" s="66"/>
      <c r="Q6552" s="67"/>
      <c r="R6552" s="68"/>
      <c r="S6552" s="63"/>
      <c r="AC6552" s="63">
        <v>96596.673842962366</v>
      </c>
      <c r="AD6552" s="63"/>
      <c r="AE6552" s="54" t="s">
        <v>176</v>
      </c>
      <c r="AG6552" s="63"/>
      <c r="AK6552" s="64"/>
      <c r="AL6552" s="64"/>
      <c r="AM6552" s="65"/>
      <c r="AO6552" s="64"/>
      <c r="AP6552" s="66"/>
      <c r="AQ6552" s="66"/>
      <c r="AS6552" s="67"/>
      <c r="AT6552" s="68"/>
    </row>
    <row r="6553" spans="1:46" x14ac:dyDescent="0.25">
      <c r="A6553" s="60">
        <v>99582.400353156496</v>
      </c>
      <c r="B6553" s="54">
        <f t="shared" si="263"/>
        <v>14</v>
      </c>
      <c r="C6553" s="54">
        <f t="shared" si="264"/>
        <v>6544</v>
      </c>
      <c r="D6553" s="60">
        <v>99582.400353156496</v>
      </c>
      <c r="G6553" s="63"/>
      <c r="I6553" s="64"/>
      <c r="J6553" s="64"/>
      <c r="K6553" s="65"/>
      <c r="M6553" s="64"/>
      <c r="N6553" s="66"/>
      <c r="O6553" s="66"/>
      <c r="Q6553" s="67"/>
      <c r="R6553" s="68"/>
      <c r="S6553" s="63"/>
      <c r="AC6553" s="63">
        <v>96611.674998946488</v>
      </c>
      <c r="AD6553" s="63"/>
      <c r="AE6553" s="54" t="s">
        <v>177</v>
      </c>
      <c r="AG6553" s="63"/>
      <c r="AK6553" s="64"/>
      <c r="AL6553" s="64"/>
      <c r="AM6553" s="65"/>
      <c r="AO6553" s="64"/>
      <c r="AP6553" s="66"/>
      <c r="AQ6553" s="66"/>
      <c r="AS6553" s="67"/>
      <c r="AT6553" s="68"/>
    </row>
    <row r="6554" spans="1:46" x14ac:dyDescent="0.25">
      <c r="A6554" s="60">
        <v>99597.932858482469</v>
      </c>
      <c r="B6554" s="54">
        <f t="shared" si="263"/>
        <v>15</v>
      </c>
      <c r="C6554" s="54">
        <f t="shared" si="264"/>
        <v>6545</v>
      </c>
      <c r="D6554" s="60">
        <v>99597.932858482469</v>
      </c>
      <c r="G6554" s="63"/>
      <c r="I6554" s="64"/>
      <c r="J6554" s="64"/>
      <c r="K6554" s="65"/>
      <c r="M6554" s="64"/>
      <c r="N6554" s="66"/>
      <c r="O6554" s="66"/>
      <c r="Q6554" s="67"/>
      <c r="R6554" s="68"/>
      <c r="S6554" s="63"/>
      <c r="AC6554" s="63">
        <v>96626.29436510941</v>
      </c>
      <c r="AD6554" s="63"/>
      <c r="AE6554" s="54" t="s">
        <v>176</v>
      </c>
      <c r="AG6554" s="63"/>
      <c r="AK6554" s="64"/>
      <c r="AL6554" s="64"/>
      <c r="AM6554" s="65"/>
      <c r="AO6554" s="64"/>
      <c r="AP6554" s="66"/>
      <c r="AQ6554" s="66"/>
      <c r="AS6554" s="67"/>
      <c r="AT6554" s="68"/>
    </row>
    <row r="6555" spans="1:46" x14ac:dyDescent="0.25">
      <c r="A6555" s="60">
        <v>99613.343902372755</v>
      </c>
      <c r="B6555" s="54">
        <f t="shared" si="263"/>
        <v>16</v>
      </c>
      <c r="C6555" s="54">
        <f t="shared" si="264"/>
        <v>6546</v>
      </c>
      <c r="D6555" s="60">
        <v>99613.343902372755</v>
      </c>
      <c r="G6555" s="63"/>
      <c r="I6555" s="64"/>
      <c r="J6555" s="64"/>
      <c r="K6555" s="65"/>
      <c r="M6555" s="64"/>
      <c r="N6555" s="66"/>
      <c r="O6555" s="66"/>
      <c r="Q6555" s="67"/>
      <c r="R6555" s="68"/>
      <c r="S6555" s="63"/>
      <c r="AC6555" s="63">
        <v>96640.952571909409</v>
      </c>
      <c r="AD6555" s="63"/>
      <c r="AE6555" s="54" t="s">
        <v>177</v>
      </c>
      <c r="AG6555" s="63"/>
      <c r="AK6555" s="64"/>
      <c r="AL6555" s="64"/>
      <c r="AM6555" s="65"/>
      <c r="AO6555" s="64"/>
      <c r="AP6555" s="66"/>
      <c r="AQ6555" s="66"/>
      <c r="AS6555" s="67"/>
      <c r="AT6555" s="68"/>
    </row>
    <row r="6556" spans="1:46" x14ac:dyDescent="0.25">
      <c r="A6556" s="60">
        <v>99628.63227927452</v>
      </c>
      <c r="B6556" s="54">
        <f t="shared" si="263"/>
        <v>17</v>
      </c>
      <c r="C6556" s="54">
        <f t="shared" si="264"/>
        <v>6547</v>
      </c>
      <c r="D6556" s="60">
        <v>99628.63227927452</v>
      </c>
      <c r="G6556" s="63"/>
      <c r="I6556" s="64"/>
      <c r="J6556" s="64"/>
      <c r="K6556" s="65"/>
      <c r="M6556" s="64"/>
      <c r="N6556" s="66"/>
      <c r="O6556" s="66"/>
      <c r="Q6556" s="67"/>
      <c r="R6556" s="68"/>
      <c r="S6556" s="63"/>
      <c r="AC6556" s="63">
        <v>96655.934098165017</v>
      </c>
      <c r="AD6556" s="63"/>
      <c r="AE6556" s="54" t="s">
        <v>176</v>
      </c>
      <c r="AG6556" s="63"/>
      <c r="AK6556" s="64"/>
      <c r="AL6556" s="64"/>
      <c r="AM6556" s="65"/>
      <c r="AO6556" s="64"/>
      <c r="AP6556" s="66"/>
      <c r="AQ6556" s="66"/>
      <c r="AS6556" s="67"/>
      <c r="AT6556" s="68"/>
    </row>
    <row r="6557" spans="1:46" x14ac:dyDescent="0.25">
      <c r="A6557" s="60">
        <v>99643.782310432289</v>
      </c>
      <c r="B6557" s="54">
        <f t="shared" si="263"/>
        <v>18</v>
      </c>
      <c r="C6557" s="54">
        <f t="shared" si="264"/>
        <v>6548</v>
      </c>
      <c r="D6557" s="60">
        <v>99643.782310432289</v>
      </c>
      <c r="G6557" s="63"/>
      <c r="I6557" s="64"/>
      <c r="J6557" s="64"/>
      <c r="K6557" s="65"/>
      <c r="M6557" s="64"/>
      <c r="N6557" s="66"/>
      <c r="O6557" s="66"/>
      <c r="Q6557" s="67"/>
      <c r="R6557" s="68"/>
      <c r="S6557" s="63"/>
      <c r="AC6557" s="63">
        <v>96670.267774306238</v>
      </c>
      <c r="AD6557" s="63"/>
      <c r="AE6557" s="54" t="s">
        <v>177</v>
      </c>
      <c r="AG6557" s="63"/>
      <c r="AK6557" s="64"/>
      <c r="AL6557" s="64"/>
      <c r="AM6557" s="65"/>
      <c r="AO6557" s="64"/>
      <c r="AP6557" s="66"/>
      <c r="AQ6557" s="66"/>
      <c r="AS6557" s="67"/>
      <c r="AT6557" s="68"/>
    </row>
    <row r="6558" spans="1:46" x14ac:dyDescent="0.25">
      <c r="A6558" s="60">
        <v>99658.812704708427</v>
      </c>
      <c r="B6558" s="54">
        <f t="shared" si="263"/>
        <v>19</v>
      </c>
      <c r="C6558" s="54">
        <f t="shared" si="264"/>
        <v>6549</v>
      </c>
      <c r="D6558" s="60">
        <v>99658.812704708427</v>
      </c>
      <c r="G6558" s="63"/>
      <c r="I6558" s="64"/>
      <c r="J6558" s="64"/>
      <c r="K6558" s="65"/>
      <c r="M6558" s="64"/>
      <c r="N6558" s="66"/>
      <c r="O6558" s="66"/>
      <c r="Q6558" s="67"/>
      <c r="R6558" s="68"/>
      <c r="S6558" s="63"/>
      <c r="AC6558" s="63">
        <v>96685.571289653424</v>
      </c>
      <c r="AD6558" s="63"/>
      <c r="AE6558" s="54" t="s">
        <v>176</v>
      </c>
      <c r="AG6558" s="63"/>
      <c r="AK6558" s="64"/>
      <c r="AL6558" s="64"/>
      <c r="AM6558" s="65"/>
      <c r="AO6558" s="64"/>
      <c r="AP6558" s="66"/>
      <c r="AQ6558" s="66"/>
      <c r="AS6558" s="67"/>
      <c r="AT6558" s="68"/>
    </row>
    <row r="6559" spans="1:46" x14ac:dyDescent="0.25">
      <c r="A6559" s="60">
        <v>99673.723900686018</v>
      </c>
      <c r="B6559" s="54">
        <f t="shared" si="263"/>
        <v>20</v>
      </c>
      <c r="C6559" s="54">
        <f t="shared" si="264"/>
        <v>6550</v>
      </c>
      <c r="D6559" s="60">
        <v>99673.723900686018</v>
      </c>
      <c r="G6559" s="63"/>
      <c r="I6559" s="64"/>
      <c r="J6559" s="64"/>
      <c r="K6559" s="65"/>
      <c r="M6559" s="64"/>
      <c r="N6559" s="66"/>
      <c r="O6559" s="66"/>
      <c r="Q6559" s="67"/>
      <c r="R6559" s="68"/>
      <c r="S6559" s="63"/>
      <c r="AC6559" s="63">
        <v>96699.65912419837</v>
      </c>
      <c r="AD6559" s="63"/>
      <c r="AE6559" s="54" t="s">
        <v>177</v>
      </c>
      <c r="AG6559" s="63"/>
      <c r="AK6559" s="64"/>
      <c r="AL6559" s="64"/>
      <c r="AM6559" s="65"/>
      <c r="AO6559" s="64"/>
      <c r="AP6559" s="66"/>
      <c r="AQ6559" s="66"/>
      <c r="AS6559" s="67"/>
      <c r="AT6559" s="68"/>
    </row>
    <row r="6560" spans="1:46" x14ac:dyDescent="0.25">
      <c r="A6560" s="60">
        <v>99688.550685371272</v>
      </c>
      <c r="B6560" s="54">
        <f t="shared" si="263"/>
        <v>21</v>
      </c>
      <c r="C6560" s="54">
        <f t="shared" si="264"/>
        <v>6551</v>
      </c>
      <c r="D6560" s="60">
        <v>99688.550685371272</v>
      </c>
      <c r="G6560" s="63"/>
      <c r="I6560" s="64"/>
      <c r="J6560" s="64"/>
      <c r="K6560" s="65"/>
      <c r="M6560" s="64"/>
      <c r="N6560" s="66"/>
      <c r="O6560" s="66"/>
      <c r="Q6560" s="67"/>
      <c r="R6560" s="68"/>
      <c r="S6560" s="63"/>
      <c r="AC6560" s="63">
        <v>96715.177726192866</v>
      </c>
      <c r="AD6560" s="63"/>
      <c r="AE6560" s="54" t="s">
        <v>176</v>
      </c>
      <c r="AG6560" s="63"/>
      <c r="AK6560" s="64"/>
      <c r="AL6560" s="64"/>
      <c r="AM6560" s="65"/>
      <c r="AO6560" s="64"/>
      <c r="AP6560" s="66"/>
      <c r="AQ6560" s="66"/>
      <c r="AS6560" s="67"/>
      <c r="AT6560" s="68"/>
    </row>
    <row r="6561" spans="1:46" x14ac:dyDescent="0.25">
      <c r="A6561" s="60">
        <v>99703.305940754712</v>
      </c>
      <c r="B6561" s="54">
        <f t="shared" si="263"/>
        <v>22</v>
      </c>
      <c r="C6561" s="54">
        <f t="shared" si="264"/>
        <v>6552</v>
      </c>
      <c r="D6561" s="60">
        <v>99703.305940754712</v>
      </c>
      <c r="G6561" s="63"/>
      <c r="I6561" s="64"/>
      <c r="J6561" s="64"/>
      <c r="K6561" s="65"/>
      <c r="M6561" s="64"/>
      <c r="N6561" s="66"/>
      <c r="O6561" s="66"/>
      <c r="Q6561" s="67"/>
      <c r="R6561" s="68"/>
      <c r="S6561" s="63"/>
      <c r="AC6561" s="63">
        <v>96729.15109739732</v>
      </c>
      <c r="AD6561" s="63"/>
      <c r="AE6561" s="54" t="s">
        <v>177</v>
      </c>
      <c r="AG6561" s="63"/>
      <c r="AK6561" s="64"/>
      <c r="AL6561" s="64"/>
      <c r="AM6561" s="65"/>
      <c r="AO6561" s="64"/>
      <c r="AP6561" s="66"/>
      <c r="AQ6561" s="66"/>
      <c r="AS6561" s="67"/>
      <c r="AT6561" s="68"/>
    </row>
    <row r="6562" spans="1:46" x14ac:dyDescent="0.25">
      <c r="A6562" s="60">
        <v>99718.033922519535</v>
      </c>
      <c r="B6562" s="54">
        <f t="shared" si="263"/>
        <v>23</v>
      </c>
      <c r="C6562" s="54">
        <f t="shared" si="264"/>
        <v>6553</v>
      </c>
      <c r="D6562" s="60">
        <v>99718.033922519535</v>
      </c>
      <c r="G6562" s="63"/>
      <c r="I6562" s="64"/>
      <c r="J6562" s="64"/>
      <c r="K6562" s="65"/>
      <c r="M6562" s="64"/>
      <c r="N6562" s="66"/>
      <c r="O6562" s="66"/>
      <c r="Q6562" s="67"/>
      <c r="R6562" s="68"/>
      <c r="S6562" s="63"/>
      <c r="AC6562" s="63">
        <v>96744.733493574429</v>
      </c>
      <c r="AD6562" s="63"/>
      <c r="AE6562" s="54" t="s">
        <v>176</v>
      </c>
      <c r="AG6562" s="63"/>
      <c r="AK6562" s="64"/>
      <c r="AL6562" s="64"/>
      <c r="AM6562" s="65"/>
      <c r="AO6562" s="64"/>
      <c r="AP6562" s="66"/>
      <c r="AQ6562" s="66"/>
      <c r="AS6562" s="67"/>
      <c r="AT6562" s="68"/>
    </row>
    <row r="6563" spans="1:46" x14ac:dyDescent="0.25">
      <c r="A6563" s="60">
        <v>99732.753525433131</v>
      </c>
      <c r="B6563" s="54">
        <f t="shared" si="263"/>
        <v>24</v>
      </c>
      <c r="C6563" s="54">
        <f t="shared" si="264"/>
        <v>6554</v>
      </c>
      <c r="D6563" s="60">
        <v>99732.753525433131</v>
      </c>
      <c r="G6563" s="63"/>
      <c r="I6563" s="64"/>
      <c r="J6563" s="64"/>
      <c r="K6563" s="65"/>
      <c r="M6563" s="64"/>
      <c r="N6563" s="66"/>
      <c r="O6563" s="66"/>
      <c r="Q6563" s="67"/>
      <c r="R6563" s="68"/>
      <c r="S6563" s="63"/>
      <c r="AC6563" s="63">
        <v>96758.754391035996</v>
      </c>
      <c r="AD6563" s="63"/>
      <c r="AE6563" s="54" t="s">
        <v>177</v>
      </c>
      <c r="AG6563" s="63"/>
      <c r="AK6563" s="64"/>
      <c r="AL6563" s="64"/>
      <c r="AM6563" s="65"/>
      <c r="AO6563" s="64"/>
      <c r="AP6563" s="66"/>
      <c r="AQ6563" s="66"/>
      <c r="AS6563" s="67"/>
      <c r="AT6563" s="68"/>
    </row>
    <row r="6564" spans="1:46" x14ac:dyDescent="0.25">
      <c r="A6564" s="60">
        <v>99747.510875734035</v>
      </c>
      <c r="B6564" s="54">
        <f t="shared" si="263"/>
        <v>1</v>
      </c>
      <c r="C6564" s="54">
        <f t="shared" si="264"/>
        <v>6555</v>
      </c>
      <c r="D6564" s="60">
        <v>99747.510875734035</v>
      </c>
      <c r="G6564" s="63"/>
      <c r="I6564" s="64"/>
      <c r="J6564" s="64"/>
      <c r="K6564" s="65"/>
      <c r="M6564" s="64"/>
      <c r="N6564" s="66"/>
      <c r="O6564" s="66"/>
      <c r="Q6564" s="67"/>
      <c r="R6564" s="68"/>
      <c r="S6564" s="63"/>
      <c r="AC6564" s="63">
        <v>96774.237768043298</v>
      </c>
      <c r="AD6564" s="63"/>
      <c r="AE6564" s="54" t="s">
        <v>176</v>
      </c>
      <c r="AG6564" s="63"/>
      <c r="AK6564" s="64"/>
      <c r="AL6564" s="64"/>
      <c r="AM6564" s="65"/>
      <c r="AO6564" s="64"/>
      <c r="AP6564" s="66"/>
      <c r="AQ6564" s="66"/>
      <c r="AS6564" s="67"/>
      <c r="AT6564" s="68"/>
    </row>
    <row r="6565" spans="1:46" x14ac:dyDescent="0.25">
      <c r="A6565" s="60">
        <v>99762.323219609912</v>
      </c>
      <c r="B6565" s="54">
        <f t="shared" si="263"/>
        <v>2</v>
      </c>
      <c r="C6565" s="54">
        <f t="shared" si="264"/>
        <v>6556</v>
      </c>
      <c r="D6565" s="60">
        <v>99762.323219609912</v>
      </c>
      <c r="G6565" s="63"/>
      <c r="I6565" s="64"/>
      <c r="J6565" s="64"/>
      <c r="K6565" s="65"/>
      <c r="M6565" s="64"/>
      <c r="N6565" s="66"/>
      <c r="O6565" s="66"/>
      <c r="Q6565" s="67"/>
      <c r="R6565" s="68"/>
      <c r="S6565" s="63"/>
      <c r="AC6565" s="63">
        <v>96788.464660730213</v>
      </c>
      <c r="AD6565" s="63"/>
      <c r="AE6565" s="54" t="s">
        <v>177</v>
      </c>
      <c r="AG6565" s="63"/>
      <c r="AK6565" s="64"/>
      <c r="AL6565" s="64"/>
      <c r="AM6565" s="65"/>
      <c r="AO6565" s="64"/>
      <c r="AP6565" s="66"/>
      <c r="AQ6565" s="66"/>
      <c r="AS6565" s="67"/>
      <c r="AT6565" s="68"/>
    </row>
    <row r="6566" spans="1:46" x14ac:dyDescent="0.25">
      <c r="A6566" s="60">
        <v>99777.231109569315</v>
      </c>
      <c r="B6566" s="54">
        <f t="shared" si="263"/>
        <v>3</v>
      </c>
      <c r="C6566" s="54">
        <f t="shared" si="264"/>
        <v>6557</v>
      </c>
      <c r="D6566" s="60">
        <v>99777.231109569315</v>
      </c>
      <c r="G6566" s="63"/>
      <c r="I6566" s="64"/>
      <c r="J6566" s="64"/>
      <c r="K6566" s="65"/>
      <c r="M6566" s="64"/>
      <c r="N6566" s="66"/>
      <c r="O6566" s="66"/>
      <c r="Q6566" s="67"/>
      <c r="R6566" s="68"/>
      <c r="S6566" s="63"/>
      <c r="AC6566" s="63">
        <v>96803.704360977281</v>
      </c>
      <c r="AD6566" s="63"/>
      <c r="AE6566" s="54" t="s">
        <v>176</v>
      </c>
      <c r="AG6566" s="63"/>
      <c r="AK6566" s="64"/>
      <c r="AL6566" s="64"/>
      <c r="AM6566" s="65"/>
      <c r="AO6566" s="64"/>
      <c r="AP6566" s="66"/>
      <c r="AQ6566" s="66"/>
      <c r="AS6566" s="67"/>
      <c r="AT6566" s="68"/>
    </row>
    <row r="6567" spans="1:46" x14ac:dyDescent="0.25">
      <c r="A6567" s="60">
        <v>99792.242437477224</v>
      </c>
      <c r="B6567" s="54">
        <f t="shared" si="263"/>
        <v>4</v>
      </c>
      <c r="C6567" s="54">
        <f t="shared" si="264"/>
        <v>6558</v>
      </c>
      <c r="D6567" s="60">
        <v>99792.242437477224</v>
      </c>
      <c r="G6567" s="63"/>
      <c r="I6567" s="64"/>
      <c r="J6567" s="64"/>
      <c r="K6567" s="65"/>
      <c r="M6567" s="64"/>
      <c r="N6567" s="66"/>
      <c r="O6567" s="66"/>
      <c r="Q6567" s="67"/>
      <c r="R6567" s="68"/>
      <c r="S6567" s="63"/>
      <c r="AC6567" s="63">
        <v>96818.253876850009</v>
      </c>
      <c r="AD6567" s="63"/>
      <c r="AE6567" s="54" t="s">
        <v>177</v>
      </c>
      <c r="AG6567" s="63"/>
      <c r="AK6567" s="64"/>
      <c r="AL6567" s="64"/>
      <c r="AM6567" s="65"/>
      <c r="AO6567" s="64"/>
      <c r="AP6567" s="66"/>
      <c r="AQ6567" s="66"/>
      <c r="AS6567" s="67"/>
      <c r="AT6567" s="68"/>
    </row>
    <row r="6568" spans="1:46" x14ac:dyDescent="0.25">
      <c r="A6568" s="60">
        <v>99807.385703131557</v>
      </c>
      <c r="B6568" s="54">
        <f t="shared" si="263"/>
        <v>5</v>
      </c>
      <c r="C6568" s="54">
        <f t="shared" si="264"/>
        <v>6559</v>
      </c>
      <c r="D6568" s="60">
        <v>99807.385703131557</v>
      </c>
      <c r="G6568" s="63"/>
      <c r="I6568" s="64"/>
      <c r="J6568" s="64"/>
      <c r="K6568" s="65"/>
      <c r="M6568" s="64"/>
      <c r="N6568" s="66"/>
      <c r="O6568" s="66"/>
      <c r="Q6568" s="67"/>
      <c r="R6568" s="68"/>
      <c r="S6568" s="63"/>
      <c r="AC6568" s="63">
        <v>96833.147750113159</v>
      </c>
      <c r="AD6568" s="63"/>
      <c r="AE6568" s="54" t="s">
        <v>176</v>
      </c>
      <c r="AG6568" s="63"/>
      <c r="AK6568" s="64"/>
      <c r="AL6568" s="64"/>
      <c r="AM6568" s="65"/>
      <c r="AO6568" s="64"/>
      <c r="AP6568" s="66"/>
      <c r="AQ6568" s="66"/>
      <c r="AS6568" s="67"/>
      <c r="AT6568" s="68"/>
    </row>
    <row r="6569" spans="1:46" x14ac:dyDescent="0.25">
      <c r="A6569" s="60">
        <v>99822.653234571218</v>
      </c>
      <c r="B6569" s="54">
        <f t="shared" si="263"/>
        <v>6</v>
      </c>
      <c r="C6569" s="54">
        <f t="shared" si="264"/>
        <v>6560</v>
      </c>
      <c r="D6569" s="60">
        <v>99822.653234571218</v>
      </c>
      <c r="G6569" s="63"/>
      <c r="I6569" s="64"/>
      <c r="J6569" s="64"/>
      <c r="K6569" s="65"/>
      <c r="M6569" s="64"/>
      <c r="N6569" s="66"/>
      <c r="O6569" s="66"/>
      <c r="Q6569" s="67"/>
      <c r="R6569" s="68"/>
      <c r="S6569" s="63"/>
      <c r="AC6569" s="63">
        <v>96848.062152786646</v>
      </c>
      <c r="AD6569" s="63"/>
      <c r="AE6569" s="54" t="s">
        <v>177</v>
      </c>
      <c r="AG6569" s="63"/>
      <c r="AK6569" s="64"/>
      <c r="AL6569" s="64"/>
      <c r="AM6569" s="65"/>
      <c r="AO6569" s="64"/>
      <c r="AP6569" s="66"/>
      <c r="AQ6569" s="66"/>
      <c r="AS6569" s="67"/>
      <c r="AT6569" s="68"/>
    </row>
    <row r="6570" spans="1:46" x14ac:dyDescent="0.25">
      <c r="A6570" s="60">
        <v>99838.056996488944</v>
      </c>
      <c r="B6570" s="54">
        <f t="shared" si="263"/>
        <v>7</v>
      </c>
      <c r="C6570" s="54">
        <f t="shared" si="264"/>
        <v>6561</v>
      </c>
      <c r="D6570" s="60">
        <v>99838.056996488944</v>
      </c>
      <c r="G6570" s="63"/>
      <c r="I6570" s="64"/>
      <c r="J6570" s="64"/>
      <c r="K6570" s="65"/>
      <c r="M6570" s="64"/>
      <c r="N6570" s="66"/>
      <c r="O6570" s="66"/>
      <c r="Q6570" s="67"/>
      <c r="R6570" s="68"/>
      <c r="S6570" s="63"/>
      <c r="AC6570" s="63">
        <v>96862.575016679708</v>
      </c>
      <c r="AD6570" s="63"/>
      <c r="AE6570" s="54" t="s">
        <v>176</v>
      </c>
      <c r="AG6570" s="63"/>
      <c r="AK6570" s="64"/>
      <c r="AL6570" s="64"/>
      <c r="AM6570" s="65"/>
      <c r="AO6570" s="64"/>
      <c r="AP6570" s="66"/>
      <c r="AQ6570" s="66"/>
      <c r="AS6570" s="67"/>
      <c r="AT6570" s="68"/>
    </row>
    <row r="6571" spans="1:46" x14ac:dyDescent="0.25">
      <c r="A6571" s="60">
        <v>99853.57108422881</v>
      </c>
      <c r="B6571" s="54">
        <f t="shared" si="263"/>
        <v>8</v>
      </c>
      <c r="C6571" s="54">
        <f t="shared" si="264"/>
        <v>6562</v>
      </c>
      <c r="D6571" s="60">
        <v>99853.57108422881</v>
      </c>
      <c r="G6571" s="63"/>
      <c r="I6571" s="64"/>
      <c r="J6571" s="64"/>
      <c r="K6571" s="65"/>
      <c r="M6571" s="64"/>
      <c r="N6571" s="66"/>
      <c r="O6571" s="66"/>
      <c r="Q6571" s="67"/>
      <c r="R6571" s="68"/>
      <c r="S6571" s="63"/>
      <c r="AC6571" s="63">
        <v>96877.811500551645</v>
      </c>
      <c r="AD6571" s="63"/>
      <c r="AE6571" s="54" t="s">
        <v>177</v>
      </c>
      <c r="AG6571" s="63"/>
      <c r="AK6571" s="64"/>
      <c r="AL6571" s="64"/>
      <c r="AM6571" s="65"/>
      <c r="AO6571" s="64"/>
      <c r="AP6571" s="66"/>
      <c r="AQ6571" s="66"/>
      <c r="AS6571" s="67"/>
      <c r="AT6571" s="68"/>
    </row>
    <row r="6572" spans="1:46" x14ac:dyDescent="0.25">
      <c r="A6572" s="60">
        <v>99869.189925105777</v>
      </c>
      <c r="B6572" s="54">
        <f t="shared" si="263"/>
        <v>9</v>
      </c>
      <c r="C6572" s="54">
        <f t="shared" si="264"/>
        <v>6563</v>
      </c>
      <c r="D6572" s="60">
        <v>99869.189925105777</v>
      </c>
      <c r="G6572" s="63"/>
      <c r="I6572" s="64"/>
      <c r="J6572" s="64"/>
      <c r="K6572" s="65"/>
      <c r="M6572" s="64"/>
      <c r="N6572" s="66"/>
      <c r="O6572" s="66"/>
      <c r="Q6572" s="67"/>
      <c r="R6572" s="68"/>
      <c r="S6572" s="63"/>
      <c r="AC6572" s="63">
        <v>96891.99104698468</v>
      </c>
      <c r="AD6572" s="63"/>
      <c r="AE6572" s="54" t="s">
        <v>176</v>
      </c>
      <c r="AG6572" s="63"/>
      <c r="AK6572" s="64"/>
      <c r="AL6572" s="64"/>
      <c r="AM6572" s="65"/>
      <c r="AO6572" s="64"/>
      <c r="AP6572" s="66"/>
      <c r="AQ6572" s="66"/>
      <c r="AS6572" s="67"/>
      <c r="AT6572" s="68"/>
    </row>
    <row r="6573" spans="1:46" x14ac:dyDescent="0.25">
      <c r="A6573" s="60">
        <v>99884.872399379499</v>
      </c>
      <c r="B6573" s="54">
        <f t="shared" si="263"/>
        <v>10</v>
      </c>
      <c r="C6573" s="54">
        <f t="shared" si="264"/>
        <v>6564</v>
      </c>
      <c r="D6573" s="60">
        <v>99884.872399379499</v>
      </c>
      <c r="G6573" s="63"/>
      <c r="I6573" s="64"/>
      <c r="J6573" s="64"/>
      <c r="K6573" s="65"/>
      <c r="M6573" s="64"/>
      <c r="N6573" s="66"/>
      <c r="O6573" s="66"/>
      <c r="Q6573" s="67"/>
      <c r="R6573" s="68"/>
      <c r="S6573" s="63"/>
      <c r="AC6573" s="63">
        <v>96907.442538653035</v>
      </c>
      <c r="AD6573" s="63"/>
      <c r="AE6573" s="54" t="s">
        <v>177</v>
      </c>
      <c r="AG6573" s="63"/>
      <c r="AK6573" s="64"/>
      <c r="AL6573" s="64"/>
      <c r="AM6573" s="65"/>
      <c r="AO6573" s="64"/>
      <c r="AP6573" s="66"/>
      <c r="AQ6573" s="66"/>
      <c r="AS6573" s="67"/>
      <c r="AT6573" s="68"/>
    </row>
    <row r="6574" spans="1:46" x14ac:dyDescent="0.25">
      <c r="A6574" s="60">
        <v>99900.598672407214</v>
      </c>
      <c r="B6574" s="54">
        <f t="shared" si="263"/>
        <v>11</v>
      </c>
      <c r="C6574" s="54">
        <f t="shared" si="264"/>
        <v>6565</v>
      </c>
      <c r="D6574" s="60">
        <v>99900.598672407214</v>
      </c>
      <c r="G6574" s="63"/>
      <c r="I6574" s="64"/>
      <c r="J6574" s="64"/>
      <c r="K6574" s="65"/>
      <c r="M6574" s="64"/>
      <c r="N6574" s="66"/>
      <c r="O6574" s="66"/>
      <c r="Q6574" s="67"/>
      <c r="R6574" s="68"/>
      <c r="S6574" s="63"/>
      <c r="AC6574" s="63">
        <v>96921.409618540201</v>
      </c>
      <c r="AD6574" s="63"/>
      <c r="AE6574" s="54" t="s">
        <v>176</v>
      </c>
      <c r="AG6574" s="63"/>
      <c r="AK6574" s="64"/>
      <c r="AL6574" s="64"/>
      <c r="AM6574" s="65"/>
      <c r="AO6574" s="64"/>
      <c r="AP6574" s="66"/>
      <c r="AQ6574" s="66"/>
      <c r="AS6574" s="67"/>
      <c r="AT6574" s="68"/>
    </row>
    <row r="6575" spans="1:46" x14ac:dyDescent="0.25">
      <c r="A6575" s="60">
        <v>99916.322140540462</v>
      </c>
      <c r="B6575" s="54">
        <f t="shared" si="263"/>
        <v>12</v>
      </c>
      <c r="C6575" s="54">
        <f t="shared" si="264"/>
        <v>6566</v>
      </c>
      <c r="D6575" s="60">
        <v>99916.322140540462</v>
      </c>
      <c r="G6575" s="63"/>
      <c r="I6575" s="64"/>
      <c r="J6575" s="64"/>
      <c r="K6575" s="65"/>
      <c r="M6575" s="64"/>
      <c r="N6575" s="66"/>
      <c r="O6575" s="66"/>
      <c r="Q6575" s="67"/>
      <c r="R6575" s="68"/>
      <c r="S6575" s="63"/>
      <c r="AC6575" s="63">
        <v>96936.940963394009</v>
      </c>
      <c r="AD6575" s="63"/>
      <c r="AE6575" s="54" t="s">
        <v>177</v>
      </c>
      <c r="AG6575" s="63"/>
      <c r="AK6575" s="64"/>
      <c r="AL6575" s="64"/>
      <c r="AM6575" s="65"/>
      <c r="AO6575" s="64"/>
      <c r="AP6575" s="66"/>
      <c r="AQ6575" s="66"/>
      <c r="AS6575" s="67"/>
      <c r="AT6575" s="68"/>
    </row>
    <row r="6576" spans="1:46" x14ac:dyDescent="0.25">
      <c r="A6576" s="60">
        <v>99932.015951157082</v>
      </c>
      <c r="B6576" s="54">
        <f t="shared" si="263"/>
        <v>13</v>
      </c>
      <c r="C6576" s="54">
        <f t="shared" si="264"/>
        <v>6567</v>
      </c>
      <c r="D6576" s="60">
        <v>99932.015951157082</v>
      </c>
      <c r="G6576" s="63"/>
      <c r="I6576" s="64"/>
      <c r="J6576" s="64"/>
      <c r="K6576" s="65"/>
      <c r="M6576" s="64"/>
      <c r="N6576" s="66"/>
      <c r="O6576" s="66"/>
      <c r="Q6576" s="67"/>
      <c r="R6576" s="68"/>
      <c r="S6576" s="63"/>
      <c r="AC6576" s="63">
        <v>96950.857579171192</v>
      </c>
      <c r="AD6576" s="63"/>
      <c r="AE6576" s="54" t="s">
        <v>176</v>
      </c>
      <c r="AG6576" s="63"/>
      <c r="AK6576" s="64"/>
      <c r="AL6576" s="64"/>
      <c r="AM6576" s="65"/>
      <c r="AO6576" s="64"/>
      <c r="AP6576" s="66"/>
      <c r="AQ6576" s="66"/>
      <c r="AS6576" s="67"/>
      <c r="AT6576" s="68"/>
    </row>
    <row r="6577" spans="1:46" x14ac:dyDescent="0.25">
      <c r="A6577" s="60">
        <v>99947.640533698723</v>
      </c>
      <c r="B6577" s="54">
        <f t="shared" si="263"/>
        <v>14</v>
      </c>
      <c r="C6577" s="54">
        <f t="shared" si="264"/>
        <v>6568</v>
      </c>
      <c r="D6577" s="60">
        <v>99947.640533698723</v>
      </c>
      <c r="G6577" s="63"/>
      <c r="I6577" s="64"/>
      <c r="J6577" s="64"/>
      <c r="K6577" s="65"/>
      <c r="M6577" s="64"/>
      <c r="N6577" s="66"/>
      <c r="O6577" s="66"/>
      <c r="Q6577" s="67"/>
      <c r="R6577" s="68"/>
      <c r="S6577" s="63"/>
      <c r="AC6577" s="63">
        <v>96966.332779809367</v>
      </c>
      <c r="AD6577" s="63"/>
      <c r="AE6577" s="54" t="s">
        <v>177</v>
      </c>
      <c r="AG6577" s="63"/>
      <c r="AK6577" s="64"/>
      <c r="AL6577" s="64"/>
      <c r="AM6577" s="65"/>
      <c r="AO6577" s="64"/>
      <c r="AP6577" s="66"/>
      <c r="AQ6577" s="66"/>
      <c r="AS6577" s="67"/>
      <c r="AT6577" s="68"/>
    </row>
    <row r="6578" spans="1:46" x14ac:dyDescent="0.25">
      <c r="A6578" s="60">
        <v>99963.171585730277</v>
      </c>
      <c r="B6578" s="54">
        <f t="shared" si="263"/>
        <v>15</v>
      </c>
      <c r="C6578" s="54">
        <f t="shared" si="264"/>
        <v>6569</v>
      </c>
      <c r="D6578" s="60">
        <v>99963.171585730277</v>
      </c>
      <c r="G6578" s="63"/>
      <c r="I6578" s="64"/>
      <c r="J6578" s="64"/>
      <c r="K6578" s="65"/>
      <c r="M6578" s="64"/>
      <c r="N6578" s="66"/>
      <c r="O6578" s="66"/>
      <c r="Q6578" s="67"/>
      <c r="R6578" s="68"/>
      <c r="S6578" s="63"/>
      <c r="AC6578" s="63">
        <v>96980.366704788059</v>
      </c>
      <c r="AD6578" s="63"/>
      <c r="AE6578" s="54" t="s">
        <v>176</v>
      </c>
      <c r="AG6578" s="63"/>
      <c r="AK6578" s="64"/>
      <c r="AL6578" s="64"/>
      <c r="AM6578" s="65"/>
      <c r="AO6578" s="64"/>
      <c r="AP6578" s="66"/>
      <c r="AQ6578" s="66"/>
      <c r="AS6578" s="67"/>
      <c r="AT6578" s="68"/>
    </row>
    <row r="6579" spans="1:46" x14ac:dyDescent="0.25">
      <c r="A6579" s="60">
        <v>99978.586700296495</v>
      </c>
      <c r="B6579" s="54">
        <f t="shared" si="263"/>
        <v>16</v>
      </c>
      <c r="C6579" s="54">
        <f t="shared" si="264"/>
        <v>6570</v>
      </c>
      <c r="D6579" s="60">
        <v>99978.586700296495</v>
      </c>
      <c r="G6579" s="63"/>
      <c r="I6579" s="64"/>
      <c r="J6579" s="64"/>
      <c r="K6579" s="65"/>
      <c r="M6579" s="64"/>
      <c r="N6579" s="66"/>
      <c r="O6579" s="66"/>
      <c r="Q6579" s="67"/>
      <c r="R6579" s="68"/>
      <c r="S6579" s="63"/>
      <c r="AC6579" s="63">
        <v>96995.662619465962</v>
      </c>
      <c r="AD6579" s="63"/>
      <c r="AE6579" s="54" t="s">
        <v>177</v>
      </c>
      <c r="AG6579" s="63"/>
      <c r="AK6579" s="64"/>
      <c r="AL6579" s="64"/>
      <c r="AM6579" s="65"/>
      <c r="AO6579" s="64"/>
      <c r="AP6579" s="66"/>
      <c r="AQ6579" s="66"/>
      <c r="AS6579" s="67"/>
      <c r="AT6579" s="68"/>
    </row>
    <row r="6580" spans="1:46" x14ac:dyDescent="0.25">
      <c r="A6580" s="60">
        <v>99993.872359781992</v>
      </c>
      <c r="B6580" s="54">
        <f t="shared" si="263"/>
        <v>17</v>
      </c>
      <c r="C6580" s="54">
        <f t="shared" si="264"/>
        <v>6571</v>
      </c>
      <c r="D6580" s="60">
        <v>99993.872359781992</v>
      </c>
      <c r="G6580" s="63"/>
      <c r="I6580" s="64"/>
      <c r="J6580" s="64"/>
      <c r="K6580" s="65"/>
      <c r="M6580" s="64"/>
      <c r="N6580" s="66"/>
      <c r="O6580" s="66"/>
      <c r="Q6580" s="67"/>
      <c r="R6580" s="68"/>
      <c r="S6580" s="63"/>
      <c r="AC6580" s="63">
        <v>97009.957183849532</v>
      </c>
      <c r="AD6580" s="63"/>
      <c r="AE6580" s="54" t="s">
        <v>176</v>
      </c>
      <c r="AG6580" s="63"/>
      <c r="AK6580" s="64"/>
      <c r="AL6580" s="64"/>
      <c r="AM6580" s="65"/>
      <c r="AO6580" s="64"/>
      <c r="AP6580" s="66"/>
      <c r="AQ6580" s="66"/>
      <c r="AS6580" s="67"/>
      <c r="AT6580" s="68"/>
    </row>
    <row r="6581" spans="1:46" x14ac:dyDescent="0.25">
      <c r="A6581" s="60">
        <v>100009.02776896069</v>
      </c>
      <c r="B6581" s="54">
        <f t="shared" si="263"/>
        <v>18</v>
      </c>
      <c r="C6581" s="54">
        <f t="shared" si="264"/>
        <v>6572</v>
      </c>
      <c r="D6581" s="60">
        <v>100009.02776896069</v>
      </c>
      <c r="G6581" s="63"/>
      <c r="I6581" s="64"/>
      <c r="J6581" s="64"/>
      <c r="K6581" s="65"/>
      <c r="M6581" s="64"/>
      <c r="N6581" s="66"/>
      <c r="O6581" s="66"/>
      <c r="Q6581" s="67"/>
      <c r="R6581" s="68"/>
      <c r="S6581" s="63"/>
      <c r="AC6581" s="63">
        <v>97024.974960072432</v>
      </c>
      <c r="AD6581" s="63"/>
      <c r="AE6581" s="54" t="s">
        <v>177</v>
      </c>
      <c r="AG6581" s="63"/>
      <c r="AK6581" s="64"/>
      <c r="AL6581" s="64"/>
      <c r="AM6581" s="65"/>
      <c r="AO6581" s="64"/>
      <c r="AP6581" s="66"/>
      <c r="AQ6581" s="66"/>
      <c r="AS6581" s="67"/>
      <c r="AT6581" s="68"/>
    </row>
    <row r="6582" spans="1:46" x14ac:dyDescent="0.25">
      <c r="A6582" s="60">
        <v>100024.05444893008</v>
      </c>
      <c r="B6582" s="54">
        <f t="shared" si="263"/>
        <v>19</v>
      </c>
      <c r="C6582" s="54">
        <f t="shared" si="264"/>
        <v>6573</v>
      </c>
      <c r="D6582" s="60">
        <v>100024.05444893008</v>
      </c>
      <c r="G6582" s="63"/>
      <c r="I6582" s="64"/>
      <c r="J6582" s="64"/>
      <c r="K6582" s="65"/>
      <c r="M6582" s="64"/>
      <c r="N6582" s="66"/>
      <c r="O6582" s="66"/>
      <c r="Q6582" s="67"/>
      <c r="R6582" s="68"/>
      <c r="S6582" s="63"/>
      <c r="AC6582" s="63">
        <v>97039.622088267002</v>
      </c>
      <c r="AD6582" s="63"/>
      <c r="AE6582" s="54" t="s">
        <v>176</v>
      </c>
      <c r="AG6582" s="63"/>
      <c r="AK6582" s="64"/>
      <c r="AL6582" s="64"/>
      <c r="AM6582" s="65"/>
      <c r="AO6582" s="64"/>
      <c r="AP6582" s="66"/>
      <c r="AQ6582" s="66"/>
      <c r="AS6582" s="67"/>
      <c r="AT6582" s="68"/>
    </row>
    <row r="6583" spans="1:46" x14ac:dyDescent="0.25">
      <c r="A6583" s="60">
        <v>100038.97110104794</v>
      </c>
      <c r="B6583" s="54">
        <f t="shared" si="263"/>
        <v>20</v>
      </c>
      <c r="C6583" s="54">
        <f t="shared" si="264"/>
        <v>6574</v>
      </c>
      <c r="D6583" s="60">
        <v>100038.97110104794</v>
      </c>
      <c r="G6583" s="63"/>
      <c r="I6583" s="64"/>
      <c r="J6583" s="64"/>
      <c r="K6583" s="65"/>
      <c r="M6583" s="64"/>
      <c r="N6583" s="66"/>
      <c r="O6583" s="66"/>
      <c r="Q6583" s="67"/>
      <c r="R6583" s="68"/>
      <c r="S6583" s="63"/>
      <c r="AC6583" s="63">
        <v>97054.305388322566</v>
      </c>
      <c r="AD6583" s="63"/>
      <c r="AE6583" s="54" t="s">
        <v>177</v>
      </c>
      <c r="AG6583" s="63"/>
      <c r="AK6583" s="64"/>
      <c r="AL6583" s="64"/>
      <c r="AM6583" s="65"/>
      <c r="AO6583" s="64"/>
      <c r="AP6583" s="66"/>
      <c r="AQ6583" s="66"/>
      <c r="AS6583" s="67"/>
      <c r="AT6583" s="68"/>
    </row>
    <row r="6584" spans="1:46" x14ac:dyDescent="0.25">
      <c r="A6584" s="60">
        <v>100053.79324428178</v>
      </c>
      <c r="B6584" s="54">
        <f t="shared" si="263"/>
        <v>21</v>
      </c>
      <c r="C6584" s="54">
        <f t="shared" si="264"/>
        <v>6575</v>
      </c>
      <c r="D6584" s="60">
        <v>100053.79324428178</v>
      </c>
      <c r="G6584" s="63"/>
      <c r="I6584" s="64"/>
      <c r="J6584" s="64"/>
      <c r="K6584" s="65"/>
      <c r="M6584" s="64"/>
      <c r="N6584" s="66"/>
      <c r="O6584" s="66"/>
      <c r="Q6584" s="67"/>
      <c r="R6584" s="68"/>
      <c r="S6584" s="63"/>
      <c r="AC6584" s="63">
        <v>97069.325294863433</v>
      </c>
      <c r="AD6584" s="63"/>
      <c r="AE6584" s="54" t="s">
        <v>176</v>
      </c>
      <c r="AG6584" s="63"/>
      <c r="AK6584" s="64"/>
      <c r="AL6584" s="64"/>
      <c r="AM6584" s="65"/>
      <c r="AO6584" s="64"/>
      <c r="AP6584" s="66"/>
      <c r="AQ6584" s="66"/>
      <c r="AS6584" s="67"/>
      <c r="AT6584" s="68"/>
    </row>
    <row r="6585" spans="1:46" x14ac:dyDescent="0.25">
      <c r="A6585" s="60">
        <v>100068.55311411014</v>
      </c>
      <c r="B6585" s="54">
        <f t="shared" si="263"/>
        <v>22</v>
      </c>
      <c r="C6585" s="54">
        <f t="shared" si="264"/>
        <v>6576</v>
      </c>
      <c r="D6585" s="60">
        <v>100068.55311411014</v>
      </c>
      <c r="G6585" s="63"/>
      <c r="I6585" s="64"/>
      <c r="J6585" s="64"/>
      <c r="K6585" s="65"/>
      <c r="M6585" s="64"/>
      <c r="N6585" s="66"/>
      <c r="O6585" s="66"/>
      <c r="Q6585" s="67"/>
      <c r="R6585" s="68"/>
      <c r="S6585" s="63"/>
      <c r="AC6585" s="63">
        <v>97083.681160936598</v>
      </c>
      <c r="AD6585" s="63"/>
      <c r="AE6585" s="54" t="s">
        <v>177</v>
      </c>
      <c r="AG6585" s="63"/>
      <c r="AK6585" s="64"/>
      <c r="AL6585" s="64"/>
      <c r="AM6585" s="65"/>
      <c r="AO6585" s="64"/>
      <c r="AP6585" s="66"/>
      <c r="AQ6585" s="66"/>
      <c r="AS6585" s="67"/>
      <c r="AT6585" s="68"/>
    </row>
    <row r="6586" spans="1:46" x14ac:dyDescent="0.25">
      <c r="A6586" s="60">
        <v>100083.27549243299</v>
      </c>
      <c r="B6586" s="54">
        <f t="shared" si="263"/>
        <v>23</v>
      </c>
      <c r="C6586" s="54">
        <f t="shared" si="264"/>
        <v>6577</v>
      </c>
      <c r="D6586" s="60">
        <v>100083.27549243299</v>
      </c>
      <c r="G6586" s="63"/>
      <c r="I6586" s="64"/>
      <c r="J6586" s="64"/>
      <c r="K6586" s="65"/>
      <c r="M6586" s="64"/>
      <c r="N6586" s="66"/>
      <c r="O6586" s="66"/>
      <c r="Q6586" s="67"/>
      <c r="R6586" s="68"/>
      <c r="S6586" s="63"/>
      <c r="AC6586" s="63">
        <v>97099.019137143623</v>
      </c>
      <c r="AD6586" s="63"/>
      <c r="AE6586" s="54" t="s">
        <v>176</v>
      </c>
      <c r="AG6586" s="63"/>
      <c r="AK6586" s="64"/>
      <c r="AL6586" s="64"/>
      <c r="AM6586" s="65"/>
      <c r="AO6586" s="64"/>
      <c r="AP6586" s="66"/>
      <c r="AQ6586" s="66"/>
      <c r="AS6586" s="67"/>
      <c r="AT6586" s="68"/>
    </row>
    <row r="6587" spans="1:46" x14ac:dyDescent="0.25">
      <c r="A6587" s="60">
        <v>100097.99863282964</v>
      </c>
      <c r="B6587" s="54">
        <f t="shared" si="263"/>
        <v>24</v>
      </c>
      <c r="C6587" s="54">
        <f t="shared" si="264"/>
        <v>6578</v>
      </c>
      <c r="D6587" s="60">
        <v>100097.99863282964</v>
      </c>
      <c r="G6587" s="63"/>
      <c r="I6587" s="64"/>
      <c r="J6587" s="64"/>
      <c r="K6587" s="65"/>
      <c r="M6587" s="64"/>
      <c r="N6587" s="66"/>
      <c r="O6587" s="66"/>
      <c r="Q6587" s="67"/>
      <c r="R6587" s="68"/>
      <c r="S6587" s="63"/>
      <c r="AC6587" s="63">
        <v>97113.126632953994</v>
      </c>
      <c r="AD6587" s="63"/>
      <c r="AE6587" s="54" t="s">
        <v>177</v>
      </c>
      <c r="AG6587" s="63"/>
      <c r="AK6587" s="64"/>
      <c r="AL6587" s="64"/>
      <c r="AM6587" s="65"/>
      <c r="AO6587" s="64"/>
      <c r="AP6587" s="66"/>
      <c r="AQ6587" s="66"/>
      <c r="AS6587" s="67"/>
      <c r="AT6587" s="68"/>
    </row>
    <row r="6588" spans="1:46" x14ac:dyDescent="0.25">
      <c r="A6588" s="60">
        <v>100112.74975378998</v>
      </c>
      <c r="B6588" s="54">
        <f t="shared" si="263"/>
        <v>1</v>
      </c>
      <c r="C6588" s="54">
        <f t="shared" si="264"/>
        <v>6579</v>
      </c>
      <c r="D6588" s="60">
        <v>100112.74975378998</v>
      </c>
      <c r="G6588" s="63"/>
      <c r="I6588" s="64"/>
      <c r="J6588" s="64"/>
      <c r="K6588" s="65"/>
      <c r="M6588" s="64"/>
      <c r="N6588" s="66"/>
      <c r="O6588" s="66"/>
      <c r="Q6588" s="67"/>
      <c r="R6588" s="68"/>
      <c r="S6588" s="63"/>
      <c r="AC6588" s="63">
        <v>97128.668524474837</v>
      </c>
      <c r="AD6588" s="63"/>
      <c r="AE6588" s="54" t="s">
        <v>176</v>
      </c>
      <c r="AG6588" s="63"/>
      <c r="AK6588" s="64"/>
      <c r="AL6588" s="64"/>
      <c r="AM6588" s="65"/>
      <c r="AO6588" s="64"/>
      <c r="AP6588" s="66"/>
      <c r="AQ6588" s="66"/>
      <c r="AS6588" s="67"/>
      <c r="AT6588" s="68"/>
    </row>
    <row r="6589" spans="1:46" x14ac:dyDescent="0.25">
      <c r="A6589" s="60">
        <v>100127.56508701621</v>
      </c>
      <c r="B6589" s="54">
        <f t="shared" si="263"/>
        <v>2</v>
      </c>
      <c r="C6589" s="54">
        <f t="shared" si="264"/>
        <v>6580</v>
      </c>
      <c r="D6589" s="60">
        <v>100127.56508701621</v>
      </c>
      <c r="G6589" s="63"/>
      <c r="I6589" s="64"/>
      <c r="J6589" s="64"/>
      <c r="K6589" s="65"/>
      <c r="M6589" s="64"/>
      <c r="N6589" s="66"/>
      <c r="O6589" s="66"/>
      <c r="Q6589" s="67"/>
      <c r="R6589" s="68"/>
      <c r="S6589" s="63"/>
      <c r="AC6589" s="63">
        <v>97142.665353551041</v>
      </c>
      <c r="AD6589" s="63"/>
      <c r="AE6589" s="54" t="s">
        <v>177</v>
      </c>
      <c r="AG6589" s="63"/>
      <c r="AK6589" s="64"/>
      <c r="AL6589" s="64"/>
      <c r="AM6589" s="65"/>
      <c r="AO6589" s="64"/>
      <c r="AP6589" s="66"/>
      <c r="AQ6589" s="66"/>
      <c r="AS6589" s="67"/>
      <c r="AT6589" s="68"/>
    </row>
    <row r="6590" spans="1:46" x14ac:dyDescent="0.25">
      <c r="A6590" s="60">
        <v>100142.46650336217</v>
      </c>
      <c r="B6590" s="54">
        <f t="shared" si="263"/>
        <v>3</v>
      </c>
      <c r="C6590" s="54">
        <f t="shared" si="264"/>
        <v>6581</v>
      </c>
      <c r="D6590" s="60">
        <v>100142.46650336217</v>
      </c>
      <c r="G6590" s="63"/>
      <c r="I6590" s="64"/>
      <c r="J6590" s="64"/>
      <c r="K6590" s="65"/>
      <c r="M6590" s="64"/>
      <c r="N6590" s="66"/>
      <c r="O6590" s="66"/>
      <c r="Q6590" s="67"/>
      <c r="R6590" s="68"/>
      <c r="S6590" s="63"/>
      <c r="AC6590" s="63">
        <v>97158.259321622085</v>
      </c>
      <c r="AD6590" s="63"/>
      <c r="AE6590" s="54" t="s">
        <v>176</v>
      </c>
      <c r="AG6590" s="63"/>
      <c r="AK6590" s="64"/>
      <c r="AL6590" s="64"/>
      <c r="AM6590" s="65"/>
      <c r="AO6590" s="64"/>
      <c r="AP6590" s="66"/>
      <c r="AQ6590" s="66"/>
      <c r="AS6590" s="67"/>
      <c r="AT6590" s="68"/>
    </row>
    <row r="6591" spans="1:46" x14ac:dyDescent="0.25">
      <c r="A6591" s="60">
        <v>100157.48121155053</v>
      </c>
      <c r="B6591" s="54">
        <f t="shared" si="263"/>
        <v>4</v>
      </c>
      <c r="C6591" s="54">
        <f t="shared" si="264"/>
        <v>6582</v>
      </c>
      <c r="D6591" s="60">
        <v>100157.48121155053</v>
      </c>
      <c r="G6591" s="63"/>
      <c r="I6591" s="64"/>
      <c r="J6591" s="64"/>
      <c r="K6591" s="65"/>
      <c r="M6591" s="64"/>
      <c r="N6591" s="66"/>
      <c r="O6591" s="66"/>
      <c r="Q6591" s="67"/>
      <c r="R6591" s="68"/>
      <c r="S6591" s="63"/>
      <c r="AC6591" s="63">
        <v>97172.310415264685</v>
      </c>
      <c r="AD6591" s="63"/>
      <c r="AE6591" s="54" t="s">
        <v>177</v>
      </c>
      <c r="AG6591" s="63"/>
      <c r="AK6591" s="64"/>
      <c r="AL6591" s="64"/>
      <c r="AM6591" s="65"/>
      <c r="AO6591" s="64"/>
      <c r="AP6591" s="66"/>
      <c r="AQ6591" s="66"/>
      <c r="AS6591" s="67"/>
      <c r="AT6591" s="68"/>
    </row>
    <row r="6592" spans="1:46" x14ac:dyDescent="0.25">
      <c r="A6592" s="60">
        <v>100172.61795324693</v>
      </c>
      <c r="B6592" s="54">
        <f t="shared" si="263"/>
        <v>5</v>
      </c>
      <c r="C6592" s="54">
        <f t="shared" si="264"/>
        <v>6583</v>
      </c>
      <c r="D6592" s="60">
        <v>100172.61795324693</v>
      </c>
      <c r="G6592" s="63"/>
      <c r="I6592" s="64"/>
      <c r="J6592" s="64"/>
      <c r="K6592" s="65"/>
      <c r="M6592" s="64"/>
      <c r="N6592" s="66"/>
      <c r="O6592" s="66"/>
      <c r="Q6592" s="67"/>
      <c r="R6592" s="68"/>
      <c r="S6592" s="63"/>
      <c r="AC6592" s="63">
        <v>97187.78806580184</v>
      </c>
      <c r="AD6592" s="63"/>
      <c r="AE6592" s="54" t="s">
        <v>176</v>
      </c>
      <c r="AG6592" s="63"/>
      <c r="AK6592" s="64"/>
      <c r="AL6592" s="64"/>
      <c r="AM6592" s="65"/>
      <c r="AO6592" s="64"/>
      <c r="AP6592" s="66"/>
      <c r="AQ6592" s="66"/>
      <c r="AS6592" s="67"/>
      <c r="AT6592" s="68"/>
    </row>
    <row r="6593" spans="1:46" x14ac:dyDescent="0.25">
      <c r="A6593" s="60">
        <v>100187.89014227176</v>
      </c>
      <c r="B6593" s="54">
        <f t="shared" si="263"/>
        <v>6</v>
      </c>
      <c r="C6593" s="54">
        <f t="shared" si="264"/>
        <v>6584</v>
      </c>
      <c r="D6593" s="60">
        <v>100187.89014227176</v>
      </c>
      <c r="G6593" s="63"/>
      <c r="I6593" s="64"/>
      <c r="J6593" s="64"/>
      <c r="K6593" s="65"/>
      <c r="M6593" s="64"/>
      <c r="N6593" s="66"/>
      <c r="O6593" s="66"/>
      <c r="Q6593" s="67"/>
      <c r="R6593" s="68"/>
      <c r="S6593" s="63"/>
      <c r="AC6593" s="63">
        <v>97202.045324990992</v>
      </c>
      <c r="AD6593" s="63"/>
      <c r="AE6593" s="54" t="s">
        <v>177</v>
      </c>
      <c r="AG6593" s="63"/>
      <c r="AK6593" s="64"/>
      <c r="AL6593" s="64"/>
      <c r="AM6593" s="65"/>
      <c r="AO6593" s="64"/>
      <c r="AP6593" s="66"/>
      <c r="AQ6593" s="66"/>
      <c r="AS6593" s="67"/>
      <c r="AT6593" s="68"/>
    </row>
    <row r="6594" spans="1:46" x14ac:dyDescent="0.25">
      <c r="A6594" s="60">
        <v>100203.28730286192</v>
      </c>
      <c r="B6594" s="54">
        <f t="shared" si="263"/>
        <v>7</v>
      </c>
      <c r="C6594" s="54">
        <f t="shared" si="264"/>
        <v>6585</v>
      </c>
      <c r="D6594" s="60">
        <v>100203.28730286192</v>
      </c>
      <c r="G6594" s="63"/>
      <c r="I6594" s="64"/>
      <c r="J6594" s="64"/>
      <c r="K6594" s="65"/>
      <c r="M6594" s="64"/>
      <c r="N6594" s="66"/>
      <c r="O6594" s="66"/>
      <c r="Q6594" s="67"/>
      <c r="R6594" s="68"/>
      <c r="S6594" s="63"/>
      <c r="AC6594" s="63">
        <v>97217.25164835155</v>
      </c>
      <c r="AD6594" s="63"/>
      <c r="AE6594" s="54" t="s">
        <v>176</v>
      </c>
      <c r="AG6594" s="63"/>
      <c r="AK6594" s="64"/>
      <c r="AL6594" s="64"/>
      <c r="AM6594" s="65"/>
      <c r="AO6594" s="64"/>
      <c r="AP6594" s="66"/>
      <c r="AQ6594" s="66"/>
      <c r="AS6594" s="67"/>
      <c r="AT6594" s="68"/>
    </row>
    <row r="6595" spans="1:46" x14ac:dyDescent="0.25">
      <c r="A6595" s="60">
        <v>100218.80760792131</v>
      </c>
      <c r="B6595" s="54">
        <f t="shared" si="263"/>
        <v>8</v>
      </c>
      <c r="C6595" s="54">
        <f t="shared" si="264"/>
        <v>6586</v>
      </c>
      <c r="D6595" s="60">
        <v>100218.80760792131</v>
      </c>
      <c r="G6595" s="63"/>
      <c r="I6595" s="64"/>
      <c r="J6595" s="64"/>
      <c r="K6595" s="65"/>
      <c r="M6595" s="64"/>
      <c r="N6595" s="66"/>
      <c r="O6595" s="66"/>
      <c r="Q6595" s="67"/>
      <c r="R6595" s="68"/>
      <c r="S6595" s="63"/>
      <c r="AC6595" s="63">
        <v>97231.815997063182</v>
      </c>
      <c r="AD6595" s="63"/>
      <c r="AE6595" s="54" t="s">
        <v>177</v>
      </c>
      <c r="AG6595" s="63"/>
      <c r="AK6595" s="64"/>
      <c r="AL6595" s="64"/>
      <c r="AM6595" s="65"/>
      <c r="AO6595" s="64"/>
      <c r="AP6595" s="66"/>
      <c r="AQ6595" s="66"/>
      <c r="AS6595" s="67"/>
      <c r="AT6595" s="68"/>
    </row>
    <row r="6596" spans="1:46" x14ac:dyDescent="0.25">
      <c r="A6596" s="60">
        <v>100234.41995604755</v>
      </c>
      <c r="B6596" s="54">
        <f t="shared" si="263"/>
        <v>9</v>
      </c>
      <c r="C6596" s="54">
        <f t="shared" si="264"/>
        <v>6587</v>
      </c>
      <c r="D6596" s="60">
        <v>100234.41995604755</v>
      </c>
      <c r="G6596" s="63"/>
      <c r="I6596" s="64"/>
      <c r="J6596" s="64"/>
      <c r="K6596" s="65"/>
      <c r="M6596" s="64"/>
      <c r="N6596" s="66"/>
      <c r="O6596" s="66"/>
      <c r="Q6596" s="67"/>
      <c r="R6596" s="68"/>
      <c r="S6596" s="63"/>
      <c r="AC6596" s="63">
        <v>97246.650839734823</v>
      </c>
      <c r="AD6596" s="63"/>
      <c r="AE6596" s="54" t="s">
        <v>176</v>
      </c>
      <c r="AG6596" s="63"/>
      <c r="AK6596" s="64"/>
      <c r="AL6596" s="64"/>
      <c r="AM6596" s="65"/>
      <c r="AO6596" s="64"/>
      <c r="AP6596" s="66"/>
      <c r="AQ6596" s="66"/>
      <c r="AS6596" s="67"/>
      <c r="AT6596" s="68"/>
    </row>
    <row r="6597" spans="1:46" x14ac:dyDescent="0.25">
      <c r="A6597" s="60">
        <v>100250.10966293141</v>
      </c>
      <c r="B6597" s="54">
        <f t="shared" si="263"/>
        <v>10</v>
      </c>
      <c r="C6597" s="54">
        <f t="shared" si="264"/>
        <v>6588</v>
      </c>
      <c r="D6597" s="60">
        <v>100250.10966293141</v>
      </c>
      <c r="G6597" s="63"/>
      <c r="I6597" s="64"/>
      <c r="J6597" s="64"/>
      <c r="K6597" s="65"/>
      <c r="M6597" s="64"/>
      <c r="N6597" s="66"/>
      <c r="O6597" s="66"/>
      <c r="Q6597" s="67"/>
      <c r="R6597" s="68"/>
      <c r="S6597" s="63"/>
      <c r="AC6597" s="63">
        <v>97261.552791821305</v>
      </c>
      <c r="AD6597" s="63"/>
      <c r="AE6597" s="54" t="s">
        <v>177</v>
      </c>
      <c r="AG6597" s="63"/>
      <c r="AK6597" s="64"/>
      <c r="AL6597" s="64"/>
      <c r="AM6597" s="65"/>
      <c r="AO6597" s="64"/>
      <c r="AP6597" s="66"/>
      <c r="AQ6597" s="66"/>
      <c r="AS6597" s="67"/>
      <c r="AT6597" s="68"/>
    </row>
    <row r="6598" spans="1:46" x14ac:dyDescent="0.25">
      <c r="A6598" s="60">
        <v>100265.83031864557</v>
      </c>
      <c r="B6598" s="54">
        <f t="shared" si="263"/>
        <v>11</v>
      </c>
      <c r="C6598" s="54">
        <f t="shared" si="264"/>
        <v>6589</v>
      </c>
      <c r="D6598" s="60">
        <v>100265.83031864557</v>
      </c>
      <c r="G6598" s="63"/>
      <c r="I6598" s="64"/>
      <c r="J6598" s="64"/>
      <c r="K6598" s="65"/>
      <c r="M6598" s="64"/>
      <c r="N6598" s="66"/>
      <c r="O6598" s="66"/>
      <c r="Q6598" s="67"/>
      <c r="R6598" s="68"/>
      <c r="S6598" s="63"/>
      <c r="AC6598" s="63">
        <v>97276.001110310666</v>
      </c>
      <c r="AD6598" s="63"/>
      <c r="AE6598" s="54" t="s">
        <v>176</v>
      </c>
      <c r="AG6598" s="63"/>
      <c r="AK6598" s="64"/>
      <c r="AL6598" s="64"/>
      <c r="AM6598" s="65"/>
      <c r="AO6598" s="64"/>
      <c r="AP6598" s="66"/>
      <c r="AQ6598" s="66"/>
      <c r="AS6598" s="67"/>
      <c r="AT6598" s="68"/>
    </row>
    <row r="6599" spans="1:46" x14ac:dyDescent="0.25">
      <c r="A6599" s="60">
        <v>100281.56068574218</v>
      </c>
      <c r="B6599" s="54">
        <f t="shared" si="263"/>
        <v>12</v>
      </c>
      <c r="C6599" s="54">
        <f t="shared" si="264"/>
        <v>6590</v>
      </c>
      <c r="D6599" s="60">
        <v>100281.56068574218</v>
      </c>
      <c r="G6599" s="63"/>
      <c r="I6599" s="64"/>
      <c r="J6599" s="64"/>
      <c r="K6599" s="65"/>
      <c r="M6599" s="64"/>
      <c r="N6599" s="66"/>
      <c r="O6599" s="66"/>
      <c r="Q6599" s="67"/>
      <c r="R6599" s="68"/>
      <c r="S6599" s="63"/>
      <c r="AC6599" s="63">
        <v>97291.205938800238</v>
      </c>
      <c r="AD6599" s="63"/>
      <c r="AE6599" s="54" t="s">
        <v>177</v>
      </c>
      <c r="AG6599" s="63"/>
      <c r="AK6599" s="64"/>
      <c r="AL6599" s="64"/>
      <c r="AM6599" s="65"/>
      <c r="AO6599" s="64"/>
      <c r="AP6599" s="66"/>
      <c r="AQ6599" s="66"/>
      <c r="AS6599" s="67"/>
      <c r="AT6599" s="68"/>
    </row>
    <row r="6600" spans="1:46" x14ac:dyDescent="0.25">
      <c r="A6600" s="60">
        <v>100297.25055954559</v>
      </c>
      <c r="B6600" s="54">
        <f t="shared" si="263"/>
        <v>13</v>
      </c>
      <c r="C6600" s="54">
        <f t="shared" si="264"/>
        <v>6591</v>
      </c>
      <c r="D6600" s="60">
        <v>100297.25055954559</v>
      </c>
      <c r="G6600" s="63"/>
      <c r="I6600" s="64"/>
      <c r="J6600" s="64"/>
      <c r="K6600" s="65"/>
      <c r="M6600" s="64"/>
      <c r="N6600" s="66"/>
      <c r="O6600" s="66"/>
      <c r="Q6600" s="67"/>
      <c r="R6600" s="68"/>
      <c r="S6600" s="63"/>
      <c r="AC6600" s="63">
        <v>97305.33657036256</v>
      </c>
      <c r="AD6600" s="63"/>
      <c r="AE6600" s="54" t="s">
        <v>176</v>
      </c>
      <c r="AG6600" s="63"/>
      <c r="AK6600" s="64"/>
      <c r="AL6600" s="64"/>
      <c r="AM6600" s="65"/>
      <c r="AO6600" s="64"/>
      <c r="AP6600" s="66"/>
      <c r="AQ6600" s="66"/>
      <c r="AS6600" s="67"/>
      <c r="AT6600" s="68"/>
    </row>
    <row r="6601" spans="1:46" x14ac:dyDescent="0.25">
      <c r="A6601" s="60">
        <v>100312.88050372014</v>
      </c>
      <c r="B6601" s="54">
        <f t="shared" si="263"/>
        <v>14</v>
      </c>
      <c r="C6601" s="54">
        <f t="shared" si="264"/>
        <v>6592</v>
      </c>
      <c r="D6601" s="60">
        <v>100312.88050372014</v>
      </c>
      <c r="G6601" s="63"/>
      <c r="I6601" s="64"/>
      <c r="J6601" s="64"/>
      <c r="K6601" s="65"/>
      <c r="M6601" s="64"/>
      <c r="N6601" s="66"/>
      <c r="O6601" s="66"/>
      <c r="Q6601" s="67"/>
      <c r="R6601" s="68"/>
      <c r="S6601" s="63"/>
      <c r="AC6601" s="63">
        <v>97320.760922905523</v>
      </c>
      <c r="AD6601" s="63"/>
      <c r="AE6601" s="54" t="s">
        <v>177</v>
      </c>
      <c r="AG6601" s="63"/>
      <c r="AK6601" s="64"/>
      <c r="AL6601" s="64"/>
      <c r="AM6601" s="65"/>
      <c r="AO6601" s="64"/>
      <c r="AP6601" s="66"/>
      <c r="AQ6601" s="66"/>
      <c r="AS6601" s="67"/>
      <c r="AT6601" s="68"/>
    </row>
    <row r="6602" spans="1:46" x14ac:dyDescent="0.25">
      <c r="A6602" s="60">
        <v>100328.40976415761</v>
      </c>
      <c r="B6602" s="54">
        <f t="shared" si="263"/>
        <v>15</v>
      </c>
      <c r="C6602" s="54">
        <f t="shared" si="264"/>
        <v>6593</v>
      </c>
      <c r="D6602" s="60">
        <v>100328.40976415761</v>
      </c>
      <c r="G6602" s="63"/>
      <c r="I6602" s="64"/>
      <c r="J6602" s="64"/>
      <c r="K6602" s="65"/>
      <c r="M6602" s="64"/>
      <c r="N6602" s="66"/>
      <c r="O6602" s="66"/>
      <c r="Q6602" s="67"/>
      <c r="R6602" s="68"/>
      <c r="S6602" s="63"/>
      <c r="AC6602" s="63">
        <v>97334.70278691873</v>
      </c>
      <c r="AD6602" s="63"/>
      <c r="AE6602" s="54" t="s">
        <v>176</v>
      </c>
      <c r="AG6602" s="63"/>
      <c r="AK6602" s="64"/>
      <c r="AL6602" s="64"/>
      <c r="AM6602" s="65"/>
      <c r="AO6602" s="64"/>
      <c r="AP6602" s="66"/>
      <c r="AQ6602" s="66"/>
      <c r="AS6602" s="67"/>
      <c r="AT6602" s="68"/>
    </row>
    <row r="6603" spans="1:46" x14ac:dyDescent="0.25">
      <c r="A6603" s="60">
        <v>100343.82855095342</v>
      </c>
      <c r="B6603" s="54">
        <f t="shared" si="263"/>
        <v>16</v>
      </c>
      <c r="C6603" s="54">
        <f t="shared" si="264"/>
        <v>6594</v>
      </c>
      <c r="D6603" s="60">
        <v>100343.82855095342</v>
      </c>
      <c r="G6603" s="63"/>
      <c r="I6603" s="64"/>
      <c r="J6603" s="64"/>
      <c r="K6603" s="65"/>
      <c r="M6603" s="64"/>
      <c r="N6603" s="66"/>
      <c r="O6603" s="66"/>
      <c r="Q6603" s="67"/>
      <c r="R6603" s="68"/>
      <c r="S6603" s="63"/>
      <c r="AC6603" s="63">
        <v>97350.229470340535</v>
      </c>
      <c r="AD6603" s="63"/>
      <c r="AE6603" s="54" t="s">
        <v>177</v>
      </c>
      <c r="AG6603" s="63"/>
      <c r="AK6603" s="64"/>
      <c r="AL6603" s="64"/>
      <c r="AM6603" s="65"/>
      <c r="AO6603" s="64"/>
      <c r="AP6603" s="66"/>
      <c r="AQ6603" s="66"/>
      <c r="AS6603" s="67"/>
      <c r="AT6603" s="68"/>
    </row>
    <row r="6604" spans="1:46" x14ac:dyDescent="0.25">
      <c r="A6604" s="60">
        <v>100359.1142568877</v>
      </c>
      <c r="B6604" s="54">
        <f t="shared" ref="B6604:B6667" si="265">IF(B6603=24,1,B6603+1)</f>
        <v>17</v>
      </c>
      <c r="C6604" s="54">
        <f t="shared" ref="C6604:C6667" si="266">C6603+1</f>
        <v>6595</v>
      </c>
      <c r="D6604" s="60">
        <v>100359.1142568877</v>
      </c>
      <c r="G6604" s="63"/>
      <c r="I6604" s="64"/>
      <c r="J6604" s="64"/>
      <c r="K6604" s="65"/>
      <c r="M6604" s="64"/>
      <c r="N6604" s="66"/>
      <c r="O6604" s="66"/>
      <c r="Q6604" s="67"/>
      <c r="R6604" s="68"/>
      <c r="S6604" s="63"/>
      <c r="AC6604" s="63">
        <v>97364.143065277953</v>
      </c>
      <c r="AD6604" s="63"/>
      <c r="AE6604" s="54" t="s">
        <v>176</v>
      </c>
      <c r="AG6604" s="63"/>
      <c r="AK6604" s="64"/>
      <c r="AL6604" s="64"/>
      <c r="AM6604" s="65"/>
      <c r="AO6604" s="64"/>
      <c r="AP6604" s="66"/>
      <c r="AQ6604" s="66"/>
      <c r="AS6604" s="67"/>
      <c r="AT6604" s="68"/>
    </row>
    <row r="6605" spans="1:46" x14ac:dyDescent="0.25">
      <c r="A6605" s="60">
        <v>100374.27186132688</v>
      </c>
      <c r="B6605" s="54">
        <f t="shared" si="265"/>
        <v>18</v>
      </c>
      <c r="C6605" s="54">
        <f t="shared" si="266"/>
        <v>6596</v>
      </c>
      <c r="D6605" s="60">
        <v>100374.27186132688</v>
      </c>
      <c r="G6605" s="63"/>
      <c r="I6605" s="64"/>
      <c r="J6605" s="64"/>
      <c r="K6605" s="65"/>
      <c r="M6605" s="64"/>
      <c r="N6605" s="66"/>
      <c r="O6605" s="66"/>
      <c r="Q6605" s="67"/>
      <c r="R6605" s="68"/>
      <c r="S6605" s="63"/>
      <c r="AC6605" s="63">
        <v>97379.634476640262</v>
      </c>
      <c r="AD6605" s="63"/>
      <c r="AE6605" s="54" t="s">
        <v>177</v>
      </c>
      <c r="AG6605" s="63"/>
      <c r="AK6605" s="64"/>
      <c r="AL6605" s="64"/>
      <c r="AM6605" s="65"/>
      <c r="AO6605" s="64"/>
      <c r="AP6605" s="66"/>
      <c r="AQ6605" s="66"/>
      <c r="AS6605" s="67"/>
      <c r="AT6605" s="68"/>
    </row>
    <row r="6606" spans="1:46" x14ac:dyDescent="0.25">
      <c r="A6606" s="60">
        <v>100389.29924172675</v>
      </c>
      <c r="B6606" s="54">
        <f t="shared" si="265"/>
        <v>19</v>
      </c>
      <c r="C6606" s="54">
        <f t="shared" si="266"/>
        <v>6597</v>
      </c>
      <c r="D6606" s="60">
        <v>100389.29924172675</v>
      </c>
      <c r="G6606" s="63"/>
      <c r="I6606" s="64"/>
      <c r="J6606" s="64"/>
      <c r="K6606" s="65"/>
      <c r="M6606" s="64"/>
      <c r="N6606" s="66"/>
      <c r="O6606" s="66"/>
      <c r="Q6606" s="67"/>
      <c r="R6606" s="68"/>
      <c r="S6606" s="63"/>
      <c r="AC6606" s="63">
        <v>97393.683981445618</v>
      </c>
      <c r="AD6606" s="63"/>
      <c r="AE6606" s="54" t="s">
        <v>176</v>
      </c>
      <c r="AG6606" s="63"/>
      <c r="AK6606" s="64"/>
      <c r="AL6606" s="64"/>
      <c r="AM6606" s="65"/>
      <c r="AO6606" s="64"/>
      <c r="AP6606" s="66"/>
      <c r="AQ6606" s="66"/>
      <c r="AS6606" s="67"/>
      <c r="AT6606" s="68"/>
    </row>
    <row r="6607" spans="1:46" x14ac:dyDescent="0.25">
      <c r="A6607" s="60">
        <v>100404.21675100783</v>
      </c>
      <c r="B6607" s="54">
        <f t="shared" si="265"/>
        <v>20</v>
      </c>
      <c r="C6607" s="54">
        <f t="shared" si="266"/>
        <v>6598</v>
      </c>
      <c r="D6607" s="60">
        <v>100404.21675100783</v>
      </c>
      <c r="G6607" s="63"/>
      <c r="I6607" s="64"/>
      <c r="J6607" s="64"/>
      <c r="K6607" s="65"/>
      <c r="M6607" s="64"/>
      <c r="N6607" s="66"/>
      <c r="O6607" s="66"/>
      <c r="Q6607" s="67"/>
      <c r="R6607" s="68"/>
      <c r="S6607" s="63"/>
      <c r="AC6607" s="63">
        <v>97409.001592317596</v>
      </c>
      <c r="AD6607" s="63"/>
      <c r="AE6607" s="54" t="s">
        <v>177</v>
      </c>
      <c r="AG6607" s="63"/>
      <c r="AK6607" s="64"/>
      <c r="AL6607" s="64"/>
      <c r="AM6607" s="65"/>
      <c r="AO6607" s="64"/>
      <c r="AP6607" s="66"/>
      <c r="AQ6607" s="66"/>
      <c r="AS6607" s="67"/>
      <c r="AT6607" s="68"/>
    </row>
    <row r="6608" spans="1:46" x14ac:dyDescent="0.25">
      <c r="A6608" s="60">
        <v>100419.03922364116</v>
      </c>
      <c r="B6608" s="54">
        <f t="shared" si="265"/>
        <v>21</v>
      </c>
      <c r="C6608" s="54">
        <f t="shared" si="266"/>
        <v>6599</v>
      </c>
      <c r="D6608" s="60">
        <v>100419.03922364116</v>
      </c>
      <c r="G6608" s="63"/>
      <c r="I6608" s="64"/>
      <c r="J6608" s="64"/>
      <c r="K6608" s="65"/>
      <c r="M6608" s="64"/>
      <c r="N6608" s="66"/>
      <c r="O6608" s="66"/>
      <c r="Q6608" s="67"/>
      <c r="R6608" s="68"/>
      <c r="S6608" s="63"/>
      <c r="AC6608" s="63">
        <v>97423.326141012833</v>
      </c>
      <c r="AD6608" s="63"/>
      <c r="AE6608" s="54" t="s">
        <v>176</v>
      </c>
      <c r="AG6608" s="63"/>
      <c r="AK6608" s="64"/>
      <c r="AL6608" s="64"/>
      <c r="AM6608" s="65"/>
      <c r="AO6608" s="64"/>
      <c r="AP6608" s="66"/>
      <c r="AQ6608" s="66"/>
      <c r="AS6608" s="67"/>
      <c r="AT6608" s="68"/>
    </row>
    <row r="6609" spans="1:46" x14ac:dyDescent="0.25">
      <c r="A6609" s="60">
        <v>100433.79915361246</v>
      </c>
      <c r="B6609" s="54">
        <f t="shared" si="265"/>
        <v>22</v>
      </c>
      <c r="C6609" s="54">
        <f t="shared" si="266"/>
        <v>6600</v>
      </c>
      <c r="D6609" s="60">
        <v>100433.79915361246</v>
      </c>
      <c r="G6609" s="63"/>
      <c r="I6609" s="64"/>
      <c r="J6609" s="64"/>
      <c r="K6609" s="65"/>
      <c r="M6609" s="64"/>
      <c r="N6609" s="66"/>
      <c r="O6609" s="66"/>
      <c r="Q6609" s="67"/>
      <c r="R6609" s="68"/>
      <c r="S6609" s="63"/>
      <c r="AC6609" s="63">
        <v>97438.358172053006</v>
      </c>
      <c r="AD6609" s="63"/>
      <c r="AE6609" s="54" t="s">
        <v>177</v>
      </c>
      <c r="AG6609" s="63"/>
      <c r="AK6609" s="64"/>
      <c r="AL6609" s="64"/>
      <c r="AM6609" s="65"/>
      <c r="AO6609" s="64"/>
      <c r="AP6609" s="66"/>
      <c r="AQ6609" s="66"/>
      <c r="AS6609" s="67"/>
      <c r="AT6609" s="68"/>
    </row>
    <row r="6610" spans="1:46" x14ac:dyDescent="0.25">
      <c r="A6610" s="60">
        <v>100448.52117248345</v>
      </c>
      <c r="B6610" s="54">
        <f t="shared" si="265"/>
        <v>23</v>
      </c>
      <c r="C6610" s="54">
        <f t="shared" si="266"/>
        <v>6601</v>
      </c>
      <c r="D6610" s="60">
        <v>100448.52117248345</v>
      </c>
      <c r="G6610" s="63"/>
      <c r="I6610" s="64"/>
      <c r="J6610" s="64"/>
      <c r="K6610" s="65"/>
      <c r="M6610" s="64"/>
      <c r="N6610" s="66"/>
      <c r="O6610" s="66"/>
      <c r="Q6610" s="67"/>
      <c r="R6610" s="68"/>
      <c r="S6610" s="63"/>
      <c r="AC6610" s="63">
        <v>97453.045238169376</v>
      </c>
      <c r="AD6610" s="63"/>
      <c r="AE6610" s="54" t="s">
        <v>176</v>
      </c>
      <c r="AG6610" s="63"/>
      <c r="AK6610" s="64"/>
      <c r="AL6610" s="64"/>
      <c r="AM6610" s="65"/>
      <c r="AO6610" s="64"/>
      <c r="AP6610" s="66"/>
      <c r="AQ6610" s="66"/>
      <c r="AS6610" s="67"/>
      <c r="AT6610" s="68"/>
    </row>
    <row r="6611" spans="1:46" x14ac:dyDescent="0.25">
      <c r="A6611" s="60">
        <v>100463.2440251396</v>
      </c>
      <c r="B6611" s="54">
        <f t="shared" si="265"/>
        <v>24</v>
      </c>
      <c r="C6611" s="54">
        <f t="shared" si="266"/>
        <v>6602</v>
      </c>
      <c r="D6611" s="60">
        <v>100463.2440251396</v>
      </c>
      <c r="G6611" s="63"/>
      <c r="I6611" s="64"/>
      <c r="J6611" s="64"/>
      <c r="K6611" s="65"/>
      <c r="M6611" s="64"/>
      <c r="N6611" s="66"/>
      <c r="O6611" s="66"/>
      <c r="Q6611" s="67"/>
      <c r="R6611" s="68"/>
      <c r="S6611" s="63"/>
      <c r="AC6611" s="63">
        <v>97467.734289496671</v>
      </c>
      <c r="AD6611" s="63"/>
      <c r="AE6611" s="54" t="s">
        <v>177</v>
      </c>
      <c r="AG6611" s="63"/>
      <c r="AK6611" s="64"/>
      <c r="AL6611" s="64"/>
      <c r="AM6611" s="65"/>
      <c r="AO6611" s="64"/>
      <c r="AP6611" s="66"/>
      <c r="AQ6611" s="66"/>
      <c r="AS6611" s="67"/>
      <c r="AT6611" s="68"/>
    </row>
    <row r="6612" spans="1:46" x14ac:dyDescent="0.25">
      <c r="A6612" s="60">
        <v>100477.99410811858</v>
      </c>
      <c r="B6612" s="54">
        <f t="shared" si="265"/>
        <v>1</v>
      </c>
      <c r="C6612" s="54">
        <f t="shared" si="266"/>
        <v>6603</v>
      </c>
      <c r="D6612" s="60">
        <v>100477.99410811858</v>
      </c>
      <c r="G6612" s="63"/>
      <c r="I6612" s="64"/>
      <c r="J6612" s="64"/>
      <c r="K6612" s="65"/>
      <c r="M6612" s="64"/>
      <c r="N6612" s="66"/>
      <c r="O6612" s="66"/>
      <c r="Q6612" s="67"/>
      <c r="R6612" s="68"/>
      <c r="S6612" s="63"/>
      <c r="AC6612" s="63">
        <v>97482.801441026852</v>
      </c>
      <c r="AD6612" s="63"/>
      <c r="AE6612" s="54" t="s">
        <v>176</v>
      </c>
      <c r="AG6612" s="63"/>
      <c r="AK6612" s="64"/>
      <c r="AL6612" s="64"/>
      <c r="AM6612" s="65"/>
      <c r="AO6612" s="64"/>
      <c r="AP6612" s="66"/>
      <c r="AQ6612" s="66"/>
      <c r="AS6612" s="67"/>
      <c r="AT6612" s="68"/>
    </row>
    <row r="6613" spans="1:46" x14ac:dyDescent="0.25">
      <c r="A6613" s="60">
        <v>100492.80891310843</v>
      </c>
      <c r="B6613" s="54">
        <f t="shared" si="265"/>
        <v>2</v>
      </c>
      <c r="C6613" s="54">
        <f t="shared" si="266"/>
        <v>6604</v>
      </c>
      <c r="D6613" s="60">
        <v>100492.80891310843</v>
      </c>
      <c r="G6613" s="63"/>
      <c r="I6613" s="64"/>
      <c r="J6613" s="64"/>
      <c r="K6613" s="65"/>
      <c r="M6613" s="64"/>
      <c r="N6613" s="66"/>
      <c r="O6613" s="66"/>
      <c r="Q6613" s="67"/>
      <c r="R6613" s="68"/>
      <c r="S6613" s="63"/>
      <c r="AC6613" s="63">
        <v>97497.160433215089</v>
      </c>
      <c r="AD6613" s="63"/>
      <c r="AE6613" s="54" t="s">
        <v>177</v>
      </c>
      <c r="AG6613" s="63"/>
      <c r="AK6613" s="64"/>
      <c r="AL6613" s="64"/>
      <c r="AM6613" s="65"/>
      <c r="AO6613" s="64"/>
      <c r="AP6613" s="66"/>
      <c r="AQ6613" s="66"/>
      <c r="AS6613" s="67"/>
      <c r="AT6613" s="68"/>
    </row>
    <row r="6614" spans="1:46" x14ac:dyDescent="0.25">
      <c r="A6614" s="60">
        <v>100507.70915518748</v>
      </c>
      <c r="B6614" s="54">
        <f t="shared" si="265"/>
        <v>3</v>
      </c>
      <c r="C6614" s="54">
        <f t="shared" si="266"/>
        <v>6605</v>
      </c>
      <c r="D6614" s="60">
        <v>100507.70915518748</v>
      </c>
      <c r="G6614" s="63"/>
      <c r="I6614" s="64"/>
      <c r="J6614" s="64"/>
      <c r="K6614" s="65"/>
      <c r="M6614" s="64"/>
      <c r="N6614" s="66"/>
      <c r="O6614" s="66"/>
      <c r="Q6614" s="67"/>
      <c r="R6614" s="68"/>
      <c r="S6614" s="63"/>
      <c r="AC6614" s="63">
        <v>97512.548317738343</v>
      </c>
      <c r="AD6614" s="63"/>
      <c r="AE6614" s="54" t="s">
        <v>176</v>
      </c>
      <c r="AG6614" s="63"/>
      <c r="AK6614" s="64"/>
      <c r="AL6614" s="64"/>
      <c r="AM6614" s="65"/>
      <c r="AO6614" s="64"/>
      <c r="AP6614" s="66"/>
      <c r="AQ6614" s="66"/>
      <c r="AS6614" s="67"/>
      <c r="AT6614" s="68"/>
    </row>
    <row r="6615" spans="1:46" x14ac:dyDescent="0.25">
      <c r="A6615" s="60">
        <v>100522.72301468672</v>
      </c>
      <c r="B6615" s="54">
        <f t="shared" si="265"/>
        <v>4</v>
      </c>
      <c r="C6615" s="54">
        <f t="shared" si="266"/>
        <v>6606</v>
      </c>
      <c r="D6615" s="60">
        <v>100522.72301468672</v>
      </c>
      <c r="G6615" s="63"/>
      <c r="I6615" s="64"/>
      <c r="J6615" s="64"/>
      <c r="K6615" s="65"/>
      <c r="M6615" s="64"/>
      <c r="N6615" s="66"/>
      <c r="O6615" s="66"/>
      <c r="Q6615" s="67"/>
      <c r="R6615" s="68"/>
      <c r="S6615" s="63"/>
      <c r="AC6615" s="63">
        <v>97526.659865012392</v>
      </c>
      <c r="AD6615" s="63"/>
      <c r="AE6615" s="54" t="s">
        <v>177</v>
      </c>
      <c r="AG6615" s="63"/>
      <c r="AK6615" s="64"/>
      <c r="AL6615" s="64"/>
      <c r="AM6615" s="65"/>
      <c r="AO6615" s="64"/>
      <c r="AP6615" s="66"/>
      <c r="AQ6615" s="66"/>
      <c r="AS6615" s="67"/>
      <c r="AT6615" s="68"/>
    </row>
    <row r="6616" spans="1:46" x14ac:dyDescent="0.25">
      <c r="A6616" s="60">
        <v>100537.85949038342</v>
      </c>
      <c r="B6616" s="54">
        <f t="shared" si="265"/>
        <v>5</v>
      </c>
      <c r="C6616" s="54">
        <f t="shared" si="266"/>
        <v>6607</v>
      </c>
      <c r="D6616" s="60">
        <v>100537.85949038342</v>
      </c>
      <c r="G6616" s="63"/>
      <c r="I6616" s="64"/>
      <c r="J6616" s="64"/>
      <c r="K6616" s="65"/>
      <c r="M6616" s="64"/>
      <c r="N6616" s="66"/>
      <c r="O6616" s="66"/>
      <c r="Q6616" s="67"/>
      <c r="R6616" s="68"/>
      <c r="S6616" s="63"/>
      <c r="AC6616" s="63">
        <v>97542.238388247322</v>
      </c>
      <c r="AD6616" s="63"/>
      <c r="AE6616" s="54" t="s">
        <v>176</v>
      </c>
      <c r="AG6616" s="63"/>
      <c r="AK6616" s="64"/>
      <c r="AL6616" s="64"/>
      <c r="AM6616" s="65"/>
      <c r="AO6616" s="64"/>
      <c r="AP6616" s="66"/>
      <c r="AQ6616" s="66"/>
      <c r="AS6616" s="67"/>
      <c r="AT6616" s="68"/>
    </row>
    <row r="6617" spans="1:46" x14ac:dyDescent="0.25">
      <c r="A6617" s="60">
        <v>100553.1301916712</v>
      </c>
      <c r="B6617" s="54">
        <f t="shared" si="265"/>
        <v>6</v>
      </c>
      <c r="C6617" s="54">
        <f t="shared" si="266"/>
        <v>6608</v>
      </c>
      <c r="D6617" s="60">
        <v>100553.1301916712</v>
      </c>
      <c r="G6617" s="63"/>
      <c r="I6617" s="64"/>
      <c r="J6617" s="64"/>
      <c r="K6617" s="65"/>
      <c r="M6617" s="64"/>
      <c r="N6617" s="66"/>
      <c r="O6617" s="66"/>
      <c r="Q6617" s="67"/>
      <c r="R6617" s="68"/>
      <c r="S6617" s="63"/>
      <c r="AC6617" s="63">
        <v>97556.238547583111</v>
      </c>
      <c r="AD6617" s="63"/>
      <c r="AE6617" s="54" t="s">
        <v>177</v>
      </c>
      <c r="AG6617" s="63"/>
      <c r="AK6617" s="64"/>
      <c r="AL6617" s="64"/>
      <c r="AM6617" s="65"/>
      <c r="AO6617" s="64"/>
      <c r="AP6617" s="66"/>
      <c r="AQ6617" s="66"/>
      <c r="AS6617" s="67"/>
      <c r="AT6617" s="68"/>
    </row>
    <row r="6618" spans="1:46" x14ac:dyDescent="0.25">
      <c r="A6618" s="60">
        <v>100568.52909078449</v>
      </c>
      <c r="B6618" s="54">
        <f t="shared" si="265"/>
        <v>7</v>
      </c>
      <c r="C6618" s="54">
        <f t="shared" si="266"/>
        <v>6609</v>
      </c>
      <c r="D6618" s="60">
        <v>100568.52909078449</v>
      </c>
      <c r="G6618" s="63"/>
      <c r="I6618" s="64"/>
      <c r="J6618" s="64"/>
      <c r="K6618" s="65"/>
      <c r="M6618" s="64"/>
      <c r="N6618" s="66"/>
      <c r="O6618" s="66"/>
      <c r="Q6618" s="67"/>
      <c r="R6618" s="68"/>
      <c r="S6618" s="63"/>
      <c r="AC6618" s="63">
        <v>97571.83247369295</v>
      </c>
      <c r="AD6618" s="63"/>
      <c r="AE6618" s="54" t="s">
        <v>176</v>
      </c>
      <c r="AG6618" s="63"/>
      <c r="AK6618" s="64"/>
      <c r="AL6618" s="64"/>
      <c r="AM6618" s="65"/>
      <c r="AO6618" s="64"/>
      <c r="AP6618" s="66"/>
      <c r="AQ6618" s="66"/>
      <c r="AS6618" s="67"/>
      <c r="AT6618" s="68"/>
    </row>
    <row r="6619" spans="1:46" x14ac:dyDescent="0.25">
      <c r="A6619" s="60">
        <v>100584.04663049104</v>
      </c>
      <c r="B6619" s="54">
        <f t="shared" si="265"/>
        <v>8</v>
      </c>
      <c r="C6619" s="54">
        <f t="shared" si="266"/>
        <v>6610</v>
      </c>
      <c r="D6619" s="60">
        <v>100584.04663049104</v>
      </c>
      <c r="G6619" s="63"/>
      <c r="I6619" s="64"/>
      <c r="J6619" s="64"/>
      <c r="K6619" s="65"/>
      <c r="M6619" s="64"/>
      <c r="N6619" s="66"/>
      <c r="O6619" s="66"/>
      <c r="Q6619" s="67"/>
      <c r="R6619" s="68"/>
      <c r="S6619" s="63"/>
      <c r="AC6619" s="63">
        <v>97585.880774048157</v>
      </c>
      <c r="AD6619" s="63"/>
      <c r="AE6619" s="54" t="s">
        <v>177</v>
      </c>
      <c r="AG6619" s="63"/>
      <c r="AK6619" s="64"/>
      <c r="AL6619" s="64"/>
      <c r="AM6619" s="65"/>
      <c r="AO6619" s="64"/>
      <c r="AP6619" s="66"/>
      <c r="AQ6619" s="66"/>
      <c r="AS6619" s="67"/>
      <c r="AT6619" s="68"/>
    </row>
    <row r="6620" spans="1:46" x14ac:dyDescent="0.25">
      <c r="A6620" s="60">
        <v>100599.66320428904</v>
      </c>
      <c r="B6620" s="54">
        <f t="shared" si="265"/>
        <v>9</v>
      </c>
      <c r="C6620" s="54">
        <f t="shared" si="266"/>
        <v>6611</v>
      </c>
      <c r="D6620" s="60">
        <v>100599.66320428904</v>
      </c>
      <c r="G6620" s="63"/>
      <c r="I6620" s="64"/>
      <c r="J6620" s="64"/>
      <c r="K6620" s="65"/>
      <c r="M6620" s="64"/>
      <c r="N6620" s="66"/>
      <c r="O6620" s="66"/>
      <c r="Q6620" s="67"/>
      <c r="R6620" s="68"/>
      <c r="S6620" s="63"/>
      <c r="AC6620" s="63">
        <v>97601.313836466987</v>
      </c>
      <c r="AD6620" s="63"/>
      <c r="AE6620" s="54" t="s">
        <v>176</v>
      </c>
      <c r="AG6620" s="63"/>
      <c r="AK6620" s="64"/>
      <c r="AL6620" s="64"/>
      <c r="AM6620" s="65"/>
      <c r="AO6620" s="64"/>
      <c r="AP6620" s="66"/>
      <c r="AQ6620" s="66"/>
      <c r="AS6620" s="67"/>
      <c r="AT6620" s="68"/>
    </row>
    <row r="6621" spans="1:46" x14ac:dyDescent="0.25">
      <c r="A6621" s="60">
        <v>100615.34840628738</v>
      </c>
      <c r="B6621" s="54">
        <f t="shared" si="265"/>
        <v>10</v>
      </c>
      <c r="C6621" s="54">
        <f t="shared" si="266"/>
        <v>6612</v>
      </c>
      <c r="D6621" s="60">
        <v>100615.34840628738</v>
      </c>
      <c r="G6621" s="63"/>
      <c r="I6621" s="64"/>
      <c r="J6621" s="64"/>
      <c r="K6621" s="65"/>
      <c r="M6621" s="64"/>
      <c r="N6621" s="66"/>
      <c r="O6621" s="66"/>
      <c r="Q6621" s="67"/>
      <c r="R6621" s="68"/>
      <c r="S6621" s="63"/>
      <c r="AC6621" s="63">
        <v>97615.556866747793</v>
      </c>
      <c r="AD6621" s="63"/>
      <c r="AE6621" s="54" t="s">
        <v>177</v>
      </c>
      <c r="AG6621" s="63"/>
      <c r="AK6621" s="64"/>
      <c r="AL6621" s="64"/>
      <c r="AM6621" s="65"/>
      <c r="AO6621" s="64"/>
      <c r="AP6621" s="66"/>
      <c r="AQ6621" s="66"/>
      <c r="AS6621" s="67"/>
      <c r="AT6621" s="68"/>
    </row>
    <row r="6622" spans="1:46" x14ac:dyDescent="0.25">
      <c r="A6622" s="60">
        <v>100631.07527646609</v>
      </c>
      <c r="B6622" s="54">
        <f t="shared" si="265"/>
        <v>11</v>
      </c>
      <c r="C6622" s="54">
        <f t="shared" si="266"/>
        <v>6613</v>
      </c>
      <c r="D6622" s="60">
        <v>100631.07527646609</v>
      </c>
      <c r="G6622" s="63"/>
      <c r="I6622" s="64"/>
      <c r="J6622" s="64"/>
      <c r="K6622" s="65"/>
      <c r="M6622" s="64"/>
      <c r="N6622" s="66"/>
      <c r="O6622" s="66"/>
      <c r="Q6622" s="67"/>
      <c r="R6622" s="68"/>
      <c r="S6622" s="63"/>
      <c r="AC6622" s="63">
        <v>97630.695123799145</v>
      </c>
      <c r="AD6622" s="63"/>
      <c r="AE6622" s="54" t="s">
        <v>176</v>
      </c>
      <c r="AG6622" s="63"/>
      <c r="AK6622" s="64"/>
      <c r="AL6622" s="64"/>
      <c r="AM6622" s="65"/>
      <c r="AO6622" s="64"/>
      <c r="AP6622" s="66"/>
      <c r="AQ6622" s="66"/>
      <c r="AS6622" s="67"/>
      <c r="AT6622" s="68"/>
    </row>
    <row r="6623" spans="1:46" x14ac:dyDescent="0.25">
      <c r="A6623" s="60">
        <v>100646.79958275147</v>
      </c>
      <c r="B6623" s="54">
        <f t="shared" si="265"/>
        <v>12</v>
      </c>
      <c r="C6623" s="54">
        <f t="shared" si="266"/>
        <v>6614</v>
      </c>
      <c r="D6623" s="60">
        <v>100646.79958275147</v>
      </c>
      <c r="G6623" s="63"/>
      <c r="I6623" s="64"/>
      <c r="J6623" s="64"/>
      <c r="K6623" s="65"/>
      <c r="M6623" s="64"/>
      <c r="N6623" s="66"/>
      <c r="O6623" s="66"/>
      <c r="Q6623" s="67"/>
      <c r="R6623" s="68"/>
      <c r="S6623" s="63"/>
      <c r="AC6623" s="63">
        <v>97645.236358148046</v>
      </c>
      <c r="AD6623" s="63"/>
      <c r="AE6623" s="54" t="s">
        <v>177</v>
      </c>
      <c r="AG6623" s="63"/>
      <c r="AK6623" s="64"/>
      <c r="AL6623" s="64"/>
      <c r="AM6623" s="65"/>
      <c r="AO6623" s="64"/>
      <c r="AP6623" s="66"/>
      <c r="AQ6623" s="66"/>
      <c r="AS6623" s="67"/>
      <c r="AT6623" s="68"/>
    </row>
    <row r="6624" spans="1:46" x14ac:dyDescent="0.25">
      <c r="A6624" s="60">
        <v>100662.4960483266</v>
      </c>
      <c r="B6624" s="54">
        <f t="shared" si="265"/>
        <v>13</v>
      </c>
      <c r="C6624" s="54">
        <f t="shared" si="266"/>
        <v>6615</v>
      </c>
      <c r="D6624" s="60">
        <v>100662.4960483266</v>
      </c>
      <c r="G6624" s="63"/>
      <c r="I6624" s="64"/>
      <c r="J6624" s="64"/>
      <c r="K6624" s="65"/>
      <c r="M6624" s="64"/>
      <c r="N6624" s="66"/>
      <c r="O6624" s="66"/>
      <c r="Q6624" s="67"/>
      <c r="R6624" s="68"/>
      <c r="S6624" s="63"/>
      <c r="AC6624" s="63">
        <v>97660.011727873236</v>
      </c>
      <c r="AD6624" s="63"/>
      <c r="AE6624" s="54" t="s">
        <v>176</v>
      </c>
      <c r="AG6624" s="63"/>
      <c r="AK6624" s="64"/>
      <c r="AL6624" s="64"/>
      <c r="AM6624" s="65"/>
      <c r="AO6624" s="64"/>
      <c r="AP6624" s="66"/>
      <c r="AQ6624" s="66"/>
      <c r="AS6624" s="67"/>
      <c r="AT6624" s="68"/>
    </row>
    <row r="6625" spans="1:46" x14ac:dyDescent="0.25">
      <c r="A6625" s="60">
        <v>100678.1189400726</v>
      </c>
      <c r="B6625" s="54">
        <f t="shared" si="265"/>
        <v>14</v>
      </c>
      <c r="C6625" s="54">
        <f t="shared" si="266"/>
        <v>6616</v>
      </c>
      <c r="D6625" s="60">
        <v>100678.1189400726</v>
      </c>
      <c r="G6625" s="63"/>
      <c r="I6625" s="64"/>
      <c r="J6625" s="64"/>
      <c r="K6625" s="65"/>
      <c r="M6625" s="64"/>
      <c r="N6625" s="66"/>
      <c r="O6625" s="66"/>
      <c r="Q6625" s="67"/>
      <c r="R6625" s="68"/>
      <c r="S6625" s="63"/>
      <c r="AC6625" s="63">
        <v>97674.894218435045</v>
      </c>
      <c r="AD6625" s="63"/>
      <c r="AE6625" s="54" t="s">
        <v>177</v>
      </c>
      <c r="AG6625" s="63"/>
      <c r="AK6625" s="64"/>
      <c r="AL6625" s="64"/>
      <c r="AM6625" s="65"/>
      <c r="AO6625" s="64"/>
      <c r="AP6625" s="66"/>
      <c r="AQ6625" s="66"/>
      <c r="AS6625" s="67"/>
      <c r="AT6625" s="68"/>
    </row>
    <row r="6626" spans="1:46" x14ac:dyDescent="0.25">
      <c r="A6626" s="60">
        <v>100693.65383105818</v>
      </c>
      <c r="B6626" s="54">
        <f t="shared" si="265"/>
        <v>15</v>
      </c>
      <c r="C6626" s="54">
        <f t="shared" si="266"/>
        <v>6617</v>
      </c>
      <c r="D6626" s="60">
        <v>100693.65383105818</v>
      </c>
      <c r="G6626" s="63"/>
      <c r="I6626" s="64"/>
      <c r="J6626" s="64"/>
      <c r="K6626" s="65"/>
      <c r="M6626" s="64"/>
      <c r="N6626" s="66"/>
      <c r="O6626" s="66"/>
      <c r="Q6626" s="67"/>
      <c r="R6626" s="68"/>
      <c r="S6626" s="63"/>
      <c r="AC6626" s="63">
        <v>97689.30886069499</v>
      </c>
      <c r="AD6626" s="63"/>
      <c r="AE6626" s="54" t="s">
        <v>176</v>
      </c>
      <c r="AG6626" s="63"/>
      <c r="AK6626" s="64"/>
      <c r="AL6626" s="64"/>
      <c r="AM6626" s="65"/>
      <c r="AO6626" s="64"/>
      <c r="AP6626" s="66"/>
      <c r="AQ6626" s="66"/>
      <c r="AS6626" s="67"/>
      <c r="AT6626" s="68"/>
    </row>
    <row r="6627" spans="1:46" x14ac:dyDescent="0.25">
      <c r="A6627" s="60">
        <v>100709.06562467897</v>
      </c>
      <c r="B6627" s="54">
        <f t="shared" si="265"/>
        <v>16</v>
      </c>
      <c r="C6627" s="54">
        <f t="shared" si="266"/>
        <v>6618</v>
      </c>
      <c r="D6627" s="60">
        <v>100709.06562467897</v>
      </c>
      <c r="G6627" s="63"/>
      <c r="I6627" s="64"/>
      <c r="J6627" s="64"/>
      <c r="K6627" s="65"/>
      <c r="M6627" s="64"/>
      <c r="N6627" s="66"/>
      <c r="O6627" s="66"/>
      <c r="Q6627" s="67"/>
      <c r="R6627" s="68"/>
      <c r="S6627" s="63"/>
      <c r="AC6627" s="63">
        <v>97704.509470475838</v>
      </c>
      <c r="AD6627" s="63"/>
      <c r="AE6627" s="54" t="s">
        <v>177</v>
      </c>
      <c r="AG6627" s="63"/>
      <c r="AK6627" s="64"/>
      <c r="AL6627" s="64"/>
      <c r="AM6627" s="65"/>
      <c r="AO6627" s="64"/>
      <c r="AP6627" s="66"/>
      <c r="AQ6627" s="66"/>
      <c r="AS6627" s="67"/>
      <c r="AT6627" s="68"/>
    </row>
    <row r="6628" spans="1:46" x14ac:dyDescent="0.25">
      <c r="A6628" s="60">
        <v>100724.35612674337</v>
      </c>
      <c r="B6628" s="54">
        <f t="shared" si="265"/>
        <v>17</v>
      </c>
      <c r="C6628" s="54">
        <f t="shared" si="266"/>
        <v>6619</v>
      </c>
      <c r="D6628" s="60">
        <v>100724.35612674337</v>
      </c>
      <c r="G6628" s="63"/>
      <c r="I6628" s="64"/>
      <c r="J6628" s="64"/>
      <c r="K6628" s="65"/>
      <c r="M6628" s="64"/>
      <c r="N6628" s="66"/>
      <c r="O6628" s="66"/>
      <c r="Q6628" s="67"/>
      <c r="R6628" s="68"/>
      <c r="S6628" s="63"/>
      <c r="AC6628" s="63">
        <v>97718.630790124182</v>
      </c>
      <c r="AD6628" s="63"/>
      <c r="AE6628" s="54" t="s">
        <v>176</v>
      </c>
      <c r="AG6628" s="63"/>
      <c r="AK6628" s="64"/>
      <c r="AL6628" s="64"/>
      <c r="AM6628" s="65"/>
      <c r="AO6628" s="64"/>
      <c r="AP6628" s="66"/>
      <c r="AQ6628" s="66"/>
      <c r="AS6628" s="67"/>
      <c r="AT6628" s="68"/>
    </row>
    <row r="6629" spans="1:46" x14ac:dyDescent="0.25">
      <c r="A6629" s="60">
        <v>100739.50772325322</v>
      </c>
      <c r="B6629" s="54">
        <f t="shared" si="265"/>
        <v>18</v>
      </c>
      <c r="C6629" s="54">
        <f t="shared" si="266"/>
        <v>6620</v>
      </c>
      <c r="D6629" s="60">
        <v>100739.50772325322</v>
      </c>
      <c r="G6629" s="63"/>
      <c r="I6629" s="64"/>
      <c r="J6629" s="64"/>
      <c r="K6629" s="65"/>
      <c r="M6629" s="64"/>
      <c r="N6629" s="66"/>
      <c r="O6629" s="66"/>
      <c r="Q6629" s="67"/>
      <c r="R6629" s="68"/>
      <c r="S6629" s="63"/>
      <c r="AC6629" s="63">
        <v>97734.065355301369</v>
      </c>
      <c r="AD6629" s="63"/>
      <c r="AE6629" s="54" t="s">
        <v>177</v>
      </c>
      <c r="AG6629" s="63"/>
      <c r="AK6629" s="64"/>
      <c r="AL6629" s="64"/>
      <c r="AM6629" s="65"/>
      <c r="AO6629" s="64"/>
      <c r="AP6629" s="66"/>
      <c r="AQ6629" s="66"/>
      <c r="AS6629" s="67"/>
      <c r="AT6629" s="68"/>
    </row>
    <row r="6630" spans="1:46" x14ac:dyDescent="0.25">
      <c r="A6630" s="60">
        <v>100754.53983316664</v>
      </c>
      <c r="B6630" s="54">
        <f t="shared" si="265"/>
        <v>19</v>
      </c>
      <c r="C6630" s="54">
        <f t="shared" si="266"/>
        <v>6621</v>
      </c>
      <c r="D6630" s="60">
        <v>100754.53983316664</v>
      </c>
      <c r="G6630" s="63"/>
      <c r="I6630" s="64"/>
      <c r="J6630" s="64"/>
      <c r="K6630" s="65"/>
      <c r="M6630" s="64"/>
      <c r="N6630" s="66"/>
      <c r="O6630" s="66"/>
      <c r="Q6630" s="67"/>
      <c r="R6630" s="68"/>
      <c r="S6630" s="63"/>
      <c r="AC6630" s="63">
        <v>97748.01493448671</v>
      </c>
      <c r="AD6630" s="63"/>
      <c r="AE6630" s="54" t="s">
        <v>176</v>
      </c>
      <c r="AG6630" s="63"/>
      <c r="AK6630" s="64"/>
      <c r="AL6630" s="64"/>
      <c r="AM6630" s="65"/>
      <c r="AO6630" s="64"/>
      <c r="AP6630" s="66"/>
      <c r="AQ6630" s="66"/>
      <c r="AS6630" s="67"/>
      <c r="AT6630" s="68"/>
    </row>
    <row r="6631" spans="1:46" x14ac:dyDescent="0.25">
      <c r="A6631" s="60">
        <v>100769.45243630232</v>
      </c>
      <c r="B6631" s="54">
        <f t="shared" si="265"/>
        <v>20</v>
      </c>
      <c r="C6631" s="54">
        <f t="shared" si="266"/>
        <v>6622</v>
      </c>
      <c r="D6631" s="60">
        <v>100769.45243630232</v>
      </c>
      <c r="G6631" s="63"/>
      <c r="I6631" s="64"/>
      <c r="J6631" s="64"/>
      <c r="K6631" s="65"/>
      <c r="M6631" s="64"/>
      <c r="N6631" s="66"/>
      <c r="O6631" s="66"/>
      <c r="Q6631" s="67"/>
      <c r="R6631" s="68"/>
      <c r="S6631" s="63"/>
      <c r="AC6631" s="63">
        <v>97763.555527561344</v>
      </c>
      <c r="AD6631" s="63"/>
      <c r="AE6631" s="54" t="s">
        <v>177</v>
      </c>
      <c r="AG6631" s="63"/>
      <c r="AK6631" s="64"/>
      <c r="AL6631" s="64"/>
      <c r="AM6631" s="65"/>
      <c r="AO6631" s="64"/>
      <c r="AP6631" s="66"/>
      <c r="AQ6631" s="66"/>
      <c r="AS6631" s="67"/>
      <c r="AT6631" s="68"/>
    </row>
    <row r="6632" spans="1:46" x14ac:dyDescent="0.25">
      <c r="A6632" s="60">
        <v>100784.28006356023</v>
      </c>
      <c r="B6632" s="54">
        <f t="shared" si="265"/>
        <v>21</v>
      </c>
      <c r="C6632" s="54">
        <f t="shared" si="266"/>
        <v>6623</v>
      </c>
      <c r="D6632" s="60">
        <v>100784.28006356023</v>
      </c>
      <c r="G6632" s="63"/>
      <c r="I6632" s="64"/>
      <c r="J6632" s="64"/>
      <c r="K6632" s="65"/>
      <c r="M6632" s="64"/>
      <c r="N6632" s="66"/>
      <c r="O6632" s="66"/>
      <c r="Q6632" s="67"/>
      <c r="R6632" s="68"/>
      <c r="S6632" s="63"/>
      <c r="AC6632" s="63">
        <v>97777.490085266531</v>
      </c>
      <c r="AD6632" s="63"/>
      <c r="AE6632" s="54" t="s">
        <v>176</v>
      </c>
      <c r="AG6632" s="63"/>
      <c r="AK6632" s="64"/>
      <c r="AL6632" s="64"/>
      <c r="AM6632" s="65"/>
      <c r="AO6632" s="64"/>
      <c r="AP6632" s="66"/>
      <c r="AQ6632" s="66"/>
      <c r="AS6632" s="67"/>
      <c r="AT6632" s="68"/>
    </row>
    <row r="6633" spans="1:46" x14ac:dyDescent="0.25">
      <c r="A6633" s="60">
        <v>100799.03570073936</v>
      </c>
      <c r="B6633" s="54">
        <f t="shared" si="265"/>
        <v>22</v>
      </c>
      <c r="C6633" s="54">
        <f t="shared" si="266"/>
        <v>6624</v>
      </c>
      <c r="D6633" s="60">
        <v>100799.03570073936</v>
      </c>
      <c r="G6633" s="63"/>
      <c r="I6633" s="64"/>
      <c r="J6633" s="64"/>
      <c r="K6633" s="65"/>
      <c r="M6633" s="64"/>
      <c r="N6633" s="66"/>
      <c r="O6633" s="66"/>
      <c r="Q6633" s="67"/>
      <c r="R6633" s="68"/>
      <c r="S6633" s="63"/>
      <c r="AC6633" s="63">
        <v>97792.990874070674</v>
      </c>
      <c r="AD6633" s="63"/>
      <c r="AE6633" s="54" t="s">
        <v>177</v>
      </c>
      <c r="AG6633" s="63"/>
      <c r="AK6633" s="64"/>
      <c r="AL6633" s="64"/>
      <c r="AM6633" s="65"/>
      <c r="AO6633" s="64"/>
      <c r="AP6633" s="66"/>
      <c r="AQ6633" s="66"/>
      <c r="AS6633" s="67"/>
      <c r="AT6633" s="68"/>
    </row>
    <row r="6634" spans="1:46" x14ac:dyDescent="0.25">
      <c r="A6634" s="60">
        <v>100813.76334975241</v>
      </c>
      <c r="B6634" s="54">
        <f t="shared" si="265"/>
        <v>23</v>
      </c>
      <c r="C6634" s="54">
        <f t="shared" si="266"/>
        <v>6625</v>
      </c>
      <c r="D6634" s="60">
        <v>100813.76334975241</v>
      </c>
      <c r="G6634" s="63"/>
      <c r="I6634" s="64"/>
      <c r="J6634" s="64"/>
      <c r="K6634" s="65"/>
      <c r="M6634" s="64"/>
      <c r="N6634" s="66"/>
      <c r="O6634" s="66"/>
      <c r="Q6634" s="67"/>
      <c r="R6634" s="68"/>
      <c r="S6634" s="63"/>
      <c r="AC6634" s="63">
        <v>97807.075545995031</v>
      </c>
      <c r="AD6634" s="63"/>
      <c r="AE6634" s="54" t="s">
        <v>176</v>
      </c>
      <c r="AG6634" s="63"/>
      <c r="AK6634" s="64"/>
      <c r="AL6634" s="64"/>
      <c r="AM6634" s="65"/>
      <c r="AO6634" s="64"/>
      <c r="AP6634" s="66"/>
      <c r="AQ6634" s="66"/>
      <c r="AS6634" s="67"/>
      <c r="AT6634" s="68"/>
    </row>
    <row r="6635" spans="1:46" x14ac:dyDescent="0.25">
      <c r="A6635" s="60">
        <v>100828.48197998432</v>
      </c>
      <c r="B6635" s="54">
        <f t="shared" si="265"/>
        <v>24</v>
      </c>
      <c r="C6635" s="54">
        <f t="shared" si="266"/>
        <v>6626</v>
      </c>
      <c r="D6635" s="60">
        <v>100828.48197998432</v>
      </c>
      <c r="G6635" s="63"/>
      <c r="I6635" s="64"/>
      <c r="J6635" s="64"/>
      <c r="K6635" s="65"/>
      <c r="M6635" s="64"/>
      <c r="N6635" s="66"/>
      <c r="O6635" s="66"/>
      <c r="Q6635" s="67"/>
      <c r="R6635" s="68"/>
      <c r="S6635" s="63"/>
      <c r="AC6635" s="63">
        <v>97822.398599480744</v>
      </c>
      <c r="AD6635" s="63"/>
      <c r="AE6635" s="54" t="s">
        <v>177</v>
      </c>
      <c r="AG6635" s="63"/>
      <c r="AK6635" s="64"/>
      <c r="AL6635" s="64"/>
      <c r="AM6635" s="65"/>
      <c r="AO6635" s="64"/>
      <c r="AP6635" s="66"/>
      <c r="AQ6635" s="66"/>
      <c r="AS6635" s="67"/>
      <c r="AT6635" s="68"/>
    </row>
    <row r="6636" spans="1:46" x14ac:dyDescent="0.25">
      <c r="A6636" s="60">
        <v>100843.23790023383</v>
      </c>
      <c r="B6636" s="54">
        <f t="shared" si="265"/>
        <v>1</v>
      </c>
      <c r="C6636" s="54">
        <f t="shared" si="266"/>
        <v>6627</v>
      </c>
      <c r="D6636" s="60">
        <v>100843.23790023383</v>
      </c>
      <c r="G6636" s="63"/>
      <c r="I6636" s="64"/>
      <c r="J6636" s="64"/>
      <c r="K6636" s="65"/>
      <c r="M6636" s="64"/>
      <c r="N6636" s="66"/>
      <c r="O6636" s="66"/>
      <c r="Q6636" s="67"/>
      <c r="R6636" s="68"/>
      <c r="S6636" s="63"/>
      <c r="AC6636" s="63">
        <v>97836.77546814736</v>
      </c>
      <c r="AD6636" s="63"/>
      <c r="AE6636" s="54" t="s">
        <v>176</v>
      </c>
      <c r="AG6636" s="63"/>
      <c r="AK6636" s="64"/>
      <c r="AL6636" s="64"/>
      <c r="AM6636" s="65"/>
      <c r="AO6636" s="64"/>
      <c r="AP6636" s="66"/>
      <c r="AQ6636" s="66"/>
      <c r="AS6636" s="67"/>
      <c r="AT6636" s="68"/>
    </row>
    <row r="6637" spans="1:46" x14ac:dyDescent="0.25">
      <c r="A6637" s="60">
        <v>100858.04824602138</v>
      </c>
      <c r="B6637" s="54">
        <f t="shared" si="265"/>
        <v>2</v>
      </c>
      <c r="C6637" s="54">
        <f t="shared" si="266"/>
        <v>6628</v>
      </c>
      <c r="D6637" s="60">
        <v>100858.04824602138</v>
      </c>
      <c r="G6637" s="63"/>
      <c r="I6637" s="64"/>
      <c r="J6637" s="64"/>
      <c r="K6637" s="65"/>
      <c r="M6637" s="64"/>
      <c r="N6637" s="66"/>
      <c r="O6637" s="66"/>
      <c r="Q6637" s="67"/>
      <c r="R6637" s="68"/>
      <c r="S6637" s="63"/>
      <c r="AC6637" s="63">
        <v>97851.811291305814</v>
      </c>
      <c r="AD6637" s="63"/>
      <c r="AE6637" s="54" t="s">
        <v>177</v>
      </c>
      <c r="AG6637" s="63"/>
      <c r="AK6637" s="64"/>
      <c r="AL6637" s="64"/>
      <c r="AM6637" s="65"/>
      <c r="AO6637" s="64"/>
      <c r="AP6637" s="66"/>
      <c r="AQ6637" s="66"/>
      <c r="AS6637" s="67"/>
      <c r="AT6637" s="68"/>
    </row>
    <row r="6638" spans="1:46" x14ac:dyDescent="0.25">
      <c r="A6638" s="60">
        <v>100872.95409810031</v>
      </c>
      <c r="B6638" s="54">
        <f t="shared" si="265"/>
        <v>3</v>
      </c>
      <c r="C6638" s="54">
        <f t="shared" si="266"/>
        <v>6629</v>
      </c>
      <c r="D6638" s="60">
        <v>100872.95409810031</v>
      </c>
      <c r="G6638" s="63"/>
      <c r="I6638" s="64"/>
      <c r="J6638" s="64"/>
      <c r="K6638" s="65"/>
      <c r="M6638" s="64"/>
      <c r="N6638" s="66"/>
      <c r="O6638" s="66"/>
      <c r="Q6638" s="67"/>
      <c r="R6638" s="68"/>
      <c r="S6638" s="63"/>
      <c r="AC6638" s="63">
        <v>97866.565606181044</v>
      </c>
      <c r="AD6638" s="63"/>
      <c r="AE6638" s="54" t="s">
        <v>176</v>
      </c>
      <c r="AG6638" s="63"/>
      <c r="AK6638" s="64"/>
      <c r="AL6638" s="64"/>
      <c r="AM6638" s="65"/>
      <c r="AO6638" s="64"/>
      <c r="AP6638" s="66"/>
      <c r="AQ6638" s="66"/>
      <c r="AS6638" s="67"/>
      <c r="AT6638" s="68"/>
    </row>
    <row r="6639" spans="1:46" x14ac:dyDescent="0.25">
      <c r="A6639" s="60">
        <v>100887.96334702801</v>
      </c>
      <c r="B6639" s="54">
        <f t="shared" si="265"/>
        <v>4</v>
      </c>
      <c r="C6639" s="54">
        <f t="shared" si="266"/>
        <v>6630</v>
      </c>
      <c r="D6639" s="60">
        <v>100887.96334702801</v>
      </c>
      <c r="G6639" s="63"/>
      <c r="I6639" s="64"/>
      <c r="J6639" s="64"/>
      <c r="K6639" s="65"/>
      <c r="M6639" s="64"/>
      <c r="N6639" s="66"/>
      <c r="O6639" s="66"/>
      <c r="Q6639" s="67"/>
      <c r="R6639" s="68"/>
      <c r="S6639" s="63"/>
      <c r="AC6639" s="63">
        <v>97881.252077216282</v>
      </c>
      <c r="AD6639" s="63"/>
      <c r="AE6639" s="54" t="s">
        <v>177</v>
      </c>
      <c r="AG6639" s="63"/>
      <c r="AK6639" s="64"/>
      <c r="AL6639" s="64"/>
      <c r="AM6639" s="65"/>
      <c r="AO6639" s="64"/>
      <c r="AP6639" s="66"/>
      <c r="AQ6639" s="66"/>
      <c r="AS6639" s="67"/>
      <c r="AT6639" s="68"/>
    </row>
    <row r="6640" spans="1:46" x14ac:dyDescent="0.25">
      <c r="A6640" s="60">
        <v>100903.10470005684</v>
      </c>
      <c r="B6640" s="54">
        <f t="shared" si="265"/>
        <v>5</v>
      </c>
      <c r="C6640" s="54">
        <f t="shared" si="266"/>
        <v>6631</v>
      </c>
      <c r="D6640" s="60">
        <v>100903.10470005684</v>
      </c>
      <c r="G6640" s="63"/>
      <c r="I6640" s="64"/>
      <c r="J6640" s="64"/>
      <c r="K6640" s="65"/>
      <c r="M6640" s="64"/>
      <c r="N6640" s="66"/>
      <c r="O6640" s="66"/>
      <c r="Q6640" s="67"/>
      <c r="R6640" s="68"/>
      <c r="S6640" s="63"/>
      <c r="AC6640" s="63">
        <v>97896.383806573693</v>
      </c>
      <c r="AD6640" s="63"/>
      <c r="AE6640" s="54" t="s">
        <v>176</v>
      </c>
      <c r="AG6640" s="63"/>
      <c r="AK6640" s="64"/>
      <c r="AL6640" s="64"/>
      <c r="AM6640" s="65"/>
      <c r="AO6640" s="64"/>
      <c r="AP6640" s="66"/>
      <c r="AQ6640" s="66"/>
      <c r="AS6640" s="67"/>
      <c r="AT6640" s="68"/>
    </row>
    <row r="6641" spans="1:46" x14ac:dyDescent="0.25">
      <c r="A6641" s="60">
        <v>100918.37126125488</v>
      </c>
      <c r="B6641" s="54">
        <f t="shared" si="265"/>
        <v>6</v>
      </c>
      <c r="C6641" s="54">
        <f t="shared" si="266"/>
        <v>6632</v>
      </c>
      <c r="D6641" s="60">
        <v>100918.37126125488</v>
      </c>
      <c r="G6641" s="63"/>
      <c r="I6641" s="64"/>
      <c r="J6641" s="64"/>
      <c r="K6641" s="65"/>
      <c r="M6641" s="64"/>
      <c r="N6641" s="66"/>
      <c r="O6641" s="66"/>
      <c r="Q6641" s="67"/>
      <c r="R6641" s="68"/>
      <c r="S6641" s="63"/>
      <c r="AC6641" s="63">
        <v>97910.726563211996</v>
      </c>
      <c r="AD6641" s="63"/>
      <c r="AE6641" s="54" t="s">
        <v>177</v>
      </c>
      <c r="AG6641" s="63"/>
      <c r="AK6641" s="64"/>
      <c r="AL6641" s="64"/>
      <c r="AM6641" s="65"/>
      <c r="AO6641" s="64"/>
      <c r="AP6641" s="66"/>
      <c r="AQ6641" s="66"/>
      <c r="AS6641" s="67"/>
      <c r="AT6641" s="68"/>
    </row>
    <row r="6642" spans="1:46" x14ac:dyDescent="0.25">
      <c r="A6642" s="60">
        <v>100933.77371741273</v>
      </c>
      <c r="B6642" s="54">
        <f t="shared" si="265"/>
        <v>7</v>
      </c>
      <c r="C6642" s="54">
        <f t="shared" si="266"/>
        <v>6633</v>
      </c>
      <c r="D6642" s="60">
        <v>100933.77371741273</v>
      </c>
      <c r="G6642" s="63"/>
      <c r="I6642" s="64"/>
      <c r="J6642" s="64"/>
      <c r="K6642" s="65"/>
      <c r="M6642" s="64"/>
      <c r="N6642" s="66"/>
      <c r="O6642" s="66"/>
      <c r="Q6642" s="67"/>
      <c r="R6642" s="68"/>
      <c r="S6642" s="63"/>
      <c r="AC6642" s="63">
        <v>97926.146691759117</v>
      </c>
      <c r="AD6642" s="63"/>
      <c r="AE6642" s="54" t="s">
        <v>176</v>
      </c>
      <c r="AG6642" s="63"/>
      <c r="AK6642" s="64"/>
      <c r="AL6642" s="64"/>
      <c r="AM6642" s="65"/>
      <c r="AO6642" s="64"/>
      <c r="AP6642" s="66"/>
      <c r="AQ6642" s="66"/>
      <c r="AS6642" s="67"/>
      <c r="AT6642" s="68"/>
    </row>
    <row r="6643" spans="1:46" x14ac:dyDescent="0.25">
      <c r="A6643" s="60">
        <v>100949.28861999605</v>
      </c>
      <c r="B6643" s="54">
        <f t="shared" si="265"/>
        <v>8</v>
      </c>
      <c r="C6643" s="54">
        <f t="shared" si="266"/>
        <v>6634</v>
      </c>
      <c r="D6643" s="60">
        <v>100949.28861999605</v>
      </c>
      <c r="G6643" s="63"/>
      <c r="I6643" s="64"/>
      <c r="J6643" s="64"/>
      <c r="K6643" s="65"/>
      <c r="M6643" s="64"/>
      <c r="N6643" s="66"/>
      <c r="O6643" s="66"/>
      <c r="Q6643" s="67"/>
      <c r="R6643" s="68"/>
      <c r="S6643" s="63"/>
      <c r="AC6643" s="63">
        <v>97940.229048323352</v>
      </c>
      <c r="AD6643" s="63"/>
      <c r="AE6643" s="54" t="s">
        <v>177</v>
      </c>
      <c r="AG6643" s="63"/>
      <c r="AK6643" s="64"/>
      <c r="AL6643" s="64"/>
      <c r="AM6643" s="65"/>
      <c r="AO6643" s="64"/>
      <c r="AP6643" s="66"/>
      <c r="AQ6643" s="66"/>
      <c r="AS6643" s="67"/>
      <c r="AT6643" s="68"/>
    </row>
    <row r="6644" spans="1:46" x14ac:dyDescent="0.25">
      <c r="A6644" s="60">
        <v>100964.90653268993</v>
      </c>
      <c r="B6644" s="54">
        <f t="shared" si="265"/>
        <v>9</v>
      </c>
      <c r="C6644" s="54">
        <f t="shared" si="266"/>
        <v>6635</v>
      </c>
      <c r="D6644" s="60">
        <v>100964.90653268993</v>
      </c>
      <c r="G6644" s="63"/>
      <c r="I6644" s="64"/>
      <c r="J6644" s="64"/>
      <c r="K6644" s="65"/>
      <c r="M6644" s="64"/>
      <c r="N6644" s="66"/>
      <c r="O6644" s="66"/>
      <c r="Q6644" s="67"/>
      <c r="R6644" s="68"/>
      <c r="S6644" s="63"/>
      <c r="AC6644" s="63">
        <v>97955.790943569038</v>
      </c>
      <c r="AD6644" s="63"/>
      <c r="AE6644" s="54" t="s">
        <v>176</v>
      </c>
      <c r="AG6644" s="63"/>
      <c r="AK6644" s="64"/>
      <c r="AL6644" s="64"/>
      <c r="AM6644" s="65"/>
      <c r="AO6644" s="64"/>
      <c r="AP6644" s="66"/>
      <c r="AQ6644" s="66"/>
      <c r="AS6644" s="67"/>
      <c r="AT6644" s="68"/>
    </row>
    <row r="6645" spans="1:46" x14ac:dyDescent="0.25">
      <c r="A6645" s="60">
        <v>100980.5913618491</v>
      </c>
      <c r="B6645" s="54">
        <f t="shared" si="265"/>
        <v>10</v>
      </c>
      <c r="C6645" s="54">
        <f t="shared" si="266"/>
        <v>6636</v>
      </c>
      <c r="D6645" s="60">
        <v>100980.5913618491</v>
      </c>
      <c r="G6645" s="63"/>
      <c r="I6645" s="64"/>
      <c r="J6645" s="64"/>
      <c r="K6645" s="65"/>
      <c r="M6645" s="64"/>
      <c r="N6645" s="66"/>
      <c r="O6645" s="66"/>
      <c r="Q6645" s="67"/>
      <c r="R6645" s="68"/>
      <c r="S6645" s="63"/>
      <c r="AC6645" s="63">
        <v>97969.757108121179</v>
      </c>
      <c r="AD6645" s="63"/>
      <c r="AE6645" s="54" t="s">
        <v>177</v>
      </c>
      <c r="AG6645" s="63"/>
      <c r="AK6645" s="64"/>
      <c r="AL6645" s="64"/>
      <c r="AM6645" s="65"/>
      <c r="AO6645" s="64"/>
      <c r="AP6645" s="66"/>
      <c r="AQ6645" s="66"/>
      <c r="AS6645" s="67"/>
      <c r="AT6645" s="68"/>
    </row>
    <row r="6646" spans="1:46" x14ac:dyDescent="0.25">
      <c r="A6646" s="60">
        <v>100996.31654482102</v>
      </c>
      <c r="B6646" s="54">
        <f t="shared" si="265"/>
        <v>11</v>
      </c>
      <c r="C6646" s="54">
        <f t="shared" si="266"/>
        <v>6637</v>
      </c>
      <c r="D6646" s="60">
        <v>100996.31654482102</v>
      </c>
      <c r="G6646" s="63"/>
      <c r="I6646" s="64"/>
      <c r="J6646" s="64"/>
      <c r="K6646" s="65"/>
      <c r="M6646" s="64"/>
      <c r="N6646" s="66"/>
      <c r="O6646" s="66"/>
      <c r="Q6646" s="67"/>
      <c r="R6646" s="68"/>
      <c r="S6646" s="63"/>
      <c r="AC6646" s="63">
        <v>97985.300631312188</v>
      </c>
      <c r="AD6646" s="63"/>
      <c r="AE6646" s="54" t="s">
        <v>176</v>
      </c>
      <c r="AG6646" s="63"/>
      <c r="AK6646" s="64"/>
      <c r="AL6646" s="64"/>
      <c r="AM6646" s="65"/>
      <c r="AO6646" s="64"/>
      <c r="AP6646" s="66"/>
      <c r="AQ6646" s="66"/>
      <c r="AS6646" s="67"/>
      <c r="AT6646" s="68"/>
    </row>
    <row r="6647" spans="1:46" x14ac:dyDescent="0.25">
      <c r="A6647" s="60">
        <v>101012.04319515778</v>
      </c>
      <c r="B6647" s="54">
        <f t="shared" si="265"/>
        <v>12</v>
      </c>
      <c r="C6647" s="54">
        <f t="shared" si="266"/>
        <v>6638</v>
      </c>
      <c r="D6647" s="60">
        <v>101012.04319515778</v>
      </c>
      <c r="G6647" s="63"/>
      <c r="I6647" s="64"/>
      <c r="J6647" s="64"/>
      <c r="K6647" s="65"/>
      <c r="M6647" s="64"/>
      <c r="N6647" s="66"/>
      <c r="O6647" s="66"/>
      <c r="Q6647" s="67"/>
      <c r="R6647" s="68"/>
      <c r="S6647" s="63"/>
      <c r="AC6647" s="63">
        <v>97999.31813413417</v>
      </c>
      <c r="AD6647" s="63"/>
      <c r="AE6647" s="54" t="s">
        <v>177</v>
      </c>
      <c r="AG6647" s="63"/>
      <c r="AK6647" s="64"/>
      <c r="AL6647" s="64"/>
      <c r="AM6647" s="65"/>
      <c r="AO6647" s="64"/>
      <c r="AP6647" s="66"/>
      <c r="AQ6647" s="66"/>
      <c r="AS6647" s="67"/>
      <c r="AT6647" s="68"/>
    </row>
    <row r="6648" spans="1:46" x14ac:dyDescent="0.25">
      <c r="A6648" s="60">
        <v>101027.73553309217</v>
      </c>
      <c r="B6648" s="54">
        <f t="shared" si="265"/>
        <v>13</v>
      </c>
      <c r="C6648" s="54">
        <f t="shared" si="266"/>
        <v>6639</v>
      </c>
      <c r="D6648" s="60">
        <v>101027.73553309217</v>
      </c>
      <c r="G6648" s="63"/>
      <c r="I6648" s="64"/>
      <c r="J6648" s="64"/>
      <c r="K6648" s="65"/>
      <c r="M6648" s="64"/>
      <c r="N6648" s="66"/>
      <c r="O6648" s="66"/>
      <c r="Q6648" s="67"/>
      <c r="R6648" s="68"/>
      <c r="S6648" s="63"/>
      <c r="AC6648" s="63">
        <v>98014.699297090061</v>
      </c>
      <c r="AD6648" s="63"/>
      <c r="AE6648" s="54" t="s">
        <v>176</v>
      </c>
      <c r="AG6648" s="63"/>
      <c r="AK6648" s="64"/>
      <c r="AL6648" s="64"/>
      <c r="AM6648" s="65"/>
      <c r="AO6648" s="64"/>
      <c r="AP6648" s="66"/>
      <c r="AQ6648" s="66"/>
      <c r="AS6648" s="67"/>
      <c r="AT6648" s="68"/>
    </row>
    <row r="6649" spans="1:46" x14ac:dyDescent="0.25">
      <c r="A6649" s="60">
        <v>101043.36320662405</v>
      </c>
      <c r="B6649" s="54">
        <f t="shared" si="265"/>
        <v>14</v>
      </c>
      <c r="C6649" s="54">
        <f t="shared" si="266"/>
        <v>6640</v>
      </c>
      <c r="D6649" s="60">
        <v>101043.36320662405</v>
      </c>
      <c r="G6649" s="63"/>
      <c r="I6649" s="64"/>
      <c r="J6649" s="64"/>
      <c r="K6649" s="65"/>
      <c r="M6649" s="64"/>
      <c r="N6649" s="66"/>
      <c r="O6649" s="66"/>
      <c r="Q6649" s="67"/>
      <c r="R6649" s="68"/>
      <c r="S6649" s="63"/>
      <c r="AC6649" s="63">
        <v>98028.920281638857</v>
      </c>
      <c r="AD6649" s="63"/>
      <c r="AE6649" s="54" t="s">
        <v>177</v>
      </c>
      <c r="AG6649" s="63"/>
      <c r="AK6649" s="64"/>
      <c r="AL6649" s="64"/>
      <c r="AM6649" s="65"/>
      <c r="AO6649" s="64"/>
      <c r="AP6649" s="66"/>
      <c r="AQ6649" s="66"/>
      <c r="AS6649" s="67"/>
      <c r="AT6649" s="68"/>
    </row>
    <row r="6650" spans="1:46" x14ac:dyDescent="0.25">
      <c r="A6650" s="60">
        <v>101058.89243257977</v>
      </c>
      <c r="B6650" s="54">
        <f t="shared" si="265"/>
        <v>15</v>
      </c>
      <c r="C6650" s="54">
        <f t="shared" si="266"/>
        <v>6641</v>
      </c>
      <c r="D6650" s="60">
        <v>101058.89243257977</v>
      </c>
      <c r="G6650" s="63"/>
      <c r="I6650" s="64"/>
      <c r="J6650" s="64"/>
      <c r="K6650" s="65"/>
      <c r="M6650" s="64"/>
      <c r="N6650" s="66"/>
      <c r="O6650" s="66"/>
      <c r="Q6650" s="67"/>
      <c r="R6650" s="68"/>
      <c r="S6650" s="63"/>
      <c r="AC6650" s="63">
        <v>98044.026584670413</v>
      </c>
      <c r="AD6650" s="63"/>
      <c r="AE6650" s="54" t="s">
        <v>176</v>
      </c>
      <c r="AG6650" s="63"/>
      <c r="AK6650" s="64"/>
      <c r="AL6650" s="64"/>
      <c r="AM6650" s="65"/>
      <c r="AO6650" s="64"/>
      <c r="AP6650" s="66"/>
      <c r="AQ6650" s="66"/>
      <c r="AS6650" s="67"/>
      <c r="AT6650" s="68"/>
    </row>
    <row r="6651" spans="1:46" x14ac:dyDescent="0.25">
      <c r="A6651" s="60">
        <v>101074.31015188294</v>
      </c>
      <c r="B6651" s="54">
        <f t="shared" si="265"/>
        <v>16</v>
      </c>
      <c r="C6651" s="54">
        <f t="shared" si="266"/>
        <v>6642</v>
      </c>
      <c r="D6651" s="60">
        <v>101074.31015188294</v>
      </c>
      <c r="G6651" s="63"/>
      <c r="I6651" s="64"/>
      <c r="J6651" s="64"/>
      <c r="K6651" s="65"/>
      <c r="M6651" s="64"/>
      <c r="N6651" s="66"/>
      <c r="O6651" s="66"/>
      <c r="Q6651" s="67"/>
      <c r="R6651" s="68"/>
      <c r="S6651" s="63"/>
      <c r="AC6651" s="63">
        <v>98058.557412859518</v>
      </c>
      <c r="AD6651" s="63"/>
      <c r="AE6651" s="54" t="s">
        <v>177</v>
      </c>
      <c r="AG6651" s="63"/>
      <c r="AK6651" s="64"/>
      <c r="AL6651" s="64"/>
      <c r="AM6651" s="65"/>
      <c r="AO6651" s="64"/>
      <c r="AP6651" s="66"/>
      <c r="AQ6651" s="66"/>
      <c r="AS6651" s="67"/>
      <c r="AT6651" s="68"/>
    </row>
    <row r="6652" spans="1:46" x14ac:dyDescent="0.25">
      <c r="A6652" s="60">
        <v>101089.5941804382</v>
      </c>
      <c r="B6652" s="54">
        <f t="shared" si="265"/>
        <v>17</v>
      </c>
      <c r="C6652" s="54">
        <f t="shared" si="266"/>
        <v>6643</v>
      </c>
      <c r="D6652" s="60">
        <v>101089.5941804382</v>
      </c>
      <c r="G6652" s="63"/>
      <c r="I6652" s="64"/>
      <c r="J6652" s="64"/>
      <c r="K6652" s="65"/>
      <c r="M6652" s="64"/>
      <c r="N6652" s="66"/>
      <c r="O6652" s="66"/>
      <c r="Q6652" s="67"/>
      <c r="R6652" s="68"/>
      <c r="S6652" s="63"/>
      <c r="AC6652" s="63">
        <v>98073.322015551385</v>
      </c>
      <c r="AD6652" s="63"/>
      <c r="AE6652" s="54" t="s">
        <v>176</v>
      </c>
      <c r="AG6652" s="63"/>
      <c r="AK6652" s="64"/>
      <c r="AL6652" s="64"/>
      <c r="AM6652" s="65"/>
      <c r="AO6652" s="64"/>
      <c r="AP6652" s="66"/>
      <c r="AQ6652" s="66"/>
      <c r="AS6652" s="67"/>
      <c r="AT6652" s="68"/>
    </row>
    <row r="6653" spans="1:46" x14ac:dyDescent="0.25">
      <c r="A6653" s="60">
        <v>101104.75214320514</v>
      </c>
      <c r="B6653" s="54">
        <f t="shared" si="265"/>
        <v>18</v>
      </c>
      <c r="C6653" s="54">
        <f t="shared" si="266"/>
        <v>6644</v>
      </c>
      <c r="D6653" s="60">
        <v>101104.75214320514</v>
      </c>
      <c r="G6653" s="63"/>
      <c r="I6653" s="64"/>
      <c r="J6653" s="64"/>
      <c r="K6653" s="65"/>
      <c r="M6653" s="64"/>
      <c r="N6653" s="66"/>
      <c r="O6653" s="66"/>
      <c r="Q6653" s="67"/>
      <c r="R6653" s="68"/>
      <c r="S6653" s="63"/>
      <c r="AC6653" s="63">
        <v>98088.203700696118</v>
      </c>
      <c r="AD6653" s="63"/>
      <c r="AE6653" s="54" t="s">
        <v>177</v>
      </c>
      <c r="AG6653" s="63"/>
      <c r="AK6653" s="64"/>
      <c r="AL6653" s="64"/>
      <c r="AM6653" s="65"/>
      <c r="AO6653" s="64"/>
      <c r="AP6653" s="66"/>
      <c r="AQ6653" s="66"/>
      <c r="AS6653" s="67"/>
      <c r="AT6653" s="68"/>
    </row>
    <row r="6654" spans="1:46" x14ac:dyDescent="0.25">
      <c r="A6654" s="60">
        <v>101119.77785523934</v>
      </c>
      <c r="B6654" s="54">
        <f t="shared" si="265"/>
        <v>19</v>
      </c>
      <c r="C6654" s="54">
        <f t="shared" si="266"/>
        <v>6645</v>
      </c>
      <c r="D6654" s="60">
        <v>101119.77785523934</v>
      </c>
      <c r="G6654" s="63"/>
      <c r="I6654" s="64"/>
      <c r="J6654" s="64"/>
      <c r="K6654" s="65"/>
      <c r="M6654" s="64"/>
      <c r="N6654" s="66"/>
      <c r="O6654" s="66"/>
      <c r="Q6654" s="67"/>
      <c r="R6654" s="68"/>
      <c r="S6654" s="63"/>
      <c r="AC6654" s="63">
        <v>98102.621050991584</v>
      </c>
      <c r="AD6654" s="63"/>
      <c r="AE6654" s="54" t="s">
        <v>176</v>
      </c>
      <c r="AG6654" s="63"/>
      <c r="AK6654" s="64"/>
      <c r="AL6654" s="64"/>
      <c r="AM6654" s="65"/>
      <c r="AO6654" s="64"/>
      <c r="AP6654" s="66"/>
      <c r="AQ6654" s="66"/>
      <c r="AS6654" s="67"/>
      <c r="AT6654" s="68"/>
    </row>
    <row r="6655" spans="1:46" x14ac:dyDescent="0.25">
      <c r="A6655" s="60">
        <v>101134.69736085786</v>
      </c>
      <c r="B6655" s="54">
        <f t="shared" si="265"/>
        <v>20</v>
      </c>
      <c r="C6655" s="54">
        <f t="shared" si="266"/>
        <v>6646</v>
      </c>
      <c r="D6655" s="60">
        <v>101134.69736085786</v>
      </c>
      <c r="G6655" s="63"/>
      <c r="I6655" s="64"/>
      <c r="J6655" s="64"/>
      <c r="K6655" s="65"/>
      <c r="M6655" s="64"/>
      <c r="N6655" s="66"/>
      <c r="O6655" s="66"/>
      <c r="Q6655" s="67"/>
      <c r="R6655" s="68"/>
      <c r="S6655" s="63"/>
      <c r="AC6655" s="63">
        <v>98117.825316204224</v>
      </c>
      <c r="AD6655" s="63"/>
      <c r="AE6655" s="54" t="s">
        <v>177</v>
      </c>
      <c r="AG6655" s="63"/>
      <c r="AK6655" s="64"/>
      <c r="AL6655" s="64"/>
      <c r="AM6655" s="65"/>
      <c r="AO6655" s="64"/>
      <c r="AP6655" s="66"/>
      <c r="AQ6655" s="66"/>
      <c r="AS6655" s="67"/>
      <c r="AT6655" s="68"/>
    </row>
    <row r="6656" spans="1:46" x14ac:dyDescent="0.25">
      <c r="A6656" s="60">
        <v>101149.51915829722</v>
      </c>
      <c r="B6656" s="54">
        <f t="shared" si="265"/>
        <v>21</v>
      </c>
      <c r="C6656" s="54">
        <f t="shared" si="266"/>
        <v>6647</v>
      </c>
      <c r="D6656" s="60">
        <v>101149.51915829722</v>
      </c>
      <c r="G6656" s="63"/>
      <c r="I6656" s="64"/>
      <c r="J6656" s="64"/>
      <c r="K6656" s="65"/>
      <c r="M6656" s="64"/>
      <c r="N6656" s="66"/>
      <c r="O6656" s="66"/>
      <c r="Q6656" s="67"/>
      <c r="R6656" s="68"/>
      <c r="S6656" s="63"/>
      <c r="AC6656" s="63">
        <v>98131.958691407461</v>
      </c>
      <c r="AD6656" s="63"/>
      <c r="AE6656" s="54" t="s">
        <v>176</v>
      </c>
      <c r="AG6656" s="63"/>
      <c r="AK6656" s="64"/>
      <c r="AL6656" s="64"/>
      <c r="AM6656" s="65"/>
      <c r="AO6656" s="64"/>
      <c r="AP6656" s="66"/>
      <c r="AQ6656" s="66"/>
      <c r="AS6656" s="67"/>
      <c r="AT6656" s="68"/>
    </row>
    <row r="6657" spans="1:46" x14ac:dyDescent="0.25">
      <c r="A6657" s="60">
        <v>101164.28224305576</v>
      </c>
      <c r="B6657" s="54">
        <f t="shared" si="265"/>
        <v>22</v>
      </c>
      <c r="C6657" s="54">
        <f t="shared" si="266"/>
        <v>6648</v>
      </c>
      <c r="D6657" s="60">
        <v>101164.28224305576</v>
      </c>
      <c r="G6657" s="63"/>
      <c r="I6657" s="64"/>
      <c r="J6657" s="64"/>
      <c r="K6657" s="65"/>
      <c r="M6657" s="64"/>
      <c r="N6657" s="66"/>
      <c r="O6657" s="66"/>
      <c r="Q6657" s="67"/>
      <c r="R6657" s="68"/>
      <c r="S6657" s="63"/>
      <c r="AC6657" s="63">
        <v>98147.400280218106</v>
      </c>
      <c r="AD6657" s="63"/>
      <c r="AE6657" s="54" t="s">
        <v>177</v>
      </c>
      <c r="AG6657" s="63"/>
      <c r="AK6657" s="64"/>
      <c r="AL6657" s="64"/>
      <c r="AM6657" s="65"/>
      <c r="AO6657" s="64"/>
      <c r="AP6657" s="66"/>
      <c r="AQ6657" s="66"/>
      <c r="AS6657" s="67"/>
      <c r="AT6657" s="68"/>
    </row>
    <row r="6658" spans="1:46" x14ac:dyDescent="0.25">
      <c r="A6658" s="60">
        <v>101179.00452886987</v>
      </c>
      <c r="B6658" s="54">
        <f t="shared" si="265"/>
        <v>23</v>
      </c>
      <c r="C6658" s="54">
        <f t="shared" si="266"/>
        <v>6649</v>
      </c>
      <c r="D6658" s="60">
        <v>101179.00452886987</v>
      </c>
      <c r="G6658" s="63"/>
      <c r="I6658" s="64"/>
      <c r="J6658" s="64"/>
      <c r="K6658" s="65"/>
      <c r="M6658" s="64"/>
      <c r="N6658" s="66"/>
      <c r="O6658" s="66"/>
      <c r="Q6658" s="67"/>
      <c r="R6658" s="68"/>
      <c r="S6658" s="63"/>
      <c r="AC6658" s="63">
        <v>98161.373239930719</v>
      </c>
      <c r="AD6658" s="63"/>
      <c r="AE6658" s="54" t="s">
        <v>176</v>
      </c>
      <c r="AG6658" s="63"/>
      <c r="AK6658" s="64"/>
      <c r="AL6658" s="64"/>
      <c r="AM6658" s="65"/>
      <c r="AO6658" s="64"/>
      <c r="AP6658" s="66"/>
      <c r="AQ6658" s="66"/>
      <c r="AS6658" s="67"/>
      <c r="AT6658" s="68"/>
    </row>
    <row r="6659" spans="1:46" x14ac:dyDescent="0.25">
      <c r="A6659" s="60">
        <v>101193.7308117114</v>
      </c>
      <c r="B6659" s="54">
        <f t="shared" si="265"/>
        <v>24</v>
      </c>
      <c r="C6659" s="54">
        <f t="shared" si="266"/>
        <v>6650</v>
      </c>
      <c r="D6659" s="60">
        <v>101193.7308117114</v>
      </c>
      <c r="G6659" s="63"/>
      <c r="I6659" s="64"/>
      <c r="J6659" s="64"/>
      <c r="K6659" s="65"/>
      <c r="M6659" s="64"/>
      <c r="N6659" s="66"/>
      <c r="O6659" s="66"/>
      <c r="Q6659" s="67"/>
      <c r="R6659" s="68"/>
      <c r="S6659" s="63"/>
      <c r="AC6659" s="63">
        <v>98176.928901630454</v>
      </c>
      <c r="AD6659" s="63"/>
      <c r="AE6659" s="54" t="s">
        <v>177</v>
      </c>
      <c r="AG6659" s="63"/>
      <c r="AK6659" s="64"/>
      <c r="AL6659" s="64"/>
      <c r="AM6659" s="65"/>
      <c r="AO6659" s="64"/>
      <c r="AP6659" s="66"/>
      <c r="AQ6659" s="66"/>
      <c r="AS6659" s="67"/>
      <c r="AT6659" s="68"/>
    </row>
    <row r="6660" spans="1:46" x14ac:dyDescent="0.25">
      <c r="A6660" s="60">
        <v>101208.48131776694</v>
      </c>
      <c r="B6660" s="54">
        <f t="shared" si="265"/>
        <v>1</v>
      </c>
      <c r="C6660" s="54">
        <f t="shared" si="266"/>
        <v>6651</v>
      </c>
      <c r="D6660" s="60">
        <v>101208.48131776694</v>
      </c>
      <c r="G6660" s="63"/>
      <c r="I6660" s="64"/>
      <c r="J6660" s="64"/>
      <c r="K6660" s="65"/>
      <c r="M6660" s="64"/>
      <c r="N6660" s="66"/>
      <c r="O6660" s="66"/>
      <c r="Q6660" s="67"/>
      <c r="R6660" s="68"/>
      <c r="S6660" s="63"/>
      <c r="AC6660" s="63">
        <v>98190.902559197973</v>
      </c>
      <c r="AD6660" s="63"/>
      <c r="AE6660" s="54" t="s">
        <v>176</v>
      </c>
      <c r="AG6660" s="63"/>
      <c r="AK6660" s="64"/>
      <c r="AL6660" s="64"/>
      <c r="AM6660" s="65"/>
      <c r="AO6660" s="64"/>
      <c r="AP6660" s="66"/>
      <c r="AQ6660" s="66"/>
      <c r="AS6660" s="67"/>
      <c r="AT6660" s="68"/>
    </row>
    <row r="6661" spans="1:46" x14ac:dyDescent="0.25">
      <c r="A6661" s="60">
        <v>101223.29890759988</v>
      </c>
      <c r="B6661" s="54">
        <f t="shared" si="265"/>
        <v>2</v>
      </c>
      <c r="C6661" s="54">
        <f t="shared" si="266"/>
        <v>6652</v>
      </c>
      <c r="D6661" s="60">
        <v>101223.29890759988</v>
      </c>
      <c r="G6661" s="63"/>
      <c r="I6661" s="64"/>
      <c r="J6661" s="64"/>
      <c r="K6661" s="65"/>
      <c r="M6661" s="64"/>
      <c r="N6661" s="66"/>
      <c r="O6661" s="66"/>
      <c r="Q6661" s="67"/>
      <c r="R6661" s="68"/>
      <c r="S6661" s="63"/>
      <c r="AC6661" s="63">
        <v>98206.426754202228</v>
      </c>
      <c r="AD6661" s="63"/>
      <c r="AE6661" s="54" t="s">
        <v>177</v>
      </c>
      <c r="AG6661" s="63"/>
      <c r="AK6661" s="64"/>
      <c r="AL6661" s="64"/>
      <c r="AM6661" s="65"/>
      <c r="AO6661" s="64"/>
      <c r="AP6661" s="66"/>
      <c r="AQ6661" s="66"/>
      <c r="AS6661" s="67"/>
      <c r="AT6661" s="68"/>
    </row>
    <row r="6662" spans="1:46" x14ac:dyDescent="0.25">
      <c r="A6662" s="60">
        <v>101238.1984105329</v>
      </c>
      <c r="B6662" s="54">
        <f t="shared" si="265"/>
        <v>3</v>
      </c>
      <c r="C6662" s="54">
        <f t="shared" si="266"/>
        <v>6653</v>
      </c>
      <c r="D6662" s="60">
        <v>101238.1984105329</v>
      </c>
      <c r="G6662" s="63"/>
      <c r="I6662" s="64"/>
      <c r="J6662" s="64"/>
      <c r="K6662" s="65"/>
      <c r="M6662" s="64"/>
      <c r="N6662" s="66"/>
      <c r="O6662" s="66"/>
      <c r="Q6662" s="67"/>
      <c r="R6662" s="68"/>
      <c r="S6662" s="63"/>
      <c r="AC6662" s="63">
        <v>98220.567559015006</v>
      </c>
      <c r="AD6662" s="63"/>
      <c r="AE6662" s="54" t="s">
        <v>176</v>
      </c>
      <c r="AG6662" s="63"/>
      <c r="AK6662" s="64"/>
      <c r="AL6662" s="64"/>
      <c r="AM6662" s="65"/>
      <c r="AO6662" s="64"/>
      <c r="AP6662" s="66"/>
      <c r="AQ6662" s="66"/>
      <c r="AS6662" s="67"/>
      <c r="AT6662" s="68"/>
    </row>
    <row r="6663" spans="1:46" x14ac:dyDescent="0.25">
      <c r="A6663" s="60">
        <v>101253.21384210652</v>
      </c>
      <c r="B6663" s="54">
        <f t="shared" si="265"/>
        <v>4</v>
      </c>
      <c r="C6663" s="54">
        <f t="shared" si="266"/>
        <v>6654</v>
      </c>
      <c r="D6663" s="60">
        <v>101253.21384210652</v>
      </c>
      <c r="G6663" s="63"/>
      <c r="I6663" s="64"/>
      <c r="J6663" s="64"/>
      <c r="K6663" s="65"/>
      <c r="M6663" s="64"/>
      <c r="N6663" s="66"/>
      <c r="O6663" s="66"/>
      <c r="Q6663" s="67"/>
      <c r="R6663" s="68"/>
      <c r="S6663" s="63"/>
      <c r="AC6663" s="63">
        <v>98235.907895484474</v>
      </c>
      <c r="AD6663" s="63"/>
      <c r="AE6663" s="54" t="s">
        <v>177</v>
      </c>
      <c r="AG6663" s="63"/>
      <c r="AK6663" s="64"/>
      <c r="AL6663" s="64"/>
      <c r="AM6663" s="65"/>
      <c r="AO6663" s="64"/>
      <c r="AP6663" s="66"/>
      <c r="AQ6663" s="66"/>
      <c r="AS6663" s="67"/>
      <c r="AT6663" s="68"/>
    </row>
    <row r="6664" spans="1:46" x14ac:dyDescent="0.25">
      <c r="A6664" s="60">
        <v>101268.34740417916</v>
      </c>
      <c r="B6664" s="54">
        <f t="shared" si="265"/>
        <v>5</v>
      </c>
      <c r="C6664" s="54">
        <f t="shared" si="266"/>
        <v>6655</v>
      </c>
      <c r="D6664" s="60">
        <v>101268.34740417916</v>
      </c>
      <c r="G6664" s="63"/>
      <c r="I6664" s="64"/>
      <c r="J6664" s="64"/>
      <c r="K6664" s="65"/>
      <c r="M6664" s="64"/>
      <c r="N6664" s="66"/>
      <c r="O6664" s="66"/>
      <c r="Q6664" s="67"/>
      <c r="R6664" s="68"/>
      <c r="S6664" s="63"/>
      <c r="AC6664" s="63">
        <v>98250.348109614104</v>
      </c>
      <c r="AD6664" s="63"/>
      <c r="AE6664" s="54" t="s">
        <v>176</v>
      </c>
      <c r="AG6664" s="63"/>
      <c r="AK6664" s="64"/>
      <c r="AL6664" s="64"/>
      <c r="AM6664" s="65"/>
      <c r="AO6664" s="64"/>
      <c r="AP6664" s="66"/>
      <c r="AQ6664" s="66"/>
      <c r="AS6664" s="67"/>
      <c r="AT6664" s="68"/>
    </row>
    <row r="6665" spans="1:46" x14ac:dyDescent="0.25">
      <c r="A6665" s="60">
        <v>101283.61901421286</v>
      </c>
      <c r="B6665" s="54">
        <f t="shared" si="265"/>
        <v>6</v>
      </c>
      <c r="C6665" s="54">
        <f t="shared" si="266"/>
        <v>6656</v>
      </c>
      <c r="D6665" s="60">
        <v>101283.61901421286</v>
      </c>
      <c r="G6665" s="63"/>
      <c r="I6665" s="64"/>
      <c r="J6665" s="64"/>
      <c r="K6665" s="65"/>
      <c r="M6665" s="64"/>
      <c r="N6665" s="66"/>
      <c r="O6665" s="66"/>
      <c r="Q6665" s="67"/>
      <c r="R6665" s="68"/>
      <c r="S6665" s="63"/>
      <c r="AC6665" s="63">
        <v>98265.373837446328</v>
      </c>
      <c r="AD6665" s="63"/>
      <c r="AE6665" s="54" t="s">
        <v>177</v>
      </c>
      <c r="AG6665" s="63"/>
      <c r="AK6665" s="64"/>
      <c r="AL6665" s="64"/>
      <c r="AM6665" s="65"/>
      <c r="AO6665" s="64"/>
      <c r="AP6665" s="66"/>
      <c r="AQ6665" s="66"/>
      <c r="AS6665" s="67"/>
      <c r="AT6665" s="68"/>
    </row>
    <row r="6666" spans="1:46" x14ac:dyDescent="0.25">
      <c r="A6666" s="60">
        <v>101299.01277564513</v>
      </c>
      <c r="B6666" s="54">
        <f t="shared" si="265"/>
        <v>7</v>
      </c>
      <c r="C6666" s="54">
        <f t="shared" si="266"/>
        <v>6657</v>
      </c>
      <c r="D6666" s="60">
        <v>101299.01277564513</v>
      </c>
      <c r="G6666" s="63"/>
      <c r="I6666" s="64"/>
      <c r="J6666" s="64"/>
      <c r="K6666" s="65"/>
      <c r="M6666" s="64"/>
      <c r="N6666" s="66"/>
      <c r="O6666" s="66"/>
      <c r="Q6666" s="67"/>
      <c r="R6666" s="68"/>
      <c r="S6666" s="63"/>
      <c r="AC6666" s="63">
        <v>98280.175380801316</v>
      </c>
      <c r="AD6666" s="63"/>
      <c r="AE6666" s="54" t="s">
        <v>176</v>
      </c>
      <c r="AG6666" s="63"/>
      <c r="AK6666" s="64"/>
      <c r="AL6666" s="64"/>
      <c r="AM6666" s="65"/>
      <c r="AO6666" s="64"/>
      <c r="AP6666" s="66"/>
      <c r="AQ6666" s="66"/>
      <c r="AS6666" s="67"/>
      <c r="AT6666" s="68"/>
    </row>
    <row r="6667" spans="1:46" x14ac:dyDescent="0.25">
      <c r="A6667" s="60">
        <v>101314.53186639398</v>
      </c>
      <c r="B6667" s="54">
        <f t="shared" si="265"/>
        <v>8</v>
      </c>
      <c r="C6667" s="54">
        <f t="shared" si="266"/>
        <v>6658</v>
      </c>
      <c r="D6667" s="60">
        <v>101314.53186639398</v>
      </c>
      <c r="G6667" s="63"/>
      <c r="I6667" s="64"/>
      <c r="J6667" s="64"/>
      <c r="K6667" s="65"/>
      <c r="M6667" s="64"/>
      <c r="N6667" s="66"/>
      <c r="O6667" s="66"/>
      <c r="Q6667" s="67"/>
      <c r="R6667" s="68"/>
      <c r="S6667" s="63"/>
      <c r="AC6667" s="63">
        <v>98294.818975613452</v>
      </c>
      <c r="AD6667" s="63"/>
      <c r="AE6667" s="54" t="s">
        <v>177</v>
      </c>
      <c r="AG6667" s="63"/>
      <c r="AK6667" s="64"/>
      <c r="AL6667" s="64"/>
      <c r="AM6667" s="65"/>
      <c r="AO6667" s="64"/>
      <c r="AP6667" s="66"/>
      <c r="AQ6667" s="66"/>
      <c r="AS6667" s="67"/>
      <c r="AT6667" s="68"/>
    </row>
    <row r="6668" spans="1:46" x14ac:dyDescent="0.25">
      <c r="A6668" s="60">
        <v>101330.14183108648</v>
      </c>
      <c r="B6668" s="54">
        <f t="shared" ref="B6668:B6731" si="267">IF(B6667=24,1,B6667+1)</f>
        <v>9</v>
      </c>
      <c r="C6668" s="54">
        <f t="shared" ref="C6668:C6731" si="268">C6667+1</f>
        <v>6659</v>
      </c>
      <c r="D6668" s="60">
        <v>101330.14183108648</v>
      </c>
      <c r="G6668" s="63"/>
      <c r="I6668" s="64"/>
      <c r="J6668" s="64"/>
      <c r="K6668" s="65"/>
      <c r="M6668" s="64"/>
      <c r="N6668" s="66"/>
      <c r="O6668" s="66"/>
      <c r="Q6668" s="67"/>
      <c r="R6668" s="68"/>
      <c r="S6668" s="63"/>
      <c r="AC6668" s="63">
        <v>98309.961982635781</v>
      </c>
      <c r="AD6668" s="63"/>
      <c r="AE6668" s="54" t="s">
        <v>176</v>
      </c>
      <c r="AG6668" s="63"/>
      <c r="AK6668" s="64"/>
      <c r="AL6668" s="64"/>
      <c r="AM6668" s="65"/>
      <c r="AO6668" s="64"/>
      <c r="AP6668" s="66"/>
      <c r="AQ6668" s="66"/>
      <c r="AS6668" s="67"/>
      <c r="AT6668" s="68"/>
    </row>
    <row r="6669" spans="1:46" x14ac:dyDescent="0.25">
      <c r="A6669" s="60">
        <v>101345.83002938656</v>
      </c>
      <c r="B6669" s="54">
        <f t="shared" si="267"/>
        <v>10</v>
      </c>
      <c r="C6669" s="54">
        <f t="shared" si="268"/>
        <v>6660</v>
      </c>
      <c r="D6669" s="60">
        <v>101345.83002938656</v>
      </c>
      <c r="G6669" s="63"/>
      <c r="I6669" s="64"/>
      <c r="J6669" s="64"/>
      <c r="K6669" s="65"/>
      <c r="M6669" s="64"/>
      <c r="N6669" s="66"/>
      <c r="O6669" s="66"/>
      <c r="Q6669" s="67"/>
      <c r="R6669" s="68"/>
      <c r="S6669" s="63"/>
      <c r="AC6669" s="63">
        <v>98324.246410239954</v>
      </c>
      <c r="AD6669" s="63"/>
      <c r="AE6669" s="54" t="s">
        <v>177</v>
      </c>
      <c r="AG6669" s="63"/>
      <c r="AK6669" s="64"/>
      <c r="AL6669" s="64"/>
      <c r="AM6669" s="65"/>
      <c r="AO6669" s="64"/>
      <c r="AP6669" s="66"/>
      <c r="AQ6669" s="66"/>
      <c r="AS6669" s="67"/>
      <c r="AT6669" s="68"/>
    </row>
    <row r="6670" spans="1:46" x14ac:dyDescent="0.25">
      <c r="A6670" s="60">
        <v>101361.54985443829</v>
      </c>
      <c r="B6670" s="54">
        <f t="shared" si="267"/>
        <v>11</v>
      </c>
      <c r="C6670" s="54">
        <f t="shared" si="268"/>
        <v>6661</v>
      </c>
      <c r="D6670" s="60">
        <v>101361.54985443829</v>
      </c>
      <c r="G6670" s="63"/>
      <c r="I6670" s="64"/>
      <c r="J6670" s="64"/>
      <c r="K6670" s="65"/>
      <c r="M6670" s="64"/>
      <c r="N6670" s="66"/>
      <c r="O6670" s="66"/>
      <c r="Q6670" s="67"/>
      <c r="R6670" s="68"/>
      <c r="S6670" s="63"/>
      <c r="AC6670" s="63">
        <v>98339.646526898723</v>
      </c>
      <c r="AD6670" s="63"/>
      <c r="AE6670" s="54" t="s">
        <v>176</v>
      </c>
      <c r="AG6670" s="63"/>
      <c r="AK6670" s="64"/>
      <c r="AL6670" s="64"/>
      <c r="AM6670" s="65"/>
      <c r="AO6670" s="64"/>
      <c r="AP6670" s="66"/>
      <c r="AQ6670" s="66"/>
      <c r="AS6670" s="67"/>
      <c r="AT6670" s="68"/>
    </row>
    <row r="6671" spans="1:46" x14ac:dyDescent="0.25">
      <c r="A6671" s="60">
        <v>101377.27848801389</v>
      </c>
      <c r="B6671" s="54">
        <f t="shared" si="267"/>
        <v>12</v>
      </c>
      <c r="C6671" s="54">
        <f t="shared" si="268"/>
        <v>6662</v>
      </c>
      <c r="D6671" s="60">
        <v>101377.27848801389</v>
      </c>
      <c r="G6671" s="63"/>
      <c r="I6671" s="64"/>
      <c r="J6671" s="64"/>
      <c r="K6671" s="65"/>
      <c r="M6671" s="64"/>
      <c r="N6671" s="66"/>
      <c r="O6671" s="66"/>
      <c r="Q6671" s="67"/>
      <c r="R6671" s="68"/>
      <c r="S6671" s="63"/>
      <c r="AC6671" s="63">
        <v>98353.676441033836</v>
      </c>
      <c r="AD6671" s="63"/>
      <c r="AE6671" s="54" t="s">
        <v>177</v>
      </c>
      <c r="AG6671" s="63"/>
      <c r="AK6671" s="64"/>
      <c r="AL6671" s="64"/>
      <c r="AM6671" s="65"/>
      <c r="AO6671" s="64"/>
      <c r="AP6671" s="66"/>
      <c r="AQ6671" s="66"/>
      <c r="AS6671" s="67"/>
      <c r="AT6671" s="68"/>
    </row>
    <row r="6672" spans="1:46" x14ac:dyDescent="0.25">
      <c r="A6672" s="60">
        <v>101392.96903477097</v>
      </c>
      <c r="B6672" s="54">
        <f t="shared" si="267"/>
        <v>13</v>
      </c>
      <c r="C6672" s="54">
        <f t="shared" si="268"/>
        <v>6663</v>
      </c>
      <c r="D6672" s="60">
        <v>101392.96903477097</v>
      </c>
      <c r="G6672" s="63"/>
      <c r="I6672" s="64"/>
      <c r="J6672" s="64"/>
      <c r="K6672" s="65"/>
      <c r="M6672" s="64"/>
      <c r="N6672" s="66"/>
      <c r="O6672" s="66"/>
      <c r="Q6672" s="67"/>
      <c r="R6672" s="68"/>
      <c r="S6672" s="63"/>
      <c r="AC6672" s="63">
        <v>98369.210024986882</v>
      </c>
      <c r="AD6672" s="63"/>
      <c r="AE6672" s="54" t="s">
        <v>176</v>
      </c>
      <c r="AG6672" s="63"/>
      <c r="AK6672" s="64"/>
      <c r="AL6672" s="64"/>
      <c r="AM6672" s="65"/>
      <c r="AO6672" s="64"/>
      <c r="AP6672" s="66"/>
      <c r="AQ6672" s="66"/>
      <c r="AS6672" s="67"/>
      <c r="AT6672" s="68"/>
    </row>
    <row r="6673" spans="1:46" x14ac:dyDescent="0.25">
      <c r="A6673" s="60">
        <v>101408.59704215964</v>
      </c>
      <c r="B6673" s="54">
        <f t="shared" si="267"/>
        <v>14</v>
      </c>
      <c r="C6673" s="54">
        <f t="shared" si="268"/>
        <v>6664</v>
      </c>
      <c r="D6673" s="60">
        <v>101408.59704215964</v>
      </c>
      <c r="G6673" s="63"/>
      <c r="I6673" s="64"/>
      <c r="J6673" s="64"/>
      <c r="K6673" s="65"/>
      <c r="M6673" s="64"/>
      <c r="N6673" s="66"/>
      <c r="O6673" s="66"/>
      <c r="Q6673" s="67"/>
      <c r="R6673" s="68"/>
      <c r="S6673" s="63"/>
      <c r="AC6673" s="63">
        <v>98383.139139167964</v>
      </c>
      <c r="AD6673" s="63"/>
      <c r="AE6673" s="54" t="s">
        <v>177</v>
      </c>
      <c r="AG6673" s="63"/>
      <c r="AK6673" s="64"/>
      <c r="AL6673" s="64"/>
      <c r="AM6673" s="65"/>
      <c r="AO6673" s="64"/>
      <c r="AP6673" s="66"/>
      <c r="AQ6673" s="66"/>
      <c r="AS6673" s="67"/>
      <c r="AT6673" s="68"/>
    </row>
    <row r="6674" spans="1:46" x14ac:dyDescent="0.25">
      <c r="A6674" s="60">
        <v>101424.12804853031</v>
      </c>
      <c r="B6674" s="54">
        <f t="shared" si="267"/>
        <v>15</v>
      </c>
      <c r="C6674" s="54">
        <f t="shared" si="268"/>
        <v>6665</v>
      </c>
      <c r="D6674" s="60">
        <v>101424.12804853031</v>
      </c>
      <c r="G6674" s="63"/>
      <c r="I6674" s="64"/>
      <c r="J6674" s="64"/>
      <c r="K6674" s="65"/>
      <c r="M6674" s="64"/>
      <c r="N6674" s="66"/>
      <c r="O6674" s="66"/>
      <c r="Q6674" s="67"/>
      <c r="R6674" s="68"/>
      <c r="S6674" s="63"/>
      <c r="AC6674" s="63">
        <v>98398.663166217972</v>
      </c>
      <c r="AD6674" s="63"/>
      <c r="AE6674" s="54" t="s">
        <v>176</v>
      </c>
      <c r="AG6674" s="63"/>
      <c r="AK6674" s="64"/>
      <c r="AL6674" s="64"/>
      <c r="AM6674" s="65"/>
      <c r="AO6674" s="64"/>
      <c r="AP6674" s="66"/>
      <c r="AQ6674" s="66"/>
      <c r="AS6674" s="67"/>
      <c r="AT6674" s="68"/>
    </row>
    <row r="6675" spans="1:46" x14ac:dyDescent="0.25">
      <c r="A6675" s="60">
        <v>101439.54466809751</v>
      </c>
      <c r="B6675" s="54">
        <f t="shared" si="267"/>
        <v>16</v>
      </c>
      <c r="C6675" s="54">
        <f t="shared" si="268"/>
        <v>6666</v>
      </c>
      <c r="D6675" s="60">
        <v>101439.54466809751</v>
      </c>
      <c r="G6675" s="63"/>
      <c r="I6675" s="64"/>
      <c r="J6675" s="64"/>
      <c r="K6675" s="65"/>
      <c r="M6675" s="64"/>
      <c r="N6675" s="66"/>
      <c r="O6675" s="66"/>
      <c r="Q6675" s="67"/>
      <c r="R6675" s="68"/>
      <c r="S6675" s="63"/>
      <c r="AC6675" s="63">
        <v>98412.658225804567</v>
      </c>
      <c r="AD6675" s="63"/>
      <c r="AE6675" s="54" t="s">
        <v>177</v>
      </c>
      <c r="AG6675" s="63"/>
      <c r="AK6675" s="64"/>
      <c r="AL6675" s="64"/>
      <c r="AM6675" s="65"/>
      <c r="AO6675" s="64"/>
      <c r="AP6675" s="66"/>
      <c r="AQ6675" s="66"/>
      <c r="AS6675" s="67"/>
      <c r="AT6675" s="68"/>
    </row>
    <row r="6676" spans="1:46" x14ac:dyDescent="0.25">
      <c r="A6676" s="60">
        <v>101454.83271977631</v>
      </c>
      <c r="B6676" s="54">
        <f t="shared" si="267"/>
        <v>17</v>
      </c>
      <c r="C6676" s="54">
        <f t="shared" si="268"/>
        <v>6667</v>
      </c>
      <c r="D6676" s="60">
        <v>101454.83271977631</v>
      </c>
      <c r="G6676" s="63"/>
      <c r="I6676" s="64"/>
      <c r="J6676" s="64"/>
      <c r="K6676" s="65"/>
      <c r="M6676" s="64"/>
      <c r="N6676" s="66"/>
      <c r="O6676" s="66"/>
      <c r="Q6676" s="67"/>
      <c r="R6676" s="68"/>
      <c r="S6676" s="63"/>
      <c r="AC6676" s="63">
        <v>98428.029967993498</v>
      </c>
      <c r="AD6676" s="63"/>
      <c r="AE6676" s="54" t="s">
        <v>176</v>
      </c>
      <c r="AG6676" s="63"/>
      <c r="AK6676" s="64"/>
      <c r="AL6676" s="64"/>
      <c r="AM6676" s="65"/>
      <c r="AO6676" s="64"/>
      <c r="AP6676" s="66"/>
      <c r="AQ6676" s="66"/>
      <c r="AS6676" s="67"/>
      <c r="AT6676" s="68"/>
    </row>
    <row r="6677" spans="1:46" x14ac:dyDescent="0.25">
      <c r="A6677" s="60">
        <v>101469.98830140615</v>
      </c>
      <c r="B6677" s="54">
        <f t="shared" si="267"/>
        <v>18</v>
      </c>
      <c r="C6677" s="54">
        <f t="shared" si="268"/>
        <v>6668</v>
      </c>
      <c r="D6677" s="60">
        <v>101469.98830140615</v>
      </c>
      <c r="G6677" s="63"/>
      <c r="I6677" s="64"/>
      <c r="J6677" s="64"/>
      <c r="K6677" s="65"/>
      <c r="M6677" s="64"/>
      <c r="N6677" s="66"/>
      <c r="O6677" s="66"/>
      <c r="Q6677" s="67"/>
      <c r="R6677" s="68"/>
      <c r="S6677" s="63"/>
      <c r="AC6677" s="63">
        <v>98442.238863606472</v>
      </c>
      <c r="AD6677" s="63"/>
      <c r="AE6677" s="54" t="s">
        <v>177</v>
      </c>
      <c r="AG6677" s="63"/>
      <c r="AK6677" s="64"/>
      <c r="AL6677" s="64"/>
      <c r="AM6677" s="65"/>
      <c r="AO6677" s="64"/>
      <c r="AP6677" s="66"/>
      <c r="AQ6677" s="66"/>
      <c r="AS6677" s="67"/>
      <c r="AT6677" s="68"/>
    </row>
    <row r="6678" spans="1:46" x14ac:dyDescent="0.25">
      <c r="A6678" s="60">
        <v>101485.01874905452</v>
      </c>
      <c r="B6678" s="54">
        <f t="shared" si="267"/>
        <v>19</v>
      </c>
      <c r="C6678" s="54">
        <f t="shared" si="268"/>
        <v>6669</v>
      </c>
      <c r="D6678" s="60">
        <v>101485.01874905452</v>
      </c>
      <c r="G6678" s="63"/>
      <c r="I6678" s="64"/>
      <c r="J6678" s="64"/>
      <c r="K6678" s="65"/>
      <c r="M6678" s="64"/>
      <c r="N6678" s="66"/>
      <c r="O6678" s="66"/>
      <c r="Q6678" s="67"/>
      <c r="R6678" s="68"/>
      <c r="S6678" s="63"/>
      <c r="AC6678" s="63">
        <v>98457.340943878517</v>
      </c>
      <c r="AD6678" s="63"/>
      <c r="AE6678" s="54" t="s">
        <v>176</v>
      </c>
      <c r="AG6678" s="63"/>
      <c r="AK6678" s="64"/>
      <c r="AL6678" s="64"/>
      <c r="AM6678" s="65"/>
      <c r="AO6678" s="64"/>
      <c r="AP6678" s="66"/>
      <c r="AQ6678" s="66"/>
      <c r="AS6678" s="67"/>
      <c r="AT6678" s="68"/>
    </row>
    <row r="6679" spans="1:46" x14ac:dyDescent="0.25">
      <c r="A6679" s="60">
        <v>101499.93503167946</v>
      </c>
      <c r="B6679" s="54">
        <f t="shared" si="267"/>
        <v>20</v>
      </c>
      <c r="C6679" s="54">
        <f t="shared" si="268"/>
        <v>6670</v>
      </c>
      <c r="D6679" s="60">
        <v>101499.93503167946</v>
      </c>
      <c r="G6679" s="63"/>
      <c r="I6679" s="64"/>
      <c r="J6679" s="64"/>
      <c r="K6679" s="65"/>
      <c r="M6679" s="64"/>
      <c r="N6679" s="66"/>
      <c r="O6679" s="66"/>
      <c r="Q6679" s="67"/>
      <c r="R6679" s="68"/>
      <c r="S6679" s="63"/>
      <c r="AC6679" s="63">
        <v>98471.86749289697</v>
      </c>
      <c r="AD6679" s="63"/>
      <c r="AE6679" s="54" t="s">
        <v>177</v>
      </c>
      <c r="AG6679" s="63"/>
      <c r="AK6679" s="64"/>
      <c r="AL6679" s="64"/>
      <c r="AM6679" s="65"/>
      <c r="AO6679" s="64"/>
      <c r="AP6679" s="66"/>
      <c r="AQ6679" s="66"/>
      <c r="AS6679" s="67"/>
      <c r="AT6679" s="68"/>
    </row>
    <row r="6680" spans="1:46" x14ac:dyDescent="0.25">
      <c r="A6680" s="60">
        <v>101514.76154513052</v>
      </c>
      <c r="B6680" s="54">
        <f t="shared" si="267"/>
        <v>21</v>
      </c>
      <c r="C6680" s="54">
        <f t="shared" si="268"/>
        <v>6671</v>
      </c>
      <c r="D6680" s="60">
        <v>101514.76154513052</v>
      </c>
      <c r="G6680" s="63"/>
      <c r="I6680" s="64"/>
      <c r="J6680" s="64"/>
      <c r="K6680" s="65"/>
      <c r="M6680" s="64"/>
      <c r="N6680" s="66"/>
      <c r="O6680" s="66"/>
      <c r="Q6680" s="67"/>
      <c r="R6680" s="68"/>
      <c r="S6680" s="63"/>
      <c r="AC6680" s="63">
        <v>98486.633078702725</v>
      </c>
      <c r="AD6680" s="63"/>
      <c r="AE6680" s="54" t="s">
        <v>176</v>
      </c>
      <c r="AG6680" s="63"/>
      <c r="AK6680" s="64"/>
      <c r="AL6680" s="64"/>
      <c r="AM6680" s="65"/>
      <c r="AO6680" s="64"/>
      <c r="AP6680" s="66"/>
      <c r="AQ6680" s="66"/>
      <c r="AS6680" s="67"/>
      <c r="AT6680" s="68"/>
    </row>
    <row r="6681" spans="1:46" x14ac:dyDescent="0.25">
      <c r="A6681" s="60">
        <v>101529.5211814316</v>
      </c>
      <c r="B6681" s="54">
        <f t="shared" si="267"/>
        <v>22</v>
      </c>
      <c r="C6681" s="54">
        <f t="shared" si="268"/>
        <v>6672</v>
      </c>
      <c r="D6681" s="60">
        <v>101529.5211814316</v>
      </c>
      <c r="G6681" s="63"/>
      <c r="I6681" s="64"/>
      <c r="J6681" s="64"/>
      <c r="K6681" s="65"/>
      <c r="M6681" s="64"/>
      <c r="N6681" s="66"/>
      <c r="O6681" s="66"/>
      <c r="Q6681" s="67"/>
      <c r="R6681" s="68"/>
      <c r="S6681" s="63"/>
      <c r="AC6681" s="63">
        <v>98501.521820400842</v>
      </c>
      <c r="AD6681" s="63"/>
      <c r="AE6681" s="54" t="s">
        <v>177</v>
      </c>
      <c r="AG6681" s="63"/>
      <c r="AK6681" s="64"/>
      <c r="AL6681" s="64"/>
      <c r="AM6681" s="65"/>
      <c r="AO6681" s="64"/>
      <c r="AP6681" s="66"/>
      <c r="AQ6681" s="66"/>
      <c r="AS6681" s="67"/>
      <c r="AT6681" s="68"/>
    </row>
    <row r="6682" spans="1:46" x14ac:dyDescent="0.25">
      <c r="A6682" s="60">
        <v>101544.24790810375</v>
      </c>
      <c r="B6682" s="54">
        <f t="shared" si="267"/>
        <v>23</v>
      </c>
      <c r="C6682" s="54">
        <f t="shared" si="268"/>
        <v>6673</v>
      </c>
      <c r="D6682" s="60">
        <v>101544.24790810375</v>
      </c>
      <c r="G6682" s="63"/>
      <c r="I6682" s="64"/>
      <c r="J6682" s="64"/>
      <c r="K6682" s="65"/>
      <c r="M6682" s="64"/>
      <c r="N6682" s="66"/>
      <c r="O6682" s="66"/>
      <c r="Q6682" s="67"/>
      <c r="R6682" s="68"/>
      <c r="S6682" s="63"/>
      <c r="AC6682" s="63">
        <v>98515.949915610719</v>
      </c>
      <c r="AD6682" s="63"/>
      <c r="AE6682" s="54" t="s">
        <v>176</v>
      </c>
      <c r="AG6682" s="63"/>
      <c r="AK6682" s="64"/>
      <c r="AL6682" s="64"/>
      <c r="AM6682" s="65"/>
      <c r="AO6682" s="64"/>
      <c r="AP6682" s="66"/>
      <c r="AQ6682" s="66"/>
      <c r="AS6682" s="67"/>
      <c r="AT6682" s="68"/>
    </row>
    <row r="6683" spans="1:46" x14ac:dyDescent="0.25">
      <c r="A6683" s="60">
        <v>101558.97080127662</v>
      </c>
      <c r="B6683" s="54">
        <f t="shared" si="267"/>
        <v>24</v>
      </c>
      <c r="C6683" s="54">
        <f t="shared" si="268"/>
        <v>6674</v>
      </c>
      <c r="D6683" s="60">
        <v>101558.97080127662</v>
      </c>
      <c r="G6683" s="63"/>
      <c r="I6683" s="64"/>
      <c r="J6683" s="64"/>
      <c r="K6683" s="65"/>
      <c r="M6683" s="64"/>
      <c r="N6683" s="66"/>
      <c r="O6683" s="66"/>
      <c r="Q6683" s="67"/>
      <c r="R6683" s="68"/>
      <c r="S6683" s="63"/>
      <c r="AC6683" s="63">
        <v>98531.180575032253</v>
      </c>
      <c r="AD6683" s="63"/>
      <c r="AE6683" s="54" t="s">
        <v>177</v>
      </c>
      <c r="AG6683" s="63"/>
      <c r="AK6683" s="64"/>
      <c r="AL6683" s="64"/>
      <c r="AM6683" s="65"/>
      <c r="AO6683" s="64"/>
      <c r="AP6683" s="66"/>
      <c r="AQ6683" s="66"/>
      <c r="AS6683" s="67"/>
      <c r="AT6683" s="68"/>
    </row>
    <row r="6684" spans="1:46" x14ac:dyDescent="0.25">
      <c r="A6684" s="60">
        <v>101573.72540862812</v>
      </c>
      <c r="B6684" s="54">
        <f t="shared" si="267"/>
        <v>1</v>
      </c>
      <c r="C6684" s="54">
        <f t="shared" si="268"/>
        <v>6675</v>
      </c>
      <c r="D6684" s="60">
        <v>101573.72540862812</v>
      </c>
      <c r="G6684" s="63"/>
      <c r="I6684" s="64"/>
      <c r="J6684" s="64"/>
      <c r="K6684" s="65"/>
      <c r="M6684" s="64"/>
      <c r="N6684" s="66"/>
      <c r="O6684" s="66"/>
      <c r="Q6684" s="67"/>
      <c r="R6684" s="68"/>
      <c r="S6684" s="63"/>
      <c r="AC6684" s="63">
        <v>98545.337239758577</v>
      </c>
      <c r="AD6684" s="63"/>
      <c r="AE6684" s="54" t="s">
        <v>176</v>
      </c>
      <c r="AG6684" s="63"/>
      <c r="AK6684" s="64"/>
      <c r="AL6684" s="64"/>
      <c r="AM6684" s="65"/>
      <c r="AO6684" s="64"/>
      <c r="AP6684" s="66"/>
      <c r="AQ6684" s="66"/>
      <c r="AS6684" s="67"/>
      <c r="AT6684" s="68"/>
    </row>
    <row r="6685" spans="1:46" x14ac:dyDescent="0.25">
      <c r="A6685" s="60">
        <v>101588.53960089758</v>
      </c>
      <c r="B6685" s="54">
        <f t="shared" si="267"/>
        <v>2</v>
      </c>
      <c r="C6685" s="54">
        <f t="shared" si="268"/>
        <v>6676</v>
      </c>
      <c r="D6685" s="60">
        <v>101588.53960089758</v>
      </c>
      <c r="G6685" s="63"/>
      <c r="I6685" s="64"/>
      <c r="J6685" s="64"/>
      <c r="K6685" s="65"/>
      <c r="M6685" s="64"/>
      <c r="N6685" s="66"/>
      <c r="O6685" s="66"/>
      <c r="Q6685" s="67"/>
      <c r="R6685" s="68"/>
      <c r="S6685" s="63"/>
      <c r="AC6685" s="63">
        <v>98560.824946832377</v>
      </c>
      <c r="AD6685" s="63"/>
      <c r="AE6685" s="54" t="s">
        <v>177</v>
      </c>
      <c r="AG6685" s="63"/>
      <c r="AK6685" s="64"/>
      <c r="AL6685" s="64"/>
      <c r="AM6685" s="65"/>
      <c r="AO6685" s="64"/>
      <c r="AP6685" s="66"/>
      <c r="AQ6685" s="66"/>
      <c r="AS6685" s="67"/>
      <c r="AT6685" s="68"/>
    </row>
    <row r="6686" spans="1:46" x14ac:dyDescent="0.25">
      <c r="A6686" s="60">
        <v>101603.44323721575</v>
      </c>
      <c r="B6686" s="54">
        <f t="shared" si="267"/>
        <v>3</v>
      </c>
      <c r="C6686" s="54">
        <f t="shared" si="268"/>
        <v>6677</v>
      </c>
      <c r="D6686" s="60">
        <v>101603.44323721575</v>
      </c>
      <c r="G6686" s="63"/>
      <c r="I6686" s="64"/>
      <c r="J6686" s="64"/>
      <c r="K6686" s="65"/>
      <c r="M6686" s="64"/>
      <c r="N6686" s="66"/>
      <c r="O6686" s="66"/>
      <c r="Q6686" s="67"/>
      <c r="R6686" s="68"/>
      <c r="S6686" s="63"/>
      <c r="AC6686" s="63">
        <v>98574.832366582938</v>
      </c>
      <c r="AD6686" s="63"/>
      <c r="AE6686" s="54" t="s">
        <v>176</v>
      </c>
      <c r="AG6686" s="63"/>
      <c r="AK6686" s="64"/>
      <c r="AL6686" s="64"/>
      <c r="AM6686" s="65"/>
      <c r="AO6686" s="64"/>
      <c r="AP6686" s="66"/>
      <c r="AQ6686" s="66"/>
      <c r="AS6686" s="67"/>
      <c r="AT6686" s="68"/>
    </row>
    <row r="6687" spans="1:46" x14ac:dyDescent="0.25">
      <c r="A6687" s="60">
        <v>101618.4549613758</v>
      </c>
      <c r="B6687" s="54">
        <f t="shared" si="267"/>
        <v>4</v>
      </c>
      <c r="C6687" s="54">
        <f t="shared" si="268"/>
        <v>6678</v>
      </c>
      <c r="D6687" s="60">
        <v>101618.4549613758</v>
      </c>
      <c r="G6687" s="63"/>
      <c r="I6687" s="64"/>
      <c r="J6687" s="64"/>
      <c r="K6687" s="65"/>
      <c r="M6687" s="64"/>
      <c r="N6687" s="66"/>
      <c r="O6687" s="66"/>
      <c r="Q6687" s="67"/>
      <c r="R6687" s="68"/>
      <c r="S6687" s="63"/>
      <c r="AC6687" s="63">
        <v>98590.434700017795</v>
      </c>
      <c r="AD6687" s="63"/>
      <c r="AE6687" s="54" t="s">
        <v>177</v>
      </c>
      <c r="AG6687" s="63"/>
      <c r="AK6687" s="64"/>
      <c r="AL6687" s="64"/>
      <c r="AM6687" s="65"/>
      <c r="AO6687" s="64"/>
      <c r="AP6687" s="66"/>
      <c r="AQ6687" s="66"/>
      <c r="AS6687" s="67"/>
      <c r="AT6687" s="68"/>
    </row>
    <row r="6688" spans="1:46" x14ac:dyDescent="0.25">
      <c r="A6688" s="60">
        <v>101633.5931150578</v>
      </c>
      <c r="B6688" s="54">
        <f t="shared" si="267"/>
        <v>5</v>
      </c>
      <c r="C6688" s="54">
        <f t="shared" si="268"/>
        <v>6679</v>
      </c>
      <c r="D6688" s="60">
        <v>101633.5931150578</v>
      </c>
      <c r="G6688" s="63"/>
      <c r="I6688" s="64"/>
      <c r="J6688" s="64"/>
      <c r="K6688" s="65"/>
      <c r="M6688" s="64"/>
      <c r="N6688" s="66"/>
      <c r="O6688" s="66"/>
      <c r="Q6688" s="67"/>
      <c r="R6688" s="68"/>
      <c r="S6688" s="63"/>
      <c r="AC6688" s="63">
        <v>98604.448884454556</v>
      </c>
      <c r="AD6688" s="63"/>
      <c r="AE6688" s="54" t="s">
        <v>176</v>
      </c>
      <c r="AG6688" s="63"/>
      <c r="AK6688" s="64"/>
      <c r="AL6688" s="64"/>
      <c r="AM6688" s="65"/>
      <c r="AO6688" s="64"/>
      <c r="AP6688" s="66"/>
      <c r="AQ6688" s="66"/>
      <c r="AS6688" s="67"/>
      <c r="AT6688" s="68"/>
    </row>
    <row r="6689" spans="1:46" x14ac:dyDescent="0.25">
      <c r="A6689" s="60">
        <v>101648.85992066003</v>
      </c>
      <c r="B6689" s="54">
        <f t="shared" si="267"/>
        <v>6</v>
      </c>
      <c r="C6689" s="54">
        <f t="shared" si="268"/>
        <v>6680</v>
      </c>
      <c r="D6689" s="60">
        <v>101648.85992066003</v>
      </c>
      <c r="G6689" s="63"/>
      <c r="I6689" s="64"/>
      <c r="J6689" s="64"/>
      <c r="K6689" s="65"/>
      <c r="M6689" s="64"/>
      <c r="N6689" s="66"/>
      <c r="O6689" s="66"/>
      <c r="Q6689" s="67"/>
      <c r="R6689" s="68"/>
      <c r="S6689" s="63"/>
      <c r="AC6689" s="63">
        <v>98619.988982482348</v>
      </c>
      <c r="AD6689" s="63"/>
      <c r="AE6689" s="54" t="s">
        <v>177</v>
      </c>
      <c r="AG6689" s="63"/>
      <c r="AK6689" s="64"/>
      <c r="AL6689" s="64"/>
      <c r="AM6689" s="65"/>
      <c r="AO6689" s="64"/>
      <c r="AP6689" s="66"/>
      <c r="AQ6689" s="66"/>
      <c r="AS6689" s="67"/>
      <c r="AT6689" s="68"/>
    </row>
    <row r="6690" spans="1:46" x14ac:dyDescent="0.25">
      <c r="A6690" s="60">
        <v>101664.25889019156</v>
      </c>
      <c r="B6690" s="54">
        <f t="shared" si="267"/>
        <v>7</v>
      </c>
      <c r="C6690" s="54">
        <f t="shared" si="268"/>
        <v>6681</v>
      </c>
      <c r="D6690" s="60">
        <v>101664.25889019156</v>
      </c>
      <c r="G6690" s="63"/>
      <c r="I6690" s="64"/>
      <c r="J6690" s="64"/>
      <c r="K6690" s="65"/>
      <c r="M6690" s="64"/>
      <c r="N6690" s="66"/>
      <c r="O6690" s="66"/>
      <c r="Q6690" s="67"/>
      <c r="R6690" s="68"/>
      <c r="S6690" s="63"/>
      <c r="AC6690" s="63">
        <v>98634.166421160102</v>
      </c>
      <c r="AD6690" s="63"/>
      <c r="AE6690" s="54" t="s">
        <v>176</v>
      </c>
      <c r="AG6690" s="63"/>
      <c r="AK6690" s="64"/>
      <c r="AL6690" s="64"/>
      <c r="AM6690" s="65"/>
      <c r="AO6690" s="64"/>
      <c r="AP6690" s="66"/>
      <c r="AQ6690" s="66"/>
      <c r="AS6690" s="67"/>
      <c r="AT6690" s="68"/>
    </row>
    <row r="6691" spans="1:46" x14ac:dyDescent="0.25">
      <c r="A6691" s="60">
        <v>101679.77158606099</v>
      </c>
      <c r="B6691" s="54">
        <f t="shared" si="267"/>
        <v>8</v>
      </c>
      <c r="C6691" s="54">
        <f t="shared" si="268"/>
        <v>6682</v>
      </c>
      <c r="D6691" s="60">
        <v>101679.77158606099</v>
      </c>
      <c r="G6691" s="63"/>
      <c r="I6691" s="64"/>
      <c r="J6691" s="64"/>
      <c r="K6691" s="65"/>
      <c r="M6691" s="64"/>
      <c r="N6691" s="66"/>
      <c r="O6691" s="66"/>
      <c r="Q6691" s="67"/>
      <c r="R6691" s="68"/>
      <c r="S6691" s="63"/>
      <c r="AC6691" s="63">
        <v>98649.475446546916</v>
      </c>
      <c r="AD6691" s="63"/>
      <c r="AE6691" s="54" t="s">
        <v>177</v>
      </c>
      <c r="AG6691" s="63"/>
      <c r="AK6691" s="64"/>
      <c r="AL6691" s="64"/>
      <c r="AM6691" s="65"/>
      <c r="AO6691" s="64"/>
      <c r="AP6691" s="66"/>
      <c r="AQ6691" s="66"/>
      <c r="AS6691" s="67"/>
      <c r="AT6691" s="68"/>
    </row>
    <row r="6692" spans="1:46" x14ac:dyDescent="0.25">
      <c r="A6692" s="60">
        <v>101695.38741491642</v>
      </c>
      <c r="B6692" s="54">
        <f t="shared" si="267"/>
        <v>9</v>
      </c>
      <c r="C6692" s="54">
        <f t="shared" si="268"/>
        <v>6683</v>
      </c>
      <c r="D6692" s="60">
        <v>101695.38741491642</v>
      </c>
      <c r="G6692" s="63"/>
      <c r="I6692" s="64"/>
      <c r="J6692" s="64"/>
      <c r="K6692" s="65"/>
      <c r="M6692" s="64"/>
      <c r="N6692" s="66"/>
      <c r="O6692" s="66"/>
      <c r="Q6692" s="67"/>
      <c r="R6692" s="68"/>
      <c r="S6692" s="63"/>
      <c r="AC6692" s="63">
        <v>98663.937057656236</v>
      </c>
      <c r="AD6692" s="63"/>
      <c r="AE6692" s="54" t="s">
        <v>176</v>
      </c>
      <c r="AG6692" s="63"/>
      <c r="AK6692" s="64"/>
      <c r="AL6692" s="64"/>
      <c r="AM6692" s="65"/>
      <c r="AO6692" s="64"/>
      <c r="AP6692" s="66"/>
      <c r="AQ6692" s="66"/>
      <c r="AS6692" s="67"/>
      <c r="AT6692" s="68"/>
    </row>
    <row r="6693" spans="1:46" x14ac:dyDescent="0.25">
      <c r="A6693" s="60">
        <v>101711.06835018238</v>
      </c>
      <c r="B6693" s="54">
        <f t="shared" si="267"/>
        <v>10</v>
      </c>
      <c r="C6693" s="54">
        <f t="shared" si="268"/>
        <v>6684</v>
      </c>
      <c r="D6693" s="60">
        <v>101711.06835018238</v>
      </c>
      <c r="G6693" s="63"/>
      <c r="I6693" s="64"/>
      <c r="J6693" s="64"/>
      <c r="K6693" s="65"/>
      <c r="M6693" s="64"/>
      <c r="N6693" s="66"/>
      <c r="O6693" s="66"/>
      <c r="Q6693" s="67"/>
      <c r="R6693" s="68"/>
      <c r="S6693" s="63"/>
      <c r="AC6693" s="63">
        <v>98678.898886251729</v>
      </c>
      <c r="AD6693" s="63"/>
      <c r="AE6693" s="54" t="s">
        <v>177</v>
      </c>
      <c r="AG6693" s="63"/>
      <c r="AK6693" s="64"/>
      <c r="AL6693" s="64"/>
      <c r="AM6693" s="65"/>
      <c r="AO6693" s="64"/>
      <c r="AP6693" s="66"/>
      <c r="AQ6693" s="66"/>
      <c r="AS6693" s="67"/>
      <c r="AT6693" s="68"/>
    </row>
    <row r="6694" spans="1:46" x14ac:dyDescent="0.25">
      <c r="A6694" s="60">
        <v>101726.79455939168</v>
      </c>
      <c r="B6694" s="54">
        <f t="shared" si="267"/>
        <v>11</v>
      </c>
      <c r="C6694" s="54">
        <f t="shared" si="268"/>
        <v>6685</v>
      </c>
      <c r="D6694" s="60">
        <v>101726.79455939168</v>
      </c>
      <c r="G6694" s="63"/>
      <c r="I6694" s="64"/>
      <c r="J6694" s="64"/>
      <c r="K6694" s="65"/>
      <c r="M6694" s="64"/>
      <c r="N6694" s="66"/>
      <c r="O6694" s="66"/>
      <c r="Q6694" s="67"/>
      <c r="R6694" s="68"/>
      <c r="S6694" s="63"/>
      <c r="AC6694" s="63">
        <v>98693.704429924488</v>
      </c>
      <c r="AD6694" s="63"/>
      <c r="AE6694" s="54" t="s">
        <v>176</v>
      </c>
      <c r="AG6694" s="63"/>
      <c r="AK6694" s="64"/>
      <c r="AL6694" s="64"/>
      <c r="AM6694" s="65"/>
      <c r="AO6694" s="64"/>
      <c r="AP6694" s="66"/>
      <c r="AQ6694" s="66"/>
      <c r="AS6694" s="67"/>
      <c r="AT6694" s="68"/>
    </row>
    <row r="6695" spans="1:46" x14ac:dyDescent="0.25">
      <c r="A6695" s="60">
        <v>101742.51658038003</v>
      </c>
      <c r="B6695" s="54">
        <f t="shared" si="267"/>
        <v>12</v>
      </c>
      <c r="C6695" s="54">
        <f t="shared" si="268"/>
        <v>6686</v>
      </c>
      <c r="D6695" s="60">
        <v>101742.51658038003</v>
      </c>
      <c r="G6695" s="63"/>
      <c r="I6695" s="64"/>
      <c r="J6695" s="64"/>
      <c r="K6695" s="65"/>
      <c r="M6695" s="64"/>
      <c r="N6695" s="66"/>
      <c r="O6695" s="66"/>
      <c r="Q6695" s="67"/>
      <c r="R6695" s="68"/>
      <c r="S6695" s="63"/>
      <c r="AC6695" s="63">
        <v>98708.280612952542</v>
      </c>
      <c r="AD6695" s="63"/>
      <c r="AE6695" s="54" t="s">
        <v>177</v>
      </c>
      <c r="AG6695" s="63"/>
      <c r="AK6695" s="64"/>
      <c r="AL6695" s="64"/>
      <c r="AM6695" s="65"/>
      <c r="AO6695" s="64"/>
      <c r="AP6695" s="66"/>
      <c r="AQ6695" s="66"/>
      <c r="AS6695" s="67"/>
      <c r="AT6695" s="68"/>
    </row>
    <row r="6696" spans="1:46" x14ac:dyDescent="0.25">
      <c r="A6696" s="60">
        <v>101758.21314110514</v>
      </c>
      <c r="B6696" s="54">
        <f t="shared" si="267"/>
        <v>13</v>
      </c>
      <c r="C6696" s="54">
        <f t="shared" si="268"/>
        <v>6687</v>
      </c>
      <c r="D6696" s="60">
        <v>101758.21314110514</v>
      </c>
      <c r="G6696" s="63"/>
      <c r="I6696" s="64"/>
      <c r="J6696" s="64"/>
      <c r="K6696" s="65"/>
      <c r="M6696" s="64"/>
      <c r="N6696" s="66"/>
      <c r="O6696" s="66"/>
      <c r="Q6696" s="67"/>
      <c r="R6696" s="68"/>
      <c r="S6696" s="63"/>
      <c r="AC6696" s="63">
        <v>98723.418903208338</v>
      </c>
      <c r="AD6696" s="63"/>
      <c r="AE6696" s="54" t="s">
        <v>176</v>
      </c>
      <c r="AG6696" s="63"/>
      <c r="AK6696" s="64"/>
      <c r="AL6696" s="64"/>
      <c r="AM6696" s="65"/>
      <c r="AO6696" s="64"/>
      <c r="AP6696" s="66"/>
      <c r="AQ6696" s="66"/>
      <c r="AS6696" s="67"/>
      <c r="AT6696" s="68"/>
    </row>
    <row r="6697" spans="1:46" x14ac:dyDescent="0.25">
      <c r="A6697" s="60">
        <v>101773.83632313367</v>
      </c>
      <c r="B6697" s="54">
        <f t="shared" si="267"/>
        <v>14</v>
      </c>
      <c r="C6697" s="54">
        <f t="shared" si="268"/>
        <v>6688</v>
      </c>
      <c r="D6697" s="60">
        <v>101773.83632313367</v>
      </c>
      <c r="G6697" s="63"/>
      <c r="I6697" s="64"/>
      <c r="J6697" s="64"/>
      <c r="K6697" s="65"/>
      <c r="M6697" s="64"/>
      <c r="N6697" s="66"/>
      <c r="O6697" s="66"/>
      <c r="Q6697" s="67"/>
      <c r="R6697" s="68"/>
      <c r="S6697" s="63"/>
      <c r="AC6697" s="63">
        <v>98737.650454393122</v>
      </c>
      <c r="AD6697" s="63"/>
      <c r="AE6697" s="54" t="s">
        <v>177</v>
      </c>
      <c r="AG6697" s="63"/>
      <c r="AK6697" s="64"/>
      <c r="AL6697" s="64"/>
      <c r="AM6697" s="65"/>
      <c r="AO6697" s="64"/>
      <c r="AP6697" s="66"/>
      <c r="AQ6697" s="66"/>
      <c r="AS6697" s="67"/>
      <c r="AT6697" s="68"/>
    </row>
    <row r="6698" spans="1:46" x14ac:dyDescent="0.25">
      <c r="A6698" s="60">
        <v>101789.37200148357</v>
      </c>
      <c r="B6698" s="54">
        <f t="shared" si="267"/>
        <v>15</v>
      </c>
      <c r="C6698" s="54">
        <f t="shared" si="268"/>
        <v>6689</v>
      </c>
      <c r="D6698" s="60">
        <v>101789.37200148357</v>
      </c>
      <c r="G6698" s="63"/>
      <c r="I6698" s="64"/>
      <c r="J6698" s="64"/>
      <c r="K6698" s="65"/>
      <c r="M6698" s="64"/>
      <c r="N6698" s="66"/>
      <c r="O6698" s="66"/>
      <c r="Q6698" s="67"/>
      <c r="R6698" s="68"/>
      <c r="S6698" s="63"/>
      <c r="AC6698" s="63">
        <v>98753.044141585007</v>
      </c>
      <c r="AD6698" s="63"/>
      <c r="AE6698" s="54" t="s">
        <v>176</v>
      </c>
      <c r="AG6698" s="63"/>
      <c r="AK6698" s="64"/>
      <c r="AL6698" s="64"/>
      <c r="AM6698" s="65"/>
      <c r="AO6698" s="64"/>
      <c r="AP6698" s="66"/>
      <c r="AQ6698" s="66"/>
      <c r="AS6698" s="67"/>
      <c r="AT6698" s="68"/>
    </row>
    <row r="6699" spans="1:46" x14ac:dyDescent="0.25">
      <c r="A6699" s="60">
        <v>101804.78578684479</v>
      </c>
      <c r="B6699" s="54">
        <f t="shared" si="267"/>
        <v>16</v>
      </c>
      <c r="C6699" s="54">
        <f t="shared" si="268"/>
        <v>6690</v>
      </c>
      <c r="D6699" s="60">
        <v>101804.78578684479</v>
      </c>
      <c r="G6699" s="63"/>
      <c r="I6699" s="64"/>
      <c r="J6699" s="64"/>
      <c r="K6699" s="65"/>
      <c r="M6699" s="64"/>
      <c r="N6699" s="66"/>
      <c r="O6699" s="66"/>
      <c r="Q6699" s="67"/>
      <c r="R6699" s="68"/>
      <c r="S6699" s="63"/>
      <c r="AC6699" s="63">
        <v>98767.038265278563</v>
      </c>
      <c r="AD6699" s="63"/>
      <c r="AE6699" s="54" t="s">
        <v>177</v>
      </c>
      <c r="AG6699" s="63"/>
      <c r="AK6699" s="64"/>
      <c r="AL6699" s="64"/>
      <c r="AM6699" s="65"/>
      <c r="AO6699" s="64"/>
      <c r="AP6699" s="66"/>
      <c r="AQ6699" s="66"/>
      <c r="AS6699" s="67"/>
      <c r="AT6699" s="68"/>
    </row>
    <row r="6700" spans="1:46" x14ac:dyDescent="0.25">
      <c r="A6700" s="60">
        <v>101820.07674367866</v>
      </c>
      <c r="B6700" s="54">
        <f t="shared" si="267"/>
        <v>17</v>
      </c>
      <c r="C6700" s="54">
        <f t="shared" si="268"/>
        <v>6691</v>
      </c>
      <c r="D6700" s="60">
        <v>101820.07674367866</v>
      </c>
      <c r="G6700" s="63"/>
      <c r="I6700" s="64"/>
      <c r="J6700" s="64"/>
      <c r="K6700" s="65"/>
      <c r="M6700" s="64"/>
      <c r="N6700" s="66"/>
      <c r="O6700" s="66"/>
      <c r="Q6700" s="67"/>
      <c r="R6700" s="68"/>
      <c r="S6700" s="63"/>
      <c r="AC6700" s="63">
        <v>98782.562411923893</v>
      </c>
      <c r="AD6700" s="63"/>
      <c r="AE6700" s="54" t="s">
        <v>176</v>
      </c>
      <c r="AG6700" s="63"/>
      <c r="AK6700" s="64"/>
      <c r="AL6700" s="64"/>
      <c r="AM6700" s="65"/>
      <c r="AO6700" s="64"/>
      <c r="AP6700" s="66"/>
      <c r="AQ6700" s="66"/>
      <c r="AS6700" s="67"/>
      <c r="AT6700" s="68"/>
    </row>
    <row r="6701" spans="1:46" x14ac:dyDescent="0.25">
      <c r="A6701" s="60">
        <v>101835.23059298471</v>
      </c>
      <c r="B6701" s="54">
        <f t="shared" si="267"/>
        <v>18</v>
      </c>
      <c r="C6701" s="54">
        <f t="shared" si="268"/>
        <v>6692</v>
      </c>
      <c r="D6701" s="60">
        <v>101835.23059298471</v>
      </c>
      <c r="G6701" s="63"/>
      <c r="I6701" s="64"/>
      <c r="J6701" s="64"/>
      <c r="K6701" s="65"/>
      <c r="M6701" s="64"/>
      <c r="N6701" s="66"/>
      <c r="O6701" s="66"/>
      <c r="Q6701" s="67"/>
      <c r="R6701" s="68"/>
      <c r="S6701" s="63"/>
      <c r="AC6701" s="63">
        <v>98796.469513761811</v>
      </c>
      <c r="AD6701" s="63"/>
      <c r="AE6701" s="54" t="s">
        <v>177</v>
      </c>
      <c r="AG6701" s="63"/>
      <c r="AK6701" s="64"/>
      <c r="AL6701" s="64"/>
      <c r="AM6701" s="65"/>
      <c r="AO6701" s="64"/>
      <c r="AP6701" s="66"/>
      <c r="AQ6701" s="66"/>
      <c r="AS6701" s="67"/>
      <c r="AT6701" s="68"/>
    </row>
    <row r="6702" spans="1:46" x14ac:dyDescent="0.25">
      <c r="A6702" s="60">
        <v>101850.26224063616</v>
      </c>
      <c r="B6702" s="54">
        <f t="shared" si="267"/>
        <v>19</v>
      </c>
      <c r="C6702" s="54">
        <f t="shared" si="268"/>
        <v>6693</v>
      </c>
      <c r="D6702" s="60">
        <v>101850.26224063616</v>
      </c>
      <c r="G6702" s="63"/>
      <c r="I6702" s="64"/>
      <c r="J6702" s="64"/>
      <c r="K6702" s="65"/>
      <c r="M6702" s="64"/>
      <c r="N6702" s="66"/>
      <c r="O6702" s="66"/>
      <c r="Q6702" s="67"/>
      <c r="R6702" s="68"/>
      <c r="S6702" s="63"/>
      <c r="AC6702" s="63">
        <v>98811.979841618333</v>
      </c>
      <c r="AD6702" s="63"/>
      <c r="AE6702" s="54" t="s">
        <v>176</v>
      </c>
      <c r="AG6702" s="63"/>
      <c r="AK6702" s="64"/>
      <c r="AL6702" s="64"/>
      <c r="AM6702" s="65"/>
      <c r="AO6702" s="64"/>
      <c r="AP6702" s="66"/>
      <c r="AQ6702" s="66"/>
      <c r="AS6702" s="67"/>
      <c r="AT6702" s="68"/>
    </row>
    <row r="6703" spans="1:46" x14ac:dyDescent="0.25">
      <c r="A6703" s="60">
        <v>101865.17680162657</v>
      </c>
      <c r="B6703" s="54">
        <f t="shared" si="267"/>
        <v>20</v>
      </c>
      <c r="C6703" s="54">
        <f t="shared" si="268"/>
        <v>6694</v>
      </c>
      <c r="D6703" s="60">
        <v>101865.17680162657</v>
      </c>
      <c r="G6703" s="63"/>
      <c r="I6703" s="64"/>
      <c r="J6703" s="64"/>
      <c r="K6703" s="65"/>
      <c r="M6703" s="64"/>
      <c r="N6703" s="66"/>
      <c r="O6703" s="66"/>
      <c r="Q6703" s="67"/>
      <c r="R6703" s="68"/>
      <c r="S6703" s="63"/>
      <c r="AC6703" s="63">
        <v>98825.965052043553</v>
      </c>
      <c r="AD6703" s="63"/>
      <c r="AE6703" s="54" t="s">
        <v>177</v>
      </c>
      <c r="AG6703" s="63"/>
      <c r="AK6703" s="64"/>
      <c r="AL6703" s="64"/>
      <c r="AM6703" s="65"/>
      <c r="AO6703" s="64"/>
      <c r="AP6703" s="66"/>
      <c r="AQ6703" s="66"/>
      <c r="AS6703" s="67"/>
      <c r="AT6703" s="68"/>
    </row>
    <row r="6704" spans="1:46" x14ac:dyDescent="0.25">
      <c r="A6704" s="60">
        <v>101880.0034225178</v>
      </c>
      <c r="B6704" s="54">
        <f t="shared" si="267"/>
        <v>21</v>
      </c>
      <c r="C6704" s="54">
        <f t="shared" si="268"/>
        <v>6695</v>
      </c>
      <c r="D6704" s="60">
        <v>101880.0034225178</v>
      </c>
      <c r="G6704" s="63"/>
      <c r="I6704" s="64"/>
      <c r="J6704" s="64"/>
      <c r="K6704" s="65"/>
      <c r="M6704" s="64"/>
      <c r="N6704" s="66"/>
      <c r="O6704" s="66"/>
      <c r="Q6704" s="67"/>
      <c r="R6704" s="68"/>
      <c r="S6704" s="63"/>
      <c r="AC6704" s="63">
        <v>98841.325943730772</v>
      </c>
      <c r="AD6704" s="63"/>
      <c r="AE6704" s="54" t="s">
        <v>176</v>
      </c>
      <c r="AG6704" s="63"/>
      <c r="AK6704" s="64"/>
      <c r="AL6704" s="64"/>
      <c r="AM6704" s="65"/>
      <c r="AO6704" s="64"/>
      <c r="AP6704" s="66"/>
      <c r="AQ6704" s="66"/>
      <c r="AS6704" s="67"/>
      <c r="AT6704" s="68"/>
    </row>
    <row r="6705" spans="1:46" x14ac:dyDescent="0.25">
      <c r="A6705" s="60">
        <v>101894.76090423483</v>
      </c>
      <c r="B6705" s="54">
        <f t="shared" si="267"/>
        <v>22</v>
      </c>
      <c r="C6705" s="54">
        <f t="shared" si="268"/>
        <v>6696</v>
      </c>
      <c r="D6705" s="60">
        <v>101894.76090423483</v>
      </c>
      <c r="G6705" s="63"/>
      <c r="I6705" s="64"/>
      <c r="J6705" s="64"/>
      <c r="K6705" s="65"/>
      <c r="M6705" s="64"/>
      <c r="N6705" s="66"/>
      <c r="O6705" s="66"/>
      <c r="Q6705" s="67"/>
      <c r="R6705" s="68"/>
      <c r="S6705" s="63"/>
      <c r="AC6705" s="63">
        <v>98855.540756394621</v>
      </c>
      <c r="AD6705" s="63"/>
      <c r="AE6705" s="54" t="s">
        <v>177</v>
      </c>
      <c r="AG6705" s="63"/>
      <c r="AK6705" s="64"/>
      <c r="AL6705" s="64"/>
      <c r="AM6705" s="65"/>
      <c r="AO6705" s="64"/>
      <c r="AP6705" s="66"/>
      <c r="AQ6705" s="66"/>
      <c r="AS6705" s="67"/>
      <c r="AT6705" s="68"/>
    </row>
    <row r="6706" spans="1:46" x14ac:dyDescent="0.25">
      <c r="A6706" s="60">
        <v>101909.48762402637</v>
      </c>
      <c r="B6706" s="54">
        <f t="shared" si="267"/>
        <v>23</v>
      </c>
      <c r="C6706" s="54">
        <f t="shared" si="268"/>
        <v>6697</v>
      </c>
      <c r="D6706" s="60">
        <v>101909.48762402637</v>
      </c>
      <c r="G6706" s="63"/>
      <c r="I6706" s="64"/>
      <c r="J6706" s="64"/>
      <c r="K6706" s="65"/>
      <c r="M6706" s="64"/>
      <c r="N6706" s="66"/>
      <c r="O6706" s="66"/>
      <c r="Q6706" s="67"/>
      <c r="R6706" s="68"/>
      <c r="S6706" s="63"/>
      <c r="AC6706" s="63">
        <v>98870.645369131118</v>
      </c>
      <c r="AD6706" s="63"/>
      <c r="AE6706" s="54" t="s">
        <v>176</v>
      </c>
      <c r="AG6706" s="63"/>
      <c r="AK6706" s="64"/>
      <c r="AL6706" s="64"/>
      <c r="AM6706" s="65"/>
      <c r="AO6706" s="64"/>
      <c r="AP6706" s="66"/>
      <c r="AQ6706" s="66"/>
      <c r="AS6706" s="67"/>
      <c r="AT6706" s="68"/>
    </row>
    <row r="6707" spans="1:46" x14ac:dyDescent="0.25">
      <c r="A6707" s="60">
        <v>101924.20826880215</v>
      </c>
      <c r="B6707" s="54">
        <f t="shared" si="267"/>
        <v>24</v>
      </c>
      <c r="C6707" s="54">
        <f t="shared" si="268"/>
        <v>6698</v>
      </c>
      <c r="D6707" s="60">
        <v>101924.20826880215</v>
      </c>
      <c r="G6707" s="63"/>
      <c r="I6707" s="64"/>
      <c r="J6707" s="64"/>
      <c r="K6707" s="65"/>
      <c r="M6707" s="64"/>
      <c r="N6707" s="66"/>
      <c r="O6707" s="66"/>
      <c r="Q6707" s="67"/>
      <c r="R6707" s="68"/>
      <c r="S6707" s="63"/>
      <c r="AC6707" s="63">
        <v>98885.201601484325</v>
      </c>
      <c r="AD6707" s="63"/>
      <c r="AE6707" s="54" t="s">
        <v>177</v>
      </c>
      <c r="AG6707" s="63"/>
      <c r="AK6707" s="64"/>
      <c r="AL6707" s="64"/>
      <c r="AM6707" s="65"/>
      <c r="AO6707" s="64"/>
      <c r="AP6707" s="66"/>
      <c r="AQ6707" s="66"/>
      <c r="AS6707" s="67"/>
      <c r="AT6707" s="68"/>
    </row>
    <row r="6708" spans="1:46" x14ac:dyDescent="0.25">
      <c r="A6708" s="60">
        <v>101938.96355234226</v>
      </c>
      <c r="B6708" s="54">
        <f t="shared" si="267"/>
        <v>1</v>
      </c>
      <c r="C6708" s="54">
        <f t="shared" si="268"/>
        <v>6699</v>
      </c>
      <c r="D6708" s="60">
        <v>101938.96355234226</v>
      </c>
      <c r="G6708" s="63"/>
      <c r="I6708" s="64"/>
      <c r="J6708" s="64"/>
      <c r="K6708" s="65"/>
      <c r="M6708" s="64"/>
      <c r="N6708" s="66"/>
      <c r="O6708" s="66"/>
      <c r="Q6708" s="67"/>
      <c r="R6708" s="68"/>
      <c r="S6708" s="63"/>
      <c r="AC6708" s="63">
        <v>98899.985250303522</v>
      </c>
      <c r="AD6708" s="63"/>
      <c r="AE6708" s="54" t="s">
        <v>176</v>
      </c>
      <c r="AG6708" s="63"/>
      <c r="AK6708" s="64"/>
      <c r="AL6708" s="64"/>
      <c r="AM6708" s="65"/>
      <c r="AO6708" s="64"/>
      <c r="AP6708" s="66"/>
      <c r="AQ6708" s="66"/>
      <c r="AS6708" s="67"/>
      <c r="AT6708" s="68"/>
    </row>
    <row r="6709" spans="1:46" x14ac:dyDescent="0.25">
      <c r="A6709" s="60">
        <v>101953.77605170617</v>
      </c>
      <c r="B6709" s="54">
        <f t="shared" si="267"/>
        <v>2</v>
      </c>
      <c r="C6709" s="54">
        <f t="shared" si="268"/>
        <v>6700</v>
      </c>
      <c r="D6709" s="60">
        <v>101953.77605170617</v>
      </c>
      <c r="G6709" s="63"/>
      <c r="I6709" s="64"/>
      <c r="J6709" s="64"/>
      <c r="K6709" s="65"/>
      <c r="M6709" s="64"/>
      <c r="N6709" s="66"/>
      <c r="O6709" s="66"/>
      <c r="Q6709" s="67"/>
      <c r="R6709" s="68"/>
      <c r="S6709" s="63"/>
      <c r="AC6709" s="63">
        <v>98914.930043017492</v>
      </c>
      <c r="AD6709" s="63"/>
      <c r="AE6709" s="54" t="s">
        <v>177</v>
      </c>
      <c r="AG6709" s="63"/>
      <c r="AK6709" s="64"/>
      <c r="AL6709" s="64"/>
      <c r="AM6709" s="65"/>
      <c r="AO6709" s="64"/>
      <c r="AP6709" s="66"/>
      <c r="AQ6709" s="66"/>
      <c r="AS6709" s="67"/>
      <c r="AT6709" s="68"/>
    </row>
    <row r="6710" spans="1:46" x14ac:dyDescent="0.25">
      <c r="A6710" s="60">
        <v>101968.68119344395</v>
      </c>
      <c r="B6710" s="54">
        <f t="shared" si="267"/>
        <v>3</v>
      </c>
      <c r="C6710" s="54">
        <f t="shared" si="268"/>
        <v>6701</v>
      </c>
      <c r="D6710" s="60">
        <v>101968.68119344395</v>
      </c>
      <c r="G6710" s="63"/>
      <c r="I6710" s="64"/>
      <c r="J6710" s="64"/>
      <c r="K6710" s="65"/>
      <c r="M6710" s="64"/>
      <c r="N6710" s="66"/>
      <c r="O6710" s="66"/>
      <c r="Q6710" s="67"/>
      <c r="R6710" s="68"/>
      <c r="S6710" s="63"/>
      <c r="AC6710" s="63">
        <v>98929.382481645327</v>
      </c>
      <c r="AD6710" s="63"/>
      <c r="AE6710" s="54" t="s">
        <v>176</v>
      </c>
      <c r="AG6710" s="63"/>
      <c r="AK6710" s="64"/>
      <c r="AL6710" s="64"/>
      <c r="AM6710" s="65"/>
      <c r="AO6710" s="64"/>
      <c r="AP6710" s="66"/>
      <c r="AQ6710" s="66"/>
      <c r="AS6710" s="67"/>
      <c r="AT6710" s="68"/>
    </row>
    <row r="6711" spans="1:46" x14ac:dyDescent="0.25">
      <c r="A6711" s="60">
        <v>101983.69241739251</v>
      </c>
      <c r="B6711" s="54">
        <f t="shared" si="267"/>
        <v>4</v>
      </c>
      <c r="C6711" s="54">
        <f t="shared" si="268"/>
        <v>6702</v>
      </c>
      <c r="D6711" s="60">
        <v>101983.69241739251</v>
      </c>
      <c r="G6711" s="63"/>
      <c r="I6711" s="64"/>
      <c r="J6711" s="64"/>
      <c r="K6711" s="65"/>
      <c r="M6711" s="64"/>
      <c r="N6711" s="66"/>
      <c r="O6711" s="66"/>
      <c r="Q6711" s="67"/>
      <c r="R6711" s="68"/>
      <c r="S6711" s="63"/>
      <c r="AC6711" s="63">
        <v>98944.67929075798</v>
      </c>
      <c r="AD6711" s="63"/>
      <c r="AE6711" s="54" t="s">
        <v>177</v>
      </c>
      <c r="AG6711" s="63"/>
      <c r="AK6711" s="64"/>
      <c r="AL6711" s="64"/>
      <c r="AM6711" s="65"/>
      <c r="AO6711" s="64"/>
      <c r="AP6711" s="66"/>
      <c r="AQ6711" s="66"/>
      <c r="AS6711" s="67"/>
      <c r="AT6711" s="68"/>
    </row>
    <row r="6712" spans="1:46" x14ac:dyDescent="0.25">
      <c r="A6712" s="60">
        <v>101998.83231506357</v>
      </c>
      <c r="B6712" s="54">
        <f t="shared" si="267"/>
        <v>5</v>
      </c>
      <c r="C6712" s="54">
        <f t="shared" si="268"/>
        <v>6703</v>
      </c>
      <c r="D6712" s="60">
        <v>101998.83231506357</v>
      </c>
      <c r="G6712" s="63"/>
      <c r="I6712" s="64"/>
      <c r="J6712" s="64"/>
      <c r="K6712" s="65"/>
      <c r="M6712" s="64"/>
      <c r="N6712" s="66"/>
      <c r="O6712" s="66"/>
      <c r="Q6712" s="67"/>
      <c r="R6712" s="68"/>
      <c r="S6712" s="63"/>
      <c r="AC6712" s="63">
        <v>98958.855570863001</v>
      </c>
      <c r="AD6712" s="63"/>
      <c r="AE6712" s="54" t="s">
        <v>176</v>
      </c>
      <c r="AG6712" s="63"/>
      <c r="AK6712" s="64"/>
      <c r="AL6712" s="64"/>
      <c r="AM6712" s="65"/>
      <c r="AO6712" s="64"/>
      <c r="AP6712" s="66"/>
      <c r="AQ6712" s="66"/>
      <c r="AS6712" s="67"/>
      <c r="AT6712" s="68"/>
    </row>
    <row r="6713" spans="1:46" x14ac:dyDescent="0.25">
      <c r="A6713" s="60">
        <v>102014.1003338201</v>
      </c>
      <c r="B6713" s="54">
        <f t="shared" si="267"/>
        <v>6</v>
      </c>
      <c r="C6713" s="54">
        <f t="shared" si="268"/>
        <v>6704</v>
      </c>
      <c r="D6713" s="60">
        <v>102014.1003338201</v>
      </c>
      <c r="G6713" s="63"/>
      <c r="I6713" s="64"/>
      <c r="J6713" s="64"/>
      <c r="K6713" s="65"/>
      <c r="M6713" s="64"/>
      <c r="N6713" s="66"/>
      <c r="O6713" s="66"/>
      <c r="Q6713" s="67"/>
      <c r="R6713" s="68"/>
      <c r="S6713" s="63"/>
      <c r="AC6713" s="63">
        <v>98974.387206320185</v>
      </c>
      <c r="AD6713" s="63"/>
      <c r="AE6713" s="54" t="s">
        <v>177</v>
      </c>
      <c r="AG6713" s="63"/>
      <c r="AK6713" s="64"/>
      <c r="AL6713" s="64"/>
      <c r="AM6713" s="65"/>
      <c r="AO6713" s="64"/>
      <c r="AP6713" s="66"/>
      <c r="AQ6713" s="66"/>
      <c r="AS6713" s="67"/>
      <c r="AT6713" s="68"/>
    </row>
    <row r="6714" spans="1:46" x14ac:dyDescent="0.25">
      <c r="A6714" s="60">
        <v>102029.50006709248</v>
      </c>
      <c r="B6714" s="54">
        <f t="shared" si="267"/>
        <v>7</v>
      </c>
      <c r="C6714" s="54">
        <f t="shared" si="268"/>
        <v>6705</v>
      </c>
      <c r="D6714" s="60">
        <v>102029.50006709248</v>
      </c>
      <c r="G6714" s="63"/>
      <c r="I6714" s="64"/>
      <c r="J6714" s="64"/>
      <c r="K6714" s="65"/>
      <c r="M6714" s="64"/>
      <c r="N6714" s="66"/>
      <c r="O6714" s="66"/>
      <c r="Q6714" s="67"/>
      <c r="R6714" s="68"/>
      <c r="S6714" s="63"/>
      <c r="AC6714" s="63">
        <v>98988.405884039123</v>
      </c>
      <c r="AD6714" s="63"/>
      <c r="AE6714" s="54" t="s">
        <v>176</v>
      </c>
      <c r="AG6714" s="63"/>
      <c r="AK6714" s="64"/>
      <c r="AL6714" s="64"/>
      <c r="AM6714" s="65"/>
      <c r="AO6714" s="64"/>
      <c r="AP6714" s="66"/>
      <c r="AQ6714" s="66"/>
      <c r="AS6714" s="67"/>
      <c r="AT6714" s="68"/>
    </row>
    <row r="6715" spans="1:46" x14ac:dyDescent="0.25">
      <c r="A6715" s="60">
        <v>102045.01587848924</v>
      </c>
      <c r="B6715" s="54">
        <f t="shared" si="267"/>
        <v>8</v>
      </c>
      <c r="C6715" s="54">
        <f t="shared" si="268"/>
        <v>6706</v>
      </c>
      <c r="D6715" s="60">
        <v>102045.01587848924</v>
      </c>
      <c r="G6715" s="63"/>
      <c r="I6715" s="64"/>
      <c r="J6715" s="64"/>
      <c r="K6715" s="65"/>
      <c r="M6715" s="64"/>
      <c r="N6715" s="66"/>
      <c r="O6715" s="66"/>
      <c r="Q6715" s="67"/>
      <c r="R6715" s="68"/>
      <c r="S6715" s="63"/>
      <c r="AC6715" s="63">
        <v>99004.0070507247</v>
      </c>
      <c r="AD6715" s="63"/>
      <c r="AE6715" s="54" t="s">
        <v>177</v>
      </c>
      <c r="AG6715" s="63"/>
      <c r="AK6715" s="64"/>
      <c r="AL6715" s="64"/>
      <c r="AM6715" s="65"/>
      <c r="AO6715" s="64"/>
      <c r="AP6715" s="66"/>
      <c r="AQ6715" s="66"/>
      <c r="AS6715" s="67"/>
      <c r="AT6715" s="68"/>
    </row>
    <row r="6716" spans="1:46" x14ac:dyDescent="0.25">
      <c r="A6716" s="60">
        <v>102060.63006238313</v>
      </c>
      <c r="B6716" s="54">
        <f t="shared" si="267"/>
        <v>9</v>
      </c>
      <c r="C6716" s="54">
        <f t="shared" si="268"/>
        <v>6707</v>
      </c>
      <c r="D6716" s="60">
        <v>102060.63006238313</v>
      </c>
      <c r="G6716" s="63"/>
      <c r="I6716" s="64"/>
      <c r="J6716" s="64"/>
      <c r="K6716" s="65"/>
      <c r="M6716" s="64"/>
      <c r="N6716" s="66"/>
      <c r="O6716" s="66"/>
      <c r="Q6716" s="67"/>
      <c r="R6716" s="68"/>
      <c r="S6716" s="63"/>
      <c r="AC6716" s="63">
        <v>99018.026464210823</v>
      </c>
      <c r="AD6716" s="63"/>
      <c r="AE6716" s="54" t="s">
        <v>176</v>
      </c>
      <c r="AG6716" s="63"/>
      <c r="AK6716" s="64"/>
      <c r="AL6716" s="64"/>
      <c r="AM6716" s="65"/>
      <c r="AO6716" s="64"/>
      <c r="AP6716" s="66"/>
      <c r="AQ6716" s="66"/>
      <c r="AS6716" s="67"/>
      <c r="AT6716" s="68"/>
    </row>
    <row r="6717" spans="1:46" x14ac:dyDescent="0.25">
      <c r="A6717" s="60">
        <v>102076.31578064756</v>
      </c>
      <c r="B6717" s="54">
        <f t="shared" si="267"/>
        <v>10</v>
      </c>
      <c r="C6717" s="54">
        <f t="shared" si="268"/>
        <v>6708</v>
      </c>
      <c r="D6717" s="60">
        <v>102076.31578064756</v>
      </c>
      <c r="G6717" s="63"/>
      <c r="I6717" s="64"/>
      <c r="J6717" s="64"/>
      <c r="K6717" s="65"/>
      <c r="M6717" s="64"/>
      <c r="N6717" s="66"/>
      <c r="O6717" s="66"/>
      <c r="Q6717" s="67"/>
      <c r="R6717" s="68"/>
      <c r="S6717" s="63"/>
      <c r="AC6717" s="63">
        <v>99033.526574723423</v>
      </c>
      <c r="AD6717" s="63"/>
      <c r="AE6717" s="54" t="s">
        <v>177</v>
      </c>
      <c r="AG6717" s="63"/>
      <c r="AK6717" s="64"/>
      <c r="AL6717" s="64"/>
      <c r="AM6717" s="65"/>
      <c r="AO6717" s="64"/>
      <c r="AP6717" s="66"/>
      <c r="AQ6717" s="66"/>
      <c r="AS6717" s="67"/>
      <c r="AT6717" s="68"/>
    </row>
    <row r="6718" spans="1:46" x14ac:dyDescent="0.25">
      <c r="A6718" s="60">
        <v>102092.03743501473</v>
      </c>
      <c r="B6718" s="54">
        <f t="shared" si="267"/>
        <v>11</v>
      </c>
      <c r="C6718" s="54">
        <f t="shared" si="268"/>
        <v>6709</v>
      </c>
      <c r="D6718" s="60">
        <v>102092.03743501473</v>
      </c>
      <c r="G6718" s="63"/>
      <c r="I6718" s="64"/>
      <c r="J6718" s="64"/>
      <c r="K6718" s="65"/>
      <c r="M6718" s="64"/>
      <c r="N6718" s="66"/>
      <c r="O6718" s="66"/>
      <c r="Q6718" s="67"/>
      <c r="R6718" s="68"/>
      <c r="S6718" s="63"/>
      <c r="AC6718" s="63">
        <v>99047.706371224951</v>
      </c>
      <c r="AD6718" s="63"/>
      <c r="AE6718" s="54" t="s">
        <v>176</v>
      </c>
      <c r="AG6718" s="63"/>
      <c r="AK6718" s="64"/>
      <c r="AL6718" s="64"/>
      <c r="AM6718" s="65"/>
      <c r="AO6718" s="64"/>
      <c r="AP6718" s="66"/>
      <c r="AQ6718" s="66"/>
      <c r="AS6718" s="67"/>
      <c r="AT6718" s="68"/>
    </row>
    <row r="6719" spans="1:46" x14ac:dyDescent="0.25">
      <c r="A6719" s="60">
        <v>102107.76549062971</v>
      </c>
      <c r="B6719" s="54">
        <f t="shared" si="267"/>
        <v>12</v>
      </c>
      <c r="C6719" s="54">
        <f t="shared" si="268"/>
        <v>6710</v>
      </c>
      <c r="D6719" s="60">
        <v>102107.76549062971</v>
      </c>
      <c r="G6719" s="63"/>
      <c r="I6719" s="64"/>
      <c r="J6719" s="64"/>
      <c r="K6719" s="65"/>
      <c r="M6719" s="64"/>
      <c r="N6719" s="66"/>
      <c r="O6719" s="66"/>
      <c r="Q6719" s="67"/>
      <c r="R6719" s="68"/>
      <c r="S6719" s="63"/>
      <c r="AC6719" s="63">
        <v>99062.960628625471</v>
      </c>
      <c r="AD6719" s="63"/>
      <c r="AE6719" s="54" t="s">
        <v>177</v>
      </c>
      <c r="AG6719" s="63"/>
      <c r="AK6719" s="64"/>
      <c r="AL6719" s="64"/>
      <c r="AM6719" s="65"/>
      <c r="AO6719" s="64"/>
      <c r="AP6719" s="66"/>
      <c r="AQ6719" s="66"/>
      <c r="AS6719" s="67"/>
      <c r="AT6719" s="68"/>
    </row>
    <row r="6720" spans="1:46" x14ac:dyDescent="0.25">
      <c r="A6720" s="60">
        <v>102123.45548140816</v>
      </c>
      <c r="B6720" s="54">
        <f t="shared" si="267"/>
        <v>13</v>
      </c>
      <c r="C6720" s="54">
        <f t="shared" si="268"/>
        <v>6711</v>
      </c>
      <c r="D6720" s="60">
        <v>102123.45548140816</v>
      </c>
      <c r="G6720" s="63"/>
      <c r="I6720" s="64"/>
      <c r="J6720" s="64"/>
      <c r="K6720" s="65"/>
      <c r="M6720" s="64"/>
      <c r="N6720" s="66"/>
      <c r="O6720" s="66"/>
      <c r="Q6720" s="67"/>
      <c r="R6720" s="68"/>
      <c r="S6720" s="63"/>
      <c r="AC6720" s="63">
        <v>99077.423234137241</v>
      </c>
      <c r="AD6720" s="63"/>
      <c r="AE6720" s="54" t="s">
        <v>176</v>
      </c>
      <c r="AG6720" s="63"/>
      <c r="AK6720" s="64"/>
      <c r="AL6720" s="64"/>
      <c r="AM6720" s="65"/>
      <c r="AO6720" s="64"/>
      <c r="AP6720" s="66"/>
      <c r="AQ6720" s="66"/>
      <c r="AS6720" s="67"/>
      <c r="AT6720" s="68"/>
    </row>
    <row r="6721" spans="1:46" x14ac:dyDescent="0.25">
      <c r="A6721" s="60">
        <v>102139.08511440549</v>
      </c>
      <c r="B6721" s="54">
        <f t="shared" si="267"/>
        <v>14</v>
      </c>
      <c r="C6721" s="54">
        <f t="shared" si="268"/>
        <v>6712</v>
      </c>
      <c r="D6721" s="60">
        <v>102139.08511440549</v>
      </c>
      <c r="G6721" s="63"/>
      <c r="I6721" s="64"/>
      <c r="J6721" s="64"/>
      <c r="K6721" s="65"/>
      <c r="M6721" s="64"/>
      <c r="N6721" s="66"/>
      <c r="O6721" s="66"/>
      <c r="Q6721" s="67"/>
      <c r="R6721" s="68"/>
      <c r="S6721" s="63"/>
      <c r="AC6721" s="63">
        <v>99092.333489536773</v>
      </c>
      <c r="AD6721" s="63"/>
      <c r="AE6721" s="54" t="s">
        <v>177</v>
      </c>
      <c r="AG6721" s="63"/>
      <c r="AK6721" s="64"/>
      <c r="AL6721" s="64"/>
      <c r="AM6721" s="65"/>
      <c r="AO6721" s="64"/>
      <c r="AP6721" s="66"/>
      <c r="AQ6721" s="66"/>
      <c r="AS6721" s="67"/>
      <c r="AT6721" s="68"/>
    </row>
    <row r="6722" spans="1:46" x14ac:dyDescent="0.25">
      <c r="A6722" s="60">
        <v>102154.61351015046</v>
      </c>
      <c r="B6722" s="54">
        <f t="shared" si="267"/>
        <v>15</v>
      </c>
      <c r="C6722" s="54">
        <f t="shared" si="268"/>
        <v>6713</v>
      </c>
      <c r="D6722" s="60">
        <v>102154.61351015046</v>
      </c>
      <c r="G6722" s="63"/>
      <c r="I6722" s="64"/>
      <c r="J6722" s="64"/>
      <c r="K6722" s="65"/>
      <c r="M6722" s="64"/>
      <c r="N6722" s="66"/>
      <c r="O6722" s="66"/>
      <c r="Q6722" s="67"/>
      <c r="R6722" s="68"/>
      <c r="S6722" s="63"/>
      <c r="AC6722" s="63">
        <v>99107.136008459143</v>
      </c>
      <c r="AD6722" s="63"/>
      <c r="AE6722" s="54" t="s">
        <v>176</v>
      </c>
      <c r="AG6722" s="63"/>
      <c r="AK6722" s="64"/>
      <c r="AL6722" s="64"/>
      <c r="AM6722" s="65"/>
      <c r="AO6722" s="64"/>
      <c r="AP6722" s="66"/>
      <c r="AQ6722" s="66"/>
      <c r="AS6722" s="67"/>
      <c r="AT6722" s="68"/>
    </row>
    <row r="6723" spans="1:46" x14ac:dyDescent="0.25">
      <c r="A6723" s="60">
        <v>102170.03343305131</v>
      </c>
      <c r="B6723" s="54">
        <f t="shared" si="267"/>
        <v>16</v>
      </c>
      <c r="C6723" s="54">
        <f t="shared" si="268"/>
        <v>6714</v>
      </c>
      <c r="D6723" s="60">
        <v>102170.03343305131</v>
      </c>
      <c r="G6723" s="63"/>
      <c r="I6723" s="64"/>
      <c r="J6723" s="64"/>
      <c r="K6723" s="65"/>
      <c r="M6723" s="64"/>
      <c r="N6723" s="66"/>
      <c r="O6723" s="66"/>
      <c r="Q6723" s="67"/>
      <c r="R6723" s="68"/>
      <c r="S6723" s="63"/>
      <c r="AC6723" s="63">
        <v>99121.669565632474</v>
      </c>
      <c r="AD6723" s="63"/>
      <c r="AE6723" s="54" t="s">
        <v>177</v>
      </c>
      <c r="AG6723" s="63"/>
      <c r="AK6723" s="64"/>
      <c r="AL6723" s="64"/>
      <c r="AM6723" s="65"/>
      <c r="AO6723" s="64"/>
      <c r="AP6723" s="66"/>
      <c r="AQ6723" s="66"/>
      <c r="AS6723" s="67"/>
      <c r="AT6723" s="68"/>
    </row>
    <row r="6724" spans="1:46" x14ac:dyDescent="0.25">
      <c r="A6724" s="60">
        <v>102185.31771492679</v>
      </c>
      <c r="B6724" s="54">
        <f t="shared" si="267"/>
        <v>17</v>
      </c>
      <c r="C6724" s="54">
        <f t="shared" si="268"/>
        <v>6715</v>
      </c>
      <c r="D6724" s="60">
        <v>102185.31771492679</v>
      </c>
      <c r="G6724" s="63"/>
      <c r="I6724" s="64"/>
      <c r="J6724" s="64"/>
      <c r="K6724" s="65"/>
      <c r="M6724" s="64"/>
      <c r="N6724" s="66"/>
      <c r="O6724" s="66"/>
      <c r="Q6724" s="67"/>
      <c r="R6724" s="68"/>
      <c r="S6724" s="63"/>
      <c r="AC6724" s="63">
        <v>99136.795214072336</v>
      </c>
      <c r="AD6724" s="63"/>
      <c r="AE6724" s="54" t="s">
        <v>176</v>
      </c>
      <c r="AG6724" s="63"/>
      <c r="AK6724" s="64"/>
      <c r="AL6724" s="64"/>
      <c r="AM6724" s="65"/>
      <c r="AO6724" s="64"/>
      <c r="AP6724" s="66"/>
      <c r="AQ6724" s="66"/>
      <c r="AS6724" s="67"/>
      <c r="AT6724" s="68"/>
    </row>
    <row r="6725" spans="1:46" x14ac:dyDescent="0.25">
      <c r="A6725" s="60">
        <v>102200.47747913888</v>
      </c>
      <c r="B6725" s="54">
        <f t="shared" si="267"/>
        <v>18</v>
      </c>
      <c r="C6725" s="54">
        <f t="shared" si="268"/>
        <v>6716</v>
      </c>
      <c r="D6725" s="60">
        <v>102200.47747913888</v>
      </c>
      <c r="G6725" s="63"/>
      <c r="I6725" s="64"/>
      <c r="J6725" s="64"/>
      <c r="K6725" s="65"/>
      <c r="M6725" s="64"/>
      <c r="N6725" s="66"/>
      <c r="O6725" s="66"/>
      <c r="Q6725" s="67"/>
      <c r="R6725" s="68"/>
      <c r="S6725" s="63"/>
      <c r="AC6725" s="63">
        <v>99150.995161897969</v>
      </c>
      <c r="AD6725" s="63"/>
      <c r="AE6725" s="54" t="s">
        <v>177</v>
      </c>
      <c r="AG6725" s="63"/>
      <c r="AK6725" s="64"/>
      <c r="AL6725" s="64"/>
      <c r="AM6725" s="65"/>
      <c r="AO6725" s="64"/>
      <c r="AP6725" s="66"/>
      <c r="AQ6725" s="66"/>
      <c r="AS6725" s="67"/>
      <c r="AT6725" s="68"/>
    </row>
    <row r="6726" spans="1:46" x14ac:dyDescent="0.25">
      <c r="A6726" s="60">
        <v>102215.5034313323</v>
      </c>
      <c r="B6726" s="54">
        <f t="shared" si="267"/>
        <v>19</v>
      </c>
      <c r="C6726" s="54">
        <f t="shared" si="268"/>
        <v>6717</v>
      </c>
      <c r="D6726" s="60">
        <v>102215.5034313323</v>
      </c>
      <c r="G6726" s="63"/>
      <c r="I6726" s="64"/>
      <c r="J6726" s="64"/>
      <c r="K6726" s="65"/>
      <c r="M6726" s="64"/>
      <c r="N6726" s="66"/>
      <c r="O6726" s="66"/>
      <c r="Q6726" s="67"/>
      <c r="R6726" s="68"/>
      <c r="S6726" s="63"/>
      <c r="AC6726" s="63">
        <v>99166.367058831267</v>
      </c>
      <c r="AD6726" s="63"/>
      <c r="AE6726" s="54" t="s">
        <v>176</v>
      </c>
      <c r="AG6726" s="63"/>
      <c r="AK6726" s="64"/>
      <c r="AL6726" s="64"/>
      <c r="AM6726" s="65"/>
      <c r="AO6726" s="64"/>
      <c r="AP6726" s="66"/>
      <c r="AQ6726" s="66"/>
      <c r="AS6726" s="67"/>
      <c r="AT6726" s="68"/>
    </row>
    <row r="6727" spans="1:46" x14ac:dyDescent="0.25">
      <c r="A6727" s="60">
        <v>102230.42377324542</v>
      </c>
      <c r="B6727" s="54">
        <f t="shared" si="267"/>
        <v>20</v>
      </c>
      <c r="C6727" s="54">
        <f t="shared" si="268"/>
        <v>6718</v>
      </c>
      <c r="D6727" s="60">
        <v>102230.42377324542</v>
      </c>
      <c r="G6727" s="63"/>
      <c r="I6727" s="64"/>
      <c r="J6727" s="64"/>
      <c r="K6727" s="65"/>
      <c r="M6727" s="64"/>
      <c r="N6727" s="66"/>
      <c r="O6727" s="66"/>
      <c r="Q6727" s="67"/>
      <c r="R6727" s="68"/>
      <c r="S6727" s="63"/>
      <c r="AC6727" s="63">
        <v>99180.34385886183</v>
      </c>
      <c r="AD6727" s="63"/>
      <c r="AE6727" s="54" t="s">
        <v>177</v>
      </c>
      <c r="AG6727" s="63"/>
      <c r="AK6727" s="64"/>
      <c r="AL6727" s="64"/>
      <c r="AM6727" s="65"/>
      <c r="AO6727" s="64"/>
      <c r="AP6727" s="66"/>
      <c r="AQ6727" s="66"/>
      <c r="AS6727" s="67"/>
      <c r="AT6727" s="68"/>
    </row>
    <row r="6728" spans="1:46" x14ac:dyDescent="0.25">
      <c r="A6728" s="60">
        <v>102245.24506876897</v>
      </c>
      <c r="B6728" s="54">
        <f t="shared" si="267"/>
        <v>21</v>
      </c>
      <c r="C6728" s="54">
        <f t="shared" si="268"/>
        <v>6719</v>
      </c>
      <c r="D6728" s="60">
        <v>102245.24506876897</v>
      </c>
      <c r="G6728" s="63"/>
      <c r="I6728" s="64"/>
      <c r="J6728" s="64"/>
      <c r="K6728" s="65"/>
      <c r="M6728" s="64"/>
      <c r="N6728" s="66"/>
      <c r="O6728" s="66"/>
      <c r="Q6728" s="67"/>
      <c r="R6728" s="68"/>
      <c r="S6728" s="63"/>
      <c r="AC6728" s="63">
        <v>99195.849502983969</v>
      </c>
      <c r="AD6728" s="63"/>
      <c r="AE6728" s="54" t="s">
        <v>176</v>
      </c>
      <c r="AG6728" s="63"/>
      <c r="AK6728" s="64"/>
      <c r="AL6728" s="64"/>
      <c r="AM6728" s="65"/>
      <c r="AO6728" s="64"/>
      <c r="AP6728" s="66"/>
      <c r="AQ6728" s="66"/>
      <c r="AS6728" s="67"/>
      <c r="AT6728" s="68"/>
    </row>
    <row r="6729" spans="1:46" x14ac:dyDescent="0.25">
      <c r="A6729" s="60">
        <v>102260.00813481724</v>
      </c>
      <c r="B6729" s="54">
        <f t="shared" si="267"/>
        <v>22</v>
      </c>
      <c r="C6729" s="54">
        <f t="shared" si="268"/>
        <v>6720</v>
      </c>
      <c r="D6729" s="60">
        <v>102260.00813481724</v>
      </c>
      <c r="G6729" s="63"/>
      <c r="I6729" s="64"/>
      <c r="J6729" s="64"/>
      <c r="K6729" s="65"/>
      <c r="M6729" s="64"/>
      <c r="N6729" s="66"/>
      <c r="O6729" s="66"/>
      <c r="Q6729" s="67"/>
      <c r="R6729" s="68"/>
      <c r="S6729" s="63"/>
      <c r="AC6729" s="63">
        <v>99209.757339459844</v>
      </c>
      <c r="AD6729" s="63"/>
      <c r="AE6729" s="54" t="s">
        <v>177</v>
      </c>
      <c r="AG6729" s="63"/>
      <c r="AK6729" s="64"/>
      <c r="AL6729" s="64"/>
      <c r="AM6729" s="65"/>
      <c r="AO6729" s="64"/>
      <c r="AP6729" s="66"/>
      <c r="AQ6729" s="66"/>
      <c r="AS6729" s="67"/>
      <c r="AT6729" s="68"/>
    </row>
    <row r="6730" spans="1:46" x14ac:dyDescent="0.25">
      <c r="A6730" s="60">
        <v>102274.72929276899</v>
      </c>
      <c r="B6730" s="54">
        <f t="shared" si="267"/>
        <v>23</v>
      </c>
      <c r="C6730" s="54">
        <f t="shared" si="268"/>
        <v>6721</v>
      </c>
      <c r="D6730" s="60">
        <v>102274.72929276899</v>
      </c>
      <c r="G6730" s="63"/>
      <c r="I6730" s="64"/>
      <c r="J6730" s="64"/>
      <c r="K6730" s="65"/>
      <c r="M6730" s="64"/>
      <c r="N6730" s="66"/>
      <c r="O6730" s="66"/>
      <c r="Q6730" s="67"/>
      <c r="R6730" s="68"/>
      <c r="S6730" s="63"/>
      <c r="AC6730" s="63">
        <v>99225.268431372475</v>
      </c>
      <c r="AD6730" s="63"/>
      <c r="AE6730" s="54" t="s">
        <v>176</v>
      </c>
      <c r="AG6730" s="63"/>
      <c r="AK6730" s="64"/>
      <c r="AL6730" s="64"/>
      <c r="AM6730" s="65"/>
      <c r="AO6730" s="64"/>
      <c r="AP6730" s="66"/>
      <c r="AQ6730" s="66"/>
      <c r="AS6730" s="67"/>
      <c r="AT6730" s="68"/>
    </row>
    <row r="6731" spans="1:46" x14ac:dyDescent="0.25">
      <c r="A6731" s="60">
        <v>102289.45538566262</v>
      </c>
      <c r="B6731" s="54">
        <f t="shared" si="267"/>
        <v>24</v>
      </c>
      <c r="C6731" s="54">
        <f t="shared" si="268"/>
        <v>6722</v>
      </c>
      <c r="D6731" s="60">
        <v>102289.45538566262</v>
      </c>
      <c r="G6731" s="63"/>
      <c r="I6731" s="64"/>
      <c r="J6731" s="64"/>
      <c r="K6731" s="65"/>
      <c r="M6731" s="64"/>
      <c r="N6731" s="66"/>
      <c r="O6731" s="66"/>
      <c r="Q6731" s="67"/>
      <c r="R6731" s="68"/>
      <c r="S6731" s="63"/>
      <c r="AC6731" s="63">
        <v>99239.276792214252</v>
      </c>
      <c r="AD6731" s="63"/>
      <c r="AE6731" s="54" t="s">
        <v>177</v>
      </c>
      <c r="AG6731" s="63"/>
      <c r="AK6731" s="64"/>
      <c r="AL6731" s="64"/>
      <c r="AM6731" s="65"/>
      <c r="AO6731" s="64"/>
      <c r="AP6731" s="66"/>
      <c r="AQ6731" s="66"/>
      <c r="AS6731" s="67"/>
      <c r="AT6731" s="68"/>
    </row>
    <row r="6732" spans="1:46" x14ac:dyDescent="0.25">
      <c r="A6732" s="60">
        <v>102304.20487050805</v>
      </c>
      <c r="B6732" s="54">
        <f t="shared" ref="B6732:B6795" si="269">IF(B6731=24,1,B6731+1)</f>
        <v>1</v>
      </c>
      <c r="C6732" s="54">
        <f t="shared" ref="C6732:C6795" si="270">C6731+1</f>
        <v>6723</v>
      </c>
      <c r="D6732" s="60">
        <v>102304.20487050805</v>
      </c>
      <c r="G6732" s="63"/>
      <c r="I6732" s="64"/>
      <c r="J6732" s="64"/>
      <c r="K6732" s="65"/>
      <c r="M6732" s="64"/>
      <c r="N6732" s="66"/>
      <c r="O6732" s="66"/>
      <c r="Q6732" s="67"/>
      <c r="R6732" s="68"/>
      <c r="S6732" s="63"/>
      <c r="AC6732" s="63">
        <v>99254.661149200518</v>
      </c>
      <c r="AD6732" s="63"/>
      <c r="AE6732" s="54" t="s">
        <v>176</v>
      </c>
      <c r="AG6732" s="63"/>
      <c r="AK6732" s="64"/>
      <c r="AL6732" s="64"/>
      <c r="AM6732" s="65"/>
      <c r="AO6732" s="64"/>
      <c r="AP6732" s="66"/>
      <c r="AQ6732" s="66"/>
      <c r="AS6732" s="67"/>
      <c r="AT6732" s="68"/>
    </row>
    <row r="6733" spans="1:46" x14ac:dyDescent="0.25">
      <c r="A6733" s="60">
        <v>102319.02291703271</v>
      </c>
      <c r="B6733" s="54">
        <f t="shared" si="269"/>
        <v>2</v>
      </c>
      <c r="C6733" s="54">
        <f t="shared" si="270"/>
        <v>6724</v>
      </c>
      <c r="D6733" s="60">
        <v>102319.02291703271</v>
      </c>
      <c r="G6733" s="63"/>
      <c r="I6733" s="64"/>
      <c r="J6733" s="64"/>
      <c r="K6733" s="65"/>
      <c r="M6733" s="64"/>
      <c r="N6733" s="66"/>
      <c r="O6733" s="66"/>
      <c r="Q6733" s="67"/>
      <c r="R6733" s="68"/>
      <c r="S6733" s="63"/>
      <c r="AC6733" s="63">
        <v>99268.924133394379</v>
      </c>
      <c r="AD6733" s="63"/>
      <c r="AE6733" s="54" t="s">
        <v>177</v>
      </c>
      <c r="AG6733" s="63"/>
      <c r="AK6733" s="64"/>
      <c r="AL6733" s="64"/>
      <c r="AM6733" s="65"/>
      <c r="AO6733" s="64"/>
      <c r="AP6733" s="66"/>
      <c r="AQ6733" s="66"/>
      <c r="AS6733" s="67"/>
      <c r="AT6733" s="68"/>
    </row>
    <row r="6734" spans="1:46" x14ac:dyDescent="0.25">
      <c r="A6734" s="60">
        <v>102333.9224620969</v>
      </c>
      <c r="B6734" s="54">
        <f t="shared" si="269"/>
        <v>3</v>
      </c>
      <c r="C6734" s="54">
        <f t="shared" si="270"/>
        <v>6725</v>
      </c>
      <c r="D6734" s="60">
        <v>102333.9224620969</v>
      </c>
      <c r="G6734" s="63"/>
      <c r="I6734" s="64"/>
      <c r="J6734" s="64"/>
      <c r="K6734" s="65"/>
      <c r="M6734" s="64"/>
      <c r="N6734" s="66"/>
      <c r="O6734" s="66"/>
      <c r="Q6734" s="67"/>
      <c r="R6734" s="68"/>
      <c r="S6734" s="63"/>
      <c r="AC6734" s="63">
        <v>99284.059280782472</v>
      </c>
      <c r="AD6734" s="63"/>
      <c r="AE6734" s="54" t="s">
        <v>176</v>
      </c>
      <c r="AG6734" s="63"/>
      <c r="AK6734" s="64"/>
      <c r="AL6734" s="64"/>
      <c r="AM6734" s="65"/>
      <c r="AO6734" s="64"/>
      <c r="AP6734" s="66"/>
      <c r="AQ6734" s="66"/>
      <c r="AS6734" s="67"/>
      <c r="AT6734" s="68"/>
    </row>
    <row r="6735" spans="1:46" x14ac:dyDescent="0.25">
      <c r="A6735" s="60">
        <v>102348.93938887306</v>
      </c>
      <c r="B6735" s="54">
        <f t="shared" si="269"/>
        <v>4</v>
      </c>
      <c r="C6735" s="54">
        <f t="shared" si="270"/>
        <v>6726</v>
      </c>
      <c r="D6735" s="60">
        <v>102348.93938887306</v>
      </c>
      <c r="G6735" s="63"/>
      <c r="I6735" s="64"/>
      <c r="J6735" s="64"/>
      <c r="K6735" s="65"/>
      <c r="M6735" s="64"/>
      <c r="N6735" s="66"/>
      <c r="O6735" s="66"/>
      <c r="Q6735" s="67"/>
      <c r="R6735" s="68"/>
      <c r="S6735" s="63"/>
      <c r="AC6735" s="63">
        <v>99298.680756736081</v>
      </c>
      <c r="AD6735" s="63"/>
      <c r="AE6735" s="54" t="s">
        <v>177</v>
      </c>
      <c r="AG6735" s="63"/>
      <c r="AK6735" s="64"/>
      <c r="AL6735" s="64"/>
      <c r="AM6735" s="65"/>
      <c r="AO6735" s="64"/>
      <c r="AP6735" s="66"/>
      <c r="AQ6735" s="66"/>
      <c r="AS6735" s="67"/>
      <c r="AT6735" s="68"/>
    </row>
    <row r="6736" spans="1:46" x14ac:dyDescent="0.25">
      <c r="A6736" s="60">
        <v>102364.07436553482</v>
      </c>
      <c r="B6736" s="54">
        <f t="shared" si="269"/>
        <v>5</v>
      </c>
      <c r="C6736" s="54">
        <f t="shared" si="270"/>
        <v>6727</v>
      </c>
      <c r="D6736" s="60">
        <v>102364.07436553482</v>
      </c>
      <c r="G6736" s="63"/>
      <c r="I6736" s="64"/>
      <c r="J6736" s="64"/>
      <c r="K6736" s="65"/>
      <c r="M6736" s="64"/>
      <c r="N6736" s="66"/>
      <c r="O6736" s="66"/>
      <c r="Q6736" s="67"/>
      <c r="R6736" s="68"/>
      <c r="S6736" s="63"/>
      <c r="AC6736" s="63">
        <v>99313.479767319281</v>
      </c>
      <c r="AD6736" s="63"/>
      <c r="AE6736" s="54" t="s">
        <v>176</v>
      </c>
      <c r="AG6736" s="63"/>
      <c r="AK6736" s="64"/>
      <c r="AL6736" s="64"/>
      <c r="AM6736" s="65"/>
      <c r="AO6736" s="64"/>
      <c r="AP6736" s="66"/>
      <c r="AQ6736" s="66"/>
      <c r="AS6736" s="67"/>
      <c r="AT6736" s="68"/>
    </row>
    <row r="6737" spans="1:46" x14ac:dyDescent="0.25">
      <c r="A6737" s="60">
        <v>102379.34778742865</v>
      </c>
      <c r="B6737" s="54">
        <f t="shared" si="269"/>
        <v>6</v>
      </c>
      <c r="C6737" s="54">
        <f t="shared" si="270"/>
        <v>6728</v>
      </c>
      <c r="D6737" s="60">
        <v>102379.34778742865</v>
      </c>
      <c r="G6737" s="63"/>
      <c r="I6737" s="64"/>
      <c r="J6737" s="64"/>
      <c r="K6737" s="65"/>
      <c r="M6737" s="64"/>
      <c r="N6737" s="66"/>
      <c r="O6737" s="66"/>
      <c r="Q6737" s="67"/>
      <c r="R6737" s="68"/>
      <c r="S6737" s="63"/>
      <c r="AC6737" s="63">
        <v>99328.484251538757</v>
      </c>
      <c r="AD6737" s="63"/>
      <c r="AE6737" s="54" t="s">
        <v>177</v>
      </c>
      <c r="AG6737" s="63"/>
      <c r="AK6737" s="64"/>
      <c r="AL6737" s="64"/>
      <c r="AM6737" s="65"/>
      <c r="AO6737" s="64"/>
      <c r="AP6737" s="66"/>
      <c r="AQ6737" s="66"/>
      <c r="AS6737" s="67"/>
      <c r="AT6737" s="68"/>
    </row>
    <row r="6738" spans="1:46" x14ac:dyDescent="0.25">
      <c r="A6738" s="60">
        <v>102394.7436283594</v>
      </c>
      <c r="B6738" s="54">
        <f t="shared" si="269"/>
        <v>7</v>
      </c>
      <c r="C6738" s="54">
        <f t="shared" si="270"/>
        <v>6729</v>
      </c>
      <c r="D6738" s="60">
        <v>102394.7436283594</v>
      </c>
      <c r="G6738" s="63"/>
      <c r="I6738" s="64"/>
      <c r="J6738" s="64"/>
      <c r="K6738" s="65"/>
      <c r="M6738" s="64"/>
      <c r="N6738" s="66"/>
      <c r="O6738" s="66"/>
      <c r="Q6738" s="67"/>
      <c r="R6738" s="68"/>
      <c r="S6738" s="63"/>
      <c r="AC6738" s="63">
        <v>99342.928312031552</v>
      </c>
      <c r="AD6738" s="63"/>
      <c r="AE6738" s="54" t="s">
        <v>176</v>
      </c>
      <c r="AG6738" s="63"/>
      <c r="AK6738" s="64"/>
      <c r="AL6738" s="64"/>
      <c r="AM6738" s="65"/>
      <c r="AO6738" s="64"/>
      <c r="AP6738" s="66"/>
      <c r="AQ6738" s="66"/>
      <c r="AS6738" s="67"/>
      <c r="AT6738" s="68"/>
    </row>
    <row r="6739" spans="1:46" x14ac:dyDescent="0.25">
      <c r="A6739" s="60">
        <v>102410.26334730349</v>
      </c>
      <c r="B6739" s="54">
        <f t="shared" si="269"/>
        <v>8</v>
      </c>
      <c r="C6739" s="54">
        <f t="shared" si="270"/>
        <v>6730</v>
      </c>
      <c r="D6739" s="60">
        <v>102410.26334730349</v>
      </c>
      <c r="G6739" s="63"/>
      <c r="I6739" s="64"/>
      <c r="J6739" s="64"/>
      <c r="K6739" s="65"/>
      <c r="M6739" s="64"/>
      <c r="N6739" s="66"/>
      <c r="O6739" s="66"/>
      <c r="Q6739" s="67"/>
      <c r="R6739" s="68"/>
      <c r="S6739" s="63"/>
      <c r="AC6739" s="63">
        <v>99358.257023120765</v>
      </c>
      <c r="AD6739" s="63"/>
      <c r="AE6739" s="54" t="s">
        <v>177</v>
      </c>
      <c r="AG6739" s="63"/>
      <c r="AK6739" s="64"/>
      <c r="AL6739" s="64"/>
      <c r="AM6739" s="65"/>
      <c r="AO6739" s="64"/>
      <c r="AP6739" s="66"/>
      <c r="AQ6739" s="66"/>
      <c r="AS6739" s="67"/>
      <c r="AT6739" s="68"/>
    </row>
    <row r="6740" spans="1:46" x14ac:dyDescent="0.25">
      <c r="A6740" s="60">
        <v>102425.87499320973</v>
      </c>
      <c r="B6740" s="54">
        <f t="shared" si="269"/>
        <v>9</v>
      </c>
      <c r="C6740" s="54">
        <f t="shared" si="270"/>
        <v>6731</v>
      </c>
      <c r="D6740" s="60">
        <v>102425.87499320973</v>
      </c>
      <c r="G6740" s="63"/>
      <c r="I6740" s="64"/>
      <c r="J6740" s="64"/>
      <c r="K6740" s="65"/>
      <c r="M6740" s="64"/>
      <c r="N6740" s="66"/>
      <c r="O6740" s="66"/>
      <c r="Q6740" s="67"/>
      <c r="R6740" s="68"/>
      <c r="S6740" s="63"/>
      <c r="AC6740" s="63">
        <v>99372.410875146743</v>
      </c>
      <c r="AD6740" s="63"/>
      <c r="AE6740" s="54" t="s">
        <v>176</v>
      </c>
      <c r="AG6740" s="63"/>
      <c r="AK6740" s="64"/>
      <c r="AL6740" s="64"/>
      <c r="AM6740" s="65"/>
      <c r="AO6740" s="64"/>
      <c r="AP6740" s="66"/>
      <c r="AQ6740" s="66"/>
      <c r="AS6740" s="67"/>
      <c r="AT6740" s="68"/>
    </row>
    <row r="6741" spans="1:46" x14ac:dyDescent="0.25">
      <c r="A6741" s="60">
        <v>102441.56169682927</v>
      </c>
      <c r="B6741" s="54">
        <f t="shared" si="269"/>
        <v>10</v>
      </c>
      <c r="C6741" s="54">
        <f t="shared" si="270"/>
        <v>6732</v>
      </c>
      <c r="D6741" s="60">
        <v>102441.56169682927</v>
      </c>
      <c r="G6741" s="63"/>
      <c r="I6741" s="64"/>
      <c r="J6741" s="64"/>
      <c r="K6741" s="65"/>
      <c r="M6741" s="64"/>
      <c r="N6741" s="66"/>
      <c r="O6741" s="66"/>
      <c r="Q6741" s="67"/>
      <c r="R6741" s="68"/>
      <c r="S6741" s="63"/>
      <c r="AC6741" s="63">
        <v>99387.943831071723</v>
      </c>
      <c r="AD6741" s="63"/>
      <c r="AE6741" s="54" t="s">
        <v>177</v>
      </c>
      <c r="AG6741" s="63"/>
      <c r="AK6741" s="64"/>
      <c r="AL6741" s="64"/>
      <c r="AM6741" s="65"/>
      <c r="AO6741" s="64"/>
      <c r="AP6741" s="66"/>
      <c r="AQ6741" s="66"/>
      <c r="AS6741" s="67"/>
      <c r="AT6741" s="68"/>
    </row>
    <row r="6742" spans="1:46" x14ac:dyDescent="0.25">
      <c r="A6742" s="60">
        <v>102457.28263326734</v>
      </c>
      <c r="B6742" s="54">
        <f t="shared" si="269"/>
        <v>11</v>
      </c>
      <c r="C6742" s="54">
        <f t="shared" si="270"/>
        <v>6733</v>
      </c>
      <c r="D6742" s="60">
        <v>102457.28263326734</v>
      </c>
      <c r="G6742" s="63"/>
      <c r="I6742" s="64"/>
      <c r="J6742" s="64"/>
      <c r="K6742" s="65"/>
      <c r="M6742" s="64"/>
      <c r="N6742" s="66"/>
      <c r="O6742" s="66"/>
      <c r="Q6742" s="67"/>
      <c r="R6742" s="68"/>
      <c r="S6742" s="63"/>
      <c r="AC6742" s="63">
        <v>99401.939885344356</v>
      </c>
      <c r="AD6742" s="63"/>
      <c r="AE6742" s="54" t="s">
        <v>176</v>
      </c>
      <c r="AG6742" s="63"/>
      <c r="AK6742" s="64"/>
      <c r="AL6742" s="64"/>
      <c r="AM6742" s="65"/>
      <c r="AO6742" s="64"/>
      <c r="AP6742" s="66"/>
      <c r="AQ6742" s="66"/>
      <c r="AS6742" s="67"/>
      <c r="AT6742" s="68"/>
    </row>
    <row r="6743" spans="1:46" x14ac:dyDescent="0.25">
      <c r="A6743" s="60">
        <v>102473.00807779003</v>
      </c>
      <c r="B6743" s="54">
        <f t="shared" si="269"/>
        <v>12</v>
      </c>
      <c r="C6743" s="54">
        <f t="shared" si="270"/>
        <v>6734</v>
      </c>
      <c r="D6743" s="60">
        <v>102473.00807779003</v>
      </c>
      <c r="G6743" s="63"/>
      <c r="I6743" s="64"/>
      <c r="J6743" s="64"/>
      <c r="K6743" s="65"/>
      <c r="M6743" s="64"/>
      <c r="N6743" s="66"/>
      <c r="O6743" s="66"/>
      <c r="Q6743" s="67"/>
      <c r="R6743" s="68"/>
      <c r="S6743" s="63"/>
      <c r="AC6743" s="63">
        <v>99417.523621987551</v>
      </c>
      <c r="AD6743" s="63"/>
      <c r="AE6743" s="54" t="s">
        <v>177</v>
      </c>
      <c r="AG6743" s="63"/>
      <c r="AK6743" s="64"/>
      <c r="AL6743" s="64"/>
      <c r="AM6743" s="65"/>
      <c r="AO6743" s="64"/>
      <c r="AP6743" s="66"/>
      <c r="AQ6743" s="66"/>
      <c r="AS6743" s="67"/>
      <c r="AT6743" s="68"/>
    </row>
    <row r="6744" spans="1:46" x14ac:dyDescent="0.25">
      <c r="A6744" s="60">
        <v>102488.69957828475</v>
      </c>
      <c r="B6744" s="54">
        <f t="shared" si="269"/>
        <v>13</v>
      </c>
      <c r="C6744" s="54">
        <f t="shared" si="270"/>
        <v>6735</v>
      </c>
      <c r="D6744" s="60">
        <v>102488.69957828475</v>
      </c>
      <c r="G6744" s="63"/>
      <c r="I6744" s="64"/>
      <c r="J6744" s="64"/>
      <c r="K6744" s="65"/>
      <c r="M6744" s="64"/>
      <c r="N6744" s="66"/>
      <c r="O6744" s="66"/>
      <c r="Q6744" s="67"/>
      <c r="R6744" s="68"/>
      <c r="S6744" s="63"/>
      <c r="AC6744" s="63">
        <v>99431.526024995837</v>
      </c>
      <c r="AD6744" s="63"/>
      <c r="AE6744" s="54" t="s">
        <v>176</v>
      </c>
      <c r="AG6744" s="63"/>
      <c r="AK6744" s="64"/>
      <c r="AL6744" s="64"/>
      <c r="AM6744" s="65"/>
      <c r="AO6744" s="64"/>
      <c r="AP6744" s="66"/>
      <c r="AQ6744" s="66"/>
      <c r="AS6744" s="67"/>
      <c r="AT6744" s="68"/>
    </row>
    <row r="6745" spans="1:46" x14ac:dyDescent="0.25">
      <c r="A6745" s="60">
        <v>102504.32383197267</v>
      </c>
      <c r="B6745" s="54">
        <f t="shared" si="269"/>
        <v>14</v>
      </c>
      <c r="C6745" s="54">
        <f t="shared" si="270"/>
        <v>6736</v>
      </c>
      <c r="D6745" s="60">
        <v>102504.32383197267</v>
      </c>
      <c r="G6745" s="63"/>
      <c r="I6745" s="64"/>
      <c r="J6745" s="64"/>
      <c r="K6745" s="65"/>
      <c r="M6745" s="64"/>
      <c r="N6745" s="66"/>
      <c r="O6745" s="66"/>
      <c r="Q6745" s="67"/>
      <c r="R6745" s="68"/>
      <c r="S6745" s="63"/>
      <c r="AC6745" s="63">
        <v>99446.997959277593</v>
      </c>
      <c r="AD6745" s="63"/>
      <c r="AE6745" s="54" t="s">
        <v>177</v>
      </c>
      <c r="AG6745" s="63"/>
      <c r="AK6745" s="64"/>
      <c r="AL6745" s="64"/>
      <c r="AM6745" s="65"/>
      <c r="AO6745" s="64"/>
      <c r="AP6745" s="66"/>
      <c r="AQ6745" s="66"/>
      <c r="AS6745" s="67"/>
      <c r="AT6745" s="68"/>
    </row>
    <row r="6746" spans="1:46" x14ac:dyDescent="0.25">
      <c r="A6746" s="60">
        <v>102519.85591640463</v>
      </c>
      <c r="B6746" s="54">
        <f t="shared" si="269"/>
        <v>15</v>
      </c>
      <c r="C6746" s="54">
        <f t="shared" si="270"/>
        <v>6737</v>
      </c>
      <c r="D6746" s="60">
        <v>102519.85591640463</v>
      </c>
      <c r="G6746" s="63"/>
      <c r="I6746" s="64"/>
      <c r="J6746" s="64"/>
      <c r="K6746" s="65"/>
      <c r="M6746" s="64"/>
      <c r="N6746" s="66"/>
      <c r="O6746" s="66"/>
      <c r="Q6746" s="67"/>
      <c r="R6746" s="68"/>
      <c r="S6746" s="63"/>
      <c r="AC6746" s="63">
        <v>99461.162988071796</v>
      </c>
      <c r="AD6746" s="63"/>
      <c r="AE6746" s="54" t="s">
        <v>176</v>
      </c>
      <c r="AG6746" s="63"/>
      <c r="AK6746" s="64"/>
      <c r="AL6746" s="64"/>
      <c r="AM6746" s="65"/>
      <c r="AO6746" s="64"/>
      <c r="AP6746" s="66"/>
      <c r="AQ6746" s="66"/>
      <c r="AS6746" s="67"/>
      <c r="AT6746" s="68"/>
    </row>
    <row r="6747" spans="1:46" x14ac:dyDescent="0.25">
      <c r="A6747" s="60">
        <v>102535.26920595625</v>
      </c>
      <c r="B6747" s="54">
        <f t="shared" si="269"/>
        <v>16</v>
      </c>
      <c r="C6747" s="54">
        <f t="shared" si="270"/>
        <v>6738</v>
      </c>
      <c r="D6747" s="60">
        <v>102535.26920595625</v>
      </c>
      <c r="G6747" s="63"/>
      <c r="I6747" s="64"/>
      <c r="J6747" s="64"/>
      <c r="K6747" s="65"/>
      <c r="M6747" s="64"/>
      <c r="N6747" s="66"/>
      <c r="O6747" s="66"/>
      <c r="Q6747" s="67"/>
      <c r="R6747" s="68"/>
      <c r="S6747" s="63"/>
      <c r="AC6747" s="63">
        <v>99476.380063748918</v>
      </c>
      <c r="AD6747" s="63"/>
      <c r="AE6747" s="54" t="s">
        <v>177</v>
      </c>
      <c r="AG6747" s="63"/>
      <c r="AK6747" s="64"/>
      <c r="AL6747" s="64"/>
      <c r="AM6747" s="65"/>
      <c r="AO6747" s="64"/>
      <c r="AP6747" s="66"/>
      <c r="AQ6747" s="66"/>
      <c r="AS6747" s="67"/>
      <c r="AT6747" s="68"/>
    </row>
    <row r="6748" spans="1:46" x14ac:dyDescent="0.25">
      <c r="A6748" s="60">
        <v>102550.5588010787</v>
      </c>
      <c r="B6748" s="54">
        <f t="shared" si="269"/>
        <v>17</v>
      </c>
      <c r="C6748" s="54">
        <f t="shared" si="270"/>
        <v>6739</v>
      </c>
      <c r="D6748" s="60">
        <v>102550.5588010787</v>
      </c>
      <c r="G6748" s="63"/>
      <c r="I6748" s="64"/>
      <c r="J6748" s="64"/>
      <c r="K6748" s="65"/>
      <c r="M6748" s="64"/>
      <c r="N6748" s="66"/>
      <c r="O6748" s="66"/>
      <c r="Q6748" s="67"/>
      <c r="R6748" s="68"/>
      <c r="S6748" s="63"/>
      <c r="AC6748" s="63">
        <v>99490.82306457404</v>
      </c>
      <c r="AD6748" s="63"/>
      <c r="AE6748" s="54" t="s">
        <v>176</v>
      </c>
      <c r="AG6748" s="63"/>
      <c r="AK6748" s="64"/>
      <c r="AL6748" s="64"/>
      <c r="AM6748" s="65"/>
      <c r="AO6748" s="64"/>
      <c r="AP6748" s="66"/>
      <c r="AQ6748" s="66"/>
      <c r="AS6748" s="67"/>
      <c r="AT6748" s="68"/>
    </row>
    <row r="6749" spans="1:46" x14ac:dyDescent="0.25">
      <c r="A6749" s="60">
        <v>102565.7119849599</v>
      </c>
      <c r="B6749" s="54">
        <f t="shared" si="269"/>
        <v>18</v>
      </c>
      <c r="C6749" s="54">
        <f t="shared" si="270"/>
        <v>6740</v>
      </c>
      <c r="D6749" s="60">
        <v>102565.7119849599</v>
      </c>
      <c r="G6749" s="63"/>
      <c r="I6749" s="64"/>
      <c r="J6749" s="64"/>
      <c r="K6749" s="65"/>
      <c r="M6749" s="64"/>
      <c r="N6749" s="66"/>
      <c r="O6749" s="66"/>
      <c r="Q6749" s="67"/>
      <c r="R6749" s="68"/>
      <c r="S6749" s="63"/>
      <c r="AC6749" s="63">
        <v>99505.693699772935</v>
      </c>
      <c r="AD6749" s="63"/>
      <c r="AE6749" s="54" t="s">
        <v>177</v>
      </c>
      <c r="AG6749" s="63"/>
      <c r="AK6749" s="64"/>
      <c r="AL6749" s="64"/>
      <c r="AM6749" s="65"/>
      <c r="AO6749" s="64"/>
      <c r="AP6749" s="66"/>
      <c r="AQ6749" s="66"/>
      <c r="AS6749" s="67"/>
      <c r="AT6749" s="68"/>
    </row>
    <row r="6750" spans="1:46" x14ac:dyDescent="0.25">
      <c r="A6750" s="60">
        <v>102580.744458267</v>
      </c>
      <c r="B6750" s="54">
        <f t="shared" si="269"/>
        <v>19</v>
      </c>
      <c r="C6750" s="54">
        <f t="shared" si="270"/>
        <v>6741</v>
      </c>
      <c r="D6750" s="60">
        <v>102580.744458267</v>
      </c>
      <c r="G6750" s="63"/>
      <c r="I6750" s="64"/>
      <c r="J6750" s="64"/>
      <c r="K6750" s="65"/>
      <c r="M6750" s="64"/>
      <c r="N6750" s="66"/>
      <c r="O6750" s="66"/>
      <c r="Q6750" s="67"/>
      <c r="R6750" s="68"/>
      <c r="S6750" s="63"/>
      <c r="AC6750" s="63">
        <v>99520.470776774921</v>
      </c>
      <c r="AD6750" s="63"/>
      <c r="AE6750" s="54" t="s">
        <v>176</v>
      </c>
      <c r="AG6750" s="63"/>
      <c r="AK6750" s="64"/>
      <c r="AL6750" s="64"/>
      <c r="AM6750" s="65"/>
      <c r="AO6750" s="64"/>
      <c r="AP6750" s="66"/>
      <c r="AQ6750" s="66"/>
      <c r="AS6750" s="67"/>
      <c r="AT6750" s="68"/>
    </row>
    <row r="6751" spans="1:46" x14ac:dyDescent="0.25">
      <c r="A6751" s="60">
        <v>102595.65893196221</v>
      </c>
      <c r="B6751" s="54">
        <f t="shared" si="269"/>
        <v>20</v>
      </c>
      <c r="C6751" s="54">
        <f t="shared" si="270"/>
        <v>6742</v>
      </c>
      <c r="D6751" s="60">
        <v>102595.65893196221</v>
      </c>
      <c r="G6751" s="63"/>
      <c r="I6751" s="64"/>
      <c r="J6751" s="64"/>
      <c r="K6751" s="65"/>
      <c r="M6751" s="64"/>
      <c r="N6751" s="66"/>
      <c r="O6751" s="66"/>
      <c r="Q6751" s="67"/>
      <c r="R6751" s="68"/>
      <c r="S6751" s="63"/>
      <c r="AC6751" s="63">
        <v>99534.975384956226</v>
      </c>
      <c r="AD6751" s="63"/>
      <c r="AE6751" s="54" t="s">
        <v>177</v>
      </c>
      <c r="AG6751" s="63"/>
      <c r="AK6751" s="64"/>
      <c r="AL6751" s="64"/>
      <c r="AM6751" s="65"/>
      <c r="AO6751" s="64"/>
      <c r="AP6751" s="66"/>
      <c r="AQ6751" s="66"/>
      <c r="AS6751" s="67"/>
      <c r="AT6751" s="68"/>
    </row>
    <row r="6752" spans="1:46" x14ac:dyDescent="0.25">
      <c r="A6752" s="60">
        <v>102610.48757213308</v>
      </c>
      <c r="B6752" s="54">
        <f t="shared" si="269"/>
        <v>21</v>
      </c>
      <c r="C6752" s="54">
        <f t="shared" si="270"/>
        <v>6743</v>
      </c>
      <c r="D6752" s="60">
        <v>102610.48757213308</v>
      </c>
      <c r="G6752" s="63"/>
      <c r="I6752" s="64"/>
      <c r="J6752" s="64"/>
      <c r="K6752" s="65"/>
      <c r="M6752" s="64"/>
      <c r="N6752" s="66"/>
      <c r="O6752" s="66"/>
      <c r="Q6752" s="67"/>
      <c r="R6752" s="68"/>
      <c r="S6752" s="63"/>
      <c r="AC6752" s="63">
        <v>99550.081398553215</v>
      </c>
      <c r="AD6752" s="63"/>
      <c r="AE6752" s="54" t="s">
        <v>176</v>
      </c>
      <c r="AG6752" s="63"/>
      <c r="AK6752" s="64"/>
      <c r="AL6752" s="64"/>
      <c r="AM6752" s="65"/>
      <c r="AO6752" s="64"/>
      <c r="AP6752" s="66"/>
      <c r="AQ6752" s="66"/>
      <c r="AS6752" s="67"/>
      <c r="AT6752" s="68"/>
    </row>
    <row r="6753" spans="1:46" x14ac:dyDescent="0.25">
      <c r="A6753" s="60">
        <v>102625.24537116336</v>
      </c>
      <c r="B6753" s="54">
        <f t="shared" si="269"/>
        <v>22</v>
      </c>
      <c r="C6753" s="54">
        <f t="shared" si="270"/>
        <v>6744</v>
      </c>
      <c r="D6753" s="60">
        <v>102625.24537116336</v>
      </c>
      <c r="G6753" s="63"/>
      <c r="I6753" s="64"/>
      <c r="J6753" s="64"/>
      <c r="K6753" s="65"/>
      <c r="M6753" s="64"/>
      <c r="N6753" s="66"/>
      <c r="O6753" s="66"/>
      <c r="Q6753" s="67"/>
      <c r="R6753" s="68"/>
      <c r="S6753" s="63"/>
      <c r="AC6753" s="63">
        <v>99564.27295607375</v>
      </c>
      <c r="AD6753" s="63"/>
      <c r="AE6753" s="54" t="s">
        <v>177</v>
      </c>
      <c r="AG6753" s="63"/>
      <c r="AK6753" s="64"/>
      <c r="AL6753" s="64"/>
      <c r="AM6753" s="65"/>
      <c r="AO6753" s="64"/>
      <c r="AP6753" s="66"/>
      <c r="AQ6753" s="66"/>
      <c r="AS6753" s="67"/>
      <c r="AT6753" s="68"/>
    </row>
    <row r="6754" spans="1:46" x14ac:dyDescent="0.25">
      <c r="A6754" s="60">
        <v>102639.97411241429</v>
      </c>
      <c r="B6754" s="54">
        <f t="shared" si="269"/>
        <v>23</v>
      </c>
      <c r="C6754" s="54">
        <f t="shared" si="270"/>
        <v>6745</v>
      </c>
      <c r="D6754" s="60">
        <v>102639.97411241429</v>
      </c>
      <c r="G6754" s="63"/>
      <c r="I6754" s="64"/>
      <c r="J6754" s="64"/>
      <c r="K6754" s="65"/>
      <c r="M6754" s="64"/>
      <c r="N6754" s="66"/>
      <c r="O6754" s="66"/>
      <c r="Q6754" s="67"/>
      <c r="R6754" s="68"/>
      <c r="S6754" s="63"/>
      <c r="AC6754" s="63">
        <v>99579.647886025254</v>
      </c>
      <c r="AD6754" s="63"/>
      <c r="AE6754" s="54" t="s">
        <v>176</v>
      </c>
      <c r="AG6754" s="63"/>
      <c r="AK6754" s="64"/>
      <c r="AL6754" s="64"/>
      <c r="AM6754" s="65"/>
      <c r="AO6754" s="64"/>
      <c r="AP6754" s="66"/>
      <c r="AQ6754" s="66"/>
      <c r="AS6754" s="67"/>
      <c r="AT6754" s="68"/>
    </row>
    <row r="6755" spans="1:46" x14ac:dyDescent="0.25">
      <c r="A6755" s="60">
        <v>102654.69500372093</v>
      </c>
      <c r="B6755" s="54">
        <f t="shared" si="269"/>
        <v>24</v>
      </c>
      <c r="C6755" s="54">
        <f t="shared" si="270"/>
        <v>6746</v>
      </c>
      <c r="D6755" s="60">
        <v>102654.69500372093</v>
      </c>
      <c r="G6755" s="63"/>
      <c r="I6755" s="64"/>
      <c r="J6755" s="64"/>
      <c r="K6755" s="65"/>
      <c r="M6755" s="64"/>
      <c r="N6755" s="66"/>
      <c r="O6755" s="66"/>
      <c r="Q6755" s="67"/>
      <c r="R6755" s="68"/>
      <c r="S6755" s="63"/>
      <c r="AC6755" s="63">
        <v>99593.638587263413</v>
      </c>
      <c r="AD6755" s="63"/>
      <c r="AE6755" s="54" t="s">
        <v>177</v>
      </c>
      <c r="AG6755" s="63"/>
      <c r="AK6755" s="64"/>
      <c r="AL6755" s="64"/>
      <c r="AM6755" s="65"/>
      <c r="AO6755" s="64"/>
      <c r="AP6755" s="66"/>
      <c r="AQ6755" s="66"/>
      <c r="AS6755" s="67"/>
      <c r="AT6755" s="68"/>
    </row>
    <row r="6756" spans="1:46" x14ac:dyDescent="0.25">
      <c r="A6756" s="60">
        <v>102669.45173930563</v>
      </c>
      <c r="B6756" s="54">
        <f t="shared" si="269"/>
        <v>1</v>
      </c>
      <c r="C6756" s="54">
        <f t="shared" si="270"/>
        <v>6747</v>
      </c>
      <c r="D6756" s="60">
        <v>102669.45173930563</v>
      </c>
      <c r="G6756" s="63"/>
      <c r="I6756" s="64"/>
      <c r="J6756" s="64"/>
      <c r="K6756" s="65"/>
      <c r="M6756" s="64"/>
      <c r="N6756" s="66"/>
      <c r="O6756" s="66"/>
      <c r="Q6756" s="67"/>
      <c r="R6756" s="68"/>
      <c r="S6756" s="63"/>
      <c r="AC6756" s="63">
        <v>99609.174786662217</v>
      </c>
      <c r="AD6756" s="63"/>
      <c r="AE6756" s="54" t="s">
        <v>176</v>
      </c>
      <c r="AG6756" s="63"/>
      <c r="AK6756" s="64"/>
      <c r="AL6756" s="64"/>
      <c r="AM6756" s="65"/>
      <c r="AO6756" s="64"/>
      <c r="AP6756" s="66"/>
      <c r="AQ6756" s="66"/>
      <c r="AS6756" s="67"/>
      <c r="AT6756" s="68"/>
    </row>
    <row r="6757" spans="1:46" x14ac:dyDescent="0.25">
      <c r="A6757" s="60">
        <v>102684.26416681893</v>
      </c>
      <c r="B6757" s="54">
        <f t="shared" si="269"/>
        <v>2</v>
      </c>
      <c r="C6757" s="54">
        <f t="shared" si="270"/>
        <v>6748</v>
      </c>
      <c r="D6757" s="60">
        <v>102684.26416681893</v>
      </c>
      <c r="G6757" s="63"/>
      <c r="I6757" s="64"/>
      <c r="J6757" s="64"/>
      <c r="K6757" s="65"/>
      <c r="M6757" s="64"/>
      <c r="N6757" s="66"/>
      <c r="O6757" s="66"/>
      <c r="Q6757" s="67"/>
      <c r="R6757" s="68"/>
      <c r="S6757" s="63"/>
      <c r="AC6757" s="63">
        <v>99623.116367835552</v>
      </c>
      <c r="AD6757" s="63"/>
      <c r="AE6757" s="54" t="s">
        <v>177</v>
      </c>
      <c r="AG6757" s="63"/>
      <c r="AK6757" s="64"/>
      <c r="AL6757" s="64"/>
      <c r="AM6757" s="65"/>
      <c r="AO6757" s="64"/>
      <c r="AP6757" s="66"/>
      <c r="AQ6757" s="66"/>
      <c r="AS6757" s="67"/>
      <c r="AT6757" s="68"/>
    </row>
    <row r="6758" spans="1:46" x14ac:dyDescent="0.25">
      <c r="A6758" s="60">
        <v>102699.17044329038</v>
      </c>
      <c r="B6758" s="54">
        <f t="shared" si="269"/>
        <v>3</v>
      </c>
      <c r="C6758" s="54">
        <f t="shared" si="270"/>
        <v>6749</v>
      </c>
      <c r="D6758" s="60">
        <v>102699.17044329038</v>
      </c>
      <c r="G6758" s="63"/>
      <c r="I6758" s="64"/>
      <c r="J6758" s="64"/>
      <c r="K6758" s="65"/>
      <c r="M6758" s="64"/>
      <c r="N6758" s="66"/>
      <c r="O6758" s="66"/>
      <c r="Q6758" s="67"/>
      <c r="R6758" s="68"/>
      <c r="S6758" s="63"/>
      <c r="AC6758" s="63">
        <v>99638.668881372549</v>
      </c>
      <c r="AD6758" s="63"/>
      <c r="AE6758" s="54" t="s">
        <v>176</v>
      </c>
      <c r="AG6758" s="63"/>
      <c r="AK6758" s="64"/>
      <c r="AL6758" s="64"/>
      <c r="AM6758" s="65"/>
      <c r="AO6758" s="64"/>
      <c r="AP6758" s="66"/>
      <c r="AQ6758" s="66"/>
      <c r="AS6758" s="67"/>
      <c r="AT6758" s="68"/>
    </row>
    <row r="6759" spans="1:46" x14ac:dyDescent="0.25">
      <c r="A6759" s="60">
        <v>102714.1811147905</v>
      </c>
      <c r="B6759" s="54">
        <f t="shared" si="269"/>
        <v>4</v>
      </c>
      <c r="C6759" s="54">
        <f t="shared" si="270"/>
        <v>6750</v>
      </c>
      <c r="D6759" s="60">
        <v>102714.1811147905</v>
      </c>
      <c r="G6759" s="63"/>
      <c r="I6759" s="64"/>
      <c r="J6759" s="64"/>
      <c r="K6759" s="65"/>
      <c r="M6759" s="64"/>
      <c r="N6759" s="66"/>
      <c r="O6759" s="66"/>
      <c r="Q6759" s="67"/>
      <c r="R6759" s="68"/>
      <c r="S6759" s="63"/>
      <c r="AC6759" s="63">
        <v>99652.726483312435</v>
      </c>
      <c r="AD6759" s="63"/>
      <c r="AE6759" s="54" t="s">
        <v>177</v>
      </c>
      <c r="AG6759" s="63"/>
      <c r="AK6759" s="64"/>
      <c r="AL6759" s="64"/>
      <c r="AM6759" s="65"/>
      <c r="AO6759" s="64"/>
      <c r="AP6759" s="66"/>
      <c r="AQ6759" s="66"/>
      <c r="AS6759" s="67"/>
      <c r="AT6759" s="68"/>
    </row>
    <row r="6760" spans="1:46" x14ac:dyDescent="0.25">
      <c r="A6760" s="60">
        <v>102729.32248312794</v>
      </c>
      <c r="B6760" s="54">
        <f t="shared" si="269"/>
        <v>5</v>
      </c>
      <c r="C6760" s="54">
        <f t="shared" si="270"/>
        <v>6751</v>
      </c>
      <c r="D6760" s="60">
        <v>102729.32248312794</v>
      </c>
      <c r="G6760" s="63"/>
      <c r="I6760" s="64"/>
      <c r="J6760" s="64"/>
      <c r="K6760" s="65"/>
      <c r="M6760" s="64"/>
      <c r="N6760" s="66"/>
      <c r="O6760" s="66"/>
      <c r="Q6760" s="67"/>
      <c r="R6760" s="68"/>
      <c r="S6760" s="63"/>
      <c r="AC6760" s="63">
        <v>99668.13529600529</v>
      </c>
      <c r="AD6760" s="63"/>
      <c r="AE6760" s="54" t="s">
        <v>176</v>
      </c>
      <c r="AG6760" s="63"/>
      <c r="AK6760" s="64"/>
      <c r="AL6760" s="64"/>
      <c r="AM6760" s="65"/>
      <c r="AO6760" s="64"/>
      <c r="AP6760" s="66"/>
      <c r="AQ6760" s="66"/>
      <c r="AS6760" s="67"/>
      <c r="AT6760" s="68"/>
    </row>
    <row r="6761" spans="1:46" x14ac:dyDescent="0.25">
      <c r="A6761" s="60">
        <v>102744.5890609296</v>
      </c>
      <c r="B6761" s="54">
        <f t="shared" si="269"/>
        <v>6</v>
      </c>
      <c r="C6761" s="54">
        <f t="shared" si="270"/>
        <v>6752</v>
      </c>
      <c r="D6761" s="60">
        <v>102744.5890609296</v>
      </c>
      <c r="G6761" s="63"/>
      <c r="I6761" s="64"/>
      <c r="J6761" s="64"/>
      <c r="K6761" s="65"/>
      <c r="M6761" s="64"/>
      <c r="N6761" s="66"/>
      <c r="O6761" s="66"/>
      <c r="Q6761" s="67"/>
      <c r="R6761" s="68"/>
      <c r="S6761" s="63"/>
      <c r="AC6761" s="63">
        <v>99682.453886449337</v>
      </c>
      <c r="AD6761" s="63"/>
      <c r="AE6761" s="54" t="s">
        <v>177</v>
      </c>
      <c r="AG6761" s="63"/>
      <c r="AK6761" s="64"/>
      <c r="AL6761" s="64"/>
      <c r="AM6761" s="65"/>
      <c r="AO6761" s="64"/>
      <c r="AP6761" s="66"/>
      <c r="AQ6761" s="66"/>
      <c r="AS6761" s="67"/>
      <c r="AT6761" s="68"/>
    </row>
    <row r="6762" spans="1:46" x14ac:dyDescent="0.25">
      <c r="A6762" s="60">
        <v>102759.99123404408</v>
      </c>
      <c r="B6762" s="54">
        <f t="shared" si="269"/>
        <v>7</v>
      </c>
      <c r="C6762" s="54">
        <f t="shared" si="270"/>
        <v>6753</v>
      </c>
      <c r="D6762" s="60">
        <v>102759.99123404408</v>
      </c>
      <c r="G6762" s="63"/>
      <c r="I6762" s="64"/>
      <c r="J6762" s="64"/>
      <c r="K6762" s="65"/>
      <c r="M6762" s="64"/>
      <c r="N6762" s="66"/>
      <c r="O6762" s="66"/>
      <c r="Q6762" s="67"/>
      <c r="R6762" s="68"/>
      <c r="S6762" s="63"/>
      <c r="AC6762" s="63">
        <v>99697.580368485767</v>
      </c>
      <c r="AD6762" s="63"/>
      <c r="AE6762" s="54" t="s">
        <v>176</v>
      </c>
      <c r="AG6762" s="63"/>
      <c r="AK6762" s="64"/>
      <c r="AL6762" s="64"/>
      <c r="AM6762" s="65"/>
      <c r="AO6762" s="64"/>
      <c r="AP6762" s="66"/>
      <c r="AQ6762" s="66"/>
      <c r="AS6762" s="67"/>
      <c r="AT6762" s="68"/>
    </row>
    <row r="6763" spans="1:46" x14ac:dyDescent="0.25">
      <c r="A6763" s="60">
        <v>102775.50421290705</v>
      </c>
      <c r="B6763" s="54">
        <f t="shared" si="269"/>
        <v>8</v>
      </c>
      <c r="C6763" s="54">
        <f t="shared" si="270"/>
        <v>6754</v>
      </c>
      <c r="D6763" s="60">
        <v>102775.50421290705</v>
      </c>
      <c r="G6763" s="63"/>
      <c r="I6763" s="64"/>
      <c r="J6763" s="64"/>
      <c r="K6763" s="65"/>
      <c r="M6763" s="64"/>
      <c r="N6763" s="66"/>
      <c r="O6763" s="66"/>
      <c r="Q6763" s="67"/>
      <c r="R6763" s="68"/>
      <c r="S6763" s="63"/>
      <c r="AC6763" s="63">
        <v>99712.251619475428</v>
      </c>
      <c r="AD6763" s="63"/>
      <c r="AE6763" s="54" t="s">
        <v>177</v>
      </c>
      <c r="AG6763" s="63"/>
      <c r="AK6763" s="64"/>
      <c r="AL6763" s="64"/>
      <c r="AM6763" s="65"/>
      <c r="AO6763" s="64"/>
      <c r="AP6763" s="66"/>
      <c r="AQ6763" s="66"/>
      <c r="AS6763" s="67"/>
      <c r="AT6763" s="68"/>
    </row>
    <row r="6764" spans="1:46" x14ac:dyDescent="0.25">
      <c r="A6764" s="60">
        <v>102791.12206547661</v>
      </c>
      <c r="B6764" s="54">
        <f t="shared" si="269"/>
        <v>9</v>
      </c>
      <c r="C6764" s="54">
        <f t="shared" si="270"/>
        <v>6755</v>
      </c>
      <c r="D6764" s="60">
        <v>102791.12206547661</v>
      </c>
      <c r="G6764" s="63"/>
      <c r="I6764" s="64"/>
      <c r="J6764" s="64"/>
      <c r="K6764" s="65"/>
      <c r="M6764" s="64"/>
      <c r="N6764" s="66"/>
      <c r="O6764" s="66"/>
      <c r="Q6764" s="67"/>
      <c r="R6764" s="68"/>
      <c r="S6764" s="63"/>
      <c r="AC6764" s="63">
        <v>99727.015613342635</v>
      </c>
      <c r="AD6764" s="63"/>
      <c r="AE6764" s="54" t="s">
        <v>176</v>
      </c>
      <c r="AG6764" s="63"/>
      <c r="AK6764" s="64"/>
      <c r="AL6764" s="64"/>
      <c r="AM6764" s="65"/>
      <c r="AO6764" s="64"/>
      <c r="AP6764" s="66"/>
      <c r="AQ6764" s="66"/>
      <c r="AS6764" s="67"/>
      <c r="AT6764" s="68"/>
    </row>
    <row r="6765" spans="1:46" x14ac:dyDescent="0.25">
      <c r="A6765" s="60">
        <v>102806.8031469183</v>
      </c>
      <c r="B6765" s="54">
        <f t="shared" si="269"/>
        <v>10</v>
      </c>
      <c r="C6765" s="54">
        <f t="shared" si="270"/>
        <v>6756</v>
      </c>
      <c r="D6765" s="60">
        <v>102806.8031469183</v>
      </c>
      <c r="G6765" s="63"/>
      <c r="I6765" s="64"/>
      <c r="J6765" s="64"/>
      <c r="K6765" s="65"/>
      <c r="M6765" s="64"/>
      <c r="N6765" s="66"/>
      <c r="O6765" s="66"/>
      <c r="Q6765" s="67"/>
      <c r="R6765" s="68"/>
      <c r="S6765" s="63"/>
      <c r="AC6765" s="63">
        <v>99742.057079699356</v>
      </c>
      <c r="AD6765" s="63"/>
      <c r="AE6765" s="54" t="s">
        <v>177</v>
      </c>
      <c r="AG6765" s="63"/>
      <c r="AK6765" s="64"/>
      <c r="AL6765" s="64"/>
      <c r="AM6765" s="65"/>
      <c r="AO6765" s="64"/>
      <c r="AP6765" s="66"/>
      <c r="AQ6765" s="66"/>
      <c r="AS6765" s="67"/>
      <c r="AT6765" s="68"/>
    </row>
    <row r="6766" spans="1:46" x14ac:dyDescent="0.25">
      <c r="A6766" s="60">
        <v>102822.52911393624</v>
      </c>
      <c r="B6766" s="54">
        <f t="shared" si="269"/>
        <v>11</v>
      </c>
      <c r="C6766" s="54">
        <f t="shared" si="270"/>
        <v>6757</v>
      </c>
      <c r="D6766" s="60">
        <v>102822.52911393624</v>
      </c>
      <c r="G6766" s="63"/>
      <c r="I6766" s="64"/>
      <c r="J6766" s="64"/>
      <c r="K6766" s="65"/>
      <c r="M6766" s="64"/>
      <c r="N6766" s="66"/>
      <c r="O6766" s="66"/>
      <c r="Q6766" s="67"/>
      <c r="R6766" s="68"/>
      <c r="S6766" s="63"/>
      <c r="AC6766" s="63">
        <v>99756.45716775069</v>
      </c>
      <c r="AD6766" s="63"/>
      <c r="AE6766" s="54" t="s">
        <v>176</v>
      </c>
      <c r="AG6766" s="63"/>
      <c r="AK6766" s="64"/>
      <c r="AL6766" s="64"/>
      <c r="AM6766" s="65"/>
      <c r="AO6766" s="64"/>
      <c r="AP6766" s="66"/>
      <c r="AQ6766" s="66"/>
      <c r="AS6766" s="67"/>
      <c r="AT6766" s="68"/>
    </row>
    <row r="6767" spans="1:46" x14ac:dyDescent="0.25">
      <c r="A6767" s="60">
        <v>102838.25085725682</v>
      </c>
      <c r="B6767" s="54">
        <f t="shared" si="269"/>
        <v>12</v>
      </c>
      <c r="C6767" s="54">
        <f t="shared" si="270"/>
        <v>6758</v>
      </c>
      <c r="D6767" s="60">
        <v>102838.25085725682</v>
      </c>
      <c r="G6767" s="63"/>
      <c r="I6767" s="64"/>
      <c r="J6767" s="64"/>
      <c r="K6767" s="65"/>
      <c r="M6767" s="64"/>
      <c r="N6767" s="66"/>
      <c r="O6767" s="66"/>
      <c r="Q6767" s="67"/>
      <c r="R6767" s="68"/>
      <c r="S6767" s="63"/>
      <c r="AC6767" s="63">
        <v>99771.80835328484</v>
      </c>
      <c r="AD6767" s="63"/>
      <c r="AE6767" s="54" t="s">
        <v>177</v>
      </c>
      <c r="AG6767" s="63"/>
      <c r="AK6767" s="64"/>
      <c r="AL6767" s="64"/>
      <c r="AM6767" s="65"/>
      <c r="AO6767" s="64"/>
      <c r="AP6767" s="66"/>
      <c r="AQ6767" s="66"/>
      <c r="AS6767" s="67"/>
      <c r="AT6767" s="68"/>
    </row>
    <row r="6768" spans="1:46" x14ac:dyDescent="0.25">
      <c r="A6768" s="60">
        <v>102853.94495515805</v>
      </c>
      <c r="B6768" s="54">
        <f t="shared" si="269"/>
        <v>13</v>
      </c>
      <c r="C6768" s="54">
        <f t="shared" si="270"/>
        <v>6759</v>
      </c>
      <c r="D6768" s="60">
        <v>102853.94495515805</v>
      </c>
      <c r="G6768" s="63"/>
      <c r="I6768" s="64"/>
      <c r="J6768" s="64"/>
      <c r="K6768" s="65"/>
      <c r="M6768" s="64"/>
      <c r="N6768" s="66"/>
      <c r="O6768" s="66"/>
      <c r="Q6768" s="67"/>
      <c r="R6768" s="68"/>
      <c r="S6768" s="63"/>
      <c r="AC6768" s="63">
        <v>99785.920671511441</v>
      </c>
      <c r="AD6768" s="63"/>
      <c r="AE6768" s="54" t="s">
        <v>176</v>
      </c>
      <c r="AG6768" s="63"/>
      <c r="AK6768" s="64"/>
      <c r="AL6768" s="64"/>
      <c r="AM6768" s="65"/>
      <c r="AO6768" s="64"/>
      <c r="AP6768" s="66"/>
      <c r="AQ6768" s="66"/>
      <c r="AS6768" s="67"/>
      <c r="AT6768" s="68"/>
    </row>
    <row r="6769" spans="1:46" x14ac:dyDescent="0.25">
      <c r="A6769" s="60">
        <v>102869.56788393203</v>
      </c>
      <c r="B6769" s="54">
        <f t="shared" si="269"/>
        <v>14</v>
      </c>
      <c r="C6769" s="54">
        <f t="shared" si="270"/>
        <v>6760</v>
      </c>
      <c r="D6769" s="60">
        <v>102869.56788393203</v>
      </c>
      <c r="G6769" s="63"/>
      <c r="I6769" s="64"/>
      <c r="J6769" s="64"/>
      <c r="K6769" s="65"/>
      <c r="M6769" s="64"/>
      <c r="N6769" s="66"/>
      <c r="O6769" s="66"/>
      <c r="Q6769" s="67"/>
      <c r="R6769" s="68"/>
      <c r="S6769" s="63"/>
      <c r="AC6769" s="63">
        <v>99801.456355562899</v>
      </c>
      <c r="AD6769" s="63"/>
      <c r="AE6769" s="54" t="s">
        <v>177</v>
      </c>
      <c r="AG6769" s="63"/>
      <c r="AK6769" s="64"/>
      <c r="AL6769" s="64"/>
      <c r="AM6769" s="65"/>
      <c r="AO6769" s="64"/>
      <c r="AP6769" s="66"/>
      <c r="AQ6769" s="66"/>
      <c r="AS6769" s="67"/>
      <c r="AT6769" s="68"/>
    </row>
    <row r="6770" spans="1:46" x14ac:dyDescent="0.25">
      <c r="A6770" s="60">
        <v>102885.10000868421</v>
      </c>
      <c r="B6770" s="54">
        <f t="shared" si="269"/>
        <v>15</v>
      </c>
      <c r="C6770" s="54">
        <f t="shared" si="270"/>
        <v>6761</v>
      </c>
      <c r="D6770" s="60">
        <v>102885.10000868421</v>
      </c>
      <c r="G6770" s="63"/>
      <c r="I6770" s="64"/>
      <c r="J6770" s="64"/>
      <c r="K6770" s="65"/>
      <c r="M6770" s="64"/>
      <c r="N6770" s="66"/>
      <c r="O6770" s="66"/>
      <c r="Q6770" s="67"/>
      <c r="R6770" s="68"/>
      <c r="S6770" s="63"/>
      <c r="AC6770" s="63">
        <v>99815.415937328245</v>
      </c>
      <c r="AD6770" s="63"/>
      <c r="AE6770" s="54" t="s">
        <v>176</v>
      </c>
      <c r="AG6770" s="63"/>
      <c r="AK6770" s="64"/>
      <c r="AL6770" s="64"/>
      <c r="AM6770" s="65"/>
      <c r="AO6770" s="64"/>
      <c r="AP6770" s="66"/>
      <c r="AQ6770" s="66"/>
      <c r="AS6770" s="67"/>
      <c r="AT6770" s="68"/>
    </row>
    <row r="6771" spans="1:46" x14ac:dyDescent="0.25">
      <c r="A6771" s="60">
        <v>102900.51425069384</v>
      </c>
      <c r="B6771" s="54">
        <f t="shared" si="269"/>
        <v>16</v>
      </c>
      <c r="C6771" s="54">
        <f t="shared" si="270"/>
        <v>6762</v>
      </c>
      <c r="D6771" s="60">
        <v>102900.51425069384</v>
      </c>
      <c r="G6771" s="63"/>
      <c r="I6771" s="64"/>
      <c r="J6771" s="64"/>
      <c r="K6771" s="65"/>
      <c r="M6771" s="64"/>
      <c r="N6771" s="66"/>
      <c r="O6771" s="66"/>
      <c r="Q6771" s="67"/>
      <c r="R6771" s="68"/>
      <c r="S6771" s="63"/>
      <c r="AC6771" s="63">
        <v>99830.976593117695</v>
      </c>
      <c r="AD6771" s="63"/>
      <c r="AE6771" s="54" t="s">
        <v>177</v>
      </c>
      <c r="AG6771" s="63"/>
      <c r="AK6771" s="64"/>
      <c r="AL6771" s="64"/>
      <c r="AM6771" s="65"/>
      <c r="AO6771" s="64"/>
      <c r="AP6771" s="66"/>
      <c r="AQ6771" s="66"/>
      <c r="AS6771" s="67"/>
      <c r="AT6771" s="68"/>
    </row>
    <row r="6772" spans="1:46" x14ac:dyDescent="0.25">
      <c r="A6772" s="60">
        <v>102915.80206910474</v>
      </c>
      <c r="B6772" s="54">
        <f t="shared" si="269"/>
        <v>17</v>
      </c>
      <c r="C6772" s="54">
        <f t="shared" si="270"/>
        <v>6763</v>
      </c>
      <c r="D6772" s="60">
        <v>102915.80206910474</v>
      </c>
      <c r="G6772" s="63"/>
      <c r="I6772" s="64"/>
      <c r="J6772" s="64"/>
      <c r="K6772" s="65"/>
      <c r="M6772" s="64"/>
      <c r="N6772" s="66"/>
      <c r="O6772" s="66"/>
      <c r="Q6772" s="67"/>
      <c r="R6772" s="68"/>
      <c r="S6772" s="63"/>
      <c r="AC6772" s="63">
        <v>99844.946260156576</v>
      </c>
      <c r="AD6772" s="63"/>
      <c r="AE6772" s="54" t="s">
        <v>176</v>
      </c>
      <c r="AG6772" s="63"/>
      <c r="AK6772" s="64"/>
      <c r="AL6772" s="64"/>
      <c r="AM6772" s="65"/>
      <c r="AO6772" s="64"/>
      <c r="AP6772" s="66"/>
      <c r="AQ6772" s="66"/>
      <c r="AS6772" s="67"/>
      <c r="AT6772" s="68"/>
    </row>
    <row r="6773" spans="1:46" x14ac:dyDescent="0.25">
      <c r="A6773" s="60">
        <v>102930.95775724296</v>
      </c>
      <c r="B6773" s="54">
        <f t="shared" si="269"/>
        <v>18</v>
      </c>
      <c r="C6773" s="54">
        <f t="shared" si="270"/>
        <v>6764</v>
      </c>
      <c r="D6773" s="60">
        <v>102930.95775724296</v>
      </c>
      <c r="G6773" s="63"/>
      <c r="I6773" s="64"/>
      <c r="J6773" s="64"/>
      <c r="K6773" s="65"/>
      <c r="M6773" s="64"/>
      <c r="N6773" s="66"/>
      <c r="O6773" s="66"/>
      <c r="Q6773" s="67"/>
      <c r="R6773" s="68"/>
      <c r="S6773" s="63"/>
      <c r="AC6773" s="63">
        <v>99860.376279786695</v>
      </c>
      <c r="AD6773" s="63"/>
      <c r="AE6773" s="54" t="s">
        <v>177</v>
      </c>
      <c r="AG6773" s="63"/>
      <c r="AK6773" s="64"/>
      <c r="AL6773" s="64"/>
      <c r="AM6773" s="65"/>
      <c r="AO6773" s="64"/>
      <c r="AP6773" s="66"/>
      <c r="AQ6773" s="66"/>
      <c r="AS6773" s="67"/>
      <c r="AT6773" s="68"/>
    </row>
    <row r="6774" spans="1:46" x14ac:dyDescent="0.25">
      <c r="A6774" s="60">
        <v>102945.98754494358</v>
      </c>
      <c r="B6774" s="54">
        <f t="shared" si="269"/>
        <v>19</v>
      </c>
      <c r="C6774" s="54">
        <f t="shared" si="270"/>
        <v>6765</v>
      </c>
      <c r="D6774" s="60">
        <v>102945.98754494358</v>
      </c>
      <c r="G6774" s="63"/>
      <c r="I6774" s="64"/>
      <c r="J6774" s="64"/>
      <c r="K6774" s="65"/>
      <c r="M6774" s="64"/>
      <c r="N6774" s="66"/>
      <c r="O6774" s="66"/>
      <c r="Q6774" s="67"/>
      <c r="R6774" s="68"/>
      <c r="S6774" s="63"/>
      <c r="AC6774" s="63">
        <v>99874.512295766268</v>
      </c>
      <c r="AD6774" s="63"/>
      <c r="AE6774" s="54" t="s">
        <v>176</v>
      </c>
      <c r="AG6774" s="63"/>
      <c r="AK6774" s="64"/>
      <c r="AL6774" s="64"/>
      <c r="AM6774" s="65"/>
      <c r="AO6774" s="64"/>
      <c r="AP6774" s="66"/>
      <c r="AQ6774" s="66"/>
      <c r="AS6774" s="67"/>
      <c r="AT6774" s="68"/>
    </row>
    <row r="6775" spans="1:46" x14ac:dyDescent="0.25">
      <c r="A6775" s="60">
        <v>102960.90524472436</v>
      </c>
      <c r="B6775" s="54">
        <f t="shared" si="269"/>
        <v>20</v>
      </c>
      <c r="C6775" s="54">
        <f t="shared" si="270"/>
        <v>6766</v>
      </c>
      <c r="D6775" s="60">
        <v>102960.90524472436</v>
      </c>
      <c r="G6775" s="63"/>
      <c r="I6775" s="64"/>
      <c r="J6775" s="64"/>
      <c r="K6775" s="65"/>
      <c r="M6775" s="64"/>
      <c r="N6775" s="66"/>
      <c r="O6775" s="66"/>
      <c r="Q6775" s="67"/>
      <c r="R6775" s="68"/>
      <c r="S6775" s="63"/>
      <c r="AC6775" s="63">
        <v>99889.690099525265</v>
      </c>
      <c r="AD6775" s="63"/>
      <c r="AE6775" s="54" t="s">
        <v>177</v>
      </c>
      <c r="AG6775" s="63"/>
      <c r="AK6775" s="64"/>
      <c r="AL6775" s="64"/>
      <c r="AM6775" s="65"/>
      <c r="AO6775" s="64"/>
      <c r="AP6775" s="66"/>
      <c r="AQ6775" s="66"/>
      <c r="AS6775" s="67"/>
      <c r="AT6775" s="68"/>
    </row>
    <row r="6776" spans="1:46" x14ac:dyDescent="0.25">
      <c r="A6776" s="60">
        <v>102975.73086779797</v>
      </c>
      <c r="B6776" s="54">
        <f t="shared" si="269"/>
        <v>21</v>
      </c>
      <c r="C6776" s="54">
        <f t="shared" si="270"/>
        <v>6767</v>
      </c>
      <c r="D6776" s="60">
        <v>102975.73086779797</v>
      </c>
      <c r="G6776" s="63"/>
      <c r="I6776" s="64"/>
      <c r="J6776" s="64"/>
      <c r="K6776" s="65"/>
      <c r="M6776" s="64"/>
      <c r="N6776" s="66"/>
      <c r="O6776" s="66"/>
      <c r="Q6776" s="67"/>
      <c r="R6776" s="68"/>
      <c r="S6776" s="63"/>
      <c r="AC6776" s="63">
        <v>99904.114293511026</v>
      </c>
      <c r="AD6776" s="63"/>
      <c r="AE6776" s="54" t="s">
        <v>176</v>
      </c>
      <c r="AG6776" s="63"/>
      <c r="AK6776" s="64"/>
      <c r="AL6776" s="64"/>
      <c r="AM6776" s="65"/>
      <c r="AO6776" s="64"/>
      <c r="AP6776" s="66"/>
      <c r="AQ6776" s="66"/>
      <c r="AS6776" s="67"/>
      <c r="AT6776" s="68"/>
    </row>
    <row r="6777" spans="1:46" x14ac:dyDescent="0.25">
      <c r="A6777" s="60">
        <v>102990.49174992181</v>
      </c>
      <c r="B6777" s="54">
        <f t="shared" si="269"/>
        <v>22</v>
      </c>
      <c r="C6777" s="54">
        <f t="shared" si="270"/>
        <v>6768</v>
      </c>
      <c r="D6777" s="60">
        <v>102990.49174992181</v>
      </c>
      <c r="G6777" s="63"/>
      <c r="I6777" s="64"/>
      <c r="J6777" s="64"/>
      <c r="K6777" s="65"/>
      <c r="M6777" s="64"/>
      <c r="N6777" s="66"/>
      <c r="O6777" s="66"/>
      <c r="Q6777" s="67"/>
      <c r="R6777" s="68"/>
      <c r="S6777" s="63"/>
      <c r="AC6777" s="63">
        <v>99918.9677980938</v>
      </c>
      <c r="AD6777" s="63"/>
      <c r="AE6777" s="54" t="s">
        <v>177</v>
      </c>
      <c r="AG6777" s="63"/>
      <c r="AK6777" s="64"/>
      <c r="AL6777" s="64"/>
      <c r="AM6777" s="65"/>
      <c r="AO6777" s="64"/>
      <c r="AP6777" s="66"/>
      <c r="AQ6777" s="66"/>
      <c r="AS6777" s="67"/>
      <c r="AT6777" s="68"/>
    </row>
    <row r="6778" spans="1:46" x14ac:dyDescent="0.25">
      <c r="A6778" s="60">
        <v>103005.21720387368</v>
      </c>
      <c r="B6778" s="54">
        <f t="shared" si="269"/>
        <v>23</v>
      </c>
      <c r="C6778" s="54">
        <f t="shared" si="270"/>
        <v>6769</v>
      </c>
      <c r="D6778" s="60">
        <v>103005.21720387368</v>
      </c>
      <c r="G6778" s="63"/>
      <c r="I6778" s="64"/>
      <c r="J6778" s="64"/>
      <c r="K6778" s="65"/>
      <c r="M6778" s="64"/>
      <c r="N6778" s="66"/>
      <c r="O6778" s="66"/>
      <c r="Q6778" s="67"/>
      <c r="R6778" s="68"/>
      <c r="S6778" s="63"/>
      <c r="AC6778" s="63">
        <v>99933.747981499881</v>
      </c>
      <c r="AD6778" s="63"/>
      <c r="AE6778" s="54" t="s">
        <v>176</v>
      </c>
      <c r="AG6778" s="63"/>
      <c r="AK6778" s="64"/>
      <c r="AL6778" s="64"/>
      <c r="AM6778" s="65"/>
      <c r="AO6778" s="64"/>
      <c r="AP6778" s="66"/>
      <c r="AQ6778" s="66"/>
      <c r="AS6778" s="67"/>
      <c r="AT6778" s="68"/>
    </row>
    <row r="6779" spans="1:46" x14ac:dyDescent="0.25">
      <c r="A6779" s="60">
        <v>103019.94055642793</v>
      </c>
      <c r="B6779" s="54">
        <f t="shared" si="269"/>
        <v>24</v>
      </c>
      <c r="C6779" s="54">
        <f t="shared" si="270"/>
        <v>6770</v>
      </c>
      <c r="D6779" s="60">
        <v>103019.94055642793</v>
      </c>
      <c r="G6779" s="63"/>
      <c r="I6779" s="64"/>
      <c r="J6779" s="64"/>
      <c r="K6779" s="65"/>
      <c r="M6779" s="64"/>
      <c r="N6779" s="66"/>
      <c r="O6779" s="66"/>
      <c r="Q6779" s="67"/>
      <c r="R6779" s="68"/>
      <c r="S6779" s="63"/>
      <c r="AC6779" s="63">
        <v>99948.261209724471</v>
      </c>
      <c r="AD6779" s="63"/>
      <c r="AE6779" s="54" t="s">
        <v>177</v>
      </c>
      <c r="AG6779" s="63"/>
      <c r="AK6779" s="64"/>
      <c r="AL6779" s="64"/>
      <c r="AM6779" s="65"/>
      <c r="AO6779" s="64"/>
      <c r="AP6779" s="66"/>
      <c r="AQ6779" s="66"/>
      <c r="AS6779" s="67"/>
      <c r="AT6779" s="68"/>
    </row>
    <row r="6780" spans="1:46" x14ac:dyDescent="0.25">
      <c r="A6780" s="60">
        <v>103034.69367748871</v>
      </c>
      <c r="B6780" s="54">
        <f t="shared" si="269"/>
        <v>1</v>
      </c>
      <c r="C6780" s="54">
        <f t="shared" si="270"/>
        <v>6771</v>
      </c>
      <c r="D6780" s="60">
        <v>103034.69367748871</v>
      </c>
      <c r="G6780" s="63"/>
      <c r="I6780" s="64"/>
      <c r="J6780" s="64"/>
      <c r="K6780" s="65"/>
      <c r="M6780" s="64"/>
      <c r="N6780" s="66"/>
      <c r="O6780" s="66"/>
      <c r="Q6780" s="67"/>
      <c r="R6780" s="68"/>
      <c r="S6780" s="63"/>
      <c r="AC6780" s="63">
        <v>99963.397457678802</v>
      </c>
      <c r="AD6780" s="63"/>
      <c r="AE6780" s="54" t="s">
        <v>176</v>
      </c>
      <c r="AG6780" s="63"/>
      <c r="AK6780" s="64"/>
      <c r="AL6780" s="64"/>
      <c r="AM6780" s="65"/>
      <c r="AO6780" s="64"/>
      <c r="AP6780" s="66"/>
      <c r="AQ6780" s="66"/>
      <c r="AS6780" s="67"/>
      <c r="AT6780" s="68"/>
    </row>
    <row r="6781" spans="1:46" x14ac:dyDescent="0.25">
      <c r="A6781" s="60">
        <v>103049.50797428703</v>
      </c>
      <c r="B6781" s="54">
        <f t="shared" si="269"/>
        <v>2</v>
      </c>
      <c r="C6781" s="54">
        <f t="shared" si="270"/>
        <v>6772</v>
      </c>
      <c r="D6781" s="60">
        <v>103049.50797428703</v>
      </c>
      <c r="G6781" s="63"/>
      <c r="I6781" s="64"/>
      <c r="J6781" s="64"/>
      <c r="K6781" s="65"/>
      <c r="M6781" s="64"/>
      <c r="N6781" s="66"/>
      <c r="O6781" s="66"/>
      <c r="Q6781" s="67"/>
      <c r="R6781" s="68"/>
      <c r="S6781" s="63"/>
      <c r="AC6781" s="63">
        <v>99977.614462775644</v>
      </c>
      <c r="AD6781" s="63"/>
      <c r="AE6781" s="54" t="s">
        <v>177</v>
      </c>
      <c r="AG6781" s="63"/>
      <c r="AK6781" s="64"/>
      <c r="AL6781" s="64"/>
      <c r="AM6781" s="65"/>
      <c r="AO6781" s="64"/>
      <c r="AP6781" s="66"/>
      <c r="AQ6781" s="66"/>
      <c r="AS6781" s="67"/>
      <c r="AT6781" s="68"/>
    </row>
    <row r="6782" spans="1:46" x14ac:dyDescent="0.25">
      <c r="A6782" s="60">
        <v>103064.41011903621</v>
      </c>
      <c r="B6782" s="54">
        <f t="shared" si="269"/>
        <v>3</v>
      </c>
      <c r="C6782" s="54">
        <f t="shared" si="270"/>
        <v>6773</v>
      </c>
      <c r="D6782" s="60">
        <v>103064.41011903621</v>
      </c>
      <c r="G6782" s="63"/>
      <c r="I6782" s="64"/>
      <c r="J6782" s="64"/>
      <c r="K6782" s="65"/>
      <c r="M6782" s="64"/>
      <c r="N6782" s="66"/>
      <c r="O6782" s="66"/>
      <c r="Q6782" s="67"/>
      <c r="R6782" s="68"/>
      <c r="S6782" s="63"/>
      <c r="AC6782" s="63">
        <v>99993.034409100655</v>
      </c>
      <c r="AD6782" s="63"/>
      <c r="AE6782" s="54" t="s">
        <v>176</v>
      </c>
      <c r="AG6782" s="63"/>
      <c r="AK6782" s="64"/>
      <c r="AL6782" s="64"/>
      <c r="AM6782" s="65"/>
      <c r="AO6782" s="64"/>
      <c r="AP6782" s="66"/>
      <c r="AQ6782" s="66"/>
      <c r="AS6782" s="67"/>
      <c r="AT6782" s="68"/>
    </row>
    <row r="6783" spans="1:46" x14ac:dyDescent="0.25">
      <c r="A6783" s="60">
        <v>103079.42269183882</v>
      </c>
      <c r="B6783" s="54">
        <f t="shared" si="269"/>
        <v>4</v>
      </c>
      <c r="C6783" s="54">
        <f t="shared" si="270"/>
        <v>6774</v>
      </c>
      <c r="D6783" s="60">
        <v>103079.42269183882</v>
      </c>
      <c r="G6783" s="63"/>
      <c r="I6783" s="64"/>
      <c r="J6783" s="64"/>
      <c r="K6783" s="65"/>
      <c r="M6783" s="64"/>
      <c r="N6783" s="66"/>
      <c r="O6783" s="66"/>
      <c r="Q6783" s="67"/>
      <c r="R6783" s="68"/>
      <c r="S6783" s="63"/>
      <c r="AC6783" s="63">
        <v>100007.05823819013</v>
      </c>
      <c r="AD6783" s="63"/>
      <c r="AE6783" s="54" t="s">
        <v>177</v>
      </c>
      <c r="AG6783" s="63"/>
      <c r="AK6783" s="64"/>
      <c r="AL6783" s="64"/>
      <c r="AM6783" s="65"/>
      <c r="AO6783" s="64"/>
      <c r="AP6783" s="66"/>
      <c r="AQ6783" s="66"/>
      <c r="AS6783" s="67"/>
      <c r="AT6783" s="68"/>
    </row>
    <row r="6784" spans="1:46" x14ac:dyDescent="0.25">
      <c r="A6784" s="60">
        <v>103094.55932376813</v>
      </c>
      <c r="B6784" s="54">
        <f t="shared" si="269"/>
        <v>5</v>
      </c>
      <c r="C6784" s="54">
        <f t="shared" si="270"/>
        <v>6775</v>
      </c>
      <c r="D6784" s="60">
        <v>103094.55932376813</v>
      </c>
      <c r="G6784" s="63"/>
      <c r="I6784" s="64"/>
      <c r="J6784" s="64"/>
      <c r="K6784" s="65"/>
      <c r="M6784" s="64"/>
      <c r="N6784" s="66"/>
      <c r="O6784" s="66"/>
      <c r="Q6784" s="67"/>
      <c r="R6784" s="68"/>
      <c r="S6784" s="63"/>
      <c r="AC6784" s="63">
        <v>100022.62960294634</v>
      </c>
      <c r="AD6784" s="63"/>
      <c r="AE6784" s="54" t="s">
        <v>176</v>
      </c>
      <c r="AG6784" s="63"/>
      <c r="AK6784" s="64"/>
      <c r="AL6784" s="64"/>
      <c r="AM6784" s="65"/>
      <c r="AO6784" s="64"/>
      <c r="AP6784" s="66"/>
      <c r="AQ6784" s="66"/>
      <c r="AS6784" s="67"/>
      <c r="AT6784" s="68"/>
    </row>
    <row r="6785" spans="1:46" x14ac:dyDescent="0.25">
      <c r="A6785" s="60">
        <v>103109.82894856483</v>
      </c>
      <c r="B6785" s="54">
        <f t="shared" si="269"/>
        <v>6</v>
      </c>
      <c r="C6785" s="54">
        <f t="shared" si="270"/>
        <v>6776</v>
      </c>
      <c r="D6785" s="60">
        <v>103109.82894856483</v>
      </c>
      <c r="G6785" s="63"/>
      <c r="I6785" s="64"/>
      <c r="J6785" s="64"/>
      <c r="K6785" s="65"/>
      <c r="M6785" s="64"/>
      <c r="N6785" s="66"/>
      <c r="O6785" s="66"/>
      <c r="Q6785" s="67"/>
      <c r="R6785" s="68"/>
      <c r="S6785" s="63"/>
      <c r="AC6785" s="63">
        <v>100036.60861021653</v>
      </c>
      <c r="AD6785" s="63"/>
      <c r="AE6785" s="54" t="s">
        <v>177</v>
      </c>
      <c r="AG6785" s="63"/>
      <c r="AK6785" s="64"/>
      <c r="AL6785" s="64"/>
      <c r="AM6785" s="65"/>
      <c r="AO6785" s="64"/>
      <c r="AP6785" s="66"/>
      <c r="AQ6785" s="66"/>
      <c r="AS6785" s="67"/>
      <c r="AT6785" s="68"/>
    </row>
    <row r="6786" spans="1:46" x14ac:dyDescent="0.25">
      <c r="A6786" s="60">
        <v>103125.22582279937</v>
      </c>
      <c r="B6786" s="54">
        <f t="shared" si="269"/>
        <v>7</v>
      </c>
      <c r="C6786" s="54">
        <f t="shared" si="270"/>
        <v>6777</v>
      </c>
      <c r="D6786" s="60">
        <v>103125.22582279937</v>
      </c>
      <c r="G6786" s="63"/>
      <c r="I6786" s="64"/>
      <c r="J6786" s="64"/>
      <c r="K6786" s="65"/>
      <c r="M6786" s="64"/>
      <c r="N6786" s="66"/>
      <c r="O6786" s="66"/>
      <c r="Q6786" s="67"/>
      <c r="R6786" s="68"/>
      <c r="S6786" s="63"/>
      <c r="AC6786" s="63">
        <v>100052.16895577172</v>
      </c>
      <c r="AD6786" s="63"/>
      <c r="AE6786" s="54" t="s">
        <v>176</v>
      </c>
      <c r="AG6786" s="63"/>
      <c r="AK6786" s="64"/>
      <c r="AL6786" s="64"/>
      <c r="AM6786" s="65"/>
      <c r="AO6786" s="64"/>
      <c r="AP6786" s="66"/>
      <c r="AQ6786" s="66"/>
      <c r="AS6786" s="67"/>
      <c r="AT6786" s="68"/>
    </row>
    <row r="6787" spans="1:46" x14ac:dyDescent="0.25">
      <c r="A6787" s="60">
        <v>103140.74391197599</v>
      </c>
      <c r="B6787" s="54">
        <f t="shared" si="269"/>
        <v>8</v>
      </c>
      <c r="C6787" s="54">
        <f t="shared" si="270"/>
        <v>6778</v>
      </c>
      <c r="D6787" s="60">
        <v>103140.74391197599</v>
      </c>
      <c r="G6787" s="63"/>
      <c r="I6787" s="64"/>
      <c r="J6787" s="64"/>
      <c r="K6787" s="65"/>
      <c r="M6787" s="64"/>
      <c r="N6787" s="66"/>
      <c r="O6787" s="66"/>
      <c r="Q6787" s="67"/>
      <c r="R6787" s="68"/>
      <c r="S6787" s="63"/>
      <c r="AC6787" s="63">
        <v>100066.267997941</v>
      </c>
      <c r="AD6787" s="63"/>
      <c r="AE6787" s="54" t="s">
        <v>177</v>
      </c>
      <c r="AG6787" s="63"/>
      <c r="AK6787" s="64"/>
      <c r="AL6787" s="64"/>
      <c r="AM6787" s="65"/>
      <c r="AO6787" s="64"/>
      <c r="AP6787" s="66"/>
      <c r="AQ6787" s="66"/>
      <c r="AS6787" s="67"/>
      <c r="AT6787" s="68"/>
    </row>
    <row r="6788" spans="1:46" x14ac:dyDescent="0.25">
      <c r="A6788" s="60">
        <v>103156.35609004181</v>
      </c>
      <c r="B6788" s="54">
        <f t="shared" si="269"/>
        <v>9</v>
      </c>
      <c r="C6788" s="54">
        <f t="shared" si="270"/>
        <v>6779</v>
      </c>
      <c r="D6788" s="60">
        <v>103156.35609004181</v>
      </c>
      <c r="G6788" s="63"/>
      <c r="I6788" s="64"/>
      <c r="J6788" s="64"/>
      <c r="K6788" s="65"/>
      <c r="M6788" s="64"/>
      <c r="N6788" s="66"/>
      <c r="O6788" s="66"/>
      <c r="Q6788" s="67"/>
      <c r="R6788" s="68"/>
      <c r="S6788" s="63"/>
      <c r="AC6788" s="63">
        <v>100081.65820526285</v>
      </c>
      <c r="AD6788" s="63"/>
      <c r="AE6788" s="54" t="s">
        <v>176</v>
      </c>
      <c r="AG6788" s="63"/>
      <c r="AK6788" s="64"/>
      <c r="AL6788" s="64"/>
      <c r="AM6788" s="65"/>
      <c r="AO6788" s="64"/>
      <c r="AP6788" s="66"/>
      <c r="AQ6788" s="66"/>
      <c r="AS6788" s="67"/>
      <c r="AT6788" s="68"/>
    </row>
    <row r="6789" spans="1:46" x14ac:dyDescent="0.25">
      <c r="A6789" s="60">
        <v>103172.04440415232</v>
      </c>
      <c r="B6789" s="54">
        <f t="shared" si="269"/>
        <v>10</v>
      </c>
      <c r="C6789" s="54">
        <f t="shared" si="270"/>
        <v>6780</v>
      </c>
      <c r="D6789" s="60">
        <v>103172.04440415232</v>
      </c>
      <c r="G6789" s="63"/>
      <c r="I6789" s="64"/>
      <c r="J6789" s="64"/>
      <c r="K6789" s="65"/>
      <c r="M6789" s="64"/>
      <c r="N6789" s="66"/>
      <c r="O6789" s="66"/>
      <c r="Q6789" s="67"/>
      <c r="R6789" s="68"/>
      <c r="S6789" s="63"/>
      <c r="AC6789" s="63">
        <v>100096.021047852</v>
      </c>
      <c r="AD6789" s="63"/>
      <c r="AE6789" s="54" t="s">
        <v>177</v>
      </c>
      <c r="AG6789" s="63"/>
      <c r="AK6789" s="64"/>
      <c r="AL6789" s="64"/>
      <c r="AM6789" s="65"/>
      <c r="AO6789" s="64"/>
      <c r="AP6789" s="66"/>
      <c r="AQ6789" s="66"/>
      <c r="AS6789" s="67"/>
      <c r="AT6789" s="68"/>
    </row>
    <row r="6790" spans="1:46" x14ac:dyDescent="0.25">
      <c r="A6790" s="60">
        <v>103187.76490927953</v>
      </c>
      <c r="B6790" s="54">
        <f t="shared" si="269"/>
        <v>11</v>
      </c>
      <c r="C6790" s="54">
        <f t="shared" si="270"/>
        <v>6781</v>
      </c>
      <c r="D6790" s="60">
        <v>103187.76490927953</v>
      </c>
      <c r="G6790" s="63"/>
      <c r="I6790" s="64"/>
      <c r="J6790" s="64"/>
      <c r="K6790" s="65"/>
      <c r="M6790" s="64"/>
      <c r="N6790" s="66"/>
      <c r="O6790" s="66"/>
      <c r="Q6790" s="67"/>
      <c r="R6790" s="68"/>
      <c r="S6790" s="63"/>
      <c r="AC6790" s="63">
        <v>100111.11222530156</v>
      </c>
      <c r="AD6790" s="63"/>
      <c r="AE6790" s="54" t="s">
        <v>176</v>
      </c>
      <c r="AG6790" s="63"/>
      <c r="AK6790" s="64"/>
      <c r="AL6790" s="64"/>
      <c r="AM6790" s="65"/>
      <c r="AO6790" s="64"/>
      <c r="AP6790" s="66"/>
      <c r="AQ6790" s="66"/>
      <c r="AS6790" s="67"/>
      <c r="AT6790" s="68"/>
    </row>
    <row r="6791" spans="1:46" x14ac:dyDescent="0.25">
      <c r="A6791" s="60">
        <v>103203.49478959106</v>
      </c>
      <c r="B6791" s="54">
        <f t="shared" si="269"/>
        <v>12</v>
      </c>
      <c r="C6791" s="54">
        <f t="shared" si="270"/>
        <v>6782</v>
      </c>
      <c r="D6791" s="60">
        <v>103203.49478959106</v>
      </c>
      <c r="G6791" s="63"/>
      <c r="I6791" s="64"/>
      <c r="J6791" s="64"/>
      <c r="K6791" s="65"/>
      <c r="M6791" s="64"/>
      <c r="N6791" s="66"/>
      <c r="O6791" s="66"/>
      <c r="Q6791" s="67"/>
      <c r="R6791" s="68"/>
      <c r="S6791" s="63"/>
      <c r="AC6791" s="63">
        <v>100125.82435754221</v>
      </c>
      <c r="AD6791" s="63"/>
      <c r="AE6791" s="54" t="s">
        <v>177</v>
      </c>
      <c r="AG6791" s="63"/>
      <c r="AK6791" s="64"/>
      <c r="AL6791" s="64"/>
      <c r="AM6791" s="65"/>
      <c r="AO6791" s="64"/>
      <c r="AP6791" s="66"/>
      <c r="AQ6791" s="66"/>
      <c r="AS6791" s="67"/>
      <c r="AT6791" s="68"/>
    </row>
    <row r="6792" spans="1:46" x14ac:dyDescent="0.25">
      <c r="A6792" s="60">
        <v>103219.18421390047</v>
      </c>
      <c r="B6792" s="54">
        <f t="shared" si="269"/>
        <v>13</v>
      </c>
      <c r="C6792" s="54">
        <f t="shared" si="270"/>
        <v>6783</v>
      </c>
      <c r="D6792" s="60">
        <v>103219.18421390047</v>
      </c>
      <c r="G6792" s="63"/>
      <c r="I6792" s="64"/>
      <c r="J6792" s="64"/>
      <c r="K6792" s="65"/>
      <c r="M6792" s="64"/>
      <c r="N6792" s="66"/>
      <c r="O6792" s="66"/>
      <c r="Q6792" s="67"/>
      <c r="R6792" s="68"/>
      <c r="S6792" s="63"/>
      <c r="AC6792" s="63">
        <v>100140.54223146429</v>
      </c>
      <c r="AD6792" s="63"/>
      <c r="AE6792" s="54" t="s">
        <v>176</v>
      </c>
      <c r="AG6792" s="63"/>
      <c r="AK6792" s="64"/>
      <c r="AL6792" s="64"/>
      <c r="AM6792" s="65"/>
      <c r="AO6792" s="64"/>
      <c r="AP6792" s="66"/>
      <c r="AQ6792" s="66"/>
      <c r="AS6792" s="67"/>
      <c r="AT6792" s="68"/>
    </row>
    <row r="6793" spans="1:46" x14ac:dyDescent="0.25">
      <c r="A6793" s="60">
        <v>103234.81430437369</v>
      </c>
      <c r="B6793" s="54">
        <f t="shared" si="269"/>
        <v>14</v>
      </c>
      <c r="C6793" s="54">
        <f t="shared" si="270"/>
        <v>6784</v>
      </c>
      <c r="D6793" s="60">
        <v>103234.81430437369</v>
      </c>
      <c r="G6793" s="63"/>
      <c r="I6793" s="64"/>
      <c r="J6793" s="64"/>
      <c r="K6793" s="65"/>
      <c r="M6793" s="64"/>
      <c r="N6793" s="66"/>
      <c r="O6793" s="66"/>
      <c r="Q6793" s="67"/>
      <c r="R6793" s="68"/>
      <c r="S6793" s="63"/>
      <c r="AC6793" s="63">
        <v>100155.60690760845</v>
      </c>
      <c r="AD6793" s="63"/>
      <c r="AE6793" s="54" t="s">
        <v>177</v>
      </c>
      <c r="AG6793" s="63"/>
      <c r="AK6793" s="64"/>
      <c r="AL6793" s="64"/>
      <c r="AM6793" s="65"/>
      <c r="AO6793" s="64"/>
      <c r="AP6793" s="66"/>
      <c r="AQ6793" s="66"/>
      <c r="AS6793" s="67"/>
      <c r="AT6793" s="68"/>
    </row>
    <row r="6794" spans="1:46" x14ac:dyDescent="0.25">
      <c r="A6794" s="60">
        <v>103250.34271904826</v>
      </c>
      <c r="B6794" s="54">
        <f t="shared" si="269"/>
        <v>15</v>
      </c>
      <c r="C6794" s="54">
        <f t="shared" si="270"/>
        <v>6785</v>
      </c>
      <c r="D6794" s="60">
        <v>103250.34271904826</v>
      </c>
      <c r="G6794" s="63"/>
      <c r="I6794" s="64"/>
      <c r="J6794" s="64"/>
      <c r="K6794" s="65"/>
      <c r="M6794" s="64"/>
      <c r="N6794" s="66"/>
      <c r="O6794" s="66"/>
      <c r="Q6794" s="67"/>
      <c r="R6794" s="68"/>
      <c r="S6794" s="63"/>
      <c r="AC6794" s="63">
        <v>100169.95429529343</v>
      </c>
      <c r="AD6794" s="63"/>
      <c r="AE6794" s="54" t="s">
        <v>176</v>
      </c>
      <c r="AG6794" s="63"/>
      <c r="AK6794" s="64"/>
      <c r="AL6794" s="64"/>
      <c r="AM6794" s="65"/>
      <c r="AO6794" s="64"/>
      <c r="AP6794" s="66"/>
      <c r="AQ6794" s="66"/>
      <c r="AS6794" s="67"/>
      <c r="AT6794" s="68"/>
    </row>
    <row r="6795" spans="1:46" x14ac:dyDescent="0.25">
      <c r="A6795" s="60">
        <v>103265.762091293</v>
      </c>
      <c r="B6795" s="54">
        <f t="shared" si="269"/>
        <v>16</v>
      </c>
      <c r="C6795" s="54">
        <f t="shared" si="270"/>
        <v>6786</v>
      </c>
      <c r="D6795" s="60">
        <v>103265.762091293</v>
      </c>
      <c r="G6795" s="63"/>
      <c r="I6795" s="64"/>
      <c r="J6795" s="64"/>
      <c r="K6795" s="65"/>
      <c r="M6795" s="64"/>
      <c r="N6795" s="66"/>
      <c r="O6795" s="66"/>
      <c r="Q6795" s="67"/>
      <c r="R6795" s="68"/>
      <c r="S6795" s="63"/>
      <c r="AC6795" s="63">
        <v>100185.29709955258</v>
      </c>
      <c r="AD6795" s="63"/>
      <c r="AE6795" s="54" t="s">
        <v>177</v>
      </c>
      <c r="AG6795" s="63"/>
      <c r="AK6795" s="64"/>
      <c r="AL6795" s="64"/>
      <c r="AM6795" s="65"/>
      <c r="AO6795" s="64"/>
      <c r="AP6795" s="66"/>
      <c r="AQ6795" s="66"/>
      <c r="AS6795" s="67"/>
      <c r="AT6795" s="68"/>
    </row>
    <row r="6796" spans="1:46" x14ac:dyDescent="0.25">
      <c r="A6796" s="60">
        <v>103281.04697192414</v>
      </c>
      <c r="B6796" s="54">
        <f t="shared" ref="B6796:B6859" si="271">IF(B6795=24,1,B6795+1)</f>
        <v>17</v>
      </c>
      <c r="C6796" s="54">
        <f t="shared" ref="C6796:C6859" si="272">C6795+1</f>
        <v>6787</v>
      </c>
      <c r="D6796" s="60">
        <v>103281.04697192414</v>
      </c>
      <c r="G6796" s="63"/>
      <c r="I6796" s="64"/>
      <c r="J6796" s="64"/>
      <c r="K6796" s="65"/>
      <c r="M6796" s="64"/>
      <c r="N6796" s="66"/>
      <c r="O6796" s="66"/>
      <c r="Q6796" s="67"/>
      <c r="R6796" s="68"/>
      <c r="S6796" s="63"/>
      <c r="AC6796" s="63">
        <v>100199.35857589962</v>
      </c>
      <c r="AD6796" s="63"/>
      <c r="AE6796" s="54" t="s">
        <v>176</v>
      </c>
      <c r="AG6796" s="63"/>
      <c r="AK6796" s="64"/>
      <c r="AL6796" s="64"/>
      <c r="AM6796" s="65"/>
      <c r="AO6796" s="64"/>
      <c r="AP6796" s="66"/>
      <c r="AQ6796" s="66"/>
      <c r="AS6796" s="67"/>
      <c r="AT6796" s="68"/>
    </row>
    <row r="6797" spans="1:46" x14ac:dyDescent="0.25">
      <c r="A6797" s="60">
        <v>103296.20583774569</v>
      </c>
      <c r="B6797" s="54">
        <f t="shared" si="271"/>
        <v>18</v>
      </c>
      <c r="C6797" s="54">
        <f t="shared" si="272"/>
        <v>6788</v>
      </c>
      <c r="D6797" s="60">
        <v>103296.20583774569</v>
      </c>
      <c r="G6797" s="63"/>
      <c r="I6797" s="64"/>
      <c r="J6797" s="64"/>
      <c r="K6797" s="65"/>
      <c r="M6797" s="64"/>
      <c r="N6797" s="66"/>
      <c r="O6797" s="66"/>
      <c r="Q6797" s="67"/>
      <c r="R6797" s="68"/>
      <c r="S6797" s="63"/>
      <c r="AC6797" s="63">
        <v>100214.85800519539</v>
      </c>
      <c r="AD6797" s="63"/>
      <c r="AE6797" s="54" t="s">
        <v>177</v>
      </c>
      <c r="AG6797" s="63"/>
      <c r="AK6797" s="64"/>
      <c r="AL6797" s="64"/>
      <c r="AM6797" s="65"/>
      <c r="AO6797" s="64"/>
      <c r="AP6797" s="66"/>
      <c r="AQ6797" s="66"/>
      <c r="AS6797" s="67"/>
      <c r="AT6797" s="68"/>
    </row>
    <row r="6798" spans="1:46" x14ac:dyDescent="0.25">
      <c r="A6798" s="60">
        <v>103311.23292435147</v>
      </c>
      <c r="B6798" s="54">
        <f t="shared" si="271"/>
        <v>19</v>
      </c>
      <c r="C6798" s="54">
        <f t="shared" si="272"/>
        <v>6789</v>
      </c>
      <c r="D6798" s="60">
        <v>103311.23292435147</v>
      </c>
      <c r="G6798" s="63"/>
      <c r="I6798" s="64"/>
      <c r="J6798" s="64"/>
      <c r="K6798" s="65"/>
      <c r="M6798" s="64"/>
      <c r="N6798" s="66"/>
      <c r="O6798" s="66"/>
      <c r="Q6798" s="67"/>
      <c r="R6798" s="68"/>
      <c r="S6798" s="63"/>
      <c r="AC6798" s="63">
        <v>100228.77765985858</v>
      </c>
      <c r="AD6798" s="63"/>
      <c r="AE6798" s="54" t="s">
        <v>176</v>
      </c>
      <c r="AG6798" s="63"/>
      <c r="AK6798" s="64"/>
      <c r="AL6798" s="64"/>
      <c r="AM6798" s="65"/>
      <c r="AO6798" s="64"/>
      <c r="AP6798" s="66"/>
      <c r="AQ6798" s="66"/>
      <c r="AS6798" s="67"/>
      <c r="AT6798" s="68"/>
    </row>
    <row r="6799" spans="1:46" x14ac:dyDescent="0.25">
      <c r="A6799" s="60">
        <v>103326.15251957113</v>
      </c>
      <c r="B6799" s="54">
        <f t="shared" si="271"/>
        <v>20</v>
      </c>
      <c r="C6799" s="54">
        <f t="shared" si="272"/>
        <v>6790</v>
      </c>
      <c r="D6799" s="60">
        <v>103326.15251957113</v>
      </c>
      <c r="G6799" s="63"/>
      <c r="I6799" s="64"/>
      <c r="J6799" s="64"/>
      <c r="K6799" s="65"/>
      <c r="M6799" s="64"/>
      <c r="N6799" s="66"/>
      <c r="O6799" s="66"/>
      <c r="Q6799" s="67"/>
      <c r="R6799" s="68"/>
      <c r="S6799" s="63"/>
      <c r="AC6799" s="63">
        <v>100244.29800436553</v>
      </c>
      <c r="AD6799" s="63"/>
      <c r="AE6799" s="54" t="s">
        <v>177</v>
      </c>
      <c r="AG6799" s="63"/>
      <c r="AK6799" s="64"/>
      <c r="AL6799" s="64"/>
      <c r="AM6799" s="65"/>
      <c r="AO6799" s="64"/>
      <c r="AP6799" s="66"/>
      <c r="AQ6799" s="66"/>
      <c r="AS6799" s="67"/>
      <c r="AT6799" s="68"/>
    </row>
    <row r="6800" spans="1:46" x14ac:dyDescent="0.25">
      <c r="A6800" s="60">
        <v>103340.97538453899</v>
      </c>
      <c r="B6800" s="54">
        <f t="shared" si="271"/>
        <v>21</v>
      </c>
      <c r="C6800" s="54">
        <f t="shared" si="272"/>
        <v>6791</v>
      </c>
      <c r="D6800" s="60">
        <v>103340.97538453899</v>
      </c>
      <c r="G6800" s="63"/>
      <c r="I6800" s="64"/>
      <c r="J6800" s="64"/>
      <c r="K6800" s="65"/>
      <c r="M6800" s="64"/>
      <c r="N6800" s="66"/>
      <c r="O6800" s="66"/>
      <c r="Q6800" s="67"/>
      <c r="R6800" s="68"/>
      <c r="S6800" s="63"/>
      <c r="AC6800" s="63">
        <v>100258.24440556671</v>
      </c>
      <c r="AD6800" s="63"/>
      <c r="AE6800" s="54" t="s">
        <v>176</v>
      </c>
      <c r="AG6800" s="63"/>
      <c r="AK6800" s="64"/>
      <c r="AL6800" s="64"/>
      <c r="AM6800" s="65"/>
      <c r="AO6800" s="64"/>
      <c r="AP6800" s="66"/>
      <c r="AQ6800" s="66"/>
      <c r="AS6800" s="67"/>
      <c r="AT6800" s="68"/>
    </row>
    <row r="6801" spans="1:46" x14ac:dyDescent="0.25">
      <c r="A6801" s="60">
        <v>103355.73796983948</v>
      </c>
      <c r="B6801" s="54">
        <f t="shared" si="271"/>
        <v>22</v>
      </c>
      <c r="C6801" s="54">
        <f t="shared" si="272"/>
        <v>6792</v>
      </c>
      <c r="D6801" s="60">
        <v>103355.73796983948</v>
      </c>
      <c r="G6801" s="63"/>
      <c r="I6801" s="64"/>
      <c r="J6801" s="64"/>
      <c r="K6801" s="65"/>
      <c r="M6801" s="64"/>
      <c r="N6801" s="66"/>
      <c r="O6801" s="66"/>
      <c r="Q6801" s="67"/>
      <c r="R6801" s="68"/>
      <c r="S6801" s="63"/>
      <c r="AC6801" s="63">
        <v>100273.65509631624</v>
      </c>
      <c r="AD6801" s="63"/>
      <c r="AE6801" s="54" t="s">
        <v>177</v>
      </c>
      <c r="AG6801" s="63"/>
      <c r="AK6801" s="64"/>
      <c r="AL6801" s="64"/>
      <c r="AM6801" s="65"/>
      <c r="AO6801" s="64"/>
      <c r="AP6801" s="66"/>
      <c r="AQ6801" s="66"/>
      <c r="AS6801" s="67"/>
      <c r="AT6801" s="68"/>
    </row>
    <row r="6802" spans="1:46" x14ac:dyDescent="0.25">
      <c r="A6802" s="60">
        <v>103370.46073922422</v>
      </c>
      <c r="B6802" s="54">
        <f t="shared" si="271"/>
        <v>23</v>
      </c>
      <c r="C6802" s="54">
        <f t="shared" si="272"/>
        <v>6793</v>
      </c>
      <c r="D6802" s="60">
        <v>103370.46073922422</v>
      </c>
      <c r="G6802" s="63"/>
      <c r="I6802" s="64"/>
      <c r="J6802" s="64"/>
      <c r="K6802" s="65"/>
      <c r="M6802" s="64"/>
      <c r="N6802" s="66"/>
      <c r="O6802" s="66"/>
      <c r="Q6802" s="67"/>
      <c r="R6802" s="68"/>
      <c r="S6802" s="63"/>
      <c r="AC6802" s="63">
        <v>100287.78885630472</v>
      </c>
      <c r="AD6802" s="63"/>
      <c r="AE6802" s="54" t="s">
        <v>176</v>
      </c>
      <c r="AG6802" s="63"/>
      <c r="AK6802" s="64"/>
      <c r="AL6802" s="64"/>
      <c r="AM6802" s="65"/>
      <c r="AO6802" s="64"/>
      <c r="AP6802" s="66"/>
      <c r="AQ6802" s="66"/>
      <c r="AS6802" s="67"/>
      <c r="AT6802" s="68"/>
    </row>
    <row r="6803" spans="1:46" x14ac:dyDescent="0.25">
      <c r="A6803" s="60">
        <v>103385.18624765286</v>
      </c>
      <c r="B6803" s="54">
        <f t="shared" si="271"/>
        <v>24</v>
      </c>
      <c r="C6803" s="54">
        <f t="shared" si="272"/>
        <v>6794</v>
      </c>
      <c r="D6803" s="60">
        <v>103385.18624765286</v>
      </c>
      <c r="G6803" s="63"/>
      <c r="I6803" s="64"/>
      <c r="J6803" s="64"/>
      <c r="K6803" s="65"/>
      <c r="M6803" s="64"/>
      <c r="N6803" s="66"/>
      <c r="O6803" s="66"/>
      <c r="Q6803" s="67"/>
      <c r="R6803" s="68"/>
      <c r="S6803" s="63"/>
      <c r="AC6803" s="63">
        <v>100302.97531866468</v>
      </c>
      <c r="AD6803" s="63"/>
      <c r="AE6803" s="54" t="s">
        <v>177</v>
      </c>
      <c r="AG6803" s="63"/>
      <c r="AK6803" s="64"/>
      <c r="AL6803" s="64"/>
      <c r="AM6803" s="65"/>
      <c r="AO6803" s="64"/>
      <c r="AP6803" s="66"/>
      <c r="AQ6803" s="66"/>
      <c r="AS6803" s="67"/>
      <c r="AT6803" s="68"/>
    </row>
    <row r="6804" spans="1:46" x14ac:dyDescent="0.25">
      <c r="A6804" s="60">
        <v>103399.93678985443</v>
      </c>
      <c r="B6804" s="54">
        <f t="shared" si="271"/>
        <v>1</v>
      </c>
      <c r="C6804" s="54">
        <f t="shared" si="272"/>
        <v>6795</v>
      </c>
      <c r="D6804" s="60">
        <v>103399.93678985443</v>
      </c>
      <c r="G6804" s="63"/>
      <c r="I6804" s="64"/>
      <c r="J6804" s="64"/>
      <c r="K6804" s="65"/>
      <c r="M6804" s="64"/>
      <c r="N6804" s="66"/>
      <c r="O6804" s="66"/>
      <c r="Q6804" s="67"/>
      <c r="R6804" s="68"/>
      <c r="S6804" s="63"/>
      <c r="AC6804" s="63">
        <v>100317.42053976143</v>
      </c>
      <c r="AD6804" s="63"/>
      <c r="AE6804" s="54" t="s">
        <v>176</v>
      </c>
      <c r="AG6804" s="63"/>
      <c r="AK6804" s="64"/>
      <c r="AL6804" s="64"/>
      <c r="AM6804" s="65"/>
      <c r="AO6804" s="64"/>
      <c r="AP6804" s="66"/>
      <c r="AQ6804" s="66"/>
      <c r="AS6804" s="67"/>
      <c r="AT6804" s="68"/>
    </row>
    <row r="6805" spans="1:46" x14ac:dyDescent="0.25">
      <c r="A6805" s="60">
        <v>103414.7536020847</v>
      </c>
      <c r="B6805" s="54">
        <f t="shared" si="271"/>
        <v>2</v>
      </c>
      <c r="C6805" s="54">
        <f t="shared" si="272"/>
        <v>6796</v>
      </c>
      <c r="D6805" s="60">
        <v>103414.7536020847</v>
      </c>
      <c r="G6805" s="63"/>
      <c r="I6805" s="64"/>
      <c r="J6805" s="64"/>
      <c r="K6805" s="65"/>
      <c r="M6805" s="64"/>
      <c r="N6805" s="66"/>
      <c r="O6805" s="66"/>
      <c r="Q6805" s="67"/>
      <c r="R6805" s="68"/>
      <c r="S6805" s="63"/>
      <c r="AC6805" s="63">
        <v>100332.29865501029</v>
      </c>
      <c r="AD6805" s="63"/>
      <c r="AE6805" s="54" t="s">
        <v>177</v>
      </c>
      <c r="AG6805" s="63"/>
      <c r="AK6805" s="64"/>
      <c r="AL6805" s="64"/>
      <c r="AM6805" s="65"/>
      <c r="AO6805" s="64"/>
      <c r="AP6805" s="66"/>
      <c r="AQ6805" s="66"/>
      <c r="AS6805" s="67"/>
      <c r="AT6805" s="68"/>
    </row>
    <row r="6806" spans="1:46" x14ac:dyDescent="0.25">
      <c r="A6806" s="60">
        <v>103429.65338496258</v>
      </c>
      <c r="B6806" s="54">
        <f t="shared" si="271"/>
        <v>3</v>
      </c>
      <c r="C6806" s="54">
        <f t="shared" si="272"/>
        <v>6797</v>
      </c>
      <c r="D6806" s="60">
        <v>103429.65338496258</v>
      </c>
      <c r="G6806" s="63"/>
      <c r="I6806" s="64"/>
      <c r="J6806" s="64"/>
      <c r="K6806" s="65"/>
      <c r="M6806" s="64"/>
      <c r="N6806" s="66"/>
      <c r="O6806" s="66"/>
      <c r="Q6806" s="67"/>
      <c r="R6806" s="68"/>
      <c r="S6806" s="63"/>
      <c r="AC6806" s="63">
        <v>100347.11719822325</v>
      </c>
      <c r="AD6806" s="63"/>
      <c r="AE6806" s="54" t="s">
        <v>176</v>
      </c>
      <c r="AG6806" s="63"/>
      <c r="AK6806" s="64"/>
      <c r="AL6806" s="64"/>
      <c r="AM6806" s="65"/>
      <c r="AO6806" s="64"/>
      <c r="AP6806" s="66"/>
      <c r="AQ6806" s="66"/>
      <c r="AS6806" s="67"/>
      <c r="AT6806" s="68"/>
    </row>
    <row r="6807" spans="1:46" x14ac:dyDescent="0.25">
      <c r="A6807" s="60">
        <v>103444.66822704114</v>
      </c>
      <c r="B6807" s="54">
        <f t="shared" si="271"/>
        <v>4</v>
      </c>
      <c r="C6807" s="54">
        <f t="shared" si="272"/>
        <v>6798</v>
      </c>
      <c r="D6807" s="60">
        <v>103444.66822704114</v>
      </c>
      <c r="G6807" s="63"/>
      <c r="I6807" s="64"/>
      <c r="J6807" s="64"/>
      <c r="K6807" s="65"/>
      <c r="M6807" s="64"/>
      <c r="N6807" s="66"/>
      <c r="O6807" s="66"/>
      <c r="Q6807" s="67"/>
      <c r="R6807" s="68"/>
      <c r="S6807" s="63"/>
      <c r="AC6807" s="63">
        <v>100361.65500269365</v>
      </c>
      <c r="AD6807" s="63"/>
      <c r="AE6807" s="54" t="s">
        <v>177</v>
      </c>
      <c r="AG6807" s="63"/>
      <c r="AK6807" s="64"/>
      <c r="AL6807" s="64"/>
      <c r="AM6807" s="65"/>
      <c r="AO6807" s="64"/>
      <c r="AP6807" s="66"/>
      <c r="AQ6807" s="66"/>
      <c r="AS6807" s="67"/>
      <c r="AT6807" s="68"/>
    </row>
    <row r="6808" spans="1:46" x14ac:dyDescent="0.25">
      <c r="A6808" s="60">
        <v>103459.80312039237</v>
      </c>
      <c r="B6808" s="54">
        <f t="shared" si="271"/>
        <v>5</v>
      </c>
      <c r="C6808" s="54">
        <f t="shared" si="272"/>
        <v>6799</v>
      </c>
      <c r="D6808" s="60">
        <v>103459.80312039237</v>
      </c>
      <c r="G6808" s="63"/>
      <c r="I6808" s="64"/>
      <c r="J6808" s="64"/>
      <c r="K6808" s="65"/>
      <c r="M6808" s="64"/>
      <c r="N6808" s="66"/>
      <c r="O6808" s="66"/>
      <c r="Q6808" s="67"/>
      <c r="R6808" s="68"/>
      <c r="S6808" s="63"/>
      <c r="AC6808" s="63">
        <v>100376.83206757205</v>
      </c>
      <c r="AD6808" s="63"/>
      <c r="AE6808" s="54" t="s">
        <v>176</v>
      </c>
      <c r="AG6808" s="63"/>
      <c r="AK6808" s="64"/>
      <c r="AL6808" s="64"/>
      <c r="AM6808" s="65"/>
      <c r="AO6808" s="64"/>
      <c r="AP6808" s="66"/>
      <c r="AQ6808" s="66"/>
      <c r="AS6808" s="67"/>
      <c r="AT6808" s="68"/>
    </row>
    <row r="6809" spans="1:46" x14ac:dyDescent="0.25">
      <c r="A6809" s="60">
        <v>103475.07400989207</v>
      </c>
      <c r="B6809" s="54">
        <f t="shared" si="271"/>
        <v>6</v>
      </c>
      <c r="C6809" s="54">
        <f t="shared" si="272"/>
        <v>6800</v>
      </c>
      <c r="D6809" s="60">
        <v>103475.07400989207</v>
      </c>
      <c r="G6809" s="63"/>
      <c r="I6809" s="64"/>
      <c r="J6809" s="64"/>
      <c r="K6809" s="65"/>
      <c r="M6809" s="64"/>
      <c r="N6809" s="66"/>
      <c r="O6809" s="66"/>
      <c r="Q6809" s="67"/>
      <c r="R6809" s="68"/>
      <c r="S6809" s="63"/>
      <c r="AC6809" s="63">
        <v>100391.06792841107</v>
      </c>
      <c r="AD6809" s="63"/>
      <c r="AE6809" s="54" t="s">
        <v>177</v>
      </c>
      <c r="AG6809" s="63"/>
      <c r="AK6809" s="64"/>
      <c r="AL6809" s="64"/>
      <c r="AM6809" s="65"/>
      <c r="AO6809" s="64"/>
      <c r="AP6809" s="66"/>
      <c r="AQ6809" s="66"/>
      <c r="AS6809" s="67"/>
      <c r="AT6809" s="68"/>
    </row>
    <row r="6810" spans="1:46" x14ac:dyDescent="0.25">
      <c r="A6810" s="60">
        <v>103490.47062462289</v>
      </c>
      <c r="B6810" s="54">
        <f t="shared" si="271"/>
        <v>7</v>
      </c>
      <c r="C6810" s="54">
        <f t="shared" si="272"/>
        <v>6801</v>
      </c>
      <c r="D6810" s="60">
        <v>103490.47062462289</v>
      </c>
      <c r="G6810" s="63"/>
      <c r="I6810" s="64"/>
      <c r="J6810" s="64"/>
      <c r="K6810" s="65"/>
      <c r="M6810" s="64"/>
      <c r="N6810" s="66"/>
      <c r="O6810" s="66"/>
      <c r="Q6810" s="67"/>
      <c r="R6810" s="68"/>
      <c r="S6810" s="63"/>
      <c r="AC6810" s="63">
        <v>100406.51816032548</v>
      </c>
      <c r="AD6810" s="63"/>
      <c r="AE6810" s="54" t="s">
        <v>176</v>
      </c>
      <c r="AG6810" s="63"/>
      <c r="AK6810" s="64"/>
      <c r="AL6810" s="64"/>
      <c r="AM6810" s="65"/>
      <c r="AO6810" s="64"/>
      <c r="AP6810" s="66"/>
      <c r="AQ6810" s="66"/>
      <c r="AS6810" s="67"/>
      <c r="AT6810" s="68"/>
    </row>
    <row r="6811" spans="1:46" x14ac:dyDescent="0.25">
      <c r="A6811" s="60">
        <v>103505.98826902825</v>
      </c>
      <c r="B6811" s="54">
        <f t="shared" si="271"/>
        <v>8</v>
      </c>
      <c r="C6811" s="54">
        <f t="shared" si="272"/>
        <v>6802</v>
      </c>
      <c r="D6811" s="60">
        <v>103505.98826902825</v>
      </c>
      <c r="G6811" s="63"/>
      <c r="I6811" s="64"/>
      <c r="J6811" s="64"/>
      <c r="K6811" s="65"/>
      <c r="M6811" s="64"/>
      <c r="N6811" s="66"/>
      <c r="O6811" s="66"/>
      <c r="Q6811" s="67"/>
      <c r="R6811" s="68"/>
      <c r="S6811" s="63"/>
      <c r="AC6811" s="63">
        <v>100420.55997773912</v>
      </c>
      <c r="AD6811" s="63"/>
      <c r="AE6811" s="54" t="s">
        <v>177</v>
      </c>
      <c r="AG6811" s="63"/>
      <c r="AK6811" s="64"/>
      <c r="AL6811" s="64"/>
      <c r="AM6811" s="65"/>
      <c r="AO6811" s="64"/>
      <c r="AP6811" s="66"/>
      <c r="AQ6811" s="66"/>
      <c r="AS6811" s="67"/>
      <c r="AT6811" s="68"/>
    </row>
    <row r="6812" spans="1:46" x14ac:dyDescent="0.25">
      <c r="A6812" s="60">
        <v>103521.60258113779</v>
      </c>
      <c r="B6812" s="54">
        <f t="shared" si="271"/>
        <v>9</v>
      </c>
      <c r="C6812" s="54">
        <f t="shared" si="272"/>
        <v>6803</v>
      </c>
      <c r="D6812" s="60">
        <v>103521.60258113779</v>
      </c>
      <c r="G6812" s="63"/>
      <c r="I6812" s="64"/>
      <c r="J6812" s="64"/>
      <c r="K6812" s="65"/>
      <c r="M6812" s="64"/>
      <c r="N6812" s="66"/>
      <c r="O6812" s="66"/>
      <c r="Q6812" s="67"/>
      <c r="R6812" s="68"/>
      <c r="S6812" s="63"/>
      <c r="AC6812" s="63">
        <v>100436.14802812971</v>
      </c>
      <c r="AD6812" s="63"/>
      <c r="AE6812" s="54" t="s">
        <v>176</v>
      </c>
      <c r="AG6812" s="63"/>
      <c r="AK6812" s="64"/>
      <c r="AL6812" s="64"/>
      <c r="AM6812" s="65"/>
      <c r="AO6812" s="64"/>
      <c r="AP6812" s="66"/>
      <c r="AQ6812" s="66"/>
      <c r="AS6812" s="67"/>
      <c r="AT6812" s="68"/>
    </row>
    <row r="6813" spans="1:46" x14ac:dyDescent="0.25">
      <c r="A6813" s="60">
        <v>103537.28824681323</v>
      </c>
      <c r="B6813" s="54">
        <f t="shared" si="271"/>
        <v>10</v>
      </c>
      <c r="C6813" s="54">
        <f t="shared" si="272"/>
        <v>6804</v>
      </c>
      <c r="D6813" s="60">
        <v>103537.28824681323</v>
      </c>
      <c r="G6813" s="63"/>
      <c r="I6813" s="64"/>
      <c r="J6813" s="64"/>
      <c r="K6813" s="65"/>
      <c r="M6813" s="64"/>
      <c r="N6813" s="66"/>
      <c r="O6813" s="66"/>
      <c r="Q6813" s="67"/>
      <c r="R6813" s="68"/>
      <c r="S6813" s="63"/>
      <c r="AC6813" s="63">
        <v>100450.15015198803</v>
      </c>
      <c r="AD6813" s="63"/>
      <c r="AE6813" s="54" t="s">
        <v>177</v>
      </c>
      <c r="AG6813" s="63"/>
      <c r="AK6813" s="64"/>
      <c r="AL6813" s="64"/>
      <c r="AM6813" s="65"/>
      <c r="AO6813" s="64"/>
      <c r="AP6813" s="66"/>
      <c r="AQ6813" s="66"/>
      <c r="AS6813" s="67"/>
      <c r="AT6813" s="68"/>
    </row>
    <row r="6814" spans="1:46" x14ac:dyDescent="0.25">
      <c r="A6814" s="60">
        <v>103553.01348185912</v>
      </c>
      <c r="B6814" s="54">
        <f t="shared" si="271"/>
        <v>11</v>
      </c>
      <c r="C6814" s="54">
        <f t="shared" si="272"/>
        <v>6805</v>
      </c>
      <c r="D6814" s="60">
        <v>103553.01348185912</v>
      </c>
      <c r="G6814" s="63"/>
      <c r="I6814" s="64"/>
      <c r="J6814" s="64"/>
      <c r="K6814" s="65"/>
      <c r="M6814" s="64"/>
      <c r="N6814" s="66"/>
      <c r="O6814" s="66"/>
      <c r="Q6814" s="67"/>
      <c r="R6814" s="68"/>
      <c r="S6814" s="63"/>
      <c r="AC6814" s="63">
        <v>100465.71249265969</v>
      </c>
      <c r="AD6814" s="63"/>
      <c r="AE6814" s="54" t="s">
        <v>176</v>
      </c>
      <c r="AG6814" s="63"/>
      <c r="AK6814" s="64"/>
      <c r="AL6814" s="64"/>
      <c r="AM6814" s="65"/>
      <c r="AO6814" s="64"/>
      <c r="AP6814" s="66"/>
      <c r="AQ6814" s="66"/>
      <c r="AS6814" s="67"/>
      <c r="AT6814" s="68"/>
    </row>
    <row r="6815" spans="1:46" x14ac:dyDescent="0.25">
      <c r="A6815" s="60">
        <v>103568.73858076613</v>
      </c>
      <c r="B6815" s="54">
        <f t="shared" si="271"/>
        <v>12</v>
      </c>
      <c r="C6815" s="54">
        <f t="shared" si="272"/>
        <v>6806</v>
      </c>
      <c r="D6815" s="60">
        <v>103568.73858076613</v>
      </c>
      <c r="G6815" s="63"/>
      <c r="I6815" s="64"/>
      <c r="J6815" s="64"/>
      <c r="K6815" s="65"/>
      <c r="M6815" s="64"/>
      <c r="N6815" s="66"/>
      <c r="O6815" s="66"/>
      <c r="Q6815" s="67"/>
      <c r="R6815" s="68"/>
      <c r="S6815" s="63"/>
      <c r="AC6815" s="63">
        <v>100479.83876183582</v>
      </c>
      <c r="AD6815" s="63"/>
      <c r="AE6815" s="54" t="s">
        <v>177</v>
      </c>
      <c r="AG6815" s="63"/>
      <c r="AK6815" s="64"/>
      <c r="AL6815" s="64"/>
      <c r="AM6815" s="65"/>
      <c r="AO6815" s="64"/>
      <c r="AP6815" s="66"/>
      <c r="AQ6815" s="66"/>
      <c r="AS6815" s="67"/>
      <c r="AT6815" s="68"/>
    </row>
    <row r="6816" spans="1:46" x14ac:dyDescent="0.25">
      <c r="A6816" s="60">
        <v>103584.43430483015</v>
      </c>
      <c r="B6816" s="54">
        <f t="shared" si="271"/>
        <v>13</v>
      </c>
      <c r="C6816" s="54">
        <f t="shared" si="272"/>
        <v>6807</v>
      </c>
      <c r="D6816" s="60">
        <v>103584.43430483015</v>
      </c>
      <c r="G6816" s="63"/>
      <c r="I6816" s="64"/>
      <c r="J6816" s="64"/>
      <c r="K6816" s="65"/>
      <c r="M6816" s="64"/>
      <c r="N6816" s="66"/>
      <c r="O6816" s="66"/>
      <c r="Q6816" s="67"/>
      <c r="R6816" s="68"/>
      <c r="S6816" s="63"/>
      <c r="AC6816" s="63">
        <v>100495.20815817034</v>
      </c>
      <c r="AD6816" s="63"/>
      <c r="AE6816" s="54" t="s">
        <v>176</v>
      </c>
      <c r="AG6816" s="63"/>
      <c r="AK6816" s="64"/>
      <c r="AL6816" s="64"/>
      <c r="AM6816" s="65"/>
      <c r="AO6816" s="64"/>
      <c r="AP6816" s="66"/>
      <c r="AQ6816" s="66"/>
      <c r="AS6816" s="67"/>
      <c r="AT6816" s="68"/>
    </row>
    <row r="6817" spans="1:46" x14ac:dyDescent="0.25">
      <c r="A6817" s="60">
        <v>103600.05803511525</v>
      </c>
      <c r="B6817" s="54">
        <f t="shared" si="271"/>
        <v>14</v>
      </c>
      <c r="C6817" s="54">
        <f t="shared" si="272"/>
        <v>6808</v>
      </c>
      <c r="D6817" s="60">
        <v>103600.05803511525</v>
      </c>
      <c r="G6817" s="63"/>
      <c r="I6817" s="64"/>
      <c r="J6817" s="64"/>
      <c r="K6817" s="65"/>
      <c r="M6817" s="64"/>
      <c r="N6817" s="66"/>
      <c r="O6817" s="66"/>
      <c r="Q6817" s="67"/>
      <c r="R6817" s="68"/>
      <c r="S6817" s="63"/>
      <c r="AC6817" s="63">
        <v>100509.59112175647</v>
      </c>
      <c r="AD6817" s="63"/>
      <c r="AE6817" s="54" t="s">
        <v>177</v>
      </c>
      <c r="AG6817" s="63"/>
      <c r="AK6817" s="64"/>
      <c r="AL6817" s="64"/>
      <c r="AM6817" s="65"/>
      <c r="AO6817" s="64"/>
      <c r="AP6817" s="66"/>
      <c r="AQ6817" s="66"/>
      <c r="AS6817" s="67"/>
      <c r="AT6817" s="68"/>
    </row>
    <row r="6818" spans="1:46" x14ac:dyDescent="0.25">
      <c r="A6818" s="60">
        <v>103615.59279058035</v>
      </c>
      <c r="B6818" s="54">
        <f t="shared" si="271"/>
        <v>15</v>
      </c>
      <c r="C6818" s="54">
        <f t="shared" si="272"/>
        <v>6809</v>
      </c>
      <c r="D6818" s="60">
        <v>103615.59279058035</v>
      </c>
      <c r="G6818" s="63"/>
      <c r="I6818" s="64"/>
      <c r="J6818" s="64"/>
      <c r="K6818" s="65"/>
      <c r="M6818" s="64"/>
      <c r="N6818" s="66"/>
      <c r="O6818" s="66"/>
      <c r="Q6818" s="67"/>
      <c r="R6818" s="68"/>
      <c r="S6818" s="63"/>
      <c r="AC6818" s="63">
        <v>100524.63355136244</v>
      </c>
      <c r="AD6818" s="63"/>
      <c r="AE6818" s="54" t="s">
        <v>176</v>
      </c>
      <c r="AG6818" s="63"/>
      <c r="AK6818" s="64"/>
      <c r="AL6818" s="64"/>
      <c r="AM6818" s="65"/>
      <c r="AO6818" s="64"/>
      <c r="AP6818" s="66"/>
      <c r="AQ6818" s="66"/>
      <c r="AS6818" s="67"/>
      <c r="AT6818" s="68"/>
    </row>
    <row r="6819" spans="1:46" x14ac:dyDescent="0.25">
      <c r="A6819" s="60">
        <v>103631.00494603952</v>
      </c>
      <c r="B6819" s="54">
        <f t="shared" si="271"/>
        <v>16</v>
      </c>
      <c r="C6819" s="54">
        <f t="shared" si="272"/>
        <v>6810</v>
      </c>
      <c r="D6819" s="60">
        <v>103631.00494603952</v>
      </c>
      <c r="G6819" s="63"/>
      <c r="I6819" s="64"/>
      <c r="J6819" s="64"/>
      <c r="K6819" s="65"/>
      <c r="M6819" s="64"/>
      <c r="N6819" s="66"/>
      <c r="O6819" s="66"/>
      <c r="Q6819" s="67"/>
      <c r="R6819" s="68"/>
      <c r="S6819" s="63"/>
      <c r="AC6819" s="63">
        <v>100539.34376061661</v>
      </c>
      <c r="AD6819" s="63"/>
      <c r="AE6819" s="54" t="s">
        <v>177</v>
      </c>
      <c r="AG6819" s="63"/>
      <c r="AK6819" s="64"/>
      <c r="AL6819" s="64"/>
      <c r="AM6819" s="65"/>
      <c r="AO6819" s="64"/>
      <c r="AP6819" s="66"/>
      <c r="AQ6819" s="66"/>
      <c r="AS6819" s="67"/>
      <c r="AT6819" s="68"/>
    </row>
    <row r="6820" spans="1:46" x14ac:dyDescent="0.25">
      <c r="A6820" s="60">
        <v>103646.29540090961</v>
      </c>
      <c r="B6820" s="54">
        <f t="shared" si="271"/>
        <v>17</v>
      </c>
      <c r="C6820" s="54">
        <f t="shared" si="272"/>
        <v>6811</v>
      </c>
      <c r="D6820" s="60">
        <v>103646.29540090961</v>
      </c>
      <c r="G6820" s="63"/>
      <c r="I6820" s="64"/>
      <c r="J6820" s="64"/>
      <c r="K6820" s="65"/>
      <c r="M6820" s="64"/>
      <c r="N6820" s="66"/>
      <c r="O6820" s="66"/>
      <c r="Q6820" s="67"/>
      <c r="R6820" s="68"/>
      <c r="S6820" s="63"/>
      <c r="AC6820" s="63">
        <v>100553.99747357564</v>
      </c>
      <c r="AD6820" s="63"/>
      <c r="AE6820" s="54" t="s">
        <v>176</v>
      </c>
      <c r="AG6820" s="63"/>
      <c r="AK6820" s="64"/>
      <c r="AL6820" s="64"/>
      <c r="AM6820" s="65"/>
      <c r="AO6820" s="64"/>
      <c r="AP6820" s="66"/>
      <c r="AQ6820" s="66"/>
      <c r="AS6820" s="67"/>
      <c r="AT6820" s="68"/>
    </row>
    <row r="6821" spans="1:46" x14ac:dyDescent="0.25">
      <c r="A6821" s="60">
        <v>103661.44685225561</v>
      </c>
      <c r="B6821" s="54">
        <f t="shared" si="271"/>
        <v>18</v>
      </c>
      <c r="C6821" s="54">
        <f t="shared" si="272"/>
        <v>6812</v>
      </c>
      <c r="D6821" s="60">
        <v>103661.44685225561</v>
      </c>
      <c r="G6821" s="63"/>
      <c r="I6821" s="64"/>
      <c r="J6821" s="64"/>
      <c r="K6821" s="65"/>
      <c r="M6821" s="64"/>
      <c r="N6821" s="66"/>
      <c r="O6821" s="66"/>
      <c r="Q6821" s="67"/>
      <c r="R6821" s="68"/>
      <c r="S6821" s="63"/>
      <c r="AC6821" s="63">
        <v>100569.03608130664</v>
      </c>
      <c r="AD6821" s="63"/>
      <c r="AE6821" s="54" t="s">
        <v>177</v>
      </c>
      <c r="AG6821" s="63"/>
      <c r="AK6821" s="64"/>
      <c r="AL6821" s="64"/>
      <c r="AM6821" s="65"/>
      <c r="AO6821" s="64"/>
      <c r="AP6821" s="66"/>
      <c r="AQ6821" s="66"/>
      <c r="AS6821" s="67"/>
      <c r="AT6821" s="68"/>
    </row>
    <row r="6822" spans="1:46" x14ac:dyDescent="0.25">
      <c r="A6822" s="60">
        <v>103676.47898504138</v>
      </c>
      <c r="B6822" s="54">
        <f t="shared" si="271"/>
        <v>19</v>
      </c>
      <c r="C6822" s="54">
        <f t="shared" si="272"/>
        <v>6813</v>
      </c>
      <c r="D6822" s="60">
        <v>103676.47898504138</v>
      </c>
      <c r="G6822" s="63"/>
      <c r="I6822" s="64"/>
      <c r="J6822" s="64"/>
      <c r="K6822" s="65"/>
      <c r="M6822" s="64"/>
      <c r="N6822" s="66"/>
      <c r="O6822" s="66"/>
      <c r="Q6822" s="67"/>
      <c r="R6822" s="68"/>
      <c r="S6822" s="63"/>
      <c r="AC6822" s="63">
        <v>100583.32680676552</v>
      </c>
      <c r="AD6822" s="63"/>
      <c r="AE6822" s="54" t="s">
        <v>176</v>
      </c>
      <c r="AG6822" s="63"/>
      <c r="AK6822" s="64"/>
      <c r="AL6822" s="64"/>
      <c r="AM6822" s="65"/>
      <c r="AO6822" s="64"/>
      <c r="AP6822" s="66"/>
      <c r="AQ6822" s="66"/>
      <c r="AS6822" s="67"/>
      <c r="AT6822" s="68"/>
    </row>
    <row r="6823" spans="1:46" x14ac:dyDescent="0.25">
      <c r="A6823" s="60">
        <v>103691.39139845269</v>
      </c>
      <c r="B6823" s="54">
        <f t="shared" si="271"/>
        <v>20</v>
      </c>
      <c r="C6823" s="54">
        <f t="shared" si="272"/>
        <v>6814</v>
      </c>
      <c r="D6823" s="60">
        <v>103691.39139845269</v>
      </c>
      <c r="G6823" s="63"/>
      <c r="I6823" s="64"/>
      <c r="J6823" s="64"/>
      <c r="K6823" s="65"/>
      <c r="M6823" s="64"/>
      <c r="N6823" s="66"/>
      <c r="O6823" s="66"/>
      <c r="Q6823" s="67"/>
      <c r="R6823" s="68"/>
      <c r="S6823" s="63"/>
      <c r="AC6823" s="63">
        <v>100598.63739906345</v>
      </c>
      <c r="AD6823" s="63"/>
      <c r="AE6823" s="54" t="s">
        <v>177</v>
      </c>
      <c r="AG6823" s="63"/>
      <c r="AK6823" s="64"/>
      <c r="AL6823" s="64"/>
      <c r="AM6823" s="65"/>
      <c r="AO6823" s="64"/>
      <c r="AP6823" s="66"/>
      <c r="AQ6823" s="66"/>
      <c r="AS6823" s="67"/>
      <c r="AT6823" s="68"/>
    </row>
    <row r="6824" spans="1:46" x14ac:dyDescent="0.25">
      <c r="A6824" s="60">
        <v>103706.21942405216</v>
      </c>
      <c r="B6824" s="54">
        <f t="shared" si="271"/>
        <v>21</v>
      </c>
      <c r="C6824" s="54">
        <f t="shared" si="272"/>
        <v>6815</v>
      </c>
      <c r="D6824" s="60">
        <v>103706.21942405216</v>
      </c>
      <c r="G6824" s="63"/>
      <c r="I6824" s="64"/>
      <c r="J6824" s="64"/>
      <c r="K6824" s="65"/>
      <c r="M6824" s="64"/>
      <c r="N6824" s="66"/>
      <c r="O6824" s="66"/>
      <c r="Q6824" s="67"/>
      <c r="R6824" s="68"/>
      <c r="S6824" s="63"/>
      <c r="AC6824" s="63">
        <v>100612.66425379645</v>
      </c>
      <c r="AD6824" s="63"/>
      <c r="AE6824" s="54" t="s">
        <v>176</v>
      </c>
      <c r="AG6824" s="63"/>
      <c r="AK6824" s="64"/>
      <c r="AL6824" s="64"/>
      <c r="AM6824" s="65"/>
      <c r="AO6824" s="64"/>
      <c r="AP6824" s="66"/>
      <c r="AQ6824" s="66"/>
      <c r="AS6824" s="67"/>
      <c r="AT6824" s="68"/>
    </row>
    <row r="6825" spans="1:46" x14ac:dyDescent="0.25">
      <c r="A6825" s="60">
        <v>103720.97528705653</v>
      </c>
      <c r="B6825" s="54">
        <f t="shared" si="271"/>
        <v>22</v>
      </c>
      <c r="C6825" s="54">
        <f t="shared" si="272"/>
        <v>6816</v>
      </c>
      <c r="D6825" s="60">
        <v>103720.97528705653</v>
      </c>
      <c r="G6825" s="63"/>
      <c r="I6825" s="64"/>
      <c r="J6825" s="64"/>
      <c r="K6825" s="65"/>
      <c r="M6825" s="64"/>
      <c r="N6825" s="66"/>
      <c r="O6825" s="66"/>
      <c r="Q6825" s="67"/>
      <c r="R6825" s="68"/>
      <c r="S6825" s="63"/>
      <c r="AC6825" s="63">
        <v>100628.14844012307</v>
      </c>
      <c r="AD6825" s="63"/>
      <c r="AE6825" s="54" t="s">
        <v>177</v>
      </c>
      <c r="AG6825" s="63"/>
      <c r="AK6825" s="64"/>
      <c r="AL6825" s="64"/>
      <c r="AM6825" s="65"/>
      <c r="AO6825" s="64"/>
      <c r="AP6825" s="66"/>
      <c r="AQ6825" s="66"/>
      <c r="AS6825" s="67"/>
      <c r="AT6825" s="68"/>
    </row>
    <row r="6826" spans="1:46" x14ac:dyDescent="0.25">
      <c r="A6826" s="60">
        <v>103735.70384978363</v>
      </c>
      <c r="B6826" s="54">
        <f t="shared" si="271"/>
        <v>23</v>
      </c>
      <c r="C6826" s="54">
        <f t="shared" si="272"/>
        <v>6817</v>
      </c>
      <c r="D6826" s="60">
        <v>103735.70384978363</v>
      </c>
      <c r="G6826" s="63"/>
      <c r="I6826" s="64"/>
      <c r="J6826" s="64"/>
      <c r="K6826" s="65"/>
      <c r="M6826" s="64"/>
      <c r="N6826" s="66"/>
      <c r="O6826" s="66"/>
      <c r="Q6826" s="67"/>
      <c r="R6826" s="68"/>
      <c r="S6826" s="63"/>
      <c r="AC6826" s="63">
        <v>100642.05735510681</v>
      </c>
      <c r="AD6826" s="63"/>
      <c r="AE6826" s="54" t="s">
        <v>176</v>
      </c>
      <c r="AG6826" s="63"/>
      <c r="AK6826" s="64"/>
      <c r="AL6826" s="64"/>
      <c r="AM6826" s="65"/>
      <c r="AO6826" s="64"/>
      <c r="AP6826" s="66"/>
      <c r="AQ6826" s="66"/>
      <c r="AS6826" s="67"/>
      <c r="AT6826" s="68"/>
    </row>
    <row r="6827" spans="1:46" x14ac:dyDescent="0.25">
      <c r="A6827" s="60">
        <v>103750.42323152022</v>
      </c>
      <c r="B6827" s="54">
        <f t="shared" si="271"/>
        <v>24</v>
      </c>
      <c r="C6827" s="54">
        <f t="shared" si="272"/>
        <v>6818</v>
      </c>
      <c r="D6827" s="60">
        <v>103750.42323152022</v>
      </c>
      <c r="G6827" s="63"/>
      <c r="I6827" s="64"/>
      <c r="J6827" s="64"/>
      <c r="K6827" s="65"/>
      <c r="M6827" s="64"/>
      <c r="N6827" s="66"/>
      <c r="O6827" s="66"/>
      <c r="Q6827" s="67"/>
      <c r="R6827" s="68"/>
      <c r="S6827" s="63"/>
      <c r="AC6827" s="63">
        <v>100657.58750097873</v>
      </c>
      <c r="AD6827" s="63"/>
      <c r="AE6827" s="54" t="s">
        <v>177</v>
      </c>
      <c r="AG6827" s="63"/>
      <c r="AK6827" s="64"/>
      <c r="AL6827" s="64"/>
      <c r="AM6827" s="65"/>
      <c r="AO6827" s="64"/>
      <c r="AP6827" s="66"/>
      <c r="AQ6827" s="66"/>
      <c r="AS6827" s="67"/>
      <c r="AT6827" s="68"/>
    </row>
    <row r="6828" spans="1:46" x14ac:dyDescent="0.25">
      <c r="A6828" s="60">
        <v>103765.18038095022</v>
      </c>
      <c r="B6828" s="54">
        <f t="shared" si="271"/>
        <v>1</v>
      </c>
      <c r="C6828" s="54">
        <f t="shared" si="272"/>
        <v>6819</v>
      </c>
      <c r="D6828" s="60">
        <v>103765.18038095022</v>
      </c>
      <c r="G6828" s="63"/>
      <c r="I6828" s="64"/>
      <c r="J6828" s="64"/>
      <c r="K6828" s="65"/>
      <c r="M6828" s="64"/>
      <c r="N6828" s="66"/>
      <c r="O6828" s="66"/>
      <c r="Q6828" s="67"/>
      <c r="R6828" s="68"/>
      <c r="S6828" s="63"/>
      <c r="AC6828" s="63">
        <v>100671.54389564833</v>
      </c>
      <c r="AD6828" s="63"/>
      <c r="AE6828" s="54" t="s">
        <v>176</v>
      </c>
      <c r="AG6828" s="63"/>
      <c r="AK6828" s="64"/>
      <c r="AL6828" s="64"/>
      <c r="AM6828" s="65"/>
      <c r="AO6828" s="64"/>
      <c r="AP6828" s="66"/>
      <c r="AQ6828" s="66"/>
      <c r="AS6828" s="67"/>
      <c r="AT6828" s="68"/>
    </row>
    <row r="6829" spans="1:46" x14ac:dyDescent="0.25">
      <c r="A6829" s="60">
        <v>103779.99167846981</v>
      </c>
      <c r="B6829" s="54">
        <f t="shared" si="271"/>
        <v>2</v>
      </c>
      <c r="C6829" s="54">
        <f t="shared" si="272"/>
        <v>6820</v>
      </c>
      <c r="D6829" s="60">
        <v>103779.99167846981</v>
      </c>
      <c r="G6829" s="63"/>
      <c r="I6829" s="64"/>
      <c r="J6829" s="64"/>
      <c r="K6829" s="65"/>
      <c r="M6829" s="64"/>
      <c r="N6829" s="66"/>
      <c r="O6829" s="66"/>
      <c r="Q6829" s="67"/>
      <c r="R6829" s="68"/>
      <c r="S6829" s="63"/>
      <c r="AC6829" s="63">
        <v>100686.97826246917</v>
      </c>
      <c r="AD6829" s="63"/>
      <c r="AE6829" s="54" t="s">
        <v>177</v>
      </c>
      <c r="AG6829" s="63"/>
      <c r="AK6829" s="64"/>
      <c r="AL6829" s="64"/>
      <c r="AM6829" s="65"/>
      <c r="AO6829" s="64"/>
      <c r="AP6829" s="66"/>
      <c r="AQ6829" s="66"/>
      <c r="AS6829" s="67"/>
      <c r="AT6829" s="68"/>
    </row>
    <row r="6830" spans="1:46" x14ac:dyDescent="0.25">
      <c r="A6830" s="60">
        <v>103794.89863063302</v>
      </c>
      <c r="B6830" s="54">
        <f t="shared" si="271"/>
        <v>3</v>
      </c>
      <c r="C6830" s="54">
        <f t="shared" si="272"/>
        <v>6821</v>
      </c>
      <c r="D6830" s="60">
        <v>103794.89863063302</v>
      </c>
      <c r="G6830" s="63"/>
      <c r="I6830" s="64"/>
      <c r="J6830" s="64"/>
      <c r="K6830" s="65"/>
      <c r="M6830" s="64"/>
      <c r="N6830" s="66"/>
      <c r="O6830" s="66"/>
      <c r="Q6830" s="67"/>
      <c r="R6830" s="68"/>
      <c r="S6830" s="63"/>
      <c r="AC6830" s="63">
        <v>100701.13892310997</v>
      </c>
      <c r="AD6830" s="63"/>
      <c r="AE6830" s="54" t="s">
        <v>176</v>
      </c>
      <c r="AG6830" s="63"/>
      <c r="AK6830" s="64"/>
      <c r="AL6830" s="64"/>
      <c r="AM6830" s="65"/>
      <c r="AO6830" s="64"/>
      <c r="AP6830" s="66"/>
      <c r="AQ6830" s="66"/>
      <c r="AS6830" s="67"/>
      <c r="AT6830" s="68"/>
    </row>
    <row r="6831" spans="1:46" x14ac:dyDescent="0.25">
      <c r="A6831" s="60">
        <v>103809.90839033807</v>
      </c>
      <c r="B6831" s="54">
        <f t="shared" si="271"/>
        <v>4</v>
      </c>
      <c r="C6831" s="54">
        <f t="shared" si="272"/>
        <v>6822</v>
      </c>
      <c r="D6831" s="60">
        <v>103809.90839033807</v>
      </c>
      <c r="G6831" s="63"/>
      <c r="I6831" s="64"/>
      <c r="J6831" s="64"/>
      <c r="K6831" s="65"/>
      <c r="M6831" s="64"/>
      <c r="N6831" s="66"/>
      <c r="O6831" s="66"/>
      <c r="Q6831" s="67"/>
      <c r="R6831" s="68"/>
      <c r="S6831" s="63"/>
      <c r="AC6831" s="63">
        <v>100716.34558893042</v>
      </c>
      <c r="AD6831" s="63"/>
      <c r="AE6831" s="54" t="s">
        <v>177</v>
      </c>
      <c r="AG6831" s="63"/>
      <c r="AK6831" s="64"/>
      <c r="AL6831" s="64"/>
      <c r="AM6831" s="65"/>
      <c r="AO6831" s="64"/>
      <c r="AP6831" s="66"/>
      <c r="AQ6831" s="66"/>
      <c r="AS6831" s="67"/>
      <c r="AT6831" s="68"/>
    </row>
    <row r="6832" spans="1:46" x14ac:dyDescent="0.25">
      <c r="A6832" s="60">
        <v>103825.05031443154</v>
      </c>
      <c r="B6832" s="54">
        <f t="shared" si="271"/>
        <v>5</v>
      </c>
      <c r="C6832" s="54">
        <f t="shared" si="272"/>
        <v>6823</v>
      </c>
      <c r="D6832" s="60">
        <v>103825.05031443154</v>
      </c>
      <c r="G6832" s="63"/>
      <c r="I6832" s="64"/>
      <c r="J6832" s="64"/>
      <c r="K6832" s="65"/>
      <c r="M6832" s="64"/>
      <c r="N6832" s="66"/>
      <c r="O6832" s="66"/>
      <c r="Q6832" s="67"/>
      <c r="R6832" s="68"/>
      <c r="S6832" s="63"/>
      <c r="AC6832" s="63">
        <v>100730.82964137569</v>
      </c>
      <c r="AD6832" s="63"/>
      <c r="AE6832" s="54" t="s">
        <v>176</v>
      </c>
      <c r="AG6832" s="63"/>
      <c r="AK6832" s="64"/>
      <c r="AL6832" s="64"/>
      <c r="AM6832" s="65"/>
      <c r="AO6832" s="64"/>
      <c r="AP6832" s="66"/>
      <c r="AQ6832" s="66"/>
      <c r="AS6832" s="67"/>
      <c r="AT6832" s="68"/>
    </row>
    <row r="6833" spans="1:46" x14ac:dyDescent="0.25">
      <c r="A6833" s="60">
        <v>103840.31638626149</v>
      </c>
      <c r="B6833" s="54">
        <f t="shared" si="271"/>
        <v>6</v>
      </c>
      <c r="C6833" s="54">
        <f t="shared" si="272"/>
        <v>6824</v>
      </c>
      <c r="D6833" s="60">
        <v>103840.31638626149</v>
      </c>
      <c r="G6833" s="63"/>
      <c r="I6833" s="64"/>
      <c r="J6833" s="64"/>
      <c r="K6833" s="65"/>
      <c r="M6833" s="64"/>
      <c r="N6833" s="66"/>
      <c r="O6833" s="66"/>
      <c r="Q6833" s="67"/>
      <c r="R6833" s="68"/>
      <c r="S6833" s="63"/>
      <c r="AC6833" s="63">
        <v>100745.71643681731</v>
      </c>
      <c r="AD6833" s="63"/>
      <c r="AE6833" s="54" t="s">
        <v>177</v>
      </c>
      <c r="AG6833" s="63"/>
      <c r="AK6833" s="64"/>
      <c r="AL6833" s="64"/>
      <c r="AM6833" s="65"/>
      <c r="AO6833" s="64"/>
      <c r="AP6833" s="66"/>
      <c r="AQ6833" s="66"/>
      <c r="AS6833" s="67"/>
      <c r="AT6833" s="68"/>
    </row>
    <row r="6834" spans="1:46" x14ac:dyDescent="0.25">
      <c r="A6834" s="60">
        <v>103855.71887159906</v>
      </c>
      <c r="B6834" s="54">
        <f t="shared" si="271"/>
        <v>7</v>
      </c>
      <c r="C6834" s="54">
        <f t="shared" si="272"/>
        <v>6825</v>
      </c>
      <c r="D6834" s="60">
        <v>103855.71887159906</v>
      </c>
      <c r="G6834" s="63"/>
      <c r="I6834" s="64"/>
      <c r="J6834" s="64"/>
      <c r="K6834" s="65"/>
      <c r="M6834" s="64"/>
      <c r="N6834" s="66"/>
      <c r="O6834" s="66"/>
      <c r="Q6834" s="67"/>
      <c r="R6834" s="68"/>
      <c r="S6834" s="63"/>
      <c r="AC6834" s="63">
        <v>100760.58115897886</v>
      </c>
      <c r="AD6834" s="63"/>
      <c r="AE6834" s="54" t="s">
        <v>176</v>
      </c>
      <c r="AG6834" s="63"/>
      <c r="AK6834" s="64"/>
      <c r="AL6834" s="64"/>
      <c r="AM6834" s="65"/>
      <c r="AO6834" s="64"/>
      <c r="AP6834" s="66"/>
      <c r="AQ6834" s="66"/>
      <c r="AS6834" s="67"/>
      <c r="AT6834" s="68"/>
    </row>
    <row r="6835" spans="1:46" x14ac:dyDescent="0.25">
      <c r="A6835" s="60">
        <v>103871.23235702887</v>
      </c>
      <c r="B6835" s="54">
        <f t="shared" si="271"/>
        <v>8</v>
      </c>
      <c r="C6835" s="54">
        <f t="shared" si="272"/>
        <v>6826</v>
      </c>
      <c r="D6835" s="60">
        <v>103871.23235702887</v>
      </c>
      <c r="G6835" s="63"/>
      <c r="I6835" s="64"/>
      <c r="J6835" s="64"/>
      <c r="K6835" s="65"/>
      <c r="M6835" s="64"/>
      <c r="N6835" s="66"/>
      <c r="O6835" s="66"/>
      <c r="Q6835" s="67"/>
      <c r="R6835" s="68"/>
      <c r="S6835" s="63"/>
      <c r="AC6835" s="63">
        <v>100775.11988661112</v>
      </c>
      <c r="AD6835" s="63"/>
      <c r="AE6835" s="54" t="s">
        <v>177</v>
      </c>
      <c r="AG6835" s="63"/>
      <c r="AK6835" s="64"/>
      <c r="AL6835" s="64"/>
      <c r="AM6835" s="65"/>
      <c r="AO6835" s="64"/>
      <c r="AP6835" s="66"/>
      <c r="AQ6835" s="66"/>
      <c r="AS6835" s="67"/>
      <c r="AT6835" s="68"/>
    </row>
    <row r="6836" spans="1:46" x14ac:dyDescent="0.25">
      <c r="A6836" s="60">
        <v>103886.85029727314</v>
      </c>
      <c r="B6836" s="54">
        <f t="shared" si="271"/>
        <v>9</v>
      </c>
      <c r="C6836" s="54">
        <f t="shared" si="272"/>
        <v>6827</v>
      </c>
      <c r="D6836" s="60">
        <v>103886.85029727314</v>
      </c>
      <c r="G6836" s="63"/>
      <c r="I6836" s="64"/>
      <c r="J6836" s="64"/>
      <c r="K6836" s="65"/>
      <c r="M6836" s="64"/>
      <c r="N6836" s="66"/>
      <c r="O6836" s="66"/>
      <c r="Q6836" s="67"/>
      <c r="R6836" s="68"/>
      <c r="S6836" s="63"/>
      <c r="AC6836" s="63">
        <v>100790.34709895868</v>
      </c>
      <c r="AD6836" s="63"/>
      <c r="AE6836" s="54" t="s">
        <v>176</v>
      </c>
      <c r="AG6836" s="63"/>
      <c r="AK6836" s="64"/>
      <c r="AL6836" s="64"/>
      <c r="AM6836" s="65"/>
      <c r="AO6836" s="64"/>
      <c r="AP6836" s="66"/>
      <c r="AQ6836" s="66"/>
      <c r="AS6836" s="67"/>
      <c r="AT6836" s="68"/>
    </row>
    <row r="6837" spans="1:46" x14ac:dyDescent="0.25">
      <c r="A6837" s="60">
        <v>103902.53339837445</v>
      </c>
      <c r="B6837" s="54">
        <f t="shared" si="271"/>
        <v>10</v>
      </c>
      <c r="C6837" s="54">
        <f t="shared" si="272"/>
        <v>6828</v>
      </c>
      <c r="D6837" s="60">
        <v>103902.53339837445</v>
      </c>
      <c r="G6837" s="63"/>
      <c r="I6837" s="64"/>
      <c r="J6837" s="64"/>
      <c r="K6837" s="65"/>
      <c r="M6837" s="64"/>
      <c r="N6837" s="66"/>
      <c r="O6837" s="66"/>
      <c r="Q6837" s="67"/>
      <c r="R6837" s="68"/>
      <c r="S6837" s="63"/>
      <c r="AC6837" s="63">
        <v>100804.58236215636</v>
      </c>
      <c r="AD6837" s="63"/>
      <c r="AE6837" s="54" t="s">
        <v>177</v>
      </c>
      <c r="AG6837" s="63"/>
      <c r="AK6837" s="64"/>
      <c r="AL6837" s="64"/>
      <c r="AM6837" s="65"/>
      <c r="AO6837" s="64"/>
      <c r="AP6837" s="66"/>
      <c r="AQ6837" s="66"/>
      <c r="AS6837" s="67"/>
      <c r="AT6837" s="68"/>
    </row>
    <row r="6838" spans="1:46" x14ac:dyDescent="0.25">
      <c r="A6838" s="60">
        <v>103918.25921920221</v>
      </c>
      <c r="B6838" s="54">
        <f t="shared" si="271"/>
        <v>11</v>
      </c>
      <c r="C6838" s="54">
        <f t="shared" si="272"/>
        <v>6829</v>
      </c>
      <c r="D6838" s="60">
        <v>103918.25921920221</v>
      </c>
      <c r="G6838" s="63"/>
      <c r="I6838" s="64"/>
      <c r="J6838" s="64"/>
      <c r="K6838" s="65"/>
      <c r="M6838" s="64"/>
      <c r="N6838" s="66"/>
      <c r="O6838" s="66"/>
      <c r="Q6838" s="67"/>
      <c r="R6838" s="68"/>
      <c r="S6838" s="63"/>
      <c r="AC6838" s="63">
        <v>100820.07726044068</v>
      </c>
      <c r="AD6838" s="63"/>
      <c r="AE6838" s="54" t="s">
        <v>176</v>
      </c>
      <c r="AG6838" s="63"/>
      <c r="AK6838" s="64"/>
      <c r="AL6838" s="64"/>
      <c r="AM6838" s="65"/>
      <c r="AO6838" s="64"/>
      <c r="AP6838" s="66"/>
      <c r="AQ6838" s="66"/>
      <c r="AS6838" s="67"/>
      <c r="AT6838" s="68"/>
    </row>
    <row r="6839" spans="1:46" x14ac:dyDescent="0.25">
      <c r="A6839" s="60">
        <v>103933.98441593768</v>
      </c>
      <c r="B6839" s="54">
        <f t="shared" si="271"/>
        <v>12</v>
      </c>
      <c r="C6839" s="54">
        <f t="shared" si="272"/>
        <v>6830</v>
      </c>
      <c r="D6839" s="60">
        <v>103933.98441593768</v>
      </c>
      <c r="G6839" s="63"/>
      <c r="I6839" s="64"/>
      <c r="J6839" s="64"/>
      <c r="K6839" s="65"/>
      <c r="M6839" s="64"/>
      <c r="N6839" s="66"/>
      <c r="O6839" s="66"/>
      <c r="Q6839" s="67"/>
      <c r="R6839" s="68"/>
      <c r="S6839" s="63"/>
      <c r="AC6839" s="63">
        <v>100834.11851465097</v>
      </c>
      <c r="AD6839" s="63"/>
      <c r="AE6839" s="54" t="s">
        <v>177</v>
      </c>
      <c r="AG6839" s="63"/>
      <c r="AK6839" s="64"/>
      <c r="AL6839" s="64"/>
      <c r="AM6839" s="65"/>
      <c r="AO6839" s="64"/>
      <c r="AP6839" s="66"/>
      <c r="AQ6839" s="66"/>
      <c r="AS6839" s="67"/>
      <c r="AT6839" s="68"/>
    </row>
    <row r="6840" spans="1:46" x14ac:dyDescent="0.25">
      <c r="A6840" s="60">
        <v>103949.6780668986</v>
      </c>
      <c r="B6840" s="54">
        <f t="shared" si="271"/>
        <v>13</v>
      </c>
      <c r="C6840" s="54">
        <f t="shared" si="272"/>
        <v>6831</v>
      </c>
      <c r="D6840" s="60">
        <v>103949.6780668986</v>
      </c>
      <c r="G6840" s="63"/>
      <c r="I6840" s="64"/>
      <c r="J6840" s="64"/>
      <c r="K6840" s="65"/>
      <c r="M6840" s="64"/>
      <c r="N6840" s="66"/>
      <c r="O6840" s="66"/>
      <c r="Q6840" s="67"/>
      <c r="R6840" s="68"/>
      <c r="S6840" s="63"/>
      <c r="AC6840" s="63">
        <v>100849.72509608231</v>
      </c>
      <c r="AD6840" s="63"/>
      <c r="AE6840" s="54" t="s">
        <v>176</v>
      </c>
      <c r="AG6840" s="63"/>
      <c r="AK6840" s="64"/>
      <c r="AL6840" s="64"/>
      <c r="AM6840" s="65"/>
      <c r="AO6840" s="64"/>
      <c r="AP6840" s="66"/>
      <c r="AQ6840" s="66"/>
      <c r="AS6840" s="67"/>
      <c r="AT6840" s="68"/>
    </row>
    <row r="6841" spans="1:46" x14ac:dyDescent="0.25">
      <c r="A6841" s="60">
        <v>103965.30493617058</v>
      </c>
      <c r="B6841" s="54">
        <f t="shared" si="271"/>
        <v>14</v>
      </c>
      <c r="C6841" s="54">
        <f t="shared" si="272"/>
        <v>6832</v>
      </c>
      <c r="D6841" s="60">
        <v>103965.30493617058</v>
      </c>
      <c r="G6841" s="63"/>
      <c r="I6841" s="64"/>
      <c r="J6841" s="64"/>
      <c r="K6841" s="65"/>
      <c r="M6841" s="64"/>
      <c r="N6841" s="66"/>
      <c r="O6841" s="66"/>
      <c r="Q6841" s="67"/>
      <c r="R6841" s="68"/>
      <c r="S6841" s="63"/>
      <c r="AC6841" s="63">
        <v>100863.7235331852</v>
      </c>
      <c r="AD6841" s="63"/>
      <c r="AE6841" s="54" t="s">
        <v>177</v>
      </c>
      <c r="AG6841" s="63"/>
      <c r="AK6841" s="64"/>
      <c r="AL6841" s="64"/>
      <c r="AM6841" s="65"/>
      <c r="AO6841" s="64"/>
      <c r="AP6841" s="66"/>
      <c r="AQ6841" s="66"/>
      <c r="AS6841" s="67"/>
      <c r="AT6841" s="68"/>
    </row>
    <row r="6842" spans="1:46" x14ac:dyDescent="0.25">
      <c r="A6842" s="60">
        <v>103980.83591250144</v>
      </c>
      <c r="B6842" s="54">
        <f t="shared" si="271"/>
        <v>15</v>
      </c>
      <c r="C6842" s="54">
        <f t="shared" si="272"/>
        <v>6833</v>
      </c>
      <c r="D6842" s="60">
        <v>103980.83591250144</v>
      </c>
      <c r="G6842" s="63"/>
      <c r="I6842" s="64"/>
      <c r="J6842" s="64"/>
      <c r="K6842" s="65"/>
      <c r="M6842" s="64"/>
      <c r="N6842" s="66"/>
      <c r="O6842" s="66"/>
      <c r="Q6842" s="67"/>
      <c r="R6842" s="68"/>
      <c r="S6842" s="63"/>
      <c r="AC6842" s="63">
        <v>100879.26100847684</v>
      </c>
      <c r="AD6842" s="63"/>
      <c r="AE6842" s="54" t="s">
        <v>176</v>
      </c>
      <c r="AG6842" s="63"/>
      <c r="AK6842" s="64"/>
      <c r="AL6842" s="64"/>
      <c r="AM6842" s="65"/>
      <c r="AO6842" s="64"/>
      <c r="AP6842" s="66"/>
      <c r="AQ6842" s="66"/>
      <c r="AS6842" s="67"/>
      <c r="AT6842" s="68"/>
    </row>
    <row r="6843" spans="1:46" x14ac:dyDescent="0.25">
      <c r="A6843" s="60">
        <v>103996.25325271627</v>
      </c>
      <c r="B6843" s="54">
        <f t="shared" si="271"/>
        <v>16</v>
      </c>
      <c r="C6843" s="54">
        <f t="shared" si="272"/>
        <v>6834</v>
      </c>
      <c r="D6843" s="60">
        <v>103996.25325271627</v>
      </c>
      <c r="G6843" s="63"/>
      <c r="I6843" s="64"/>
      <c r="J6843" s="64"/>
      <c r="K6843" s="65"/>
      <c r="M6843" s="64"/>
      <c r="N6843" s="66"/>
      <c r="O6843" s="66"/>
      <c r="Q6843" s="67"/>
      <c r="R6843" s="68"/>
      <c r="S6843" s="63"/>
      <c r="AC6843" s="63">
        <v>100893.37509004911</v>
      </c>
      <c r="AD6843" s="63"/>
      <c r="AE6843" s="54" t="s">
        <v>177</v>
      </c>
      <c r="AG6843" s="63"/>
      <c r="AK6843" s="64"/>
      <c r="AL6843" s="64"/>
      <c r="AM6843" s="65"/>
      <c r="AO6843" s="64"/>
      <c r="AP6843" s="66"/>
      <c r="AQ6843" s="66"/>
      <c r="AS6843" s="67"/>
      <c r="AT6843" s="68"/>
    </row>
    <row r="6844" spans="1:46" x14ac:dyDescent="0.25">
      <c r="A6844" s="60">
        <v>104011.53879372682</v>
      </c>
      <c r="B6844" s="54">
        <f t="shared" si="271"/>
        <v>17</v>
      </c>
      <c r="C6844" s="54">
        <f t="shared" si="272"/>
        <v>6835</v>
      </c>
      <c r="D6844" s="60">
        <v>104011.53879372682</v>
      </c>
      <c r="G6844" s="63"/>
      <c r="I6844" s="64"/>
      <c r="J6844" s="64"/>
      <c r="K6844" s="65"/>
      <c r="M6844" s="64"/>
      <c r="N6844" s="66"/>
      <c r="O6844" s="66"/>
      <c r="Q6844" s="67"/>
      <c r="R6844" s="68"/>
      <c r="S6844" s="63"/>
      <c r="AC6844" s="63">
        <v>100908.68425970897</v>
      </c>
      <c r="AD6844" s="63"/>
      <c r="AE6844" s="54" t="s">
        <v>176</v>
      </c>
      <c r="AG6844" s="63"/>
      <c r="AK6844" s="64"/>
      <c r="AL6844" s="64"/>
      <c r="AM6844" s="65"/>
      <c r="AO6844" s="64"/>
      <c r="AP6844" s="66"/>
      <c r="AQ6844" s="66"/>
      <c r="AS6844" s="67"/>
      <c r="AT6844" s="68"/>
    </row>
    <row r="6845" spans="1:46" x14ac:dyDescent="0.25">
      <c r="A6845" s="60">
        <v>104026.69618056621</v>
      </c>
      <c r="B6845" s="54">
        <f t="shared" si="271"/>
        <v>18</v>
      </c>
      <c r="C6845" s="54">
        <f t="shared" si="272"/>
        <v>6836</v>
      </c>
      <c r="D6845" s="60">
        <v>104026.69618056621</v>
      </c>
      <c r="G6845" s="63"/>
      <c r="I6845" s="64"/>
      <c r="J6845" s="64"/>
      <c r="K6845" s="65"/>
      <c r="M6845" s="64"/>
      <c r="N6845" s="66"/>
      <c r="O6845" s="66"/>
      <c r="Q6845" s="67"/>
      <c r="R6845" s="68"/>
      <c r="S6845" s="63"/>
      <c r="AC6845" s="63">
        <v>100923.04485674249</v>
      </c>
      <c r="AD6845" s="63"/>
      <c r="AE6845" s="54" t="s">
        <v>177</v>
      </c>
      <c r="AG6845" s="63"/>
      <c r="AK6845" s="64"/>
      <c r="AL6845" s="64"/>
      <c r="AM6845" s="65"/>
      <c r="AO6845" s="64"/>
      <c r="AP6845" s="66"/>
      <c r="AQ6845" s="66"/>
      <c r="AS6845" s="67"/>
      <c r="AT6845" s="68"/>
    </row>
    <row r="6846" spans="1:46" x14ac:dyDescent="0.25">
      <c r="A6846" s="60">
        <v>104041.72264898242</v>
      </c>
      <c r="B6846" s="54">
        <f t="shared" si="271"/>
        <v>19</v>
      </c>
      <c r="C6846" s="54">
        <f t="shared" si="272"/>
        <v>6837</v>
      </c>
      <c r="D6846" s="60">
        <v>104041.72264898242</v>
      </c>
      <c r="G6846" s="63"/>
      <c r="I6846" s="64"/>
      <c r="J6846" s="64"/>
      <c r="K6846" s="65"/>
      <c r="M6846" s="64"/>
      <c r="N6846" s="66"/>
      <c r="O6846" s="66"/>
      <c r="Q6846" s="67"/>
      <c r="R6846" s="68"/>
      <c r="S6846" s="63"/>
      <c r="AC6846" s="63">
        <v>100938.02201024862</v>
      </c>
      <c r="AD6846" s="63"/>
      <c r="AE6846" s="54" t="s">
        <v>176</v>
      </c>
      <c r="AG6846" s="63"/>
      <c r="AK6846" s="64"/>
      <c r="AL6846" s="64"/>
      <c r="AM6846" s="65"/>
      <c r="AO6846" s="64"/>
      <c r="AP6846" s="66"/>
      <c r="AQ6846" s="66"/>
      <c r="AS6846" s="67"/>
      <c r="AT6846" s="68"/>
    </row>
    <row r="6847" spans="1:46" x14ac:dyDescent="0.25">
      <c r="A6847" s="60">
        <v>104056.6410512696</v>
      </c>
      <c r="B6847" s="54">
        <f t="shared" si="271"/>
        <v>20</v>
      </c>
      <c r="C6847" s="54">
        <f t="shared" si="272"/>
        <v>6838</v>
      </c>
      <c r="D6847" s="60">
        <v>104056.6410512696</v>
      </c>
      <c r="G6847" s="63"/>
      <c r="I6847" s="64"/>
      <c r="J6847" s="64"/>
      <c r="K6847" s="65"/>
      <c r="M6847" s="64"/>
      <c r="N6847" s="66"/>
      <c r="O6847" s="66"/>
      <c r="Q6847" s="67"/>
      <c r="R6847" s="68"/>
      <c r="S6847" s="63"/>
      <c r="AC6847" s="63">
        <v>100952.70809283014</v>
      </c>
      <c r="AD6847" s="63"/>
      <c r="AE6847" s="54" t="s">
        <v>177</v>
      </c>
      <c r="AG6847" s="63"/>
      <c r="AK6847" s="64"/>
      <c r="AL6847" s="64"/>
      <c r="AM6847" s="65"/>
      <c r="AO6847" s="64"/>
      <c r="AP6847" s="66"/>
      <c r="AQ6847" s="66"/>
      <c r="AS6847" s="67"/>
      <c r="AT6847" s="68"/>
    </row>
    <row r="6848" spans="1:46" x14ac:dyDescent="0.25">
      <c r="A6848" s="60">
        <v>104071.46302974224</v>
      </c>
      <c r="B6848" s="54">
        <f t="shared" si="271"/>
        <v>21</v>
      </c>
      <c r="C6848" s="54">
        <f t="shared" si="272"/>
        <v>6839</v>
      </c>
      <c r="D6848" s="60">
        <v>104071.46302974224</v>
      </c>
      <c r="G6848" s="63"/>
      <c r="I6848" s="64"/>
      <c r="J6848" s="64"/>
      <c r="K6848" s="65"/>
      <c r="M6848" s="64"/>
      <c r="N6848" s="66"/>
      <c r="O6848" s="66"/>
      <c r="Q6848" s="67"/>
      <c r="R6848" s="68"/>
      <c r="S6848" s="63"/>
      <c r="AC6848" s="63">
        <v>100967.31761283148</v>
      </c>
      <c r="AD6848" s="63"/>
      <c r="AE6848" s="54" t="s">
        <v>176</v>
      </c>
      <c r="AG6848" s="63"/>
      <c r="AK6848" s="64"/>
      <c r="AL6848" s="64"/>
      <c r="AM6848" s="65"/>
      <c r="AO6848" s="64"/>
      <c r="AP6848" s="66"/>
      <c r="AQ6848" s="66"/>
      <c r="AS6848" s="67"/>
      <c r="AT6848" s="68"/>
    </row>
    <row r="6849" spans="1:46" x14ac:dyDescent="0.25">
      <c r="A6849" s="60">
        <v>104086.22472626856</v>
      </c>
      <c r="B6849" s="54">
        <f t="shared" si="271"/>
        <v>22</v>
      </c>
      <c r="C6849" s="54">
        <f t="shared" si="272"/>
        <v>6840</v>
      </c>
      <c r="D6849" s="60">
        <v>104086.22472626856</v>
      </c>
      <c r="G6849" s="63"/>
      <c r="I6849" s="64"/>
      <c r="J6849" s="64"/>
      <c r="K6849" s="65"/>
      <c r="M6849" s="64"/>
      <c r="N6849" s="66"/>
      <c r="O6849" s="66"/>
      <c r="Q6849" s="67"/>
      <c r="R6849" s="68"/>
      <c r="S6849" s="63"/>
      <c r="AC6849" s="63">
        <v>100982.34424138442</v>
      </c>
      <c r="AD6849" s="63"/>
      <c r="AE6849" s="54" t="s">
        <v>177</v>
      </c>
      <c r="AG6849" s="63"/>
      <c r="AK6849" s="64"/>
      <c r="AL6849" s="64"/>
      <c r="AM6849" s="65"/>
      <c r="AO6849" s="64"/>
      <c r="AP6849" s="66"/>
      <c r="AQ6849" s="66"/>
      <c r="AS6849" s="67"/>
      <c r="AT6849" s="68"/>
    </row>
    <row r="6850" spans="1:46" x14ac:dyDescent="0.25">
      <c r="A6850" s="60">
        <v>104100.94716222864</v>
      </c>
      <c r="B6850" s="54">
        <f t="shared" si="271"/>
        <v>23</v>
      </c>
      <c r="C6850" s="54">
        <f t="shared" si="272"/>
        <v>6841</v>
      </c>
      <c r="D6850" s="60">
        <v>104100.94716222864</v>
      </c>
      <c r="G6850" s="63"/>
      <c r="I6850" s="64"/>
      <c r="J6850" s="64"/>
      <c r="K6850" s="65"/>
      <c r="M6850" s="64"/>
      <c r="N6850" s="66"/>
      <c r="O6850" s="66"/>
      <c r="Q6850" s="67"/>
      <c r="R6850" s="68"/>
      <c r="S6850" s="63"/>
      <c r="AC6850" s="63">
        <v>100996.61792037496</v>
      </c>
      <c r="AD6850" s="63"/>
      <c r="AE6850" s="54" t="s">
        <v>176</v>
      </c>
      <c r="AG6850" s="63"/>
      <c r="AK6850" s="64"/>
      <c r="AL6850" s="64"/>
      <c r="AM6850" s="65"/>
      <c r="AO6850" s="64"/>
      <c r="AP6850" s="66"/>
      <c r="AQ6850" s="66"/>
      <c r="AS6850" s="67"/>
      <c r="AT6850" s="68"/>
    </row>
    <row r="6851" spans="1:46" x14ac:dyDescent="0.25">
      <c r="A6851" s="60">
        <v>104115.67225500522</v>
      </c>
      <c r="B6851" s="54">
        <f t="shared" si="271"/>
        <v>24</v>
      </c>
      <c r="C6851" s="54">
        <f t="shared" si="272"/>
        <v>6842</v>
      </c>
      <c r="D6851" s="60">
        <v>104115.67225500522</v>
      </c>
      <c r="G6851" s="63"/>
      <c r="I6851" s="64"/>
      <c r="J6851" s="64"/>
      <c r="K6851" s="65"/>
      <c r="M6851" s="64"/>
      <c r="N6851" s="66"/>
      <c r="O6851" s="66"/>
      <c r="Q6851" s="67"/>
      <c r="R6851" s="68"/>
      <c r="S6851" s="63"/>
      <c r="AC6851" s="63">
        <v>101011.93460937869</v>
      </c>
      <c r="AD6851" s="63"/>
      <c r="AE6851" s="54" t="s">
        <v>177</v>
      </c>
      <c r="AG6851" s="63"/>
      <c r="AK6851" s="64"/>
      <c r="AL6851" s="64"/>
      <c r="AM6851" s="65"/>
      <c r="AO6851" s="64"/>
      <c r="AP6851" s="66"/>
      <c r="AQ6851" s="66"/>
      <c r="AS6851" s="67"/>
      <c r="AT6851" s="68"/>
    </row>
    <row r="6852" spans="1:46" x14ac:dyDescent="0.25">
      <c r="A6852" s="60">
        <v>104130.42333749728</v>
      </c>
      <c r="B6852" s="54">
        <f t="shared" si="271"/>
        <v>1</v>
      </c>
      <c r="C6852" s="54">
        <f t="shared" si="272"/>
        <v>6843</v>
      </c>
      <c r="D6852" s="60">
        <v>104130.42333749728</v>
      </c>
      <c r="G6852" s="63"/>
      <c r="I6852" s="64"/>
      <c r="J6852" s="64"/>
      <c r="K6852" s="65"/>
      <c r="M6852" s="64"/>
      <c r="N6852" s="66"/>
      <c r="O6852" s="66"/>
      <c r="Q6852" s="67"/>
      <c r="R6852" s="68"/>
      <c r="S6852" s="63"/>
      <c r="AC6852" s="63">
        <v>101025.96489843912</v>
      </c>
      <c r="AD6852" s="63"/>
      <c r="AE6852" s="54" t="s">
        <v>176</v>
      </c>
      <c r="AG6852" s="63"/>
      <c r="AK6852" s="64"/>
      <c r="AL6852" s="64"/>
      <c r="AM6852" s="65"/>
      <c r="AO6852" s="64"/>
      <c r="AP6852" s="66"/>
      <c r="AQ6852" s="66"/>
      <c r="AS6852" s="67"/>
      <c r="AT6852" s="68"/>
    </row>
    <row r="6853" spans="1:46" x14ac:dyDescent="0.25">
      <c r="A6853" s="60">
        <v>104145.24024769012</v>
      </c>
      <c r="B6853" s="54">
        <f t="shared" si="271"/>
        <v>2</v>
      </c>
      <c r="C6853" s="54">
        <f t="shared" si="272"/>
        <v>6844</v>
      </c>
      <c r="D6853" s="60">
        <v>104145.24024769012</v>
      </c>
      <c r="G6853" s="63"/>
      <c r="I6853" s="64"/>
      <c r="J6853" s="64"/>
      <c r="K6853" s="65"/>
      <c r="M6853" s="64"/>
      <c r="N6853" s="66"/>
      <c r="O6853" s="66"/>
      <c r="Q6853" s="67"/>
      <c r="R6853" s="68"/>
      <c r="S6853" s="63"/>
      <c r="AC6853" s="63">
        <v>101041.4655387192</v>
      </c>
      <c r="AD6853" s="63"/>
      <c r="AE6853" s="54" t="s">
        <v>177</v>
      </c>
      <c r="AG6853" s="63"/>
      <c r="AK6853" s="64"/>
      <c r="AL6853" s="64"/>
      <c r="AM6853" s="65"/>
      <c r="AO6853" s="64"/>
      <c r="AP6853" s="66"/>
      <c r="AQ6853" s="66"/>
      <c r="AS6853" s="67"/>
      <c r="AT6853" s="68"/>
    </row>
    <row r="6854" spans="1:46" x14ac:dyDescent="0.25">
      <c r="A6854" s="60">
        <v>104160.14085233677</v>
      </c>
      <c r="B6854" s="54">
        <f t="shared" si="271"/>
        <v>3</v>
      </c>
      <c r="C6854" s="54">
        <f t="shared" si="272"/>
        <v>6845</v>
      </c>
      <c r="D6854" s="60">
        <v>104160.14085233677</v>
      </c>
      <c r="G6854" s="63"/>
      <c r="I6854" s="64"/>
      <c r="J6854" s="64"/>
      <c r="K6854" s="65"/>
      <c r="M6854" s="64"/>
      <c r="N6854" s="66"/>
      <c r="O6854" s="66"/>
      <c r="Q6854" s="67"/>
      <c r="R6854" s="68"/>
      <c r="S6854" s="63"/>
      <c r="AC6854" s="63">
        <v>101055.39196577342</v>
      </c>
      <c r="AD6854" s="63"/>
      <c r="AE6854" s="54" t="s">
        <v>176</v>
      </c>
      <c r="AG6854" s="63"/>
      <c r="AK6854" s="64"/>
      <c r="AL6854" s="64"/>
      <c r="AM6854" s="65"/>
      <c r="AO6854" s="64"/>
      <c r="AP6854" s="66"/>
      <c r="AQ6854" s="66"/>
      <c r="AS6854" s="67"/>
      <c r="AT6854" s="68"/>
    </row>
    <row r="6855" spans="1:46" x14ac:dyDescent="0.25">
      <c r="A6855" s="60">
        <v>104175.1561143361</v>
      </c>
      <c r="B6855" s="54">
        <f t="shared" si="271"/>
        <v>4</v>
      </c>
      <c r="C6855" s="54">
        <f t="shared" si="272"/>
        <v>6846</v>
      </c>
      <c r="D6855" s="60">
        <v>104175.1561143361</v>
      </c>
      <c r="G6855" s="63"/>
      <c r="I6855" s="64"/>
      <c r="J6855" s="64"/>
      <c r="K6855" s="65"/>
      <c r="M6855" s="64"/>
      <c r="N6855" s="66"/>
      <c r="O6855" s="66"/>
      <c r="Q6855" s="67"/>
      <c r="R6855" s="68"/>
      <c r="S6855" s="63"/>
      <c r="AC6855" s="63">
        <v>101070.93657435104</v>
      </c>
      <c r="AD6855" s="63"/>
      <c r="AE6855" s="54" t="s">
        <v>177</v>
      </c>
      <c r="AG6855" s="63"/>
      <c r="AK6855" s="64"/>
      <c r="AL6855" s="64"/>
      <c r="AM6855" s="65"/>
      <c r="AO6855" s="64"/>
      <c r="AP6855" s="66"/>
      <c r="AQ6855" s="66"/>
      <c r="AS6855" s="67"/>
      <c r="AT6855" s="68"/>
    </row>
    <row r="6856" spans="1:46" x14ac:dyDescent="0.25">
      <c r="A6856" s="60">
        <v>104190.29099564068</v>
      </c>
      <c r="B6856" s="54">
        <f t="shared" si="271"/>
        <v>5</v>
      </c>
      <c r="C6856" s="54">
        <f t="shared" si="272"/>
        <v>6847</v>
      </c>
      <c r="D6856" s="60">
        <v>104190.29099564068</v>
      </c>
      <c r="G6856" s="63"/>
      <c r="I6856" s="64"/>
      <c r="J6856" s="64"/>
      <c r="K6856" s="65"/>
      <c r="M6856" s="64"/>
      <c r="N6856" s="66"/>
      <c r="O6856" s="66"/>
      <c r="Q6856" s="67"/>
      <c r="R6856" s="68"/>
      <c r="S6856" s="63"/>
      <c r="AC6856" s="63">
        <v>101084.92320923042</v>
      </c>
      <c r="AD6856" s="63"/>
      <c r="AE6856" s="54" t="s">
        <v>176</v>
      </c>
      <c r="AG6856" s="63"/>
      <c r="AK6856" s="64"/>
      <c r="AL6856" s="64"/>
      <c r="AM6856" s="65"/>
      <c r="AO6856" s="64"/>
      <c r="AP6856" s="66"/>
      <c r="AQ6856" s="66"/>
      <c r="AS6856" s="67"/>
      <c r="AT6856" s="68"/>
    </row>
    <row r="6857" spans="1:46" x14ac:dyDescent="0.25">
      <c r="A6857" s="60">
        <v>104205.56261445303</v>
      </c>
      <c r="B6857" s="54">
        <f t="shared" si="271"/>
        <v>6</v>
      </c>
      <c r="C6857" s="54">
        <f t="shared" si="272"/>
        <v>6848</v>
      </c>
      <c r="D6857" s="60">
        <v>104205.56261445303</v>
      </c>
      <c r="G6857" s="63"/>
      <c r="I6857" s="64"/>
      <c r="J6857" s="64"/>
      <c r="K6857" s="65"/>
      <c r="M6857" s="64"/>
      <c r="N6857" s="66"/>
      <c r="O6857" s="66"/>
      <c r="Q6857" s="67"/>
      <c r="R6857" s="68"/>
      <c r="S6857" s="63"/>
      <c r="AC6857" s="63">
        <v>101100.36510368204</v>
      </c>
      <c r="AD6857" s="63"/>
      <c r="AE6857" s="54" t="s">
        <v>177</v>
      </c>
      <c r="AG6857" s="63"/>
      <c r="AK6857" s="64"/>
      <c r="AL6857" s="64"/>
      <c r="AM6857" s="65"/>
      <c r="AO6857" s="64"/>
      <c r="AP6857" s="66"/>
      <c r="AQ6857" s="66"/>
      <c r="AS6857" s="67"/>
      <c r="AT6857" s="68"/>
    </row>
    <row r="6858" spans="1:46" x14ac:dyDescent="0.25">
      <c r="A6858" s="60">
        <v>104220.9572529057</v>
      </c>
      <c r="B6858" s="54">
        <f t="shared" si="271"/>
        <v>7</v>
      </c>
      <c r="C6858" s="54">
        <f t="shared" si="272"/>
        <v>6849</v>
      </c>
      <c r="D6858" s="60">
        <v>104220.9572529057</v>
      </c>
      <c r="G6858" s="63"/>
      <c r="I6858" s="64"/>
      <c r="J6858" s="64"/>
      <c r="K6858" s="65"/>
      <c r="M6858" s="64"/>
      <c r="N6858" s="66"/>
      <c r="O6858" s="66"/>
      <c r="Q6858" s="67"/>
      <c r="R6858" s="68"/>
      <c r="S6858" s="63"/>
      <c r="AC6858" s="63">
        <v>101114.57091113785</v>
      </c>
      <c r="AD6858" s="63"/>
      <c r="AE6858" s="54" t="s">
        <v>176</v>
      </c>
      <c r="AG6858" s="63"/>
      <c r="AK6858" s="64"/>
      <c r="AL6858" s="64"/>
      <c r="AM6858" s="65"/>
      <c r="AO6858" s="64"/>
      <c r="AP6858" s="66"/>
      <c r="AQ6858" s="66"/>
      <c r="AS6858" s="67"/>
      <c r="AT6858" s="68"/>
    </row>
    <row r="6859" spans="1:46" x14ac:dyDescent="0.25">
      <c r="A6859" s="60">
        <v>104236.47626655921</v>
      </c>
      <c r="B6859" s="54">
        <f t="shared" si="271"/>
        <v>8</v>
      </c>
      <c r="C6859" s="54">
        <f t="shared" si="272"/>
        <v>6850</v>
      </c>
      <c r="D6859" s="60">
        <v>104236.47626655921</v>
      </c>
      <c r="G6859" s="63"/>
      <c r="I6859" s="64"/>
      <c r="J6859" s="64"/>
      <c r="K6859" s="65"/>
      <c r="M6859" s="64"/>
      <c r="N6859" s="66"/>
      <c r="O6859" s="66"/>
      <c r="Q6859" s="67"/>
      <c r="R6859" s="68"/>
      <c r="S6859" s="63"/>
      <c r="AC6859" s="63">
        <v>101129.7806729544</v>
      </c>
      <c r="AD6859" s="63"/>
      <c r="AE6859" s="54" t="s">
        <v>177</v>
      </c>
      <c r="AG6859" s="63"/>
      <c r="AK6859" s="64"/>
      <c r="AL6859" s="64"/>
      <c r="AM6859" s="65"/>
      <c r="AO6859" s="64"/>
      <c r="AP6859" s="66"/>
      <c r="AQ6859" s="66"/>
      <c r="AS6859" s="67"/>
      <c r="AT6859" s="68"/>
    </row>
    <row r="6860" spans="1:46" x14ac:dyDescent="0.25">
      <c r="A6860" s="60">
        <v>104252.0862707179</v>
      </c>
      <c r="B6860" s="54">
        <f t="shared" ref="B6860:B6923" si="273">IF(B6859=24,1,B6859+1)</f>
        <v>9</v>
      </c>
      <c r="C6860" s="54">
        <f t="shared" ref="C6860:C6923" si="274">C6859+1</f>
        <v>6851</v>
      </c>
      <c r="D6860" s="60">
        <v>104252.0862707179</v>
      </c>
      <c r="G6860" s="63"/>
      <c r="I6860" s="64"/>
      <c r="J6860" s="64"/>
      <c r="K6860" s="65"/>
      <c r="M6860" s="64"/>
      <c r="N6860" s="66"/>
      <c r="O6860" s="66"/>
      <c r="Q6860" s="67"/>
      <c r="R6860" s="68"/>
      <c r="S6860" s="63"/>
      <c r="AC6860" s="63">
        <v>101144.32586655952</v>
      </c>
      <c r="AD6860" s="63"/>
      <c r="AE6860" s="54" t="s">
        <v>176</v>
      </c>
      <c r="AG6860" s="63"/>
      <c r="AK6860" s="64"/>
      <c r="AL6860" s="64"/>
      <c r="AM6860" s="65"/>
      <c r="AO6860" s="64"/>
      <c r="AP6860" s="66"/>
      <c r="AQ6860" s="66"/>
      <c r="AS6860" s="67"/>
      <c r="AT6860" s="68"/>
    </row>
    <row r="6861" spans="1:46" x14ac:dyDescent="0.25">
      <c r="A6861" s="60">
        <v>104267.77452996792</v>
      </c>
      <c r="B6861" s="54">
        <f t="shared" si="273"/>
        <v>10</v>
      </c>
      <c r="C6861" s="54">
        <f t="shared" si="274"/>
        <v>6852</v>
      </c>
      <c r="D6861" s="60">
        <v>104267.77452996792</v>
      </c>
      <c r="G6861" s="63"/>
      <c r="I6861" s="64"/>
      <c r="J6861" s="64"/>
      <c r="K6861" s="65"/>
      <c r="M6861" s="64"/>
      <c r="N6861" s="66"/>
      <c r="O6861" s="66"/>
      <c r="Q6861" s="67"/>
      <c r="R6861" s="68"/>
      <c r="S6861" s="63"/>
      <c r="AC6861" s="63">
        <v>101159.21098458674</v>
      </c>
      <c r="AD6861" s="63"/>
      <c r="AE6861" s="54" t="s">
        <v>177</v>
      </c>
      <c r="AG6861" s="63"/>
      <c r="AK6861" s="64"/>
      <c r="AL6861" s="64"/>
      <c r="AM6861" s="65"/>
      <c r="AO6861" s="64"/>
      <c r="AP6861" s="66"/>
      <c r="AQ6861" s="66"/>
      <c r="AS6861" s="67"/>
      <c r="AT6861" s="68"/>
    </row>
    <row r="6862" spans="1:46" x14ac:dyDescent="0.25">
      <c r="A6862" s="60">
        <v>104283.49388150871</v>
      </c>
      <c r="B6862" s="54">
        <f t="shared" si="273"/>
        <v>11</v>
      </c>
      <c r="C6862" s="54">
        <f t="shared" si="274"/>
        <v>6853</v>
      </c>
      <c r="D6862" s="60">
        <v>104283.49388150871</v>
      </c>
      <c r="G6862" s="63"/>
      <c r="I6862" s="64"/>
      <c r="J6862" s="64"/>
      <c r="K6862" s="65"/>
      <c r="M6862" s="64"/>
      <c r="N6862" s="66"/>
      <c r="O6862" s="66"/>
      <c r="Q6862" s="67"/>
      <c r="R6862" s="68"/>
      <c r="S6862" s="63"/>
      <c r="AC6862" s="63">
        <v>101174.1435459163</v>
      </c>
      <c r="AD6862" s="63"/>
      <c r="AE6862" s="54" t="s">
        <v>176</v>
      </c>
      <c r="AG6862" s="63"/>
      <c r="AK6862" s="64"/>
      <c r="AL6862" s="64"/>
      <c r="AM6862" s="65"/>
      <c r="AO6862" s="64"/>
      <c r="AP6862" s="66"/>
      <c r="AQ6862" s="66"/>
      <c r="AS6862" s="67"/>
      <c r="AT6862" s="68"/>
    </row>
    <row r="6863" spans="1:46" x14ac:dyDescent="0.25">
      <c r="A6863" s="60">
        <v>104299.22318293434</v>
      </c>
      <c r="B6863" s="54">
        <f t="shared" si="273"/>
        <v>12</v>
      </c>
      <c r="C6863" s="54">
        <f t="shared" si="274"/>
        <v>6854</v>
      </c>
      <c r="D6863" s="60">
        <v>104299.22318293434</v>
      </c>
      <c r="G6863" s="63"/>
      <c r="I6863" s="64"/>
      <c r="J6863" s="64"/>
      <c r="K6863" s="65"/>
      <c r="M6863" s="64"/>
      <c r="N6863" s="66"/>
      <c r="O6863" s="66"/>
      <c r="Q6863" s="67"/>
      <c r="R6863" s="68"/>
      <c r="S6863" s="63"/>
      <c r="AC6863" s="63">
        <v>101188.66921669198</v>
      </c>
      <c r="AD6863" s="63"/>
      <c r="AE6863" s="54" t="s">
        <v>177</v>
      </c>
      <c r="AG6863" s="63"/>
      <c r="AK6863" s="64"/>
      <c r="AL6863" s="64"/>
      <c r="AM6863" s="65"/>
      <c r="AO6863" s="64"/>
      <c r="AP6863" s="66"/>
      <c r="AQ6863" s="66"/>
      <c r="AS6863" s="67"/>
      <c r="AT6863" s="68"/>
    </row>
    <row r="6864" spans="1:46" x14ac:dyDescent="0.25">
      <c r="A6864" s="60">
        <v>104314.91312281927</v>
      </c>
      <c r="B6864" s="54">
        <f t="shared" si="273"/>
        <v>13</v>
      </c>
      <c r="C6864" s="54">
        <f t="shared" si="274"/>
        <v>6855</v>
      </c>
      <c r="D6864" s="60">
        <v>104314.91312281927</v>
      </c>
      <c r="G6864" s="63"/>
      <c r="I6864" s="64"/>
      <c r="J6864" s="64"/>
      <c r="K6864" s="65"/>
      <c r="M6864" s="64"/>
      <c r="N6864" s="66"/>
      <c r="O6864" s="66"/>
      <c r="Q6864" s="67"/>
      <c r="R6864" s="68"/>
      <c r="S6864" s="63"/>
      <c r="AC6864" s="63">
        <v>101203.94580398314</v>
      </c>
      <c r="AD6864" s="63"/>
      <c r="AE6864" s="54" t="s">
        <v>176</v>
      </c>
      <c r="AG6864" s="63"/>
      <c r="AK6864" s="64"/>
      <c r="AL6864" s="64"/>
      <c r="AM6864" s="65"/>
      <c r="AO6864" s="64"/>
      <c r="AP6864" s="66"/>
      <c r="AQ6864" s="66"/>
      <c r="AS6864" s="67"/>
      <c r="AT6864" s="68"/>
    </row>
    <row r="6865" spans="1:46" x14ac:dyDescent="0.25">
      <c r="A6865" s="60">
        <v>104330.54256419465</v>
      </c>
      <c r="B6865" s="54">
        <f t="shared" si="273"/>
        <v>14</v>
      </c>
      <c r="C6865" s="54">
        <f t="shared" si="274"/>
        <v>6856</v>
      </c>
      <c r="D6865" s="60">
        <v>104330.54256419465</v>
      </c>
      <c r="G6865" s="63"/>
      <c r="I6865" s="64"/>
      <c r="J6865" s="64"/>
      <c r="K6865" s="65"/>
      <c r="M6865" s="64"/>
      <c r="N6865" s="66"/>
      <c r="O6865" s="66"/>
      <c r="Q6865" s="67"/>
      <c r="R6865" s="68"/>
      <c r="S6865" s="63"/>
      <c r="AC6865" s="63">
        <v>101218.1533676153</v>
      </c>
      <c r="AD6865" s="63"/>
      <c r="AE6865" s="54" t="s">
        <v>177</v>
      </c>
      <c r="AG6865" s="63"/>
      <c r="AK6865" s="64"/>
      <c r="AL6865" s="64"/>
      <c r="AM6865" s="65"/>
      <c r="AO6865" s="64"/>
      <c r="AP6865" s="66"/>
      <c r="AQ6865" s="66"/>
      <c r="AS6865" s="67"/>
      <c r="AT6865" s="68"/>
    </row>
    <row r="6866" spans="1:46" x14ac:dyDescent="0.25">
      <c r="A6866" s="60">
        <v>104346.07311950671</v>
      </c>
      <c r="B6866" s="54">
        <f t="shared" si="273"/>
        <v>15</v>
      </c>
      <c r="C6866" s="54">
        <f t="shared" si="274"/>
        <v>6857</v>
      </c>
      <c r="D6866" s="60">
        <v>104346.07311950671</v>
      </c>
      <c r="G6866" s="63"/>
      <c r="I6866" s="64"/>
      <c r="J6866" s="64"/>
      <c r="K6866" s="65"/>
      <c r="M6866" s="64"/>
      <c r="N6866" s="66"/>
      <c r="O6866" s="66"/>
      <c r="Q6866" s="67"/>
      <c r="R6866" s="68"/>
      <c r="S6866" s="63"/>
      <c r="AC6866" s="63">
        <v>101233.65369873913</v>
      </c>
      <c r="AD6866" s="63"/>
      <c r="AE6866" s="54" t="s">
        <v>176</v>
      </c>
      <c r="AG6866" s="63"/>
      <c r="AK6866" s="64"/>
      <c r="AL6866" s="64"/>
      <c r="AM6866" s="65"/>
      <c r="AO6866" s="64"/>
      <c r="AP6866" s="66"/>
      <c r="AQ6866" s="66"/>
      <c r="AS6866" s="67"/>
      <c r="AT6866" s="68"/>
    </row>
    <row r="6867" spans="1:46" x14ac:dyDescent="0.25">
      <c r="A6867" s="60">
        <v>104361.49176378828</v>
      </c>
      <c r="B6867" s="54">
        <f t="shared" si="273"/>
        <v>16</v>
      </c>
      <c r="C6867" s="54">
        <f t="shared" si="274"/>
        <v>6858</v>
      </c>
      <c r="D6867" s="60">
        <v>104361.49176378828</v>
      </c>
      <c r="G6867" s="63"/>
      <c r="I6867" s="64"/>
      <c r="J6867" s="64"/>
      <c r="K6867" s="65"/>
      <c r="M6867" s="64"/>
      <c r="N6867" s="66"/>
      <c r="O6867" s="66"/>
      <c r="Q6867" s="67"/>
      <c r="R6867" s="68"/>
      <c r="S6867" s="63"/>
      <c r="AC6867" s="63">
        <v>101247.6587205953</v>
      </c>
      <c r="AD6867" s="63"/>
      <c r="AE6867" s="54" t="s">
        <v>177</v>
      </c>
      <c r="AG6867" s="63"/>
      <c r="AK6867" s="64"/>
      <c r="AL6867" s="64"/>
      <c r="AM6867" s="65"/>
      <c r="AO6867" s="64"/>
      <c r="AP6867" s="66"/>
      <c r="AQ6867" s="66"/>
      <c r="AS6867" s="67"/>
      <c r="AT6867" s="68"/>
    </row>
    <row r="6868" spans="1:46" x14ac:dyDescent="0.25">
      <c r="A6868" s="60">
        <v>104376.7795458585</v>
      </c>
      <c r="B6868" s="54">
        <f t="shared" si="273"/>
        <v>17</v>
      </c>
      <c r="C6868" s="54">
        <f t="shared" si="274"/>
        <v>6859</v>
      </c>
      <c r="D6868" s="60">
        <v>104376.7795458585</v>
      </c>
      <c r="G6868" s="63"/>
      <c r="I6868" s="64"/>
      <c r="J6868" s="64"/>
      <c r="K6868" s="65"/>
      <c r="M6868" s="64"/>
      <c r="N6868" s="66"/>
      <c r="O6868" s="66"/>
      <c r="Q6868" s="67"/>
      <c r="R6868" s="68"/>
      <c r="S6868" s="63"/>
      <c r="AC6868" s="63">
        <v>101263.22711690748</v>
      </c>
      <c r="AD6868" s="63"/>
      <c r="AE6868" s="54" t="s">
        <v>176</v>
      </c>
      <c r="AG6868" s="63"/>
      <c r="AK6868" s="64"/>
      <c r="AL6868" s="64"/>
      <c r="AM6868" s="65"/>
      <c r="AO6868" s="64"/>
      <c r="AP6868" s="66"/>
      <c r="AQ6868" s="66"/>
      <c r="AS6868" s="67"/>
      <c r="AT6868" s="68"/>
    </row>
    <row r="6869" spans="1:46" x14ac:dyDescent="0.25">
      <c r="A6869" s="60">
        <v>104391.93725359812</v>
      </c>
      <c r="B6869" s="54">
        <f t="shared" si="273"/>
        <v>18</v>
      </c>
      <c r="C6869" s="54">
        <f t="shared" si="274"/>
        <v>6860</v>
      </c>
      <c r="D6869" s="60">
        <v>104391.93725359812</v>
      </c>
      <c r="G6869" s="63"/>
      <c r="I6869" s="64"/>
      <c r="J6869" s="64"/>
      <c r="K6869" s="65"/>
      <c r="M6869" s="64"/>
      <c r="N6869" s="66"/>
      <c r="O6869" s="66"/>
      <c r="Q6869" s="67"/>
      <c r="R6869" s="68"/>
      <c r="S6869" s="63"/>
      <c r="AC6869" s="63">
        <v>101277.19002732355</v>
      </c>
      <c r="AD6869" s="63"/>
      <c r="AE6869" s="54" t="s">
        <v>177</v>
      </c>
      <c r="AG6869" s="63"/>
      <c r="AK6869" s="64"/>
      <c r="AL6869" s="64"/>
      <c r="AM6869" s="65"/>
      <c r="AO6869" s="64"/>
      <c r="AP6869" s="66"/>
      <c r="AQ6869" s="66"/>
      <c r="AS6869" s="67"/>
      <c r="AT6869" s="68"/>
    </row>
    <row r="6870" spans="1:46" x14ac:dyDescent="0.25">
      <c r="A6870" s="60">
        <v>104406.96710803127</v>
      </c>
      <c r="B6870" s="54">
        <f t="shared" si="273"/>
        <v>19</v>
      </c>
      <c r="C6870" s="54">
        <f t="shared" si="274"/>
        <v>6861</v>
      </c>
      <c r="D6870" s="60">
        <v>104406.96710803127</v>
      </c>
      <c r="G6870" s="63"/>
      <c r="I6870" s="64"/>
      <c r="J6870" s="64"/>
      <c r="K6870" s="65"/>
      <c r="M6870" s="64"/>
      <c r="N6870" s="66"/>
      <c r="O6870" s="66"/>
      <c r="Q6870" s="67"/>
      <c r="R6870" s="68"/>
      <c r="S6870" s="63"/>
      <c r="AC6870" s="63">
        <v>101292.67348093726</v>
      </c>
      <c r="AD6870" s="63"/>
      <c r="AE6870" s="54" t="s">
        <v>176</v>
      </c>
      <c r="AG6870" s="63"/>
      <c r="AK6870" s="64"/>
      <c r="AL6870" s="64"/>
      <c r="AM6870" s="65"/>
      <c r="AO6870" s="64"/>
      <c r="AP6870" s="66"/>
      <c r="AQ6870" s="66"/>
      <c r="AS6870" s="67"/>
      <c r="AT6870" s="68"/>
    </row>
    <row r="6871" spans="1:46" x14ac:dyDescent="0.25">
      <c r="A6871" s="60">
        <v>104421.88488758635</v>
      </c>
      <c r="B6871" s="54">
        <f t="shared" si="273"/>
        <v>20</v>
      </c>
      <c r="C6871" s="54">
        <f t="shared" si="274"/>
        <v>6862</v>
      </c>
      <c r="D6871" s="60">
        <v>104421.88488758635</v>
      </c>
      <c r="G6871" s="63"/>
      <c r="I6871" s="64"/>
      <c r="J6871" s="64"/>
      <c r="K6871" s="65"/>
      <c r="M6871" s="64"/>
      <c r="N6871" s="66"/>
      <c r="O6871" s="66"/>
      <c r="Q6871" s="67"/>
      <c r="R6871" s="68"/>
      <c r="S6871" s="63"/>
      <c r="AC6871" s="63">
        <v>101306.75954727083</v>
      </c>
      <c r="AD6871" s="63"/>
      <c r="AE6871" s="54" t="s">
        <v>177</v>
      </c>
      <c r="AG6871" s="63"/>
      <c r="AK6871" s="64"/>
      <c r="AL6871" s="64"/>
      <c r="AM6871" s="65"/>
      <c r="AO6871" s="64"/>
      <c r="AP6871" s="66"/>
      <c r="AQ6871" s="66"/>
      <c r="AS6871" s="67"/>
      <c r="AT6871" s="68"/>
    </row>
    <row r="6872" spans="1:46" x14ac:dyDescent="0.25">
      <c r="A6872" s="60">
        <v>104436.7099897149</v>
      </c>
      <c r="B6872" s="54">
        <f t="shared" si="273"/>
        <v>21</v>
      </c>
      <c r="C6872" s="54">
        <f t="shared" si="274"/>
        <v>6863</v>
      </c>
      <c r="D6872" s="60">
        <v>104436.7099897149</v>
      </c>
      <c r="G6872" s="63"/>
      <c r="I6872" s="64"/>
      <c r="J6872" s="64"/>
      <c r="K6872" s="65"/>
      <c r="M6872" s="64"/>
      <c r="N6872" s="66"/>
      <c r="O6872" s="66"/>
      <c r="Q6872" s="67"/>
      <c r="R6872" s="68"/>
      <c r="S6872" s="63"/>
      <c r="AC6872" s="63">
        <v>101322.02818698529</v>
      </c>
      <c r="AD6872" s="63"/>
      <c r="AE6872" s="54" t="s">
        <v>176</v>
      </c>
      <c r="AG6872" s="63"/>
      <c r="AK6872" s="64"/>
      <c r="AL6872" s="64"/>
      <c r="AM6872" s="65"/>
      <c r="AO6872" s="64"/>
      <c r="AP6872" s="66"/>
      <c r="AQ6872" s="66"/>
      <c r="AS6872" s="67"/>
      <c r="AT6872" s="68"/>
    </row>
    <row r="6873" spans="1:46" x14ac:dyDescent="0.25">
      <c r="A6873" s="60">
        <v>104451.47017404577</v>
      </c>
      <c r="B6873" s="54">
        <f t="shared" si="273"/>
        <v>22</v>
      </c>
      <c r="C6873" s="54">
        <f t="shared" si="274"/>
        <v>6864</v>
      </c>
      <c r="D6873" s="60">
        <v>104451.47017404577</v>
      </c>
      <c r="G6873" s="63"/>
      <c r="I6873" s="64"/>
      <c r="J6873" s="64"/>
      <c r="K6873" s="65"/>
      <c r="M6873" s="64"/>
      <c r="N6873" s="66"/>
      <c r="O6873" s="66"/>
      <c r="Q6873" s="67"/>
      <c r="R6873" s="68"/>
      <c r="S6873" s="63"/>
      <c r="AC6873" s="63">
        <v>101336.37276779814</v>
      </c>
      <c r="AD6873" s="63"/>
      <c r="AE6873" s="54" t="s">
        <v>177</v>
      </c>
      <c r="AG6873" s="63"/>
      <c r="AK6873" s="64"/>
      <c r="AL6873" s="64"/>
      <c r="AM6873" s="65"/>
      <c r="AO6873" s="64"/>
      <c r="AP6873" s="66"/>
      <c r="AQ6873" s="66"/>
      <c r="AS6873" s="67"/>
      <c r="AT6873" s="68"/>
    </row>
    <row r="6874" spans="1:46" x14ac:dyDescent="0.25">
      <c r="A6874" s="60">
        <v>104466.19468231872</v>
      </c>
      <c r="B6874" s="54">
        <f t="shared" si="273"/>
        <v>23</v>
      </c>
      <c r="C6874" s="54">
        <f t="shared" si="274"/>
        <v>6865</v>
      </c>
      <c r="D6874" s="60">
        <v>104466.19468231872</v>
      </c>
      <c r="G6874" s="63"/>
      <c r="I6874" s="64"/>
      <c r="J6874" s="64"/>
      <c r="K6874" s="65"/>
      <c r="M6874" s="64"/>
      <c r="N6874" s="66"/>
      <c r="O6874" s="66"/>
      <c r="Q6874" s="67"/>
      <c r="R6874" s="68"/>
      <c r="S6874" s="63"/>
      <c r="AC6874" s="63">
        <v>101351.33295599697</v>
      </c>
      <c r="AD6874" s="63"/>
      <c r="AE6874" s="54" t="s">
        <v>176</v>
      </c>
      <c r="AG6874" s="63"/>
      <c r="AK6874" s="64"/>
      <c r="AL6874" s="64"/>
      <c r="AM6874" s="65"/>
      <c r="AO6874" s="64"/>
      <c r="AP6874" s="66"/>
      <c r="AQ6874" s="66"/>
      <c r="AS6874" s="67"/>
      <c r="AT6874" s="68"/>
    </row>
    <row r="6875" spans="1:46" x14ac:dyDescent="0.25">
      <c r="A6875" s="60">
        <v>104480.91752687795</v>
      </c>
      <c r="B6875" s="54">
        <f t="shared" si="273"/>
        <v>24</v>
      </c>
      <c r="C6875" s="54">
        <f t="shared" si="274"/>
        <v>6866</v>
      </c>
      <c r="D6875" s="60">
        <v>104480.91752687795</v>
      </c>
      <c r="G6875" s="63"/>
      <c r="I6875" s="64"/>
      <c r="J6875" s="64"/>
      <c r="K6875" s="65"/>
      <c r="M6875" s="64"/>
      <c r="N6875" s="66"/>
      <c r="O6875" s="66"/>
      <c r="Q6875" s="67"/>
      <c r="R6875" s="68"/>
      <c r="S6875" s="63"/>
      <c r="AC6875" s="63">
        <v>101366.0157913072</v>
      </c>
      <c r="AD6875" s="63"/>
      <c r="AE6875" s="54" t="s">
        <v>177</v>
      </c>
      <c r="AG6875" s="63"/>
      <c r="AK6875" s="64"/>
      <c r="AL6875" s="64"/>
      <c r="AM6875" s="65"/>
      <c r="AO6875" s="64"/>
      <c r="AP6875" s="66"/>
      <c r="AQ6875" s="66"/>
      <c r="AS6875" s="67"/>
      <c r="AT6875" s="68"/>
    </row>
    <row r="6876" spans="1:46" x14ac:dyDescent="0.25">
      <c r="A6876" s="60">
        <v>104495.6696233484</v>
      </c>
      <c r="B6876" s="54">
        <f t="shared" si="273"/>
        <v>1</v>
      </c>
      <c r="C6876" s="54">
        <f t="shared" si="274"/>
        <v>6867</v>
      </c>
      <c r="D6876" s="60">
        <v>104495.6696233484</v>
      </c>
      <c r="G6876" s="63"/>
      <c r="I6876" s="64"/>
      <c r="J6876" s="64"/>
      <c r="K6876" s="65"/>
      <c r="M6876" s="64"/>
      <c r="N6876" s="66"/>
      <c r="O6876" s="66"/>
      <c r="Q6876" s="67"/>
      <c r="R6876" s="68"/>
      <c r="S6876" s="63"/>
      <c r="AC6876" s="63">
        <v>101380.62575184368</v>
      </c>
      <c r="AD6876" s="63"/>
      <c r="AE6876" s="54" t="s">
        <v>176</v>
      </c>
      <c r="AG6876" s="63"/>
      <c r="AK6876" s="64"/>
      <c r="AL6876" s="64"/>
      <c r="AM6876" s="65"/>
      <c r="AO6876" s="64"/>
      <c r="AP6876" s="66"/>
      <c r="AQ6876" s="66"/>
      <c r="AS6876" s="67"/>
      <c r="AT6876" s="68"/>
    </row>
    <row r="6877" spans="1:46" x14ac:dyDescent="0.25">
      <c r="A6877" s="60">
        <v>104510.48385964707</v>
      </c>
      <c r="B6877" s="54">
        <f t="shared" si="273"/>
        <v>2</v>
      </c>
      <c r="C6877" s="54">
        <f t="shared" si="274"/>
        <v>6868</v>
      </c>
      <c r="D6877" s="60">
        <v>104510.48385964707</v>
      </c>
      <c r="G6877" s="63"/>
      <c r="I6877" s="64"/>
      <c r="J6877" s="64"/>
      <c r="K6877" s="65"/>
      <c r="M6877" s="64"/>
      <c r="N6877" s="66"/>
      <c r="O6877" s="66"/>
      <c r="Q6877" s="67"/>
      <c r="R6877" s="68"/>
      <c r="S6877" s="63"/>
      <c r="AC6877" s="63">
        <v>101395.65739222616</v>
      </c>
      <c r="AD6877" s="63"/>
      <c r="AE6877" s="54" t="s">
        <v>177</v>
      </c>
      <c r="AG6877" s="63"/>
      <c r="AK6877" s="64"/>
      <c r="AL6877" s="64"/>
      <c r="AM6877" s="65"/>
      <c r="AO6877" s="64"/>
      <c r="AP6877" s="66"/>
      <c r="AQ6877" s="66"/>
      <c r="AS6877" s="67"/>
      <c r="AT6877" s="68"/>
    </row>
    <row r="6878" spans="1:46" x14ac:dyDescent="0.25">
      <c r="A6878" s="60">
        <v>104525.38536190381</v>
      </c>
      <c r="B6878" s="54">
        <f t="shared" si="273"/>
        <v>3</v>
      </c>
      <c r="C6878" s="54">
        <f t="shared" si="274"/>
        <v>6869</v>
      </c>
      <c r="D6878" s="60">
        <v>104525.38536190381</v>
      </c>
      <c r="G6878" s="63"/>
      <c r="I6878" s="64"/>
      <c r="J6878" s="64"/>
      <c r="K6878" s="65"/>
      <c r="M6878" s="64"/>
      <c r="N6878" s="66"/>
      <c r="O6878" s="66"/>
      <c r="Q6878" s="67"/>
      <c r="R6878" s="68"/>
      <c r="S6878" s="63"/>
      <c r="AC6878" s="63">
        <v>101409.94122553058</v>
      </c>
      <c r="AD6878" s="63"/>
      <c r="AE6878" s="54" t="s">
        <v>176</v>
      </c>
      <c r="AG6878" s="63"/>
      <c r="AK6878" s="64"/>
      <c r="AL6878" s="64"/>
      <c r="AM6878" s="65"/>
      <c r="AO6878" s="64"/>
      <c r="AP6878" s="66"/>
      <c r="AQ6878" s="66"/>
      <c r="AS6878" s="67"/>
      <c r="AT6878" s="68"/>
    </row>
    <row r="6879" spans="1:46" x14ac:dyDescent="0.25">
      <c r="A6879" s="60">
        <v>104540.39778463962</v>
      </c>
      <c r="B6879" s="54">
        <f t="shared" si="273"/>
        <v>4</v>
      </c>
      <c r="C6879" s="54">
        <f t="shared" si="274"/>
        <v>6870</v>
      </c>
      <c r="D6879" s="60">
        <v>104540.39778463962</v>
      </c>
      <c r="G6879" s="63"/>
      <c r="I6879" s="64"/>
      <c r="J6879" s="64"/>
      <c r="K6879" s="65"/>
      <c r="M6879" s="64"/>
      <c r="N6879" s="66"/>
      <c r="O6879" s="66"/>
      <c r="Q6879" s="67"/>
      <c r="R6879" s="68"/>
      <c r="S6879" s="63"/>
      <c r="AC6879" s="63">
        <v>101425.26624549786</v>
      </c>
      <c r="AD6879" s="63"/>
      <c r="AE6879" s="54" t="s">
        <v>177</v>
      </c>
      <c r="AG6879" s="63"/>
      <c r="AK6879" s="64"/>
      <c r="AL6879" s="64"/>
      <c r="AM6879" s="65"/>
      <c r="AO6879" s="64"/>
      <c r="AP6879" s="66"/>
      <c r="AQ6879" s="66"/>
      <c r="AS6879" s="67"/>
      <c r="AT6879" s="68"/>
    </row>
    <row r="6880" spans="1:46" x14ac:dyDescent="0.25">
      <c r="A6880" s="60">
        <v>104555.53460726095</v>
      </c>
      <c r="B6880" s="54">
        <f t="shared" si="273"/>
        <v>5</v>
      </c>
      <c r="C6880" s="54">
        <f t="shared" si="274"/>
        <v>6871</v>
      </c>
      <c r="D6880" s="60">
        <v>104555.53460726095</v>
      </c>
      <c r="G6880" s="63"/>
      <c r="I6880" s="64"/>
      <c r="J6880" s="64"/>
      <c r="K6880" s="65"/>
      <c r="M6880" s="64"/>
      <c r="N6880" s="66"/>
      <c r="O6880" s="66"/>
      <c r="Q6880" s="67"/>
      <c r="R6880" s="68"/>
      <c r="S6880" s="63"/>
      <c r="AC6880" s="63">
        <v>101439.31533413427</v>
      </c>
      <c r="AD6880" s="63"/>
      <c r="AE6880" s="54" t="s">
        <v>176</v>
      </c>
      <c r="AG6880" s="63"/>
      <c r="AK6880" s="64"/>
      <c r="AL6880" s="64"/>
      <c r="AM6880" s="65"/>
      <c r="AO6880" s="64"/>
      <c r="AP6880" s="66"/>
      <c r="AQ6880" s="66"/>
      <c r="AS6880" s="67"/>
      <c r="AT6880" s="68"/>
    </row>
    <row r="6881" spans="1:46" x14ac:dyDescent="0.25">
      <c r="A6881" s="60">
        <v>104570.8028559587</v>
      </c>
      <c r="B6881" s="54">
        <f t="shared" si="273"/>
        <v>6</v>
      </c>
      <c r="C6881" s="54">
        <f t="shared" si="274"/>
        <v>6872</v>
      </c>
      <c r="D6881" s="60">
        <v>104570.8028559587</v>
      </c>
      <c r="G6881" s="63"/>
      <c r="I6881" s="64"/>
      <c r="J6881" s="64"/>
      <c r="K6881" s="65"/>
      <c r="M6881" s="64"/>
      <c r="N6881" s="66"/>
      <c r="O6881" s="66"/>
      <c r="Q6881" s="67"/>
      <c r="R6881" s="68"/>
      <c r="S6881" s="63"/>
      <c r="AC6881" s="63">
        <v>101454.82870130287</v>
      </c>
      <c r="AD6881" s="63"/>
      <c r="AE6881" s="54" t="s">
        <v>177</v>
      </c>
      <c r="AG6881" s="63"/>
      <c r="AK6881" s="64"/>
      <c r="AL6881" s="64"/>
      <c r="AM6881" s="65"/>
      <c r="AO6881" s="64"/>
      <c r="AP6881" s="66"/>
      <c r="AQ6881" s="66"/>
      <c r="AS6881" s="67"/>
      <c r="AT6881" s="68"/>
    </row>
    <row r="6882" spans="1:46" x14ac:dyDescent="0.25">
      <c r="A6882" s="60">
        <v>104586.20121703809</v>
      </c>
      <c r="B6882" s="54">
        <f t="shared" si="273"/>
        <v>7</v>
      </c>
      <c r="C6882" s="54">
        <f t="shared" si="274"/>
        <v>6873</v>
      </c>
      <c r="D6882" s="60">
        <v>104586.20121703809</v>
      </c>
      <c r="G6882" s="63"/>
      <c r="I6882" s="64"/>
      <c r="J6882" s="64"/>
      <c r="K6882" s="65"/>
      <c r="M6882" s="64"/>
      <c r="N6882" s="66"/>
      <c r="O6882" s="66"/>
      <c r="Q6882" s="67"/>
      <c r="R6882" s="68"/>
      <c r="S6882" s="63"/>
      <c r="AC6882" s="63">
        <v>101468.78644118272</v>
      </c>
      <c r="AD6882" s="63"/>
      <c r="AE6882" s="54" t="s">
        <v>176</v>
      </c>
      <c r="AG6882" s="63"/>
      <c r="AK6882" s="64"/>
      <c r="AL6882" s="64"/>
      <c r="AM6882" s="65"/>
      <c r="AO6882" s="64"/>
      <c r="AP6882" s="66"/>
      <c r="AQ6882" s="66"/>
      <c r="AS6882" s="67"/>
      <c r="AT6882" s="68"/>
    </row>
    <row r="6883" spans="1:46" x14ac:dyDescent="0.25">
      <c r="A6883" s="60">
        <v>104601.71561438311</v>
      </c>
      <c r="B6883" s="54">
        <f t="shared" si="273"/>
        <v>8</v>
      </c>
      <c r="C6883" s="54">
        <f t="shared" si="274"/>
        <v>6874</v>
      </c>
      <c r="D6883" s="60">
        <v>104601.71561438311</v>
      </c>
      <c r="G6883" s="63"/>
      <c r="I6883" s="64"/>
      <c r="J6883" s="64"/>
      <c r="K6883" s="65"/>
      <c r="M6883" s="64"/>
      <c r="N6883" s="66"/>
      <c r="O6883" s="66"/>
      <c r="Q6883" s="67"/>
      <c r="R6883" s="68"/>
      <c r="S6883" s="63"/>
      <c r="AC6883" s="63">
        <v>101484.35156593705</v>
      </c>
      <c r="AD6883" s="63"/>
      <c r="AE6883" s="54" t="s">
        <v>177</v>
      </c>
      <c r="AG6883" s="63"/>
      <c r="AK6883" s="64"/>
      <c r="AL6883" s="64"/>
      <c r="AM6883" s="65"/>
      <c r="AO6883" s="64"/>
      <c r="AP6883" s="66"/>
      <c r="AQ6883" s="66"/>
      <c r="AS6883" s="67"/>
      <c r="AT6883" s="68"/>
    </row>
    <row r="6884" spans="1:46" x14ac:dyDescent="0.25">
      <c r="A6884" s="60">
        <v>104617.33112950716</v>
      </c>
      <c r="B6884" s="54">
        <f t="shared" si="273"/>
        <v>9</v>
      </c>
      <c r="C6884" s="54">
        <f t="shared" si="274"/>
        <v>6875</v>
      </c>
      <c r="D6884" s="60">
        <v>104617.33112950716</v>
      </c>
      <c r="G6884" s="63"/>
      <c r="I6884" s="64"/>
      <c r="J6884" s="64"/>
      <c r="K6884" s="65"/>
      <c r="M6884" s="64"/>
      <c r="N6884" s="66"/>
      <c r="O6884" s="66"/>
      <c r="Q6884" s="67"/>
      <c r="R6884" s="68"/>
      <c r="S6884" s="63"/>
      <c r="AC6884" s="63">
        <v>101498.38569387048</v>
      </c>
      <c r="AD6884" s="63"/>
      <c r="AE6884" s="54" t="s">
        <v>176</v>
      </c>
      <c r="AG6884" s="63"/>
      <c r="AK6884" s="64"/>
      <c r="AL6884" s="64"/>
      <c r="AM6884" s="65"/>
      <c r="AO6884" s="64"/>
      <c r="AP6884" s="66"/>
      <c r="AQ6884" s="66"/>
      <c r="AS6884" s="67"/>
      <c r="AT6884" s="68"/>
    </row>
    <row r="6885" spans="1:46" x14ac:dyDescent="0.25">
      <c r="A6885" s="60">
        <v>104633.01334680943</v>
      </c>
      <c r="B6885" s="54">
        <f t="shared" si="273"/>
        <v>10</v>
      </c>
      <c r="C6885" s="54">
        <f t="shared" si="274"/>
        <v>6876</v>
      </c>
      <c r="D6885" s="60">
        <v>104633.01334680943</v>
      </c>
      <c r="G6885" s="63"/>
      <c r="I6885" s="64"/>
      <c r="J6885" s="64"/>
      <c r="K6885" s="65"/>
      <c r="M6885" s="64"/>
      <c r="N6885" s="66"/>
      <c r="O6885" s="66"/>
      <c r="Q6885" s="67"/>
      <c r="R6885" s="68"/>
      <c r="S6885" s="63"/>
      <c r="AC6885" s="63">
        <v>101513.84913874464</v>
      </c>
      <c r="AD6885" s="63"/>
      <c r="AE6885" s="54" t="s">
        <v>177</v>
      </c>
      <c r="AG6885" s="63"/>
      <c r="AK6885" s="64"/>
      <c r="AL6885" s="64"/>
      <c r="AM6885" s="65"/>
      <c r="AO6885" s="64"/>
      <c r="AP6885" s="66"/>
      <c r="AQ6885" s="66"/>
      <c r="AS6885" s="67"/>
      <c r="AT6885" s="68"/>
    </row>
    <row r="6886" spans="1:46" x14ac:dyDescent="0.25">
      <c r="A6886" s="60">
        <v>104648.73945337906</v>
      </c>
      <c r="B6886" s="54">
        <f t="shared" si="273"/>
        <v>11</v>
      </c>
      <c r="C6886" s="54">
        <f t="shared" si="274"/>
        <v>6877</v>
      </c>
      <c r="D6886" s="60">
        <v>104648.73945337906</v>
      </c>
      <c r="G6886" s="63"/>
      <c r="I6886" s="64"/>
      <c r="J6886" s="64"/>
      <c r="K6886" s="65"/>
      <c r="M6886" s="64"/>
      <c r="N6886" s="66"/>
      <c r="O6886" s="66"/>
      <c r="Q6886" s="67"/>
      <c r="R6886" s="68"/>
      <c r="S6886" s="63"/>
      <c r="AC6886" s="63">
        <v>101528.11516658682</v>
      </c>
      <c r="AD6886" s="63"/>
      <c r="AE6886" s="54" t="s">
        <v>176</v>
      </c>
      <c r="AG6886" s="63"/>
      <c r="AK6886" s="64"/>
      <c r="AL6886" s="64"/>
      <c r="AM6886" s="65"/>
      <c r="AO6886" s="64"/>
      <c r="AP6886" s="66"/>
      <c r="AQ6886" s="66"/>
      <c r="AS6886" s="67"/>
      <c r="AT6886" s="68"/>
    </row>
    <row r="6887" spans="1:46" x14ac:dyDescent="0.25">
      <c r="A6887" s="60">
        <v>104664.46222913405</v>
      </c>
      <c r="B6887" s="54">
        <f t="shared" si="273"/>
        <v>12</v>
      </c>
      <c r="C6887" s="54">
        <f t="shared" si="274"/>
        <v>6878</v>
      </c>
      <c r="D6887" s="60">
        <v>104664.46222913405</v>
      </c>
      <c r="G6887" s="63"/>
      <c r="I6887" s="64"/>
      <c r="J6887" s="64"/>
      <c r="K6887" s="65"/>
      <c r="M6887" s="64"/>
      <c r="N6887" s="66"/>
      <c r="O6887" s="66"/>
      <c r="Q6887" s="67"/>
      <c r="R6887" s="68"/>
      <c r="S6887" s="63"/>
      <c r="AC6887" s="63">
        <v>101543.32767727878</v>
      </c>
      <c r="AD6887" s="63"/>
      <c r="AE6887" s="54" t="s">
        <v>177</v>
      </c>
      <c r="AG6887" s="63"/>
      <c r="AK6887" s="64"/>
      <c r="AL6887" s="64"/>
      <c r="AM6887" s="65"/>
      <c r="AO6887" s="64"/>
      <c r="AP6887" s="66"/>
      <c r="AQ6887" s="66"/>
      <c r="AS6887" s="67"/>
      <c r="AT6887" s="68"/>
    </row>
    <row r="6888" spans="1:46" x14ac:dyDescent="0.25">
      <c r="A6888" s="60">
        <v>104680.15916271089</v>
      </c>
      <c r="B6888" s="54">
        <f t="shared" si="273"/>
        <v>13</v>
      </c>
      <c r="C6888" s="54">
        <f t="shared" si="274"/>
        <v>6879</v>
      </c>
      <c r="D6888" s="60">
        <v>104680.15916271089</v>
      </c>
      <c r="G6888" s="63"/>
      <c r="I6888" s="64"/>
      <c r="J6888" s="64"/>
      <c r="K6888" s="65"/>
      <c r="M6888" s="64"/>
      <c r="N6888" s="66"/>
      <c r="O6888" s="66"/>
      <c r="Q6888" s="67"/>
      <c r="R6888" s="68"/>
      <c r="S6888" s="63"/>
      <c r="AC6888" s="63">
        <v>101557.9285312444</v>
      </c>
      <c r="AD6888" s="63"/>
      <c r="AE6888" s="54" t="s">
        <v>176</v>
      </c>
      <c r="AG6888" s="63"/>
      <c r="AK6888" s="64"/>
      <c r="AL6888" s="64"/>
      <c r="AM6888" s="65"/>
      <c r="AO6888" s="64"/>
      <c r="AP6888" s="66"/>
      <c r="AQ6888" s="66"/>
      <c r="AS6888" s="67"/>
      <c r="AT6888" s="68"/>
    </row>
    <row r="6889" spans="1:46" x14ac:dyDescent="0.25">
      <c r="A6889" s="60">
        <v>104695.78276435006</v>
      </c>
      <c r="B6889" s="54">
        <f t="shared" si="273"/>
        <v>14</v>
      </c>
      <c r="C6889" s="54">
        <f t="shared" si="274"/>
        <v>6880</v>
      </c>
      <c r="D6889" s="60">
        <v>104695.78276435006</v>
      </c>
      <c r="G6889" s="63"/>
      <c r="I6889" s="64"/>
      <c r="J6889" s="64"/>
      <c r="K6889" s="65"/>
      <c r="M6889" s="64"/>
      <c r="N6889" s="66"/>
      <c r="O6889" s="66"/>
      <c r="Q6889" s="67"/>
      <c r="R6889" s="68"/>
      <c r="S6889" s="63"/>
      <c r="AC6889" s="63">
        <v>101572.78262822563</v>
      </c>
      <c r="AD6889" s="63"/>
      <c r="AE6889" s="54" t="s">
        <v>177</v>
      </c>
      <c r="AG6889" s="63"/>
      <c r="AK6889" s="64"/>
      <c r="AL6889" s="64"/>
      <c r="AM6889" s="65"/>
      <c r="AO6889" s="64"/>
      <c r="AP6889" s="66"/>
      <c r="AQ6889" s="66"/>
      <c r="AS6889" s="67"/>
      <c r="AT6889" s="68"/>
    </row>
    <row r="6890" spans="1:46" x14ac:dyDescent="0.25">
      <c r="A6890" s="60">
        <v>104711.31947103236</v>
      </c>
      <c r="B6890" s="54">
        <f t="shared" si="273"/>
        <v>15</v>
      </c>
      <c r="C6890" s="54">
        <f t="shared" si="274"/>
        <v>6881</v>
      </c>
      <c r="D6890" s="60">
        <v>104711.31947103236</v>
      </c>
      <c r="G6890" s="63"/>
      <c r="I6890" s="64"/>
      <c r="J6890" s="64"/>
      <c r="K6890" s="65"/>
      <c r="M6890" s="64"/>
      <c r="N6890" s="66"/>
      <c r="O6890" s="66"/>
      <c r="Q6890" s="67"/>
      <c r="R6890" s="68"/>
      <c r="S6890" s="63"/>
      <c r="AC6890" s="63">
        <v>101587.74230480613</v>
      </c>
      <c r="AD6890" s="63"/>
      <c r="AE6890" s="54" t="s">
        <v>176</v>
      </c>
      <c r="AG6890" s="63"/>
      <c r="AK6890" s="64"/>
      <c r="AL6890" s="64"/>
      <c r="AM6890" s="65"/>
      <c r="AO6890" s="64"/>
      <c r="AP6890" s="66"/>
      <c r="AQ6890" s="66"/>
      <c r="AS6890" s="67"/>
      <c r="AT6890" s="68"/>
    </row>
    <row r="6891" spans="1:46" x14ac:dyDescent="0.25">
      <c r="A6891" s="60">
        <v>104726.73348806566</v>
      </c>
      <c r="B6891" s="54">
        <f t="shared" si="273"/>
        <v>16</v>
      </c>
      <c r="C6891" s="54">
        <f t="shared" si="274"/>
        <v>6882</v>
      </c>
      <c r="D6891" s="60">
        <v>104726.73348806566</v>
      </c>
      <c r="G6891" s="63"/>
      <c r="I6891" s="64"/>
      <c r="J6891" s="64"/>
      <c r="K6891" s="65"/>
      <c r="M6891" s="64"/>
      <c r="N6891" s="66"/>
      <c r="O6891" s="66"/>
      <c r="Q6891" s="67"/>
      <c r="R6891" s="68"/>
      <c r="S6891" s="63"/>
      <c r="AC6891" s="63">
        <v>101602.21140817693</v>
      </c>
      <c r="AD6891" s="63"/>
      <c r="AE6891" s="54" t="s">
        <v>177</v>
      </c>
      <c r="AG6891" s="63"/>
      <c r="AK6891" s="64"/>
      <c r="AL6891" s="64"/>
      <c r="AM6891" s="65"/>
      <c r="AO6891" s="64"/>
      <c r="AP6891" s="66"/>
      <c r="AQ6891" s="66"/>
      <c r="AS6891" s="67"/>
      <c r="AT6891" s="68"/>
    </row>
    <row r="6892" spans="1:46" x14ac:dyDescent="0.25">
      <c r="A6892" s="60">
        <v>104742.02603228716</v>
      </c>
      <c r="B6892" s="54">
        <f t="shared" si="273"/>
        <v>17</v>
      </c>
      <c r="C6892" s="54">
        <f t="shared" si="274"/>
        <v>6883</v>
      </c>
      <c r="D6892" s="60">
        <v>104742.02603228716</v>
      </c>
      <c r="G6892" s="63"/>
      <c r="I6892" s="64"/>
      <c r="J6892" s="64"/>
      <c r="K6892" s="65"/>
      <c r="M6892" s="64"/>
      <c r="N6892" s="66"/>
      <c r="O6892" s="66"/>
      <c r="Q6892" s="67"/>
      <c r="R6892" s="68"/>
      <c r="S6892" s="63"/>
      <c r="AC6892" s="63">
        <v>101617.47881007288</v>
      </c>
      <c r="AD6892" s="63"/>
      <c r="AE6892" s="54" t="s">
        <v>176</v>
      </c>
      <c r="AG6892" s="63"/>
      <c r="AK6892" s="64"/>
      <c r="AL6892" s="64"/>
      <c r="AM6892" s="65"/>
      <c r="AO6892" s="64"/>
      <c r="AP6892" s="66"/>
      <c r="AQ6892" s="66"/>
      <c r="AS6892" s="67"/>
      <c r="AT6892" s="68"/>
    </row>
    <row r="6893" spans="1:46" x14ac:dyDescent="0.25">
      <c r="A6893" s="60">
        <v>104757.1800835887</v>
      </c>
      <c r="B6893" s="54">
        <f t="shared" si="273"/>
        <v>18</v>
      </c>
      <c r="C6893" s="54">
        <f t="shared" si="274"/>
        <v>6884</v>
      </c>
      <c r="D6893" s="60">
        <v>104757.1800835887</v>
      </c>
      <c r="G6893" s="63"/>
      <c r="I6893" s="64"/>
      <c r="J6893" s="64"/>
      <c r="K6893" s="65"/>
      <c r="M6893" s="64"/>
      <c r="N6893" s="66"/>
      <c r="O6893" s="66"/>
      <c r="Q6893" s="67"/>
      <c r="R6893" s="68"/>
      <c r="S6893" s="63"/>
      <c r="AC6893" s="63">
        <v>101631.62717053434</v>
      </c>
      <c r="AD6893" s="63"/>
      <c r="AE6893" s="54" t="s">
        <v>177</v>
      </c>
      <c r="AG6893" s="63"/>
      <c r="AK6893" s="64"/>
      <c r="AL6893" s="64"/>
      <c r="AM6893" s="65"/>
      <c r="AO6893" s="64"/>
      <c r="AP6893" s="66"/>
      <c r="AQ6893" s="66"/>
      <c r="AS6893" s="67"/>
      <c r="AT6893" s="68"/>
    </row>
    <row r="6894" spans="1:46" x14ac:dyDescent="0.25">
      <c r="A6894" s="60">
        <v>104772.21350467624</v>
      </c>
      <c r="B6894" s="54">
        <f t="shared" si="273"/>
        <v>19</v>
      </c>
      <c r="C6894" s="54">
        <f t="shared" si="274"/>
        <v>6885</v>
      </c>
      <c r="D6894" s="60">
        <v>104772.21350467624</v>
      </c>
      <c r="G6894" s="63"/>
      <c r="I6894" s="64"/>
      <c r="J6894" s="64"/>
      <c r="K6894" s="65"/>
      <c r="M6894" s="64"/>
      <c r="N6894" s="66"/>
      <c r="O6894" s="66"/>
      <c r="Q6894" s="67"/>
      <c r="R6894" s="68"/>
      <c r="S6894" s="63"/>
      <c r="AC6894" s="63">
        <v>101647.09934651991</v>
      </c>
      <c r="AD6894" s="63"/>
      <c r="AE6894" s="54" t="s">
        <v>176</v>
      </c>
      <c r="AG6894" s="63"/>
      <c r="AK6894" s="64"/>
      <c r="AL6894" s="64"/>
      <c r="AM6894" s="65"/>
      <c r="AO6894" s="64"/>
      <c r="AP6894" s="66"/>
      <c r="AQ6894" s="66"/>
      <c r="AS6894" s="67"/>
      <c r="AT6894" s="68"/>
    </row>
    <row r="6895" spans="1:46" x14ac:dyDescent="0.25">
      <c r="A6895" s="60">
        <v>104787.12796631083</v>
      </c>
      <c r="B6895" s="54">
        <f t="shared" si="273"/>
        <v>20</v>
      </c>
      <c r="C6895" s="54">
        <f t="shared" si="274"/>
        <v>6886</v>
      </c>
      <c r="D6895" s="60">
        <v>104787.12796631083</v>
      </c>
      <c r="G6895" s="63"/>
      <c r="I6895" s="64"/>
      <c r="J6895" s="64"/>
      <c r="K6895" s="65"/>
      <c r="M6895" s="64"/>
      <c r="N6895" s="66"/>
      <c r="O6895" s="66"/>
      <c r="Q6895" s="67"/>
      <c r="R6895" s="68"/>
      <c r="S6895" s="63"/>
      <c r="AC6895" s="63">
        <v>101661.05869578524</v>
      </c>
      <c r="AD6895" s="63"/>
      <c r="AE6895" s="54" t="s">
        <v>177</v>
      </c>
      <c r="AG6895" s="63"/>
      <c r="AK6895" s="64"/>
      <c r="AL6895" s="64"/>
      <c r="AM6895" s="65"/>
      <c r="AO6895" s="64"/>
      <c r="AP6895" s="66"/>
      <c r="AQ6895" s="66"/>
      <c r="AS6895" s="67"/>
      <c r="AT6895" s="68"/>
    </row>
    <row r="6896" spans="1:46" x14ac:dyDescent="0.25">
      <c r="A6896" s="60">
        <v>104801.95588912489</v>
      </c>
      <c r="B6896" s="54">
        <f t="shared" si="273"/>
        <v>21</v>
      </c>
      <c r="C6896" s="54">
        <f t="shared" si="274"/>
        <v>6887</v>
      </c>
      <c r="D6896" s="60">
        <v>104801.95588912489</v>
      </c>
      <c r="G6896" s="63"/>
      <c r="I6896" s="64"/>
      <c r="J6896" s="64"/>
      <c r="K6896" s="65"/>
      <c r="M6896" s="64"/>
      <c r="N6896" s="66"/>
      <c r="O6896" s="66"/>
      <c r="Q6896" s="67"/>
      <c r="R6896" s="68"/>
      <c r="S6896" s="63"/>
      <c r="AC6896" s="63">
        <v>101676.60295554064</v>
      </c>
      <c r="AD6896" s="63"/>
      <c r="AE6896" s="54" t="s">
        <v>176</v>
      </c>
      <c r="AG6896" s="63"/>
      <c r="AK6896" s="64"/>
      <c r="AL6896" s="64"/>
      <c r="AM6896" s="65"/>
      <c r="AO6896" s="64"/>
      <c r="AP6896" s="66"/>
      <c r="AQ6896" s="66"/>
      <c r="AS6896" s="67"/>
      <c r="AT6896" s="68"/>
    </row>
    <row r="6897" spans="1:46" x14ac:dyDescent="0.25">
      <c r="A6897" s="60">
        <v>104816.71245351993</v>
      </c>
      <c r="B6897" s="54">
        <f t="shared" si="273"/>
        <v>22</v>
      </c>
      <c r="C6897" s="54">
        <f t="shared" si="274"/>
        <v>6888</v>
      </c>
      <c r="D6897" s="60">
        <v>104816.71245351993</v>
      </c>
      <c r="G6897" s="63"/>
      <c r="I6897" s="64"/>
      <c r="J6897" s="64"/>
      <c r="K6897" s="65"/>
      <c r="M6897" s="64"/>
      <c r="N6897" s="66"/>
      <c r="O6897" s="66"/>
      <c r="Q6897" s="67"/>
      <c r="R6897" s="68"/>
      <c r="S6897" s="63"/>
      <c r="AC6897" s="63">
        <v>101690.53701719968</v>
      </c>
      <c r="AD6897" s="63"/>
      <c r="AE6897" s="54" t="s">
        <v>177</v>
      </c>
      <c r="AG6897" s="63"/>
      <c r="AK6897" s="64"/>
      <c r="AL6897" s="64"/>
      <c r="AM6897" s="65"/>
      <c r="AO6897" s="64"/>
      <c r="AP6897" s="66"/>
      <c r="AQ6897" s="66"/>
      <c r="AS6897" s="67"/>
      <c r="AT6897" s="68"/>
    </row>
    <row r="6898" spans="1:46" x14ac:dyDescent="0.25">
      <c r="A6898" s="60">
        <v>104831.43945744401</v>
      </c>
      <c r="B6898" s="54">
        <f t="shared" si="273"/>
        <v>23</v>
      </c>
      <c r="C6898" s="54">
        <f t="shared" si="274"/>
        <v>6889</v>
      </c>
      <c r="D6898" s="60">
        <v>104831.43945744401</v>
      </c>
      <c r="G6898" s="63"/>
      <c r="I6898" s="64"/>
      <c r="J6898" s="64"/>
      <c r="K6898" s="65"/>
      <c r="M6898" s="64"/>
      <c r="N6898" s="66"/>
      <c r="O6898" s="66"/>
      <c r="Q6898" s="67"/>
      <c r="R6898" s="68"/>
      <c r="S6898" s="63"/>
      <c r="AC6898" s="63">
        <v>101706.00900561549</v>
      </c>
      <c r="AD6898" s="63"/>
      <c r="AE6898" s="54" t="s">
        <v>176</v>
      </c>
      <c r="AG6898" s="63"/>
      <c r="AK6898" s="64"/>
      <c r="AL6898" s="64"/>
      <c r="AM6898" s="65"/>
      <c r="AO6898" s="64"/>
      <c r="AP6898" s="66"/>
      <c r="AQ6898" s="66"/>
      <c r="AS6898" s="67"/>
      <c r="AT6898" s="68"/>
    </row>
    <row r="6899" spans="1:46" x14ac:dyDescent="0.25">
      <c r="A6899" s="60">
        <v>104846.15814999957</v>
      </c>
      <c r="B6899" s="54">
        <f t="shared" si="273"/>
        <v>24</v>
      </c>
      <c r="C6899" s="54">
        <f t="shared" si="274"/>
        <v>6890</v>
      </c>
      <c r="D6899" s="60">
        <v>104846.15814999957</v>
      </c>
      <c r="G6899" s="63"/>
      <c r="I6899" s="64"/>
      <c r="J6899" s="64"/>
      <c r="K6899" s="65"/>
      <c r="M6899" s="64"/>
      <c r="N6899" s="66"/>
      <c r="O6899" s="66"/>
      <c r="Q6899" s="67"/>
      <c r="R6899" s="68"/>
      <c r="S6899" s="63"/>
      <c r="AC6899" s="63">
        <v>101720.07982527278</v>
      </c>
      <c r="AD6899" s="63"/>
      <c r="AE6899" s="54" t="s">
        <v>177</v>
      </c>
      <c r="AG6899" s="63"/>
      <c r="AK6899" s="64"/>
      <c r="AL6899" s="64"/>
      <c r="AM6899" s="65"/>
      <c r="AO6899" s="64"/>
      <c r="AP6899" s="66"/>
      <c r="AQ6899" s="66"/>
      <c r="AS6899" s="67"/>
      <c r="AT6899" s="68"/>
    </row>
    <row r="6900" spans="1:46" x14ac:dyDescent="0.25">
      <c r="A6900" s="60">
        <v>104860.9127161284</v>
      </c>
      <c r="B6900" s="54">
        <f t="shared" si="273"/>
        <v>1</v>
      </c>
      <c r="C6900" s="54">
        <f t="shared" si="274"/>
        <v>6891</v>
      </c>
      <c r="D6900" s="60">
        <v>104860.9127161284</v>
      </c>
      <c r="G6900" s="63"/>
      <c r="I6900" s="64"/>
      <c r="J6900" s="64"/>
      <c r="K6900" s="65"/>
      <c r="M6900" s="64"/>
      <c r="N6900" s="66"/>
      <c r="O6900" s="66"/>
      <c r="Q6900" s="67"/>
      <c r="R6900" s="68"/>
      <c r="S6900" s="63"/>
      <c r="AC6900" s="63">
        <v>101735.34524844261</v>
      </c>
      <c r="AD6900" s="63"/>
      <c r="AE6900" s="54" t="s">
        <v>176</v>
      </c>
      <c r="AG6900" s="63"/>
      <c r="AK6900" s="64"/>
      <c r="AL6900" s="64"/>
      <c r="AM6900" s="65"/>
      <c r="AO6900" s="64"/>
      <c r="AP6900" s="66"/>
      <c r="AQ6900" s="66"/>
      <c r="AS6900" s="67"/>
      <c r="AT6900" s="68"/>
    </row>
    <row r="6901" spans="1:46" x14ac:dyDescent="0.25">
      <c r="A6901" s="60">
        <v>104875.7225671648</v>
      </c>
      <c r="B6901" s="54">
        <f t="shared" si="273"/>
        <v>2</v>
      </c>
      <c r="C6901" s="54">
        <f t="shared" si="274"/>
        <v>6892</v>
      </c>
      <c r="D6901" s="60">
        <v>104875.7225671648</v>
      </c>
      <c r="G6901" s="63"/>
      <c r="I6901" s="64"/>
      <c r="J6901" s="64"/>
      <c r="K6901" s="65"/>
      <c r="M6901" s="64"/>
      <c r="N6901" s="66"/>
      <c r="O6901" s="66"/>
      <c r="Q6901" s="67"/>
      <c r="R6901" s="68"/>
      <c r="S6901" s="63"/>
      <c r="AC6901" s="63">
        <v>101749.68428373709</v>
      </c>
      <c r="AD6901" s="63"/>
      <c r="AE6901" s="54" t="s">
        <v>177</v>
      </c>
      <c r="AG6901" s="63"/>
      <c r="AK6901" s="64"/>
      <c r="AL6901" s="64"/>
      <c r="AM6901" s="65"/>
      <c r="AO6901" s="64"/>
      <c r="AP6901" s="66"/>
      <c r="AQ6901" s="66"/>
      <c r="AS6901" s="67"/>
      <c r="AT6901" s="68"/>
    </row>
    <row r="6902" spans="1:46" x14ac:dyDescent="0.25">
      <c r="A6902" s="60">
        <v>104890.62663668627</v>
      </c>
      <c r="B6902" s="54">
        <f t="shared" si="273"/>
        <v>3</v>
      </c>
      <c r="C6902" s="54">
        <f t="shared" si="274"/>
        <v>6893</v>
      </c>
      <c r="D6902" s="60">
        <v>104890.62663668627</v>
      </c>
      <c r="G6902" s="63"/>
      <c r="I6902" s="64"/>
      <c r="J6902" s="64"/>
      <c r="K6902" s="65"/>
      <c r="M6902" s="64"/>
      <c r="N6902" s="66"/>
      <c r="O6902" s="66"/>
      <c r="Q6902" s="67"/>
      <c r="R6902" s="68"/>
      <c r="S6902" s="63"/>
      <c r="AC6902" s="63">
        <v>101764.64515474532</v>
      </c>
      <c r="AD6902" s="63"/>
      <c r="AE6902" s="54" t="s">
        <v>176</v>
      </c>
      <c r="AG6902" s="63"/>
      <c r="AK6902" s="64"/>
      <c r="AL6902" s="64"/>
      <c r="AM6902" s="65"/>
      <c r="AO6902" s="64"/>
      <c r="AP6902" s="66"/>
      <c r="AQ6902" s="66"/>
      <c r="AS6902" s="67"/>
      <c r="AT6902" s="68"/>
    </row>
    <row r="6903" spans="1:46" x14ac:dyDescent="0.25">
      <c r="A6903" s="60">
        <v>104905.63520182855</v>
      </c>
      <c r="B6903" s="54">
        <f t="shared" si="273"/>
        <v>4</v>
      </c>
      <c r="C6903" s="54">
        <f t="shared" si="274"/>
        <v>6894</v>
      </c>
      <c r="D6903" s="60">
        <v>104905.63520182855</v>
      </c>
      <c r="G6903" s="63"/>
      <c r="I6903" s="64"/>
      <c r="J6903" s="64"/>
      <c r="K6903" s="65"/>
      <c r="M6903" s="64"/>
      <c r="N6903" s="66"/>
      <c r="O6903" s="66"/>
      <c r="Q6903" s="67"/>
      <c r="R6903" s="68"/>
      <c r="S6903" s="63"/>
      <c r="AC6903" s="63">
        <v>101779.33194340812</v>
      </c>
      <c r="AD6903" s="63"/>
      <c r="AE6903" s="54" t="s">
        <v>177</v>
      </c>
      <c r="AG6903" s="63"/>
      <c r="AK6903" s="64"/>
      <c r="AL6903" s="64"/>
      <c r="AM6903" s="65"/>
      <c r="AO6903" s="64"/>
      <c r="AP6903" s="66"/>
      <c r="AQ6903" s="66"/>
      <c r="AS6903" s="67"/>
      <c r="AT6903" s="68"/>
    </row>
    <row r="6904" spans="1:46" x14ac:dyDescent="0.25">
      <c r="A6904" s="60">
        <v>104920.77461000439</v>
      </c>
      <c r="B6904" s="54">
        <f t="shared" si="273"/>
        <v>5</v>
      </c>
      <c r="C6904" s="54">
        <f t="shared" si="274"/>
        <v>6895</v>
      </c>
      <c r="D6904" s="60">
        <v>104920.77461000439</v>
      </c>
      <c r="G6904" s="63"/>
      <c r="I6904" s="64"/>
      <c r="J6904" s="64"/>
      <c r="K6904" s="65"/>
      <c r="M6904" s="64"/>
      <c r="N6904" s="66"/>
      <c r="O6904" s="66"/>
      <c r="Q6904" s="67"/>
      <c r="R6904" s="68"/>
      <c r="S6904" s="63"/>
      <c r="AC6904" s="63">
        <v>101793.94867019355</v>
      </c>
      <c r="AD6904" s="63"/>
      <c r="AE6904" s="54" t="s">
        <v>176</v>
      </c>
      <c r="AG6904" s="63"/>
      <c r="AK6904" s="64"/>
      <c r="AL6904" s="64"/>
      <c r="AM6904" s="65"/>
      <c r="AO6904" s="64"/>
      <c r="AP6904" s="66"/>
      <c r="AQ6904" s="66"/>
      <c r="AS6904" s="67"/>
      <c r="AT6904" s="68"/>
    </row>
    <row r="6905" spans="1:46" x14ac:dyDescent="0.25">
      <c r="A6905" s="60">
        <v>104936.04065257777</v>
      </c>
      <c r="B6905" s="54">
        <f t="shared" si="273"/>
        <v>6</v>
      </c>
      <c r="C6905" s="54">
        <f t="shared" si="274"/>
        <v>6896</v>
      </c>
      <c r="D6905" s="60">
        <v>104936.04065257777</v>
      </c>
      <c r="G6905" s="63"/>
      <c r="I6905" s="64"/>
      <c r="J6905" s="64"/>
      <c r="K6905" s="65"/>
      <c r="M6905" s="64"/>
      <c r="N6905" s="66"/>
      <c r="O6905" s="66"/>
      <c r="Q6905" s="67"/>
      <c r="R6905" s="68"/>
      <c r="S6905" s="63"/>
      <c r="AC6905" s="63">
        <v>101808.99955885252</v>
      </c>
      <c r="AD6905" s="63"/>
      <c r="AE6905" s="54" t="s">
        <v>177</v>
      </c>
      <c r="AG6905" s="63"/>
      <c r="AK6905" s="64"/>
      <c r="AL6905" s="64"/>
      <c r="AM6905" s="65"/>
      <c r="AO6905" s="64"/>
      <c r="AP6905" s="66"/>
      <c r="AQ6905" s="66"/>
      <c r="AS6905" s="67"/>
      <c r="AT6905" s="68"/>
    </row>
    <row r="6906" spans="1:46" x14ac:dyDescent="0.25">
      <c r="A6906" s="60">
        <v>104951.44114387175</v>
      </c>
      <c r="B6906" s="54">
        <f t="shared" si="273"/>
        <v>7</v>
      </c>
      <c r="C6906" s="54">
        <f t="shared" si="274"/>
        <v>6897</v>
      </c>
      <c r="D6906" s="60">
        <v>104951.44114387175</v>
      </c>
      <c r="G6906" s="63"/>
      <c r="I6906" s="64"/>
      <c r="J6906" s="64"/>
      <c r="K6906" s="65"/>
      <c r="M6906" s="64"/>
      <c r="N6906" s="66"/>
      <c r="O6906" s="66"/>
      <c r="Q6906" s="67"/>
      <c r="R6906" s="68"/>
      <c r="S6906" s="63"/>
      <c r="AC6906" s="63">
        <v>101823.3004886834</v>
      </c>
      <c r="AD6906" s="63"/>
      <c r="AE6906" s="54" t="s">
        <v>176</v>
      </c>
      <c r="AG6906" s="63"/>
      <c r="AK6906" s="64"/>
      <c r="AL6906" s="64"/>
      <c r="AM6906" s="65"/>
      <c r="AO6906" s="64"/>
      <c r="AP6906" s="66"/>
      <c r="AQ6906" s="66"/>
      <c r="AS6906" s="67"/>
      <c r="AT6906" s="68"/>
    </row>
    <row r="6907" spans="1:46" x14ac:dyDescent="0.25">
      <c r="A6907" s="60">
        <v>104966.956008601</v>
      </c>
      <c r="B6907" s="54">
        <f t="shared" si="273"/>
        <v>8</v>
      </c>
      <c r="C6907" s="54">
        <f t="shared" si="274"/>
        <v>6898</v>
      </c>
      <c r="D6907" s="60">
        <v>104966.956008601</v>
      </c>
      <c r="G6907" s="63"/>
      <c r="I6907" s="64"/>
      <c r="J6907" s="64"/>
      <c r="K6907" s="65"/>
      <c r="M6907" s="64"/>
      <c r="N6907" s="66"/>
      <c r="O6907" s="66"/>
      <c r="Q6907" s="67"/>
      <c r="R6907" s="68"/>
      <c r="S6907" s="63"/>
      <c r="AC6907" s="63">
        <v>101838.66525969002</v>
      </c>
      <c r="AD6907" s="63"/>
      <c r="AE6907" s="54" t="s">
        <v>177</v>
      </c>
      <c r="AG6907" s="63"/>
      <c r="AK6907" s="64"/>
      <c r="AL6907" s="64"/>
      <c r="AM6907" s="65"/>
      <c r="AO6907" s="64"/>
      <c r="AP6907" s="66"/>
      <c r="AQ6907" s="66"/>
      <c r="AS6907" s="67"/>
      <c r="AT6907" s="68"/>
    </row>
    <row r="6908" spans="1:46" x14ac:dyDescent="0.25">
      <c r="A6908" s="60">
        <v>104982.57207770646</v>
      </c>
      <c r="B6908" s="54">
        <f t="shared" si="273"/>
        <v>9</v>
      </c>
      <c r="C6908" s="54">
        <f t="shared" si="274"/>
        <v>6899</v>
      </c>
      <c r="D6908" s="60">
        <v>104982.57207770646</v>
      </c>
      <c r="G6908" s="63"/>
      <c r="I6908" s="64"/>
      <c r="J6908" s="64"/>
      <c r="K6908" s="65"/>
      <c r="M6908" s="64"/>
      <c r="N6908" s="66"/>
      <c r="O6908" s="66"/>
      <c r="Q6908" s="67"/>
      <c r="R6908" s="68"/>
      <c r="S6908" s="63"/>
      <c r="AC6908" s="63">
        <v>101852.74259767216</v>
      </c>
      <c r="AD6908" s="63"/>
      <c r="AE6908" s="54" t="s">
        <v>176</v>
      </c>
      <c r="AG6908" s="63"/>
      <c r="AK6908" s="64"/>
      <c r="AL6908" s="64"/>
      <c r="AM6908" s="65"/>
      <c r="AO6908" s="64"/>
      <c r="AP6908" s="66"/>
      <c r="AQ6908" s="66"/>
      <c r="AS6908" s="67"/>
      <c r="AT6908" s="68"/>
    </row>
    <row r="6909" spans="1:46" x14ac:dyDescent="0.25">
      <c r="A6909" s="60">
        <v>104998.25750495866</v>
      </c>
      <c r="B6909" s="54">
        <f t="shared" si="273"/>
        <v>10</v>
      </c>
      <c r="C6909" s="54">
        <f t="shared" si="274"/>
        <v>6900</v>
      </c>
      <c r="D6909" s="60">
        <v>104998.25750495866</v>
      </c>
      <c r="G6909" s="63"/>
      <c r="I6909" s="64"/>
      <c r="J6909" s="64"/>
      <c r="K6909" s="65"/>
      <c r="M6909" s="64"/>
      <c r="N6909" s="66"/>
      <c r="O6909" s="66"/>
      <c r="Q6909" s="67"/>
      <c r="R6909" s="68"/>
      <c r="S6909" s="63"/>
      <c r="AC6909" s="63">
        <v>101868.3067756542</v>
      </c>
      <c r="AD6909" s="63"/>
      <c r="AE6909" s="54" t="s">
        <v>177</v>
      </c>
      <c r="AG6909" s="63"/>
      <c r="AK6909" s="64"/>
      <c r="AL6909" s="64"/>
      <c r="AM6909" s="65"/>
      <c r="AO6909" s="64"/>
      <c r="AP6909" s="66"/>
      <c r="AQ6909" s="66"/>
      <c r="AS6909" s="67"/>
      <c r="AT6909" s="68"/>
    </row>
    <row r="6910" spans="1:46" x14ac:dyDescent="0.25">
      <c r="A6910" s="60">
        <v>105013.98137545865</v>
      </c>
      <c r="B6910" s="54">
        <f t="shared" si="273"/>
        <v>11</v>
      </c>
      <c r="C6910" s="54">
        <f t="shared" si="274"/>
        <v>6901</v>
      </c>
      <c r="D6910" s="60">
        <v>105013.98137545865</v>
      </c>
      <c r="G6910" s="63"/>
      <c r="I6910" s="64"/>
      <c r="J6910" s="64"/>
      <c r="K6910" s="65"/>
      <c r="M6910" s="64"/>
      <c r="N6910" s="66"/>
      <c r="O6910" s="66"/>
      <c r="Q6910" s="67"/>
      <c r="R6910" s="68"/>
      <c r="S6910" s="63"/>
      <c r="AC6910" s="63">
        <v>101882.30074752914</v>
      </c>
      <c r="AD6910" s="63"/>
      <c r="AE6910" s="54" t="s">
        <v>176</v>
      </c>
      <c r="AG6910" s="63"/>
      <c r="AK6910" s="64"/>
      <c r="AL6910" s="64"/>
      <c r="AM6910" s="65"/>
      <c r="AO6910" s="64"/>
      <c r="AP6910" s="66"/>
      <c r="AQ6910" s="66"/>
      <c r="AS6910" s="67"/>
      <c r="AT6910" s="68"/>
    </row>
    <row r="6911" spans="1:46" x14ac:dyDescent="0.25">
      <c r="A6911" s="60">
        <v>105029.70933984686</v>
      </c>
      <c r="B6911" s="54">
        <f t="shared" si="273"/>
        <v>12</v>
      </c>
      <c r="C6911" s="54">
        <f t="shared" si="274"/>
        <v>6902</v>
      </c>
      <c r="D6911" s="60">
        <v>105029.70933984686</v>
      </c>
      <c r="G6911" s="63"/>
      <c r="I6911" s="64"/>
      <c r="J6911" s="64"/>
      <c r="K6911" s="65"/>
      <c r="M6911" s="64"/>
      <c r="N6911" s="66"/>
      <c r="O6911" s="66"/>
      <c r="Q6911" s="67"/>
      <c r="R6911" s="68"/>
      <c r="S6911" s="63"/>
      <c r="AC6911" s="63">
        <v>101897.89966345765</v>
      </c>
      <c r="AD6911" s="63"/>
      <c r="AE6911" s="54" t="s">
        <v>177</v>
      </c>
      <c r="AG6911" s="63"/>
      <c r="AK6911" s="64"/>
      <c r="AL6911" s="64"/>
      <c r="AM6911" s="65"/>
      <c r="AO6911" s="64"/>
      <c r="AP6911" s="66"/>
      <c r="AQ6911" s="66"/>
      <c r="AS6911" s="67"/>
      <c r="AT6911" s="68"/>
    </row>
    <row r="6912" spans="1:46" x14ac:dyDescent="0.25">
      <c r="A6912" s="60">
        <v>105045.40121684875</v>
      </c>
      <c r="B6912" s="54">
        <f t="shared" si="273"/>
        <v>13</v>
      </c>
      <c r="C6912" s="54">
        <f t="shared" si="274"/>
        <v>6903</v>
      </c>
      <c r="D6912" s="60">
        <v>105045.40121684875</v>
      </c>
      <c r="G6912" s="63"/>
      <c r="I6912" s="64"/>
      <c r="J6912" s="64"/>
      <c r="K6912" s="65"/>
      <c r="M6912" s="64"/>
      <c r="N6912" s="66"/>
      <c r="O6912" s="66"/>
      <c r="Q6912" s="67"/>
      <c r="R6912" s="68"/>
      <c r="S6912" s="63"/>
      <c r="AC6912" s="63">
        <v>101911.9706183332</v>
      </c>
      <c r="AD6912" s="63"/>
      <c r="AE6912" s="54" t="s">
        <v>176</v>
      </c>
      <c r="AG6912" s="63"/>
      <c r="AK6912" s="64"/>
      <c r="AL6912" s="64"/>
      <c r="AM6912" s="65"/>
      <c r="AO6912" s="64"/>
      <c r="AP6912" s="66"/>
      <c r="AQ6912" s="66"/>
      <c r="AS6912" s="67"/>
      <c r="AT6912" s="68"/>
    </row>
    <row r="6913" spans="1:46" x14ac:dyDescent="0.25">
      <c r="A6913" s="60">
        <v>105061.0309570129</v>
      </c>
      <c r="B6913" s="54">
        <f t="shared" si="273"/>
        <v>14</v>
      </c>
      <c r="C6913" s="54">
        <f t="shared" si="274"/>
        <v>6904</v>
      </c>
      <c r="D6913" s="60">
        <v>105061.0309570129</v>
      </c>
      <c r="G6913" s="63"/>
      <c r="I6913" s="64"/>
      <c r="J6913" s="64"/>
      <c r="K6913" s="65"/>
      <c r="M6913" s="64"/>
      <c r="N6913" s="66"/>
      <c r="O6913" s="66"/>
      <c r="Q6913" s="67"/>
      <c r="R6913" s="68"/>
      <c r="S6913" s="63"/>
      <c r="AC6913" s="63">
        <v>101927.42388586607</v>
      </c>
      <c r="AD6913" s="63"/>
      <c r="AE6913" s="54" t="s">
        <v>177</v>
      </c>
      <c r="AG6913" s="63"/>
      <c r="AK6913" s="64"/>
      <c r="AL6913" s="64"/>
      <c r="AM6913" s="65"/>
      <c r="AO6913" s="64"/>
      <c r="AP6913" s="66"/>
      <c r="AQ6913" s="66"/>
      <c r="AS6913" s="67"/>
      <c r="AT6913" s="68"/>
    </row>
    <row r="6914" spans="1:46" x14ac:dyDescent="0.25">
      <c r="A6914" s="60">
        <v>105076.56080475636</v>
      </c>
      <c r="B6914" s="54">
        <f t="shared" si="273"/>
        <v>15</v>
      </c>
      <c r="C6914" s="54">
        <f t="shared" si="274"/>
        <v>6905</v>
      </c>
      <c r="D6914" s="60">
        <v>105076.56080475636</v>
      </c>
      <c r="G6914" s="63"/>
      <c r="I6914" s="64"/>
      <c r="J6914" s="64"/>
      <c r="K6914" s="65"/>
      <c r="M6914" s="64"/>
      <c r="N6914" s="66"/>
      <c r="O6914" s="66"/>
      <c r="Q6914" s="67"/>
      <c r="R6914" s="68"/>
      <c r="S6914" s="63"/>
      <c r="AC6914" s="63">
        <v>101941.71604582248</v>
      </c>
      <c r="AD6914" s="63"/>
      <c r="AE6914" s="54" t="s">
        <v>176</v>
      </c>
      <c r="AG6914" s="63"/>
      <c r="AK6914" s="64"/>
      <c r="AL6914" s="64"/>
      <c r="AM6914" s="65"/>
      <c r="AO6914" s="64"/>
      <c r="AP6914" s="66"/>
      <c r="AQ6914" s="66"/>
      <c r="AS6914" s="67"/>
      <c r="AT6914" s="68"/>
    </row>
    <row r="6915" spans="1:46" x14ac:dyDescent="0.25">
      <c r="A6915" s="60">
        <v>105091.98111613188</v>
      </c>
      <c r="B6915" s="54">
        <f t="shared" si="273"/>
        <v>16</v>
      </c>
      <c r="C6915" s="54">
        <f t="shared" si="274"/>
        <v>6906</v>
      </c>
      <c r="D6915" s="60">
        <v>105091.98111613188</v>
      </c>
      <c r="G6915" s="63"/>
      <c r="I6915" s="64"/>
      <c r="J6915" s="64"/>
      <c r="K6915" s="65"/>
      <c r="M6915" s="64"/>
      <c r="N6915" s="66"/>
      <c r="O6915" s="66"/>
      <c r="Q6915" s="67"/>
      <c r="R6915" s="68"/>
      <c r="S6915" s="63"/>
      <c r="AC6915" s="63">
        <v>101956.87489360664</v>
      </c>
      <c r="AD6915" s="63"/>
      <c r="AE6915" s="54" t="s">
        <v>177</v>
      </c>
      <c r="AG6915" s="63"/>
      <c r="AK6915" s="64"/>
      <c r="AL6915" s="64"/>
      <c r="AM6915" s="65"/>
      <c r="AO6915" s="64"/>
      <c r="AP6915" s="66"/>
      <c r="AQ6915" s="66"/>
      <c r="AS6915" s="67"/>
      <c r="AT6915" s="68"/>
    </row>
    <row r="6916" spans="1:46" x14ac:dyDescent="0.25">
      <c r="A6916" s="60">
        <v>105107.26650014473</v>
      </c>
      <c r="B6916" s="54">
        <f t="shared" si="273"/>
        <v>17</v>
      </c>
      <c r="C6916" s="54">
        <f t="shared" si="274"/>
        <v>6907</v>
      </c>
      <c r="D6916" s="60">
        <v>105107.26650014473</v>
      </c>
      <c r="G6916" s="63"/>
      <c r="I6916" s="64"/>
      <c r="J6916" s="64"/>
      <c r="K6916" s="65"/>
      <c r="M6916" s="64"/>
      <c r="N6916" s="66"/>
      <c r="O6916" s="66"/>
      <c r="Q6916" s="67"/>
      <c r="R6916" s="68"/>
      <c r="S6916" s="63"/>
      <c r="AC6916" s="63">
        <v>101971.48400809336</v>
      </c>
      <c r="AD6916" s="63"/>
      <c r="AE6916" s="54" t="s">
        <v>176</v>
      </c>
      <c r="AG6916" s="63"/>
      <c r="AK6916" s="64"/>
      <c r="AL6916" s="64"/>
      <c r="AM6916" s="65"/>
      <c r="AO6916" s="64"/>
      <c r="AP6916" s="66"/>
      <c r="AQ6916" s="66"/>
      <c r="AS6916" s="67"/>
      <c r="AT6916" s="68"/>
    </row>
    <row r="6917" spans="1:46" x14ac:dyDescent="0.25">
      <c r="A6917" s="60">
        <v>105122.42699649371</v>
      </c>
      <c r="B6917" s="54">
        <f t="shared" si="273"/>
        <v>18</v>
      </c>
      <c r="C6917" s="54">
        <f t="shared" si="274"/>
        <v>6908</v>
      </c>
      <c r="D6917" s="60">
        <v>105122.42699649371</v>
      </c>
      <c r="G6917" s="63"/>
      <c r="I6917" s="64"/>
      <c r="J6917" s="64"/>
      <c r="K6917" s="65"/>
      <c r="M6917" s="64"/>
      <c r="N6917" s="66"/>
      <c r="O6917" s="66"/>
      <c r="Q6917" s="67"/>
      <c r="R6917" s="68"/>
      <c r="S6917" s="63"/>
      <c r="AC6917" s="63">
        <v>101986.26769161643</v>
      </c>
      <c r="AD6917" s="63"/>
      <c r="AE6917" s="54" t="s">
        <v>177</v>
      </c>
      <c r="AG6917" s="63"/>
      <c r="AK6917" s="64"/>
      <c r="AL6917" s="64"/>
      <c r="AM6917" s="65"/>
      <c r="AO6917" s="64"/>
      <c r="AP6917" s="66"/>
      <c r="AQ6917" s="66"/>
      <c r="AS6917" s="67"/>
      <c r="AT6917" s="68"/>
    </row>
    <row r="6918" spans="1:46" x14ac:dyDescent="0.25">
      <c r="A6918" s="60">
        <v>105137.45387514634</v>
      </c>
      <c r="B6918" s="54">
        <f t="shared" si="273"/>
        <v>19</v>
      </c>
      <c r="C6918" s="54">
        <f t="shared" si="274"/>
        <v>6909</v>
      </c>
      <c r="D6918" s="60">
        <v>105137.45387514634</v>
      </c>
      <c r="G6918" s="63"/>
      <c r="I6918" s="64"/>
      <c r="J6918" s="64"/>
      <c r="K6918" s="65"/>
      <c r="M6918" s="64"/>
      <c r="N6918" s="66"/>
      <c r="O6918" s="66"/>
      <c r="Q6918" s="67"/>
      <c r="R6918" s="68"/>
      <c r="S6918" s="63"/>
      <c r="AC6918" s="63">
        <v>102001.22280938318</v>
      </c>
      <c r="AD6918" s="63"/>
      <c r="AE6918" s="54" t="s">
        <v>176</v>
      </c>
      <c r="AG6918" s="63"/>
      <c r="AK6918" s="64"/>
      <c r="AL6918" s="64"/>
      <c r="AM6918" s="65"/>
      <c r="AO6918" s="64"/>
      <c r="AP6918" s="66"/>
      <c r="AQ6918" s="66"/>
      <c r="AS6918" s="67"/>
      <c r="AT6918" s="68"/>
    </row>
    <row r="6919" spans="1:46" x14ac:dyDescent="0.25">
      <c r="A6919" s="60">
        <v>105152.37505024252</v>
      </c>
      <c r="B6919" s="54">
        <f t="shared" si="273"/>
        <v>20</v>
      </c>
      <c r="C6919" s="54">
        <f t="shared" si="274"/>
        <v>6910</v>
      </c>
      <c r="D6919" s="60">
        <v>105152.37505024252</v>
      </c>
      <c r="G6919" s="63"/>
      <c r="I6919" s="64"/>
      <c r="J6919" s="64"/>
      <c r="K6919" s="65"/>
      <c r="M6919" s="64"/>
      <c r="N6919" s="66"/>
      <c r="O6919" s="66"/>
      <c r="Q6919" s="67"/>
      <c r="R6919" s="68"/>
      <c r="S6919" s="63"/>
      <c r="AC6919" s="63">
        <v>102015.63086282788</v>
      </c>
      <c r="AD6919" s="63"/>
      <c r="AE6919" s="54" t="s">
        <v>177</v>
      </c>
      <c r="AG6919" s="63"/>
      <c r="AK6919" s="64"/>
      <c r="AL6919" s="64"/>
      <c r="AM6919" s="65"/>
      <c r="AO6919" s="64"/>
      <c r="AP6919" s="66"/>
      <c r="AQ6919" s="66"/>
      <c r="AS6919" s="67"/>
      <c r="AT6919" s="68"/>
    </row>
    <row r="6920" spans="1:46" x14ac:dyDescent="0.25">
      <c r="A6920" s="60">
        <v>105167.19706125371</v>
      </c>
      <c r="B6920" s="54">
        <f t="shared" si="273"/>
        <v>21</v>
      </c>
      <c r="C6920" s="54">
        <f t="shared" si="274"/>
        <v>6911</v>
      </c>
      <c r="D6920" s="60">
        <v>105167.19706125371</v>
      </c>
      <c r="G6920" s="63"/>
      <c r="I6920" s="64"/>
      <c r="J6920" s="64"/>
      <c r="K6920" s="65"/>
      <c r="M6920" s="64"/>
      <c r="N6920" s="66"/>
      <c r="O6920" s="66"/>
      <c r="Q6920" s="67"/>
      <c r="R6920" s="68"/>
      <c r="S6920" s="63"/>
      <c r="AC6920" s="63">
        <v>102030.89114740072</v>
      </c>
      <c r="AD6920" s="63"/>
      <c r="AE6920" s="54" t="s">
        <v>176</v>
      </c>
      <c r="AG6920" s="63"/>
      <c r="AK6920" s="64"/>
      <c r="AL6920" s="64"/>
      <c r="AM6920" s="65"/>
      <c r="AO6920" s="64"/>
      <c r="AP6920" s="66"/>
      <c r="AQ6920" s="66"/>
      <c r="AS6920" s="67"/>
      <c r="AT6920" s="68"/>
    </row>
    <row r="6921" spans="1:46" x14ac:dyDescent="0.25">
      <c r="A6921" s="60">
        <v>105181.96057615196</v>
      </c>
      <c r="B6921" s="54">
        <f t="shared" si="273"/>
        <v>22</v>
      </c>
      <c r="C6921" s="54">
        <f t="shared" si="274"/>
        <v>6912</v>
      </c>
      <c r="D6921" s="60">
        <v>105181.96057615196</v>
      </c>
      <c r="G6921" s="63"/>
      <c r="I6921" s="64"/>
      <c r="J6921" s="64"/>
      <c r="K6921" s="65"/>
      <c r="M6921" s="64"/>
      <c r="N6921" s="66"/>
      <c r="O6921" s="66"/>
      <c r="Q6921" s="67"/>
      <c r="R6921" s="68"/>
      <c r="S6921" s="63"/>
      <c r="AC6921" s="63">
        <v>102044.99694916699</v>
      </c>
      <c r="AD6921" s="63"/>
      <c r="AE6921" s="54" t="s">
        <v>177</v>
      </c>
      <c r="AG6921" s="63"/>
      <c r="AK6921" s="64"/>
      <c r="AL6921" s="64"/>
      <c r="AM6921" s="65"/>
      <c r="AO6921" s="64"/>
      <c r="AP6921" s="66"/>
      <c r="AQ6921" s="66"/>
      <c r="AS6921" s="67"/>
      <c r="AT6921" s="68"/>
    </row>
    <row r="6922" spans="1:46" x14ac:dyDescent="0.25">
      <c r="A6922" s="60">
        <v>105196.68187462026</v>
      </c>
      <c r="B6922" s="54">
        <f t="shared" si="273"/>
        <v>23</v>
      </c>
      <c r="C6922" s="54">
        <f t="shared" si="274"/>
        <v>6913</v>
      </c>
      <c r="D6922" s="60">
        <v>105196.68187462026</v>
      </c>
      <c r="G6922" s="63"/>
      <c r="I6922" s="64"/>
      <c r="J6922" s="64"/>
      <c r="K6922" s="65"/>
      <c r="M6922" s="64"/>
      <c r="N6922" s="66"/>
      <c r="O6922" s="66"/>
      <c r="Q6922" s="67"/>
      <c r="R6922" s="68"/>
      <c r="S6922" s="63"/>
      <c r="AC6922" s="63">
        <v>102060.46238934901</v>
      </c>
      <c r="AD6922" s="63"/>
      <c r="AE6922" s="54" t="s">
        <v>176</v>
      </c>
      <c r="AG6922" s="63"/>
      <c r="AK6922" s="64"/>
      <c r="AL6922" s="64"/>
      <c r="AM6922" s="65"/>
      <c r="AO6922" s="64"/>
      <c r="AP6922" s="66"/>
      <c r="AQ6922" s="66"/>
      <c r="AS6922" s="67"/>
      <c r="AT6922" s="68"/>
    </row>
    <row r="6923" spans="1:46" x14ac:dyDescent="0.25">
      <c r="A6923" s="60">
        <v>105211.40752755478</v>
      </c>
      <c r="B6923" s="54">
        <f t="shared" si="273"/>
        <v>24</v>
      </c>
      <c r="C6923" s="54">
        <f t="shared" si="274"/>
        <v>6914</v>
      </c>
      <c r="D6923" s="60">
        <v>105211.40752755478</v>
      </c>
      <c r="G6923" s="63"/>
      <c r="I6923" s="64"/>
      <c r="J6923" s="64"/>
      <c r="K6923" s="65"/>
      <c r="M6923" s="64"/>
      <c r="N6923" s="66"/>
      <c r="O6923" s="66"/>
      <c r="Q6923" s="67"/>
      <c r="R6923" s="68"/>
      <c r="S6923" s="63"/>
      <c r="AC6923" s="63">
        <v>102074.39552792674</v>
      </c>
      <c r="AD6923" s="63"/>
      <c r="AE6923" s="54" t="s">
        <v>177</v>
      </c>
      <c r="AG6923" s="63"/>
      <c r="AK6923" s="64"/>
      <c r="AL6923" s="64"/>
      <c r="AM6923" s="65"/>
      <c r="AO6923" s="64"/>
      <c r="AP6923" s="66"/>
      <c r="AQ6923" s="66"/>
      <c r="AS6923" s="67"/>
      <c r="AT6923" s="68"/>
    </row>
    <row r="6924" spans="1:46" x14ac:dyDescent="0.25">
      <c r="A6924" s="60">
        <v>105226.15618707146</v>
      </c>
      <c r="B6924" s="54">
        <f t="shared" ref="B6924:B6987" si="275">IF(B6923=24,1,B6923+1)</f>
        <v>1</v>
      </c>
      <c r="C6924" s="54">
        <f t="shared" ref="C6924:C6987" si="276">C6923+1</f>
        <v>6915</v>
      </c>
      <c r="D6924" s="60">
        <v>105226.15618707146</v>
      </c>
      <c r="G6924" s="63"/>
      <c r="I6924" s="64"/>
      <c r="J6924" s="64"/>
      <c r="K6924" s="65"/>
      <c r="M6924" s="64"/>
      <c r="N6924" s="66"/>
      <c r="O6924" s="66"/>
      <c r="Q6924" s="67"/>
      <c r="R6924" s="68"/>
      <c r="S6924" s="63"/>
      <c r="AC6924" s="63">
        <v>102089.93022718607</v>
      </c>
      <c r="AD6924" s="63"/>
      <c r="AE6924" s="54" t="s">
        <v>176</v>
      </c>
      <c r="AG6924" s="63"/>
      <c r="AK6924" s="64"/>
      <c r="AL6924" s="64"/>
      <c r="AM6924" s="65"/>
      <c r="AO6924" s="64"/>
      <c r="AP6924" s="66"/>
      <c r="AQ6924" s="66"/>
      <c r="AS6924" s="67"/>
      <c r="AT6924" s="68"/>
    </row>
    <row r="6925" spans="1:46" x14ac:dyDescent="0.25">
      <c r="A6925" s="60">
        <v>105240.97272734856</v>
      </c>
      <c r="B6925" s="54">
        <f t="shared" si="275"/>
        <v>2</v>
      </c>
      <c r="C6925" s="54">
        <f t="shared" si="276"/>
        <v>6916</v>
      </c>
      <c r="D6925" s="60">
        <v>105240.97272734856</v>
      </c>
      <c r="G6925" s="63"/>
      <c r="I6925" s="64"/>
      <c r="J6925" s="64"/>
      <c r="K6925" s="65"/>
      <c r="M6925" s="64"/>
      <c r="N6925" s="66"/>
      <c r="O6925" s="66"/>
      <c r="Q6925" s="67"/>
      <c r="R6925" s="68"/>
      <c r="S6925" s="63"/>
      <c r="AC6925" s="63">
        <v>102103.8511286187</v>
      </c>
      <c r="AD6925" s="63"/>
      <c r="AE6925" s="54" t="s">
        <v>177</v>
      </c>
      <c r="AG6925" s="63"/>
      <c r="AK6925" s="64"/>
      <c r="AL6925" s="64"/>
      <c r="AM6925" s="65"/>
      <c r="AO6925" s="64"/>
      <c r="AP6925" s="66"/>
      <c r="AQ6925" s="66"/>
      <c r="AS6925" s="67"/>
      <c r="AT6925" s="68"/>
    </row>
    <row r="6926" spans="1:46" x14ac:dyDescent="0.25">
      <c r="A6926" s="60">
        <v>105255.87047727825</v>
      </c>
      <c r="B6926" s="54">
        <f t="shared" si="275"/>
        <v>3</v>
      </c>
      <c r="C6926" s="54">
        <f t="shared" si="276"/>
        <v>6917</v>
      </c>
      <c r="D6926" s="60">
        <v>105255.87047727825</v>
      </c>
      <c r="G6926" s="63"/>
      <c r="I6926" s="64"/>
      <c r="J6926" s="64"/>
      <c r="K6926" s="65"/>
      <c r="M6926" s="64"/>
      <c r="N6926" s="66"/>
      <c r="O6926" s="66"/>
      <c r="Q6926" s="67"/>
      <c r="R6926" s="68"/>
      <c r="S6926" s="63"/>
      <c r="AC6926" s="63">
        <v>102119.31220511207</v>
      </c>
      <c r="AD6926" s="63"/>
      <c r="AE6926" s="54" t="s">
        <v>176</v>
      </c>
      <c r="AG6926" s="63"/>
      <c r="AK6926" s="64"/>
      <c r="AL6926" s="64"/>
      <c r="AM6926" s="65"/>
      <c r="AO6926" s="64"/>
      <c r="AP6926" s="66"/>
      <c r="AQ6926" s="66"/>
      <c r="AS6926" s="67"/>
      <c r="AT6926" s="68"/>
    </row>
    <row r="6927" spans="1:46" x14ac:dyDescent="0.25">
      <c r="A6927" s="60">
        <v>105270.88526283298</v>
      </c>
      <c r="B6927" s="54">
        <f t="shared" si="275"/>
        <v>4</v>
      </c>
      <c r="C6927" s="54">
        <f t="shared" si="276"/>
        <v>6918</v>
      </c>
      <c r="D6927" s="60">
        <v>105270.88526283298</v>
      </c>
      <c r="G6927" s="63"/>
      <c r="I6927" s="64"/>
      <c r="J6927" s="64"/>
      <c r="K6927" s="65"/>
      <c r="M6927" s="64"/>
      <c r="N6927" s="66"/>
      <c r="O6927" s="66"/>
      <c r="Q6927" s="67"/>
      <c r="R6927" s="68"/>
      <c r="S6927" s="63"/>
      <c r="AC6927" s="63">
        <v>102133.38357464736</v>
      </c>
      <c r="AD6927" s="63"/>
      <c r="AE6927" s="54" t="s">
        <v>177</v>
      </c>
      <c r="AG6927" s="63"/>
      <c r="AK6927" s="64"/>
      <c r="AL6927" s="64"/>
      <c r="AM6927" s="65"/>
      <c r="AO6927" s="64"/>
      <c r="AP6927" s="66"/>
      <c r="AQ6927" s="66"/>
      <c r="AS6927" s="67"/>
      <c r="AT6927" s="68"/>
    </row>
    <row r="6928" spans="1:46" x14ac:dyDescent="0.25">
      <c r="A6928" s="60">
        <v>105286.01801474858</v>
      </c>
      <c r="B6928" s="54">
        <f t="shared" si="275"/>
        <v>5</v>
      </c>
      <c r="C6928" s="54">
        <f t="shared" si="276"/>
        <v>6919</v>
      </c>
      <c r="D6928" s="60">
        <v>105286.01801474858</v>
      </c>
      <c r="G6928" s="63"/>
      <c r="I6928" s="64"/>
      <c r="J6928" s="64"/>
      <c r="K6928" s="65"/>
      <c r="M6928" s="64"/>
      <c r="N6928" s="66"/>
      <c r="O6928" s="66"/>
      <c r="Q6928" s="67"/>
      <c r="R6928" s="68"/>
      <c r="S6928" s="63"/>
      <c r="AC6928" s="63">
        <v>102148.64577543875</v>
      </c>
      <c r="AD6928" s="63"/>
      <c r="AE6928" s="54" t="s">
        <v>176</v>
      </c>
      <c r="AG6928" s="63"/>
      <c r="AK6928" s="64"/>
      <c r="AL6928" s="64"/>
      <c r="AM6928" s="65"/>
      <c r="AO6928" s="64"/>
      <c r="AP6928" s="66"/>
      <c r="AQ6928" s="66"/>
      <c r="AS6928" s="67"/>
      <c r="AT6928" s="68"/>
    </row>
    <row r="6929" spans="1:46" x14ac:dyDescent="0.25">
      <c r="A6929" s="60">
        <v>105301.28960839147</v>
      </c>
      <c r="B6929" s="54">
        <f t="shared" si="275"/>
        <v>6</v>
      </c>
      <c r="C6929" s="54">
        <f t="shared" si="276"/>
        <v>6920</v>
      </c>
      <c r="D6929" s="60">
        <v>105301.28960839147</v>
      </c>
      <c r="G6929" s="63"/>
      <c r="I6929" s="64"/>
      <c r="J6929" s="64"/>
      <c r="K6929" s="65"/>
      <c r="M6929" s="64"/>
      <c r="N6929" s="66"/>
      <c r="O6929" s="66"/>
      <c r="Q6929" s="67"/>
      <c r="R6929" s="68"/>
      <c r="S6929" s="63"/>
      <c r="AC6929" s="63">
        <v>102163.0051795356</v>
      </c>
      <c r="AD6929" s="63"/>
      <c r="AE6929" s="54" t="s">
        <v>177</v>
      </c>
      <c r="AG6929" s="63"/>
      <c r="AK6929" s="64"/>
      <c r="AL6929" s="64"/>
      <c r="AM6929" s="65"/>
      <c r="AO6929" s="64"/>
      <c r="AP6929" s="66"/>
      <c r="AQ6929" s="66"/>
      <c r="AS6929" s="67"/>
      <c r="AT6929" s="68"/>
    </row>
    <row r="6930" spans="1:46" x14ac:dyDescent="0.25">
      <c r="A6930" s="60">
        <v>105316.68356936658</v>
      </c>
      <c r="B6930" s="54">
        <f t="shared" si="275"/>
        <v>7</v>
      </c>
      <c r="C6930" s="54">
        <f t="shared" si="276"/>
        <v>6921</v>
      </c>
      <c r="D6930" s="60">
        <v>105316.68356936658</v>
      </c>
      <c r="G6930" s="63"/>
      <c r="I6930" s="64"/>
      <c r="J6930" s="64"/>
      <c r="K6930" s="65"/>
      <c r="M6930" s="64"/>
      <c r="N6930" s="66"/>
      <c r="O6930" s="66"/>
      <c r="Q6930" s="67"/>
      <c r="R6930" s="68"/>
      <c r="S6930" s="63"/>
      <c r="AC6930" s="63">
        <v>102177.97747966088</v>
      </c>
      <c r="AD6930" s="63"/>
      <c r="AE6930" s="54" t="s">
        <v>176</v>
      </c>
      <c r="AG6930" s="63"/>
      <c r="AK6930" s="64"/>
      <c r="AL6930" s="64"/>
      <c r="AM6930" s="65"/>
      <c r="AO6930" s="64"/>
      <c r="AP6930" s="66"/>
      <c r="AQ6930" s="66"/>
      <c r="AS6930" s="67"/>
      <c r="AT6930" s="68"/>
    </row>
    <row r="6931" spans="1:46" x14ac:dyDescent="0.25">
      <c r="A6931" s="60">
        <v>105332.20284858765</v>
      </c>
      <c r="B6931" s="54">
        <f t="shared" si="275"/>
        <v>8</v>
      </c>
      <c r="C6931" s="54">
        <f t="shared" si="276"/>
        <v>6922</v>
      </c>
      <c r="D6931" s="60">
        <v>105332.20284858765</v>
      </c>
      <c r="G6931" s="63"/>
      <c r="I6931" s="64"/>
      <c r="J6931" s="64"/>
      <c r="K6931" s="65"/>
      <c r="M6931" s="64"/>
      <c r="N6931" s="66"/>
      <c r="O6931" s="66"/>
      <c r="Q6931" s="67"/>
      <c r="R6931" s="68"/>
      <c r="S6931" s="63"/>
      <c r="AC6931" s="63">
        <v>102192.71097004972</v>
      </c>
      <c r="AD6931" s="63"/>
      <c r="AE6931" s="54" t="s">
        <v>177</v>
      </c>
      <c r="AG6931" s="63"/>
      <c r="AK6931" s="64"/>
      <c r="AL6931" s="64"/>
      <c r="AM6931" s="65"/>
      <c r="AO6931" s="64"/>
      <c r="AP6931" s="66"/>
      <c r="AQ6931" s="66"/>
      <c r="AS6931" s="67"/>
      <c r="AT6931" s="68"/>
    </row>
    <row r="6932" spans="1:46" x14ac:dyDescent="0.25">
      <c r="A6932" s="60">
        <v>105347.81357033411</v>
      </c>
      <c r="B6932" s="54">
        <f t="shared" si="275"/>
        <v>9</v>
      </c>
      <c r="C6932" s="54">
        <f t="shared" si="276"/>
        <v>6923</v>
      </c>
      <c r="D6932" s="60">
        <v>105347.81357033411</v>
      </c>
      <c r="G6932" s="63"/>
      <c r="I6932" s="64"/>
      <c r="J6932" s="64"/>
      <c r="K6932" s="65"/>
      <c r="M6932" s="64"/>
      <c r="N6932" s="66"/>
      <c r="O6932" s="66"/>
      <c r="Q6932" s="67"/>
      <c r="R6932" s="68"/>
      <c r="S6932" s="63"/>
      <c r="AC6932" s="63">
        <v>102207.34949755948</v>
      </c>
      <c r="AD6932" s="63"/>
      <c r="AE6932" s="54" t="s">
        <v>176</v>
      </c>
      <c r="AG6932" s="63"/>
      <c r="AK6932" s="64"/>
      <c r="AL6932" s="64"/>
      <c r="AM6932" s="65"/>
      <c r="AO6932" s="64"/>
      <c r="AP6932" s="66"/>
      <c r="AQ6932" s="66"/>
      <c r="AS6932" s="67"/>
      <c r="AT6932" s="68"/>
    </row>
    <row r="6933" spans="1:46" x14ac:dyDescent="0.25">
      <c r="A6933" s="60">
        <v>105363.50163346995</v>
      </c>
      <c r="B6933" s="54">
        <f t="shared" si="275"/>
        <v>10</v>
      </c>
      <c r="C6933" s="54">
        <f t="shared" si="276"/>
        <v>6924</v>
      </c>
      <c r="D6933" s="60">
        <v>105363.50163346995</v>
      </c>
      <c r="G6933" s="63"/>
      <c r="I6933" s="64"/>
      <c r="J6933" s="64"/>
      <c r="K6933" s="65"/>
      <c r="M6933" s="64"/>
      <c r="N6933" s="66"/>
      <c r="O6933" s="66"/>
      <c r="Q6933" s="67"/>
      <c r="R6933" s="68"/>
      <c r="S6933" s="63"/>
      <c r="AC6933" s="63">
        <v>102222.46696600085</v>
      </c>
      <c r="AD6933" s="63"/>
      <c r="AE6933" s="54" t="s">
        <v>177</v>
      </c>
      <c r="AG6933" s="63"/>
      <c r="AK6933" s="64"/>
      <c r="AL6933" s="64"/>
      <c r="AM6933" s="65"/>
      <c r="AO6933" s="64"/>
      <c r="AP6933" s="66"/>
      <c r="AQ6933" s="66"/>
      <c r="AS6933" s="67"/>
      <c r="AT6933" s="68"/>
    </row>
    <row r="6934" spans="1:46" x14ac:dyDescent="0.25">
      <c r="A6934" s="60">
        <v>105379.22252948768</v>
      </c>
      <c r="B6934" s="54">
        <f t="shared" si="275"/>
        <v>11</v>
      </c>
      <c r="C6934" s="54">
        <f t="shared" si="276"/>
        <v>6925</v>
      </c>
      <c r="D6934" s="60">
        <v>105379.22252948768</v>
      </c>
      <c r="G6934" s="63"/>
      <c r="I6934" s="64"/>
      <c r="J6934" s="64"/>
      <c r="K6934" s="65"/>
      <c r="M6934" s="64"/>
      <c r="N6934" s="66"/>
      <c r="O6934" s="66"/>
      <c r="Q6934" s="67"/>
      <c r="R6934" s="68"/>
      <c r="S6934" s="63"/>
      <c r="AC6934" s="63">
        <v>102236.78833457921</v>
      </c>
      <c r="AD6934" s="63"/>
      <c r="AE6934" s="54" t="s">
        <v>176</v>
      </c>
      <c r="AG6934" s="63"/>
      <c r="AK6934" s="64"/>
      <c r="AL6934" s="64"/>
      <c r="AM6934" s="65"/>
      <c r="AO6934" s="64"/>
      <c r="AP6934" s="66"/>
      <c r="AQ6934" s="66"/>
      <c r="AS6934" s="67"/>
      <c r="AT6934" s="68"/>
    </row>
    <row r="6935" spans="1:46" x14ac:dyDescent="0.25">
      <c r="A6935" s="60">
        <v>105394.95045805071</v>
      </c>
      <c r="B6935" s="54">
        <f t="shared" si="275"/>
        <v>12</v>
      </c>
      <c r="C6935" s="54">
        <f t="shared" si="276"/>
        <v>6926</v>
      </c>
      <c r="D6935" s="60">
        <v>105394.95045805071</v>
      </c>
      <c r="G6935" s="63"/>
      <c r="I6935" s="64"/>
      <c r="J6935" s="64"/>
      <c r="K6935" s="65"/>
      <c r="M6935" s="64"/>
      <c r="N6935" s="66"/>
      <c r="O6935" s="66"/>
      <c r="Q6935" s="67"/>
      <c r="R6935" s="68"/>
      <c r="S6935" s="63"/>
      <c r="AC6935" s="63">
        <v>102252.21248359466</v>
      </c>
      <c r="AD6935" s="63"/>
      <c r="AE6935" s="54" t="s">
        <v>177</v>
      </c>
      <c r="AG6935" s="63"/>
      <c r="AK6935" s="64"/>
      <c r="AL6935" s="64"/>
      <c r="AM6935" s="65"/>
      <c r="AO6935" s="64"/>
      <c r="AP6935" s="66"/>
      <c r="AQ6935" s="66"/>
      <c r="AS6935" s="67"/>
      <c r="AT6935" s="68"/>
    </row>
    <row r="6936" spans="1:46" x14ac:dyDescent="0.25">
      <c r="A6936" s="60">
        <v>105410.64213900594</v>
      </c>
      <c r="B6936" s="54">
        <f t="shared" si="275"/>
        <v>13</v>
      </c>
      <c r="C6936" s="54">
        <f t="shared" si="276"/>
        <v>6927</v>
      </c>
      <c r="D6936" s="60">
        <v>105410.64213900594</v>
      </c>
      <c r="G6936" s="63"/>
      <c r="I6936" s="64"/>
      <c r="J6936" s="64"/>
      <c r="K6936" s="65"/>
      <c r="M6936" s="64"/>
      <c r="N6936" s="66"/>
      <c r="O6936" s="66"/>
      <c r="Q6936" s="67"/>
      <c r="R6936" s="68"/>
      <c r="S6936" s="63"/>
      <c r="AC6936" s="63">
        <v>102266.30129378708</v>
      </c>
      <c r="AD6936" s="63"/>
      <c r="AE6936" s="54" t="s">
        <v>176</v>
      </c>
      <c r="AG6936" s="63"/>
      <c r="AK6936" s="64"/>
      <c r="AL6936" s="64"/>
      <c r="AM6936" s="65"/>
      <c r="AO6936" s="64"/>
      <c r="AP6936" s="66"/>
      <c r="AQ6936" s="66"/>
      <c r="AS6936" s="67"/>
      <c r="AT6936" s="68"/>
    </row>
    <row r="6937" spans="1:46" x14ac:dyDescent="0.25">
      <c r="A6937" s="60">
        <v>105426.26905287663</v>
      </c>
      <c r="B6937" s="54">
        <f t="shared" si="275"/>
        <v>14</v>
      </c>
      <c r="C6937" s="54">
        <f t="shared" si="276"/>
        <v>6928</v>
      </c>
      <c r="D6937" s="60">
        <v>105426.26905287663</v>
      </c>
      <c r="G6937" s="63"/>
      <c r="I6937" s="64"/>
      <c r="J6937" s="64"/>
      <c r="K6937" s="65"/>
      <c r="M6937" s="64"/>
      <c r="N6937" s="66"/>
      <c r="O6937" s="66"/>
      <c r="Q6937" s="67"/>
      <c r="R6937" s="68"/>
      <c r="S6937" s="63"/>
      <c r="AC6937" s="63">
        <v>102281.88627828658</v>
      </c>
      <c r="AD6937" s="63"/>
      <c r="AE6937" s="54" t="s">
        <v>177</v>
      </c>
      <c r="AG6937" s="63"/>
      <c r="AK6937" s="64"/>
      <c r="AL6937" s="64"/>
      <c r="AM6937" s="65"/>
      <c r="AO6937" s="64"/>
      <c r="AP6937" s="66"/>
      <c r="AQ6937" s="66"/>
      <c r="AS6937" s="67"/>
      <c r="AT6937" s="68"/>
    </row>
    <row r="6938" spans="1:46" x14ac:dyDescent="0.25">
      <c r="A6938" s="60">
        <v>105441.801224038</v>
      </c>
      <c r="B6938" s="54">
        <f t="shared" si="275"/>
        <v>15</v>
      </c>
      <c r="C6938" s="54">
        <f t="shared" si="276"/>
        <v>6929</v>
      </c>
      <c r="D6938" s="60">
        <v>105441.801224038</v>
      </c>
      <c r="G6938" s="63"/>
      <c r="I6938" s="64"/>
      <c r="J6938" s="64"/>
      <c r="K6938" s="65"/>
      <c r="M6938" s="64"/>
      <c r="N6938" s="66"/>
      <c r="O6938" s="66"/>
      <c r="Q6938" s="67"/>
      <c r="R6938" s="68"/>
      <c r="S6938" s="63"/>
      <c r="AC6938" s="63">
        <v>102295.88339562388</v>
      </c>
      <c r="AD6938" s="63"/>
      <c r="AE6938" s="54" t="s">
        <v>176</v>
      </c>
      <c r="AG6938" s="63"/>
      <c r="AK6938" s="64"/>
      <c r="AL6938" s="64"/>
      <c r="AM6938" s="65"/>
      <c r="AO6938" s="64"/>
      <c r="AP6938" s="66"/>
      <c r="AQ6938" s="66"/>
      <c r="AS6938" s="67"/>
      <c r="AT6938" s="68"/>
    </row>
    <row r="6939" spans="1:46" x14ac:dyDescent="0.25">
      <c r="A6939" s="60">
        <v>105457.21676894324</v>
      </c>
      <c r="B6939" s="54">
        <f t="shared" si="275"/>
        <v>16</v>
      </c>
      <c r="C6939" s="54">
        <f t="shared" si="276"/>
        <v>6930</v>
      </c>
      <c r="D6939" s="60">
        <v>105457.21676894324</v>
      </c>
      <c r="G6939" s="63"/>
      <c r="I6939" s="64"/>
      <c r="J6939" s="64"/>
      <c r="K6939" s="65"/>
      <c r="M6939" s="64"/>
      <c r="N6939" s="66"/>
      <c r="O6939" s="66"/>
      <c r="Q6939" s="67"/>
      <c r="R6939" s="68"/>
      <c r="S6939" s="63"/>
      <c r="AC6939" s="63">
        <v>102311.45676190639</v>
      </c>
      <c r="AD6939" s="63"/>
      <c r="AE6939" s="54" t="s">
        <v>177</v>
      </c>
      <c r="AG6939" s="63"/>
      <c r="AK6939" s="64"/>
      <c r="AL6939" s="64"/>
      <c r="AM6939" s="65"/>
      <c r="AO6939" s="64"/>
      <c r="AP6939" s="66"/>
      <c r="AQ6939" s="66"/>
      <c r="AS6939" s="67"/>
      <c r="AT6939" s="68"/>
    </row>
    <row r="6940" spans="1:46" x14ac:dyDescent="0.25">
      <c r="A6940" s="60">
        <v>105472.50626244815</v>
      </c>
      <c r="B6940" s="54">
        <f t="shared" si="275"/>
        <v>17</v>
      </c>
      <c r="C6940" s="54">
        <f t="shared" si="276"/>
        <v>6931</v>
      </c>
      <c r="D6940" s="60">
        <v>105472.50626244815</v>
      </c>
      <c r="G6940" s="63"/>
      <c r="I6940" s="64"/>
      <c r="J6940" s="64"/>
      <c r="K6940" s="65"/>
      <c r="M6940" s="64"/>
      <c r="N6940" s="66"/>
      <c r="O6940" s="66"/>
      <c r="Q6940" s="67"/>
      <c r="R6940" s="68"/>
      <c r="S6940" s="63"/>
      <c r="AC6940" s="63">
        <v>102325.52647305187</v>
      </c>
      <c r="AD6940" s="63"/>
      <c r="AE6940" s="54" t="s">
        <v>176</v>
      </c>
      <c r="AG6940" s="63"/>
      <c r="AK6940" s="64"/>
      <c r="AL6940" s="64"/>
      <c r="AM6940" s="65"/>
      <c r="AO6940" s="64"/>
      <c r="AP6940" s="66"/>
      <c r="AQ6940" s="66"/>
      <c r="AS6940" s="67"/>
      <c r="AT6940" s="68"/>
    </row>
    <row r="6941" spans="1:46" x14ac:dyDescent="0.25">
      <c r="A6941" s="60">
        <v>105487.66124736285</v>
      </c>
      <c r="B6941" s="54">
        <f t="shared" si="275"/>
        <v>18</v>
      </c>
      <c r="C6941" s="54">
        <f t="shared" si="276"/>
        <v>6932</v>
      </c>
      <c r="D6941" s="60">
        <v>105487.66124736285</v>
      </c>
      <c r="G6941" s="63"/>
      <c r="I6941" s="64"/>
      <c r="J6941" s="64"/>
      <c r="K6941" s="65"/>
      <c r="M6941" s="64"/>
      <c r="N6941" s="66"/>
      <c r="O6941" s="66"/>
      <c r="Q6941" s="67"/>
      <c r="R6941" s="68"/>
      <c r="S6941" s="63"/>
      <c r="AC6941" s="63">
        <v>102340.92770803114</v>
      </c>
      <c r="AD6941" s="63"/>
      <c r="AE6941" s="54" t="s">
        <v>177</v>
      </c>
      <c r="AG6941" s="63"/>
      <c r="AK6941" s="64"/>
      <c r="AL6941" s="64"/>
      <c r="AM6941" s="65"/>
      <c r="AO6941" s="64"/>
      <c r="AP6941" s="66"/>
      <c r="AQ6941" s="66"/>
      <c r="AS6941" s="67"/>
      <c r="AT6941" s="68"/>
    </row>
    <row r="6942" spans="1:46" x14ac:dyDescent="0.25">
      <c r="A6942" s="60">
        <v>105502.69350514468</v>
      </c>
      <c r="B6942" s="54">
        <f t="shared" si="275"/>
        <v>19</v>
      </c>
      <c r="C6942" s="54">
        <f t="shared" si="276"/>
        <v>6933</v>
      </c>
      <c r="D6942" s="60">
        <v>105502.69350514468</v>
      </c>
      <c r="G6942" s="63"/>
      <c r="I6942" s="64"/>
      <c r="J6942" s="64"/>
      <c r="K6942" s="65"/>
      <c r="M6942" s="64"/>
      <c r="N6942" s="66"/>
      <c r="O6942" s="66"/>
      <c r="Q6942" s="67"/>
      <c r="R6942" s="68"/>
      <c r="S6942" s="63"/>
      <c r="AC6942" s="63">
        <v>102355.21748358244</v>
      </c>
      <c r="AD6942" s="63"/>
      <c r="AE6942" s="54" t="s">
        <v>176</v>
      </c>
      <c r="AG6942" s="63"/>
      <c r="AK6942" s="64"/>
      <c r="AL6942" s="64"/>
      <c r="AM6942" s="65"/>
      <c r="AO6942" s="64"/>
      <c r="AP6942" s="66"/>
      <c r="AQ6942" s="66"/>
      <c r="AS6942" s="67"/>
      <c r="AT6942" s="68"/>
    </row>
    <row r="6943" spans="1:46" x14ac:dyDescent="0.25">
      <c r="A6943" s="60">
        <v>105517.6095272922</v>
      </c>
      <c r="B6943" s="54">
        <f t="shared" si="275"/>
        <v>20</v>
      </c>
      <c r="C6943" s="54">
        <f t="shared" si="276"/>
        <v>6934</v>
      </c>
      <c r="D6943" s="60">
        <v>105517.6095272922</v>
      </c>
      <c r="G6943" s="63"/>
      <c r="I6943" s="64"/>
      <c r="J6943" s="64"/>
      <c r="K6943" s="65"/>
      <c r="M6943" s="64"/>
      <c r="N6943" s="66"/>
      <c r="O6943" s="66"/>
      <c r="Q6943" s="67"/>
      <c r="R6943" s="68"/>
      <c r="S6943" s="63"/>
      <c r="AC6943" s="63">
        <v>102370.32213586476</v>
      </c>
      <c r="AD6943" s="63"/>
      <c r="AE6943" s="54" t="s">
        <v>177</v>
      </c>
      <c r="AG6943" s="63"/>
      <c r="AK6943" s="64"/>
      <c r="AL6943" s="64"/>
      <c r="AM6943" s="65"/>
      <c r="AO6943" s="64"/>
      <c r="AP6943" s="66"/>
      <c r="AQ6943" s="66"/>
      <c r="AS6943" s="67"/>
      <c r="AT6943" s="68"/>
    </row>
    <row r="6944" spans="1:46" x14ac:dyDescent="0.25">
      <c r="A6944" s="60">
        <v>105532.43790267687</v>
      </c>
      <c r="B6944" s="54">
        <f t="shared" si="275"/>
        <v>21</v>
      </c>
      <c r="C6944" s="54">
        <f t="shared" si="276"/>
        <v>6935</v>
      </c>
      <c r="D6944" s="60">
        <v>105532.43790267687</v>
      </c>
      <c r="G6944" s="63"/>
      <c r="I6944" s="64"/>
      <c r="J6944" s="64"/>
      <c r="K6944" s="65"/>
      <c r="M6944" s="64"/>
      <c r="N6944" s="66"/>
      <c r="O6944" s="66"/>
      <c r="Q6944" s="67"/>
      <c r="R6944" s="68"/>
      <c r="S6944" s="63"/>
      <c r="AC6944" s="63">
        <v>102384.92813038034</v>
      </c>
      <c r="AD6944" s="63"/>
      <c r="AE6944" s="54" t="s">
        <v>176</v>
      </c>
      <c r="AG6944" s="63"/>
      <c r="AK6944" s="64"/>
      <c r="AL6944" s="64"/>
      <c r="AM6944" s="65"/>
      <c r="AO6944" s="64"/>
      <c r="AP6944" s="66"/>
      <c r="AQ6944" s="66"/>
      <c r="AS6944" s="67"/>
      <c r="AT6944" s="68"/>
    </row>
    <row r="6945" spans="1:46" x14ac:dyDescent="0.25">
      <c r="A6945" s="60">
        <v>105547.19707229268</v>
      </c>
      <c r="B6945" s="54">
        <f t="shared" si="275"/>
        <v>22</v>
      </c>
      <c r="C6945" s="54">
        <f t="shared" si="276"/>
        <v>6936</v>
      </c>
      <c r="D6945" s="60">
        <v>105547.19707229268</v>
      </c>
      <c r="G6945" s="63"/>
      <c r="I6945" s="64"/>
      <c r="J6945" s="64"/>
      <c r="K6945" s="65"/>
      <c r="M6945" s="64"/>
      <c r="N6945" s="66"/>
      <c r="O6945" s="66"/>
      <c r="Q6945" s="67"/>
      <c r="R6945" s="68"/>
      <c r="S6945" s="63"/>
      <c r="AC6945" s="63">
        <v>102399.66670615831</v>
      </c>
      <c r="AD6945" s="63"/>
      <c r="AE6945" s="54" t="s">
        <v>177</v>
      </c>
      <c r="AG6945" s="63"/>
      <c r="AK6945" s="64"/>
      <c r="AL6945" s="64"/>
      <c r="AM6945" s="65"/>
      <c r="AO6945" s="64"/>
      <c r="AP6945" s="66"/>
      <c r="AQ6945" s="66"/>
      <c r="AS6945" s="67"/>
      <c r="AT6945" s="68"/>
    </row>
    <row r="6946" spans="1:46" x14ac:dyDescent="0.25">
      <c r="A6946" s="60">
        <v>105561.92526938114</v>
      </c>
      <c r="B6946" s="54">
        <f t="shared" si="275"/>
        <v>23</v>
      </c>
      <c r="C6946" s="54">
        <f t="shared" si="276"/>
        <v>6937</v>
      </c>
      <c r="D6946" s="60">
        <v>105561.92526938114</v>
      </c>
      <c r="G6946" s="63"/>
      <c r="I6946" s="64"/>
      <c r="J6946" s="64"/>
      <c r="K6946" s="65"/>
      <c r="M6946" s="64"/>
      <c r="N6946" s="66"/>
      <c r="O6946" s="66"/>
      <c r="Q6946" s="67"/>
      <c r="R6946" s="68"/>
      <c r="S6946" s="63"/>
      <c r="AC6946" s="63">
        <v>102414.61382875592</v>
      </c>
      <c r="AD6946" s="63"/>
      <c r="AE6946" s="54" t="s">
        <v>176</v>
      </c>
      <c r="AG6946" s="63"/>
      <c r="AK6946" s="64"/>
      <c r="AL6946" s="64"/>
      <c r="AM6946" s="65"/>
      <c r="AO6946" s="64"/>
      <c r="AP6946" s="66"/>
      <c r="AQ6946" s="66"/>
      <c r="AS6946" s="67"/>
      <c r="AT6946" s="68"/>
    </row>
    <row r="6947" spans="1:46" x14ac:dyDescent="0.25">
      <c r="A6947" s="60">
        <v>105576.64712931262</v>
      </c>
      <c r="B6947" s="54">
        <f t="shared" si="275"/>
        <v>24</v>
      </c>
      <c r="C6947" s="54">
        <f t="shared" si="276"/>
        <v>6938</v>
      </c>
      <c r="D6947" s="60">
        <v>105576.64712931262</v>
      </c>
      <c r="G6947" s="63"/>
      <c r="I6947" s="64"/>
      <c r="J6947" s="64"/>
      <c r="K6947" s="65"/>
      <c r="M6947" s="64"/>
      <c r="N6947" s="66"/>
      <c r="O6947" s="66"/>
      <c r="Q6947" s="67"/>
      <c r="R6947" s="68"/>
      <c r="S6947" s="63"/>
      <c r="AC6947" s="63">
        <v>102428.98781544762</v>
      </c>
      <c r="AD6947" s="63"/>
      <c r="AE6947" s="54" t="s">
        <v>177</v>
      </c>
      <c r="AG6947" s="63"/>
      <c r="AK6947" s="64"/>
      <c r="AL6947" s="64"/>
      <c r="AM6947" s="65"/>
      <c r="AO6947" s="64"/>
      <c r="AP6947" s="66"/>
      <c r="AQ6947" s="66"/>
      <c r="AS6947" s="67"/>
      <c r="AT6947" s="68"/>
    </row>
    <row r="6948" spans="1:46" x14ac:dyDescent="0.25">
      <c r="A6948" s="60">
        <v>105591.40262779966</v>
      </c>
      <c r="B6948" s="54">
        <f t="shared" si="275"/>
        <v>1</v>
      </c>
      <c r="C6948" s="54">
        <f t="shared" si="276"/>
        <v>6939</v>
      </c>
      <c r="D6948" s="60">
        <v>105591.40262779966</v>
      </c>
      <c r="G6948" s="63"/>
      <c r="I6948" s="64"/>
      <c r="J6948" s="64"/>
      <c r="K6948" s="65"/>
      <c r="M6948" s="64"/>
      <c r="N6948" s="66"/>
      <c r="O6948" s="66"/>
      <c r="Q6948" s="67"/>
      <c r="R6948" s="68"/>
      <c r="S6948" s="63"/>
      <c r="AC6948" s="63">
        <v>102444.23143203184</v>
      </c>
      <c r="AD6948" s="63"/>
      <c r="AE6948" s="54" t="s">
        <v>176</v>
      </c>
      <c r="AG6948" s="63"/>
      <c r="AK6948" s="64"/>
      <c r="AL6948" s="64"/>
      <c r="AM6948" s="65"/>
      <c r="AO6948" s="64"/>
      <c r="AP6948" s="66"/>
      <c r="AQ6948" s="66"/>
      <c r="AS6948" s="67"/>
      <c r="AT6948" s="68"/>
    </row>
    <row r="6949" spans="1:46" x14ac:dyDescent="0.25">
      <c r="A6949" s="60">
        <v>105606.2152189007</v>
      </c>
      <c r="B6949" s="54">
        <f t="shared" si="275"/>
        <v>2</v>
      </c>
      <c r="C6949" s="54">
        <f t="shared" si="276"/>
        <v>6940</v>
      </c>
      <c r="D6949" s="60">
        <v>105606.2152189007</v>
      </c>
      <c r="G6949" s="63"/>
      <c r="I6949" s="64"/>
      <c r="J6949" s="64"/>
      <c r="K6949" s="65"/>
      <c r="M6949" s="64"/>
      <c r="N6949" s="66"/>
      <c r="O6949" s="66"/>
      <c r="Q6949" s="67"/>
      <c r="R6949" s="68"/>
      <c r="S6949" s="63"/>
      <c r="AC6949" s="63">
        <v>102458.31589546474</v>
      </c>
      <c r="AD6949" s="63"/>
      <c r="AE6949" s="54" t="s">
        <v>177</v>
      </c>
      <c r="AG6949" s="63"/>
      <c r="AK6949" s="64"/>
      <c r="AL6949" s="64"/>
      <c r="AM6949" s="65"/>
      <c r="AO6949" s="64"/>
      <c r="AP6949" s="66"/>
      <c r="AQ6949" s="66"/>
      <c r="AS6949" s="67"/>
      <c r="AT6949" s="68"/>
    </row>
    <row r="6950" spans="1:46" x14ac:dyDescent="0.25">
      <c r="A6950" s="60">
        <v>105621.1192865558</v>
      </c>
      <c r="B6950" s="54">
        <f t="shared" si="275"/>
        <v>3</v>
      </c>
      <c r="C6950" s="54">
        <f t="shared" si="276"/>
        <v>6941</v>
      </c>
      <c r="D6950" s="60">
        <v>105621.1192865558</v>
      </c>
      <c r="G6950" s="63"/>
      <c r="I6950" s="64"/>
      <c r="J6950" s="64"/>
      <c r="K6950" s="65"/>
      <c r="M6950" s="64"/>
      <c r="N6950" s="66"/>
      <c r="O6950" s="66"/>
      <c r="Q6950" s="67"/>
      <c r="R6950" s="68"/>
      <c r="S6950" s="63"/>
      <c r="AC6950" s="63">
        <v>102473.76165613346</v>
      </c>
      <c r="AD6950" s="63"/>
      <c r="AE6950" s="54" t="s">
        <v>176</v>
      </c>
      <c r="AG6950" s="63"/>
      <c r="AK6950" s="64"/>
      <c r="AL6950" s="64"/>
      <c r="AM6950" s="65"/>
      <c r="AO6950" s="64"/>
      <c r="AP6950" s="66"/>
      <c r="AQ6950" s="66"/>
      <c r="AS6950" s="67"/>
      <c r="AT6950" s="68"/>
    </row>
    <row r="6951" spans="1:46" x14ac:dyDescent="0.25">
      <c r="A6951" s="60">
        <v>105636.12910537468</v>
      </c>
      <c r="B6951" s="54">
        <f t="shared" si="275"/>
        <v>4</v>
      </c>
      <c r="C6951" s="54">
        <f t="shared" si="276"/>
        <v>6942</v>
      </c>
      <c r="D6951" s="60">
        <v>105636.12910537468</v>
      </c>
      <c r="G6951" s="63"/>
      <c r="I6951" s="64"/>
      <c r="J6951" s="64"/>
      <c r="K6951" s="65"/>
      <c r="M6951" s="64"/>
      <c r="N6951" s="66"/>
      <c r="O6951" s="66"/>
      <c r="Q6951" s="67"/>
      <c r="R6951" s="68"/>
      <c r="S6951" s="63"/>
      <c r="AC6951" s="63">
        <v>102487.68941573938</v>
      </c>
      <c r="AD6951" s="63"/>
      <c r="AE6951" s="54" t="s">
        <v>177</v>
      </c>
      <c r="AG6951" s="63"/>
      <c r="AK6951" s="64"/>
      <c r="AL6951" s="64"/>
      <c r="AM6951" s="65"/>
      <c r="AO6951" s="64"/>
      <c r="AP6951" s="66"/>
      <c r="AQ6951" s="66"/>
      <c r="AS6951" s="67"/>
      <c r="AT6951" s="68"/>
    </row>
    <row r="6952" spans="1:46" x14ac:dyDescent="0.25">
      <c r="A6952" s="60">
        <v>105651.2675031065</v>
      </c>
      <c r="B6952" s="54">
        <f t="shared" si="275"/>
        <v>5</v>
      </c>
      <c r="C6952" s="54">
        <f t="shared" si="276"/>
        <v>6943</v>
      </c>
      <c r="D6952" s="60">
        <v>105651.2675031065</v>
      </c>
      <c r="G6952" s="63"/>
      <c r="I6952" s="64"/>
      <c r="J6952" s="64"/>
      <c r="K6952" s="65"/>
      <c r="M6952" s="64"/>
      <c r="N6952" s="66"/>
      <c r="O6952" s="66"/>
      <c r="Q6952" s="67"/>
      <c r="R6952" s="68"/>
      <c r="S6952" s="63"/>
      <c r="AC6952" s="63">
        <v>102503.21627297299</v>
      </c>
      <c r="AD6952" s="63"/>
      <c r="AE6952" s="54" t="s">
        <v>176</v>
      </c>
      <c r="AG6952" s="63"/>
      <c r="AK6952" s="64"/>
      <c r="AL6952" s="64"/>
      <c r="AM6952" s="65"/>
      <c r="AO6952" s="64"/>
      <c r="AP6952" s="66"/>
      <c r="AQ6952" s="66"/>
      <c r="AS6952" s="67"/>
      <c r="AT6952" s="68"/>
    </row>
    <row r="6953" spans="1:46" x14ac:dyDescent="0.25">
      <c r="A6953" s="60">
        <v>105666.53253138252</v>
      </c>
      <c r="B6953" s="54">
        <f t="shared" si="275"/>
        <v>6</v>
      </c>
      <c r="C6953" s="54">
        <f t="shared" si="276"/>
        <v>6944</v>
      </c>
      <c r="D6953" s="60">
        <v>105666.53253138252</v>
      </c>
      <c r="G6953" s="63"/>
      <c r="I6953" s="64"/>
      <c r="J6953" s="64"/>
      <c r="K6953" s="65"/>
      <c r="M6953" s="64"/>
      <c r="N6953" s="66"/>
      <c r="O6953" s="66"/>
      <c r="Q6953" s="67"/>
      <c r="R6953" s="68"/>
      <c r="S6953" s="63"/>
      <c r="AC6953" s="63">
        <v>102517.15175113687</v>
      </c>
      <c r="AD6953" s="63"/>
      <c r="AE6953" s="54" t="s">
        <v>177</v>
      </c>
      <c r="AG6953" s="63"/>
      <c r="AK6953" s="64"/>
      <c r="AL6953" s="64"/>
      <c r="AM6953" s="65"/>
      <c r="AO6953" s="64"/>
      <c r="AP6953" s="66"/>
      <c r="AQ6953" s="66"/>
      <c r="AS6953" s="67"/>
      <c r="AT6953" s="68"/>
    </row>
    <row r="6954" spans="1:46" x14ac:dyDescent="0.25">
      <c r="A6954" s="60">
        <v>105681.93177654361</v>
      </c>
      <c r="B6954" s="54">
        <f t="shared" si="275"/>
        <v>7</v>
      </c>
      <c r="C6954" s="54">
        <f t="shared" si="276"/>
        <v>6945</v>
      </c>
      <c r="D6954" s="60">
        <v>105681.93177654361</v>
      </c>
      <c r="G6954" s="63"/>
      <c r="I6954" s="64"/>
      <c r="J6954" s="64"/>
      <c r="K6954" s="65"/>
      <c r="M6954" s="64"/>
      <c r="N6954" s="66"/>
      <c r="O6954" s="66"/>
      <c r="Q6954" s="67"/>
      <c r="R6954" s="68"/>
      <c r="S6954" s="63"/>
      <c r="AC6954" s="63">
        <v>102532.62739596935</v>
      </c>
      <c r="AD6954" s="63"/>
      <c r="AE6954" s="54" t="s">
        <v>176</v>
      </c>
      <c r="AG6954" s="63"/>
      <c r="AK6954" s="64"/>
      <c r="AL6954" s="64"/>
      <c r="AM6954" s="65"/>
      <c r="AO6954" s="64"/>
      <c r="AP6954" s="66"/>
      <c r="AQ6954" s="66"/>
      <c r="AS6954" s="67"/>
      <c r="AT6954" s="68"/>
    </row>
    <row r="6955" spans="1:46" x14ac:dyDescent="0.25">
      <c r="A6955" s="60">
        <v>105697.44331200048</v>
      </c>
      <c r="B6955" s="54">
        <f t="shared" si="275"/>
        <v>8</v>
      </c>
      <c r="C6955" s="54">
        <f t="shared" si="276"/>
        <v>6946</v>
      </c>
      <c r="D6955" s="60">
        <v>105697.44331200048</v>
      </c>
      <c r="G6955" s="63"/>
      <c r="I6955" s="64"/>
      <c r="J6955" s="64"/>
      <c r="K6955" s="65"/>
      <c r="M6955" s="64"/>
      <c r="N6955" s="66"/>
      <c r="O6955" s="66"/>
      <c r="Q6955" s="67"/>
      <c r="R6955" s="68"/>
      <c r="S6955" s="63"/>
      <c r="AC6955" s="63">
        <v>102546.73741205921</v>
      </c>
      <c r="AD6955" s="63"/>
      <c r="AE6955" s="54" t="s">
        <v>177</v>
      </c>
      <c r="AG6955" s="63"/>
      <c r="AK6955" s="64"/>
      <c r="AL6955" s="64"/>
      <c r="AM6955" s="65"/>
      <c r="AO6955" s="64"/>
      <c r="AP6955" s="66"/>
      <c r="AQ6955" s="66"/>
      <c r="AS6955" s="67"/>
      <c r="AT6955" s="68"/>
    </row>
    <row r="6956" spans="1:46" x14ac:dyDescent="0.25">
      <c r="A6956" s="60">
        <v>105713.05947779771</v>
      </c>
      <c r="B6956" s="54">
        <f t="shared" si="275"/>
        <v>9</v>
      </c>
      <c r="C6956" s="54">
        <f t="shared" si="276"/>
        <v>6947</v>
      </c>
      <c r="D6956" s="60">
        <v>105713.05947779771</v>
      </c>
      <c r="G6956" s="63"/>
      <c r="I6956" s="64"/>
      <c r="J6956" s="64"/>
      <c r="K6956" s="65"/>
      <c r="M6956" s="64"/>
      <c r="N6956" s="66"/>
      <c r="O6956" s="66"/>
      <c r="Q6956" s="67"/>
      <c r="R6956" s="68"/>
      <c r="S6956" s="63"/>
      <c r="AC6956" s="63">
        <v>102562.02956801746</v>
      </c>
      <c r="AD6956" s="63"/>
      <c r="AE6956" s="54" t="s">
        <v>176</v>
      </c>
      <c r="AG6956" s="63"/>
      <c r="AK6956" s="64"/>
      <c r="AL6956" s="64"/>
      <c r="AM6956" s="65"/>
      <c r="AO6956" s="64"/>
      <c r="AP6956" s="66"/>
      <c r="AQ6956" s="66"/>
      <c r="AS6956" s="67"/>
      <c r="AT6956" s="68"/>
    </row>
    <row r="6957" spans="1:46" x14ac:dyDescent="0.25">
      <c r="A6957" s="60">
        <v>105728.74000209058</v>
      </c>
      <c r="B6957" s="54">
        <f t="shared" si="275"/>
        <v>10</v>
      </c>
      <c r="C6957" s="54">
        <f t="shared" si="276"/>
        <v>6948</v>
      </c>
      <c r="D6957" s="60">
        <v>105728.74000209058</v>
      </c>
      <c r="G6957" s="63"/>
      <c r="I6957" s="64"/>
      <c r="J6957" s="64"/>
      <c r="K6957" s="65"/>
      <c r="M6957" s="64"/>
      <c r="N6957" s="66"/>
      <c r="O6957" s="66"/>
      <c r="Q6957" s="67"/>
      <c r="R6957" s="68"/>
      <c r="S6957" s="63"/>
      <c r="AC6957" s="63">
        <v>102576.44987570401</v>
      </c>
      <c r="AD6957" s="63"/>
      <c r="AE6957" s="54" t="s">
        <v>177</v>
      </c>
      <c r="AG6957" s="63"/>
      <c r="AK6957" s="64"/>
      <c r="AL6957" s="64"/>
      <c r="AM6957" s="65"/>
      <c r="AO6957" s="64"/>
      <c r="AP6957" s="66"/>
      <c r="AQ6957" s="66"/>
      <c r="AS6957" s="67"/>
      <c r="AT6957" s="68"/>
    </row>
    <row r="6958" spans="1:46" x14ac:dyDescent="0.25">
      <c r="A6958" s="60">
        <v>105744.46640928136</v>
      </c>
      <c r="B6958" s="54">
        <f t="shared" si="275"/>
        <v>11</v>
      </c>
      <c r="C6958" s="54">
        <f t="shared" si="276"/>
        <v>6949</v>
      </c>
      <c r="D6958" s="60">
        <v>105744.46640928136</v>
      </c>
      <c r="G6958" s="63"/>
      <c r="I6958" s="64"/>
      <c r="J6958" s="64"/>
      <c r="K6958" s="65"/>
      <c r="M6958" s="64"/>
      <c r="N6958" s="66"/>
      <c r="O6958" s="66"/>
      <c r="Q6958" s="67"/>
      <c r="R6958" s="68"/>
      <c r="S6958" s="63"/>
      <c r="AC6958" s="63">
        <v>102591.44562609401</v>
      </c>
      <c r="AD6958" s="63"/>
      <c r="AE6958" s="54" t="s">
        <v>176</v>
      </c>
      <c r="AG6958" s="63"/>
      <c r="AK6958" s="64"/>
      <c r="AL6958" s="64"/>
      <c r="AM6958" s="65"/>
      <c r="AO6958" s="64"/>
      <c r="AP6958" s="66"/>
      <c r="AQ6958" s="66"/>
      <c r="AS6958" s="67"/>
      <c r="AT6958" s="68"/>
    </row>
    <row r="6959" spans="1:46" x14ac:dyDescent="0.25">
      <c r="A6959" s="60">
        <v>105760.18863401422</v>
      </c>
      <c r="B6959" s="54">
        <f t="shared" si="275"/>
        <v>12</v>
      </c>
      <c r="C6959" s="54">
        <f t="shared" si="276"/>
        <v>6950</v>
      </c>
      <c r="D6959" s="60">
        <v>105760.18863401422</v>
      </c>
      <c r="G6959" s="63"/>
      <c r="I6959" s="64"/>
      <c r="J6959" s="64"/>
      <c r="K6959" s="65"/>
      <c r="M6959" s="64"/>
      <c r="N6959" s="66"/>
      <c r="O6959" s="66"/>
      <c r="Q6959" s="67"/>
      <c r="R6959" s="68"/>
      <c r="S6959" s="63"/>
      <c r="AC6959" s="63">
        <v>102606.24576485995</v>
      </c>
      <c r="AD6959" s="63"/>
      <c r="AE6959" s="54" t="s">
        <v>177</v>
      </c>
      <c r="AG6959" s="63"/>
      <c r="AK6959" s="64"/>
      <c r="AL6959" s="64"/>
      <c r="AM6959" s="65"/>
      <c r="AO6959" s="64"/>
      <c r="AP6959" s="66"/>
      <c r="AQ6959" s="66"/>
      <c r="AS6959" s="67"/>
      <c r="AT6959" s="68"/>
    </row>
    <row r="6960" spans="1:46" x14ac:dyDescent="0.25">
      <c r="A6960" s="60">
        <v>105775.88495942671</v>
      </c>
      <c r="B6960" s="54">
        <f t="shared" si="275"/>
        <v>13</v>
      </c>
      <c r="C6960" s="54">
        <f t="shared" si="276"/>
        <v>6951</v>
      </c>
      <c r="D6960" s="60">
        <v>105775.88495942671</v>
      </c>
      <c r="G6960" s="63"/>
      <c r="I6960" s="64"/>
      <c r="J6960" s="64"/>
      <c r="K6960" s="65"/>
      <c r="M6960" s="64"/>
      <c r="N6960" s="66"/>
      <c r="O6960" s="66"/>
      <c r="Q6960" s="67"/>
      <c r="R6960" s="68"/>
      <c r="S6960" s="63"/>
      <c r="AC6960" s="63">
        <v>102620.88386326283</v>
      </c>
      <c r="AD6960" s="63"/>
      <c r="AE6960" s="54" t="s">
        <v>176</v>
      </c>
      <c r="AG6960" s="63"/>
      <c r="AK6960" s="64"/>
      <c r="AL6960" s="64"/>
      <c r="AM6960" s="65"/>
      <c r="AO6960" s="64"/>
      <c r="AP6960" s="66"/>
      <c r="AQ6960" s="66"/>
      <c r="AS6960" s="67"/>
      <c r="AT6960" s="68"/>
    </row>
    <row r="6961" spans="1:46" x14ac:dyDescent="0.25">
      <c r="A6961" s="60">
        <v>105791.50880876044</v>
      </c>
      <c r="B6961" s="54">
        <f t="shared" si="275"/>
        <v>14</v>
      </c>
      <c r="C6961" s="54">
        <f t="shared" si="276"/>
        <v>6952</v>
      </c>
      <c r="D6961" s="60">
        <v>105791.50880876044</v>
      </c>
      <c r="G6961" s="63"/>
      <c r="I6961" s="64"/>
      <c r="J6961" s="64"/>
      <c r="K6961" s="65"/>
      <c r="M6961" s="64"/>
      <c r="N6961" s="66"/>
      <c r="O6961" s="66"/>
      <c r="Q6961" s="67"/>
      <c r="R6961" s="68"/>
      <c r="S6961" s="63"/>
      <c r="AC6961" s="63">
        <v>102636.04795719078</v>
      </c>
      <c r="AD6961" s="63"/>
      <c r="AE6961" s="54" t="s">
        <v>177</v>
      </c>
      <c r="AG6961" s="63"/>
      <c r="AK6961" s="64"/>
      <c r="AL6961" s="64"/>
      <c r="AM6961" s="65"/>
      <c r="AO6961" s="64"/>
      <c r="AP6961" s="66"/>
      <c r="AQ6961" s="66"/>
      <c r="AS6961" s="67"/>
      <c r="AT6961" s="68"/>
    </row>
    <row r="6962" spans="1:46" x14ac:dyDescent="0.25">
      <c r="A6962" s="60">
        <v>105807.04389405623</v>
      </c>
      <c r="B6962" s="54">
        <f t="shared" si="275"/>
        <v>15</v>
      </c>
      <c r="C6962" s="54">
        <f t="shared" si="276"/>
        <v>6953</v>
      </c>
      <c r="D6962" s="60">
        <v>105807.04389405623</v>
      </c>
      <c r="G6962" s="63"/>
      <c r="I6962" s="64"/>
      <c r="J6962" s="64"/>
      <c r="K6962" s="65"/>
      <c r="M6962" s="64"/>
      <c r="N6962" s="66"/>
      <c r="O6962" s="66"/>
      <c r="Q6962" s="67"/>
      <c r="R6962" s="68"/>
      <c r="S6962" s="63"/>
      <c r="AC6962" s="63">
        <v>102650.34733220143</v>
      </c>
      <c r="AD6962" s="63"/>
      <c r="AE6962" s="54" t="s">
        <v>176</v>
      </c>
      <c r="AG6962" s="63"/>
      <c r="AK6962" s="64"/>
      <c r="AL6962" s="64"/>
      <c r="AM6962" s="65"/>
      <c r="AO6962" s="64"/>
      <c r="AP6962" s="66"/>
      <c r="AQ6962" s="66"/>
      <c r="AS6962" s="67"/>
      <c r="AT6962" s="68"/>
    </row>
    <row r="6963" spans="1:46" x14ac:dyDescent="0.25">
      <c r="A6963" s="60">
        <v>105822.45879462594</v>
      </c>
      <c r="B6963" s="54">
        <f t="shared" si="275"/>
        <v>16</v>
      </c>
      <c r="C6963" s="54">
        <f t="shared" si="276"/>
        <v>6954</v>
      </c>
      <c r="D6963" s="60">
        <v>105822.45879462594</v>
      </c>
      <c r="G6963" s="63"/>
      <c r="I6963" s="64"/>
      <c r="J6963" s="64"/>
      <c r="K6963" s="65"/>
      <c r="M6963" s="64"/>
      <c r="N6963" s="66"/>
      <c r="O6963" s="66"/>
      <c r="Q6963" s="67"/>
      <c r="R6963" s="68"/>
      <c r="S6963" s="63"/>
      <c r="AC6963" s="63">
        <v>102665.78479935182</v>
      </c>
      <c r="AD6963" s="63"/>
      <c r="AE6963" s="54" t="s">
        <v>177</v>
      </c>
      <c r="AG6963" s="63"/>
      <c r="AK6963" s="64"/>
      <c r="AL6963" s="64"/>
      <c r="AM6963" s="65"/>
      <c r="AO6963" s="64"/>
      <c r="AP6963" s="66"/>
      <c r="AQ6963" s="66"/>
      <c r="AS6963" s="67"/>
      <c r="AT6963" s="68"/>
    </row>
    <row r="6964" spans="1:46" x14ac:dyDescent="0.25">
      <c r="A6964" s="60">
        <v>105837.74931644043</v>
      </c>
      <c r="B6964" s="54">
        <f t="shared" si="275"/>
        <v>17</v>
      </c>
      <c r="C6964" s="54">
        <f t="shared" si="276"/>
        <v>6955</v>
      </c>
      <c r="D6964" s="60">
        <v>105837.74931644043</v>
      </c>
      <c r="G6964" s="63"/>
      <c r="I6964" s="64"/>
      <c r="J6964" s="64"/>
      <c r="K6964" s="65"/>
      <c r="M6964" s="64"/>
      <c r="N6964" s="66"/>
      <c r="O6964" s="66"/>
      <c r="Q6964" s="67"/>
      <c r="R6964" s="68"/>
      <c r="S6964" s="63"/>
      <c r="AC6964" s="63">
        <v>102679.84504812397</v>
      </c>
      <c r="AD6964" s="63"/>
      <c r="AE6964" s="54" t="s">
        <v>176</v>
      </c>
      <c r="AG6964" s="63"/>
      <c r="AK6964" s="64"/>
      <c r="AL6964" s="64"/>
      <c r="AM6964" s="65"/>
      <c r="AO6964" s="64"/>
      <c r="AP6964" s="66"/>
      <c r="AQ6964" s="66"/>
      <c r="AS6964" s="67"/>
      <c r="AT6964" s="68"/>
    </row>
    <row r="6965" spans="1:46" x14ac:dyDescent="0.25">
      <c r="A6965" s="60">
        <v>105852.90498748934</v>
      </c>
      <c r="B6965" s="54">
        <f t="shared" si="275"/>
        <v>18</v>
      </c>
      <c r="C6965" s="54">
        <f t="shared" si="276"/>
        <v>6956</v>
      </c>
      <c r="D6965" s="60">
        <v>105852.90498748934</v>
      </c>
      <c r="G6965" s="63"/>
      <c r="I6965" s="64"/>
      <c r="J6965" s="64"/>
      <c r="K6965" s="65"/>
      <c r="M6965" s="64"/>
      <c r="N6965" s="66"/>
      <c r="O6965" s="66"/>
      <c r="Q6965" s="67"/>
      <c r="R6965" s="68"/>
      <c r="S6965" s="63"/>
      <c r="AC6965" s="63">
        <v>102695.41813917179</v>
      </c>
      <c r="AD6965" s="63"/>
      <c r="AE6965" s="54" t="s">
        <v>177</v>
      </c>
      <c r="AG6965" s="63"/>
      <c r="AK6965" s="64"/>
      <c r="AL6965" s="64"/>
      <c r="AM6965" s="65"/>
      <c r="AO6965" s="64"/>
      <c r="AP6965" s="66"/>
      <c r="AQ6965" s="66"/>
      <c r="AS6965" s="67"/>
      <c r="AT6965" s="68"/>
    </row>
    <row r="6966" spans="1:46" x14ac:dyDescent="0.25">
      <c r="A6966" s="60">
        <v>105867.93676223187</v>
      </c>
      <c r="B6966" s="54">
        <f t="shared" si="275"/>
        <v>19</v>
      </c>
      <c r="C6966" s="54">
        <f t="shared" si="276"/>
        <v>6957</v>
      </c>
      <c r="D6966" s="60">
        <v>105867.93676223187</v>
      </c>
      <c r="G6966" s="63"/>
      <c r="I6966" s="64"/>
      <c r="J6966" s="64"/>
      <c r="K6966" s="65"/>
      <c r="M6966" s="64"/>
      <c r="N6966" s="66"/>
      <c r="O6966" s="66"/>
      <c r="Q6966" s="67"/>
      <c r="R6966" s="68"/>
      <c r="S6966" s="63"/>
      <c r="AC6966" s="63">
        <v>102709.39140687278</v>
      </c>
      <c r="AD6966" s="63"/>
      <c r="AE6966" s="54" t="s">
        <v>176</v>
      </c>
      <c r="AG6966" s="63"/>
      <c r="AK6966" s="64"/>
      <c r="AL6966" s="64"/>
      <c r="AM6966" s="65"/>
      <c r="AO6966" s="64"/>
      <c r="AP6966" s="66"/>
      <c r="AQ6966" s="66"/>
      <c r="AS6966" s="67"/>
      <c r="AT6966" s="68"/>
    </row>
    <row r="6967" spans="1:46" x14ac:dyDescent="0.25">
      <c r="A6967" s="60">
        <v>105882.8537202701</v>
      </c>
      <c r="B6967" s="54">
        <f t="shared" si="275"/>
        <v>20</v>
      </c>
      <c r="C6967" s="54">
        <f t="shared" si="276"/>
        <v>6958</v>
      </c>
      <c r="D6967" s="60">
        <v>105882.8537202701</v>
      </c>
      <c r="G6967" s="63"/>
      <c r="I6967" s="64"/>
      <c r="J6967" s="64"/>
      <c r="K6967" s="65"/>
      <c r="M6967" s="64"/>
      <c r="N6967" s="66"/>
      <c r="O6967" s="66"/>
      <c r="Q6967" s="67"/>
      <c r="R6967" s="68"/>
      <c r="S6967" s="63"/>
      <c r="AC6967" s="63">
        <v>102724.94075990561</v>
      </c>
      <c r="AD6967" s="63"/>
      <c r="AE6967" s="54" t="s">
        <v>177</v>
      </c>
      <c r="AG6967" s="63"/>
      <c r="AK6967" s="64"/>
      <c r="AL6967" s="64"/>
      <c r="AM6967" s="65"/>
      <c r="AO6967" s="64"/>
      <c r="AP6967" s="66"/>
      <c r="AQ6967" s="66"/>
      <c r="AS6967" s="67"/>
      <c r="AT6967" s="68"/>
    </row>
    <row r="6968" spans="1:46" x14ac:dyDescent="0.25">
      <c r="A6968" s="60">
        <v>105897.68074333714</v>
      </c>
      <c r="B6968" s="54">
        <f t="shared" si="275"/>
        <v>21</v>
      </c>
      <c r="C6968" s="54">
        <f t="shared" si="276"/>
        <v>6959</v>
      </c>
      <c r="D6968" s="60">
        <v>105897.68074333714</v>
      </c>
      <c r="G6968" s="63"/>
      <c r="I6968" s="64"/>
      <c r="J6968" s="64"/>
      <c r="K6968" s="65"/>
      <c r="M6968" s="64"/>
      <c r="N6968" s="66"/>
      <c r="O6968" s="66"/>
      <c r="Q6968" s="67"/>
      <c r="R6968" s="68"/>
      <c r="S6968" s="63"/>
      <c r="AC6968" s="63">
        <v>102738.99256303348</v>
      </c>
      <c r="AD6968" s="63"/>
      <c r="AE6968" s="54" t="s">
        <v>176</v>
      </c>
      <c r="AG6968" s="63"/>
      <c r="AK6968" s="64"/>
      <c r="AL6968" s="64"/>
      <c r="AM6968" s="65"/>
      <c r="AO6968" s="64"/>
      <c r="AP6968" s="66"/>
      <c r="AQ6968" s="66"/>
      <c r="AS6968" s="67"/>
      <c r="AT6968" s="68"/>
    </row>
    <row r="6969" spans="1:46" x14ac:dyDescent="0.25">
      <c r="A6969" s="60">
        <v>105912.44042299176</v>
      </c>
      <c r="B6969" s="54">
        <f t="shared" si="275"/>
        <v>22</v>
      </c>
      <c r="C6969" s="54">
        <f t="shared" si="276"/>
        <v>6960</v>
      </c>
      <c r="D6969" s="60">
        <v>105912.44042299176</v>
      </c>
      <c r="G6969" s="63"/>
      <c r="I6969" s="64"/>
      <c r="J6969" s="64"/>
      <c r="K6969" s="65"/>
      <c r="M6969" s="64"/>
      <c r="N6969" s="66"/>
      <c r="O6969" s="66"/>
      <c r="Q6969" s="67"/>
      <c r="R6969" s="68"/>
      <c r="S6969" s="63"/>
      <c r="AC6969" s="63">
        <v>102754.36217136029</v>
      </c>
      <c r="AD6969" s="63"/>
      <c r="AE6969" s="54" t="s">
        <v>177</v>
      </c>
      <c r="AG6969" s="63"/>
      <c r="AK6969" s="64"/>
      <c r="AL6969" s="64"/>
      <c r="AM6969" s="65"/>
      <c r="AO6969" s="64"/>
      <c r="AP6969" s="66"/>
      <c r="AQ6969" s="66"/>
      <c r="AS6969" s="67"/>
      <c r="AT6969" s="68"/>
    </row>
    <row r="6970" spans="1:46" x14ac:dyDescent="0.25">
      <c r="A6970" s="60">
        <v>105927.16697237175</v>
      </c>
      <c r="B6970" s="54">
        <f t="shared" si="275"/>
        <v>23</v>
      </c>
      <c r="C6970" s="54">
        <f t="shared" si="276"/>
        <v>6961</v>
      </c>
      <c r="D6970" s="60">
        <v>105927.16697237175</v>
      </c>
      <c r="G6970" s="63"/>
      <c r="I6970" s="64"/>
      <c r="J6970" s="64"/>
      <c r="K6970" s="65"/>
      <c r="M6970" s="64"/>
      <c r="N6970" s="66"/>
      <c r="O6970" s="66"/>
      <c r="Q6970" s="67"/>
      <c r="R6970" s="68"/>
      <c r="S6970" s="63"/>
      <c r="AC6970" s="63">
        <v>102768.6342106238</v>
      </c>
      <c r="AD6970" s="63"/>
      <c r="AE6970" s="54" t="s">
        <v>176</v>
      </c>
      <c r="AG6970" s="63"/>
      <c r="AK6970" s="64"/>
      <c r="AL6970" s="64"/>
      <c r="AM6970" s="65"/>
      <c r="AO6970" s="64"/>
      <c r="AP6970" s="66"/>
      <c r="AQ6970" s="66"/>
      <c r="AS6970" s="67"/>
      <c r="AT6970" s="68"/>
    </row>
    <row r="6971" spans="1:46" x14ac:dyDescent="0.25">
      <c r="A6971" s="60">
        <v>105941.8888790966</v>
      </c>
      <c r="B6971" s="54">
        <f t="shared" si="275"/>
        <v>24</v>
      </c>
      <c r="C6971" s="54">
        <f t="shared" si="276"/>
        <v>6962</v>
      </c>
      <c r="D6971" s="60">
        <v>105941.8888790966</v>
      </c>
      <c r="G6971" s="63"/>
      <c r="I6971" s="64"/>
      <c r="J6971" s="64"/>
      <c r="K6971" s="65"/>
      <c r="M6971" s="64"/>
      <c r="N6971" s="66"/>
      <c r="O6971" s="66"/>
      <c r="Q6971" s="67"/>
      <c r="R6971" s="68"/>
      <c r="S6971" s="63"/>
      <c r="AC6971" s="63">
        <v>102783.70212331554</v>
      </c>
      <c r="AD6971" s="63"/>
      <c r="AE6971" s="54" t="s">
        <v>177</v>
      </c>
      <c r="AG6971" s="63"/>
      <c r="AK6971" s="64"/>
      <c r="AL6971" s="64"/>
      <c r="AM6971" s="65"/>
      <c r="AO6971" s="64"/>
      <c r="AP6971" s="66"/>
      <c r="AQ6971" s="66"/>
      <c r="AS6971" s="67"/>
      <c r="AT6971" s="68"/>
    </row>
    <row r="6972" spans="1:46" x14ac:dyDescent="0.25">
      <c r="A6972" s="60">
        <v>105956.64281430747</v>
      </c>
      <c r="B6972" s="54">
        <f t="shared" si="275"/>
        <v>1</v>
      </c>
      <c r="C6972" s="54">
        <f t="shared" si="276"/>
        <v>6963</v>
      </c>
      <c r="D6972" s="60">
        <v>105956.64281430747</v>
      </c>
      <c r="G6972" s="63"/>
      <c r="I6972" s="64"/>
      <c r="J6972" s="64"/>
      <c r="K6972" s="65"/>
      <c r="M6972" s="64"/>
      <c r="N6972" s="66"/>
      <c r="O6972" s="66"/>
      <c r="Q6972" s="67"/>
      <c r="R6972" s="68"/>
      <c r="S6972" s="63"/>
      <c r="AC6972" s="63">
        <v>102798.28549490869</v>
      </c>
      <c r="AD6972" s="63"/>
      <c r="AE6972" s="54" t="s">
        <v>176</v>
      </c>
      <c r="AG6972" s="63"/>
      <c r="AK6972" s="64"/>
      <c r="AL6972" s="64"/>
      <c r="AM6972" s="65"/>
      <c r="AO6972" s="64"/>
      <c r="AP6972" s="66"/>
      <c r="AQ6972" s="66"/>
      <c r="AS6972" s="67"/>
      <c r="AT6972" s="68"/>
    </row>
    <row r="6973" spans="1:46" x14ac:dyDescent="0.25">
      <c r="A6973" s="60">
        <v>105971.45533849485</v>
      </c>
      <c r="B6973" s="54">
        <f t="shared" si="275"/>
        <v>2</v>
      </c>
      <c r="C6973" s="54">
        <f t="shared" si="276"/>
        <v>6964</v>
      </c>
      <c r="D6973" s="60">
        <v>105971.45533849485</v>
      </c>
      <c r="G6973" s="63"/>
      <c r="I6973" s="64"/>
      <c r="J6973" s="64"/>
      <c r="K6973" s="65"/>
      <c r="M6973" s="64"/>
      <c r="N6973" s="66"/>
      <c r="O6973" s="66"/>
      <c r="Q6973" s="67"/>
      <c r="R6973" s="68"/>
      <c r="S6973" s="63"/>
      <c r="AC6973" s="63">
        <v>102812.991697622</v>
      </c>
      <c r="AD6973" s="63"/>
      <c r="AE6973" s="54" t="s">
        <v>177</v>
      </c>
      <c r="AG6973" s="63"/>
      <c r="AK6973" s="64"/>
      <c r="AL6973" s="64"/>
      <c r="AM6973" s="65"/>
      <c r="AO6973" s="64"/>
      <c r="AP6973" s="66"/>
      <c r="AQ6973" s="66"/>
      <c r="AS6973" s="67"/>
      <c r="AT6973" s="68"/>
    </row>
    <row r="6974" spans="1:46" x14ac:dyDescent="0.25">
      <c r="A6974" s="60">
        <v>105986.3578274576</v>
      </c>
      <c r="B6974" s="54">
        <f t="shared" si="275"/>
        <v>3</v>
      </c>
      <c r="C6974" s="54">
        <f t="shared" si="276"/>
        <v>6965</v>
      </c>
      <c r="D6974" s="60">
        <v>105986.3578274576</v>
      </c>
      <c r="G6974" s="63"/>
      <c r="I6974" s="64"/>
      <c r="J6974" s="64"/>
      <c r="K6974" s="65"/>
      <c r="M6974" s="64"/>
      <c r="N6974" s="66"/>
      <c r="O6974" s="66"/>
      <c r="Q6974" s="67"/>
      <c r="R6974" s="68"/>
      <c r="S6974" s="63"/>
      <c r="AC6974" s="63">
        <v>102827.91618517367</v>
      </c>
      <c r="AD6974" s="63"/>
      <c r="AE6974" s="54" t="s">
        <v>176</v>
      </c>
      <c r="AG6974" s="63"/>
      <c r="AK6974" s="64"/>
      <c r="AL6974" s="64"/>
      <c r="AM6974" s="65"/>
      <c r="AO6974" s="64"/>
      <c r="AP6974" s="66"/>
      <c r="AQ6974" s="66"/>
      <c r="AS6974" s="67"/>
      <c r="AT6974" s="68"/>
    </row>
    <row r="6975" spans="1:46" x14ac:dyDescent="0.25">
      <c r="A6975" s="60">
        <v>106001.36804416683</v>
      </c>
      <c r="B6975" s="54">
        <f t="shared" si="275"/>
        <v>4</v>
      </c>
      <c r="C6975" s="54">
        <f t="shared" si="276"/>
        <v>6966</v>
      </c>
      <c r="D6975" s="60">
        <v>106001.36804416683</v>
      </c>
      <c r="G6975" s="63"/>
      <c r="I6975" s="64"/>
      <c r="J6975" s="64"/>
      <c r="K6975" s="65"/>
      <c r="M6975" s="64"/>
      <c r="N6975" s="66"/>
      <c r="O6975" s="66"/>
      <c r="Q6975" s="67"/>
      <c r="R6975" s="68"/>
      <c r="S6975" s="63"/>
      <c r="AC6975" s="63">
        <v>102842.27401812002</v>
      </c>
      <c r="AD6975" s="63"/>
      <c r="AE6975" s="54" t="s">
        <v>177</v>
      </c>
      <c r="AG6975" s="63"/>
      <c r="AK6975" s="64"/>
      <c r="AL6975" s="64"/>
      <c r="AM6975" s="65"/>
      <c r="AO6975" s="64"/>
      <c r="AP6975" s="66"/>
      <c r="AQ6975" s="66"/>
      <c r="AS6975" s="67"/>
      <c r="AT6975" s="68"/>
    </row>
    <row r="6976" spans="1:46" x14ac:dyDescent="0.25">
      <c r="A6976" s="60">
        <v>106016.50440701377</v>
      </c>
      <c r="B6976" s="54">
        <f t="shared" si="275"/>
        <v>5</v>
      </c>
      <c r="C6976" s="54">
        <f t="shared" si="276"/>
        <v>6967</v>
      </c>
      <c r="D6976" s="60">
        <v>106016.50440701377</v>
      </c>
      <c r="G6976" s="63"/>
      <c r="I6976" s="64"/>
      <c r="J6976" s="64"/>
      <c r="K6976" s="65"/>
      <c r="M6976" s="64"/>
      <c r="N6976" s="66"/>
      <c r="O6976" s="66"/>
      <c r="Q6976" s="67"/>
      <c r="R6976" s="68"/>
      <c r="S6976" s="63"/>
      <c r="AC6976" s="63">
        <v>102857.51026245486</v>
      </c>
      <c r="AD6976" s="63"/>
      <c r="AE6976" s="54" t="s">
        <v>176</v>
      </c>
      <c r="AG6976" s="63"/>
      <c r="AK6976" s="64"/>
      <c r="AL6976" s="64"/>
      <c r="AM6976" s="65"/>
      <c r="AO6976" s="64"/>
      <c r="AP6976" s="66"/>
      <c r="AQ6976" s="66"/>
      <c r="AS6976" s="67"/>
      <c r="AT6976" s="68"/>
    </row>
    <row r="6977" spans="1:46" x14ac:dyDescent="0.25">
      <c r="A6977" s="60">
        <v>106031.77104203776</v>
      </c>
      <c r="B6977" s="54">
        <f t="shared" si="275"/>
        <v>6</v>
      </c>
      <c r="C6977" s="54">
        <f t="shared" si="276"/>
        <v>6968</v>
      </c>
      <c r="D6977" s="60">
        <v>106031.77104203776</v>
      </c>
      <c r="G6977" s="63"/>
      <c r="I6977" s="64"/>
      <c r="J6977" s="64"/>
      <c r="K6977" s="65"/>
      <c r="M6977" s="64"/>
      <c r="N6977" s="66"/>
      <c r="O6977" s="66"/>
      <c r="Q6977" s="67"/>
      <c r="R6977" s="68"/>
      <c r="S6977" s="63"/>
      <c r="AC6977" s="63">
        <v>102871.60023804754</v>
      </c>
      <c r="AD6977" s="63"/>
      <c r="AE6977" s="54" t="s">
        <v>177</v>
      </c>
      <c r="AG6977" s="63"/>
      <c r="AK6977" s="64"/>
      <c r="AL6977" s="64"/>
      <c r="AM6977" s="65"/>
      <c r="AO6977" s="64"/>
      <c r="AP6977" s="66"/>
      <c r="AQ6977" s="66"/>
      <c r="AS6977" s="67"/>
      <c r="AT6977" s="68"/>
    </row>
    <row r="6978" spans="1:46" x14ac:dyDescent="0.25">
      <c r="A6978" s="60">
        <v>106047.16716380324</v>
      </c>
      <c r="B6978" s="54">
        <f t="shared" si="275"/>
        <v>7</v>
      </c>
      <c r="C6978" s="54">
        <f t="shared" si="276"/>
        <v>6969</v>
      </c>
      <c r="D6978" s="60">
        <v>106047.16716380324</v>
      </c>
      <c r="G6978" s="63"/>
      <c r="I6978" s="64"/>
      <c r="J6978" s="64"/>
      <c r="K6978" s="65"/>
      <c r="M6978" s="64"/>
      <c r="N6978" s="66"/>
      <c r="O6978" s="66"/>
      <c r="Q6978" s="67"/>
      <c r="R6978" s="68"/>
      <c r="S6978" s="63"/>
      <c r="AC6978" s="63">
        <v>102887.06604249263</v>
      </c>
      <c r="AD6978" s="63"/>
      <c r="AE6978" s="54" t="s">
        <v>176</v>
      </c>
      <c r="AG6978" s="63"/>
      <c r="AK6978" s="64"/>
      <c r="AL6978" s="64"/>
      <c r="AM6978" s="65"/>
      <c r="AO6978" s="64"/>
      <c r="AP6978" s="66"/>
      <c r="AQ6978" s="66"/>
      <c r="AS6978" s="67"/>
      <c r="AT6978" s="68"/>
    </row>
    <row r="6979" spans="1:46" x14ac:dyDescent="0.25">
      <c r="A6979" s="60">
        <v>106062.68210263271</v>
      </c>
      <c r="B6979" s="54">
        <f t="shared" si="275"/>
        <v>8</v>
      </c>
      <c r="C6979" s="54">
        <f t="shared" si="276"/>
        <v>6970</v>
      </c>
      <c r="D6979" s="60">
        <v>106062.68210263271</v>
      </c>
      <c r="G6979" s="63"/>
      <c r="I6979" s="64"/>
      <c r="J6979" s="64"/>
      <c r="K6979" s="65"/>
      <c r="M6979" s="64"/>
      <c r="N6979" s="66"/>
      <c r="O6979" s="66"/>
      <c r="Q6979" s="67"/>
      <c r="R6979" s="68"/>
      <c r="S6979" s="63"/>
      <c r="AC6979" s="63">
        <v>102901.0199856353</v>
      </c>
      <c r="AD6979" s="63"/>
      <c r="AE6979" s="54" t="s">
        <v>177</v>
      </c>
      <c r="AG6979" s="63"/>
      <c r="AK6979" s="64"/>
      <c r="AL6979" s="64"/>
      <c r="AM6979" s="65"/>
      <c r="AO6979" s="64"/>
      <c r="AP6979" s="66"/>
      <c r="AQ6979" s="66"/>
      <c r="AS6979" s="67"/>
      <c r="AT6979" s="68"/>
    </row>
    <row r="6980" spans="1:46" x14ac:dyDescent="0.25">
      <c r="A6980" s="60">
        <v>106078.2935570199</v>
      </c>
      <c r="B6980" s="54">
        <f t="shared" si="275"/>
        <v>9</v>
      </c>
      <c r="C6980" s="54">
        <f t="shared" si="276"/>
        <v>6971</v>
      </c>
      <c r="D6980" s="60">
        <v>106078.2935570199</v>
      </c>
      <c r="G6980" s="63"/>
      <c r="I6980" s="64"/>
      <c r="J6980" s="64"/>
      <c r="K6980" s="65"/>
      <c r="M6980" s="64"/>
      <c r="N6980" s="66"/>
      <c r="O6980" s="66"/>
      <c r="Q6980" s="67"/>
      <c r="R6980" s="68"/>
      <c r="S6980" s="63"/>
      <c r="AC6980" s="63">
        <v>102916.58772066794</v>
      </c>
      <c r="AD6980" s="63"/>
      <c r="AE6980" s="54" t="s">
        <v>176</v>
      </c>
      <c r="AG6980" s="63"/>
      <c r="AK6980" s="64"/>
      <c r="AL6980" s="64"/>
      <c r="AM6980" s="65"/>
      <c r="AO6980" s="64"/>
      <c r="AP6980" s="66"/>
      <c r="AQ6980" s="66"/>
      <c r="AS6980" s="67"/>
      <c r="AT6980" s="68"/>
    </row>
    <row r="6981" spans="1:46" x14ac:dyDescent="0.25">
      <c r="A6981" s="60">
        <v>106093.97951302817</v>
      </c>
      <c r="B6981" s="54">
        <f t="shared" si="275"/>
        <v>10</v>
      </c>
      <c r="C6981" s="54">
        <f t="shared" si="276"/>
        <v>6972</v>
      </c>
      <c r="D6981" s="60">
        <v>106093.97951302817</v>
      </c>
      <c r="G6981" s="63"/>
      <c r="I6981" s="64"/>
      <c r="J6981" s="64"/>
      <c r="K6981" s="65"/>
      <c r="M6981" s="64"/>
      <c r="N6981" s="66"/>
      <c r="O6981" s="66"/>
      <c r="Q6981" s="67"/>
      <c r="R6981" s="68"/>
      <c r="S6981" s="63"/>
      <c r="AC6981" s="63">
        <v>102930.56672609085</v>
      </c>
      <c r="AD6981" s="63"/>
      <c r="AE6981" s="54" t="s">
        <v>177</v>
      </c>
      <c r="AG6981" s="63"/>
      <c r="AK6981" s="64"/>
      <c r="AL6981" s="64"/>
      <c r="AM6981" s="65"/>
      <c r="AO6981" s="64"/>
      <c r="AP6981" s="66"/>
      <c r="AQ6981" s="66"/>
      <c r="AS6981" s="67"/>
      <c r="AT6981" s="68"/>
    </row>
    <row r="6982" spans="1:46" x14ac:dyDescent="0.25">
      <c r="A6982" s="60">
        <v>106109.70006942423</v>
      </c>
      <c r="B6982" s="54">
        <f t="shared" si="275"/>
        <v>11</v>
      </c>
      <c r="C6982" s="54">
        <f t="shared" si="276"/>
        <v>6973</v>
      </c>
      <c r="D6982" s="60">
        <v>106109.70006942423</v>
      </c>
      <c r="G6982" s="63"/>
      <c r="I6982" s="64"/>
      <c r="J6982" s="64"/>
      <c r="K6982" s="65"/>
      <c r="M6982" s="64"/>
      <c r="N6982" s="66"/>
      <c r="O6982" s="66"/>
      <c r="Q6982" s="67"/>
      <c r="R6982" s="68"/>
      <c r="S6982" s="63"/>
      <c r="AC6982" s="63">
        <v>102946.078540741</v>
      </c>
      <c r="AD6982" s="63"/>
      <c r="AE6982" s="54" t="s">
        <v>176</v>
      </c>
      <c r="AG6982" s="63"/>
      <c r="AK6982" s="64"/>
      <c r="AL6982" s="64"/>
      <c r="AM6982" s="65"/>
      <c r="AO6982" s="64"/>
      <c r="AP6982" s="66"/>
      <c r="AQ6982" s="66"/>
      <c r="AS6982" s="67"/>
      <c r="AT6982" s="68"/>
    </row>
    <row r="6983" spans="1:46" x14ac:dyDescent="0.25">
      <c r="A6983" s="60">
        <v>106125.42946309969</v>
      </c>
      <c r="B6983" s="54">
        <f t="shared" si="275"/>
        <v>12</v>
      </c>
      <c r="C6983" s="54">
        <f t="shared" si="276"/>
        <v>6974</v>
      </c>
      <c r="D6983" s="60">
        <v>106125.42946309969</v>
      </c>
      <c r="G6983" s="63"/>
      <c r="I6983" s="64"/>
      <c r="J6983" s="64"/>
      <c r="K6983" s="65"/>
      <c r="M6983" s="64"/>
      <c r="N6983" s="66"/>
      <c r="O6983" s="66"/>
      <c r="Q6983" s="67"/>
      <c r="R6983" s="68"/>
      <c r="S6983" s="63"/>
      <c r="AC6983" s="63">
        <v>102960.24274567794</v>
      </c>
      <c r="AD6983" s="63"/>
      <c r="AE6983" s="54" t="s">
        <v>177</v>
      </c>
      <c r="AG6983" s="63"/>
      <c r="AK6983" s="64"/>
      <c r="AL6983" s="64"/>
      <c r="AM6983" s="65"/>
      <c r="AO6983" s="64"/>
      <c r="AP6983" s="66"/>
      <c r="AQ6983" s="66"/>
      <c r="AS6983" s="67"/>
      <c r="AT6983" s="68"/>
    </row>
    <row r="6984" spans="1:46" x14ac:dyDescent="0.25">
      <c r="A6984" s="60">
        <v>106141.11998729547</v>
      </c>
      <c r="B6984" s="54">
        <f t="shared" si="275"/>
        <v>13</v>
      </c>
      <c r="C6984" s="54">
        <f t="shared" si="276"/>
        <v>6975</v>
      </c>
      <c r="D6984" s="60">
        <v>106141.11998729547</v>
      </c>
      <c r="G6984" s="63"/>
      <c r="I6984" s="64"/>
      <c r="J6984" s="64"/>
      <c r="K6984" s="65"/>
      <c r="M6984" s="64"/>
      <c r="N6984" s="66"/>
      <c r="O6984" s="66"/>
      <c r="Q6984" s="67"/>
      <c r="R6984" s="68"/>
      <c r="S6984" s="63"/>
      <c r="AC6984" s="63">
        <v>102975.54122249642</v>
      </c>
      <c r="AD6984" s="63"/>
      <c r="AE6984" s="54" t="s">
        <v>176</v>
      </c>
      <c r="AG6984" s="63"/>
      <c r="AK6984" s="64"/>
      <c r="AL6984" s="64"/>
      <c r="AM6984" s="65"/>
      <c r="AO6984" s="64"/>
      <c r="AP6984" s="66"/>
      <c r="AQ6984" s="66"/>
      <c r="AS6984" s="67"/>
      <c r="AT6984" s="68"/>
    </row>
    <row r="6985" spans="1:46" x14ac:dyDescent="0.25">
      <c r="A6985" s="60">
        <v>106156.75153868971</v>
      </c>
      <c r="B6985" s="54">
        <f t="shared" si="275"/>
        <v>14</v>
      </c>
      <c r="C6985" s="54">
        <f t="shared" si="276"/>
        <v>6976</v>
      </c>
      <c r="D6985" s="60">
        <v>106156.75153868971</v>
      </c>
      <c r="G6985" s="63"/>
      <c r="I6985" s="64"/>
      <c r="J6985" s="64"/>
      <c r="K6985" s="65"/>
      <c r="M6985" s="64"/>
      <c r="N6985" s="66"/>
      <c r="O6985" s="66"/>
      <c r="Q6985" s="67"/>
      <c r="R6985" s="68"/>
      <c r="S6985" s="63"/>
      <c r="AC6985" s="63">
        <v>102990.01453924365</v>
      </c>
      <c r="AD6985" s="63"/>
      <c r="AE6985" s="54" t="s">
        <v>177</v>
      </c>
      <c r="AG6985" s="63"/>
      <c r="AK6985" s="64"/>
      <c r="AL6985" s="64"/>
      <c r="AM6985" s="65"/>
      <c r="AO6985" s="64"/>
      <c r="AP6985" s="66"/>
      <c r="AQ6985" s="66"/>
      <c r="AS6985" s="67"/>
      <c r="AT6985" s="68"/>
    </row>
    <row r="6986" spans="1:46" x14ac:dyDescent="0.25">
      <c r="A6986" s="60">
        <v>106172.28166611819</v>
      </c>
      <c r="B6986" s="54">
        <f t="shared" si="275"/>
        <v>15</v>
      </c>
      <c r="C6986" s="54">
        <f t="shared" si="276"/>
        <v>6977</v>
      </c>
      <c r="D6986" s="60">
        <v>106172.28166611819</v>
      </c>
      <c r="G6986" s="63"/>
      <c r="I6986" s="64"/>
      <c r="J6986" s="64"/>
      <c r="K6986" s="65"/>
      <c r="M6986" s="64"/>
      <c r="N6986" s="66"/>
      <c r="O6986" s="66"/>
      <c r="Q6986" s="67"/>
      <c r="R6986" s="68"/>
      <c r="S6986" s="63"/>
      <c r="AC6986" s="63">
        <v>103004.98281996092</v>
      </c>
      <c r="AD6986" s="63"/>
      <c r="AE6986" s="54" t="s">
        <v>176</v>
      </c>
      <c r="AG6986" s="63"/>
      <c r="AK6986" s="64"/>
      <c r="AL6986" s="64"/>
      <c r="AM6986" s="65"/>
      <c r="AO6986" s="64"/>
      <c r="AP6986" s="66"/>
      <c r="AQ6986" s="66"/>
      <c r="AS6986" s="67"/>
      <c r="AT6986" s="68"/>
    </row>
    <row r="6987" spans="1:46" x14ac:dyDescent="0.25">
      <c r="A6987" s="60">
        <v>106187.70352143236</v>
      </c>
      <c r="B6987" s="54">
        <f t="shared" si="275"/>
        <v>16</v>
      </c>
      <c r="C6987" s="54">
        <f t="shared" si="276"/>
        <v>6978</v>
      </c>
      <c r="D6987" s="60">
        <v>106187.70352143236</v>
      </c>
      <c r="G6987" s="63"/>
      <c r="I6987" s="64"/>
      <c r="J6987" s="64"/>
      <c r="K6987" s="65"/>
      <c r="M6987" s="64"/>
      <c r="N6987" s="66"/>
      <c r="O6987" s="66"/>
      <c r="Q6987" s="67"/>
      <c r="R6987" s="68"/>
      <c r="S6987" s="63"/>
      <c r="AC6987" s="63">
        <v>103019.82434606273</v>
      </c>
      <c r="AD6987" s="63"/>
      <c r="AE6987" s="54" t="s">
        <v>177</v>
      </c>
      <c r="AG6987" s="63"/>
      <c r="AK6987" s="64"/>
      <c r="AL6987" s="64"/>
      <c r="AM6987" s="65"/>
      <c r="AO6987" s="64"/>
      <c r="AP6987" s="66"/>
      <c r="AQ6987" s="66"/>
      <c r="AS6987" s="67"/>
      <c r="AT6987" s="68"/>
    </row>
    <row r="6988" spans="1:46" x14ac:dyDescent="0.25">
      <c r="A6988" s="60">
        <v>106202.98993379995</v>
      </c>
      <c r="B6988" s="54">
        <f t="shared" ref="B6988:B7051" si="277">IF(B6987=24,1,B6987+1)</f>
        <v>17</v>
      </c>
      <c r="C6988" s="54">
        <f t="shared" ref="C6988:C7051" si="278">C6987+1</f>
        <v>6979</v>
      </c>
      <c r="D6988" s="60">
        <v>106202.98993379995</v>
      </c>
      <c r="G6988" s="63"/>
      <c r="I6988" s="64"/>
      <c r="J6988" s="64"/>
      <c r="K6988" s="65"/>
      <c r="M6988" s="64"/>
      <c r="N6988" s="66"/>
      <c r="O6988" s="66"/>
      <c r="Q6988" s="67"/>
      <c r="R6988" s="68"/>
      <c r="S6988" s="63"/>
      <c r="AC6988" s="63">
        <v>103034.41703264043</v>
      </c>
      <c r="AD6988" s="63"/>
      <c r="AE6988" s="54" t="s">
        <v>176</v>
      </c>
      <c r="AG6988" s="63"/>
      <c r="AK6988" s="64"/>
      <c r="AL6988" s="64"/>
      <c r="AM6988" s="65"/>
      <c r="AO6988" s="64"/>
      <c r="AP6988" s="66"/>
      <c r="AQ6988" s="66"/>
      <c r="AS6988" s="67"/>
      <c r="AT6988" s="68"/>
    </row>
    <row r="6989" spans="1:46" x14ac:dyDescent="0.25">
      <c r="A6989" s="60">
        <v>106218.15122996038</v>
      </c>
      <c r="B6989" s="54">
        <f t="shared" si="277"/>
        <v>18</v>
      </c>
      <c r="C6989" s="54">
        <f t="shared" si="278"/>
        <v>6980</v>
      </c>
      <c r="D6989" s="60">
        <v>106218.15122996038</v>
      </c>
      <c r="G6989" s="63"/>
      <c r="I6989" s="64"/>
      <c r="J6989" s="64"/>
      <c r="K6989" s="65"/>
      <c r="M6989" s="64"/>
      <c r="N6989" s="66"/>
      <c r="O6989" s="66"/>
      <c r="Q6989" s="67"/>
      <c r="R6989" s="68"/>
      <c r="S6989" s="63"/>
      <c r="AC6989" s="63">
        <v>103049.60819686158</v>
      </c>
      <c r="AD6989" s="63"/>
      <c r="AE6989" s="54" t="s">
        <v>177</v>
      </c>
      <c r="AG6989" s="63"/>
      <c r="AK6989" s="64"/>
      <c r="AL6989" s="64"/>
      <c r="AM6989" s="65"/>
      <c r="AO6989" s="64"/>
      <c r="AP6989" s="66"/>
      <c r="AQ6989" s="66"/>
      <c r="AS6989" s="67"/>
      <c r="AT6989" s="68"/>
    </row>
    <row r="6990" spans="1:46" x14ac:dyDescent="0.25">
      <c r="A6990" s="60">
        <v>106233.17901714472</v>
      </c>
      <c r="B6990" s="54">
        <f t="shared" si="277"/>
        <v>19</v>
      </c>
      <c r="C6990" s="54">
        <f t="shared" si="278"/>
        <v>6981</v>
      </c>
      <c r="D6990" s="60">
        <v>106233.17901714472</v>
      </c>
      <c r="G6990" s="63"/>
      <c r="I6990" s="64"/>
      <c r="J6990" s="64"/>
      <c r="K6990" s="65"/>
      <c r="M6990" s="64"/>
      <c r="N6990" s="66"/>
      <c r="O6990" s="66"/>
      <c r="Q6990" s="67"/>
      <c r="R6990" s="68"/>
      <c r="S6990" s="63"/>
      <c r="AC6990" s="63">
        <v>103063.86095449468</v>
      </c>
      <c r="AD6990" s="63"/>
      <c r="AE6990" s="54" t="s">
        <v>176</v>
      </c>
      <c r="AG6990" s="63"/>
      <c r="AK6990" s="64"/>
      <c r="AL6990" s="64"/>
      <c r="AM6990" s="65"/>
      <c r="AO6990" s="64"/>
      <c r="AP6990" s="66"/>
      <c r="AQ6990" s="66"/>
      <c r="AS6990" s="67"/>
      <c r="AT6990" s="68"/>
    </row>
    <row r="6991" spans="1:46" x14ac:dyDescent="0.25">
      <c r="A6991" s="60">
        <v>106248.10021703457</v>
      </c>
      <c r="B6991" s="54">
        <f t="shared" si="277"/>
        <v>20</v>
      </c>
      <c r="C6991" s="54">
        <f t="shared" si="278"/>
        <v>6982</v>
      </c>
      <c r="D6991" s="60">
        <v>106248.10021703457</v>
      </c>
      <c r="G6991" s="63"/>
      <c r="I6991" s="64"/>
      <c r="J6991" s="64"/>
      <c r="K6991" s="65"/>
      <c r="M6991" s="64"/>
      <c r="N6991" s="66"/>
      <c r="O6991" s="66"/>
      <c r="Q6991" s="67"/>
      <c r="R6991" s="68"/>
      <c r="S6991" s="63"/>
      <c r="AC6991" s="63">
        <v>103079.30973812565</v>
      </c>
      <c r="AD6991" s="63"/>
      <c r="AE6991" s="54" t="s">
        <v>177</v>
      </c>
      <c r="AG6991" s="63"/>
      <c r="AK6991" s="64"/>
      <c r="AL6991" s="64"/>
      <c r="AM6991" s="65"/>
      <c r="AO6991" s="64"/>
      <c r="AP6991" s="66"/>
      <c r="AQ6991" s="66"/>
      <c r="AS6991" s="67"/>
      <c r="AT6991" s="68"/>
    </row>
    <row r="6992" spans="1:46" x14ac:dyDescent="0.25">
      <c r="A6992" s="60">
        <v>106262.92273950065</v>
      </c>
      <c r="B6992" s="54">
        <f t="shared" si="277"/>
        <v>21</v>
      </c>
      <c r="C6992" s="54">
        <f t="shared" si="278"/>
        <v>6983</v>
      </c>
      <c r="D6992" s="60">
        <v>106262.92273950065</v>
      </c>
      <c r="G6992" s="63"/>
      <c r="I6992" s="64"/>
      <c r="J6992" s="64"/>
      <c r="K6992" s="65"/>
      <c r="M6992" s="64"/>
      <c r="N6992" s="66"/>
      <c r="O6992" s="66"/>
      <c r="Q6992" s="67"/>
      <c r="R6992" s="68"/>
      <c r="S6992" s="63"/>
      <c r="AC6992" s="63">
        <v>103093.32910348754</v>
      </c>
      <c r="AD6992" s="63"/>
      <c r="AE6992" s="54" t="s">
        <v>176</v>
      </c>
      <c r="AG6992" s="63"/>
      <c r="AK6992" s="64"/>
      <c r="AL6992" s="64"/>
      <c r="AM6992" s="65"/>
      <c r="AO6992" s="64"/>
      <c r="AP6992" s="66"/>
      <c r="AQ6992" s="66"/>
      <c r="AS6992" s="67"/>
      <c r="AT6992" s="68"/>
    </row>
    <row r="6993" spans="1:46" x14ac:dyDescent="0.25">
      <c r="A6993" s="60">
        <v>106277.68598907162</v>
      </c>
      <c r="B6993" s="54">
        <f t="shared" si="277"/>
        <v>22</v>
      </c>
      <c r="C6993" s="54">
        <f t="shared" si="278"/>
        <v>6984</v>
      </c>
      <c r="D6993" s="60">
        <v>106277.68598907162</v>
      </c>
      <c r="G6993" s="63"/>
      <c r="I6993" s="64"/>
      <c r="J6993" s="64"/>
      <c r="K6993" s="65"/>
      <c r="M6993" s="64"/>
      <c r="N6993" s="66"/>
      <c r="O6993" s="66"/>
      <c r="Q6993" s="67"/>
      <c r="R6993" s="68"/>
      <c r="S6993" s="63"/>
      <c r="AC6993" s="63">
        <v>103108.89174009487</v>
      </c>
      <c r="AD6993" s="63"/>
      <c r="AE6993" s="54" t="s">
        <v>177</v>
      </c>
      <c r="AG6993" s="63"/>
      <c r="AK6993" s="64"/>
      <c r="AL6993" s="64"/>
      <c r="AM6993" s="65"/>
      <c r="AO6993" s="64"/>
      <c r="AP6993" s="66"/>
      <c r="AQ6993" s="66"/>
      <c r="AS6993" s="67"/>
      <c r="AT6993" s="68"/>
    </row>
    <row r="6994" spans="1:46" x14ac:dyDescent="0.25">
      <c r="A6994" s="60">
        <v>106292.4076413624</v>
      </c>
      <c r="B6994" s="54">
        <f t="shared" si="277"/>
        <v>23</v>
      </c>
      <c r="C6994" s="54">
        <f t="shared" si="278"/>
        <v>6985</v>
      </c>
      <c r="D6994" s="60">
        <v>106292.4076413624</v>
      </c>
      <c r="G6994" s="63"/>
      <c r="I6994" s="64"/>
      <c r="J6994" s="64"/>
      <c r="K6994" s="65"/>
      <c r="M6994" s="64"/>
      <c r="N6994" s="66"/>
      <c r="O6994" s="66"/>
      <c r="Q6994" s="67"/>
      <c r="R6994" s="68"/>
      <c r="S6994" s="63"/>
      <c r="AC6994" s="63">
        <v>103122.8298982894</v>
      </c>
      <c r="AD6994" s="63"/>
      <c r="AE6994" s="54" t="s">
        <v>176</v>
      </c>
      <c r="AG6994" s="63"/>
      <c r="AK6994" s="64"/>
      <c r="AL6994" s="64"/>
      <c r="AM6994" s="65"/>
      <c r="AO6994" s="64"/>
      <c r="AP6994" s="66"/>
      <c r="AQ6994" s="66"/>
      <c r="AS6994" s="67"/>
      <c r="AT6994" s="68"/>
    </row>
    <row r="6995" spans="1:46" x14ac:dyDescent="0.25">
      <c r="A6995" s="60">
        <v>106307.13322343258</v>
      </c>
      <c r="B6995" s="54">
        <f t="shared" si="277"/>
        <v>24</v>
      </c>
      <c r="C6995" s="54">
        <f t="shared" si="278"/>
        <v>6986</v>
      </c>
      <c r="D6995" s="60">
        <v>106307.13322343258</v>
      </c>
      <c r="G6995" s="63"/>
      <c r="I6995" s="64"/>
      <c r="J6995" s="64"/>
      <c r="K6995" s="65"/>
      <c r="M6995" s="64"/>
      <c r="N6995" s="66"/>
      <c r="O6995" s="66"/>
      <c r="Q6995" s="67"/>
      <c r="R6995" s="68"/>
      <c r="S6995" s="63"/>
      <c r="AC6995" s="63">
        <v>103138.34626949532</v>
      </c>
      <c r="AD6995" s="63"/>
      <c r="AE6995" s="54" t="s">
        <v>177</v>
      </c>
      <c r="AG6995" s="63"/>
      <c r="AK6995" s="64"/>
      <c r="AL6995" s="64"/>
      <c r="AM6995" s="65"/>
      <c r="AO6995" s="64"/>
      <c r="AP6995" s="66"/>
      <c r="AQ6995" s="66"/>
      <c r="AS6995" s="67"/>
      <c r="AT6995" s="68"/>
    </row>
    <row r="6996" spans="1:46" x14ac:dyDescent="0.25">
      <c r="A6996" s="60">
        <v>106321.88228433626</v>
      </c>
      <c r="B6996" s="54">
        <f t="shared" si="277"/>
        <v>1</v>
      </c>
      <c r="C6996" s="54">
        <f t="shared" si="278"/>
        <v>6987</v>
      </c>
      <c r="D6996" s="60">
        <v>106321.88228433626</v>
      </c>
      <c r="G6996" s="63"/>
      <c r="I6996" s="64"/>
      <c r="J6996" s="64"/>
      <c r="K6996" s="65"/>
      <c r="M6996" s="64"/>
      <c r="N6996" s="66"/>
      <c r="O6996" s="66"/>
      <c r="Q6996" s="67"/>
      <c r="R6996" s="68"/>
      <c r="S6996" s="63"/>
      <c r="AC6996" s="63">
        <v>103152.36739503313</v>
      </c>
      <c r="AD6996" s="63"/>
      <c r="AE6996" s="54" t="s">
        <v>176</v>
      </c>
      <c r="AG6996" s="63"/>
      <c r="AK6996" s="64"/>
      <c r="AL6996" s="64"/>
      <c r="AM6996" s="65"/>
      <c r="AO6996" s="64"/>
      <c r="AP6996" s="66"/>
      <c r="AQ6996" s="66"/>
      <c r="AS6996" s="67"/>
      <c r="AT6996" s="68"/>
    </row>
    <row r="6997" spans="1:46" x14ac:dyDescent="0.25">
      <c r="A6997" s="60">
        <v>106336.69892825233</v>
      </c>
      <c r="B6997" s="54">
        <f t="shared" si="277"/>
        <v>2</v>
      </c>
      <c r="C6997" s="54">
        <f t="shared" si="278"/>
        <v>6988</v>
      </c>
      <c r="D6997" s="60">
        <v>106336.69892825233</v>
      </c>
      <c r="G6997" s="63"/>
      <c r="I6997" s="64"/>
      <c r="J6997" s="64"/>
      <c r="K6997" s="65"/>
      <c r="M6997" s="64"/>
      <c r="N6997" s="66"/>
      <c r="O6997" s="66"/>
      <c r="Q6997" s="67"/>
      <c r="R6997" s="68"/>
      <c r="S6997" s="63"/>
      <c r="AC6997" s="63">
        <v>103167.69618447078</v>
      </c>
      <c r="AD6997" s="63"/>
      <c r="AE6997" s="54" t="s">
        <v>177</v>
      </c>
      <c r="AG6997" s="63"/>
      <c r="AK6997" s="64"/>
      <c r="AL6997" s="64"/>
      <c r="AM6997" s="65"/>
      <c r="AO6997" s="64"/>
      <c r="AP6997" s="66"/>
      <c r="AQ6997" s="66"/>
      <c r="AS6997" s="67"/>
      <c r="AT6997" s="68"/>
    </row>
    <row r="6998" spans="1:46" x14ac:dyDescent="0.25">
      <c r="A6998" s="60">
        <v>106351.59705038602</v>
      </c>
      <c r="B6998" s="54">
        <f t="shared" si="277"/>
        <v>3</v>
      </c>
      <c r="C6998" s="54">
        <f t="shared" si="278"/>
        <v>6989</v>
      </c>
      <c r="D6998" s="60">
        <v>106351.59705038602</v>
      </c>
      <c r="G6998" s="63"/>
      <c r="I6998" s="64"/>
      <c r="J6998" s="64"/>
      <c r="K6998" s="65"/>
      <c r="M6998" s="64"/>
      <c r="N6998" s="66"/>
      <c r="O6998" s="66"/>
      <c r="Q6998" s="67"/>
      <c r="R6998" s="68"/>
      <c r="S6998" s="63"/>
      <c r="AC6998" s="63">
        <v>103181.94468089519</v>
      </c>
      <c r="AD6998" s="63"/>
      <c r="AE6998" s="54" t="s">
        <v>176</v>
      </c>
      <c r="AG6998" s="63"/>
      <c r="AK6998" s="64"/>
      <c r="AL6998" s="64"/>
      <c r="AM6998" s="65"/>
      <c r="AO6998" s="64"/>
      <c r="AP6998" s="66"/>
      <c r="AQ6998" s="66"/>
      <c r="AS6998" s="67"/>
      <c r="AT6998" s="68"/>
    </row>
    <row r="6999" spans="1:46" x14ac:dyDescent="0.25">
      <c r="A6999" s="60">
        <v>106366.6116021513</v>
      </c>
      <c r="B6999" s="54">
        <f t="shared" si="277"/>
        <v>4</v>
      </c>
      <c r="C6999" s="54">
        <f t="shared" si="278"/>
        <v>6990</v>
      </c>
      <c r="D6999" s="60">
        <v>106366.6116021513</v>
      </c>
      <c r="G6999" s="63"/>
      <c r="I6999" s="64"/>
      <c r="J6999" s="64"/>
      <c r="K6999" s="65"/>
      <c r="M6999" s="64"/>
      <c r="N6999" s="66"/>
      <c r="O6999" s="66"/>
      <c r="Q6999" s="67"/>
      <c r="R6999" s="68"/>
      <c r="S6999" s="63"/>
      <c r="AC6999" s="63">
        <v>103196.98583646258</v>
      </c>
      <c r="AD6999" s="63"/>
      <c r="AE6999" s="54" t="s">
        <v>177</v>
      </c>
      <c r="AG6999" s="63"/>
      <c r="AK6999" s="64"/>
      <c r="AL6999" s="64"/>
      <c r="AM6999" s="65"/>
      <c r="AO6999" s="64"/>
      <c r="AP6999" s="66"/>
      <c r="AQ6999" s="66"/>
      <c r="AS6999" s="67"/>
      <c r="AT6999" s="68"/>
    </row>
    <row r="7000" spans="1:46" x14ac:dyDescent="0.25">
      <c r="A7000" s="60">
        <v>106381.74456405966</v>
      </c>
      <c r="B7000" s="54">
        <f t="shared" si="277"/>
        <v>5</v>
      </c>
      <c r="C7000" s="54">
        <f t="shared" si="278"/>
        <v>6991</v>
      </c>
      <c r="D7000" s="60">
        <v>106381.74456405966</v>
      </c>
      <c r="G7000" s="63"/>
      <c r="I7000" s="64"/>
      <c r="J7000" s="64"/>
      <c r="K7000" s="65"/>
      <c r="M7000" s="64"/>
      <c r="N7000" s="66"/>
      <c r="O7000" s="66"/>
      <c r="Q7000" s="67"/>
      <c r="R7000" s="68"/>
      <c r="S7000" s="63"/>
      <c r="AC7000" s="63">
        <v>103211.56250278326</v>
      </c>
      <c r="AD7000" s="63"/>
      <c r="AE7000" s="54" t="s">
        <v>176</v>
      </c>
      <c r="AG7000" s="63"/>
      <c r="AK7000" s="64"/>
      <c r="AL7000" s="64"/>
      <c r="AM7000" s="65"/>
      <c r="AO7000" s="64"/>
      <c r="AP7000" s="66"/>
      <c r="AQ7000" s="66"/>
      <c r="AS7000" s="67"/>
      <c r="AT7000" s="68"/>
    </row>
    <row r="7001" spans="1:46" x14ac:dyDescent="0.25">
      <c r="A7001" s="60">
        <v>106397.0150236804</v>
      </c>
      <c r="B7001" s="54">
        <f t="shared" si="277"/>
        <v>6</v>
      </c>
      <c r="C7001" s="54">
        <f t="shared" si="278"/>
        <v>6992</v>
      </c>
      <c r="D7001" s="60">
        <v>106397.0150236804</v>
      </c>
      <c r="G7001" s="63"/>
      <c r="I7001" s="64"/>
      <c r="J7001" s="64"/>
      <c r="K7001" s="65"/>
      <c r="M7001" s="64"/>
      <c r="N7001" s="66"/>
      <c r="O7001" s="66"/>
      <c r="Q7001" s="67"/>
      <c r="R7001" s="68"/>
      <c r="S7001" s="63"/>
      <c r="AC7001" s="63">
        <v>103226.2676005722</v>
      </c>
      <c r="AD7001" s="63"/>
      <c r="AE7001" s="54" t="s">
        <v>177</v>
      </c>
      <c r="AG7001" s="63"/>
      <c r="AK7001" s="64"/>
      <c r="AL7001" s="64"/>
      <c r="AM7001" s="65"/>
      <c r="AO7001" s="64"/>
      <c r="AP7001" s="66"/>
      <c r="AQ7001" s="66"/>
      <c r="AS7001" s="67"/>
      <c r="AT7001" s="68"/>
    </row>
    <row r="7002" spans="1:46" x14ac:dyDescent="0.25">
      <c r="A7002" s="60">
        <v>106412.40924110031</v>
      </c>
      <c r="B7002" s="54">
        <f t="shared" si="277"/>
        <v>7</v>
      </c>
      <c r="C7002" s="54">
        <f t="shared" si="278"/>
        <v>6993</v>
      </c>
      <c r="D7002" s="60">
        <v>106412.40924110031</v>
      </c>
      <c r="G7002" s="63"/>
      <c r="I7002" s="64"/>
      <c r="J7002" s="64"/>
      <c r="K7002" s="65"/>
      <c r="M7002" s="64"/>
      <c r="N7002" s="66"/>
      <c r="O7002" s="66"/>
      <c r="Q7002" s="67"/>
      <c r="R7002" s="68"/>
      <c r="S7002" s="63"/>
      <c r="AC7002" s="63">
        <v>103241.21214875439</v>
      </c>
      <c r="AD7002" s="63"/>
      <c r="AE7002" s="54" t="s">
        <v>176</v>
      </c>
      <c r="AG7002" s="63"/>
      <c r="AK7002" s="64"/>
      <c r="AL7002" s="64"/>
      <c r="AM7002" s="65"/>
      <c r="AO7002" s="64"/>
      <c r="AP7002" s="66"/>
      <c r="AQ7002" s="66"/>
      <c r="AS7002" s="67"/>
      <c r="AT7002" s="68"/>
    </row>
    <row r="7003" spans="1:46" x14ac:dyDescent="0.25">
      <c r="A7003" s="60">
        <v>106427.92640642496</v>
      </c>
      <c r="B7003" s="54">
        <f t="shared" si="277"/>
        <v>8</v>
      </c>
      <c r="C7003" s="54">
        <f t="shared" si="278"/>
        <v>6994</v>
      </c>
      <c r="D7003" s="60">
        <v>106427.92640642496</v>
      </c>
      <c r="G7003" s="63"/>
      <c r="I7003" s="64"/>
      <c r="J7003" s="64"/>
      <c r="K7003" s="65"/>
      <c r="M7003" s="64"/>
      <c r="N7003" s="66"/>
      <c r="O7003" s="66"/>
      <c r="Q7003" s="67"/>
      <c r="R7003" s="68"/>
      <c r="S7003" s="63"/>
      <c r="AC7003" s="63">
        <v>103255.59015911911</v>
      </c>
      <c r="AD7003" s="63"/>
      <c r="AE7003" s="54" t="s">
        <v>177</v>
      </c>
      <c r="AG7003" s="63"/>
      <c r="AK7003" s="64"/>
      <c r="AL7003" s="64"/>
      <c r="AM7003" s="65"/>
      <c r="AO7003" s="64"/>
      <c r="AP7003" s="66"/>
      <c r="AQ7003" s="66"/>
      <c r="AS7003" s="67"/>
      <c r="AT7003" s="68"/>
    </row>
    <row r="7004" spans="1:46" x14ac:dyDescent="0.25">
      <c r="A7004" s="60">
        <v>106443.53794493387</v>
      </c>
      <c r="B7004" s="54">
        <f t="shared" si="277"/>
        <v>9</v>
      </c>
      <c r="C7004" s="54">
        <f t="shared" si="278"/>
        <v>6995</v>
      </c>
      <c r="D7004" s="60">
        <v>106443.53794493387</v>
      </c>
      <c r="G7004" s="63"/>
      <c r="I7004" s="64"/>
      <c r="J7004" s="64"/>
      <c r="K7004" s="65"/>
      <c r="M7004" s="64"/>
      <c r="N7004" s="66"/>
      <c r="O7004" s="66"/>
      <c r="Q7004" s="67"/>
      <c r="R7004" s="68"/>
      <c r="S7004" s="63"/>
      <c r="AC7004" s="63">
        <v>103270.86970829405</v>
      </c>
      <c r="AD7004" s="63"/>
      <c r="AE7004" s="54" t="s">
        <v>176</v>
      </c>
      <c r="AG7004" s="63"/>
      <c r="AK7004" s="64"/>
      <c r="AL7004" s="64"/>
      <c r="AM7004" s="65"/>
      <c r="AO7004" s="64"/>
      <c r="AP7004" s="66"/>
      <c r="AQ7004" s="66"/>
      <c r="AS7004" s="67"/>
      <c r="AT7004" s="68"/>
    </row>
    <row r="7005" spans="1:46" x14ac:dyDescent="0.25">
      <c r="A7005" s="60">
        <v>106459.22332264204</v>
      </c>
      <c r="B7005" s="54">
        <f t="shared" si="277"/>
        <v>10</v>
      </c>
      <c r="C7005" s="54">
        <f t="shared" si="278"/>
        <v>6996</v>
      </c>
      <c r="D7005" s="60">
        <v>106459.22332264204</v>
      </c>
      <c r="G7005" s="63"/>
      <c r="I7005" s="64"/>
      <c r="J7005" s="64"/>
      <c r="K7005" s="65"/>
      <c r="M7005" s="64"/>
      <c r="N7005" s="66"/>
      <c r="O7005" s="66"/>
      <c r="Q7005" s="67"/>
      <c r="R7005" s="68"/>
      <c r="S7005" s="63"/>
      <c r="AC7005" s="63">
        <v>103284.99044397241</v>
      </c>
      <c r="AD7005" s="63"/>
      <c r="AE7005" s="54" t="s">
        <v>177</v>
      </c>
      <c r="AG7005" s="63"/>
      <c r="AK7005" s="64"/>
      <c r="AL7005" s="64"/>
      <c r="AM7005" s="65"/>
      <c r="AO7005" s="64"/>
      <c r="AP7005" s="66"/>
      <c r="AQ7005" s="66"/>
      <c r="AS7005" s="67"/>
      <c r="AT7005" s="68"/>
    </row>
    <row r="7006" spans="1:46" x14ac:dyDescent="0.25">
      <c r="A7006" s="60">
        <v>106474.94606130617</v>
      </c>
      <c r="B7006" s="54">
        <f t="shared" si="277"/>
        <v>11</v>
      </c>
      <c r="C7006" s="54">
        <f t="shared" si="278"/>
        <v>6997</v>
      </c>
      <c r="D7006" s="60">
        <v>106474.94606130617</v>
      </c>
      <c r="G7006" s="63"/>
      <c r="I7006" s="64"/>
      <c r="J7006" s="64"/>
      <c r="K7006" s="65"/>
      <c r="M7006" s="64"/>
      <c r="N7006" s="66"/>
      <c r="O7006" s="66"/>
      <c r="Q7006" s="67"/>
      <c r="R7006" s="68"/>
      <c r="S7006" s="63"/>
      <c r="AC7006" s="63">
        <v>103300.50141963735</v>
      </c>
      <c r="AD7006" s="63"/>
      <c r="AE7006" s="54" t="s">
        <v>176</v>
      </c>
      <c r="AG7006" s="63"/>
      <c r="AK7006" s="64"/>
      <c r="AL7006" s="64"/>
      <c r="AM7006" s="65"/>
      <c r="AO7006" s="64"/>
      <c r="AP7006" s="66"/>
      <c r="AQ7006" s="66"/>
      <c r="AS7006" s="67"/>
      <c r="AT7006" s="68"/>
    </row>
    <row r="7007" spans="1:46" x14ac:dyDescent="0.25">
      <c r="A7007" s="60">
        <v>106490.67158412375</v>
      </c>
      <c r="B7007" s="54">
        <f t="shared" si="277"/>
        <v>12</v>
      </c>
      <c r="C7007" s="54">
        <f t="shared" si="278"/>
        <v>6998</v>
      </c>
      <c r="D7007" s="60">
        <v>106490.67158412375</v>
      </c>
      <c r="G7007" s="63"/>
      <c r="I7007" s="64"/>
      <c r="J7007" s="64"/>
      <c r="K7007" s="65"/>
      <c r="M7007" s="64"/>
      <c r="N7007" s="66"/>
      <c r="O7007" s="66"/>
      <c r="Q7007" s="67"/>
      <c r="R7007" s="68"/>
      <c r="S7007" s="63"/>
      <c r="AC7007" s="63">
        <v>103314.49021681771</v>
      </c>
      <c r="AD7007" s="63"/>
      <c r="AE7007" s="54" t="s">
        <v>177</v>
      </c>
      <c r="AG7007" s="63"/>
      <c r="AK7007" s="64"/>
      <c r="AL7007" s="64"/>
      <c r="AM7007" s="65"/>
      <c r="AO7007" s="64"/>
      <c r="AP7007" s="66"/>
      <c r="AQ7007" s="66"/>
      <c r="AS7007" s="67"/>
      <c r="AT7007" s="68"/>
    </row>
    <row r="7008" spans="1:46" x14ac:dyDescent="0.25">
      <c r="A7008" s="60">
        <v>106506.36610526033</v>
      </c>
      <c r="B7008" s="54">
        <f t="shared" si="277"/>
        <v>13</v>
      </c>
      <c r="C7008" s="54">
        <f t="shared" si="278"/>
        <v>6999</v>
      </c>
      <c r="D7008" s="60">
        <v>106506.36610526033</v>
      </c>
      <c r="G7008" s="63"/>
      <c r="I7008" s="64"/>
      <c r="J7008" s="64"/>
      <c r="K7008" s="65"/>
      <c r="M7008" s="64"/>
      <c r="N7008" s="66"/>
      <c r="O7008" s="66"/>
      <c r="Q7008" s="67"/>
      <c r="R7008" s="68"/>
      <c r="S7008" s="63"/>
      <c r="AC7008" s="63">
        <v>103330.08044697298</v>
      </c>
      <c r="AD7008" s="63"/>
      <c r="AE7008" s="54" t="s">
        <v>176</v>
      </c>
      <c r="AG7008" s="63"/>
      <c r="AK7008" s="64"/>
      <c r="AL7008" s="64"/>
      <c r="AM7008" s="65"/>
      <c r="AO7008" s="64"/>
      <c r="AP7008" s="66"/>
      <c r="AQ7008" s="66"/>
      <c r="AS7008" s="67"/>
      <c r="AT7008" s="68"/>
    </row>
    <row r="7009" spans="1:46" x14ac:dyDescent="0.25">
      <c r="A7009" s="60">
        <v>106521.99142400315</v>
      </c>
      <c r="B7009" s="54">
        <f t="shared" si="277"/>
        <v>14</v>
      </c>
      <c r="C7009" s="54">
        <f t="shared" si="278"/>
        <v>7000</v>
      </c>
      <c r="D7009" s="60">
        <v>106521.99142400315</v>
      </c>
      <c r="G7009" s="63"/>
      <c r="I7009" s="64"/>
      <c r="J7009" s="64"/>
      <c r="K7009" s="65"/>
      <c r="M7009" s="64"/>
      <c r="N7009" s="66"/>
      <c r="O7009" s="66"/>
      <c r="Q7009" s="67"/>
      <c r="R7009" s="68"/>
      <c r="S7009" s="63"/>
      <c r="AC7009" s="63">
        <v>103344.09712302452</v>
      </c>
      <c r="AD7009" s="63"/>
      <c r="AE7009" s="54" t="s">
        <v>177</v>
      </c>
      <c r="AG7009" s="63"/>
      <c r="AK7009" s="64"/>
      <c r="AL7009" s="64"/>
      <c r="AM7009" s="65"/>
      <c r="AO7009" s="64"/>
      <c r="AP7009" s="66"/>
      <c r="AQ7009" s="66"/>
      <c r="AS7009" s="67"/>
      <c r="AT7009" s="68"/>
    </row>
    <row r="7010" spans="1:46" x14ac:dyDescent="0.25">
      <c r="A7010" s="60">
        <v>106537.52674492775</v>
      </c>
      <c r="B7010" s="54">
        <f t="shared" si="277"/>
        <v>15</v>
      </c>
      <c r="C7010" s="54">
        <f t="shared" si="278"/>
        <v>7001</v>
      </c>
      <c r="D7010" s="60">
        <v>106537.52674492775</v>
      </c>
      <c r="G7010" s="63"/>
      <c r="I7010" s="64"/>
      <c r="J7010" s="64"/>
      <c r="K7010" s="65"/>
      <c r="M7010" s="64"/>
      <c r="N7010" s="66"/>
      <c r="O7010" s="66"/>
      <c r="Q7010" s="67"/>
      <c r="R7010" s="68"/>
      <c r="S7010" s="63"/>
      <c r="AC7010" s="63">
        <v>103359.60038593691</v>
      </c>
      <c r="AD7010" s="63"/>
      <c r="AE7010" s="54" t="s">
        <v>176</v>
      </c>
      <c r="AG7010" s="63"/>
      <c r="AK7010" s="64"/>
      <c r="AL7010" s="64"/>
      <c r="AM7010" s="65"/>
      <c r="AO7010" s="64"/>
      <c r="AP7010" s="66"/>
      <c r="AQ7010" s="66"/>
      <c r="AS7010" s="67"/>
      <c r="AT7010" s="68"/>
    </row>
    <row r="7011" spans="1:46" x14ac:dyDescent="0.25">
      <c r="A7011" s="60">
        <v>106552.94136209227</v>
      </c>
      <c r="B7011" s="54">
        <f t="shared" si="277"/>
        <v>16</v>
      </c>
      <c r="C7011" s="54">
        <f t="shared" si="278"/>
        <v>7002</v>
      </c>
      <c r="D7011" s="60">
        <v>106552.94136209227</v>
      </c>
      <c r="G7011" s="63"/>
      <c r="I7011" s="64"/>
      <c r="J7011" s="64"/>
      <c r="K7011" s="65"/>
      <c r="M7011" s="64"/>
      <c r="N7011" s="66"/>
      <c r="O7011" s="66"/>
      <c r="Q7011" s="67"/>
      <c r="R7011" s="68"/>
      <c r="S7011" s="63"/>
      <c r="AC7011" s="63">
        <v>103373.80480279634</v>
      </c>
      <c r="AD7011" s="63"/>
      <c r="AE7011" s="54" t="s">
        <v>177</v>
      </c>
      <c r="AG7011" s="63"/>
      <c r="AK7011" s="64"/>
      <c r="AL7011" s="64"/>
      <c r="AM7011" s="65"/>
      <c r="AO7011" s="64"/>
      <c r="AP7011" s="66"/>
      <c r="AQ7011" s="66"/>
      <c r="AS7011" s="67"/>
      <c r="AT7011" s="68"/>
    </row>
    <row r="7012" spans="1:46" x14ac:dyDescent="0.25">
      <c r="A7012" s="60">
        <v>106568.23353370745</v>
      </c>
      <c r="B7012" s="54">
        <f t="shared" si="277"/>
        <v>17</v>
      </c>
      <c r="C7012" s="54">
        <f t="shared" si="278"/>
        <v>7003</v>
      </c>
      <c r="D7012" s="60">
        <v>106568.23353370745</v>
      </c>
      <c r="G7012" s="63"/>
      <c r="I7012" s="64"/>
      <c r="J7012" s="64"/>
      <c r="K7012" s="65"/>
      <c r="M7012" s="64"/>
      <c r="N7012" s="66"/>
      <c r="O7012" s="66"/>
      <c r="Q7012" s="67"/>
      <c r="R7012" s="68"/>
      <c r="S7012" s="63"/>
      <c r="AC7012" s="63">
        <v>103389.07211036235</v>
      </c>
      <c r="AD7012" s="63"/>
      <c r="AE7012" s="54" t="s">
        <v>176</v>
      </c>
      <c r="AG7012" s="63"/>
      <c r="AK7012" s="64"/>
      <c r="AL7012" s="64"/>
      <c r="AM7012" s="65"/>
      <c r="AO7012" s="64"/>
      <c r="AP7012" s="66"/>
      <c r="AQ7012" s="66"/>
      <c r="AS7012" s="67"/>
      <c r="AT7012" s="68"/>
    </row>
    <row r="7013" spans="1:46" x14ac:dyDescent="0.25">
      <c r="A7013" s="60">
        <v>106583.38760876749</v>
      </c>
      <c r="B7013" s="54">
        <f t="shared" si="277"/>
        <v>18</v>
      </c>
      <c r="C7013" s="54">
        <f t="shared" si="278"/>
        <v>7004</v>
      </c>
      <c r="D7013" s="60">
        <v>106583.38760876749</v>
      </c>
      <c r="G7013" s="63"/>
      <c r="I7013" s="64"/>
      <c r="J7013" s="64"/>
      <c r="K7013" s="65"/>
      <c r="M7013" s="64"/>
      <c r="N7013" s="66"/>
      <c r="O7013" s="66"/>
      <c r="Q7013" s="67"/>
      <c r="R7013" s="68"/>
      <c r="S7013" s="63"/>
      <c r="AC7013" s="63">
        <v>103403.58536506258</v>
      </c>
      <c r="AD7013" s="63"/>
      <c r="AE7013" s="54" t="s">
        <v>177</v>
      </c>
      <c r="AG7013" s="63"/>
      <c r="AK7013" s="64"/>
      <c r="AL7013" s="64"/>
      <c r="AM7013" s="65"/>
      <c r="AO7013" s="64"/>
      <c r="AP7013" s="66"/>
      <c r="AQ7013" s="66"/>
      <c r="AS7013" s="67"/>
      <c r="AT7013" s="68"/>
    </row>
    <row r="7014" spans="1:46" x14ac:dyDescent="0.25">
      <c r="A7014" s="60">
        <v>106598.42156764539</v>
      </c>
      <c r="B7014" s="54">
        <f t="shared" si="277"/>
        <v>19</v>
      </c>
      <c r="C7014" s="54">
        <f t="shared" si="278"/>
        <v>7005</v>
      </c>
      <c r="D7014" s="60">
        <v>106598.42156764539</v>
      </c>
      <c r="G7014" s="63"/>
      <c r="I7014" s="64"/>
      <c r="J7014" s="64"/>
      <c r="K7014" s="65"/>
      <c r="M7014" s="64"/>
      <c r="N7014" s="66"/>
      <c r="O7014" s="66"/>
      <c r="Q7014" s="67"/>
      <c r="R7014" s="68"/>
      <c r="S7014" s="63"/>
      <c r="AC7014" s="63">
        <v>103418.50982855866</v>
      </c>
      <c r="AD7014" s="63"/>
      <c r="AE7014" s="54" t="s">
        <v>176</v>
      </c>
      <c r="AG7014" s="63"/>
      <c r="AK7014" s="64"/>
      <c r="AL7014" s="64"/>
      <c r="AM7014" s="65"/>
      <c r="AO7014" s="64"/>
      <c r="AP7014" s="66"/>
      <c r="AQ7014" s="66"/>
      <c r="AS7014" s="67"/>
      <c r="AT7014" s="68"/>
    </row>
    <row r="7015" spans="1:46" x14ac:dyDescent="0.25">
      <c r="A7015" s="60">
        <v>106613.33594056079</v>
      </c>
      <c r="B7015" s="54">
        <f t="shared" si="277"/>
        <v>20</v>
      </c>
      <c r="C7015" s="54">
        <f t="shared" si="278"/>
        <v>7006</v>
      </c>
      <c r="D7015" s="60">
        <v>106613.33594056079</v>
      </c>
      <c r="G7015" s="63"/>
      <c r="I7015" s="64"/>
      <c r="J7015" s="64"/>
      <c r="K7015" s="65"/>
      <c r="M7015" s="64"/>
      <c r="N7015" s="66"/>
      <c r="O7015" s="66"/>
      <c r="Q7015" s="67"/>
      <c r="R7015" s="68"/>
      <c r="S7015" s="63"/>
      <c r="AC7015" s="63">
        <v>103433.38155656215</v>
      </c>
      <c r="AD7015" s="63"/>
      <c r="AE7015" s="54" t="s">
        <v>177</v>
      </c>
      <c r="AG7015" s="63"/>
      <c r="AK7015" s="64"/>
      <c r="AL7015" s="64"/>
      <c r="AM7015" s="65"/>
      <c r="AO7015" s="64"/>
      <c r="AP7015" s="66"/>
      <c r="AQ7015" s="66"/>
      <c r="AS7015" s="67"/>
      <c r="AT7015" s="68"/>
    </row>
    <row r="7016" spans="1:46" x14ac:dyDescent="0.25">
      <c r="A7016" s="60">
        <v>106628.16496475833</v>
      </c>
      <c r="B7016" s="54">
        <f t="shared" si="277"/>
        <v>21</v>
      </c>
      <c r="C7016" s="54">
        <f t="shared" si="278"/>
        <v>7007</v>
      </c>
      <c r="D7016" s="60">
        <v>106628.16496475833</v>
      </c>
      <c r="G7016" s="63"/>
      <c r="I7016" s="64"/>
      <c r="J7016" s="64"/>
      <c r="K7016" s="65"/>
      <c r="M7016" s="64"/>
      <c r="N7016" s="66"/>
      <c r="O7016" s="66"/>
      <c r="Q7016" s="67"/>
      <c r="R7016" s="68"/>
      <c r="S7016" s="63"/>
      <c r="AC7016" s="63">
        <v>103447.9227190325</v>
      </c>
      <c r="AD7016" s="63"/>
      <c r="AE7016" s="54" t="s">
        <v>176</v>
      </c>
      <c r="AG7016" s="63"/>
      <c r="AK7016" s="64"/>
      <c r="AL7016" s="64"/>
      <c r="AM7016" s="65"/>
      <c r="AO7016" s="64"/>
      <c r="AP7016" s="66"/>
      <c r="AQ7016" s="66"/>
      <c r="AS7016" s="67"/>
      <c r="AT7016" s="68"/>
    </row>
    <row r="7017" spans="1:46" x14ac:dyDescent="0.25">
      <c r="A7017" s="60">
        <v>106642.92158910632</v>
      </c>
      <c r="B7017" s="54">
        <f t="shared" si="277"/>
        <v>22</v>
      </c>
      <c r="C7017" s="54">
        <f t="shared" si="278"/>
        <v>7008</v>
      </c>
      <c r="D7017" s="60">
        <v>106642.92158910632</v>
      </c>
      <c r="G7017" s="63"/>
      <c r="I7017" s="64"/>
      <c r="J7017" s="64"/>
      <c r="K7017" s="65"/>
      <c r="M7017" s="64"/>
      <c r="N7017" s="66"/>
      <c r="O7017" s="66"/>
      <c r="Q7017" s="67"/>
      <c r="R7017" s="68"/>
      <c r="S7017" s="63"/>
      <c r="AC7017" s="63">
        <v>103463.11950220354</v>
      </c>
      <c r="AD7017" s="63"/>
      <c r="AE7017" s="54" t="s">
        <v>177</v>
      </c>
      <c r="AG7017" s="63"/>
      <c r="AK7017" s="64"/>
      <c r="AL7017" s="64"/>
      <c r="AM7017" s="65"/>
      <c r="AO7017" s="64"/>
      <c r="AP7017" s="66"/>
      <c r="AQ7017" s="66"/>
      <c r="AS7017" s="67"/>
      <c r="AT7017" s="68"/>
    </row>
    <row r="7018" spans="1:46" x14ac:dyDescent="0.25">
      <c r="A7018" s="60">
        <v>106657.64987943973</v>
      </c>
      <c r="B7018" s="54">
        <f t="shared" si="277"/>
        <v>23</v>
      </c>
      <c r="C7018" s="54">
        <f t="shared" si="278"/>
        <v>7009</v>
      </c>
      <c r="D7018" s="60">
        <v>106657.64987943973</v>
      </c>
      <c r="G7018" s="63"/>
      <c r="I7018" s="64"/>
      <c r="J7018" s="64"/>
      <c r="K7018" s="65"/>
      <c r="M7018" s="64"/>
      <c r="N7018" s="66"/>
      <c r="O7018" s="66"/>
      <c r="Q7018" s="67"/>
      <c r="R7018" s="68"/>
      <c r="S7018" s="63"/>
      <c r="AC7018" s="63">
        <v>103477.31931971107</v>
      </c>
      <c r="AD7018" s="63"/>
      <c r="AE7018" s="54" t="s">
        <v>176</v>
      </c>
      <c r="AG7018" s="63"/>
      <c r="AK7018" s="64"/>
      <c r="AL7018" s="64"/>
      <c r="AM7018" s="65"/>
      <c r="AO7018" s="64"/>
      <c r="AP7018" s="66"/>
      <c r="AQ7018" s="66"/>
      <c r="AS7018" s="67"/>
      <c r="AT7018" s="68"/>
    </row>
    <row r="7019" spans="1:46" x14ac:dyDescent="0.25">
      <c r="A7019" s="60">
        <v>106672.36886396818</v>
      </c>
      <c r="B7019" s="54">
        <f t="shared" si="277"/>
        <v>24</v>
      </c>
      <c r="C7019" s="54">
        <f t="shared" si="278"/>
        <v>7010</v>
      </c>
      <c r="D7019" s="60">
        <v>106672.36886396818</v>
      </c>
      <c r="G7019" s="63"/>
      <c r="I7019" s="64"/>
      <c r="J7019" s="64"/>
      <c r="K7019" s="65"/>
      <c r="M7019" s="64"/>
      <c r="N7019" s="66"/>
      <c r="O7019" s="66"/>
      <c r="Q7019" s="67"/>
      <c r="R7019" s="68"/>
      <c r="S7019" s="63"/>
      <c r="AC7019" s="63">
        <v>103492.74313874869</v>
      </c>
      <c r="AD7019" s="63"/>
      <c r="AE7019" s="54" t="s">
        <v>177</v>
      </c>
      <c r="AG7019" s="63"/>
      <c r="AK7019" s="64"/>
      <c r="AL7019" s="64"/>
      <c r="AM7019" s="65"/>
      <c r="AO7019" s="64"/>
      <c r="AP7019" s="66"/>
      <c r="AQ7019" s="66"/>
      <c r="AS7019" s="67"/>
      <c r="AT7019" s="68"/>
    </row>
    <row r="7020" spans="1:46" x14ac:dyDescent="0.25">
      <c r="A7020" s="60">
        <v>106687.12470497098</v>
      </c>
      <c r="B7020" s="54">
        <f t="shared" si="277"/>
        <v>1</v>
      </c>
      <c r="C7020" s="54">
        <f t="shared" si="278"/>
        <v>7011</v>
      </c>
      <c r="D7020" s="60">
        <v>106687.12470497098</v>
      </c>
      <c r="G7020" s="63"/>
      <c r="I7020" s="64"/>
      <c r="J7020" s="64"/>
      <c r="K7020" s="65"/>
      <c r="M7020" s="64"/>
      <c r="N7020" s="66"/>
      <c r="O7020" s="66"/>
      <c r="Q7020" s="67"/>
      <c r="R7020" s="68"/>
      <c r="S7020" s="63"/>
      <c r="AC7020" s="63">
        <v>103506.71735692443</v>
      </c>
      <c r="AD7020" s="63"/>
      <c r="AE7020" s="54" t="s">
        <v>176</v>
      </c>
      <c r="AG7020" s="63"/>
      <c r="AK7020" s="64"/>
      <c r="AL7020" s="64"/>
      <c r="AM7020" s="65"/>
      <c r="AO7020" s="64"/>
      <c r="AP7020" s="66"/>
      <c r="AQ7020" s="66"/>
      <c r="AS7020" s="67"/>
      <c r="AT7020" s="68"/>
    </row>
    <row r="7021" spans="1:46" x14ac:dyDescent="0.25">
      <c r="A7021" s="60">
        <v>106701.93490889622</v>
      </c>
      <c r="B7021" s="54">
        <f t="shared" si="277"/>
        <v>2</v>
      </c>
      <c r="C7021" s="54">
        <f t="shared" si="278"/>
        <v>7012</v>
      </c>
      <c r="D7021" s="60">
        <v>106701.93490889622</v>
      </c>
      <c r="G7021" s="63"/>
      <c r="I7021" s="64"/>
      <c r="J7021" s="64"/>
      <c r="K7021" s="65"/>
      <c r="M7021" s="64"/>
      <c r="N7021" s="66"/>
      <c r="O7021" s="66"/>
      <c r="Q7021" s="67"/>
      <c r="R7021" s="68"/>
      <c r="S7021" s="63"/>
      <c r="AC7021" s="63">
        <v>103522.23936138023</v>
      </c>
      <c r="AD7021" s="63"/>
      <c r="AE7021" s="54" t="s">
        <v>177</v>
      </c>
      <c r="AG7021" s="63"/>
      <c r="AK7021" s="64"/>
      <c r="AL7021" s="64"/>
      <c r="AM7021" s="65"/>
      <c r="AO7021" s="64"/>
      <c r="AP7021" s="66"/>
      <c r="AQ7021" s="66"/>
      <c r="AS7021" s="67"/>
      <c r="AT7021" s="68"/>
    </row>
    <row r="7022" spans="1:46" x14ac:dyDescent="0.25">
      <c r="A7022" s="60">
        <v>106716.84012980014</v>
      </c>
      <c r="B7022" s="54">
        <f t="shared" si="277"/>
        <v>3</v>
      </c>
      <c r="C7022" s="54">
        <f t="shared" si="278"/>
        <v>7013</v>
      </c>
      <c r="D7022" s="60">
        <v>106716.84012980014</v>
      </c>
      <c r="G7022" s="63"/>
      <c r="I7022" s="64"/>
      <c r="J7022" s="64"/>
      <c r="K7022" s="65"/>
      <c r="M7022" s="64"/>
      <c r="N7022" s="66"/>
      <c r="O7022" s="66"/>
      <c r="Q7022" s="67"/>
      <c r="R7022" s="68"/>
      <c r="S7022" s="63"/>
      <c r="AC7022" s="63">
        <v>103536.14727318613</v>
      </c>
      <c r="AD7022" s="63"/>
      <c r="AE7022" s="54" t="s">
        <v>176</v>
      </c>
      <c r="AG7022" s="63"/>
      <c r="AK7022" s="64"/>
      <c r="AL7022" s="64"/>
      <c r="AM7022" s="65"/>
      <c r="AO7022" s="64"/>
      <c r="AP7022" s="66"/>
      <c r="AQ7022" s="66"/>
      <c r="AS7022" s="67"/>
      <c r="AT7022" s="68"/>
    </row>
    <row r="7023" spans="1:46" x14ac:dyDescent="0.25">
      <c r="A7023" s="60">
        <v>106731.84855312295</v>
      </c>
      <c r="B7023" s="54">
        <f t="shared" si="277"/>
        <v>4</v>
      </c>
      <c r="C7023" s="54">
        <f t="shared" si="278"/>
        <v>7014</v>
      </c>
      <c r="D7023" s="60">
        <v>106731.84855312295</v>
      </c>
      <c r="G7023" s="63"/>
      <c r="I7023" s="64"/>
      <c r="J7023" s="64"/>
      <c r="K7023" s="65"/>
      <c r="M7023" s="64"/>
      <c r="N7023" s="66"/>
      <c r="O7023" s="66"/>
      <c r="Q7023" s="67"/>
      <c r="R7023" s="68"/>
      <c r="S7023" s="63"/>
      <c r="AC7023" s="63">
        <v>103551.63398542395</v>
      </c>
      <c r="AD7023" s="63"/>
      <c r="AE7023" s="54" t="s">
        <v>177</v>
      </c>
      <c r="AG7023" s="63"/>
      <c r="AK7023" s="64"/>
      <c r="AL7023" s="64"/>
      <c r="AM7023" s="65"/>
      <c r="AO7023" s="64"/>
      <c r="AP7023" s="66"/>
      <c r="AQ7023" s="66"/>
      <c r="AS7023" s="67"/>
      <c r="AT7023" s="68"/>
    </row>
    <row r="7024" spans="1:46" x14ac:dyDescent="0.25">
      <c r="A7024" s="60">
        <v>106746.98885698896</v>
      </c>
      <c r="B7024" s="54">
        <f t="shared" si="277"/>
        <v>5</v>
      </c>
      <c r="C7024" s="54">
        <f t="shared" si="278"/>
        <v>7015</v>
      </c>
      <c r="D7024" s="60">
        <v>106746.98885698896</v>
      </c>
      <c r="G7024" s="63"/>
      <c r="I7024" s="64"/>
      <c r="J7024" s="64"/>
      <c r="K7024" s="65"/>
      <c r="M7024" s="64"/>
      <c r="N7024" s="66"/>
      <c r="O7024" s="66"/>
      <c r="Q7024" s="67"/>
      <c r="R7024" s="68"/>
      <c r="S7024" s="63"/>
      <c r="AC7024" s="63">
        <v>103565.64436388388</v>
      </c>
      <c r="AD7024" s="63"/>
      <c r="AE7024" s="54" t="s">
        <v>176</v>
      </c>
      <c r="AG7024" s="63"/>
      <c r="AK7024" s="64"/>
      <c r="AL7024" s="64"/>
      <c r="AM7024" s="65"/>
      <c r="AO7024" s="64"/>
      <c r="AP7024" s="66"/>
      <c r="AQ7024" s="66"/>
      <c r="AS7024" s="67"/>
      <c r="AT7024" s="68"/>
    </row>
    <row r="7025" spans="1:46" x14ac:dyDescent="0.25">
      <c r="A7025" s="60">
        <v>106762.25349426735</v>
      </c>
      <c r="B7025" s="54">
        <f t="shared" si="277"/>
        <v>6</v>
      </c>
      <c r="C7025" s="54">
        <f t="shared" si="278"/>
        <v>7016</v>
      </c>
      <c r="D7025" s="60">
        <v>106762.25349426735</v>
      </c>
      <c r="G7025" s="63"/>
      <c r="I7025" s="64"/>
      <c r="J7025" s="64"/>
      <c r="K7025" s="65"/>
      <c r="M7025" s="64"/>
      <c r="N7025" s="66"/>
      <c r="O7025" s="66"/>
      <c r="Q7025" s="67"/>
      <c r="R7025" s="68"/>
      <c r="S7025" s="63"/>
      <c r="AC7025" s="63">
        <v>103580.97116523422</v>
      </c>
      <c r="AD7025" s="63"/>
      <c r="AE7025" s="54" t="s">
        <v>177</v>
      </c>
      <c r="AG7025" s="63"/>
      <c r="AK7025" s="64"/>
      <c r="AL7025" s="64"/>
      <c r="AM7025" s="65"/>
      <c r="AO7025" s="64"/>
      <c r="AP7025" s="66"/>
      <c r="AQ7025" s="66"/>
      <c r="AS7025" s="67"/>
      <c r="AT7025" s="68"/>
    </row>
    <row r="7026" spans="1:46" x14ac:dyDescent="0.25">
      <c r="A7026" s="60">
        <v>106777.65473213745</v>
      </c>
      <c r="B7026" s="54">
        <f t="shared" si="277"/>
        <v>7</v>
      </c>
      <c r="C7026" s="54">
        <f t="shared" si="278"/>
        <v>7017</v>
      </c>
      <c r="D7026" s="60">
        <v>106777.65473213745</v>
      </c>
      <c r="G7026" s="63"/>
      <c r="I7026" s="64"/>
      <c r="J7026" s="64"/>
      <c r="K7026" s="65"/>
      <c r="M7026" s="64"/>
      <c r="N7026" s="66"/>
      <c r="O7026" s="66"/>
      <c r="Q7026" s="67"/>
      <c r="R7026" s="68"/>
      <c r="S7026" s="63"/>
      <c r="AC7026" s="63">
        <v>103595.23229611758</v>
      </c>
      <c r="AD7026" s="63"/>
      <c r="AE7026" s="54" t="s">
        <v>176</v>
      </c>
      <c r="AG7026" s="63"/>
      <c r="AK7026" s="64"/>
      <c r="AL7026" s="64"/>
      <c r="AM7026" s="65"/>
      <c r="AO7026" s="64"/>
      <c r="AP7026" s="66"/>
      <c r="AQ7026" s="66"/>
      <c r="AS7026" s="67"/>
      <c r="AT7026" s="68"/>
    </row>
    <row r="7027" spans="1:46" x14ac:dyDescent="0.25">
      <c r="A7027" s="60">
        <v>106793.1665863758</v>
      </c>
      <c r="B7027" s="54">
        <f t="shared" si="277"/>
        <v>8</v>
      </c>
      <c r="C7027" s="54">
        <f t="shared" si="278"/>
        <v>7018</v>
      </c>
      <c r="D7027" s="60">
        <v>106793.1665863758</v>
      </c>
      <c r="G7027" s="63"/>
      <c r="I7027" s="64"/>
      <c r="J7027" s="64"/>
      <c r="K7027" s="65"/>
      <c r="M7027" s="64"/>
      <c r="N7027" s="66"/>
      <c r="O7027" s="66"/>
      <c r="Q7027" s="67"/>
      <c r="R7027" s="68"/>
      <c r="S7027" s="63"/>
      <c r="AC7027" s="63">
        <v>103610.29468599847</v>
      </c>
      <c r="AD7027" s="63"/>
      <c r="AE7027" s="54" t="s">
        <v>177</v>
      </c>
      <c r="AG7027" s="63"/>
      <c r="AK7027" s="64"/>
      <c r="AL7027" s="64"/>
      <c r="AM7027" s="65"/>
      <c r="AO7027" s="64"/>
      <c r="AP7027" s="66"/>
      <c r="AQ7027" s="66"/>
      <c r="AS7027" s="67"/>
      <c r="AT7027" s="68"/>
    </row>
    <row r="7028" spans="1:46" x14ac:dyDescent="0.25">
      <c r="A7028" s="60">
        <v>106808.78375903284</v>
      </c>
      <c r="B7028" s="54">
        <f t="shared" si="277"/>
        <v>9</v>
      </c>
      <c r="C7028" s="54">
        <f t="shared" si="278"/>
        <v>7019</v>
      </c>
      <c r="D7028" s="60">
        <v>106808.78375903284</v>
      </c>
      <c r="G7028" s="63"/>
      <c r="I7028" s="64"/>
      <c r="J7028" s="64"/>
      <c r="K7028" s="65"/>
      <c r="M7028" s="64"/>
      <c r="N7028" s="66"/>
      <c r="O7028" s="66"/>
      <c r="Q7028" s="67"/>
      <c r="R7028" s="68"/>
      <c r="S7028" s="63"/>
      <c r="AC7028" s="63">
        <v>103624.90615457064</v>
      </c>
      <c r="AD7028" s="63"/>
      <c r="AE7028" s="54" t="s">
        <v>176</v>
      </c>
      <c r="AG7028" s="63"/>
      <c r="AK7028" s="64"/>
      <c r="AL7028" s="64"/>
      <c r="AM7028" s="65"/>
      <c r="AO7028" s="64"/>
      <c r="AP7028" s="66"/>
      <c r="AQ7028" s="66"/>
      <c r="AS7028" s="67"/>
      <c r="AT7028" s="68"/>
    </row>
    <row r="7029" spans="1:46" x14ac:dyDescent="0.25">
      <c r="A7029" s="60">
        <v>106824.46493600542</v>
      </c>
      <c r="B7029" s="54">
        <f t="shared" si="277"/>
        <v>10</v>
      </c>
      <c r="C7029" s="54">
        <f t="shared" si="278"/>
        <v>7020</v>
      </c>
      <c r="D7029" s="60">
        <v>106824.46493600542</v>
      </c>
      <c r="G7029" s="63"/>
      <c r="I7029" s="64"/>
      <c r="J7029" s="64"/>
      <c r="K7029" s="65"/>
      <c r="M7029" s="64"/>
      <c r="N7029" s="66"/>
      <c r="O7029" s="66"/>
      <c r="Q7029" s="67"/>
      <c r="R7029" s="68"/>
      <c r="S7029" s="63"/>
      <c r="AC7029" s="63">
        <v>103639.63854749547</v>
      </c>
      <c r="AD7029" s="63"/>
      <c r="AE7029" s="54" t="s">
        <v>177</v>
      </c>
      <c r="AG7029" s="63"/>
      <c r="AK7029" s="64"/>
      <c r="AL7029" s="64"/>
      <c r="AM7029" s="65"/>
      <c r="AO7029" s="64"/>
      <c r="AP7029" s="66"/>
      <c r="AQ7029" s="66"/>
      <c r="AS7029" s="67"/>
      <c r="AT7029" s="68"/>
    </row>
    <row r="7030" spans="1:46" x14ac:dyDescent="0.25">
      <c r="A7030" s="60">
        <v>106840.19055942399</v>
      </c>
      <c r="B7030" s="54">
        <f t="shared" si="277"/>
        <v>11</v>
      </c>
      <c r="C7030" s="54">
        <f t="shared" si="278"/>
        <v>7021</v>
      </c>
      <c r="D7030" s="60">
        <v>106840.19055942399</v>
      </c>
      <c r="G7030" s="63"/>
      <c r="I7030" s="64"/>
      <c r="J7030" s="64"/>
      <c r="K7030" s="65"/>
      <c r="M7030" s="64"/>
      <c r="N7030" s="66"/>
      <c r="O7030" s="66"/>
      <c r="Q7030" s="67"/>
      <c r="R7030" s="68"/>
      <c r="S7030" s="63"/>
      <c r="AC7030" s="63">
        <v>103654.62819765648</v>
      </c>
      <c r="AD7030" s="63"/>
      <c r="AE7030" s="54" t="s">
        <v>176</v>
      </c>
      <c r="AG7030" s="63"/>
      <c r="AK7030" s="64"/>
      <c r="AL7030" s="64"/>
      <c r="AM7030" s="65"/>
      <c r="AO7030" s="64"/>
      <c r="AP7030" s="66"/>
      <c r="AQ7030" s="66"/>
      <c r="AS7030" s="67"/>
      <c r="AT7030" s="68"/>
    </row>
    <row r="7031" spans="1:46" x14ac:dyDescent="0.25">
      <c r="A7031" s="60">
        <v>106855.91377910692</v>
      </c>
      <c r="B7031" s="54">
        <f t="shared" si="277"/>
        <v>12</v>
      </c>
      <c r="C7031" s="54">
        <f t="shared" si="278"/>
        <v>7022</v>
      </c>
      <c r="D7031" s="60">
        <v>106855.91377910692</v>
      </c>
      <c r="G7031" s="63"/>
      <c r="I7031" s="64"/>
      <c r="J7031" s="64"/>
      <c r="K7031" s="65"/>
      <c r="M7031" s="64"/>
      <c r="N7031" s="66"/>
      <c r="O7031" s="66"/>
      <c r="Q7031" s="67"/>
      <c r="R7031" s="68"/>
      <c r="S7031" s="63"/>
      <c r="AC7031" s="63">
        <v>103669.02710361173</v>
      </c>
      <c r="AD7031" s="63"/>
      <c r="AE7031" s="54" t="s">
        <v>177</v>
      </c>
      <c r="AG7031" s="63"/>
      <c r="AK7031" s="64"/>
      <c r="AL7031" s="64"/>
      <c r="AM7031" s="65"/>
      <c r="AO7031" s="64"/>
      <c r="AP7031" s="66"/>
      <c r="AQ7031" s="66"/>
      <c r="AS7031" s="67"/>
      <c r="AT7031" s="68"/>
    </row>
    <row r="7032" spans="1:46" x14ac:dyDescent="0.25">
      <c r="A7032" s="60">
        <v>106871.60800709995</v>
      </c>
      <c r="B7032" s="54">
        <f t="shared" si="277"/>
        <v>13</v>
      </c>
      <c r="C7032" s="54">
        <f t="shared" si="278"/>
        <v>7023</v>
      </c>
      <c r="D7032" s="60">
        <v>106871.60800709995</v>
      </c>
      <c r="G7032" s="63"/>
      <c r="I7032" s="64"/>
      <c r="J7032" s="64"/>
      <c r="K7032" s="65"/>
      <c r="M7032" s="64"/>
      <c r="N7032" s="66"/>
      <c r="O7032" s="66"/>
      <c r="Q7032" s="67"/>
      <c r="R7032" s="68"/>
      <c r="S7032" s="63"/>
      <c r="AC7032" s="63">
        <v>103684.34519206686</v>
      </c>
      <c r="AD7032" s="63"/>
      <c r="AE7032" s="54" t="s">
        <v>176</v>
      </c>
      <c r="AG7032" s="63"/>
      <c r="AK7032" s="64"/>
      <c r="AL7032" s="64"/>
      <c r="AM7032" s="65"/>
      <c r="AO7032" s="64"/>
      <c r="AP7032" s="66"/>
      <c r="AQ7032" s="66"/>
      <c r="AS7032" s="67"/>
      <c r="AT7032" s="68"/>
    </row>
    <row r="7033" spans="1:46" x14ac:dyDescent="0.25">
      <c r="A7033" s="60">
        <v>106887.23354236456</v>
      </c>
      <c r="B7033" s="54">
        <f t="shared" si="277"/>
        <v>14</v>
      </c>
      <c r="C7033" s="54">
        <f t="shared" si="278"/>
        <v>7024</v>
      </c>
      <c r="D7033" s="60">
        <v>106887.23354236456</v>
      </c>
      <c r="G7033" s="63"/>
      <c r="I7033" s="64"/>
      <c r="J7033" s="64"/>
      <c r="K7033" s="65"/>
      <c r="M7033" s="64"/>
      <c r="N7033" s="66"/>
      <c r="O7033" s="66"/>
      <c r="Q7033" s="67"/>
      <c r="R7033" s="68"/>
      <c r="S7033" s="63"/>
      <c r="AC7033" s="63">
        <v>103698.4809655007</v>
      </c>
      <c r="AD7033" s="63"/>
      <c r="AE7033" s="54" t="s">
        <v>177</v>
      </c>
      <c r="AG7033" s="63"/>
      <c r="AK7033" s="64"/>
      <c r="AL7033" s="64"/>
      <c r="AM7033" s="65"/>
      <c r="AO7033" s="64"/>
      <c r="AP7033" s="66"/>
      <c r="AQ7033" s="66"/>
      <c r="AS7033" s="67"/>
      <c r="AT7033" s="68"/>
    </row>
    <row r="7034" spans="1:46" x14ac:dyDescent="0.25">
      <c r="A7034" s="60">
        <v>106902.76622741902</v>
      </c>
      <c r="B7034" s="54">
        <f t="shared" si="277"/>
        <v>15</v>
      </c>
      <c r="C7034" s="54">
        <f t="shared" si="278"/>
        <v>7025</v>
      </c>
      <c r="D7034" s="60">
        <v>106902.76622741902</v>
      </c>
      <c r="G7034" s="63"/>
      <c r="I7034" s="64"/>
      <c r="J7034" s="64"/>
      <c r="K7034" s="65"/>
      <c r="M7034" s="64"/>
      <c r="N7034" s="66"/>
      <c r="O7034" s="66"/>
      <c r="Q7034" s="67"/>
      <c r="R7034" s="68"/>
      <c r="S7034" s="63"/>
      <c r="AC7034" s="63">
        <v>103714.01509179734</v>
      </c>
      <c r="AD7034" s="63"/>
      <c r="AE7034" s="54" t="s">
        <v>176</v>
      </c>
      <c r="AG7034" s="63"/>
      <c r="AK7034" s="64"/>
      <c r="AL7034" s="64"/>
      <c r="AM7034" s="65"/>
      <c r="AO7034" s="64"/>
      <c r="AP7034" s="66"/>
      <c r="AQ7034" s="66"/>
      <c r="AS7034" s="67"/>
      <c r="AT7034" s="68"/>
    </row>
    <row r="7035" spans="1:46" x14ac:dyDescent="0.25">
      <c r="A7035" s="60">
        <v>106918.18342199037</v>
      </c>
      <c r="B7035" s="54">
        <f t="shared" si="277"/>
        <v>16</v>
      </c>
      <c r="C7035" s="54">
        <f t="shared" si="278"/>
        <v>7026</v>
      </c>
      <c r="D7035" s="60">
        <v>106918.18342199037</v>
      </c>
      <c r="G7035" s="63"/>
      <c r="I7035" s="64"/>
      <c r="J7035" s="64"/>
      <c r="K7035" s="65"/>
      <c r="M7035" s="64"/>
      <c r="N7035" s="66"/>
      <c r="O7035" s="66"/>
      <c r="Q7035" s="67"/>
      <c r="R7035" s="68"/>
      <c r="S7035" s="63"/>
      <c r="AC7035" s="63">
        <v>103728.02026634756</v>
      </c>
      <c r="AD7035" s="63"/>
      <c r="AE7035" s="54" t="s">
        <v>177</v>
      </c>
      <c r="AG7035" s="63"/>
      <c r="AK7035" s="64"/>
      <c r="AL7035" s="64"/>
      <c r="AM7035" s="65"/>
      <c r="AO7035" s="64"/>
      <c r="AP7035" s="66"/>
      <c r="AQ7035" s="66"/>
      <c r="AS7035" s="67"/>
      <c r="AT7035" s="68"/>
    </row>
    <row r="7036" spans="1:46" x14ac:dyDescent="0.25">
      <c r="A7036" s="60">
        <v>106933.47171155689</v>
      </c>
      <c r="B7036" s="54">
        <f t="shared" si="277"/>
        <v>17</v>
      </c>
      <c r="C7036" s="54">
        <f t="shared" si="278"/>
        <v>7027</v>
      </c>
      <c r="D7036" s="60">
        <v>106933.47171155689</v>
      </c>
      <c r="G7036" s="63"/>
      <c r="I7036" s="64"/>
      <c r="J7036" s="64"/>
      <c r="K7036" s="65"/>
      <c r="M7036" s="64"/>
      <c r="N7036" s="66"/>
      <c r="O7036" s="66"/>
      <c r="Q7036" s="67"/>
      <c r="R7036" s="68"/>
      <c r="S7036" s="63"/>
      <c r="AC7036" s="63">
        <v>103743.61833576905</v>
      </c>
      <c r="AD7036" s="63"/>
      <c r="AE7036" s="54" t="s">
        <v>176</v>
      </c>
      <c r="AG7036" s="63"/>
      <c r="AK7036" s="64"/>
      <c r="AL7036" s="64"/>
      <c r="AM7036" s="65"/>
      <c r="AO7036" s="64"/>
      <c r="AP7036" s="66"/>
      <c r="AQ7036" s="66"/>
      <c r="AS7036" s="67"/>
      <c r="AT7036" s="68"/>
    </row>
    <row r="7037" spans="1:46" x14ac:dyDescent="0.25">
      <c r="A7037" s="60">
        <v>106948.62993388018</v>
      </c>
      <c r="B7037" s="54">
        <f t="shared" si="277"/>
        <v>18</v>
      </c>
      <c r="C7037" s="54">
        <f t="shared" si="278"/>
        <v>7028</v>
      </c>
      <c r="D7037" s="60">
        <v>106948.62993388018</v>
      </c>
      <c r="G7037" s="63"/>
      <c r="I7037" s="64"/>
      <c r="J7037" s="64"/>
      <c r="K7037" s="65"/>
      <c r="M7037" s="64"/>
      <c r="N7037" s="66"/>
      <c r="O7037" s="66"/>
      <c r="Q7037" s="67"/>
      <c r="R7037" s="68"/>
      <c r="S7037" s="63"/>
      <c r="AC7037" s="63">
        <v>103757.65640409943</v>
      </c>
      <c r="AD7037" s="63"/>
      <c r="AE7037" s="54" t="s">
        <v>177</v>
      </c>
      <c r="AG7037" s="63"/>
      <c r="AK7037" s="64"/>
      <c r="AL7037" s="64"/>
      <c r="AM7037" s="65"/>
      <c r="AO7037" s="64"/>
      <c r="AP7037" s="66"/>
      <c r="AQ7037" s="66"/>
      <c r="AS7037" s="67"/>
      <c r="AT7037" s="68"/>
    </row>
    <row r="7038" spans="1:46" x14ac:dyDescent="0.25">
      <c r="A7038" s="60">
        <v>106963.65959698334</v>
      </c>
      <c r="B7038" s="54">
        <f t="shared" si="277"/>
        <v>19</v>
      </c>
      <c r="C7038" s="54">
        <f t="shared" si="278"/>
        <v>7029</v>
      </c>
      <c r="D7038" s="60">
        <v>106963.65959698334</v>
      </c>
      <c r="G7038" s="63"/>
      <c r="I7038" s="64"/>
      <c r="J7038" s="64"/>
      <c r="K7038" s="65"/>
      <c r="M7038" s="64"/>
      <c r="N7038" s="66"/>
      <c r="O7038" s="66"/>
      <c r="Q7038" s="67"/>
      <c r="R7038" s="68"/>
      <c r="S7038" s="63"/>
      <c r="AC7038" s="63">
        <v>103773.14906630572</v>
      </c>
      <c r="AD7038" s="63"/>
      <c r="AE7038" s="54" t="s">
        <v>176</v>
      </c>
      <c r="AG7038" s="63"/>
      <c r="AK7038" s="64"/>
      <c r="AL7038" s="64"/>
      <c r="AM7038" s="65"/>
      <c r="AO7038" s="64"/>
      <c r="AP7038" s="66"/>
      <c r="AQ7038" s="66"/>
      <c r="AS7038" s="67"/>
      <c r="AT7038" s="68"/>
    </row>
    <row r="7039" spans="1:46" x14ac:dyDescent="0.25">
      <c r="A7039" s="60">
        <v>106978.57901946222</v>
      </c>
      <c r="B7039" s="54">
        <f t="shared" si="277"/>
        <v>20</v>
      </c>
      <c r="C7039" s="54">
        <f t="shared" si="278"/>
        <v>7030</v>
      </c>
      <c r="D7039" s="60">
        <v>106978.57901946222</v>
      </c>
      <c r="G7039" s="63"/>
      <c r="I7039" s="64"/>
      <c r="J7039" s="64"/>
      <c r="K7039" s="65"/>
      <c r="M7039" s="64"/>
      <c r="N7039" s="66"/>
      <c r="O7039" s="66"/>
      <c r="Q7039" s="67"/>
      <c r="R7039" s="68"/>
      <c r="S7039" s="63"/>
      <c r="AC7039" s="63">
        <v>103787.37430631323</v>
      </c>
      <c r="AD7039" s="63"/>
      <c r="AE7039" s="54" t="s">
        <v>177</v>
      </c>
      <c r="AG7039" s="63"/>
      <c r="AK7039" s="64"/>
      <c r="AL7039" s="64"/>
      <c r="AM7039" s="65"/>
      <c r="AO7039" s="64"/>
      <c r="AP7039" s="66"/>
      <c r="AQ7039" s="66"/>
      <c r="AS7039" s="67"/>
      <c r="AT7039" s="68"/>
    </row>
    <row r="7040" spans="1:46" x14ac:dyDescent="0.25">
      <c r="A7040" s="60">
        <v>106993.40383266425</v>
      </c>
      <c r="B7040" s="54">
        <f t="shared" si="277"/>
        <v>21</v>
      </c>
      <c r="C7040" s="54">
        <f t="shared" si="278"/>
        <v>7031</v>
      </c>
      <c r="D7040" s="60">
        <v>106993.40383266425</v>
      </c>
      <c r="G7040" s="63"/>
      <c r="I7040" s="64"/>
      <c r="J7040" s="64"/>
      <c r="K7040" s="65"/>
      <c r="M7040" s="64"/>
      <c r="N7040" s="66"/>
      <c r="O7040" s="66"/>
      <c r="Q7040" s="67"/>
      <c r="R7040" s="68"/>
      <c r="S7040" s="63"/>
      <c r="AC7040" s="63">
        <v>103802.60511192586</v>
      </c>
      <c r="AD7040" s="63"/>
      <c r="AE7040" s="54" t="s">
        <v>176</v>
      </c>
      <c r="AG7040" s="63"/>
      <c r="AK7040" s="64"/>
      <c r="AL7040" s="64"/>
      <c r="AM7040" s="65"/>
      <c r="AO7040" s="64"/>
      <c r="AP7040" s="66"/>
      <c r="AQ7040" s="66"/>
      <c r="AS7040" s="67"/>
      <c r="AT7040" s="68"/>
    </row>
    <row r="7041" spans="1:46" x14ac:dyDescent="0.25">
      <c r="A7041" s="60">
        <v>107008.16583265085</v>
      </c>
      <c r="B7041" s="54">
        <f t="shared" si="277"/>
        <v>22</v>
      </c>
      <c r="C7041" s="54">
        <f t="shared" si="278"/>
        <v>7032</v>
      </c>
      <c r="D7041" s="60">
        <v>107008.16583265085</v>
      </c>
      <c r="G7041" s="63"/>
      <c r="I7041" s="64"/>
      <c r="J7041" s="64"/>
      <c r="K7041" s="65"/>
      <c r="M7041" s="64"/>
      <c r="N7041" s="66"/>
      <c r="O7041" s="66"/>
      <c r="Q7041" s="67"/>
      <c r="R7041" s="68"/>
      <c r="S7041" s="63"/>
      <c r="AC7041" s="63">
        <v>103817.12488106638</v>
      </c>
      <c r="AD7041" s="63"/>
      <c r="AE7041" s="54" t="s">
        <v>177</v>
      </c>
      <c r="AG7041" s="63"/>
      <c r="AK7041" s="64"/>
      <c r="AL7041" s="64"/>
      <c r="AM7041" s="65"/>
      <c r="AO7041" s="64"/>
      <c r="AP7041" s="66"/>
      <c r="AQ7041" s="66"/>
      <c r="AS7041" s="67"/>
      <c r="AT7041" s="68"/>
    </row>
    <row r="7042" spans="1:46" x14ac:dyDescent="0.25">
      <c r="A7042" s="60">
        <v>107022.89003134798</v>
      </c>
      <c r="B7042" s="54">
        <f t="shared" si="277"/>
        <v>23</v>
      </c>
      <c r="C7042" s="54">
        <f t="shared" si="278"/>
        <v>7033</v>
      </c>
      <c r="D7042" s="60">
        <v>107022.89003134798</v>
      </c>
      <c r="G7042" s="63"/>
      <c r="I7042" s="64"/>
      <c r="J7042" s="64"/>
      <c r="K7042" s="65"/>
      <c r="M7042" s="64"/>
      <c r="N7042" s="66"/>
      <c r="O7042" s="66"/>
      <c r="Q7042" s="67"/>
      <c r="R7042" s="68"/>
      <c r="S7042" s="63"/>
      <c r="AC7042" s="63">
        <v>103831.99060672848</v>
      </c>
      <c r="AD7042" s="63"/>
      <c r="AE7042" s="54" t="s">
        <v>176</v>
      </c>
      <c r="AG7042" s="63"/>
      <c r="AK7042" s="64"/>
      <c r="AL7042" s="64"/>
      <c r="AM7042" s="65"/>
      <c r="AO7042" s="64"/>
      <c r="AP7042" s="66"/>
      <c r="AQ7042" s="66"/>
      <c r="AS7042" s="67"/>
      <c r="AT7042" s="68"/>
    </row>
    <row r="7043" spans="1:46" x14ac:dyDescent="0.25">
      <c r="A7043" s="60">
        <v>107037.61414609337</v>
      </c>
      <c r="B7043" s="54">
        <f t="shared" si="277"/>
        <v>24</v>
      </c>
      <c r="C7043" s="54">
        <f t="shared" si="278"/>
        <v>7034</v>
      </c>
      <c r="D7043" s="60">
        <v>107037.61414609337</v>
      </c>
      <c r="G7043" s="63"/>
      <c r="I7043" s="64"/>
      <c r="J7043" s="64"/>
      <c r="K7043" s="65"/>
      <c r="M7043" s="64"/>
      <c r="N7043" s="66"/>
      <c r="O7043" s="66"/>
      <c r="Q7043" s="67"/>
      <c r="R7043" s="68"/>
      <c r="S7043" s="63"/>
      <c r="AC7043" s="63">
        <v>103846.84492108691</v>
      </c>
      <c r="AD7043" s="63"/>
      <c r="AE7043" s="54" t="s">
        <v>177</v>
      </c>
      <c r="AG7043" s="63"/>
      <c r="AK7043" s="64"/>
      <c r="AL7043" s="64"/>
      <c r="AM7043" s="65"/>
      <c r="AO7043" s="64"/>
      <c r="AP7043" s="66"/>
      <c r="AQ7043" s="66"/>
      <c r="AS7043" s="67"/>
      <c r="AT7043" s="68"/>
    </row>
    <row r="7044" spans="1:46" x14ac:dyDescent="0.25">
      <c r="A7044" s="60">
        <v>107052.36565188365</v>
      </c>
      <c r="B7044" s="54">
        <f t="shared" si="277"/>
        <v>1</v>
      </c>
      <c r="C7044" s="54">
        <f t="shared" si="278"/>
        <v>7035</v>
      </c>
      <c r="D7044" s="60">
        <v>107052.36565188365</v>
      </c>
      <c r="G7044" s="63"/>
      <c r="I7044" s="64"/>
      <c r="J7044" s="64"/>
      <c r="K7044" s="65"/>
      <c r="M7044" s="64"/>
      <c r="N7044" s="66"/>
      <c r="O7044" s="66"/>
      <c r="Q7044" s="67"/>
      <c r="R7044" s="68"/>
      <c r="S7044" s="63"/>
      <c r="AC7044" s="63">
        <v>103861.32489960128</v>
      </c>
      <c r="AD7044" s="63"/>
      <c r="AE7044" s="54" t="s">
        <v>176</v>
      </c>
      <c r="AG7044" s="63"/>
      <c r="AK7044" s="64"/>
      <c r="AL7044" s="64"/>
      <c r="AM7044" s="65"/>
      <c r="AO7044" s="64"/>
      <c r="AP7044" s="66"/>
      <c r="AQ7044" s="66"/>
      <c r="AS7044" s="67"/>
      <c r="AT7044" s="68"/>
    </row>
    <row r="7045" spans="1:46" x14ac:dyDescent="0.25">
      <c r="A7045" s="60">
        <v>107067.18034047727</v>
      </c>
      <c r="B7045" s="54">
        <f t="shared" si="277"/>
        <v>2</v>
      </c>
      <c r="C7045" s="54">
        <f t="shared" si="278"/>
        <v>7036</v>
      </c>
      <c r="D7045" s="60">
        <v>107067.18034047727</v>
      </c>
      <c r="G7045" s="63"/>
      <c r="I7045" s="64"/>
      <c r="J7045" s="64"/>
      <c r="K7045" s="65"/>
      <c r="M7045" s="64"/>
      <c r="N7045" s="66"/>
      <c r="O7045" s="66"/>
      <c r="Q7045" s="67"/>
      <c r="R7045" s="68"/>
      <c r="S7045" s="63"/>
      <c r="AC7045" s="63">
        <v>103876.48911630595</v>
      </c>
      <c r="AD7045" s="63"/>
      <c r="AE7045" s="54" t="s">
        <v>177</v>
      </c>
      <c r="AG7045" s="63"/>
      <c r="AK7045" s="64"/>
      <c r="AL7045" s="64"/>
      <c r="AM7045" s="65"/>
      <c r="AO7045" s="64"/>
      <c r="AP7045" s="66"/>
      <c r="AQ7045" s="66"/>
      <c r="AS7045" s="67"/>
      <c r="AT7045" s="68"/>
    </row>
    <row r="7046" spans="1:46" x14ac:dyDescent="0.25">
      <c r="A7046" s="60">
        <v>107082.08037544787</v>
      </c>
      <c r="B7046" s="54">
        <f t="shared" si="277"/>
        <v>3</v>
      </c>
      <c r="C7046" s="54">
        <f t="shared" si="278"/>
        <v>7037</v>
      </c>
      <c r="D7046" s="60">
        <v>107082.08037544787</v>
      </c>
      <c r="G7046" s="63"/>
      <c r="I7046" s="64"/>
      <c r="J7046" s="64"/>
      <c r="K7046" s="65"/>
      <c r="M7046" s="64"/>
      <c r="N7046" s="66"/>
      <c r="O7046" s="66"/>
      <c r="Q7046" s="67"/>
      <c r="R7046" s="68"/>
      <c r="S7046" s="63"/>
      <c r="AC7046" s="63">
        <v>103890.64512223285</v>
      </c>
      <c r="AD7046" s="63"/>
      <c r="AE7046" s="54" t="s">
        <v>176</v>
      </c>
      <c r="AG7046" s="63"/>
      <c r="AK7046" s="64"/>
      <c r="AL7046" s="64"/>
      <c r="AM7046" s="65"/>
      <c r="AO7046" s="64"/>
      <c r="AP7046" s="66"/>
      <c r="AQ7046" s="66"/>
      <c r="AS7046" s="67"/>
      <c r="AT7046" s="68"/>
    </row>
    <row r="7047" spans="1:46" x14ac:dyDescent="0.25">
      <c r="A7047" s="60">
        <v>107097.09279089468</v>
      </c>
      <c r="B7047" s="54">
        <f t="shared" si="277"/>
        <v>4</v>
      </c>
      <c r="C7047" s="54">
        <f t="shared" si="278"/>
        <v>7038</v>
      </c>
      <c r="D7047" s="60">
        <v>107097.09279089468</v>
      </c>
      <c r="G7047" s="63"/>
      <c r="I7047" s="64"/>
      <c r="J7047" s="64"/>
      <c r="K7047" s="65"/>
      <c r="M7047" s="64"/>
      <c r="N7047" s="66"/>
      <c r="O7047" s="66"/>
      <c r="Q7047" s="67"/>
      <c r="R7047" s="68"/>
      <c r="S7047" s="63"/>
      <c r="AC7047" s="63">
        <v>103906.04421420163</v>
      </c>
      <c r="AD7047" s="63"/>
      <c r="AE7047" s="54" t="s">
        <v>177</v>
      </c>
      <c r="AG7047" s="63"/>
      <c r="AK7047" s="64"/>
      <c r="AL7047" s="64"/>
      <c r="AM7047" s="65"/>
      <c r="AO7047" s="64"/>
      <c r="AP7047" s="66"/>
      <c r="AQ7047" s="66"/>
      <c r="AS7047" s="67"/>
      <c r="AT7047" s="68"/>
    </row>
    <row r="7048" spans="1:46" x14ac:dyDescent="0.25">
      <c r="A7048" s="60">
        <v>107112.22678715503</v>
      </c>
      <c r="B7048" s="54">
        <f t="shared" si="277"/>
        <v>5</v>
      </c>
      <c r="C7048" s="54">
        <f t="shared" si="278"/>
        <v>7039</v>
      </c>
      <c r="D7048" s="60">
        <v>107112.22678715503</v>
      </c>
      <c r="G7048" s="63"/>
      <c r="I7048" s="64"/>
      <c r="J7048" s="64"/>
      <c r="K7048" s="65"/>
      <c r="M7048" s="64"/>
      <c r="N7048" s="66"/>
      <c r="O7048" s="66"/>
      <c r="Q7048" s="67"/>
      <c r="R7048" s="68"/>
      <c r="S7048" s="63"/>
      <c r="AC7048" s="63">
        <v>103919.99908779841</v>
      </c>
      <c r="AD7048" s="63"/>
      <c r="AE7048" s="54" t="s">
        <v>176</v>
      </c>
      <c r="AG7048" s="63"/>
      <c r="AK7048" s="64"/>
      <c r="AL7048" s="64"/>
      <c r="AM7048" s="65"/>
      <c r="AO7048" s="64"/>
      <c r="AP7048" s="66"/>
      <c r="AQ7048" s="66"/>
      <c r="AS7048" s="67"/>
      <c r="AT7048" s="68"/>
    </row>
    <row r="7049" spans="1:46" x14ac:dyDescent="0.25">
      <c r="A7049" s="60">
        <v>107127.49570810469</v>
      </c>
      <c r="B7049" s="54">
        <f t="shared" si="277"/>
        <v>6</v>
      </c>
      <c r="C7049" s="54">
        <f t="shared" si="278"/>
        <v>7040</v>
      </c>
      <c r="D7049" s="60">
        <v>107127.49570810469</v>
      </c>
      <c r="G7049" s="63"/>
      <c r="I7049" s="64"/>
      <c r="J7049" s="64"/>
      <c r="K7049" s="65"/>
      <c r="M7049" s="64"/>
      <c r="N7049" s="66"/>
      <c r="O7049" s="66"/>
      <c r="Q7049" s="67"/>
      <c r="R7049" s="68"/>
      <c r="S7049" s="63"/>
      <c r="AC7049" s="63">
        <v>103935.52104212996</v>
      </c>
      <c r="AD7049" s="63"/>
      <c r="AE7049" s="54" t="s">
        <v>177</v>
      </c>
      <c r="AG7049" s="63"/>
      <c r="AK7049" s="64"/>
      <c r="AL7049" s="64"/>
      <c r="AM7049" s="65"/>
      <c r="AO7049" s="64"/>
      <c r="AP7049" s="66"/>
      <c r="AQ7049" s="66"/>
      <c r="AS7049" s="67"/>
      <c r="AT7049" s="68"/>
    </row>
    <row r="7050" spans="1:46" x14ac:dyDescent="0.25">
      <c r="A7050" s="60">
        <v>107142.889578762</v>
      </c>
      <c r="B7050" s="54">
        <f t="shared" si="277"/>
        <v>7</v>
      </c>
      <c r="C7050" s="54">
        <f t="shared" si="278"/>
        <v>7041</v>
      </c>
      <c r="D7050" s="60">
        <v>107142.889578762</v>
      </c>
      <c r="G7050" s="63"/>
      <c r="I7050" s="64"/>
      <c r="J7050" s="64"/>
      <c r="K7050" s="65"/>
      <c r="M7050" s="64"/>
      <c r="N7050" s="66"/>
      <c r="O7050" s="66"/>
      <c r="Q7050" s="67"/>
      <c r="R7050" s="68"/>
      <c r="S7050" s="63"/>
      <c r="AC7050" s="63">
        <v>103949.43226008536</v>
      </c>
      <c r="AD7050" s="63"/>
      <c r="AE7050" s="54" t="s">
        <v>176</v>
      </c>
      <c r="AG7050" s="63"/>
      <c r="AK7050" s="64"/>
      <c r="AL7050" s="64"/>
      <c r="AM7050" s="65"/>
      <c r="AO7050" s="64"/>
      <c r="AP7050" s="66"/>
      <c r="AQ7050" s="66"/>
      <c r="AS7050" s="67"/>
      <c r="AT7050" s="68"/>
    </row>
    <row r="7051" spans="1:46" x14ac:dyDescent="0.25">
      <c r="A7051" s="60">
        <v>107158.40661049029</v>
      </c>
      <c r="B7051" s="54">
        <f t="shared" si="277"/>
        <v>8</v>
      </c>
      <c r="C7051" s="54">
        <f t="shared" si="278"/>
        <v>7042</v>
      </c>
      <c r="D7051" s="60">
        <v>107158.40661049029</v>
      </c>
      <c r="G7051" s="63"/>
      <c r="I7051" s="64"/>
      <c r="J7051" s="64"/>
      <c r="K7051" s="65"/>
      <c r="M7051" s="64"/>
      <c r="N7051" s="66"/>
      <c r="O7051" s="66"/>
      <c r="Q7051" s="67"/>
      <c r="R7051" s="68"/>
      <c r="S7051" s="63"/>
      <c r="AC7051" s="63">
        <v>103964.94052829919</v>
      </c>
      <c r="AD7051" s="63"/>
      <c r="AE7051" s="54" t="s">
        <v>177</v>
      </c>
      <c r="AG7051" s="63"/>
      <c r="AK7051" s="64"/>
      <c r="AL7051" s="64"/>
      <c r="AM7051" s="65"/>
      <c r="AO7051" s="64"/>
      <c r="AP7051" s="66"/>
      <c r="AQ7051" s="66"/>
      <c r="AS7051" s="67"/>
      <c r="AT7051" s="68"/>
    </row>
    <row r="7052" spans="1:46" x14ac:dyDescent="0.25">
      <c r="A7052" s="60">
        <v>107174.01600858616</v>
      </c>
      <c r="B7052" s="54">
        <f t="shared" ref="B7052:B7115" si="279">IF(B7051=24,1,B7051+1)</f>
        <v>9</v>
      </c>
      <c r="C7052" s="54">
        <f t="shared" ref="C7052:C7115" si="280">C7051+1</f>
        <v>7043</v>
      </c>
      <c r="D7052" s="60">
        <v>107174.01600858616</v>
      </c>
      <c r="G7052" s="63"/>
      <c r="I7052" s="64"/>
      <c r="J7052" s="64"/>
      <c r="K7052" s="65"/>
      <c r="M7052" s="64"/>
      <c r="N7052" s="66"/>
      <c r="O7052" s="66"/>
      <c r="Q7052" s="67"/>
      <c r="R7052" s="68"/>
      <c r="S7052" s="63"/>
      <c r="AC7052" s="63">
        <v>103978.97328037769</v>
      </c>
      <c r="AD7052" s="63"/>
      <c r="AE7052" s="54" t="s">
        <v>176</v>
      </c>
      <c r="AG7052" s="63"/>
      <c r="AK7052" s="64"/>
      <c r="AL7052" s="64"/>
      <c r="AM7052" s="65"/>
      <c r="AO7052" s="64"/>
      <c r="AP7052" s="66"/>
      <c r="AQ7052" s="66"/>
      <c r="AS7052" s="67"/>
      <c r="AT7052" s="68"/>
    </row>
    <row r="7053" spans="1:46" x14ac:dyDescent="0.25">
      <c r="A7053" s="60">
        <v>107189.70320878085</v>
      </c>
      <c r="B7053" s="54">
        <f t="shared" si="279"/>
        <v>10</v>
      </c>
      <c r="C7053" s="54">
        <f t="shared" si="280"/>
        <v>7044</v>
      </c>
      <c r="D7053" s="60">
        <v>107189.70320878085</v>
      </c>
      <c r="G7053" s="63"/>
      <c r="I7053" s="64"/>
      <c r="J7053" s="64"/>
      <c r="K7053" s="65"/>
      <c r="M7053" s="64"/>
      <c r="N7053" s="66"/>
      <c r="O7053" s="66"/>
      <c r="Q7053" s="67"/>
      <c r="R7053" s="68"/>
      <c r="S7053" s="63"/>
      <c r="AC7053" s="63">
        <v>103994.32563557802</v>
      </c>
      <c r="AD7053" s="63"/>
      <c r="AE7053" s="54" t="s">
        <v>177</v>
      </c>
      <c r="AG7053" s="63"/>
      <c r="AK7053" s="64"/>
      <c r="AL7053" s="64"/>
      <c r="AM7053" s="65"/>
      <c r="AO7053" s="64"/>
      <c r="AP7053" s="66"/>
      <c r="AQ7053" s="66"/>
      <c r="AS7053" s="67"/>
      <c r="AT7053" s="68"/>
    </row>
    <row r="7054" spans="1:46" x14ac:dyDescent="0.25">
      <c r="A7054" s="60">
        <v>107205.42190244142</v>
      </c>
      <c r="B7054" s="54">
        <f t="shared" si="279"/>
        <v>11</v>
      </c>
      <c r="C7054" s="54">
        <f t="shared" si="280"/>
        <v>7045</v>
      </c>
      <c r="D7054" s="60">
        <v>107205.42190244142</v>
      </c>
      <c r="G7054" s="63"/>
      <c r="I7054" s="64"/>
      <c r="J7054" s="64"/>
      <c r="K7054" s="65"/>
      <c r="M7054" s="64"/>
      <c r="N7054" s="66"/>
      <c r="O7054" s="66"/>
      <c r="Q7054" s="67"/>
      <c r="R7054" s="68"/>
      <c r="S7054" s="63"/>
      <c r="AC7054" s="63">
        <v>104008.62360325688</v>
      </c>
      <c r="AD7054" s="63"/>
      <c r="AE7054" s="54" t="s">
        <v>176</v>
      </c>
      <c r="AG7054" s="63"/>
      <c r="AK7054" s="64"/>
      <c r="AL7054" s="64"/>
      <c r="AM7054" s="65"/>
      <c r="AO7054" s="64"/>
      <c r="AP7054" s="66"/>
      <c r="AQ7054" s="66"/>
      <c r="AS7054" s="67"/>
      <c r="AT7054" s="68"/>
    </row>
    <row r="7055" spans="1:46" x14ac:dyDescent="0.25">
      <c r="A7055" s="60">
        <v>107221.15096107591</v>
      </c>
      <c r="B7055" s="54">
        <f t="shared" si="279"/>
        <v>12</v>
      </c>
      <c r="C7055" s="54">
        <f t="shared" si="280"/>
        <v>7046</v>
      </c>
      <c r="D7055" s="60">
        <v>107221.15096107591</v>
      </c>
      <c r="G7055" s="63"/>
      <c r="I7055" s="64"/>
      <c r="J7055" s="64"/>
      <c r="K7055" s="65"/>
      <c r="M7055" s="64"/>
      <c r="N7055" s="66"/>
      <c r="O7055" s="66"/>
      <c r="Q7055" s="67"/>
      <c r="R7055" s="68"/>
      <c r="S7055" s="63"/>
      <c r="AC7055" s="63">
        <v>104023.70041794935</v>
      </c>
      <c r="AD7055" s="63"/>
      <c r="AE7055" s="54" t="s">
        <v>177</v>
      </c>
      <c r="AG7055" s="63"/>
      <c r="AK7055" s="64"/>
      <c r="AL7055" s="64"/>
      <c r="AM7055" s="65"/>
      <c r="AO7055" s="64"/>
      <c r="AP7055" s="66"/>
      <c r="AQ7055" s="66"/>
      <c r="AS7055" s="67"/>
      <c r="AT7055" s="68"/>
    </row>
    <row r="7056" spans="1:46" x14ac:dyDescent="0.25">
      <c r="A7056" s="60">
        <v>107236.8400012129</v>
      </c>
      <c r="B7056" s="54">
        <f t="shared" si="279"/>
        <v>13</v>
      </c>
      <c r="C7056" s="54">
        <f t="shared" si="280"/>
        <v>7047</v>
      </c>
      <c r="D7056" s="60">
        <v>107236.8400012129</v>
      </c>
      <c r="G7056" s="63"/>
      <c r="I7056" s="64"/>
      <c r="J7056" s="64"/>
      <c r="K7056" s="65"/>
      <c r="M7056" s="64"/>
      <c r="N7056" s="66"/>
      <c r="O7056" s="66"/>
      <c r="Q7056" s="67"/>
      <c r="R7056" s="68"/>
      <c r="S7056" s="63"/>
      <c r="AC7056" s="63">
        <v>104038.35728205182</v>
      </c>
      <c r="AD7056" s="63"/>
      <c r="AE7056" s="54" t="s">
        <v>176</v>
      </c>
      <c r="AG7056" s="63"/>
      <c r="AK7056" s="64"/>
      <c r="AL7056" s="64"/>
      <c r="AM7056" s="65"/>
      <c r="AO7056" s="64"/>
      <c r="AP7056" s="66"/>
      <c r="AQ7056" s="66"/>
      <c r="AS7056" s="67"/>
      <c r="AT7056" s="68"/>
    </row>
    <row r="7057" spans="1:46" x14ac:dyDescent="0.25">
      <c r="A7057" s="60">
        <v>107252.46989066154</v>
      </c>
      <c r="B7057" s="54">
        <f t="shared" si="279"/>
        <v>14</v>
      </c>
      <c r="C7057" s="54">
        <f t="shared" si="280"/>
        <v>7048</v>
      </c>
      <c r="D7057" s="60">
        <v>107252.46989066154</v>
      </c>
      <c r="G7057" s="63"/>
      <c r="I7057" s="64"/>
      <c r="J7057" s="64"/>
      <c r="K7057" s="65"/>
      <c r="M7057" s="64"/>
      <c r="N7057" s="66"/>
      <c r="O7057" s="66"/>
      <c r="Q7057" s="67"/>
      <c r="R7057" s="68"/>
      <c r="S7057" s="63"/>
      <c r="AC7057" s="63">
        <v>104053.09126721928</v>
      </c>
      <c r="AD7057" s="63"/>
      <c r="AE7057" s="54" t="s">
        <v>177</v>
      </c>
      <c r="AG7057" s="63"/>
      <c r="AK7057" s="64"/>
      <c r="AL7057" s="64"/>
      <c r="AM7057" s="65"/>
      <c r="AO7057" s="64"/>
      <c r="AP7057" s="66"/>
      <c r="AQ7057" s="66"/>
      <c r="AS7057" s="67"/>
      <c r="AT7057" s="68"/>
    </row>
    <row r="7058" spans="1:46" x14ac:dyDescent="0.25">
      <c r="A7058" s="60">
        <v>107267.99959260738</v>
      </c>
      <c r="B7058" s="54">
        <f t="shared" si="279"/>
        <v>15</v>
      </c>
      <c r="C7058" s="54">
        <f t="shared" si="280"/>
        <v>7049</v>
      </c>
      <c r="D7058" s="60">
        <v>107267.99959260738</v>
      </c>
      <c r="G7058" s="63"/>
      <c r="I7058" s="64"/>
      <c r="J7058" s="64"/>
      <c r="K7058" s="65"/>
      <c r="M7058" s="64"/>
      <c r="N7058" s="66"/>
      <c r="O7058" s="66"/>
      <c r="Q7058" s="67"/>
      <c r="R7058" s="68"/>
      <c r="S7058" s="63"/>
      <c r="AC7058" s="63">
        <v>104068.13034959417</v>
      </c>
      <c r="AD7058" s="63"/>
      <c r="AE7058" s="54" t="s">
        <v>176</v>
      </c>
      <c r="AG7058" s="63"/>
      <c r="AK7058" s="64"/>
      <c r="AL7058" s="64"/>
      <c r="AM7058" s="65"/>
      <c r="AO7058" s="64"/>
      <c r="AP7058" s="66"/>
      <c r="AQ7058" s="66"/>
      <c r="AS7058" s="67"/>
      <c r="AT7058" s="68"/>
    </row>
    <row r="7059" spans="1:46" x14ac:dyDescent="0.25">
      <c r="A7059" s="60">
        <v>107283.41957268585</v>
      </c>
      <c r="B7059" s="54">
        <f t="shared" si="279"/>
        <v>16</v>
      </c>
      <c r="C7059" s="54">
        <f t="shared" si="280"/>
        <v>7050</v>
      </c>
      <c r="D7059" s="60">
        <v>107283.41957268585</v>
      </c>
      <c r="G7059" s="63"/>
      <c r="I7059" s="64"/>
      <c r="J7059" s="64"/>
      <c r="K7059" s="65"/>
      <c r="M7059" s="64"/>
      <c r="N7059" s="66"/>
      <c r="O7059" s="66"/>
      <c r="Q7059" s="67"/>
      <c r="R7059" s="68"/>
      <c r="S7059" s="63"/>
      <c r="AC7059" s="63">
        <v>104082.52498932416</v>
      </c>
      <c r="AD7059" s="63"/>
      <c r="AE7059" s="54" t="s">
        <v>177</v>
      </c>
      <c r="AG7059" s="63"/>
      <c r="AK7059" s="64"/>
      <c r="AL7059" s="64"/>
      <c r="AM7059" s="65"/>
      <c r="AO7059" s="64"/>
      <c r="AP7059" s="66"/>
      <c r="AQ7059" s="66"/>
      <c r="AS7059" s="67"/>
      <c r="AT7059" s="68"/>
    </row>
    <row r="7060" spans="1:46" x14ac:dyDescent="0.25">
      <c r="A7060" s="60">
        <v>107298.70704732044</v>
      </c>
      <c r="B7060" s="54">
        <f t="shared" si="279"/>
        <v>17</v>
      </c>
      <c r="C7060" s="54">
        <f t="shared" si="280"/>
        <v>7051</v>
      </c>
      <c r="D7060" s="60">
        <v>107298.70704732044</v>
      </c>
      <c r="G7060" s="63"/>
      <c r="I7060" s="64"/>
      <c r="J7060" s="64"/>
      <c r="K7060" s="65"/>
      <c r="M7060" s="64"/>
      <c r="N7060" s="66"/>
      <c r="O7060" s="66"/>
      <c r="Q7060" s="67"/>
      <c r="R7060" s="68"/>
      <c r="S7060" s="63"/>
      <c r="AC7060" s="63">
        <v>104097.89119296614</v>
      </c>
      <c r="AD7060" s="63"/>
      <c r="AE7060" s="54" t="s">
        <v>176</v>
      </c>
      <c r="AG7060" s="63"/>
      <c r="AK7060" s="64"/>
      <c r="AL7060" s="64"/>
      <c r="AM7060" s="65"/>
      <c r="AO7060" s="64"/>
      <c r="AP7060" s="66"/>
      <c r="AQ7060" s="66"/>
      <c r="AS7060" s="67"/>
      <c r="AT7060" s="68"/>
    </row>
    <row r="7061" spans="1:46" x14ac:dyDescent="0.25">
      <c r="A7061" s="60">
        <v>107313.867099253</v>
      </c>
      <c r="B7061" s="54">
        <f t="shared" si="279"/>
        <v>18</v>
      </c>
      <c r="C7061" s="54">
        <f t="shared" si="280"/>
        <v>7052</v>
      </c>
      <c r="D7061" s="60">
        <v>107313.867099253</v>
      </c>
      <c r="G7061" s="63"/>
      <c r="I7061" s="64"/>
      <c r="J7061" s="64"/>
      <c r="K7061" s="65"/>
      <c r="M7061" s="64"/>
      <c r="N7061" s="66"/>
      <c r="O7061" s="66"/>
      <c r="Q7061" s="67"/>
      <c r="R7061" s="68"/>
      <c r="S7061" s="63"/>
      <c r="AC7061" s="63">
        <v>104112.02190976497</v>
      </c>
      <c r="AD7061" s="63"/>
      <c r="AE7061" s="54" t="s">
        <v>177</v>
      </c>
      <c r="AG7061" s="63"/>
      <c r="AK7061" s="64"/>
      <c r="AL7061" s="64"/>
      <c r="AM7061" s="65"/>
      <c r="AO7061" s="64"/>
      <c r="AP7061" s="66"/>
      <c r="AQ7061" s="66"/>
      <c r="AS7061" s="67"/>
      <c r="AT7061" s="68"/>
    </row>
    <row r="7062" spans="1:46" x14ac:dyDescent="0.25">
      <c r="A7062" s="60">
        <v>107328.89733427018</v>
      </c>
      <c r="B7062" s="54">
        <f t="shared" si="279"/>
        <v>19</v>
      </c>
      <c r="C7062" s="54">
        <f t="shared" si="280"/>
        <v>7053</v>
      </c>
      <c r="D7062" s="60">
        <v>107328.89733427018</v>
      </c>
      <c r="G7062" s="63"/>
      <c r="I7062" s="64"/>
      <c r="J7062" s="64"/>
      <c r="K7062" s="65"/>
      <c r="M7062" s="64"/>
      <c r="N7062" s="66"/>
      <c r="O7062" s="66"/>
      <c r="Q7062" s="67"/>
      <c r="R7062" s="68"/>
      <c r="S7062" s="63"/>
      <c r="AC7062" s="63">
        <v>104127.58821937302</v>
      </c>
      <c r="AD7062" s="63"/>
      <c r="AE7062" s="54" t="s">
        <v>176</v>
      </c>
      <c r="AG7062" s="63"/>
      <c r="AK7062" s="64"/>
      <c r="AL7062" s="64"/>
      <c r="AM7062" s="65"/>
      <c r="AO7062" s="64"/>
      <c r="AP7062" s="66"/>
      <c r="AQ7062" s="66"/>
      <c r="AS7062" s="67"/>
      <c r="AT7062" s="68"/>
    </row>
    <row r="7063" spans="1:46" x14ac:dyDescent="0.25">
      <c r="A7063" s="60">
        <v>107343.81809894647</v>
      </c>
      <c r="B7063" s="54">
        <f t="shared" si="279"/>
        <v>20</v>
      </c>
      <c r="C7063" s="54">
        <f t="shared" si="280"/>
        <v>7054</v>
      </c>
      <c r="D7063" s="60">
        <v>107343.81809894647</v>
      </c>
      <c r="G7063" s="63"/>
      <c r="I7063" s="64"/>
      <c r="J7063" s="64"/>
      <c r="K7063" s="65"/>
      <c r="M7063" s="64"/>
      <c r="N7063" s="66"/>
      <c r="O7063" s="66"/>
      <c r="Q7063" s="67"/>
      <c r="R7063" s="68"/>
      <c r="S7063" s="63"/>
      <c r="AC7063" s="63">
        <v>104141.58717113174</v>
      </c>
      <c r="AD7063" s="63"/>
      <c r="AE7063" s="54" t="s">
        <v>177</v>
      </c>
      <c r="AG7063" s="63"/>
      <c r="AK7063" s="64"/>
      <c r="AL7063" s="64"/>
      <c r="AM7063" s="65"/>
      <c r="AO7063" s="64"/>
      <c r="AP7063" s="66"/>
      <c r="AQ7063" s="66"/>
      <c r="AS7063" s="67"/>
      <c r="AT7063" s="68"/>
    </row>
    <row r="7064" spans="1:46" x14ac:dyDescent="0.25">
      <c r="A7064" s="60">
        <v>107358.64386875741</v>
      </c>
      <c r="B7064" s="54">
        <f t="shared" si="279"/>
        <v>21</v>
      </c>
      <c r="C7064" s="54">
        <f t="shared" si="280"/>
        <v>7055</v>
      </c>
      <c r="D7064" s="60">
        <v>107358.64386875741</v>
      </c>
      <c r="G7064" s="63"/>
      <c r="I7064" s="64"/>
      <c r="J7064" s="64"/>
      <c r="K7064" s="65"/>
      <c r="M7064" s="64"/>
      <c r="N7064" s="66"/>
      <c r="O7064" s="66"/>
      <c r="Q7064" s="67"/>
      <c r="R7064" s="68"/>
      <c r="S7064" s="63"/>
      <c r="AC7064" s="63">
        <v>104157.18102792837</v>
      </c>
      <c r="AD7064" s="63"/>
      <c r="AE7064" s="54" t="s">
        <v>176</v>
      </c>
      <c r="AG7064" s="63"/>
      <c r="AK7064" s="64"/>
      <c r="AL7064" s="64"/>
      <c r="AM7064" s="65"/>
      <c r="AO7064" s="64"/>
      <c r="AP7064" s="66"/>
      <c r="AQ7064" s="66"/>
      <c r="AS7064" s="67"/>
      <c r="AT7064" s="68"/>
    </row>
    <row r="7065" spans="1:46" x14ac:dyDescent="0.25">
      <c r="A7065" s="60">
        <v>107373.40697328933</v>
      </c>
      <c r="B7065" s="54">
        <f t="shared" si="279"/>
        <v>22</v>
      </c>
      <c r="C7065" s="54">
        <f t="shared" si="280"/>
        <v>7056</v>
      </c>
      <c r="D7065" s="60">
        <v>107373.40697328933</v>
      </c>
      <c r="G7065" s="63"/>
      <c r="I7065" s="64"/>
      <c r="J7065" s="64"/>
      <c r="K7065" s="65"/>
      <c r="M7065" s="64"/>
      <c r="N7065" s="66"/>
      <c r="O7065" s="66"/>
      <c r="Q7065" s="67"/>
      <c r="R7065" s="68"/>
      <c r="S7065" s="63"/>
      <c r="AC7065" s="63">
        <v>104171.20768339466</v>
      </c>
      <c r="AD7065" s="63"/>
      <c r="AE7065" s="54" t="s">
        <v>177</v>
      </c>
      <c r="AG7065" s="63"/>
      <c r="AK7065" s="64"/>
      <c r="AL7065" s="64"/>
      <c r="AM7065" s="65"/>
      <c r="AO7065" s="64"/>
      <c r="AP7065" s="66"/>
      <c r="AQ7065" s="66"/>
      <c r="AS7065" s="67"/>
      <c r="AT7065" s="68"/>
    </row>
    <row r="7066" spans="1:46" x14ac:dyDescent="0.25">
      <c r="A7066" s="60">
        <v>107388.13172471616</v>
      </c>
      <c r="B7066" s="54">
        <f t="shared" si="279"/>
        <v>23</v>
      </c>
      <c r="C7066" s="54">
        <f t="shared" si="280"/>
        <v>7057</v>
      </c>
      <c r="D7066" s="60">
        <v>107388.13172471616</v>
      </c>
      <c r="G7066" s="63"/>
      <c r="I7066" s="64"/>
      <c r="J7066" s="64"/>
      <c r="K7066" s="65"/>
      <c r="M7066" s="64"/>
      <c r="N7066" s="66"/>
      <c r="O7066" s="66"/>
      <c r="Q7066" s="67"/>
      <c r="R7066" s="68"/>
      <c r="S7066" s="63"/>
      <c r="AC7066" s="63">
        <v>104186.65470213629</v>
      </c>
      <c r="AD7066" s="63"/>
      <c r="AE7066" s="54" t="s">
        <v>176</v>
      </c>
      <c r="AG7066" s="63"/>
      <c r="AK7066" s="64"/>
      <c r="AL7066" s="64"/>
      <c r="AM7066" s="65"/>
      <c r="AO7066" s="64"/>
      <c r="AP7066" s="66"/>
      <c r="AQ7066" s="66"/>
      <c r="AS7066" s="67"/>
      <c r="AT7066" s="68"/>
    </row>
    <row r="7067" spans="1:46" x14ac:dyDescent="0.25">
      <c r="A7067" s="60">
        <v>107402.85666885041</v>
      </c>
      <c r="B7067" s="54">
        <f t="shared" si="279"/>
        <v>24</v>
      </c>
      <c r="C7067" s="54">
        <f t="shared" si="280"/>
        <v>7058</v>
      </c>
      <c r="D7067" s="60">
        <v>107402.85666885041</v>
      </c>
      <c r="G7067" s="63"/>
      <c r="I7067" s="64"/>
      <c r="J7067" s="64"/>
      <c r="K7067" s="65"/>
      <c r="M7067" s="64"/>
      <c r="N7067" s="66"/>
      <c r="O7067" s="66"/>
      <c r="Q7067" s="67"/>
      <c r="R7067" s="68"/>
      <c r="S7067" s="63"/>
      <c r="AC7067" s="63">
        <v>104200.85949239088</v>
      </c>
      <c r="AD7067" s="63"/>
      <c r="AE7067" s="54" t="s">
        <v>177</v>
      </c>
      <c r="AG7067" s="63"/>
      <c r="AK7067" s="64"/>
      <c r="AL7067" s="64"/>
      <c r="AM7067" s="65"/>
      <c r="AO7067" s="64"/>
      <c r="AP7067" s="66"/>
      <c r="AQ7067" s="66"/>
      <c r="AS7067" s="67"/>
      <c r="AT7067" s="68"/>
    </row>
    <row r="7068" spans="1:46" x14ac:dyDescent="0.25">
      <c r="A7068" s="60">
        <v>107417.60793156829</v>
      </c>
      <c r="B7068" s="54">
        <f t="shared" si="279"/>
        <v>1</v>
      </c>
      <c r="C7068" s="54">
        <f t="shared" si="280"/>
        <v>7059</v>
      </c>
      <c r="D7068" s="60">
        <v>107417.60793156829</v>
      </c>
      <c r="G7068" s="63"/>
      <c r="I7068" s="64"/>
      <c r="J7068" s="64"/>
      <c r="K7068" s="65"/>
      <c r="M7068" s="64"/>
      <c r="N7068" s="66"/>
      <c r="O7068" s="66"/>
      <c r="Q7068" s="67"/>
      <c r="R7068" s="68"/>
      <c r="S7068" s="63"/>
      <c r="AC7068" s="63">
        <v>104216.02514542919</v>
      </c>
      <c r="AD7068" s="63"/>
      <c r="AE7068" s="54" t="s">
        <v>176</v>
      </c>
      <c r="AG7068" s="63"/>
      <c r="AK7068" s="64"/>
      <c r="AL7068" s="64"/>
      <c r="AM7068" s="65"/>
      <c r="AO7068" s="64"/>
      <c r="AP7068" s="66"/>
      <c r="AQ7068" s="66"/>
      <c r="AS7068" s="67"/>
      <c r="AT7068" s="68"/>
    </row>
    <row r="7069" spans="1:46" x14ac:dyDescent="0.25">
      <c r="A7069" s="60">
        <v>107432.42299493309</v>
      </c>
      <c r="B7069" s="54">
        <f t="shared" si="279"/>
        <v>2</v>
      </c>
      <c r="C7069" s="54">
        <f t="shared" si="280"/>
        <v>7060</v>
      </c>
      <c r="D7069" s="60">
        <v>107432.42299493309</v>
      </c>
      <c r="G7069" s="63"/>
      <c r="I7069" s="64"/>
      <c r="J7069" s="64"/>
      <c r="K7069" s="65"/>
      <c r="M7069" s="64"/>
      <c r="N7069" s="66"/>
      <c r="O7069" s="66"/>
      <c r="Q7069" s="67"/>
      <c r="R7069" s="68"/>
      <c r="S7069" s="63"/>
      <c r="AC7069" s="63">
        <v>104230.51881360216</v>
      </c>
      <c r="AD7069" s="63"/>
      <c r="AE7069" s="54" t="s">
        <v>177</v>
      </c>
      <c r="AG7069" s="63"/>
      <c r="AK7069" s="64"/>
      <c r="AL7069" s="64"/>
      <c r="AM7069" s="65"/>
      <c r="AO7069" s="64"/>
      <c r="AP7069" s="66"/>
      <c r="AQ7069" s="66"/>
      <c r="AS7069" s="67"/>
      <c r="AT7069" s="68"/>
    </row>
    <row r="7070" spans="1:46" x14ac:dyDescent="0.25">
      <c r="A7070" s="60">
        <v>107447.32235792559</v>
      </c>
      <c r="B7070" s="54">
        <f t="shared" si="279"/>
        <v>3</v>
      </c>
      <c r="C7070" s="54">
        <f t="shared" si="280"/>
        <v>7061</v>
      </c>
      <c r="D7070" s="60">
        <v>107447.32235792559</v>
      </c>
      <c r="G7070" s="63"/>
      <c r="I7070" s="64"/>
      <c r="J7070" s="64"/>
      <c r="K7070" s="65"/>
      <c r="M7070" s="64"/>
      <c r="N7070" s="66"/>
      <c r="O7070" s="66"/>
      <c r="Q7070" s="67"/>
      <c r="R7070" s="68"/>
      <c r="S7070" s="63"/>
      <c r="AC7070" s="63">
        <v>104245.33083925955</v>
      </c>
      <c r="AD7070" s="63"/>
      <c r="AE7070" s="54" t="s">
        <v>176</v>
      </c>
      <c r="AG7070" s="63"/>
      <c r="AK7070" s="64"/>
      <c r="AL7070" s="64"/>
      <c r="AM7070" s="65"/>
      <c r="AO7070" s="64"/>
      <c r="AP7070" s="66"/>
      <c r="AQ7070" s="66"/>
      <c r="AS7070" s="67"/>
      <c r="AT7070" s="68"/>
    </row>
    <row r="7071" spans="1:46" x14ac:dyDescent="0.25">
      <c r="A7071" s="60">
        <v>107462.33448023908</v>
      </c>
      <c r="B7071" s="54">
        <f t="shared" si="279"/>
        <v>4</v>
      </c>
      <c r="C7071" s="54">
        <f t="shared" si="280"/>
        <v>7062</v>
      </c>
      <c r="D7071" s="60">
        <v>107462.33448023908</v>
      </c>
      <c r="G7071" s="63"/>
      <c r="I7071" s="64"/>
      <c r="J7071" s="64"/>
      <c r="K7071" s="65"/>
      <c r="M7071" s="64"/>
      <c r="N7071" s="66"/>
      <c r="O7071" s="66"/>
      <c r="Q7071" s="67"/>
      <c r="R7071" s="68"/>
      <c r="S7071" s="63"/>
      <c r="AC7071" s="63">
        <v>104260.16595598496</v>
      </c>
      <c r="AD7071" s="63"/>
      <c r="AE7071" s="54" t="s">
        <v>177</v>
      </c>
      <c r="AG7071" s="63"/>
      <c r="AK7071" s="64"/>
      <c r="AL7071" s="64"/>
      <c r="AM7071" s="65"/>
      <c r="AO7071" s="64"/>
      <c r="AP7071" s="66"/>
      <c r="AQ7071" s="66"/>
      <c r="AS7071" s="67"/>
      <c r="AT7071" s="68"/>
    </row>
    <row r="7072" spans="1:46" x14ac:dyDescent="0.25">
      <c r="A7072" s="60">
        <v>107477.4682658948</v>
      </c>
      <c r="B7072" s="54">
        <f t="shared" si="279"/>
        <v>5</v>
      </c>
      <c r="C7072" s="54">
        <f t="shared" si="280"/>
        <v>7063</v>
      </c>
      <c r="D7072" s="60">
        <v>107477.4682658948</v>
      </c>
      <c r="G7072" s="63"/>
      <c r="I7072" s="64"/>
      <c r="J7072" s="64"/>
      <c r="K7072" s="65"/>
      <c r="M7072" s="64"/>
      <c r="N7072" s="66"/>
      <c r="O7072" s="66"/>
      <c r="Q7072" s="67"/>
      <c r="R7072" s="68"/>
      <c r="S7072" s="63"/>
      <c r="AC7072" s="63">
        <v>104274.61928264424</v>
      </c>
      <c r="AD7072" s="63"/>
      <c r="AE7072" s="54" t="s">
        <v>176</v>
      </c>
      <c r="AG7072" s="63"/>
      <c r="AK7072" s="64"/>
      <c r="AL7072" s="64"/>
      <c r="AM7072" s="65"/>
      <c r="AO7072" s="64"/>
      <c r="AP7072" s="66"/>
      <c r="AQ7072" s="66"/>
      <c r="AS7072" s="67"/>
      <c r="AT7072" s="68"/>
    </row>
    <row r="7073" spans="1:46" x14ac:dyDescent="0.25">
      <c r="A7073" s="60">
        <v>107492.73579715425</v>
      </c>
      <c r="B7073" s="54">
        <f t="shared" si="279"/>
        <v>6</v>
      </c>
      <c r="C7073" s="54">
        <f t="shared" si="280"/>
        <v>7064</v>
      </c>
      <c r="D7073" s="60">
        <v>107492.73579715425</v>
      </c>
      <c r="G7073" s="63"/>
      <c r="I7073" s="64"/>
      <c r="J7073" s="64"/>
      <c r="K7073" s="65"/>
      <c r="M7073" s="64"/>
      <c r="N7073" s="66"/>
      <c r="O7073" s="66"/>
      <c r="Q7073" s="67"/>
      <c r="R7073" s="68"/>
      <c r="S7073" s="63"/>
      <c r="AC7073" s="63">
        <v>104289.78250697162</v>
      </c>
      <c r="AD7073" s="63"/>
      <c r="AE7073" s="54" t="s">
        <v>177</v>
      </c>
      <c r="AG7073" s="63"/>
      <c r="AK7073" s="64"/>
      <c r="AL7073" s="64"/>
      <c r="AM7073" s="65"/>
      <c r="AO7073" s="64"/>
      <c r="AP7073" s="66"/>
      <c r="AQ7073" s="66"/>
      <c r="AS7073" s="67"/>
      <c r="AT7073" s="68"/>
    </row>
    <row r="7074" spans="1:46" x14ac:dyDescent="0.25">
      <c r="A7074" s="60">
        <v>107508.13103639893</v>
      </c>
      <c r="B7074" s="54">
        <f t="shared" si="279"/>
        <v>7</v>
      </c>
      <c r="C7074" s="54">
        <f t="shared" si="280"/>
        <v>7065</v>
      </c>
      <c r="D7074" s="60">
        <v>107508.13103639893</v>
      </c>
      <c r="G7074" s="63"/>
      <c r="I7074" s="64"/>
      <c r="J7074" s="64"/>
      <c r="K7074" s="65"/>
      <c r="M7074" s="64"/>
      <c r="N7074" s="66"/>
      <c r="O7074" s="66"/>
      <c r="Q7074" s="67"/>
      <c r="R7074" s="68"/>
      <c r="S7074" s="63"/>
      <c r="AC7074" s="63">
        <v>104303.93621275527</v>
      </c>
      <c r="AD7074" s="63"/>
      <c r="AE7074" s="54" t="s">
        <v>176</v>
      </c>
      <c r="AG7074" s="63"/>
      <c r="AK7074" s="64"/>
      <c r="AL7074" s="64"/>
      <c r="AM7074" s="65"/>
      <c r="AO7074" s="64"/>
      <c r="AP7074" s="66"/>
      <c r="AQ7074" s="66"/>
      <c r="AS7074" s="67"/>
      <c r="AT7074" s="68"/>
    </row>
    <row r="7075" spans="1:46" x14ac:dyDescent="0.25">
      <c r="A7075" s="60">
        <v>107523.64505170193</v>
      </c>
      <c r="B7075" s="54">
        <f t="shared" si="279"/>
        <v>8</v>
      </c>
      <c r="C7075" s="54">
        <f t="shared" si="280"/>
        <v>7066</v>
      </c>
      <c r="D7075" s="60">
        <v>107523.64505170193</v>
      </c>
      <c r="G7075" s="63"/>
      <c r="I7075" s="64"/>
      <c r="J7075" s="64"/>
      <c r="K7075" s="65"/>
      <c r="M7075" s="64"/>
      <c r="N7075" s="66"/>
      <c r="O7075" s="66"/>
      <c r="Q7075" s="67"/>
      <c r="R7075" s="68"/>
      <c r="S7075" s="63"/>
      <c r="AC7075" s="63">
        <v>104319.35089000221</v>
      </c>
      <c r="AD7075" s="63"/>
      <c r="AE7075" s="54" t="s">
        <v>177</v>
      </c>
      <c r="AG7075" s="63"/>
      <c r="AK7075" s="64"/>
      <c r="AL7075" s="64"/>
      <c r="AM7075" s="65"/>
      <c r="AO7075" s="64"/>
      <c r="AP7075" s="66"/>
      <c r="AQ7075" s="66"/>
      <c r="AS7075" s="67"/>
      <c r="AT7075" s="68"/>
    </row>
    <row r="7076" spans="1:46" x14ac:dyDescent="0.25">
      <c r="A7076" s="60">
        <v>107539.25811641524</v>
      </c>
      <c r="B7076" s="54">
        <f t="shared" si="279"/>
        <v>9</v>
      </c>
      <c r="C7076" s="54">
        <f t="shared" si="280"/>
        <v>7067</v>
      </c>
      <c r="D7076" s="60">
        <v>107539.25811641524</v>
      </c>
      <c r="G7076" s="63"/>
      <c r="I7076" s="64"/>
      <c r="J7076" s="64"/>
      <c r="K7076" s="65"/>
      <c r="M7076" s="64"/>
      <c r="N7076" s="66"/>
      <c r="O7076" s="66"/>
      <c r="Q7076" s="67"/>
      <c r="R7076" s="68"/>
      <c r="S7076" s="63"/>
      <c r="AC7076" s="63">
        <v>104333.31974631175</v>
      </c>
      <c r="AD7076" s="63"/>
      <c r="AE7076" s="54" t="s">
        <v>176</v>
      </c>
      <c r="AG7076" s="63"/>
      <c r="AK7076" s="64"/>
      <c r="AL7076" s="64"/>
      <c r="AM7076" s="65"/>
      <c r="AO7076" s="64"/>
      <c r="AP7076" s="66"/>
      <c r="AQ7076" s="66"/>
      <c r="AS7076" s="67"/>
      <c r="AT7076" s="68"/>
    </row>
    <row r="7077" spans="1:46" x14ac:dyDescent="0.25">
      <c r="A7077" s="60">
        <v>107554.94051616732</v>
      </c>
      <c r="B7077" s="54">
        <f t="shared" si="279"/>
        <v>10</v>
      </c>
      <c r="C7077" s="54">
        <f t="shared" si="280"/>
        <v>7068</v>
      </c>
      <c r="D7077" s="60">
        <v>107554.94051616732</v>
      </c>
      <c r="G7077" s="63"/>
      <c r="I7077" s="64"/>
      <c r="J7077" s="64"/>
      <c r="K7077" s="65"/>
      <c r="M7077" s="64"/>
      <c r="N7077" s="66"/>
      <c r="O7077" s="66"/>
      <c r="Q7077" s="67"/>
      <c r="R7077" s="68"/>
      <c r="S7077" s="63"/>
      <c r="AC7077" s="63">
        <v>104348.86108264932</v>
      </c>
      <c r="AD7077" s="63"/>
      <c r="AE7077" s="54" t="s">
        <v>177</v>
      </c>
      <c r="AG7077" s="63"/>
      <c r="AK7077" s="64"/>
      <c r="AL7077" s="64"/>
      <c r="AM7077" s="65"/>
      <c r="AO7077" s="64"/>
      <c r="AP7077" s="66"/>
      <c r="AQ7077" s="66"/>
      <c r="AS7077" s="67"/>
      <c r="AT7077" s="68"/>
    </row>
    <row r="7078" spans="1:46" x14ac:dyDescent="0.25">
      <c r="A7078" s="60">
        <v>107570.6652470082</v>
      </c>
      <c r="B7078" s="54">
        <f t="shared" si="279"/>
        <v>11</v>
      </c>
      <c r="C7078" s="54">
        <f t="shared" si="280"/>
        <v>7069</v>
      </c>
      <c r="D7078" s="60">
        <v>107570.6652470082</v>
      </c>
      <c r="G7078" s="63"/>
      <c r="I7078" s="64"/>
      <c r="J7078" s="64"/>
      <c r="K7078" s="65"/>
      <c r="M7078" s="64"/>
      <c r="N7078" s="66"/>
      <c r="O7078" s="66"/>
      <c r="Q7078" s="67"/>
      <c r="R7078" s="68"/>
      <c r="S7078" s="63"/>
      <c r="AC7078" s="63">
        <v>104362.79854300991</v>
      </c>
      <c r="AD7078" s="63"/>
      <c r="AE7078" s="54" t="s">
        <v>176</v>
      </c>
      <c r="AG7078" s="63"/>
      <c r="AK7078" s="64"/>
      <c r="AL7078" s="64"/>
      <c r="AM7078" s="65"/>
      <c r="AO7078" s="64"/>
      <c r="AP7078" s="66"/>
      <c r="AQ7078" s="66"/>
      <c r="AS7078" s="67"/>
      <c r="AT7078" s="68"/>
    </row>
    <row r="7079" spans="1:46" x14ac:dyDescent="0.25">
      <c r="A7079" s="60">
        <v>107586.38853644114</v>
      </c>
      <c r="B7079" s="54">
        <f t="shared" si="279"/>
        <v>12</v>
      </c>
      <c r="C7079" s="54">
        <f t="shared" si="280"/>
        <v>7070</v>
      </c>
      <c r="D7079" s="60">
        <v>107586.38853644114</v>
      </c>
      <c r="G7079" s="63"/>
      <c r="I7079" s="64"/>
      <c r="J7079" s="64"/>
      <c r="K7079" s="65"/>
      <c r="M7079" s="64"/>
      <c r="N7079" s="66"/>
      <c r="O7079" s="66"/>
      <c r="Q7079" s="67"/>
      <c r="R7079" s="68"/>
      <c r="S7079" s="63"/>
      <c r="AC7079" s="63">
        <v>104378.31906794291</v>
      </c>
      <c r="AD7079" s="63"/>
      <c r="AE7079" s="54" t="s">
        <v>177</v>
      </c>
      <c r="AG7079" s="63"/>
      <c r="AK7079" s="64"/>
      <c r="AL7079" s="64"/>
      <c r="AM7079" s="65"/>
      <c r="AO7079" s="64"/>
      <c r="AP7079" s="66"/>
      <c r="AQ7079" s="66"/>
      <c r="AS7079" s="67"/>
      <c r="AT7079" s="68"/>
    </row>
    <row r="7080" spans="1:46" x14ac:dyDescent="0.25">
      <c r="A7080" s="60">
        <v>107602.08500975603</v>
      </c>
      <c r="B7080" s="54">
        <f t="shared" si="279"/>
        <v>13</v>
      </c>
      <c r="C7080" s="54">
        <f t="shared" si="280"/>
        <v>7071</v>
      </c>
      <c r="D7080" s="60">
        <v>107602.08500975603</v>
      </c>
      <c r="G7080" s="63"/>
      <c r="I7080" s="64"/>
      <c r="J7080" s="64"/>
      <c r="K7080" s="65"/>
      <c r="M7080" s="64"/>
      <c r="N7080" s="66"/>
      <c r="O7080" s="66"/>
      <c r="Q7080" s="67"/>
      <c r="R7080" s="68"/>
      <c r="S7080" s="63"/>
      <c r="AC7080" s="63">
        <v>104392.39096071245</v>
      </c>
      <c r="AD7080" s="63"/>
      <c r="AE7080" s="54" t="s">
        <v>176</v>
      </c>
      <c r="AG7080" s="63"/>
      <c r="AK7080" s="64"/>
      <c r="AL7080" s="64"/>
      <c r="AM7080" s="65"/>
      <c r="AO7080" s="64"/>
      <c r="AP7080" s="66"/>
      <c r="AQ7080" s="66"/>
      <c r="AS7080" s="67"/>
      <c r="AT7080" s="68"/>
    </row>
    <row r="7081" spans="1:46" x14ac:dyDescent="0.25">
      <c r="A7081" s="60">
        <v>107617.70895790262</v>
      </c>
      <c r="B7081" s="54">
        <f t="shared" si="279"/>
        <v>14</v>
      </c>
      <c r="C7081" s="54">
        <f t="shared" si="280"/>
        <v>7072</v>
      </c>
      <c r="D7081" s="60">
        <v>107617.70895790262</v>
      </c>
      <c r="G7081" s="63"/>
      <c r="I7081" s="64"/>
      <c r="J7081" s="64"/>
      <c r="K7081" s="65"/>
      <c r="M7081" s="64"/>
      <c r="N7081" s="66"/>
      <c r="O7081" s="66"/>
      <c r="Q7081" s="67"/>
      <c r="R7081" s="68"/>
      <c r="S7081" s="63"/>
      <c r="AC7081" s="63">
        <v>104407.7474265201</v>
      </c>
      <c r="AD7081" s="63"/>
      <c r="AE7081" s="54" t="s">
        <v>177</v>
      </c>
      <c r="AG7081" s="63"/>
      <c r="AK7081" s="64"/>
      <c r="AL7081" s="64"/>
      <c r="AM7081" s="65"/>
      <c r="AO7081" s="64"/>
      <c r="AP7081" s="66"/>
      <c r="AQ7081" s="66"/>
      <c r="AS7081" s="67"/>
      <c r="AT7081" s="68"/>
    </row>
    <row r="7082" spans="1:46" x14ac:dyDescent="0.25">
      <c r="A7082" s="60">
        <v>107633.24572252342</v>
      </c>
      <c r="B7082" s="54">
        <f t="shared" si="279"/>
        <v>15</v>
      </c>
      <c r="C7082" s="54">
        <f t="shared" si="280"/>
        <v>7073</v>
      </c>
      <c r="D7082" s="60">
        <v>107633.24572252342</v>
      </c>
      <c r="G7082" s="63"/>
      <c r="I7082" s="64"/>
      <c r="J7082" s="64"/>
      <c r="K7082" s="65"/>
      <c r="M7082" s="64"/>
      <c r="N7082" s="66"/>
      <c r="O7082" s="66"/>
      <c r="Q7082" s="67"/>
      <c r="R7082" s="68"/>
      <c r="S7082" s="63"/>
      <c r="AC7082" s="63">
        <v>104422.09947964316</v>
      </c>
      <c r="AD7082" s="63"/>
      <c r="AE7082" s="54" t="s">
        <v>176</v>
      </c>
      <c r="AG7082" s="63"/>
      <c r="AK7082" s="64"/>
      <c r="AL7082" s="64"/>
      <c r="AM7082" s="65"/>
      <c r="AO7082" s="64"/>
      <c r="AP7082" s="66"/>
      <c r="AQ7082" s="66"/>
      <c r="AS7082" s="67"/>
      <c r="AT7082" s="68"/>
    </row>
    <row r="7083" spans="1:46" x14ac:dyDescent="0.25">
      <c r="A7083" s="60">
        <v>107648.65970556298</v>
      </c>
      <c r="B7083" s="54">
        <f t="shared" si="279"/>
        <v>16</v>
      </c>
      <c r="C7083" s="54">
        <f t="shared" si="280"/>
        <v>7074</v>
      </c>
      <c r="D7083" s="60">
        <v>107648.65970556298</v>
      </c>
      <c r="G7083" s="63"/>
      <c r="I7083" s="64"/>
      <c r="J7083" s="64"/>
      <c r="K7083" s="65"/>
      <c r="M7083" s="64"/>
      <c r="N7083" s="66"/>
      <c r="O7083" s="66"/>
      <c r="Q7083" s="67"/>
      <c r="R7083" s="68"/>
      <c r="S7083" s="63"/>
      <c r="AC7083" s="63">
        <v>104437.1748279538</v>
      </c>
      <c r="AD7083" s="63"/>
      <c r="AE7083" s="54" t="s">
        <v>177</v>
      </c>
      <c r="AG7083" s="63"/>
      <c r="AK7083" s="64"/>
      <c r="AL7083" s="64"/>
      <c r="AM7083" s="65"/>
      <c r="AO7083" s="64"/>
      <c r="AP7083" s="66"/>
      <c r="AQ7083" s="66"/>
      <c r="AS7083" s="67"/>
      <c r="AT7083" s="68"/>
    </row>
    <row r="7084" spans="1:46" x14ac:dyDescent="0.25">
      <c r="A7084" s="60">
        <v>107663.95271909796</v>
      </c>
      <c r="B7084" s="54">
        <f t="shared" si="279"/>
        <v>17</v>
      </c>
      <c r="C7084" s="54">
        <f t="shared" si="280"/>
        <v>7075</v>
      </c>
      <c r="D7084" s="60">
        <v>107663.95271909796</v>
      </c>
      <c r="G7084" s="63"/>
      <c r="I7084" s="64"/>
      <c r="J7084" s="64"/>
      <c r="K7084" s="65"/>
      <c r="M7084" s="64"/>
      <c r="N7084" s="66"/>
      <c r="O7084" s="66"/>
      <c r="Q7084" s="67"/>
      <c r="R7084" s="68"/>
      <c r="S7084" s="63"/>
      <c r="AC7084" s="63">
        <v>104451.89750124328</v>
      </c>
      <c r="AD7084" s="63"/>
      <c r="AE7084" s="54" t="s">
        <v>176</v>
      </c>
      <c r="AG7084" s="63"/>
      <c r="AK7084" s="64"/>
      <c r="AL7084" s="64"/>
      <c r="AM7084" s="65"/>
      <c r="AO7084" s="64"/>
      <c r="AP7084" s="66"/>
      <c r="AQ7084" s="66"/>
      <c r="AS7084" s="67"/>
      <c r="AT7084" s="68"/>
    </row>
    <row r="7085" spans="1:46" x14ac:dyDescent="0.25">
      <c r="A7085" s="60">
        <v>107679.10670094984</v>
      </c>
      <c r="B7085" s="54">
        <f t="shared" si="279"/>
        <v>18</v>
      </c>
      <c r="C7085" s="54">
        <f t="shared" si="280"/>
        <v>7076</v>
      </c>
      <c r="D7085" s="60">
        <v>107679.10670094984</v>
      </c>
      <c r="G7085" s="63"/>
      <c r="I7085" s="64"/>
      <c r="J7085" s="64"/>
      <c r="K7085" s="65"/>
      <c r="M7085" s="64"/>
      <c r="N7085" s="66"/>
      <c r="O7085" s="66"/>
      <c r="Q7085" s="67"/>
      <c r="R7085" s="68"/>
      <c r="S7085" s="63"/>
      <c r="AC7085" s="63">
        <v>104466.62115876283</v>
      </c>
      <c r="AD7085" s="63"/>
      <c r="AE7085" s="54" t="s">
        <v>177</v>
      </c>
      <c r="AG7085" s="63"/>
      <c r="AK7085" s="64"/>
      <c r="AL7085" s="64"/>
      <c r="AM7085" s="65"/>
      <c r="AO7085" s="64"/>
      <c r="AP7085" s="66"/>
      <c r="AQ7085" s="66"/>
      <c r="AS7085" s="67"/>
      <c r="AT7085" s="68"/>
    </row>
    <row r="7086" spans="1:46" x14ac:dyDescent="0.25">
      <c r="A7086" s="60">
        <v>107694.14115690021</v>
      </c>
      <c r="B7086" s="54">
        <f t="shared" si="279"/>
        <v>19</v>
      </c>
      <c r="C7086" s="54">
        <f t="shared" si="280"/>
        <v>7077</v>
      </c>
      <c r="D7086" s="60">
        <v>107694.14115690021</v>
      </c>
      <c r="G7086" s="63"/>
      <c r="I7086" s="64"/>
      <c r="J7086" s="64"/>
      <c r="K7086" s="65"/>
      <c r="M7086" s="64"/>
      <c r="N7086" s="66"/>
      <c r="O7086" s="66"/>
      <c r="Q7086" s="67"/>
      <c r="R7086" s="68"/>
      <c r="S7086" s="63"/>
      <c r="AC7086" s="63">
        <v>104481.72030629916</v>
      </c>
      <c r="AD7086" s="63"/>
      <c r="AE7086" s="54" t="s">
        <v>176</v>
      </c>
      <c r="AG7086" s="63"/>
      <c r="AK7086" s="64"/>
      <c r="AL7086" s="64"/>
      <c r="AM7086" s="65"/>
      <c r="AO7086" s="64"/>
      <c r="AP7086" s="66"/>
      <c r="AQ7086" s="66"/>
      <c r="AS7086" s="67"/>
      <c r="AT7086" s="68"/>
    </row>
    <row r="7087" spans="1:46" x14ac:dyDescent="0.25">
      <c r="A7087" s="60">
        <v>107709.05586684495</v>
      </c>
      <c r="B7087" s="54">
        <f t="shared" si="279"/>
        <v>20</v>
      </c>
      <c r="C7087" s="54">
        <f t="shared" si="280"/>
        <v>7078</v>
      </c>
      <c r="D7087" s="60">
        <v>107709.05586684495</v>
      </c>
      <c r="G7087" s="63"/>
      <c r="I7087" s="64"/>
      <c r="J7087" s="64"/>
      <c r="K7087" s="65"/>
      <c r="M7087" s="64"/>
      <c r="N7087" s="66"/>
      <c r="O7087" s="66"/>
      <c r="Q7087" s="67"/>
      <c r="R7087" s="68"/>
      <c r="S7087" s="63"/>
      <c r="AC7087" s="63">
        <v>104496.09020340024</v>
      </c>
      <c r="AD7087" s="63"/>
      <c r="AE7087" s="54" t="s">
        <v>177</v>
      </c>
      <c r="AG7087" s="63"/>
      <c r="AK7087" s="64"/>
      <c r="AL7087" s="64"/>
      <c r="AM7087" s="65"/>
      <c r="AO7087" s="64"/>
      <c r="AP7087" s="66"/>
      <c r="AQ7087" s="66"/>
      <c r="AS7087" s="67"/>
      <c r="AT7087" s="68"/>
    </row>
    <row r="7088" spans="1:46" x14ac:dyDescent="0.25">
      <c r="A7088" s="60">
        <v>107723.88535597082</v>
      </c>
      <c r="B7088" s="54">
        <f t="shared" si="279"/>
        <v>21</v>
      </c>
      <c r="C7088" s="54">
        <f t="shared" si="280"/>
        <v>7079</v>
      </c>
      <c r="D7088" s="60">
        <v>107723.88535597082</v>
      </c>
      <c r="G7088" s="63"/>
      <c r="I7088" s="64"/>
      <c r="J7088" s="64"/>
      <c r="K7088" s="65"/>
      <c r="M7088" s="64"/>
      <c r="N7088" s="66"/>
      <c r="O7088" s="66"/>
      <c r="Q7088" s="67"/>
      <c r="R7088" s="68"/>
      <c r="S7088" s="63"/>
      <c r="AC7088" s="63">
        <v>104511.48306170525</v>
      </c>
      <c r="AD7088" s="63"/>
      <c r="AE7088" s="54" t="s">
        <v>176</v>
      </c>
      <c r="AG7088" s="63"/>
      <c r="AK7088" s="64"/>
      <c r="AL7088" s="64"/>
      <c r="AM7088" s="65"/>
      <c r="AO7088" s="64"/>
      <c r="AP7088" s="66"/>
      <c r="AQ7088" s="66"/>
      <c r="AS7088" s="67"/>
      <c r="AT7088" s="68"/>
    </row>
    <row r="7089" spans="1:46" x14ac:dyDescent="0.25">
      <c r="A7089" s="60">
        <v>107738.64250947349</v>
      </c>
      <c r="B7089" s="54">
        <f t="shared" si="279"/>
        <v>22</v>
      </c>
      <c r="C7089" s="54">
        <f t="shared" si="280"/>
        <v>7080</v>
      </c>
      <c r="D7089" s="60">
        <v>107738.64250947349</v>
      </c>
      <c r="G7089" s="63"/>
      <c r="I7089" s="64"/>
      <c r="J7089" s="64"/>
      <c r="K7089" s="65"/>
      <c r="M7089" s="64"/>
      <c r="N7089" s="66"/>
      <c r="O7089" s="66"/>
      <c r="Q7089" s="67"/>
      <c r="R7089" s="68"/>
      <c r="S7089" s="63"/>
      <c r="AC7089" s="63">
        <v>104525.57698595151</v>
      </c>
      <c r="AD7089" s="63"/>
      <c r="AE7089" s="54" t="s">
        <v>177</v>
      </c>
      <c r="AG7089" s="63"/>
      <c r="AK7089" s="64"/>
      <c r="AL7089" s="64"/>
      <c r="AM7089" s="65"/>
      <c r="AO7089" s="64"/>
      <c r="AP7089" s="66"/>
      <c r="AQ7089" s="66"/>
      <c r="AS7089" s="67"/>
      <c r="AT7089" s="68"/>
    </row>
    <row r="7090" spans="1:46" x14ac:dyDescent="0.25">
      <c r="A7090" s="60">
        <v>107753.37124876259</v>
      </c>
      <c r="B7090" s="54">
        <f t="shared" si="279"/>
        <v>23</v>
      </c>
      <c r="C7090" s="54">
        <f t="shared" si="280"/>
        <v>7081</v>
      </c>
      <c r="D7090" s="60">
        <v>107753.37124876259</v>
      </c>
      <c r="G7090" s="63"/>
      <c r="I7090" s="64"/>
      <c r="J7090" s="64"/>
      <c r="K7090" s="65"/>
      <c r="M7090" s="64"/>
      <c r="N7090" s="66"/>
      <c r="O7090" s="66"/>
      <c r="Q7090" s="67"/>
      <c r="R7090" s="68"/>
      <c r="S7090" s="63"/>
      <c r="AC7090" s="63">
        <v>104541.12296018796</v>
      </c>
      <c r="AD7090" s="63"/>
      <c r="AE7090" s="54" t="s">
        <v>176</v>
      </c>
      <c r="AG7090" s="63"/>
      <c r="AK7090" s="64"/>
      <c r="AL7090" s="64"/>
      <c r="AM7090" s="65"/>
      <c r="AO7090" s="64"/>
      <c r="AP7090" s="66"/>
      <c r="AQ7090" s="66"/>
      <c r="AS7090" s="67"/>
      <c r="AT7090" s="68"/>
    </row>
    <row r="7091" spans="1:46" x14ac:dyDescent="0.25">
      <c r="A7091" s="60">
        <v>107768.09050601535</v>
      </c>
      <c r="B7091" s="54">
        <f t="shared" si="279"/>
        <v>24</v>
      </c>
      <c r="C7091" s="54">
        <f t="shared" si="280"/>
        <v>7082</v>
      </c>
      <c r="D7091" s="60">
        <v>107768.09050601535</v>
      </c>
      <c r="G7091" s="63"/>
      <c r="I7091" s="64"/>
      <c r="J7091" s="64"/>
      <c r="K7091" s="65"/>
      <c r="M7091" s="64"/>
      <c r="N7091" s="66"/>
      <c r="O7091" s="66"/>
      <c r="Q7091" s="67"/>
      <c r="R7091" s="68"/>
      <c r="S7091" s="63"/>
      <c r="AC7091" s="63">
        <v>104555.08236881765</v>
      </c>
      <c r="AD7091" s="63"/>
      <c r="AE7091" s="54" t="s">
        <v>177</v>
      </c>
      <c r="AG7091" s="63"/>
      <c r="AK7091" s="64"/>
      <c r="AL7091" s="64"/>
      <c r="AM7091" s="65"/>
      <c r="AO7091" s="64"/>
      <c r="AP7091" s="66"/>
      <c r="AQ7091" s="66"/>
      <c r="AS7091" s="67"/>
      <c r="AT7091" s="68"/>
    </row>
    <row r="7092" spans="1:46" x14ac:dyDescent="0.25">
      <c r="A7092" s="60">
        <v>107782.8464125162</v>
      </c>
      <c r="B7092" s="54">
        <f t="shared" si="279"/>
        <v>1</v>
      </c>
      <c r="C7092" s="54">
        <f t="shared" si="280"/>
        <v>7083</v>
      </c>
      <c r="D7092" s="60">
        <v>107782.8464125162</v>
      </c>
      <c r="G7092" s="63"/>
      <c r="I7092" s="64"/>
      <c r="J7092" s="64"/>
      <c r="K7092" s="65"/>
      <c r="M7092" s="64"/>
      <c r="N7092" s="66"/>
      <c r="O7092" s="66"/>
      <c r="Q7092" s="67"/>
      <c r="R7092" s="68"/>
      <c r="S7092" s="63"/>
      <c r="AC7092" s="63">
        <v>104570.62589597842</v>
      </c>
      <c r="AD7092" s="63"/>
      <c r="AE7092" s="54" t="s">
        <v>176</v>
      </c>
      <c r="AG7092" s="63"/>
      <c r="AK7092" s="64"/>
      <c r="AL7092" s="64"/>
      <c r="AM7092" s="65"/>
      <c r="AO7092" s="64"/>
      <c r="AP7092" s="66"/>
      <c r="AQ7092" s="66"/>
      <c r="AS7092" s="67"/>
      <c r="AT7092" s="68"/>
    </row>
    <row r="7093" spans="1:46" x14ac:dyDescent="0.25">
      <c r="A7093" s="60">
        <v>107797.65619727317</v>
      </c>
      <c r="B7093" s="54">
        <f t="shared" si="279"/>
        <v>2</v>
      </c>
      <c r="C7093" s="54">
        <f t="shared" si="280"/>
        <v>7084</v>
      </c>
      <c r="D7093" s="60">
        <v>107797.65619727317</v>
      </c>
      <c r="G7093" s="63"/>
      <c r="I7093" s="64"/>
      <c r="J7093" s="64"/>
      <c r="K7093" s="65"/>
      <c r="M7093" s="64"/>
      <c r="N7093" s="66"/>
      <c r="O7093" s="66"/>
      <c r="Q7093" s="67"/>
      <c r="R7093" s="68"/>
      <c r="S7093" s="63"/>
      <c r="AC7093" s="63">
        <v>104584.61863155151</v>
      </c>
      <c r="AD7093" s="63"/>
      <c r="AE7093" s="54" t="s">
        <v>177</v>
      </c>
      <c r="AG7093" s="63"/>
      <c r="AK7093" s="64"/>
      <c r="AL7093" s="64"/>
      <c r="AM7093" s="65"/>
      <c r="AO7093" s="64"/>
      <c r="AP7093" s="66"/>
      <c r="AQ7093" s="66"/>
      <c r="AS7093" s="67"/>
      <c r="AT7093" s="68"/>
    </row>
    <row r="7094" spans="1:46" x14ac:dyDescent="0.25">
      <c r="A7094" s="60">
        <v>107812.56072180206</v>
      </c>
      <c r="B7094" s="54">
        <f t="shared" si="279"/>
        <v>3</v>
      </c>
      <c r="C7094" s="54">
        <f t="shared" si="280"/>
        <v>7085</v>
      </c>
      <c r="D7094" s="60">
        <v>107812.56072180206</v>
      </c>
      <c r="G7094" s="63"/>
      <c r="I7094" s="64"/>
      <c r="J7094" s="64"/>
      <c r="K7094" s="65"/>
      <c r="M7094" s="64"/>
      <c r="N7094" s="66"/>
      <c r="O7094" s="66"/>
      <c r="Q7094" s="67"/>
      <c r="R7094" s="68"/>
      <c r="S7094" s="63"/>
      <c r="AC7094" s="63">
        <v>104600.01760164229</v>
      </c>
      <c r="AD7094" s="63"/>
      <c r="AE7094" s="54" t="s">
        <v>176</v>
      </c>
      <c r="AG7094" s="63"/>
      <c r="AK7094" s="64"/>
      <c r="AL7094" s="64"/>
      <c r="AM7094" s="65"/>
      <c r="AO7094" s="64"/>
      <c r="AP7094" s="66"/>
      <c r="AQ7094" s="66"/>
      <c r="AS7094" s="67"/>
      <c r="AT7094" s="68"/>
    </row>
    <row r="7095" spans="1:46" x14ac:dyDescent="0.25">
      <c r="A7095" s="60">
        <v>107827.56810982944</v>
      </c>
      <c r="B7095" s="54">
        <f t="shared" si="279"/>
        <v>4</v>
      </c>
      <c r="C7095" s="54">
        <f t="shared" si="280"/>
        <v>7086</v>
      </c>
      <c r="D7095" s="60">
        <v>107827.56810982944</v>
      </c>
      <c r="G7095" s="63"/>
      <c r="I7095" s="64"/>
      <c r="J7095" s="64"/>
      <c r="K7095" s="65"/>
      <c r="M7095" s="64"/>
      <c r="N7095" s="66"/>
      <c r="O7095" s="66"/>
      <c r="Q7095" s="67"/>
      <c r="R7095" s="68"/>
      <c r="S7095" s="63"/>
      <c r="AC7095" s="63">
        <v>104614.1996798981</v>
      </c>
      <c r="AD7095" s="63"/>
      <c r="AE7095" s="54" t="s">
        <v>177</v>
      </c>
      <c r="AG7095" s="63"/>
      <c r="AK7095" s="64"/>
      <c r="AL7095" s="64"/>
      <c r="AM7095" s="65"/>
      <c r="AO7095" s="64"/>
      <c r="AP7095" s="66"/>
      <c r="AQ7095" s="66"/>
      <c r="AS7095" s="67"/>
      <c r="AT7095" s="68"/>
    </row>
    <row r="7096" spans="1:46" x14ac:dyDescent="0.25">
      <c r="A7096" s="60">
        <v>107842.70704077184</v>
      </c>
      <c r="B7096" s="54">
        <f t="shared" si="279"/>
        <v>5</v>
      </c>
      <c r="C7096" s="54">
        <f t="shared" si="280"/>
        <v>7087</v>
      </c>
      <c r="D7096" s="60">
        <v>107842.70704077184</v>
      </c>
      <c r="G7096" s="63"/>
      <c r="I7096" s="64"/>
      <c r="J7096" s="64"/>
      <c r="K7096" s="65"/>
      <c r="M7096" s="64"/>
      <c r="N7096" s="66"/>
      <c r="O7096" s="66"/>
      <c r="Q7096" s="67"/>
      <c r="R7096" s="68"/>
      <c r="S7096" s="63"/>
      <c r="AC7096" s="63">
        <v>104629.33982021548</v>
      </c>
      <c r="AD7096" s="63"/>
      <c r="AE7096" s="54" t="s">
        <v>176</v>
      </c>
      <c r="AG7096" s="63"/>
      <c r="AK7096" s="64"/>
      <c r="AL7096" s="64"/>
      <c r="AM7096" s="65"/>
      <c r="AO7096" s="64"/>
      <c r="AP7096" s="66"/>
      <c r="AQ7096" s="66"/>
      <c r="AS7096" s="67"/>
      <c r="AT7096" s="68"/>
    </row>
    <row r="7097" spans="1:46" x14ac:dyDescent="0.25">
      <c r="A7097" s="60">
        <v>107857.97084255982</v>
      </c>
      <c r="B7097" s="54">
        <f t="shared" si="279"/>
        <v>6</v>
      </c>
      <c r="C7097" s="54">
        <f t="shared" si="280"/>
        <v>7088</v>
      </c>
      <c r="D7097" s="60">
        <v>107857.97084255982</v>
      </c>
      <c r="G7097" s="63"/>
      <c r="I7097" s="64"/>
      <c r="J7097" s="64"/>
      <c r="K7097" s="65"/>
      <c r="M7097" s="64"/>
      <c r="N7097" s="66"/>
      <c r="O7097" s="66"/>
      <c r="Q7097" s="67"/>
      <c r="R7097" s="68"/>
      <c r="S7097" s="63"/>
      <c r="AC7097" s="63">
        <v>104643.82511246111</v>
      </c>
      <c r="AD7097" s="63"/>
      <c r="AE7097" s="54" t="s">
        <v>177</v>
      </c>
      <c r="AG7097" s="63"/>
      <c r="AK7097" s="64"/>
      <c r="AL7097" s="64"/>
      <c r="AM7097" s="65"/>
      <c r="AO7097" s="64"/>
      <c r="AP7097" s="66"/>
      <c r="AQ7097" s="66"/>
      <c r="AS7097" s="67"/>
      <c r="AT7097" s="68"/>
    </row>
    <row r="7098" spans="1:46" x14ac:dyDescent="0.25">
      <c r="A7098" s="60">
        <v>107873.37051218748</v>
      </c>
      <c r="B7098" s="54">
        <f t="shared" si="279"/>
        <v>7</v>
      </c>
      <c r="C7098" s="54">
        <f t="shared" si="280"/>
        <v>7089</v>
      </c>
      <c r="D7098" s="60">
        <v>107873.37051218748</v>
      </c>
      <c r="G7098" s="63"/>
      <c r="I7098" s="64"/>
      <c r="J7098" s="64"/>
      <c r="K7098" s="65"/>
      <c r="M7098" s="64"/>
      <c r="N7098" s="66"/>
      <c r="O7098" s="66"/>
      <c r="Q7098" s="67"/>
      <c r="R7098" s="68"/>
      <c r="S7098" s="63"/>
      <c r="AC7098" s="63">
        <v>104658.63365879236</v>
      </c>
      <c r="AD7098" s="63"/>
      <c r="AE7098" s="54" t="s">
        <v>176</v>
      </c>
      <c r="AG7098" s="63"/>
      <c r="AK7098" s="64"/>
      <c r="AL7098" s="64"/>
      <c r="AM7098" s="65"/>
      <c r="AO7098" s="64"/>
      <c r="AP7098" s="66"/>
      <c r="AQ7098" s="66"/>
      <c r="AS7098" s="67"/>
      <c r="AT7098" s="68"/>
    </row>
    <row r="7099" spans="1:46" x14ac:dyDescent="0.25">
      <c r="A7099" s="60">
        <v>107888.88273302699</v>
      </c>
      <c r="B7099" s="54">
        <f t="shared" si="279"/>
        <v>8</v>
      </c>
      <c r="C7099" s="54">
        <f t="shared" si="280"/>
        <v>7090</v>
      </c>
      <c r="D7099" s="60">
        <v>107888.88273302699</v>
      </c>
      <c r="G7099" s="63"/>
      <c r="I7099" s="64"/>
      <c r="J7099" s="64"/>
      <c r="K7099" s="65"/>
      <c r="M7099" s="64"/>
      <c r="N7099" s="66"/>
      <c r="O7099" s="66"/>
      <c r="Q7099" s="67"/>
      <c r="R7099" s="68"/>
      <c r="S7099" s="63"/>
      <c r="AC7099" s="63">
        <v>104673.4728097287</v>
      </c>
      <c r="AD7099" s="63"/>
      <c r="AE7099" s="54" t="s">
        <v>177</v>
      </c>
      <c r="AG7099" s="63"/>
      <c r="AK7099" s="64"/>
      <c r="AL7099" s="64"/>
      <c r="AM7099" s="65"/>
      <c r="AO7099" s="64"/>
      <c r="AP7099" s="66"/>
      <c r="AQ7099" s="66"/>
      <c r="AS7099" s="67"/>
      <c r="AT7099" s="68"/>
    </row>
    <row r="7100" spans="1:46" x14ac:dyDescent="0.25">
      <c r="A7100" s="60">
        <v>107904.49849775573</v>
      </c>
      <c r="B7100" s="54">
        <f t="shared" si="279"/>
        <v>9</v>
      </c>
      <c r="C7100" s="54">
        <f t="shared" si="280"/>
        <v>7091</v>
      </c>
      <c r="D7100" s="60">
        <v>107904.49849775573</v>
      </c>
      <c r="G7100" s="63"/>
      <c r="I7100" s="64"/>
      <c r="J7100" s="64"/>
      <c r="K7100" s="65"/>
      <c r="M7100" s="64"/>
      <c r="N7100" s="66"/>
      <c r="O7100" s="66"/>
      <c r="Q7100" s="67"/>
      <c r="R7100" s="68"/>
      <c r="S7100" s="63"/>
      <c r="AC7100" s="63">
        <v>104687.93511278648</v>
      </c>
      <c r="AD7100" s="63"/>
      <c r="AE7100" s="54" t="s">
        <v>176</v>
      </c>
      <c r="AG7100" s="63"/>
      <c r="AK7100" s="64"/>
      <c r="AL7100" s="64"/>
      <c r="AM7100" s="65"/>
      <c r="AO7100" s="64"/>
      <c r="AP7100" s="66"/>
      <c r="AQ7100" s="66"/>
      <c r="AS7100" s="67"/>
      <c r="AT7100" s="68"/>
    </row>
    <row r="7101" spans="1:46" x14ac:dyDescent="0.25">
      <c r="A7101" s="60">
        <v>107920.18168599065</v>
      </c>
      <c r="B7101" s="54">
        <f t="shared" si="279"/>
        <v>10</v>
      </c>
      <c r="C7101" s="54">
        <f t="shared" si="280"/>
        <v>7092</v>
      </c>
      <c r="D7101" s="60">
        <v>107920.18168599065</v>
      </c>
      <c r="G7101" s="63"/>
      <c r="I7101" s="64"/>
      <c r="J7101" s="64"/>
      <c r="K7101" s="65"/>
      <c r="M7101" s="64"/>
      <c r="N7101" s="66"/>
      <c r="O7101" s="66"/>
      <c r="Q7101" s="67"/>
      <c r="R7101" s="68"/>
      <c r="S7101" s="63"/>
      <c r="AC7101" s="63">
        <v>104703.10853070067</v>
      </c>
      <c r="AD7101" s="63"/>
      <c r="AE7101" s="54" t="s">
        <v>177</v>
      </c>
      <c r="AG7101" s="63"/>
      <c r="AK7101" s="64"/>
      <c r="AL7101" s="64"/>
      <c r="AM7101" s="65"/>
      <c r="AO7101" s="64"/>
      <c r="AP7101" s="66"/>
      <c r="AQ7101" s="66"/>
      <c r="AS7101" s="67"/>
      <c r="AT7101" s="68"/>
    </row>
    <row r="7102" spans="1:46" x14ac:dyDescent="0.25">
      <c r="A7102" s="60">
        <v>107935.90623173444</v>
      </c>
      <c r="B7102" s="54">
        <f t="shared" si="279"/>
        <v>11</v>
      </c>
      <c r="C7102" s="54">
        <f t="shared" si="280"/>
        <v>7093</v>
      </c>
      <c r="D7102" s="60">
        <v>107935.90623173444</v>
      </c>
      <c r="G7102" s="63"/>
      <c r="I7102" s="64"/>
      <c r="J7102" s="64"/>
      <c r="K7102" s="65"/>
      <c r="M7102" s="64"/>
      <c r="N7102" s="66"/>
      <c r="O7102" s="66"/>
      <c r="Q7102" s="67"/>
      <c r="R7102" s="68"/>
      <c r="S7102" s="63"/>
      <c r="AC7102" s="63">
        <v>104717.27842527349</v>
      </c>
      <c r="AD7102" s="63"/>
      <c r="AE7102" s="54" t="s">
        <v>176</v>
      </c>
      <c r="AG7102" s="63"/>
      <c r="AK7102" s="64"/>
      <c r="AL7102" s="64"/>
      <c r="AM7102" s="65"/>
      <c r="AO7102" s="64"/>
      <c r="AP7102" s="66"/>
      <c r="AQ7102" s="66"/>
      <c r="AS7102" s="67"/>
      <c r="AT7102" s="68"/>
    </row>
    <row r="7103" spans="1:46" x14ac:dyDescent="0.25">
      <c r="A7103" s="60">
        <v>107951.63284920622</v>
      </c>
      <c r="B7103" s="54">
        <f t="shared" si="279"/>
        <v>12</v>
      </c>
      <c r="C7103" s="54">
        <f t="shared" si="280"/>
        <v>7094</v>
      </c>
      <c r="D7103" s="60">
        <v>107951.63284920622</v>
      </c>
      <c r="G7103" s="63"/>
      <c r="I7103" s="64"/>
      <c r="J7103" s="64"/>
      <c r="K7103" s="65"/>
      <c r="M7103" s="64"/>
      <c r="N7103" s="66"/>
      <c r="O7103" s="66"/>
      <c r="Q7103" s="67"/>
      <c r="R7103" s="68"/>
      <c r="S7103" s="63"/>
      <c r="AC7103" s="63">
        <v>104732.70595853264</v>
      </c>
      <c r="AD7103" s="63"/>
      <c r="AE7103" s="54" t="s">
        <v>177</v>
      </c>
      <c r="AG7103" s="63"/>
      <c r="AK7103" s="64"/>
      <c r="AL7103" s="64"/>
      <c r="AM7103" s="65"/>
      <c r="AO7103" s="64"/>
      <c r="AP7103" s="66"/>
      <c r="AQ7103" s="66"/>
      <c r="AS7103" s="67"/>
      <c r="AT7103" s="68"/>
    </row>
    <row r="7104" spans="1:46" x14ac:dyDescent="0.25">
      <c r="A7104" s="60">
        <v>107967.32620061887</v>
      </c>
      <c r="B7104" s="54">
        <f t="shared" si="279"/>
        <v>13</v>
      </c>
      <c r="C7104" s="54">
        <f t="shared" si="280"/>
        <v>7095</v>
      </c>
      <c r="D7104" s="60">
        <v>107967.32620061887</v>
      </c>
      <c r="G7104" s="63"/>
      <c r="I7104" s="64"/>
      <c r="J7104" s="64"/>
      <c r="K7104" s="65"/>
      <c r="M7104" s="64"/>
      <c r="N7104" s="66"/>
      <c r="O7104" s="66"/>
      <c r="Q7104" s="67"/>
      <c r="R7104" s="68"/>
      <c r="S7104" s="63"/>
      <c r="AC7104" s="63">
        <v>104746.70015091263</v>
      </c>
      <c r="AD7104" s="63"/>
      <c r="AE7104" s="54" t="s">
        <v>176</v>
      </c>
      <c r="AG7104" s="63"/>
      <c r="AK7104" s="64"/>
      <c r="AL7104" s="64"/>
      <c r="AM7104" s="65"/>
      <c r="AO7104" s="64"/>
      <c r="AP7104" s="66"/>
      <c r="AQ7104" s="66"/>
      <c r="AS7104" s="67"/>
      <c r="AT7104" s="68"/>
    </row>
    <row r="7105" spans="1:46" x14ac:dyDescent="0.25">
      <c r="A7105" s="60">
        <v>107982.95545768226</v>
      </c>
      <c r="B7105" s="54">
        <f t="shared" si="279"/>
        <v>14</v>
      </c>
      <c r="C7105" s="54">
        <f t="shared" si="280"/>
        <v>7096</v>
      </c>
      <c r="D7105" s="60">
        <v>107982.95545768226</v>
      </c>
      <c r="G7105" s="63"/>
      <c r="I7105" s="64"/>
      <c r="J7105" s="64"/>
      <c r="K7105" s="65"/>
      <c r="M7105" s="64"/>
      <c r="N7105" s="66"/>
      <c r="O7105" s="66"/>
      <c r="Q7105" s="67"/>
      <c r="R7105" s="68"/>
      <c r="S7105" s="63"/>
      <c r="AC7105" s="63">
        <v>104762.25944188144</v>
      </c>
      <c r="AD7105" s="63"/>
      <c r="AE7105" s="54" t="s">
        <v>177</v>
      </c>
      <c r="AG7105" s="63"/>
      <c r="AK7105" s="64"/>
      <c r="AL7105" s="64"/>
      <c r="AM7105" s="65"/>
      <c r="AO7105" s="64"/>
      <c r="AP7105" s="66"/>
      <c r="AQ7105" s="66"/>
      <c r="AS7105" s="67"/>
      <c r="AT7105" s="68"/>
    </row>
    <row r="7106" spans="1:46" x14ac:dyDescent="0.25">
      <c r="A7106" s="60">
        <v>107998.48692720197</v>
      </c>
      <c r="B7106" s="54">
        <f t="shared" si="279"/>
        <v>15</v>
      </c>
      <c r="C7106" s="54">
        <f t="shared" si="280"/>
        <v>7097</v>
      </c>
      <c r="D7106" s="60">
        <v>107998.48692720197</v>
      </c>
      <c r="G7106" s="63"/>
      <c r="I7106" s="64"/>
      <c r="J7106" s="64"/>
      <c r="K7106" s="65"/>
      <c r="M7106" s="64"/>
      <c r="N7106" s="66"/>
      <c r="O7106" s="66"/>
      <c r="Q7106" s="67"/>
      <c r="R7106" s="68"/>
      <c r="S7106" s="63"/>
      <c r="AC7106" s="63">
        <v>104776.23595922906</v>
      </c>
      <c r="AD7106" s="63"/>
      <c r="AE7106" s="54" t="s">
        <v>176</v>
      </c>
      <c r="AG7106" s="63"/>
      <c r="AK7106" s="64"/>
      <c r="AL7106" s="64"/>
      <c r="AM7106" s="65"/>
      <c r="AO7106" s="64"/>
      <c r="AP7106" s="66"/>
      <c r="AQ7106" s="66"/>
      <c r="AS7106" s="67"/>
      <c r="AT7106" s="68"/>
    </row>
    <row r="7107" spans="1:46" x14ac:dyDescent="0.25">
      <c r="A7107" s="60">
        <v>108013.90705230972</v>
      </c>
      <c r="B7107" s="54">
        <f t="shared" si="279"/>
        <v>16</v>
      </c>
      <c r="C7107" s="54">
        <f t="shared" si="280"/>
        <v>7098</v>
      </c>
      <c r="D7107" s="60">
        <v>108013.90705230972</v>
      </c>
      <c r="G7107" s="63"/>
      <c r="I7107" s="64"/>
      <c r="J7107" s="64"/>
      <c r="K7107" s="65"/>
      <c r="M7107" s="64"/>
      <c r="N7107" s="66"/>
      <c r="O7107" s="66"/>
      <c r="Q7107" s="67"/>
      <c r="R7107" s="68"/>
      <c r="S7107" s="63"/>
      <c r="AC7107" s="63">
        <v>104791.77889842167</v>
      </c>
      <c r="AD7107" s="63"/>
      <c r="AE7107" s="54" t="s">
        <v>177</v>
      </c>
      <c r="AG7107" s="63"/>
      <c r="AK7107" s="64"/>
      <c r="AL7107" s="64"/>
      <c r="AM7107" s="65"/>
      <c r="AO7107" s="64"/>
      <c r="AP7107" s="66"/>
      <c r="AQ7107" s="66"/>
      <c r="AS7107" s="67"/>
      <c r="AT7107" s="68"/>
    </row>
    <row r="7108" spans="1:46" x14ac:dyDescent="0.25">
      <c r="A7108" s="60">
        <v>108029.19354795851</v>
      </c>
      <c r="B7108" s="54">
        <f t="shared" si="279"/>
        <v>17</v>
      </c>
      <c r="C7108" s="54">
        <f t="shared" si="280"/>
        <v>7099</v>
      </c>
      <c r="D7108" s="60">
        <v>108029.19354795851</v>
      </c>
      <c r="G7108" s="63"/>
      <c r="I7108" s="64"/>
      <c r="J7108" s="64"/>
      <c r="K7108" s="65"/>
      <c r="M7108" s="64"/>
      <c r="N7108" s="66"/>
      <c r="O7108" s="66"/>
      <c r="Q7108" s="67"/>
      <c r="R7108" s="68"/>
      <c r="S7108" s="63"/>
      <c r="AC7108" s="63">
        <v>104805.90457932372</v>
      </c>
      <c r="AD7108" s="63"/>
      <c r="AE7108" s="54" t="s">
        <v>176</v>
      </c>
      <c r="AG7108" s="63"/>
      <c r="AK7108" s="64"/>
      <c r="AL7108" s="64"/>
      <c r="AM7108" s="65"/>
      <c r="AO7108" s="64"/>
      <c r="AP7108" s="66"/>
      <c r="AQ7108" s="66"/>
      <c r="AS7108" s="67"/>
      <c r="AT7108" s="68"/>
    </row>
    <row r="7109" spans="1:46" x14ac:dyDescent="0.25">
      <c r="A7109" s="60">
        <v>108044.35371847358</v>
      </c>
      <c r="B7109" s="54">
        <f t="shared" si="279"/>
        <v>18</v>
      </c>
      <c r="C7109" s="54">
        <f t="shared" si="280"/>
        <v>7100</v>
      </c>
      <c r="D7109" s="60">
        <v>108044.35371847358</v>
      </c>
      <c r="G7109" s="63"/>
      <c r="I7109" s="64"/>
      <c r="J7109" s="64"/>
      <c r="K7109" s="65"/>
      <c r="M7109" s="64"/>
      <c r="N7109" s="66"/>
      <c r="O7109" s="66"/>
      <c r="Q7109" s="67"/>
      <c r="R7109" s="68"/>
      <c r="S7109" s="63"/>
      <c r="AC7109" s="63">
        <v>104821.27381497994</v>
      </c>
      <c r="AD7109" s="63"/>
      <c r="AE7109" s="54" t="s">
        <v>177</v>
      </c>
      <c r="AG7109" s="63"/>
      <c r="AK7109" s="64"/>
      <c r="AL7109" s="64"/>
      <c r="AM7109" s="65"/>
      <c r="AO7109" s="64"/>
      <c r="AP7109" s="66"/>
      <c r="AQ7109" s="66"/>
      <c r="AS7109" s="67"/>
      <c r="AT7109" s="68"/>
    </row>
    <row r="7110" spans="1:46" x14ac:dyDescent="0.25">
      <c r="A7110" s="60">
        <v>108059.3811520692</v>
      </c>
      <c r="B7110" s="54">
        <f t="shared" si="279"/>
        <v>19</v>
      </c>
      <c r="C7110" s="54">
        <f t="shared" si="280"/>
        <v>7101</v>
      </c>
      <c r="D7110" s="60">
        <v>108059.3811520692</v>
      </c>
      <c r="G7110" s="63"/>
      <c r="I7110" s="64"/>
      <c r="J7110" s="64"/>
      <c r="K7110" s="65"/>
      <c r="M7110" s="64"/>
      <c r="N7110" s="66"/>
      <c r="O7110" s="66"/>
      <c r="Q7110" s="67"/>
      <c r="R7110" s="68"/>
      <c r="S7110" s="63"/>
      <c r="AC7110" s="63">
        <v>104835.68425539788</v>
      </c>
      <c r="AD7110" s="63"/>
      <c r="AE7110" s="54" t="s">
        <v>176</v>
      </c>
      <c r="AG7110" s="63"/>
      <c r="AK7110" s="64"/>
      <c r="AL7110" s="64"/>
      <c r="AM7110" s="65"/>
      <c r="AO7110" s="64"/>
      <c r="AP7110" s="66"/>
      <c r="AQ7110" s="66"/>
      <c r="AS7110" s="67"/>
      <c r="AT7110" s="68"/>
    </row>
    <row r="7111" spans="1:46" x14ac:dyDescent="0.25">
      <c r="A7111" s="60">
        <v>108074.30189972883</v>
      </c>
      <c r="B7111" s="54">
        <f t="shared" si="279"/>
        <v>20</v>
      </c>
      <c r="C7111" s="54">
        <f t="shared" si="280"/>
        <v>7102</v>
      </c>
      <c r="D7111" s="60">
        <v>108074.30189972883</v>
      </c>
      <c r="G7111" s="63"/>
      <c r="I7111" s="64"/>
      <c r="J7111" s="64"/>
      <c r="K7111" s="65"/>
      <c r="M7111" s="64"/>
      <c r="N7111" s="66"/>
      <c r="O7111" s="66"/>
      <c r="Q7111" s="67"/>
      <c r="R7111" s="68"/>
      <c r="S7111" s="63"/>
      <c r="AC7111" s="63">
        <v>104850.74289305508</v>
      </c>
      <c r="AD7111" s="63"/>
      <c r="AE7111" s="54" t="s">
        <v>177</v>
      </c>
      <c r="AG7111" s="63"/>
      <c r="AK7111" s="64"/>
      <c r="AL7111" s="64"/>
      <c r="AM7111" s="65"/>
      <c r="AO7111" s="64"/>
      <c r="AP7111" s="66"/>
      <c r="AQ7111" s="66"/>
      <c r="AS7111" s="67"/>
      <c r="AT7111" s="68"/>
    </row>
    <row r="7112" spans="1:46" x14ac:dyDescent="0.25">
      <c r="A7112" s="60">
        <v>108089.12434406113</v>
      </c>
      <c r="B7112" s="54">
        <f t="shared" si="279"/>
        <v>21</v>
      </c>
      <c r="C7112" s="54">
        <f t="shared" si="280"/>
        <v>7103</v>
      </c>
      <c r="D7112" s="60">
        <v>108089.12434406113</v>
      </c>
      <c r="G7112" s="63"/>
      <c r="I7112" s="64"/>
      <c r="J7112" s="64"/>
      <c r="K7112" s="65"/>
      <c r="M7112" s="64"/>
      <c r="N7112" s="66"/>
      <c r="O7112" s="66"/>
      <c r="Q7112" s="67"/>
      <c r="R7112" s="68"/>
      <c r="S7112" s="63"/>
      <c r="AC7112" s="63">
        <v>104865.50606145803</v>
      </c>
      <c r="AD7112" s="63"/>
      <c r="AE7112" s="54" t="s">
        <v>176</v>
      </c>
      <c r="AG7112" s="63"/>
      <c r="AK7112" s="64"/>
      <c r="AL7112" s="64"/>
      <c r="AM7112" s="65"/>
      <c r="AO7112" s="64"/>
      <c r="AP7112" s="66"/>
      <c r="AQ7112" s="66"/>
      <c r="AS7112" s="67"/>
      <c r="AT7112" s="68"/>
    </row>
    <row r="7113" spans="1:46" x14ac:dyDescent="0.25">
      <c r="A7113" s="60">
        <v>108103.88757172506</v>
      </c>
      <c r="B7113" s="54">
        <f t="shared" si="279"/>
        <v>22</v>
      </c>
      <c r="C7113" s="54">
        <f t="shared" si="280"/>
        <v>7104</v>
      </c>
      <c r="D7113" s="60">
        <v>108103.88757172506</v>
      </c>
      <c r="G7113" s="63"/>
      <c r="I7113" s="64"/>
      <c r="J7113" s="64"/>
      <c r="K7113" s="65"/>
      <c r="M7113" s="64"/>
      <c r="N7113" s="66"/>
      <c r="O7113" s="66"/>
      <c r="Q7113" s="67"/>
      <c r="R7113" s="68"/>
      <c r="S7113" s="63"/>
      <c r="AC7113" s="63">
        <v>104880.18034973834</v>
      </c>
      <c r="AD7113" s="63"/>
      <c r="AE7113" s="54" t="s">
        <v>177</v>
      </c>
      <c r="AG7113" s="63"/>
      <c r="AK7113" s="64"/>
      <c r="AL7113" s="64"/>
      <c r="AM7113" s="65"/>
      <c r="AO7113" s="64"/>
      <c r="AP7113" s="66"/>
      <c r="AQ7113" s="66"/>
      <c r="AS7113" s="67"/>
      <c r="AT7113" s="68"/>
    </row>
    <row r="7114" spans="1:46" x14ac:dyDescent="0.25">
      <c r="A7114" s="60">
        <v>108118.60956865689</v>
      </c>
      <c r="B7114" s="54">
        <f t="shared" si="279"/>
        <v>23</v>
      </c>
      <c r="C7114" s="54">
        <f t="shared" si="280"/>
        <v>7105</v>
      </c>
      <c r="D7114" s="60">
        <v>108118.60956865689</v>
      </c>
      <c r="G7114" s="63"/>
      <c r="I7114" s="64"/>
      <c r="J7114" s="64"/>
      <c r="K7114" s="65"/>
      <c r="M7114" s="64"/>
      <c r="N7114" s="66"/>
      <c r="O7114" s="66"/>
      <c r="Q7114" s="67"/>
      <c r="R7114" s="68"/>
      <c r="S7114" s="63"/>
      <c r="AC7114" s="63">
        <v>104895.28443987854</v>
      </c>
      <c r="AD7114" s="63"/>
      <c r="AE7114" s="54" t="s">
        <v>176</v>
      </c>
      <c r="AG7114" s="63"/>
      <c r="AK7114" s="64"/>
      <c r="AL7114" s="64"/>
      <c r="AM7114" s="65"/>
      <c r="AO7114" s="64"/>
      <c r="AP7114" s="66"/>
      <c r="AQ7114" s="66"/>
      <c r="AS7114" s="67"/>
      <c r="AT7114" s="68"/>
    </row>
    <row r="7115" spans="1:46" x14ac:dyDescent="0.25">
      <c r="A7115" s="60">
        <v>108133.33517867094</v>
      </c>
      <c r="B7115" s="54">
        <f t="shared" si="279"/>
        <v>24</v>
      </c>
      <c r="C7115" s="54">
        <f t="shared" si="280"/>
        <v>7106</v>
      </c>
      <c r="D7115" s="60">
        <v>108133.33517867094</v>
      </c>
      <c r="G7115" s="63"/>
      <c r="I7115" s="64"/>
      <c r="J7115" s="64"/>
      <c r="K7115" s="65"/>
      <c r="M7115" s="64"/>
      <c r="N7115" s="66"/>
      <c r="O7115" s="66"/>
      <c r="Q7115" s="67"/>
      <c r="R7115" s="68"/>
      <c r="S7115" s="63"/>
      <c r="AC7115" s="63">
        <v>104909.5915317391</v>
      </c>
      <c r="AD7115" s="63"/>
      <c r="AE7115" s="54" t="s">
        <v>177</v>
      </c>
      <c r="AG7115" s="63"/>
      <c r="AK7115" s="64"/>
      <c r="AL7115" s="64"/>
      <c r="AM7115" s="65"/>
      <c r="AO7115" s="64"/>
      <c r="AP7115" s="66"/>
      <c r="AQ7115" s="66"/>
      <c r="AS7115" s="67"/>
      <c r="AT7115" s="68"/>
    </row>
    <row r="7116" spans="1:46" x14ac:dyDescent="0.25">
      <c r="A7116" s="60">
        <v>108148.08480228391</v>
      </c>
      <c r="B7116" s="54">
        <f t="shared" ref="B7116:B7179" si="281">IF(B7115=24,1,B7115+1)</f>
        <v>1</v>
      </c>
      <c r="C7116" s="54">
        <f t="shared" ref="C7116:C7179" si="282">C7115+1</f>
        <v>7107</v>
      </c>
      <c r="D7116" s="60">
        <v>108148.08480228391</v>
      </c>
      <c r="G7116" s="63"/>
      <c r="I7116" s="64"/>
      <c r="J7116" s="64"/>
      <c r="K7116" s="65"/>
      <c r="M7116" s="64"/>
      <c r="N7116" s="66"/>
      <c r="O7116" s="66"/>
      <c r="Q7116" s="67"/>
      <c r="R7116" s="68"/>
      <c r="S7116" s="63"/>
      <c r="AC7116" s="63">
        <v>104924.96058726124</v>
      </c>
      <c r="AD7116" s="63"/>
      <c r="AE7116" s="54" t="s">
        <v>176</v>
      </c>
      <c r="AG7116" s="63"/>
      <c r="AK7116" s="64"/>
      <c r="AL7116" s="64"/>
      <c r="AM7116" s="65"/>
      <c r="AO7116" s="64"/>
      <c r="AP7116" s="66"/>
      <c r="AQ7116" s="66"/>
      <c r="AS7116" s="67"/>
      <c r="AT7116" s="68"/>
    </row>
    <row r="7117" spans="1:46" x14ac:dyDescent="0.25">
      <c r="A7117" s="60">
        <v>108162.90136584546</v>
      </c>
      <c r="B7117" s="54">
        <f t="shared" si="281"/>
        <v>2</v>
      </c>
      <c r="C7117" s="54">
        <f t="shared" si="282"/>
        <v>7108</v>
      </c>
      <c r="D7117" s="60">
        <v>108162.90136584546</v>
      </c>
      <c r="G7117" s="63"/>
      <c r="I7117" s="64"/>
      <c r="J7117" s="64"/>
      <c r="K7117" s="65"/>
      <c r="M7117" s="64"/>
      <c r="N7117" s="66"/>
      <c r="O7117" s="66"/>
      <c r="Q7117" s="67"/>
      <c r="R7117" s="68"/>
      <c r="S7117" s="63"/>
      <c r="AC7117" s="63">
        <v>104939.00017092191</v>
      </c>
      <c r="AD7117" s="63"/>
      <c r="AE7117" s="54" t="s">
        <v>177</v>
      </c>
      <c r="AG7117" s="63"/>
      <c r="AK7117" s="64"/>
      <c r="AL7117" s="64"/>
      <c r="AM7117" s="65"/>
      <c r="AO7117" s="64"/>
      <c r="AP7117" s="66"/>
      <c r="AQ7117" s="66"/>
      <c r="AS7117" s="67"/>
      <c r="AT7117" s="68"/>
    </row>
    <row r="7118" spans="1:46" x14ac:dyDescent="0.25">
      <c r="A7118" s="60">
        <v>108177.79995025881</v>
      </c>
      <c r="B7118" s="54">
        <f t="shared" si="281"/>
        <v>3</v>
      </c>
      <c r="C7118" s="54">
        <f t="shared" si="282"/>
        <v>7109</v>
      </c>
      <c r="D7118" s="60">
        <v>108177.79995025881</v>
      </c>
      <c r="G7118" s="63"/>
      <c r="I7118" s="64"/>
      <c r="J7118" s="64"/>
      <c r="K7118" s="65"/>
      <c r="M7118" s="64"/>
      <c r="N7118" s="66"/>
      <c r="O7118" s="66"/>
      <c r="Q7118" s="67"/>
      <c r="R7118" s="68"/>
      <c r="S7118" s="63"/>
      <c r="AC7118" s="63">
        <v>104954.51766333682</v>
      </c>
      <c r="AD7118" s="63"/>
      <c r="AE7118" s="54" t="s">
        <v>176</v>
      </c>
      <c r="AG7118" s="63"/>
      <c r="AK7118" s="64"/>
      <c r="AL7118" s="64"/>
      <c r="AM7118" s="65"/>
      <c r="AO7118" s="64"/>
      <c r="AP7118" s="66"/>
      <c r="AQ7118" s="66"/>
      <c r="AS7118" s="67"/>
      <c r="AT7118" s="68"/>
    </row>
    <row r="7119" spans="1:46" x14ac:dyDescent="0.25">
      <c r="A7119" s="60">
        <v>108192.81446841219</v>
      </c>
      <c r="B7119" s="54">
        <f t="shared" si="281"/>
        <v>4</v>
      </c>
      <c r="C7119" s="54">
        <f t="shared" si="282"/>
        <v>7110</v>
      </c>
      <c r="D7119" s="60">
        <v>108192.81446841219</v>
      </c>
      <c r="G7119" s="63"/>
      <c r="I7119" s="64"/>
      <c r="J7119" s="64"/>
      <c r="K7119" s="65"/>
      <c r="M7119" s="64"/>
      <c r="N7119" s="66"/>
      <c r="O7119" s="66"/>
      <c r="Q7119" s="67"/>
      <c r="R7119" s="68"/>
      <c r="S7119" s="63"/>
      <c r="AC7119" s="63">
        <v>104968.44031870086</v>
      </c>
      <c r="AD7119" s="63"/>
      <c r="AE7119" s="54" t="s">
        <v>177</v>
      </c>
      <c r="AG7119" s="63"/>
      <c r="AK7119" s="64"/>
      <c r="AL7119" s="64"/>
      <c r="AM7119" s="65"/>
      <c r="AO7119" s="64"/>
      <c r="AP7119" s="66"/>
      <c r="AQ7119" s="66"/>
      <c r="AS7119" s="67"/>
      <c r="AT7119" s="68"/>
    </row>
    <row r="7120" spans="1:46" x14ac:dyDescent="0.25">
      <c r="A7120" s="60">
        <v>108207.94735985948</v>
      </c>
      <c r="B7120" s="54">
        <f t="shared" si="281"/>
        <v>5</v>
      </c>
      <c r="C7120" s="54">
        <f t="shared" si="282"/>
        <v>7111</v>
      </c>
      <c r="D7120" s="60">
        <v>108207.94735985948</v>
      </c>
      <c r="G7120" s="63"/>
      <c r="I7120" s="64"/>
      <c r="J7120" s="64"/>
      <c r="K7120" s="65"/>
      <c r="M7120" s="64"/>
      <c r="N7120" s="66"/>
      <c r="O7120" s="66"/>
      <c r="Q7120" s="67"/>
      <c r="R7120" s="68"/>
      <c r="S7120" s="63"/>
      <c r="AC7120" s="63">
        <v>104983.96782521205</v>
      </c>
      <c r="AD7120" s="63"/>
      <c r="AE7120" s="54" t="s">
        <v>176</v>
      </c>
      <c r="AG7120" s="63"/>
      <c r="AK7120" s="64"/>
      <c r="AL7120" s="64"/>
      <c r="AM7120" s="65"/>
      <c r="AO7120" s="64"/>
      <c r="AP7120" s="66"/>
      <c r="AQ7120" s="66"/>
      <c r="AS7120" s="67"/>
      <c r="AT7120" s="68"/>
    </row>
    <row r="7121" spans="1:46" x14ac:dyDescent="0.25">
      <c r="A7121" s="60">
        <v>108223.21816369239</v>
      </c>
      <c r="B7121" s="54">
        <f t="shared" si="281"/>
        <v>6</v>
      </c>
      <c r="C7121" s="54">
        <f t="shared" si="282"/>
        <v>7112</v>
      </c>
      <c r="D7121" s="60">
        <v>108223.21816369239</v>
      </c>
      <c r="G7121" s="63"/>
      <c r="I7121" s="64"/>
      <c r="J7121" s="64"/>
      <c r="K7121" s="65"/>
      <c r="M7121" s="64"/>
      <c r="N7121" s="66"/>
      <c r="O7121" s="66"/>
      <c r="Q7121" s="67"/>
      <c r="R7121" s="68"/>
      <c r="S7121" s="63"/>
      <c r="AC7121" s="63">
        <v>104997.94037749851</v>
      </c>
      <c r="AD7121" s="63"/>
      <c r="AE7121" s="54" t="s">
        <v>177</v>
      </c>
      <c r="AG7121" s="63"/>
      <c r="AK7121" s="64"/>
      <c r="AL7121" s="64"/>
      <c r="AM7121" s="65"/>
      <c r="AO7121" s="64"/>
      <c r="AP7121" s="66"/>
      <c r="AQ7121" s="66"/>
      <c r="AS7121" s="67"/>
      <c r="AT7121" s="68"/>
    </row>
    <row r="7122" spans="1:46" x14ac:dyDescent="0.25">
      <c r="A7122" s="60">
        <v>108238.61125822505</v>
      </c>
      <c r="B7122" s="54">
        <f t="shared" si="281"/>
        <v>7</v>
      </c>
      <c r="C7122" s="54">
        <f t="shared" si="282"/>
        <v>7113</v>
      </c>
      <c r="D7122" s="60">
        <v>108238.61125822505</v>
      </c>
      <c r="G7122" s="63"/>
      <c r="I7122" s="64"/>
      <c r="J7122" s="64"/>
      <c r="K7122" s="65"/>
      <c r="M7122" s="64"/>
      <c r="N7122" s="66"/>
      <c r="O7122" s="66"/>
      <c r="Q7122" s="67"/>
      <c r="R7122" s="68"/>
      <c r="S7122" s="63"/>
      <c r="AC7122" s="63">
        <v>105013.33596218005</v>
      </c>
      <c r="AD7122" s="63"/>
      <c r="AE7122" s="54" t="s">
        <v>176</v>
      </c>
      <c r="AG7122" s="63"/>
      <c r="AK7122" s="64"/>
      <c r="AL7122" s="64"/>
      <c r="AM7122" s="65"/>
      <c r="AO7122" s="64"/>
      <c r="AP7122" s="66"/>
      <c r="AQ7122" s="66"/>
      <c r="AS7122" s="67"/>
      <c r="AT7122" s="68"/>
    </row>
    <row r="7123" spans="1:46" x14ac:dyDescent="0.25">
      <c r="A7123" s="60">
        <v>108254.12950788205</v>
      </c>
      <c r="B7123" s="54">
        <f t="shared" si="281"/>
        <v>8</v>
      </c>
      <c r="C7123" s="54">
        <f t="shared" si="282"/>
        <v>7114</v>
      </c>
      <c r="D7123" s="60">
        <v>108254.12950788205</v>
      </c>
      <c r="G7123" s="63"/>
      <c r="I7123" s="64"/>
      <c r="J7123" s="64"/>
      <c r="K7123" s="65"/>
      <c r="M7123" s="64"/>
      <c r="N7123" s="66"/>
      <c r="O7123" s="66"/>
      <c r="Q7123" s="67"/>
      <c r="R7123" s="68"/>
      <c r="S7123" s="63"/>
      <c r="AC7123" s="63">
        <v>105027.51041499432</v>
      </c>
      <c r="AD7123" s="63"/>
      <c r="AE7123" s="54" t="s">
        <v>177</v>
      </c>
      <c r="AG7123" s="63"/>
      <c r="AK7123" s="64"/>
      <c r="AL7123" s="64"/>
      <c r="AM7123" s="65"/>
      <c r="AO7123" s="64"/>
      <c r="AP7123" s="66"/>
      <c r="AQ7123" s="66"/>
      <c r="AS7123" s="67"/>
      <c r="AT7123" s="68"/>
    </row>
    <row r="7124" spans="1:46" x14ac:dyDescent="0.25">
      <c r="A7124" s="60">
        <v>108269.73871296784</v>
      </c>
      <c r="B7124" s="54">
        <f t="shared" si="281"/>
        <v>9</v>
      </c>
      <c r="C7124" s="54">
        <f t="shared" si="282"/>
        <v>7115</v>
      </c>
      <c r="D7124" s="60">
        <v>108269.73871296784</v>
      </c>
      <c r="G7124" s="63"/>
      <c r="I7124" s="64"/>
      <c r="J7124" s="64"/>
      <c r="K7124" s="65"/>
      <c r="M7124" s="64"/>
      <c r="N7124" s="66"/>
      <c r="O7124" s="66"/>
      <c r="Q7124" s="67"/>
      <c r="R7124" s="68"/>
      <c r="S7124" s="63"/>
      <c r="AC7124" s="63">
        <v>105042.65268368553</v>
      </c>
      <c r="AD7124" s="63"/>
      <c r="AE7124" s="54" t="s">
        <v>176</v>
      </c>
      <c r="AG7124" s="63"/>
      <c r="AK7124" s="64"/>
      <c r="AL7124" s="64"/>
      <c r="AM7124" s="65"/>
      <c r="AO7124" s="64"/>
      <c r="AP7124" s="66"/>
      <c r="AQ7124" s="66"/>
      <c r="AS7124" s="67"/>
      <c r="AT7124" s="68"/>
    </row>
    <row r="7125" spans="1:46" x14ac:dyDescent="0.25">
      <c r="A7125" s="60">
        <v>108285.4263110403</v>
      </c>
      <c r="B7125" s="54">
        <f t="shared" si="281"/>
        <v>10</v>
      </c>
      <c r="C7125" s="54">
        <f t="shared" si="282"/>
        <v>7116</v>
      </c>
      <c r="D7125" s="60">
        <v>108285.4263110403</v>
      </c>
      <c r="G7125" s="63"/>
      <c r="I7125" s="64"/>
      <c r="J7125" s="64"/>
      <c r="K7125" s="65"/>
      <c r="M7125" s="64"/>
      <c r="N7125" s="66"/>
      <c r="O7125" s="66"/>
      <c r="Q7125" s="67"/>
      <c r="R7125" s="68"/>
      <c r="S7125" s="63"/>
      <c r="AC7125" s="63">
        <v>105057.14023540914</v>
      </c>
      <c r="AD7125" s="63"/>
      <c r="AE7125" s="54" t="s">
        <v>177</v>
      </c>
      <c r="AG7125" s="63"/>
      <c r="AK7125" s="64"/>
      <c r="AL7125" s="64"/>
      <c r="AM7125" s="65"/>
      <c r="AO7125" s="64"/>
      <c r="AP7125" s="66"/>
      <c r="AQ7125" s="66"/>
      <c r="AS7125" s="67"/>
      <c r="AT7125" s="68"/>
    </row>
    <row r="7126" spans="1:46" x14ac:dyDescent="0.25">
      <c r="A7126" s="60">
        <v>108301.14576303447</v>
      </c>
      <c r="B7126" s="54">
        <f t="shared" si="281"/>
        <v>11</v>
      </c>
      <c r="C7126" s="54">
        <f t="shared" si="282"/>
        <v>7117</v>
      </c>
      <c r="D7126" s="60">
        <v>108301.14576303447</v>
      </c>
      <c r="G7126" s="63"/>
      <c r="I7126" s="64"/>
      <c r="J7126" s="64"/>
      <c r="K7126" s="65"/>
      <c r="M7126" s="64"/>
      <c r="N7126" s="66"/>
      <c r="O7126" s="66"/>
      <c r="Q7126" s="67"/>
      <c r="R7126" s="68"/>
      <c r="S7126" s="63"/>
      <c r="AC7126" s="63">
        <v>105071.95412451634</v>
      </c>
      <c r="AD7126" s="63"/>
      <c r="AE7126" s="54" t="s">
        <v>176</v>
      </c>
      <c r="AG7126" s="63"/>
      <c r="AK7126" s="64"/>
      <c r="AL7126" s="64"/>
      <c r="AM7126" s="65"/>
      <c r="AO7126" s="64"/>
      <c r="AP7126" s="66"/>
      <c r="AQ7126" s="66"/>
      <c r="AS7126" s="67"/>
      <c r="AT7126" s="68"/>
    </row>
    <row r="7127" spans="1:46" x14ac:dyDescent="0.25">
      <c r="A7127" s="60">
        <v>108316.87443218939</v>
      </c>
      <c r="B7127" s="54">
        <f t="shared" si="281"/>
        <v>12</v>
      </c>
      <c r="C7127" s="54">
        <f t="shared" si="282"/>
        <v>7118</v>
      </c>
      <c r="D7127" s="60">
        <v>108316.87443218939</v>
      </c>
      <c r="G7127" s="63"/>
      <c r="I7127" s="64"/>
      <c r="J7127" s="64"/>
      <c r="K7127" s="65"/>
      <c r="M7127" s="64"/>
      <c r="N7127" s="66"/>
      <c r="O7127" s="66"/>
      <c r="Q7127" s="67"/>
      <c r="R7127" s="68"/>
      <c r="S7127" s="63"/>
      <c r="AC7127" s="63">
        <v>105086.80762903579</v>
      </c>
      <c r="AD7127" s="63"/>
      <c r="AE7127" s="54" t="s">
        <v>177</v>
      </c>
      <c r="AG7127" s="63"/>
      <c r="AK7127" s="64"/>
      <c r="AL7127" s="64"/>
      <c r="AM7127" s="65"/>
      <c r="AO7127" s="64"/>
      <c r="AP7127" s="66"/>
      <c r="AQ7127" s="66"/>
      <c r="AS7127" s="67"/>
      <c r="AT7127" s="68"/>
    </row>
    <row r="7128" spans="1:46" x14ac:dyDescent="0.25">
      <c r="A7128" s="60">
        <v>108332.56526699243</v>
      </c>
      <c r="B7128" s="54">
        <f t="shared" si="281"/>
        <v>13</v>
      </c>
      <c r="C7128" s="54">
        <f t="shared" si="282"/>
        <v>7119</v>
      </c>
      <c r="D7128" s="60">
        <v>108332.56526699243</v>
      </c>
      <c r="G7128" s="63"/>
      <c r="I7128" s="64"/>
      <c r="J7128" s="64"/>
      <c r="K7128" s="65"/>
      <c r="M7128" s="64"/>
      <c r="N7128" s="66"/>
      <c r="O7128" s="66"/>
      <c r="Q7128" s="67"/>
      <c r="R7128" s="68"/>
      <c r="S7128" s="63"/>
      <c r="AC7128" s="63">
        <v>105101.28207007097</v>
      </c>
      <c r="AD7128" s="63"/>
      <c r="AE7128" s="54" t="s">
        <v>176</v>
      </c>
      <c r="AG7128" s="63"/>
      <c r="AK7128" s="64"/>
      <c r="AL7128" s="64"/>
      <c r="AM7128" s="65"/>
      <c r="AO7128" s="64"/>
      <c r="AP7128" s="66"/>
      <c r="AQ7128" s="66"/>
      <c r="AS7128" s="67"/>
      <c r="AT7128" s="68"/>
    </row>
    <row r="7129" spans="1:46" x14ac:dyDescent="0.25">
      <c r="A7129" s="60">
        <v>108348.19411337702</v>
      </c>
      <c r="B7129" s="54">
        <f t="shared" si="281"/>
        <v>14</v>
      </c>
      <c r="C7129" s="54">
        <f t="shared" si="282"/>
        <v>7120</v>
      </c>
      <c r="D7129" s="60">
        <v>108348.19411337702</v>
      </c>
      <c r="G7129" s="63"/>
      <c r="I7129" s="64"/>
      <c r="J7129" s="64"/>
      <c r="K7129" s="65"/>
      <c r="M7129" s="64"/>
      <c r="N7129" s="66"/>
      <c r="O7129" s="66"/>
      <c r="Q7129" s="67"/>
      <c r="R7129" s="68"/>
      <c r="S7129" s="63"/>
      <c r="AC7129" s="63">
        <v>105116.4879067773</v>
      </c>
      <c r="AD7129" s="63"/>
      <c r="AE7129" s="54" t="s">
        <v>177</v>
      </c>
      <c r="AG7129" s="63"/>
      <c r="AK7129" s="64"/>
      <c r="AL7129" s="64"/>
      <c r="AM7129" s="65"/>
      <c r="AO7129" s="64"/>
      <c r="AP7129" s="66"/>
      <c r="AQ7129" s="66"/>
      <c r="AS7129" s="67"/>
      <c r="AT7129" s="68"/>
    </row>
    <row r="7130" spans="1:46" x14ac:dyDescent="0.25">
      <c r="A7130" s="60">
        <v>108363.7260958869</v>
      </c>
      <c r="B7130" s="54">
        <f t="shared" si="281"/>
        <v>15</v>
      </c>
      <c r="C7130" s="54">
        <f t="shared" si="282"/>
        <v>7121</v>
      </c>
      <c r="D7130" s="60">
        <v>108363.7260958869</v>
      </c>
      <c r="G7130" s="63"/>
      <c r="I7130" s="64"/>
      <c r="J7130" s="64"/>
      <c r="K7130" s="65"/>
      <c r="M7130" s="64"/>
      <c r="N7130" s="66"/>
      <c r="O7130" s="66"/>
      <c r="Q7130" s="67"/>
      <c r="R7130" s="68"/>
      <c r="S7130" s="63"/>
      <c r="AC7130" s="63">
        <v>105130.67974929418</v>
      </c>
      <c r="AD7130" s="63"/>
      <c r="AE7130" s="54" t="s">
        <v>176</v>
      </c>
      <c r="AG7130" s="63"/>
      <c r="AK7130" s="64"/>
      <c r="AL7130" s="64"/>
      <c r="AM7130" s="65"/>
      <c r="AO7130" s="64"/>
      <c r="AP7130" s="66"/>
      <c r="AQ7130" s="66"/>
      <c r="AS7130" s="67"/>
      <c r="AT7130" s="68"/>
    </row>
    <row r="7131" spans="1:46" x14ac:dyDescent="0.25">
      <c r="A7131" s="60">
        <v>108379.14412533073</v>
      </c>
      <c r="B7131" s="54">
        <f t="shared" si="281"/>
        <v>16</v>
      </c>
      <c r="C7131" s="54">
        <f t="shared" si="282"/>
        <v>7122</v>
      </c>
      <c r="D7131" s="60">
        <v>108379.14412533073</v>
      </c>
      <c r="G7131" s="63"/>
      <c r="I7131" s="64"/>
      <c r="J7131" s="64"/>
      <c r="K7131" s="65"/>
      <c r="M7131" s="64"/>
      <c r="N7131" s="66"/>
      <c r="O7131" s="66"/>
      <c r="Q7131" s="67"/>
      <c r="R7131" s="68"/>
      <c r="S7131" s="63"/>
      <c r="AC7131" s="63">
        <v>105146.15643620351</v>
      </c>
      <c r="AD7131" s="63"/>
      <c r="AE7131" s="54" t="s">
        <v>177</v>
      </c>
      <c r="AG7131" s="63"/>
      <c r="AK7131" s="64"/>
      <c r="AL7131" s="64"/>
      <c r="AM7131" s="65"/>
      <c r="AO7131" s="64"/>
      <c r="AP7131" s="66"/>
      <c r="AQ7131" s="66"/>
      <c r="AS7131" s="67"/>
      <c r="AT7131" s="68"/>
    </row>
    <row r="7132" spans="1:46" x14ac:dyDescent="0.25">
      <c r="A7132" s="60">
        <v>108394.43355939118</v>
      </c>
      <c r="B7132" s="54">
        <f t="shared" si="281"/>
        <v>17</v>
      </c>
      <c r="C7132" s="54">
        <f t="shared" si="282"/>
        <v>7123</v>
      </c>
      <c r="D7132" s="60">
        <v>108394.43355939118</v>
      </c>
      <c r="G7132" s="63"/>
      <c r="I7132" s="64"/>
      <c r="J7132" s="64"/>
      <c r="K7132" s="65"/>
      <c r="M7132" s="64"/>
      <c r="N7132" s="66"/>
      <c r="O7132" s="66"/>
      <c r="Q7132" s="67"/>
      <c r="R7132" s="68"/>
      <c r="S7132" s="63"/>
      <c r="AC7132" s="63">
        <v>105160.18131772382</v>
      </c>
      <c r="AD7132" s="63"/>
      <c r="AE7132" s="54" t="s">
        <v>176</v>
      </c>
      <c r="AG7132" s="63"/>
      <c r="AK7132" s="64"/>
      <c r="AL7132" s="64"/>
      <c r="AM7132" s="65"/>
      <c r="AO7132" s="64"/>
      <c r="AP7132" s="66"/>
      <c r="AQ7132" s="66"/>
      <c r="AS7132" s="67"/>
      <c r="AT7132" s="68"/>
    </row>
    <row r="7133" spans="1:46" x14ac:dyDescent="0.25">
      <c r="A7133" s="60">
        <v>108409.59066472109</v>
      </c>
      <c r="B7133" s="54">
        <f t="shared" si="281"/>
        <v>18</v>
      </c>
      <c r="C7133" s="54">
        <f t="shared" si="282"/>
        <v>7124</v>
      </c>
      <c r="D7133" s="60">
        <v>108409.59066472109</v>
      </c>
      <c r="G7133" s="63"/>
      <c r="I7133" s="64"/>
      <c r="J7133" s="64"/>
      <c r="K7133" s="65"/>
      <c r="M7133" s="64"/>
      <c r="N7133" s="66"/>
      <c r="O7133" s="66"/>
      <c r="Q7133" s="67"/>
      <c r="R7133" s="68"/>
      <c r="S7133" s="63"/>
      <c r="AC7133" s="63">
        <v>105175.78643825138</v>
      </c>
      <c r="AD7133" s="63"/>
      <c r="AE7133" s="54" t="s">
        <v>177</v>
      </c>
      <c r="AG7133" s="63"/>
      <c r="AK7133" s="64"/>
      <c r="AL7133" s="64"/>
      <c r="AM7133" s="65"/>
      <c r="AO7133" s="64"/>
      <c r="AP7133" s="66"/>
      <c r="AQ7133" s="66"/>
      <c r="AS7133" s="67"/>
      <c r="AT7133" s="68"/>
    </row>
    <row r="7134" spans="1:46" x14ac:dyDescent="0.25">
      <c r="A7134" s="60">
        <v>108424.62229218474</v>
      </c>
      <c r="B7134" s="54">
        <f t="shared" si="281"/>
        <v>19</v>
      </c>
      <c r="C7134" s="54">
        <f t="shared" si="282"/>
        <v>7125</v>
      </c>
      <c r="D7134" s="60">
        <v>108424.62229218474</v>
      </c>
      <c r="G7134" s="63"/>
      <c r="I7134" s="64"/>
      <c r="J7134" s="64"/>
      <c r="K7134" s="65"/>
      <c r="M7134" s="64"/>
      <c r="N7134" s="66"/>
      <c r="O7134" s="66"/>
      <c r="Q7134" s="67"/>
      <c r="R7134" s="68"/>
      <c r="S7134" s="63"/>
      <c r="AC7134" s="63">
        <v>105189.7973591364</v>
      </c>
      <c r="AD7134" s="63"/>
      <c r="AE7134" s="54" t="s">
        <v>176</v>
      </c>
      <c r="AG7134" s="63"/>
      <c r="AK7134" s="64"/>
      <c r="AL7134" s="64"/>
      <c r="AM7134" s="65"/>
      <c r="AO7134" s="64"/>
      <c r="AP7134" s="66"/>
      <c r="AQ7134" s="66"/>
      <c r="AS7134" s="67"/>
      <c r="AT7134" s="68"/>
    </row>
    <row r="7135" spans="1:46" x14ac:dyDescent="0.25">
      <c r="A7135" s="60">
        <v>108439.53956225701</v>
      </c>
      <c r="B7135" s="54">
        <f t="shared" si="281"/>
        <v>20</v>
      </c>
      <c r="C7135" s="54">
        <f t="shared" si="282"/>
        <v>7126</v>
      </c>
      <c r="D7135" s="60">
        <v>108439.53956225701</v>
      </c>
      <c r="G7135" s="63"/>
      <c r="I7135" s="64"/>
      <c r="J7135" s="64"/>
      <c r="K7135" s="65"/>
      <c r="M7135" s="64"/>
      <c r="N7135" s="66"/>
      <c r="O7135" s="66"/>
      <c r="Q7135" s="67"/>
      <c r="R7135" s="68"/>
      <c r="S7135" s="63"/>
      <c r="AC7135" s="63">
        <v>105205.35194798838</v>
      </c>
      <c r="AD7135" s="63"/>
      <c r="AE7135" s="54" t="s">
        <v>177</v>
      </c>
      <c r="AG7135" s="63"/>
      <c r="AK7135" s="64"/>
      <c r="AL7135" s="64"/>
      <c r="AM7135" s="65"/>
      <c r="AO7135" s="64"/>
      <c r="AP7135" s="66"/>
      <c r="AQ7135" s="66"/>
      <c r="AS7135" s="67"/>
      <c r="AT7135" s="68"/>
    </row>
    <row r="7136" spans="1:46" x14ac:dyDescent="0.25">
      <c r="A7136" s="60">
        <v>108454.36653136043</v>
      </c>
      <c r="B7136" s="54">
        <f t="shared" si="281"/>
        <v>21</v>
      </c>
      <c r="C7136" s="54">
        <f t="shared" si="282"/>
        <v>7127</v>
      </c>
      <c r="D7136" s="60">
        <v>108454.36653136043</v>
      </c>
      <c r="G7136" s="63"/>
      <c r="I7136" s="64"/>
      <c r="J7136" s="64"/>
      <c r="K7136" s="65"/>
      <c r="M7136" s="64"/>
      <c r="N7136" s="66"/>
      <c r="O7136" s="66"/>
      <c r="Q7136" s="67"/>
      <c r="R7136" s="68"/>
      <c r="S7136" s="63"/>
      <c r="AC7136" s="63">
        <v>105219.50628789654</v>
      </c>
      <c r="AD7136" s="63"/>
      <c r="AE7136" s="54" t="s">
        <v>176</v>
      </c>
      <c r="AG7136" s="63"/>
      <c r="AK7136" s="64"/>
      <c r="AL7136" s="64"/>
      <c r="AM7136" s="65"/>
      <c r="AO7136" s="64"/>
      <c r="AP7136" s="66"/>
      <c r="AQ7136" s="66"/>
      <c r="AS7136" s="67"/>
      <c r="AT7136" s="68"/>
    </row>
    <row r="7137" spans="1:46" x14ac:dyDescent="0.25">
      <c r="A7137" s="60">
        <v>108469.12625543587</v>
      </c>
      <c r="B7137" s="54">
        <f t="shared" si="281"/>
        <v>22</v>
      </c>
      <c r="C7137" s="54">
        <f t="shared" si="282"/>
        <v>7128</v>
      </c>
      <c r="D7137" s="60">
        <v>108469.12625543587</v>
      </c>
      <c r="G7137" s="63"/>
      <c r="I7137" s="64"/>
      <c r="J7137" s="64"/>
      <c r="K7137" s="65"/>
      <c r="M7137" s="64"/>
      <c r="N7137" s="66"/>
      <c r="O7137" s="66"/>
      <c r="Q7137" s="67"/>
      <c r="R7137" s="68"/>
      <c r="S7137" s="63"/>
      <c r="AC7137" s="63">
        <v>105234.83874792233</v>
      </c>
      <c r="AD7137" s="63"/>
      <c r="AE7137" s="54" t="s">
        <v>177</v>
      </c>
      <c r="AG7137" s="63"/>
      <c r="AK7137" s="64"/>
      <c r="AL7137" s="64"/>
      <c r="AM7137" s="65"/>
      <c r="AO7137" s="64"/>
      <c r="AP7137" s="66"/>
      <c r="AQ7137" s="66"/>
      <c r="AS7137" s="67"/>
      <c r="AT7137" s="68"/>
    </row>
    <row r="7138" spans="1:46" x14ac:dyDescent="0.25">
      <c r="A7138" s="60">
        <v>108483.85259715142</v>
      </c>
      <c r="B7138" s="54">
        <f t="shared" si="281"/>
        <v>23</v>
      </c>
      <c r="C7138" s="54">
        <f t="shared" si="282"/>
        <v>7129</v>
      </c>
      <c r="D7138" s="60">
        <v>108483.85259715142</v>
      </c>
      <c r="G7138" s="63"/>
      <c r="I7138" s="64"/>
      <c r="J7138" s="64"/>
      <c r="K7138" s="65"/>
      <c r="M7138" s="64"/>
      <c r="N7138" s="66"/>
      <c r="O7138" s="66"/>
      <c r="Q7138" s="67"/>
      <c r="R7138" s="68"/>
      <c r="S7138" s="63"/>
      <c r="AC7138" s="63">
        <v>105249.26213499811</v>
      </c>
      <c r="AD7138" s="63"/>
      <c r="AE7138" s="54" t="s">
        <v>176</v>
      </c>
      <c r="AG7138" s="63"/>
      <c r="AK7138" s="64"/>
      <c r="AL7138" s="64"/>
      <c r="AM7138" s="65"/>
      <c r="AO7138" s="64"/>
      <c r="AP7138" s="66"/>
      <c r="AQ7138" s="66"/>
      <c r="AS7138" s="67"/>
      <c r="AT7138" s="68"/>
    </row>
    <row r="7139" spans="1:46" x14ac:dyDescent="0.25">
      <c r="A7139" s="60">
        <v>108498.57483858941</v>
      </c>
      <c r="B7139" s="54">
        <f t="shared" si="281"/>
        <v>24</v>
      </c>
      <c r="C7139" s="54">
        <f t="shared" si="282"/>
        <v>7130</v>
      </c>
      <c r="D7139" s="60">
        <v>108498.57483858941</v>
      </c>
      <c r="G7139" s="63"/>
      <c r="I7139" s="64"/>
      <c r="J7139" s="64"/>
      <c r="K7139" s="65"/>
      <c r="M7139" s="64"/>
      <c r="N7139" s="66"/>
      <c r="O7139" s="66"/>
      <c r="Q7139" s="67"/>
      <c r="R7139" s="68"/>
      <c r="S7139" s="63"/>
      <c r="AC7139" s="63">
        <v>105264.2530367584</v>
      </c>
      <c r="AD7139" s="63"/>
      <c r="AE7139" s="54" t="s">
        <v>177</v>
      </c>
      <c r="AG7139" s="63"/>
      <c r="AK7139" s="64"/>
      <c r="AL7139" s="64"/>
      <c r="AM7139" s="65"/>
      <c r="AO7139" s="64"/>
      <c r="AP7139" s="66"/>
      <c r="AQ7139" s="66"/>
      <c r="AS7139" s="67"/>
      <c r="AT7139" s="68"/>
    </row>
    <row r="7140" spans="1:46" x14ac:dyDescent="0.25">
      <c r="A7140" s="60">
        <v>108513.32850919291</v>
      </c>
      <c r="B7140" s="54">
        <f t="shared" si="281"/>
        <v>1</v>
      </c>
      <c r="C7140" s="54">
        <f t="shared" si="282"/>
        <v>7131</v>
      </c>
      <c r="D7140" s="60">
        <v>108513.32850919291</v>
      </c>
      <c r="G7140" s="63"/>
      <c r="I7140" s="64"/>
      <c r="J7140" s="64"/>
      <c r="K7140" s="65"/>
      <c r="M7140" s="64"/>
      <c r="N7140" s="66"/>
      <c r="O7140" s="66"/>
      <c r="Q7140" s="67"/>
      <c r="R7140" s="68"/>
      <c r="S7140" s="63"/>
      <c r="AC7140" s="63">
        <v>105279.01305957977</v>
      </c>
      <c r="AD7140" s="63"/>
      <c r="AE7140" s="54" t="s">
        <v>176</v>
      </c>
      <c r="AG7140" s="63"/>
      <c r="AK7140" s="64"/>
      <c r="AL7140" s="64"/>
      <c r="AM7140" s="65"/>
      <c r="AO7140" s="64"/>
      <c r="AP7140" s="66"/>
      <c r="AQ7140" s="66"/>
      <c r="AS7140" s="67"/>
      <c r="AT7140" s="68"/>
    </row>
    <row r="7141" spans="1:46" x14ac:dyDescent="0.25">
      <c r="A7141" s="60">
        <v>108528.14174153516</v>
      </c>
      <c r="B7141" s="54">
        <f t="shared" si="281"/>
        <v>2</v>
      </c>
      <c r="C7141" s="54">
        <f t="shared" si="282"/>
        <v>7132</v>
      </c>
      <c r="D7141" s="60">
        <v>108528.14174153516</v>
      </c>
      <c r="G7141" s="63"/>
      <c r="I7141" s="64"/>
      <c r="J7141" s="64"/>
      <c r="K7141" s="65"/>
      <c r="M7141" s="64"/>
      <c r="N7141" s="66"/>
      <c r="O7141" s="66"/>
      <c r="Q7141" s="67"/>
      <c r="R7141" s="68"/>
      <c r="S7141" s="63"/>
      <c r="AC7141" s="63">
        <v>105293.61932579195</v>
      </c>
      <c r="AD7141" s="63"/>
      <c r="AE7141" s="54" t="s">
        <v>177</v>
      </c>
      <c r="AG7141" s="63"/>
      <c r="AK7141" s="64"/>
      <c r="AL7141" s="64"/>
      <c r="AM7141" s="65"/>
      <c r="AO7141" s="64"/>
      <c r="AP7141" s="66"/>
      <c r="AQ7141" s="66"/>
      <c r="AS7141" s="67"/>
      <c r="AT7141" s="68"/>
    </row>
    <row r="7142" spans="1:46" x14ac:dyDescent="0.25">
      <c r="A7142" s="60">
        <v>108543.04430302372</v>
      </c>
      <c r="B7142" s="54">
        <f t="shared" si="281"/>
        <v>3</v>
      </c>
      <c r="C7142" s="54">
        <f t="shared" si="282"/>
        <v>7133</v>
      </c>
      <c r="D7142" s="60">
        <v>108543.04430302372</v>
      </c>
      <c r="G7142" s="63"/>
      <c r="I7142" s="64"/>
      <c r="J7142" s="64"/>
      <c r="K7142" s="65"/>
      <c r="M7142" s="64"/>
      <c r="N7142" s="66"/>
      <c r="O7142" s="66"/>
      <c r="Q7142" s="67"/>
      <c r="R7142" s="68"/>
      <c r="S7142" s="63"/>
      <c r="AC7142" s="63">
        <v>105308.71440971131</v>
      </c>
      <c r="AD7142" s="63"/>
      <c r="AE7142" s="54" t="s">
        <v>176</v>
      </c>
      <c r="AG7142" s="63"/>
      <c r="AK7142" s="64"/>
      <c r="AL7142" s="64"/>
      <c r="AM7142" s="65"/>
      <c r="AO7142" s="64"/>
      <c r="AP7142" s="66"/>
      <c r="AQ7142" s="66"/>
      <c r="AS7142" s="67"/>
      <c r="AT7142" s="68"/>
    </row>
    <row r="7143" spans="1:46" x14ac:dyDescent="0.25">
      <c r="A7143" s="60">
        <v>108558.05509167537</v>
      </c>
      <c r="B7143" s="54">
        <f t="shared" si="281"/>
        <v>4</v>
      </c>
      <c r="C7143" s="54">
        <f t="shared" si="282"/>
        <v>7134</v>
      </c>
      <c r="D7143" s="60">
        <v>108558.05509167537</v>
      </c>
      <c r="G7143" s="63"/>
      <c r="I7143" s="64"/>
      <c r="J7143" s="64"/>
      <c r="K7143" s="65"/>
      <c r="M7143" s="64"/>
      <c r="N7143" s="66"/>
      <c r="O7143" s="66"/>
      <c r="Q7143" s="67"/>
      <c r="R7143" s="68"/>
      <c r="S7143" s="63"/>
      <c r="AC7143" s="63">
        <v>105322.97106809076</v>
      </c>
      <c r="AD7143" s="63"/>
      <c r="AE7143" s="54" t="s">
        <v>177</v>
      </c>
      <c r="AG7143" s="63"/>
      <c r="AK7143" s="64"/>
      <c r="AL7143" s="64"/>
      <c r="AM7143" s="65"/>
      <c r="AO7143" s="64"/>
      <c r="AP7143" s="66"/>
      <c r="AQ7143" s="66"/>
      <c r="AS7143" s="67"/>
      <c r="AT7143" s="68"/>
    </row>
    <row r="7144" spans="1:46" x14ac:dyDescent="0.25">
      <c r="A7144" s="60">
        <v>108573.19229113823</v>
      </c>
      <c r="B7144" s="54">
        <f t="shared" si="281"/>
        <v>5</v>
      </c>
      <c r="C7144" s="54">
        <f t="shared" si="282"/>
        <v>7135</v>
      </c>
      <c r="D7144" s="60">
        <v>108573.19229113823</v>
      </c>
      <c r="G7144" s="63"/>
      <c r="I7144" s="64"/>
      <c r="J7144" s="64"/>
      <c r="K7144" s="65"/>
      <c r="M7144" s="64"/>
      <c r="N7144" s="66"/>
      <c r="O7144" s="66"/>
      <c r="Q7144" s="67"/>
      <c r="R7144" s="68"/>
      <c r="S7144" s="63"/>
      <c r="AC7144" s="63">
        <v>105338.33337552706</v>
      </c>
      <c r="AD7144" s="63"/>
      <c r="AE7144" s="54" t="s">
        <v>176</v>
      </c>
      <c r="AG7144" s="63"/>
      <c r="AK7144" s="64"/>
      <c r="AL7144" s="64"/>
      <c r="AM7144" s="65"/>
      <c r="AO7144" s="64"/>
      <c r="AP7144" s="66"/>
      <c r="AQ7144" s="66"/>
      <c r="AS7144" s="67"/>
      <c r="AT7144" s="68"/>
    </row>
    <row r="7145" spans="1:46" x14ac:dyDescent="0.25">
      <c r="A7145" s="60">
        <v>108588.45828772709</v>
      </c>
      <c r="B7145" s="54">
        <f t="shared" si="281"/>
        <v>6</v>
      </c>
      <c r="C7145" s="54">
        <f t="shared" si="282"/>
        <v>7136</v>
      </c>
      <c r="D7145" s="60">
        <v>108588.45828772709</v>
      </c>
      <c r="G7145" s="63"/>
      <c r="I7145" s="64"/>
      <c r="J7145" s="64"/>
      <c r="K7145" s="65"/>
      <c r="M7145" s="64"/>
      <c r="N7145" s="66"/>
      <c r="O7145" s="66"/>
      <c r="Q7145" s="67"/>
      <c r="R7145" s="68"/>
      <c r="S7145" s="63"/>
      <c r="AC7145" s="63">
        <v>105352.34159795055</v>
      </c>
      <c r="AD7145" s="63"/>
      <c r="AE7145" s="54" t="s">
        <v>177</v>
      </c>
      <c r="AG7145" s="63"/>
      <c r="AK7145" s="64"/>
      <c r="AL7145" s="64"/>
      <c r="AM7145" s="65"/>
      <c r="AO7145" s="64"/>
      <c r="AP7145" s="66"/>
      <c r="AQ7145" s="66"/>
      <c r="AS7145" s="67"/>
      <c r="AT7145" s="68"/>
    </row>
    <row r="7146" spans="1:46" x14ac:dyDescent="0.25">
      <c r="A7146" s="60">
        <v>108603.85640682885</v>
      </c>
      <c r="B7146" s="54">
        <f t="shared" si="281"/>
        <v>7</v>
      </c>
      <c r="C7146" s="54">
        <f t="shared" si="282"/>
        <v>7137</v>
      </c>
      <c r="D7146" s="60">
        <v>108603.85640682885</v>
      </c>
      <c r="G7146" s="63"/>
      <c r="I7146" s="64"/>
      <c r="J7146" s="64"/>
      <c r="K7146" s="65"/>
      <c r="M7146" s="64"/>
      <c r="N7146" s="66"/>
      <c r="O7146" s="66"/>
      <c r="Q7146" s="67"/>
      <c r="R7146" s="68"/>
      <c r="S7146" s="63"/>
      <c r="AC7146" s="63">
        <v>105367.85327604087</v>
      </c>
      <c r="AD7146" s="63"/>
      <c r="AE7146" s="54" t="s">
        <v>176</v>
      </c>
      <c r="AG7146" s="63"/>
      <c r="AK7146" s="64"/>
      <c r="AL7146" s="64"/>
      <c r="AM7146" s="65"/>
      <c r="AO7146" s="64"/>
      <c r="AP7146" s="66"/>
      <c r="AQ7146" s="66"/>
      <c r="AS7146" s="67"/>
      <c r="AT7146" s="68"/>
    </row>
    <row r="7147" spans="1:46" x14ac:dyDescent="0.25">
      <c r="A7147" s="60">
        <v>108619.36844597012</v>
      </c>
      <c r="B7147" s="54">
        <f t="shared" si="281"/>
        <v>8</v>
      </c>
      <c r="C7147" s="54">
        <f t="shared" si="282"/>
        <v>7138</v>
      </c>
      <c r="D7147" s="60">
        <v>108619.36844597012</v>
      </c>
      <c r="G7147" s="63"/>
      <c r="I7147" s="64"/>
      <c r="J7147" s="64"/>
      <c r="K7147" s="65"/>
      <c r="M7147" s="64"/>
      <c r="N7147" s="66"/>
      <c r="O7147" s="66"/>
      <c r="Q7147" s="67"/>
      <c r="R7147" s="68"/>
      <c r="S7147" s="63"/>
      <c r="AC7147" s="63">
        <v>105381.7595606097</v>
      </c>
      <c r="AD7147" s="63"/>
      <c r="AE7147" s="54" t="s">
        <v>177</v>
      </c>
      <c r="AG7147" s="63"/>
      <c r="AK7147" s="64"/>
      <c r="AL7147" s="64"/>
      <c r="AM7147" s="65"/>
      <c r="AO7147" s="64"/>
      <c r="AP7147" s="66"/>
      <c r="AQ7147" s="66"/>
      <c r="AS7147" s="67"/>
      <c r="AT7147" s="68"/>
    </row>
    <row r="7148" spans="1:46" x14ac:dyDescent="0.25">
      <c r="A7148" s="60">
        <v>108634.98350377847</v>
      </c>
      <c r="B7148" s="54">
        <f t="shared" si="281"/>
        <v>9</v>
      </c>
      <c r="C7148" s="54">
        <f t="shared" si="282"/>
        <v>7139</v>
      </c>
      <c r="D7148" s="60">
        <v>108634.98350377847</v>
      </c>
      <c r="G7148" s="63"/>
      <c r="I7148" s="64"/>
      <c r="J7148" s="64"/>
      <c r="K7148" s="65"/>
      <c r="M7148" s="64"/>
      <c r="N7148" s="66"/>
      <c r="O7148" s="66"/>
      <c r="Q7148" s="67"/>
      <c r="R7148" s="68"/>
      <c r="S7148" s="63"/>
      <c r="AC7148" s="63">
        <v>105397.27912370395</v>
      </c>
      <c r="AD7148" s="63"/>
      <c r="AE7148" s="54" t="s">
        <v>176</v>
      </c>
      <c r="AG7148" s="63"/>
      <c r="AK7148" s="64"/>
      <c r="AL7148" s="64"/>
      <c r="AM7148" s="65"/>
      <c r="AO7148" s="64"/>
      <c r="AP7148" s="66"/>
      <c r="AQ7148" s="66"/>
      <c r="AS7148" s="67"/>
      <c r="AT7148" s="68"/>
    </row>
    <row r="7149" spans="1:46" x14ac:dyDescent="0.25">
      <c r="A7149" s="60">
        <v>108650.66396858031</v>
      </c>
      <c r="B7149" s="54">
        <f t="shared" si="281"/>
        <v>10</v>
      </c>
      <c r="C7149" s="54">
        <f t="shared" si="282"/>
        <v>7140</v>
      </c>
      <c r="D7149" s="60">
        <v>108650.66396858031</v>
      </c>
      <c r="G7149" s="63"/>
      <c r="I7149" s="64"/>
      <c r="J7149" s="64"/>
      <c r="K7149" s="65"/>
      <c r="M7149" s="64"/>
      <c r="N7149" s="66"/>
      <c r="O7149" s="66"/>
      <c r="Q7149" s="67"/>
      <c r="R7149" s="68"/>
      <c r="S7149" s="63"/>
      <c r="AC7149" s="63">
        <v>105411.24846294802</v>
      </c>
      <c r="AD7149" s="63"/>
      <c r="AE7149" s="54" t="s">
        <v>177</v>
      </c>
      <c r="AG7149" s="63"/>
      <c r="AK7149" s="64"/>
      <c r="AL7149" s="64"/>
      <c r="AM7149" s="65"/>
      <c r="AO7149" s="64"/>
      <c r="AP7149" s="66"/>
      <c r="AQ7149" s="66"/>
      <c r="AS7149" s="67"/>
      <c r="AT7149" s="68"/>
    </row>
    <row r="7150" spans="1:46" x14ac:dyDescent="0.25">
      <c r="A7150" s="60">
        <v>108666.38979835017</v>
      </c>
      <c r="B7150" s="54">
        <f t="shared" si="281"/>
        <v>11</v>
      </c>
      <c r="C7150" s="54">
        <f t="shared" si="282"/>
        <v>7141</v>
      </c>
      <c r="D7150" s="60">
        <v>108666.38979835017</v>
      </c>
      <c r="G7150" s="63"/>
      <c r="I7150" s="64"/>
      <c r="J7150" s="64"/>
      <c r="K7150" s="65"/>
      <c r="M7150" s="64"/>
      <c r="N7150" s="66"/>
      <c r="O7150" s="66"/>
      <c r="Q7150" s="67"/>
      <c r="R7150" s="68"/>
      <c r="S7150" s="63"/>
      <c r="AC7150" s="63">
        <v>105426.63831628766</v>
      </c>
      <c r="AD7150" s="63"/>
      <c r="AE7150" s="54" t="s">
        <v>176</v>
      </c>
      <c r="AG7150" s="63"/>
      <c r="AK7150" s="64"/>
      <c r="AL7150" s="64"/>
      <c r="AM7150" s="65"/>
      <c r="AO7150" s="64"/>
      <c r="AP7150" s="66"/>
      <c r="AQ7150" s="66"/>
      <c r="AS7150" s="67"/>
      <c r="AT7150" s="68"/>
    </row>
    <row r="7151" spans="1:46" x14ac:dyDescent="0.25">
      <c r="A7151" s="60">
        <v>108682.11182832532</v>
      </c>
      <c r="B7151" s="54">
        <f t="shared" si="281"/>
        <v>12</v>
      </c>
      <c r="C7151" s="54">
        <f t="shared" si="282"/>
        <v>7142</v>
      </c>
      <c r="D7151" s="60">
        <v>108682.11182832532</v>
      </c>
      <c r="G7151" s="63"/>
      <c r="I7151" s="64"/>
      <c r="J7151" s="64"/>
      <c r="K7151" s="65"/>
      <c r="M7151" s="64"/>
      <c r="N7151" s="66"/>
      <c r="O7151" s="66"/>
      <c r="Q7151" s="67"/>
      <c r="R7151" s="68"/>
      <c r="S7151" s="63"/>
      <c r="AC7151" s="63">
        <v>105440.82598585496</v>
      </c>
      <c r="AD7151" s="63"/>
      <c r="AE7151" s="54" t="s">
        <v>177</v>
      </c>
      <c r="AG7151" s="63"/>
      <c r="AK7151" s="64"/>
      <c r="AL7151" s="64"/>
      <c r="AM7151" s="65"/>
      <c r="AO7151" s="64"/>
      <c r="AP7151" s="66"/>
      <c r="AQ7151" s="66"/>
      <c r="AS7151" s="67"/>
      <c r="AT7151" s="68"/>
    </row>
    <row r="7152" spans="1:46" x14ac:dyDescent="0.25">
      <c r="A7152" s="60">
        <v>108697.80873438576</v>
      </c>
      <c r="B7152" s="54">
        <f t="shared" si="281"/>
        <v>13</v>
      </c>
      <c r="C7152" s="54">
        <f t="shared" si="282"/>
        <v>7143</v>
      </c>
      <c r="D7152" s="60">
        <v>108697.80873438576</v>
      </c>
      <c r="G7152" s="63"/>
      <c r="I7152" s="64"/>
      <c r="J7152" s="64"/>
      <c r="K7152" s="65"/>
      <c r="M7152" s="64"/>
      <c r="N7152" s="66"/>
      <c r="O7152" s="66"/>
      <c r="Q7152" s="67"/>
      <c r="R7152" s="68"/>
      <c r="S7152" s="63"/>
      <c r="AC7152" s="63">
        <v>105455.9732637438</v>
      </c>
      <c r="AD7152" s="63"/>
      <c r="AE7152" s="54" t="s">
        <v>176</v>
      </c>
      <c r="AG7152" s="63"/>
      <c r="AK7152" s="64"/>
      <c r="AL7152" s="64"/>
      <c r="AM7152" s="65"/>
      <c r="AO7152" s="64"/>
      <c r="AP7152" s="66"/>
      <c r="AQ7152" s="66"/>
      <c r="AS7152" s="67"/>
      <c r="AT7152" s="68"/>
    </row>
    <row r="7153" spans="1:46" x14ac:dyDescent="0.25">
      <c r="A7153" s="60">
        <v>108713.43269218272</v>
      </c>
      <c r="B7153" s="54">
        <f t="shared" si="281"/>
        <v>14</v>
      </c>
      <c r="C7153" s="54">
        <f t="shared" si="282"/>
        <v>7144</v>
      </c>
      <c r="D7153" s="60">
        <v>108713.43269218272</v>
      </c>
      <c r="G7153" s="63"/>
      <c r="I7153" s="64"/>
      <c r="J7153" s="64"/>
      <c r="K7153" s="65"/>
      <c r="M7153" s="64"/>
      <c r="N7153" s="66"/>
      <c r="O7153" s="66"/>
      <c r="Q7153" s="67"/>
      <c r="R7153" s="68"/>
      <c r="S7153" s="63"/>
      <c r="AC7153" s="63">
        <v>105470.49749009684</v>
      </c>
      <c r="AD7153" s="63"/>
      <c r="AE7153" s="54" t="s">
        <v>177</v>
      </c>
      <c r="AG7153" s="63"/>
      <c r="AK7153" s="64"/>
      <c r="AL7153" s="64"/>
      <c r="AM7153" s="65"/>
      <c r="AO7153" s="64"/>
      <c r="AP7153" s="66"/>
      <c r="AQ7153" s="66"/>
      <c r="AS7153" s="67"/>
      <c r="AT7153" s="68"/>
    </row>
    <row r="7154" spans="1:46" x14ac:dyDescent="0.25">
      <c r="A7154" s="60">
        <v>108728.96960102487</v>
      </c>
      <c r="B7154" s="54">
        <f t="shared" si="281"/>
        <v>15</v>
      </c>
      <c r="C7154" s="54">
        <f t="shared" si="282"/>
        <v>7145</v>
      </c>
      <c r="D7154" s="60">
        <v>108728.96960102487</v>
      </c>
      <c r="G7154" s="63"/>
      <c r="I7154" s="64"/>
      <c r="J7154" s="64"/>
      <c r="K7154" s="65"/>
      <c r="M7154" s="64"/>
      <c r="N7154" s="66"/>
      <c r="O7154" s="66"/>
      <c r="Q7154" s="67"/>
      <c r="R7154" s="68"/>
      <c r="S7154" s="63"/>
      <c r="AC7154" s="63">
        <v>105485.32864409219</v>
      </c>
      <c r="AD7154" s="63"/>
      <c r="AE7154" s="54" t="s">
        <v>176</v>
      </c>
      <c r="AG7154" s="63"/>
      <c r="AK7154" s="64"/>
      <c r="AL7154" s="64"/>
      <c r="AM7154" s="65"/>
      <c r="AO7154" s="64"/>
      <c r="AP7154" s="66"/>
      <c r="AQ7154" s="66"/>
      <c r="AS7154" s="67"/>
      <c r="AT7154" s="68"/>
    </row>
    <row r="7155" spans="1:46" x14ac:dyDescent="0.25">
      <c r="A7155" s="60">
        <v>108744.38498059474</v>
      </c>
      <c r="B7155" s="54">
        <f t="shared" si="281"/>
        <v>16</v>
      </c>
      <c r="C7155" s="54">
        <f t="shared" si="282"/>
        <v>7146</v>
      </c>
      <c r="D7155" s="60">
        <v>108744.38498059474</v>
      </c>
      <c r="G7155" s="63"/>
      <c r="I7155" s="64"/>
      <c r="J7155" s="64"/>
      <c r="K7155" s="65"/>
      <c r="M7155" s="64"/>
      <c r="N7155" s="66"/>
      <c r="O7155" s="66"/>
      <c r="Q7155" s="67"/>
      <c r="R7155" s="68"/>
      <c r="S7155" s="63"/>
      <c r="AC7155" s="63">
        <v>105500.24339768989</v>
      </c>
      <c r="AD7155" s="63"/>
      <c r="AE7155" s="54" t="s">
        <v>177</v>
      </c>
      <c r="AG7155" s="63"/>
      <c r="AK7155" s="64"/>
      <c r="AL7155" s="64"/>
      <c r="AM7155" s="65"/>
      <c r="AO7155" s="64"/>
      <c r="AP7155" s="66"/>
      <c r="AQ7155" s="66"/>
      <c r="AS7155" s="67"/>
      <c r="AT7155" s="68"/>
    </row>
    <row r="7156" spans="1:46" x14ac:dyDescent="0.25">
      <c r="A7156" s="60">
        <v>108759.67805750668</v>
      </c>
      <c r="B7156" s="54">
        <f t="shared" si="281"/>
        <v>17</v>
      </c>
      <c r="C7156" s="54">
        <f t="shared" si="282"/>
        <v>7147</v>
      </c>
      <c r="D7156" s="60">
        <v>108759.67805750668</v>
      </c>
      <c r="G7156" s="63"/>
      <c r="I7156" s="64"/>
      <c r="J7156" s="64"/>
      <c r="K7156" s="65"/>
      <c r="M7156" s="64"/>
      <c r="N7156" s="66"/>
      <c r="O7156" s="66"/>
      <c r="Q7156" s="67"/>
      <c r="R7156" s="68"/>
      <c r="S7156" s="63"/>
      <c r="AC7156" s="63">
        <v>105514.73814199632</v>
      </c>
      <c r="AD7156" s="63"/>
      <c r="AE7156" s="54" t="s">
        <v>176</v>
      </c>
      <c r="AG7156" s="63"/>
      <c r="AK7156" s="64"/>
      <c r="AL7156" s="64"/>
      <c r="AM7156" s="65"/>
      <c r="AO7156" s="64"/>
      <c r="AP7156" s="66"/>
      <c r="AQ7156" s="66"/>
      <c r="AS7156" s="67"/>
      <c r="AT7156" s="68"/>
    </row>
    <row r="7157" spans="1:46" x14ac:dyDescent="0.25">
      <c r="A7157" s="60">
        <v>108774.83421512041</v>
      </c>
      <c r="B7157" s="54">
        <f t="shared" si="281"/>
        <v>18</v>
      </c>
      <c r="C7157" s="54">
        <f t="shared" si="282"/>
        <v>7148</v>
      </c>
      <c r="D7157" s="60">
        <v>108774.83421512041</v>
      </c>
      <c r="G7157" s="63"/>
      <c r="I7157" s="64"/>
      <c r="J7157" s="64"/>
      <c r="K7157" s="65"/>
      <c r="M7157" s="64"/>
      <c r="N7157" s="66"/>
      <c r="O7157" s="66"/>
      <c r="Q7157" s="67"/>
      <c r="R7157" s="68"/>
      <c r="S7157" s="63"/>
      <c r="AC7157" s="63">
        <v>105530.01201145863</v>
      </c>
      <c r="AD7157" s="63"/>
      <c r="AE7157" s="54" t="s">
        <v>177</v>
      </c>
      <c r="AG7157" s="63"/>
      <c r="AK7157" s="64"/>
      <c r="AL7157" s="64"/>
      <c r="AM7157" s="65"/>
      <c r="AO7157" s="64"/>
      <c r="AP7157" s="66"/>
      <c r="AQ7157" s="66"/>
      <c r="AS7157" s="67"/>
      <c r="AT7157" s="68"/>
    </row>
    <row r="7158" spans="1:46" x14ac:dyDescent="0.25">
      <c r="A7158" s="60">
        <v>108789.86838571029</v>
      </c>
      <c r="B7158" s="54">
        <f t="shared" si="281"/>
        <v>19</v>
      </c>
      <c r="C7158" s="54">
        <f t="shared" si="282"/>
        <v>7149</v>
      </c>
      <c r="D7158" s="60">
        <v>108789.86838571029</v>
      </c>
      <c r="G7158" s="63"/>
      <c r="I7158" s="64"/>
      <c r="J7158" s="64"/>
      <c r="K7158" s="65"/>
      <c r="M7158" s="64"/>
      <c r="N7158" s="66"/>
      <c r="O7158" s="66"/>
      <c r="Q7158" s="67"/>
      <c r="R7158" s="68"/>
      <c r="S7158" s="63"/>
      <c r="AC7158" s="63">
        <v>105544.21648265049</v>
      </c>
      <c r="AD7158" s="63"/>
      <c r="AE7158" s="54" t="s">
        <v>176</v>
      </c>
      <c r="AG7158" s="63"/>
      <c r="AK7158" s="64"/>
      <c r="AL7158" s="64"/>
      <c r="AM7158" s="65"/>
      <c r="AO7158" s="64"/>
      <c r="AP7158" s="66"/>
      <c r="AQ7158" s="66"/>
      <c r="AS7158" s="67"/>
      <c r="AT7158" s="68"/>
    </row>
    <row r="7159" spans="1:46" x14ac:dyDescent="0.25">
      <c r="A7159" s="60">
        <v>108804.78513408499</v>
      </c>
      <c r="B7159" s="54">
        <f t="shared" si="281"/>
        <v>20</v>
      </c>
      <c r="C7159" s="54">
        <f t="shared" si="282"/>
        <v>7150</v>
      </c>
      <c r="D7159" s="60">
        <v>108804.78513408499</v>
      </c>
      <c r="G7159" s="63"/>
      <c r="I7159" s="64"/>
      <c r="J7159" s="64"/>
      <c r="K7159" s="65"/>
      <c r="M7159" s="64"/>
      <c r="N7159" s="66"/>
      <c r="O7159" s="66"/>
      <c r="Q7159" s="67"/>
      <c r="R7159" s="68"/>
      <c r="S7159" s="63"/>
      <c r="AC7159" s="63">
        <v>105559.73503474845</v>
      </c>
      <c r="AD7159" s="63"/>
      <c r="AE7159" s="54" t="s">
        <v>177</v>
      </c>
      <c r="AG7159" s="63"/>
      <c r="AK7159" s="64"/>
      <c r="AL7159" s="64"/>
      <c r="AM7159" s="65"/>
      <c r="AO7159" s="64"/>
      <c r="AP7159" s="66"/>
      <c r="AQ7159" s="66"/>
      <c r="AS7159" s="67"/>
      <c r="AT7159" s="68"/>
    </row>
    <row r="7160" spans="1:46" x14ac:dyDescent="0.25">
      <c r="A7160" s="60">
        <v>108819.61357963644</v>
      </c>
      <c r="B7160" s="54">
        <f t="shared" si="281"/>
        <v>21</v>
      </c>
      <c r="C7160" s="54">
        <f t="shared" si="282"/>
        <v>7151</v>
      </c>
      <c r="D7160" s="60">
        <v>108819.61357963644</v>
      </c>
      <c r="G7160" s="63"/>
      <c r="I7160" s="64"/>
      <c r="J7160" s="64"/>
      <c r="K7160" s="65"/>
      <c r="M7160" s="64"/>
      <c r="N7160" s="66"/>
      <c r="O7160" s="66"/>
      <c r="Q7160" s="67"/>
      <c r="R7160" s="68"/>
      <c r="S7160" s="63"/>
      <c r="AC7160" s="63">
        <v>105573.7621758678</v>
      </c>
      <c r="AD7160" s="63"/>
      <c r="AE7160" s="54" t="s">
        <v>176</v>
      </c>
      <c r="AG7160" s="63"/>
      <c r="AK7160" s="64"/>
      <c r="AL7160" s="64"/>
      <c r="AM7160" s="65"/>
      <c r="AO7160" s="64"/>
      <c r="AP7160" s="66"/>
      <c r="AQ7160" s="66"/>
      <c r="AS7160" s="67"/>
      <c r="AT7160" s="68"/>
    </row>
    <row r="7161" spans="1:46" x14ac:dyDescent="0.25">
      <c r="A7161" s="60">
        <v>108834.37190214405</v>
      </c>
      <c r="B7161" s="54">
        <f t="shared" si="281"/>
        <v>22</v>
      </c>
      <c r="C7161" s="54">
        <f t="shared" si="282"/>
        <v>7152</v>
      </c>
      <c r="D7161" s="60">
        <v>108834.37190214405</v>
      </c>
      <c r="G7161" s="63"/>
      <c r="I7161" s="64"/>
      <c r="J7161" s="64"/>
      <c r="K7161" s="65"/>
      <c r="M7161" s="64"/>
      <c r="N7161" s="66"/>
      <c r="O7161" s="66"/>
      <c r="Q7161" s="67"/>
      <c r="R7161" s="68"/>
      <c r="S7161" s="63"/>
      <c r="AC7161" s="63">
        <v>105589.36152563337</v>
      </c>
      <c r="AD7161" s="63"/>
      <c r="AE7161" s="54" t="s">
        <v>177</v>
      </c>
      <c r="AG7161" s="63"/>
      <c r="AK7161" s="64"/>
      <c r="AL7161" s="64"/>
      <c r="AM7161" s="65"/>
      <c r="AO7161" s="64"/>
      <c r="AP7161" s="66"/>
      <c r="AQ7161" s="66"/>
      <c r="AS7161" s="67"/>
      <c r="AT7161" s="68"/>
    </row>
    <row r="7162" spans="1:46" x14ac:dyDescent="0.25">
      <c r="A7162" s="60">
        <v>108849.09873667033</v>
      </c>
      <c r="B7162" s="54">
        <f t="shared" si="281"/>
        <v>23</v>
      </c>
      <c r="C7162" s="54">
        <f t="shared" si="282"/>
        <v>7153</v>
      </c>
      <c r="D7162" s="60">
        <v>108849.09873667033</v>
      </c>
      <c r="G7162" s="63"/>
      <c r="I7162" s="64"/>
      <c r="J7162" s="64"/>
      <c r="K7162" s="65"/>
      <c r="M7162" s="64"/>
      <c r="N7162" s="66"/>
      <c r="O7162" s="66"/>
      <c r="Q7162" s="67"/>
      <c r="R7162" s="68"/>
      <c r="S7162" s="63"/>
      <c r="AC7162" s="63">
        <v>105603.36812071875</v>
      </c>
      <c r="AD7162" s="63"/>
      <c r="AE7162" s="54" t="s">
        <v>176</v>
      </c>
      <c r="AG7162" s="63"/>
      <c r="AK7162" s="64"/>
      <c r="AL7162" s="64"/>
      <c r="AM7162" s="65"/>
      <c r="AO7162" s="64"/>
      <c r="AP7162" s="66"/>
      <c r="AQ7162" s="66"/>
      <c r="AS7162" s="67"/>
      <c r="AT7162" s="68"/>
    </row>
    <row r="7163" spans="1:46" x14ac:dyDescent="0.25">
      <c r="A7163" s="60">
        <v>108863.81835682271</v>
      </c>
      <c r="B7163" s="54">
        <f t="shared" si="281"/>
        <v>24</v>
      </c>
      <c r="C7163" s="54">
        <f t="shared" si="282"/>
        <v>7154</v>
      </c>
      <c r="D7163" s="60">
        <v>108863.81835682271</v>
      </c>
      <c r="G7163" s="63"/>
      <c r="I7163" s="64"/>
      <c r="J7163" s="64"/>
      <c r="K7163" s="65"/>
      <c r="M7163" s="64"/>
      <c r="N7163" s="66"/>
      <c r="O7163" s="66"/>
      <c r="Q7163" s="67"/>
      <c r="R7163" s="68"/>
      <c r="S7163" s="63"/>
      <c r="AC7163" s="63">
        <v>105618.87859780528</v>
      </c>
      <c r="AD7163" s="63"/>
      <c r="AE7163" s="54" t="s">
        <v>177</v>
      </c>
      <c r="AG7163" s="63"/>
      <c r="AK7163" s="64"/>
      <c r="AL7163" s="64"/>
      <c r="AM7163" s="65"/>
      <c r="AO7163" s="64"/>
      <c r="AP7163" s="66"/>
      <c r="AQ7163" s="66"/>
      <c r="AS7163" s="67"/>
      <c r="AT7163" s="68"/>
    </row>
    <row r="7164" spans="1:46" x14ac:dyDescent="0.25">
      <c r="A7164" s="60">
        <v>108878.57192559354</v>
      </c>
      <c r="B7164" s="54">
        <f t="shared" si="281"/>
        <v>1</v>
      </c>
      <c r="C7164" s="54">
        <f t="shared" si="282"/>
        <v>7155</v>
      </c>
      <c r="D7164" s="60">
        <v>108878.57192559354</v>
      </c>
      <c r="G7164" s="63"/>
      <c r="I7164" s="64"/>
      <c r="J7164" s="64"/>
      <c r="K7164" s="65"/>
      <c r="M7164" s="64"/>
      <c r="N7164" s="66"/>
      <c r="O7164" s="66"/>
      <c r="Q7164" s="67"/>
      <c r="R7164" s="68"/>
      <c r="S7164" s="63"/>
      <c r="AC7164" s="63">
        <v>105633.02653715434</v>
      </c>
      <c r="AD7164" s="63"/>
      <c r="AE7164" s="54" t="s">
        <v>176</v>
      </c>
      <c r="AG7164" s="63"/>
      <c r="AK7164" s="64"/>
      <c r="AL7164" s="64"/>
      <c r="AM7164" s="65"/>
      <c r="AO7164" s="64"/>
      <c r="AP7164" s="66"/>
      <c r="AQ7164" s="66"/>
      <c r="AS7164" s="67"/>
      <c r="AT7164" s="68"/>
    </row>
    <row r="7165" spans="1:46" x14ac:dyDescent="0.25">
      <c r="A7165" s="60">
        <v>108893.38187727472</v>
      </c>
      <c r="B7165" s="54">
        <f t="shared" si="281"/>
        <v>2</v>
      </c>
      <c r="C7165" s="54">
        <f t="shared" si="282"/>
        <v>7156</v>
      </c>
      <c r="D7165" s="60">
        <v>108893.38187727472</v>
      </c>
      <c r="G7165" s="63"/>
      <c r="I7165" s="64"/>
      <c r="J7165" s="64"/>
      <c r="K7165" s="65"/>
      <c r="M7165" s="64"/>
      <c r="N7165" s="66"/>
      <c r="O7165" s="66"/>
      <c r="Q7165" s="67"/>
      <c r="R7165" s="68"/>
      <c r="S7165" s="63"/>
      <c r="AC7165" s="63">
        <v>105648.3032484604</v>
      </c>
      <c r="AD7165" s="63"/>
      <c r="AE7165" s="54" t="s">
        <v>177</v>
      </c>
      <c r="AG7165" s="63"/>
      <c r="AK7165" s="64"/>
      <c r="AL7165" s="64"/>
      <c r="AM7165" s="65"/>
      <c r="AO7165" s="64"/>
      <c r="AP7165" s="66"/>
      <c r="AQ7165" s="66"/>
      <c r="AS7165" s="67"/>
      <c r="AT7165" s="68"/>
    </row>
    <row r="7166" spans="1:46" x14ac:dyDescent="0.25">
      <c r="A7166" s="60">
        <v>108908.28409386752</v>
      </c>
      <c r="B7166" s="54">
        <f t="shared" si="281"/>
        <v>3</v>
      </c>
      <c r="C7166" s="54">
        <f t="shared" si="282"/>
        <v>7157</v>
      </c>
      <c r="D7166" s="60">
        <v>108908.28409386752</v>
      </c>
      <c r="G7166" s="63"/>
      <c r="I7166" s="64"/>
      <c r="J7166" s="64"/>
      <c r="K7166" s="65"/>
      <c r="M7166" s="64"/>
      <c r="N7166" s="66"/>
      <c r="O7166" s="66"/>
      <c r="Q7166" s="67"/>
      <c r="R7166" s="68"/>
      <c r="S7166" s="63"/>
      <c r="AC7166" s="63">
        <v>105662.72088238876</v>
      </c>
      <c r="AD7166" s="63"/>
      <c r="AE7166" s="54" t="s">
        <v>176</v>
      </c>
      <c r="AG7166" s="63"/>
      <c r="AK7166" s="64"/>
      <c r="AL7166" s="64"/>
      <c r="AM7166" s="65"/>
      <c r="AO7166" s="64"/>
      <c r="AP7166" s="66"/>
      <c r="AQ7166" s="66"/>
      <c r="AS7166" s="67"/>
      <c r="AT7166" s="68"/>
    </row>
    <row r="7167" spans="1:46" x14ac:dyDescent="0.25">
      <c r="A7167" s="60">
        <v>108923.29208893282</v>
      </c>
      <c r="B7167" s="54">
        <f t="shared" si="281"/>
        <v>4</v>
      </c>
      <c r="C7167" s="54">
        <f t="shared" si="282"/>
        <v>7158</v>
      </c>
      <c r="D7167" s="60">
        <v>108923.29208893282</v>
      </c>
      <c r="G7167" s="63"/>
      <c r="I7167" s="64"/>
      <c r="J7167" s="64"/>
      <c r="K7167" s="65"/>
      <c r="M7167" s="64"/>
      <c r="N7167" s="66"/>
      <c r="O7167" s="66"/>
      <c r="Q7167" s="67"/>
      <c r="R7167" s="68"/>
      <c r="S7167" s="63"/>
      <c r="AC7167" s="63">
        <v>105677.66324408539</v>
      </c>
      <c r="AD7167" s="63"/>
      <c r="AE7167" s="54" t="s">
        <v>177</v>
      </c>
      <c r="AG7167" s="63"/>
      <c r="AK7167" s="64"/>
      <c r="AL7167" s="64"/>
      <c r="AM7167" s="65"/>
      <c r="AO7167" s="64"/>
      <c r="AP7167" s="66"/>
      <c r="AQ7167" s="66"/>
      <c r="AS7167" s="67"/>
      <c r="AT7167" s="68"/>
    </row>
    <row r="7168" spans="1:46" x14ac:dyDescent="0.25">
      <c r="A7168" s="60">
        <v>108938.42884958861</v>
      </c>
      <c r="B7168" s="54">
        <f t="shared" si="281"/>
        <v>5</v>
      </c>
      <c r="C7168" s="54">
        <f t="shared" si="282"/>
        <v>7159</v>
      </c>
      <c r="D7168" s="60">
        <v>108938.42884958861</v>
      </c>
      <c r="G7168" s="63"/>
      <c r="I7168" s="64"/>
      <c r="J7168" s="64"/>
      <c r="K7168" s="65"/>
      <c r="M7168" s="64"/>
      <c r="N7168" s="66"/>
      <c r="O7168" s="66"/>
      <c r="Q7168" s="67"/>
      <c r="R7168" s="68"/>
      <c r="S7168" s="63"/>
      <c r="AC7168" s="63">
        <v>105692.4168859967</v>
      </c>
      <c r="AD7168" s="63"/>
      <c r="AE7168" s="54" t="s">
        <v>176</v>
      </c>
      <c r="AG7168" s="63"/>
      <c r="AK7168" s="64"/>
      <c r="AL7168" s="64"/>
      <c r="AM7168" s="65"/>
      <c r="AO7168" s="64"/>
      <c r="AP7168" s="66"/>
      <c r="AQ7168" s="66"/>
      <c r="AS7168" s="67"/>
      <c r="AT7168" s="68"/>
    </row>
    <row r="7169" spans="1:46" x14ac:dyDescent="0.25">
      <c r="A7169" s="60">
        <v>108953.69388768077</v>
      </c>
      <c r="B7169" s="54">
        <f t="shared" si="281"/>
        <v>6</v>
      </c>
      <c r="C7169" s="54">
        <f t="shared" si="282"/>
        <v>7160</v>
      </c>
      <c r="D7169" s="60">
        <v>108953.69388768077</v>
      </c>
      <c r="G7169" s="63"/>
      <c r="I7169" s="64"/>
      <c r="J7169" s="64"/>
      <c r="K7169" s="65"/>
      <c r="M7169" s="64"/>
      <c r="N7169" s="66"/>
      <c r="O7169" s="66"/>
      <c r="Q7169" s="67"/>
      <c r="R7169" s="68"/>
      <c r="S7169" s="63"/>
      <c r="AC7169" s="63">
        <v>105706.98653216287</v>
      </c>
      <c r="AD7169" s="63"/>
      <c r="AE7169" s="54" t="s">
        <v>177</v>
      </c>
      <c r="AG7169" s="63"/>
      <c r="AK7169" s="64"/>
      <c r="AL7169" s="64"/>
      <c r="AM7169" s="65"/>
      <c r="AO7169" s="64"/>
      <c r="AP7169" s="66"/>
      <c r="AQ7169" s="66"/>
      <c r="AS7169" s="67"/>
      <c r="AT7169" s="68"/>
    </row>
    <row r="7170" spans="1:46" x14ac:dyDescent="0.25">
      <c r="A7170" s="60">
        <v>108969.09117705747</v>
      </c>
      <c r="B7170" s="54">
        <f t="shared" si="281"/>
        <v>7</v>
      </c>
      <c r="C7170" s="54">
        <f t="shared" si="282"/>
        <v>7161</v>
      </c>
      <c r="D7170" s="60">
        <v>108969.09117705747</v>
      </c>
      <c r="G7170" s="63"/>
      <c r="I7170" s="64"/>
      <c r="J7170" s="64"/>
      <c r="K7170" s="65"/>
      <c r="M7170" s="64"/>
      <c r="N7170" s="66"/>
      <c r="O7170" s="66"/>
      <c r="Q7170" s="67"/>
      <c r="R7170" s="68"/>
      <c r="S7170" s="63"/>
      <c r="AC7170" s="63">
        <v>105722.06989199063</v>
      </c>
      <c r="AD7170" s="63"/>
      <c r="AE7170" s="54" t="s">
        <v>176</v>
      </c>
      <c r="AG7170" s="63"/>
      <c r="AK7170" s="64"/>
      <c r="AL7170" s="64"/>
      <c r="AM7170" s="65"/>
      <c r="AO7170" s="64"/>
      <c r="AP7170" s="66"/>
      <c r="AQ7170" s="66"/>
      <c r="AS7170" s="67"/>
      <c r="AT7170" s="68"/>
    </row>
    <row r="7171" spans="1:46" x14ac:dyDescent="0.25">
      <c r="A7171" s="60">
        <v>108984.60501476377</v>
      </c>
      <c r="B7171" s="54">
        <f t="shared" si="281"/>
        <v>8</v>
      </c>
      <c r="C7171" s="54">
        <f t="shared" si="282"/>
        <v>7162</v>
      </c>
      <c r="D7171" s="60">
        <v>108984.60501476377</v>
      </c>
      <c r="G7171" s="63"/>
      <c r="I7171" s="64"/>
      <c r="J7171" s="64"/>
      <c r="K7171" s="65"/>
      <c r="M7171" s="64"/>
      <c r="N7171" s="66"/>
      <c r="O7171" s="66"/>
      <c r="Q7171" s="67"/>
      <c r="R7171" s="68"/>
      <c r="S7171" s="63"/>
      <c r="AC7171" s="63">
        <v>105736.30200558994</v>
      </c>
      <c r="AD7171" s="63"/>
      <c r="AE7171" s="54" t="s">
        <v>177</v>
      </c>
      <c r="AG7171" s="63"/>
      <c r="AK7171" s="64"/>
      <c r="AL7171" s="64"/>
      <c r="AM7171" s="65"/>
      <c r="AO7171" s="64"/>
      <c r="AP7171" s="66"/>
      <c r="AQ7171" s="66"/>
      <c r="AS7171" s="67"/>
      <c r="AT7171" s="68"/>
    </row>
    <row r="7172" spans="1:46" x14ac:dyDescent="0.25">
      <c r="A7172" s="60">
        <v>109000.21796478564</v>
      </c>
      <c r="B7172" s="54">
        <f t="shared" si="281"/>
        <v>9</v>
      </c>
      <c r="C7172" s="54">
        <f t="shared" si="282"/>
        <v>7163</v>
      </c>
      <c r="D7172" s="60">
        <v>109000.21796478564</v>
      </c>
      <c r="G7172" s="63"/>
      <c r="I7172" s="64"/>
      <c r="J7172" s="64"/>
      <c r="K7172" s="65"/>
      <c r="M7172" s="64"/>
      <c r="N7172" s="66"/>
      <c r="O7172" s="66"/>
      <c r="Q7172" s="67"/>
      <c r="R7172" s="68"/>
      <c r="S7172" s="63"/>
      <c r="AC7172" s="63">
        <v>105751.6468582009</v>
      </c>
      <c r="AD7172" s="63"/>
      <c r="AE7172" s="54" t="s">
        <v>176</v>
      </c>
      <c r="AG7172" s="63"/>
      <c r="AK7172" s="64"/>
      <c r="AL7172" s="64"/>
      <c r="AM7172" s="65"/>
      <c r="AO7172" s="64"/>
      <c r="AP7172" s="66"/>
      <c r="AQ7172" s="66"/>
      <c r="AS7172" s="67"/>
      <c r="AT7172" s="68"/>
    </row>
    <row r="7173" spans="1:46" x14ac:dyDescent="0.25">
      <c r="A7173" s="60">
        <v>109015.90304161096</v>
      </c>
      <c r="B7173" s="54">
        <f t="shared" si="281"/>
        <v>10</v>
      </c>
      <c r="C7173" s="54">
        <f t="shared" si="282"/>
        <v>7164</v>
      </c>
      <c r="D7173" s="60">
        <v>109015.90304161096</v>
      </c>
      <c r="G7173" s="63"/>
      <c r="I7173" s="64"/>
      <c r="J7173" s="64"/>
      <c r="K7173" s="65"/>
      <c r="M7173" s="64"/>
      <c r="N7173" s="66"/>
      <c r="O7173" s="66"/>
      <c r="Q7173" s="67"/>
      <c r="R7173" s="68"/>
      <c r="S7173" s="63"/>
      <c r="AC7173" s="63">
        <v>105765.64457628969</v>
      </c>
      <c r="AD7173" s="63"/>
      <c r="AE7173" s="54" t="s">
        <v>177</v>
      </c>
      <c r="AG7173" s="63"/>
      <c r="AK7173" s="64"/>
      <c r="AL7173" s="64"/>
      <c r="AM7173" s="65"/>
      <c r="AO7173" s="64"/>
      <c r="AP7173" s="66"/>
      <c r="AQ7173" s="66"/>
      <c r="AS7173" s="67"/>
      <c r="AT7173" s="68"/>
    </row>
    <row r="7174" spans="1:46" x14ac:dyDescent="0.25">
      <c r="A7174" s="60">
        <v>109031.62493297644</v>
      </c>
      <c r="B7174" s="54">
        <f t="shared" si="281"/>
        <v>11</v>
      </c>
      <c r="C7174" s="54">
        <f t="shared" si="282"/>
        <v>7165</v>
      </c>
      <c r="D7174" s="60">
        <v>109031.62493297644</v>
      </c>
      <c r="G7174" s="63"/>
      <c r="I7174" s="64"/>
      <c r="J7174" s="64"/>
      <c r="K7174" s="65"/>
      <c r="M7174" s="64"/>
      <c r="N7174" s="66"/>
      <c r="O7174" s="66"/>
      <c r="Q7174" s="67"/>
      <c r="R7174" s="68"/>
      <c r="S7174" s="63"/>
      <c r="AC7174" s="63">
        <v>105781.14315782674</v>
      </c>
      <c r="AD7174" s="63"/>
      <c r="AE7174" s="54" t="s">
        <v>176</v>
      </c>
      <c r="AG7174" s="63"/>
      <c r="AK7174" s="64"/>
      <c r="AL7174" s="64"/>
      <c r="AM7174" s="65"/>
      <c r="AO7174" s="64"/>
      <c r="AP7174" s="66"/>
      <c r="AQ7174" s="66"/>
      <c r="AS7174" s="67"/>
      <c r="AT7174" s="68"/>
    </row>
    <row r="7175" spans="1:46" x14ac:dyDescent="0.25">
      <c r="A7175" s="60">
        <v>109047.3537861472</v>
      </c>
      <c r="B7175" s="54">
        <f t="shared" si="281"/>
        <v>12</v>
      </c>
      <c r="C7175" s="54">
        <f t="shared" si="282"/>
        <v>7166</v>
      </c>
      <c r="D7175" s="60">
        <v>109047.3537861472</v>
      </c>
      <c r="G7175" s="63"/>
      <c r="I7175" s="64"/>
      <c r="J7175" s="64"/>
      <c r="K7175" s="65"/>
      <c r="M7175" s="64"/>
      <c r="N7175" s="66"/>
      <c r="O7175" s="66"/>
      <c r="Q7175" s="67"/>
      <c r="R7175" s="68"/>
      <c r="S7175" s="63"/>
      <c r="AC7175" s="63">
        <v>105795.05647416506</v>
      </c>
      <c r="AD7175" s="63"/>
      <c r="AE7175" s="54" t="s">
        <v>177</v>
      </c>
      <c r="AG7175" s="63"/>
      <c r="AK7175" s="64"/>
      <c r="AL7175" s="64"/>
      <c r="AM7175" s="65"/>
      <c r="AO7175" s="64"/>
      <c r="AP7175" s="66"/>
      <c r="AQ7175" s="66"/>
      <c r="AS7175" s="67"/>
      <c r="AT7175" s="68"/>
    </row>
    <row r="7176" spans="1:46" x14ac:dyDescent="0.25">
      <c r="A7176" s="60">
        <v>109063.04546058644</v>
      </c>
      <c r="B7176" s="54">
        <f t="shared" si="281"/>
        <v>13</v>
      </c>
      <c r="C7176" s="54">
        <f t="shared" si="282"/>
        <v>7167</v>
      </c>
      <c r="D7176" s="60">
        <v>109063.04546058644</v>
      </c>
      <c r="G7176" s="63"/>
      <c r="I7176" s="64"/>
      <c r="J7176" s="64"/>
      <c r="K7176" s="65"/>
      <c r="M7176" s="64"/>
      <c r="N7176" s="66"/>
      <c r="O7176" s="66"/>
      <c r="Q7176" s="67"/>
      <c r="R7176" s="68"/>
      <c r="S7176" s="63"/>
      <c r="AC7176" s="63">
        <v>105810.58100722218</v>
      </c>
      <c r="AD7176" s="63"/>
      <c r="AE7176" s="54" t="s">
        <v>176</v>
      </c>
      <c r="AG7176" s="63"/>
      <c r="AK7176" s="64"/>
      <c r="AL7176" s="64"/>
      <c r="AM7176" s="65"/>
      <c r="AO7176" s="64"/>
      <c r="AP7176" s="66"/>
      <c r="AQ7176" s="66"/>
      <c r="AS7176" s="67"/>
      <c r="AT7176" s="68"/>
    </row>
    <row r="7177" spans="1:46" x14ac:dyDescent="0.25">
      <c r="A7177" s="60">
        <v>109078.67732140888</v>
      </c>
      <c r="B7177" s="54">
        <f t="shared" si="281"/>
        <v>14</v>
      </c>
      <c r="C7177" s="54">
        <f t="shared" si="282"/>
        <v>7168</v>
      </c>
      <c r="D7177" s="60">
        <v>109078.67732140888</v>
      </c>
      <c r="G7177" s="63"/>
      <c r="I7177" s="64"/>
      <c r="J7177" s="64"/>
      <c r="K7177" s="65"/>
      <c r="M7177" s="64"/>
      <c r="N7177" s="66"/>
      <c r="O7177" s="66"/>
      <c r="Q7177" s="67"/>
      <c r="R7177" s="68"/>
      <c r="S7177" s="63"/>
      <c r="AC7177" s="63">
        <v>105824.57924189745</v>
      </c>
      <c r="AD7177" s="63"/>
      <c r="AE7177" s="54" t="s">
        <v>177</v>
      </c>
      <c r="AG7177" s="63"/>
      <c r="AK7177" s="64"/>
      <c r="AL7177" s="64"/>
      <c r="AM7177" s="65"/>
      <c r="AO7177" s="64"/>
      <c r="AP7177" s="66"/>
      <c r="AQ7177" s="66"/>
      <c r="AS7177" s="67"/>
      <c r="AT7177" s="68"/>
    </row>
    <row r="7178" spans="1:46" x14ac:dyDescent="0.25">
      <c r="A7178" s="60">
        <v>109094.2086528074</v>
      </c>
      <c r="B7178" s="54">
        <f t="shared" si="281"/>
        <v>15</v>
      </c>
      <c r="C7178" s="54">
        <f t="shared" si="282"/>
        <v>7169</v>
      </c>
      <c r="D7178" s="60">
        <v>109094.2086528074</v>
      </c>
      <c r="G7178" s="63"/>
      <c r="I7178" s="64"/>
      <c r="J7178" s="64"/>
      <c r="K7178" s="65"/>
      <c r="M7178" s="64"/>
      <c r="N7178" s="66"/>
      <c r="O7178" s="66"/>
      <c r="Q7178" s="67"/>
      <c r="R7178" s="68"/>
      <c r="S7178" s="63"/>
      <c r="AC7178" s="63">
        <v>105839.99419379886</v>
      </c>
      <c r="AD7178" s="63"/>
      <c r="AE7178" s="54" t="s">
        <v>176</v>
      </c>
      <c r="AG7178" s="63"/>
      <c r="AK7178" s="64"/>
      <c r="AL7178" s="64"/>
      <c r="AM7178" s="65"/>
      <c r="AO7178" s="64"/>
      <c r="AP7178" s="66"/>
      <c r="AQ7178" s="66"/>
      <c r="AS7178" s="67"/>
      <c r="AT7178" s="68"/>
    </row>
    <row r="7179" spans="1:46" x14ac:dyDescent="0.25">
      <c r="A7179" s="60">
        <v>109109.6317947018</v>
      </c>
      <c r="B7179" s="54">
        <f t="shared" si="281"/>
        <v>16</v>
      </c>
      <c r="C7179" s="54">
        <f t="shared" si="282"/>
        <v>7170</v>
      </c>
      <c r="D7179" s="60">
        <v>109109.6317947018</v>
      </c>
      <c r="G7179" s="63"/>
      <c r="I7179" s="64"/>
      <c r="J7179" s="64"/>
      <c r="K7179" s="65"/>
      <c r="M7179" s="64"/>
      <c r="N7179" s="66"/>
      <c r="O7179" s="66"/>
      <c r="Q7179" s="67"/>
      <c r="R7179" s="68"/>
      <c r="S7179" s="63"/>
      <c r="AC7179" s="63">
        <v>105854.23475281056</v>
      </c>
      <c r="AD7179" s="63"/>
      <c r="AE7179" s="54" t="s">
        <v>177</v>
      </c>
      <c r="AG7179" s="63"/>
      <c r="AK7179" s="64"/>
      <c r="AL7179" s="64"/>
      <c r="AM7179" s="65"/>
      <c r="AO7179" s="64"/>
      <c r="AP7179" s="66"/>
      <c r="AQ7179" s="66"/>
      <c r="AS7179" s="67"/>
      <c r="AT7179" s="68"/>
    </row>
    <row r="7180" spans="1:46" x14ac:dyDescent="0.25">
      <c r="A7180" s="60">
        <v>109124.91957767401</v>
      </c>
      <c r="B7180" s="54">
        <f t="shared" ref="B7180:B7233" si="283">IF(B7179=24,1,B7179+1)</f>
        <v>17</v>
      </c>
      <c r="C7180" s="54">
        <f t="shared" ref="C7180:C7233" si="284">C7179+1</f>
        <v>7171</v>
      </c>
      <c r="D7180" s="60">
        <v>109124.91957767401</v>
      </c>
      <c r="G7180" s="63"/>
      <c r="I7180" s="64"/>
      <c r="J7180" s="64"/>
      <c r="K7180" s="65"/>
      <c r="M7180" s="64"/>
      <c r="N7180" s="66"/>
      <c r="O7180" s="66"/>
      <c r="Q7180" s="67"/>
      <c r="R7180" s="68"/>
      <c r="S7180" s="63"/>
      <c r="AC7180" s="63">
        <v>105869.41077030357</v>
      </c>
      <c r="AD7180" s="63"/>
      <c r="AE7180" s="54" t="s">
        <v>176</v>
      </c>
      <c r="AG7180" s="63"/>
      <c r="AK7180" s="64"/>
      <c r="AL7180" s="64"/>
      <c r="AM7180" s="65"/>
      <c r="AO7180" s="64"/>
      <c r="AP7180" s="66"/>
      <c r="AQ7180" s="66"/>
      <c r="AS7180" s="67"/>
      <c r="AT7180" s="68"/>
    </row>
    <row r="7181" spans="1:46" x14ac:dyDescent="0.25">
      <c r="A7181" s="60">
        <v>109140.08276337991</v>
      </c>
      <c r="B7181" s="54">
        <f t="shared" si="283"/>
        <v>18</v>
      </c>
      <c r="C7181" s="54">
        <f t="shared" si="284"/>
        <v>7172</v>
      </c>
      <c r="D7181" s="60">
        <v>109140.08276337991</v>
      </c>
      <c r="G7181" s="63"/>
      <c r="I7181" s="64"/>
      <c r="J7181" s="64"/>
      <c r="K7181" s="65"/>
      <c r="M7181" s="64"/>
      <c r="N7181" s="66"/>
      <c r="O7181" s="66"/>
      <c r="Q7181" s="67"/>
      <c r="R7181" s="68"/>
      <c r="S7181" s="63"/>
      <c r="AC7181" s="63">
        <v>105884.00285364874</v>
      </c>
      <c r="AD7181" s="63"/>
      <c r="AE7181" s="54" t="s">
        <v>177</v>
      </c>
      <c r="AG7181" s="63"/>
      <c r="AK7181" s="64"/>
      <c r="AL7181" s="64"/>
      <c r="AM7181" s="65"/>
      <c r="AO7181" s="64"/>
      <c r="AP7181" s="66"/>
      <c r="AQ7181" s="66"/>
      <c r="AS7181" s="67"/>
      <c r="AT7181" s="68"/>
    </row>
    <row r="7182" spans="1:46" x14ac:dyDescent="0.25">
      <c r="A7182" s="60">
        <v>109155.11185397441</v>
      </c>
      <c r="B7182" s="54">
        <f t="shared" si="283"/>
        <v>19</v>
      </c>
      <c r="C7182" s="54">
        <f t="shared" si="284"/>
        <v>7173</v>
      </c>
      <c r="D7182" s="60">
        <v>109155.11185397441</v>
      </c>
      <c r="G7182" s="63"/>
      <c r="I7182" s="64"/>
      <c r="J7182" s="64"/>
      <c r="K7182" s="65"/>
      <c r="M7182" s="64"/>
      <c r="N7182" s="66"/>
      <c r="O7182" s="66"/>
      <c r="Q7182" s="67"/>
      <c r="R7182" s="68"/>
      <c r="S7182" s="63"/>
      <c r="AC7182" s="63">
        <v>105898.84379096655</v>
      </c>
      <c r="AD7182" s="63"/>
      <c r="AE7182" s="54" t="s">
        <v>176</v>
      </c>
      <c r="AG7182" s="63"/>
      <c r="AK7182" s="64"/>
      <c r="AL7182" s="64"/>
      <c r="AM7182" s="65"/>
      <c r="AO7182" s="64"/>
      <c r="AP7182" s="66"/>
      <c r="AQ7182" s="66"/>
      <c r="AS7182" s="67"/>
      <c r="AT7182" s="68"/>
    </row>
    <row r="7183" spans="1:46" x14ac:dyDescent="0.25">
      <c r="A7183" s="60">
        <v>109170.0348511273</v>
      </c>
      <c r="B7183" s="54">
        <f t="shared" si="283"/>
        <v>20</v>
      </c>
      <c r="C7183" s="54">
        <f t="shared" si="284"/>
        <v>7174</v>
      </c>
      <c r="D7183" s="60">
        <v>109170.0348511273</v>
      </c>
      <c r="G7183" s="63"/>
      <c r="I7183" s="64"/>
      <c r="J7183" s="64"/>
      <c r="K7183" s="65"/>
      <c r="M7183" s="64"/>
      <c r="N7183" s="66"/>
      <c r="O7183" s="66"/>
      <c r="Q7183" s="67"/>
      <c r="R7183" s="68"/>
      <c r="S7183" s="63"/>
      <c r="AC7183" s="63">
        <v>105913.81764995586</v>
      </c>
      <c r="AD7183" s="63"/>
      <c r="AE7183" s="54" t="s">
        <v>177</v>
      </c>
      <c r="AG7183" s="63"/>
      <c r="AK7183" s="64"/>
      <c r="AL7183" s="64"/>
      <c r="AM7183" s="65"/>
      <c r="AO7183" s="64"/>
      <c r="AP7183" s="66"/>
      <c r="AQ7183" s="66"/>
      <c r="AS7183" s="67"/>
      <c r="AT7183" s="68"/>
    </row>
    <row r="7184" spans="1:46" x14ac:dyDescent="0.25">
      <c r="A7184" s="60">
        <v>109184.85808370262</v>
      </c>
      <c r="B7184" s="54">
        <f t="shared" si="283"/>
        <v>21</v>
      </c>
      <c r="C7184" s="54">
        <f t="shared" si="284"/>
        <v>7175</v>
      </c>
      <c r="D7184" s="60">
        <v>109184.85808370262</v>
      </c>
      <c r="G7184" s="63"/>
      <c r="I7184" s="64"/>
      <c r="J7184" s="64"/>
      <c r="K7184" s="65"/>
      <c r="M7184" s="64"/>
      <c r="N7184" s="66"/>
      <c r="O7184" s="66"/>
      <c r="Q7184" s="67"/>
      <c r="R7184" s="68"/>
      <c r="S7184" s="63"/>
      <c r="AC7184" s="63">
        <v>105928.29556386173</v>
      </c>
      <c r="AD7184" s="63"/>
      <c r="AE7184" s="54" t="s">
        <v>176</v>
      </c>
      <c r="AG7184" s="63"/>
      <c r="AK7184" s="64"/>
      <c r="AL7184" s="64"/>
      <c r="AM7184" s="65"/>
      <c r="AO7184" s="64"/>
      <c r="AP7184" s="66"/>
      <c r="AQ7184" s="66"/>
      <c r="AS7184" s="67"/>
      <c r="AT7184" s="68"/>
    </row>
    <row r="7185" spans="1:46" x14ac:dyDescent="0.25">
      <c r="A7185" s="60">
        <v>109199.62223952962</v>
      </c>
      <c r="B7185" s="54">
        <f t="shared" si="283"/>
        <v>22</v>
      </c>
      <c r="C7185" s="54">
        <f t="shared" si="284"/>
        <v>7176</v>
      </c>
      <c r="D7185" s="60">
        <v>109199.62223952962</v>
      </c>
      <c r="G7185" s="63"/>
      <c r="I7185" s="64"/>
      <c r="J7185" s="64"/>
      <c r="K7185" s="65"/>
      <c r="M7185" s="64"/>
      <c r="N7185" s="66"/>
      <c r="O7185" s="66"/>
      <c r="Q7185" s="67"/>
      <c r="R7185" s="68"/>
      <c r="S7185" s="63"/>
      <c r="AC7185" s="63">
        <v>105943.5976905874</v>
      </c>
      <c r="AD7185" s="63"/>
      <c r="AE7185" s="54" t="s">
        <v>177</v>
      </c>
      <c r="AG7185" s="63"/>
      <c r="AK7185" s="64"/>
      <c r="AL7185" s="64"/>
      <c r="AM7185" s="65"/>
      <c r="AO7185" s="64"/>
      <c r="AP7185" s="66"/>
      <c r="AQ7185" s="66"/>
      <c r="AS7185" s="67"/>
      <c r="AT7185" s="68"/>
    </row>
    <row r="7186" spans="1:46" x14ac:dyDescent="0.25">
      <c r="A7186" s="60">
        <v>109214.34348623175</v>
      </c>
      <c r="B7186" s="54">
        <f t="shared" si="283"/>
        <v>23</v>
      </c>
      <c r="C7186" s="54">
        <f t="shared" si="284"/>
        <v>7177</v>
      </c>
      <c r="D7186" s="60">
        <v>109214.34348623175</v>
      </c>
      <c r="G7186" s="63"/>
      <c r="I7186" s="64"/>
      <c r="J7186" s="64"/>
      <c r="K7186" s="65"/>
      <c r="M7186" s="64"/>
      <c r="N7186" s="66"/>
      <c r="O7186" s="66"/>
      <c r="Q7186" s="67"/>
      <c r="R7186" s="68"/>
      <c r="S7186" s="63"/>
      <c r="AC7186" s="63">
        <v>105957.77049378864</v>
      </c>
      <c r="AD7186" s="63"/>
      <c r="AE7186" s="54" t="s">
        <v>176</v>
      </c>
      <c r="AG7186" s="63"/>
      <c r="AK7186" s="64"/>
      <c r="AL7186" s="64"/>
      <c r="AM7186" s="65"/>
      <c r="AO7186" s="64"/>
      <c r="AP7186" s="66"/>
      <c r="AQ7186" s="66"/>
      <c r="AS7186" s="67"/>
      <c r="AT7186" s="68"/>
    </row>
    <row r="7187" spans="1:46" x14ac:dyDescent="0.25">
      <c r="A7187" s="60">
        <v>109229.06865557283</v>
      </c>
      <c r="B7187" s="54">
        <f t="shared" si="283"/>
        <v>24</v>
      </c>
      <c r="C7187" s="54">
        <f t="shared" si="284"/>
        <v>7178</v>
      </c>
      <c r="D7187" s="60">
        <v>109229.06865557283</v>
      </c>
      <c r="G7187" s="63"/>
      <c r="I7187" s="64"/>
      <c r="J7187" s="64"/>
      <c r="K7187" s="65"/>
      <c r="M7187" s="64"/>
      <c r="N7187" s="66"/>
      <c r="O7187" s="66"/>
      <c r="Q7187" s="67"/>
      <c r="R7187" s="68"/>
      <c r="S7187" s="63"/>
      <c r="AC7187" s="63">
        <v>105973.28565881774</v>
      </c>
      <c r="AD7187" s="63"/>
      <c r="AE7187" s="54" t="s">
        <v>177</v>
      </c>
      <c r="AG7187" s="63"/>
      <c r="AK7187" s="64"/>
      <c r="AL7187" s="64"/>
      <c r="AM7187" s="65"/>
      <c r="AO7187" s="64"/>
      <c r="AP7187" s="66"/>
      <c r="AQ7187" s="66"/>
      <c r="AS7187" s="67"/>
      <c r="AT7187" s="68"/>
    </row>
    <row r="7188" spans="1:46" x14ac:dyDescent="0.25">
      <c r="A7188" s="60">
        <v>109243.81611838378</v>
      </c>
      <c r="B7188" s="54">
        <f t="shared" si="283"/>
        <v>1</v>
      </c>
      <c r="C7188" s="54">
        <f t="shared" si="284"/>
        <v>7179</v>
      </c>
      <c r="D7188" s="60">
        <v>109243.81611838378</v>
      </c>
      <c r="G7188" s="63"/>
      <c r="I7188" s="64"/>
      <c r="J7188" s="64"/>
      <c r="K7188" s="65"/>
      <c r="M7188" s="64"/>
      <c r="N7188" s="66"/>
      <c r="O7188" s="66"/>
      <c r="Q7188" s="67"/>
      <c r="R7188" s="68"/>
      <c r="S7188" s="63"/>
      <c r="AC7188" s="63">
        <v>105987.28192925965</v>
      </c>
      <c r="AD7188" s="63"/>
      <c r="AE7188" s="54" t="s">
        <v>176</v>
      </c>
      <c r="AG7188" s="63"/>
      <c r="AK7188" s="64"/>
      <c r="AL7188" s="64"/>
      <c r="AM7188" s="65"/>
      <c r="AO7188" s="64"/>
      <c r="AP7188" s="66"/>
      <c r="AQ7188" s="66"/>
      <c r="AS7188" s="67"/>
      <c r="AT7188" s="68"/>
    </row>
    <row r="7189" spans="1:46" x14ac:dyDescent="0.25">
      <c r="A7189" s="60">
        <v>109258.63131114282</v>
      </c>
      <c r="B7189" s="54">
        <f t="shared" si="283"/>
        <v>2</v>
      </c>
      <c r="C7189" s="54">
        <f t="shared" si="284"/>
        <v>7180</v>
      </c>
      <c r="D7189" s="60">
        <v>109258.63131114282</v>
      </c>
      <c r="G7189" s="63"/>
      <c r="I7189" s="64"/>
      <c r="J7189" s="64"/>
      <c r="K7189" s="65"/>
      <c r="M7189" s="64"/>
      <c r="N7189" s="66"/>
      <c r="O7189" s="66"/>
      <c r="Q7189" s="67"/>
      <c r="R7189" s="68"/>
      <c r="S7189" s="63"/>
      <c r="AC7189" s="63">
        <v>106002.86086991942</v>
      </c>
      <c r="AD7189" s="63"/>
      <c r="AE7189" s="54" t="s">
        <v>177</v>
      </c>
      <c r="AG7189" s="63"/>
      <c r="AK7189" s="64"/>
      <c r="AL7189" s="64"/>
      <c r="AM7189" s="65"/>
      <c r="AO7189" s="64"/>
      <c r="AP7189" s="66"/>
      <c r="AQ7189" s="66"/>
      <c r="AS7189" s="67"/>
      <c r="AT7189" s="68"/>
    </row>
    <row r="7190" spans="1:46" x14ac:dyDescent="0.25">
      <c r="A7190" s="60">
        <v>109273.52714453032</v>
      </c>
      <c r="B7190" s="54">
        <f t="shared" si="283"/>
        <v>3</v>
      </c>
      <c r="C7190" s="54">
        <f t="shared" si="284"/>
        <v>7181</v>
      </c>
      <c r="D7190" s="60">
        <v>109273.52714453032</v>
      </c>
      <c r="G7190" s="63"/>
      <c r="I7190" s="64"/>
      <c r="J7190" s="64"/>
      <c r="K7190" s="65"/>
      <c r="M7190" s="64"/>
      <c r="N7190" s="66"/>
      <c r="O7190" s="66"/>
      <c r="Q7190" s="67"/>
      <c r="R7190" s="68"/>
      <c r="S7190" s="63"/>
      <c r="AC7190" s="63">
        <v>106016.84403617121</v>
      </c>
      <c r="AD7190" s="63"/>
      <c r="AE7190" s="54" t="s">
        <v>176</v>
      </c>
      <c r="AG7190" s="63"/>
      <c r="AK7190" s="64"/>
      <c r="AL7190" s="64"/>
      <c r="AM7190" s="65"/>
      <c r="AO7190" s="64"/>
      <c r="AP7190" s="66"/>
      <c r="AQ7190" s="66"/>
      <c r="AS7190" s="67"/>
      <c r="AT7190" s="68"/>
    </row>
    <row r="7191" spans="1:46" x14ac:dyDescent="0.25">
      <c r="A7191" s="60">
        <v>109288.5400594431</v>
      </c>
      <c r="B7191" s="54">
        <f t="shared" si="283"/>
        <v>4</v>
      </c>
      <c r="C7191" s="54">
        <f t="shared" si="284"/>
        <v>7182</v>
      </c>
      <c r="D7191" s="60">
        <v>109288.5400594431</v>
      </c>
      <c r="G7191" s="63"/>
      <c r="I7191" s="64"/>
      <c r="J7191" s="64"/>
      <c r="K7191" s="65"/>
      <c r="M7191" s="64"/>
      <c r="N7191" s="66"/>
      <c r="O7191" s="66"/>
      <c r="Q7191" s="67"/>
      <c r="R7191" s="68"/>
      <c r="S7191" s="63"/>
      <c r="AC7191" s="63">
        <v>106032.32712720521</v>
      </c>
      <c r="AD7191" s="63"/>
      <c r="AE7191" s="54" t="s">
        <v>177</v>
      </c>
      <c r="AG7191" s="63"/>
      <c r="AK7191" s="64"/>
      <c r="AL7191" s="64"/>
      <c r="AM7191" s="65"/>
      <c r="AO7191" s="64"/>
      <c r="AP7191" s="66"/>
      <c r="AQ7191" s="66"/>
      <c r="AS7191" s="67"/>
      <c r="AT7191" s="68"/>
    </row>
    <row r="7192" spans="1:46" x14ac:dyDescent="0.25">
      <c r="A7192" s="60">
        <v>109303.67079267651</v>
      </c>
      <c r="B7192" s="54">
        <f t="shared" si="283"/>
        <v>5</v>
      </c>
      <c r="C7192" s="54">
        <f t="shared" si="284"/>
        <v>7183</v>
      </c>
      <c r="D7192" s="60">
        <v>109303.67079267651</v>
      </c>
      <c r="G7192" s="63"/>
      <c r="I7192" s="64"/>
      <c r="J7192" s="64"/>
      <c r="K7192" s="65"/>
      <c r="M7192" s="64"/>
      <c r="N7192" s="66"/>
      <c r="O7192" s="66"/>
      <c r="Q7192" s="67"/>
      <c r="R7192" s="68"/>
      <c r="S7192" s="63"/>
      <c r="AC7192" s="63">
        <v>106046.45639572619</v>
      </c>
      <c r="AD7192" s="63"/>
      <c r="AE7192" s="54" t="s">
        <v>176</v>
      </c>
      <c r="AG7192" s="63"/>
      <c r="AK7192" s="64"/>
      <c r="AL7192" s="64"/>
      <c r="AM7192" s="65"/>
      <c r="AO7192" s="64"/>
      <c r="AP7192" s="66"/>
      <c r="AQ7192" s="66"/>
      <c r="AS7192" s="67"/>
      <c r="AT7192" s="68"/>
    </row>
    <row r="7193" spans="1:46" x14ac:dyDescent="0.25">
      <c r="A7193" s="60">
        <v>109318.94037190638</v>
      </c>
      <c r="B7193" s="54">
        <f t="shared" si="283"/>
        <v>6</v>
      </c>
      <c r="C7193" s="54">
        <f t="shared" si="284"/>
        <v>7184</v>
      </c>
      <c r="D7193" s="60">
        <v>109318.94037190638</v>
      </c>
      <c r="G7193" s="63"/>
      <c r="I7193" s="64"/>
      <c r="J7193" s="64"/>
      <c r="K7193" s="65"/>
      <c r="M7193" s="64"/>
      <c r="N7193" s="66"/>
      <c r="O7193" s="66"/>
      <c r="Q7193" s="67"/>
      <c r="R7193" s="68"/>
      <c r="S7193" s="63"/>
      <c r="AC7193" s="63">
        <v>106061.70066365227</v>
      </c>
      <c r="AD7193" s="63"/>
      <c r="AE7193" s="54" t="s">
        <v>177</v>
      </c>
      <c r="AG7193" s="63"/>
      <c r="AK7193" s="64"/>
      <c r="AL7193" s="64"/>
      <c r="AM7193" s="65"/>
      <c r="AO7193" s="64"/>
      <c r="AP7193" s="66"/>
      <c r="AQ7193" s="66"/>
      <c r="AS7193" s="67"/>
      <c r="AT7193" s="68"/>
    </row>
    <row r="7194" spans="1:46" x14ac:dyDescent="0.25">
      <c r="A7194" s="60">
        <v>109334.33300057054</v>
      </c>
      <c r="B7194" s="54">
        <f t="shared" si="283"/>
        <v>7</v>
      </c>
      <c r="C7194" s="54">
        <f t="shared" si="284"/>
        <v>7185</v>
      </c>
      <c r="D7194" s="60">
        <v>109334.33300057054</v>
      </c>
      <c r="G7194" s="63"/>
      <c r="I7194" s="64"/>
      <c r="J7194" s="64"/>
      <c r="K7194" s="65"/>
      <c r="M7194" s="64"/>
      <c r="N7194" s="66"/>
      <c r="O7194" s="66"/>
      <c r="Q7194" s="67"/>
      <c r="R7194" s="68"/>
      <c r="S7194" s="63"/>
      <c r="AC7194" s="63">
        <v>106076.09813866531</v>
      </c>
      <c r="AD7194" s="63"/>
      <c r="AE7194" s="54" t="s">
        <v>176</v>
      </c>
      <c r="AG7194" s="63"/>
      <c r="AK7194" s="64"/>
      <c r="AL7194" s="64"/>
      <c r="AM7194" s="65"/>
      <c r="AO7194" s="64"/>
      <c r="AP7194" s="66"/>
      <c r="AQ7194" s="66"/>
      <c r="AS7194" s="67"/>
      <c r="AT7194" s="68"/>
    </row>
    <row r="7195" spans="1:46" x14ac:dyDescent="0.25">
      <c r="A7195" s="60">
        <v>109349.85062373104</v>
      </c>
      <c r="B7195" s="54">
        <f t="shared" si="283"/>
        <v>8</v>
      </c>
      <c r="C7195" s="54">
        <f t="shared" si="284"/>
        <v>7186</v>
      </c>
      <c r="D7195" s="60">
        <v>109349.85062373104</v>
      </c>
      <c r="G7195" s="63"/>
      <c r="I7195" s="64"/>
      <c r="J7195" s="64"/>
      <c r="K7195" s="65"/>
      <c r="M7195" s="64"/>
      <c r="N7195" s="66"/>
      <c r="O7195" s="66"/>
      <c r="Q7195" s="67"/>
      <c r="R7195" s="68"/>
      <c r="S7195" s="63"/>
      <c r="AC7195" s="63">
        <v>106091.00777764432</v>
      </c>
      <c r="AD7195" s="63"/>
      <c r="AE7195" s="54" t="s">
        <v>177</v>
      </c>
      <c r="AG7195" s="63"/>
      <c r="AK7195" s="64"/>
      <c r="AL7195" s="64"/>
      <c r="AM7195" s="65"/>
      <c r="AO7195" s="64"/>
      <c r="AP7195" s="66"/>
      <c r="AQ7195" s="66"/>
      <c r="AS7195" s="67"/>
      <c r="AT7195" s="68"/>
    </row>
    <row r="7196" spans="1:46" x14ac:dyDescent="0.25">
      <c r="A7196" s="60">
        <v>109365.46132397465</v>
      </c>
      <c r="B7196" s="54">
        <f t="shared" si="283"/>
        <v>9</v>
      </c>
      <c r="C7196" s="54">
        <f t="shared" si="284"/>
        <v>7187</v>
      </c>
      <c r="D7196" s="60">
        <v>109365.46132397465</v>
      </c>
      <c r="G7196" s="63"/>
      <c r="I7196" s="64"/>
      <c r="J7196" s="64"/>
      <c r="K7196" s="65"/>
      <c r="M7196" s="64"/>
      <c r="N7196" s="66"/>
      <c r="O7196" s="66"/>
      <c r="Q7196" s="67"/>
      <c r="R7196" s="68"/>
      <c r="S7196" s="63"/>
      <c r="AC7196" s="63">
        <v>106105.73881089548</v>
      </c>
      <c r="AD7196" s="63"/>
      <c r="AE7196" s="54" t="s">
        <v>176</v>
      </c>
      <c r="AG7196" s="63"/>
      <c r="AK7196" s="64"/>
      <c r="AL7196" s="64"/>
      <c r="AM7196" s="65"/>
      <c r="AO7196" s="64"/>
      <c r="AP7196" s="66"/>
      <c r="AQ7196" s="66"/>
      <c r="AS7196" s="67"/>
      <c r="AT7196" s="68"/>
    </row>
    <row r="7197" spans="1:46" x14ac:dyDescent="0.25">
      <c r="A7197" s="60">
        <v>109381.14839151828</v>
      </c>
      <c r="B7197" s="54">
        <f t="shared" si="283"/>
        <v>10</v>
      </c>
      <c r="C7197" s="54">
        <f t="shared" si="284"/>
        <v>7188</v>
      </c>
      <c r="D7197" s="60">
        <v>109381.14839151828</v>
      </c>
      <c r="G7197" s="63"/>
      <c r="I7197" s="64"/>
      <c r="J7197" s="64"/>
      <c r="K7197" s="65"/>
      <c r="M7197" s="64"/>
      <c r="N7197" s="66"/>
      <c r="O7197" s="66"/>
      <c r="Q7197" s="67"/>
      <c r="R7197" s="68"/>
      <c r="S7197" s="63"/>
      <c r="AC7197" s="63">
        <v>106120.28631619643</v>
      </c>
      <c r="AD7197" s="63"/>
      <c r="AE7197" s="54" t="s">
        <v>177</v>
      </c>
      <c r="AG7197" s="63"/>
      <c r="AK7197" s="64"/>
      <c r="AL7197" s="64"/>
      <c r="AM7197" s="65"/>
      <c r="AO7197" s="64"/>
      <c r="AP7197" s="66"/>
      <c r="AQ7197" s="66"/>
      <c r="AS7197" s="67"/>
      <c r="AT7197" s="68"/>
    </row>
    <row r="7198" spans="1:46" x14ac:dyDescent="0.25">
      <c r="A7198" s="60">
        <v>109396.87068433966</v>
      </c>
      <c r="B7198" s="54">
        <f t="shared" si="283"/>
        <v>11</v>
      </c>
      <c r="C7198" s="54">
        <f t="shared" si="284"/>
        <v>7189</v>
      </c>
      <c r="D7198" s="60">
        <v>109396.87068433966</v>
      </c>
      <c r="G7198" s="63"/>
      <c r="I7198" s="64"/>
      <c r="J7198" s="64"/>
      <c r="K7198" s="65"/>
      <c r="M7198" s="64"/>
      <c r="N7198" s="66"/>
      <c r="O7198" s="66"/>
      <c r="Q7198" s="67"/>
      <c r="R7198" s="68"/>
      <c r="S7198" s="63"/>
      <c r="AC7198" s="63">
        <v>106135.35500364937</v>
      </c>
      <c r="AD7198" s="63"/>
      <c r="AE7198" s="54" t="s">
        <v>176</v>
      </c>
      <c r="AG7198" s="63"/>
      <c r="AK7198" s="64"/>
      <c r="AL7198" s="64"/>
      <c r="AM7198" s="65"/>
      <c r="AO7198" s="64"/>
      <c r="AP7198" s="66"/>
      <c r="AQ7198" s="66"/>
      <c r="AS7198" s="67"/>
      <c r="AT7198" s="68"/>
    </row>
    <row r="7199" spans="1:46" x14ac:dyDescent="0.25">
      <c r="A7199" s="60">
        <v>109412.5983498306</v>
      </c>
      <c r="B7199" s="54">
        <f t="shared" si="283"/>
        <v>12</v>
      </c>
      <c r="C7199" s="54">
        <f t="shared" si="284"/>
        <v>7190</v>
      </c>
      <c r="D7199" s="60">
        <v>109412.5983498306</v>
      </c>
      <c r="G7199" s="63"/>
      <c r="I7199" s="64"/>
      <c r="J7199" s="64"/>
      <c r="K7199" s="65"/>
      <c r="M7199" s="64"/>
      <c r="N7199" s="66"/>
      <c r="O7199" s="66"/>
      <c r="Q7199" s="67"/>
      <c r="R7199" s="68"/>
      <c r="S7199" s="63"/>
      <c r="AC7199" s="63">
        <v>106149.5843316745</v>
      </c>
      <c r="AD7199" s="63"/>
      <c r="AE7199" s="54" t="s">
        <v>177</v>
      </c>
      <c r="AG7199" s="63"/>
      <c r="AK7199" s="64"/>
      <c r="AL7199" s="64"/>
      <c r="AM7199" s="65"/>
      <c r="AO7199" s="64"/>
      <c r="AP7199" s="66"/>
      <c r="AQ7199" s="66"/>
      <c r="AS7199" s="67"/>
      <c r="AT7199" s="68"/>
    </row>
    <row r="7200" spans="1:46" x14ac:dyDescent="0.25">
      <c r="A7200" s="60">
        <v>109428.29252188886</v>
      </c>
      <c r="B7200" s="54">
        <f t="shared" si="283"/>
        <v>13</v>
      </c>
      <c r="C7200" s="54">
        <f t="shared" si="284"/>
        <v>7191</v>
      </c>
      <c r="D7200" s="60">
        <v>109428.29252188886</v>
      </c>
      <c r="G7200" s="63"/>
      <c r="I7200" s="64"/>
      <c r="J7200" s="64"/>
      <c r="K7200" s="65"/>
      <c r="M7200" s="64"/>
      <c r="N7200" s="66"/>
      <c r="O7200" s="66"/>
      <c r="Q7200" s="67"/>
      <c r="R7200" s="68"/>
      <c r="S7200" s="63"/>
      <c r="AC7200" s="63">
        <v>106164.9376067277</v>
      </c>
      <c r="AD7200" s="63"/>
      <c r="AE7200" s="54" t="s">
        <v>176</v>
      </c>
      <c r="AG7200" s="63"/>
      <c r="AK7200" s="64"/>
      <c r="AL7200" s="64"/>
      <c r="AM7200" s="65"/>
      <c r="AO7200" s="64"/>
      <c r="AP7200" s="66"/>
      <c r="AQ7200" s="66"/>
      <c r="AS7200" s="67"/>
      <c r="AT7200" s="68"/>
    </row>
    <row r="7201" spans="1:46" x14ac:dyDescent="0.25">
      <c r="A7201" s="60">
        <v>109443.91993629932</v>
      </c>
      <c r="B7201" s="54">
        <f t="shared" si="283"/>
        <v>14</v>
      </c>
      <c r="C7201" s="54">
        <f t="shared" si="284"/>
        <v>7192</v>
      </c>
      <c r="D7201" s="60">
        <v>109443.91993629932</v>
      </c>
      <c r="G7201" s="63"/>
      <c r="I7201" s="64"/>
      <c r="J7201" s="64"/>
      <c r="K7201" s="65"/>
      <c r="M7201" s="64"/>
      <c r="N7201" s="66"/>
      <c r="O7201" s="66"/>
      <c r="Q7201" s="67"/>
      <c r="R7201" s="68"/>
      <c r="S7201" s="63"/>
      <c r="AC7201" s="63">
        <v>106178.95354263624</v>
      </c>
      <c r="AD7201" s="63"/>
      <c r="AE7201" s="54" t="s">
        <v>177</v>
      </c>
      <c r="AG7201" s="63"/>
      <c r="AK7201" s="64"/>
      <c r="AL7201" s="64"/>
      <c r="AM7201" s="65"/>
      <c r="AO7201" s="64"/>
      <c r="AP7201" s="66"/>
      <c r="AQ7201" s="66"/>
      <c r="AS7201" s="67"/>
      <c r="AT7201" s="68"/>
    </row>
    <row r="7202" spans="1:46" x14ac:dyDescent="0.25">
      <c r="A7202" s="60">
        <v>109459.45521912444</v>
      </c>
      <c r="B7202" s="54">
        <f t="shared" si="283"/>
        <v>15</v>
      </c>
      <c r="C7202" s="54">
        <f t="shared" si="284"/>
        <v>7193</v>
      </c>
      <c r="D7202" s="60">
        <v>109459.45521912444</v>
      </c>
      <c r="G7202" s="63"/>
      <c r="I7202" s="64"/>
      <c r="J7202" s="64"/>
      <c r="K7202" s="65"/>
      <c r="M7202" s="64"/>
      <c r="N7202" s="66"/>
      <c r="O7202" s="66"/>
      <c r="Q7202" s="67"/>
      <c r="R7202" s="68"/>
      <c r="S7202" s="63"/>
      <c r="AC7202" s="63">
        <v>106194.48703866638</v>
      </c>
      <c r="AD7202" s="63"/>
      <c r="AE7202" s="54" t="s">
        <v>176</v>
      </c>
      <c r="AG7202" s="63"/>
      <c r="AK7202" s="64"/>
      <c r="AL7202" s="64"/>
      <c r="AM7202" s="65"/>
      <c r="AO7202" s="64"/>
      <c r="AP7202" s="66"/>
      <c r="AQ7202" s="66"/>
      <c r="AS7202" s="67"/>
      <c r="AT7202" s="68"/>
    </row>
    <row r="7203" spans="1:46" x14ac:dyDescent="0.25">
      <c r="A7203" s="60">
        <v>109474.87188217277</v>
      </c>
      <c r="B7203" s="54">
        <f t="shared" si="283"/>
        <v>16</v>
      </c>
      <c r="C7203" s="54">
        <f t="shared" si="284"/>
        <v>7194</v>
      </c>
      <c r="D7203" s="60">
        <v>109474.87188217277</v>
      </c>
      <c r="G7203" s="63"/>
      <c r="I7203" s="64"/>
      <c r="J7203" s="64"/>
      <c r="K7203" s="65"/>
      <c r="M7203" s="64"/>
      <c r="N7203" s="66"/>
      <c r="O7203" s="66"/>
      <c r="Q7203" s="67"/>
      <c r="R7203" s="68"/>
      <c r="S7203" s="63"/>
      <c r="AC7203" s="63">
        <v>106208.43712825421</v>
      </c>
      <c r="AD7203" s="63"/>
      <c r="AE7203" s="54" t="s">
        <v>177</v>
      </c>
      <c r="AG7203" s="63"/>
      <c r="AK7203" s="64"/>
      <c r="AL7203" s="64"/>
      <c r="AM7203" s="65"/>
      <c r="AO7203" s="64"/>
      <c r="AP7203" s="66"/>
      <c r="AQ7203" s="66"/>
      <c r="AS7203" s="67"/>
      <c r="AT7203" s="68"/>
    </row>
    <row r="7204" spans="1:46" x14ac:dyDescent="0.25">
      <c r="A7204" s="60">
        <v>109490.16457678564</v>
      </c>
      <c r="B7204" s="54">
        <f t="shared" si="283"/>
        <v>17</v>
      </c>
      <c r="C7204" s="54">
        <f t="shared" si="284"/>
        <v>7195</v>
      </c>
      <c r="D7204" s="60">
        <v>109490.16457678564</v>
      </c>
      <c r="G7204" s="63"/>
      <c r="I7204" s="64"/>
      <c r="J7204" s="64"/>
      <c r="K7204" s="65"/>
      <c r="M7204" s="64"/>
      <c r="N7204" s="66"/>
      <c r="O7204" s="66"/>
      <c r="Q7204" s="67"/>
      <c r="R7204" s="68"/>
      <c r="S7204" s="63"/>
      <c r="AC7204" s="63">
        <v>106224.00491215987</v>
      </c>
      <c r="AD7204" s="63"/>
      <c r="AE7204" s="54" t="s">
        <v>176</v>
      </c>
      <c r="AG7204" s="63"/>
      <c r="AK7204" s="64"/>
      <c r="AL7204" s="64"/>
      <c r="AM7204" s="65"/>
      <c r="AO7204" s="64"/>
      <c r="AP7204" s="66"/>
      <c r="AQ7204" s="66"/>
      <c r="AS7204" s="67"/>
      <c r="AT7204" s="68"/>
    </row>
    <row r="7205" spans="1:46" x14ac:dyDescent="0.25">
      <c r="A7205" s="60">
        <v>109505.32077238103</v>
      </c>
      <c r="B7205" s="54">
        <f t="shared" si="283"/>
        <v>18</v>
      </c>
      <c r="C7205" s="54">
        <f t="shared" si="284"/>
        <v>7196</v>
      </c>
      <c r="D7205" s="60">
        <v>109505.32077238103</v>
      </c>
      <c r="G7205" s="63"/>
      <c r="I7205" s="64"/>
      <c r="J7205" s="64"/>
      <c r="K7205" s="65"/>
      <c r="M7205" s="64"/>
      <c r="N7205" s="66"/>
      <c r="O7205" s="66"/>
      <c r="Q7205" s="67"/>
      <c r="R7205" s="68"/>
      <c r="S7205" s="63"/>
      <c r="AC7205" s="63">
        <v>106238.05374796549</v>
      </c>
      <c r="AD7205" s="63"/>
      <c r="AE7205" s="54" t="s">
        <v>177</v>
      </c>
      <c r="AG7205" s="63"/>
      <c r="AK7205" s="64"/>
      <c r="AL7205" s="64"/>
      <c r="AM7205" s="65"/>
      <c r="AO7205" s="64"/>
      <c r="AP7205" s="66"/>
      <c r="AQ7205" s="66"/>
      <c r="AS7205" s="67"/>
      <c r="AT7205" s="68"/>
    </row>
    <row r="7206" spans="1:46" x14ac:dyDescent="0.25">
      <c r="A7206" s="60">
        <v>109520.35564835602</v>
      </c>
      <c r="B7206" s="54">
        <f t="shared" si="283"/>
        <v>19</v>
      </c>
      <c r="C7206" s="54">
        <f t="shared" si="284"/>
        <v>7197</v>
      </c>
      <c r="D7206" s="60">
        <v>109520.35564835602</v>
      </c>
      <c r="G7206" s="63"/>
      <c r="I7206" s="64"/>
      <c r="J7206" s="64"/>
      <c r="K7206" s="65"/>
      <c r="M7206" s="64"/>
      <c r="N7206" s="66"/>
      <c r="O7206" s="66"/>
      <c r="Q7206" s="67"/>
      <c r="R7206" s="68"/>
      <c r="S7206" s="63"/>
      <c r="AC7206" s="63">
        <v>106253.49105842784</v>
      </c>
      <c r="AD7206" s="63"/>
      <c r="AE7206" s="54" t="s">
        <v>176</v>
      </c>
      <c r="AG7206" s="63"/>
      <c r="AK7206" s="64"/>
      <c r="AL7206" s="64"/>
      <c r="AM7206" s="65"/>
      <c r="AO7206" s="64"/>
      <c r="AP7206" s="66"/>
      <c r="AQ7206" s="66"/>
      <c r="AS7206" s="67"/>
      <c r="AT7206" s="68"/>
    </row>
    <row r="7207" spans="1:46" x14ac:dyDescent="0.25">
      <c r="A7207" s="60">
        <v>109535.27213492338</v>
      </c>
      <c r="B7207" s="54">
        <f t="shared" si="283"/>
        <v>20</v>
      </c>
      <c r="C7207" s="54">
        <f t="shared" si="284"/>
        <v>7198</v>
      </c>
      <c r="D7207" s="60">
        <v>109535.27213492338</v>
      </c>
      <c r="G7207" s="63"/>
      <c r="I7207" s="64"/>
      <c r="J7207" s="64"/>
      <c r="K7207" s="65"/>
      <c r="M7207" s="64"/>
      <c r="N7207" s="66"/>
      <c r="O7207" s="66"/>
      <c r="Q7207" s="67"/>
      <c r="R7207" s="68"/>
      <c r="S7207" s="63"/>
      <c r="AC7207" s="63">
        <v>106267.78621731093</v>
      </c>
      <c r="AD7207" s="63"/>
      <c r="AE7207" s="54" t="s">
        <v>177</v>
      </c>
      <c r="AG7207" s="63"/>
      <c r="AK7207" s="64"/>
      <c r="AL7207" s="64"/>
      <c r="AM7207" s="65"/>
      <c r="AO7207" s="64"/>
      <c r="AP7207" s="66"/>
      <c r="AQ7207" s="66"/>
      <c r="AS7207" s="67"/>
      <c r="AT7207" s="68"/>
    </row>
    <row r="7208" spans="1:46" x14ac:dyDescent="0.25">
      <c r="A7208" s="60">
        <v>109550.10198242171</v>
      </c>
      <c r="B7208" s="54">
        <f t="shared" si="283"/>
        <v>21</v>
      </c>
      <c r="C7208" s="54">
        <f t="shared" si="284"/>
        <v>7199</v>
      </c>
      <c r="D7208" s="60">
        <v>109550.10198242171</v>
      </c>
      <c r="G7208" s="63"/>
      <c r="I7208" s="64"/>
      <c r="J7208" s="64"/>
      <c r="K7208" s="65"/>
      <c r="M7208" s="64"/>
      <c r="N7208" s="66"/>
      <c r="O7208" s="66"/>
      <c r="Q7208" s="67"/>
      <c r="R7208" s="68"/>
      <c r="S7208" s="63"/>
      <c r="AC7208" s="63">
        <v>106282.94755940372</v>
      </c>
      <c r="AD7208" s="63"/>
      <c r="AE7208" s="54" t="s">
        <v>176</v>
      </c>
      <c r="AG7208" s="63"/>
      <c r="AK7208" s="64"/>
      <c r="AL7208" s="64"/>
      <c r="AM7208" s="65"/>
      <c r="AO7208" s="64"/>
      <c r="AP7208" s="66"/>
      <c r="AQ7208" s="66"/>
      <c r="AS7208" s="67"/>
      <c r="AT7208" s="68"/>
    </row>
    <row r="7209" spans="1:46" x14ac:dyDescent="0.25">
      <c r="A7209" s="60">
        <v>109564.86032330664</v>
      </c>
      <c r="B7209" s="54">
        <f t="shared" si="283"/>
        <v>22</v>
      </c>
      <c r="C7209" s="54">
        <f t="shared" si="284"/>
        <v>7200</v>
      </c>
      <c r="D7209" s="60">
        <v>109564.86032330664</v>
      </c>
      <c r="G7209" s="63"/>
      <c r="I7209" s="64"/>
      <c r="J7209" s="64"/>
      <c r="K7209" s="65"/>
      <c r="M7209" s="64"/>
      <c r="N7209" s="66"/>
      <c r="O7209" s="66"/>
      <c r="Q7209" s="67"/>
      <c r="R7209" s="68"/>
      <c r="S7209" s="63"/>
      <c r="AC7209" s="63">
        <v>106297.58561334806</v>
      </c>
      <c r="AD7209" s="63"/>
      <c r="AE7209" s="54" t="s">
        <v>177</v>
      </c>
      <c r="AG7209" s="63"/>
      <c r="AK7209" s="64"/>
      <c r="AL7209" s="64"/>
      <c r="AM7209" s="65"/>
      <c r="AO7209" s="64"/>
      <c r="AP7209" s="66"/>
      <c r="AQ7209" s="66"/>
      <c r="AS7209" s="67"/>
      <c r="AT7209" s="68"/>
    </row>
    <row r="7210" spans="1:46" x14ac:dyDescent="0.25">
      <c r="A7210" s="60">
        <v>109579.588733098</v>
      </c>
      <c r="B7210" s="54">
        <f t="shared" si="283"/>
        <v>23</v>
      </c>
      <c r="C7210" s="54">
        <f t="shared" si="284"/>
        <v>7201</v>
      </c>
      <c r="D7210" s="60">
        <v>109579.588733098</v>
      </c>
      <c r="G7210" s="63"/>
      <c r="I7210" s="64"/>
      <c r="J7210" s="64"/>
      <c r="K7210" s="65"/>
      <c r="M7210" s="64"/>
      <c r="N7210" s="66"/>
      <c r="O7210" s="66"/>
      <c r="Q7210" s="67"/>
      <c r="R7210" s="68"/>
      <c r="S7210" s="63"/>
      <c r="AC7210" s="63">
        <v>106312.38364728773</v>
      </c>
      <c r="AD7210" s="63"/>
      <c r="AE7210" s="54" t="s">
        <v>176</v>
      </c>
      <c r="AG7210" s="63"/>
      <c r="AK7210" s="64"/>
      <c r="AL7210" s="64"/>
      <c r="AM7210" s="65"/>
      <c r="AO7210" s="64"/>
      <c r="AP7210" s="66"/>
      <c r="AQ7210" s="66"/>
      <c r="AS7210" s="67"/>
      <c r="AT7210" s="68"/>
    </row>
    <row r="7211" spans="1:46" x14ac:dyDescent="0.25">
      <c r="A7211" s="60">
        <v>109594.30852223281</v>
      </c>
      <c r="B7211" s="54">
        <f t="shared" si="283"/>
        <v>24</v>
      </c>
      <c r="C7211" s="54">
        <f t="shared" si="284"/>
        <v>7202</v>
      </c>
      <c r="D7211" s="60">
        <v>109594.30852223281</v>
      </c>
      <c r="G7211" s="63"/>
      <c r="I7211" s="64"/>
      <c r="J7211" s="64"/>
      <c r="K7211" s="65"/>
      <c r="M7211" s="64"/>
      <c r="N7211" s="66"/>
      <c r="O7211" s="66"/>
      <c r="Q7211" s="67"/>
      <c r="R7211" s="68"/>
      <c r="S7211" s="63"/>
      <c r="AC7211" s="63">
        <v>106327.38860423723</v>
      </c>
      <c r="AD7211" s="63"/>
      <c r="AE7211" s="54" t="s">
        <v>177</v>
      </c>
      <c r="AG7211" s="63"/>
      <c r="AK7211" s="64"/>
      <c r="AL7211" s="64"/>
      <c r="AM7211" s="65"/>
      <c r="AO7211" s="64"/>
      <c r="AP7211" s="66"/>
      <c r="AQ7211" s="66"/>
      <c r="AS7211" s="67"/>
      <c r="AT7211" s="68"/>
    </row>
    <row r="7212" spans="1:46" x14ac:dyDescent="0.25">
      <c r="A7212" s="60">
        <v>109609.06329837488</v>
      </c>
      <c r="B7212" s="54">
        <f t="shared" si="283"/>
        <v>1</v>
      </c>
      <c r="C7212" s="54">
        <f t="shared" si="284"/>
        <v>7203</v>
      </c>
      <c r="D7212" s="60">
        <v>109609.06329837488</v>
      </c>
      <c r="G7212" s="63"/>
      <c r="I7212" s="64"/>
      <c r="J7212" s="64"/>
      <c r="K7212" s="65"/>
      <c r="M7212" s="64"/>
      <c r="N7212" s="66"/>
      <c r="O7212" s="66"/>
      <c r="Q7212" s="67"/>
      <c r="R7212" s="68"/>
      <c r="S7212" s="63"/>
      <c r="AC7212" s="63">
        <v>106341.81539903861</v>
      </c>
      <c r="AD7212" s="63"/>
      <c r="AE7212" s="54" t="s">
        <v>176</v>
      </c>
      <c r="AG7212" s="63"/>
      <c r="AK7212" s="64"/>
      <c r="AL7212" s="64"/>
      <c r="AM7212" s="65"/>
      <c r="AO7212" s="64"/>
      <c r="AP7212" s="66"/>
      <c r="AQ7212" s="66"/>
      <c r="AS7212" s="67"/>
      <c r="AT7212" s="68"/>
    </row>
    <row r="7213" spans="1:46" x14ac:dyDescent="0.25">
      <c r="A7213" s="60">
        <v>109623.87311447877</v>
      </c>
      <c r="B7213" s="54">
        <f t="shared" si="283"/>
        <v>2</v>
      </c>
      <c r="C7213" s="54">
        <f t="shared" si="284"/>
        <v>7204</v>
      </c>
      <c r="D7213" s="60">
        <v>109623.87311447877</v>
      </c>
      <c r="G7213" s="63"/>
      <c r="I7213" s="64"/>
      <c r="J7213" s="64"/>
      <c r="K7213" s="65"/>
      <c r="M7213" s="64"/>
      <c r="N7213" s="66"/>
      <c r="O7213" s="66"/>
      <c r="Q7213" s="67"/>
      <c r="R7213" s="68"/>
      <c r="S7213" s="63"/>
      <c r="AC7213" s="63">
        <v>106357.13414870901</v>
      </c>
      <c r="AD7213" s="63"/>
      <c r="AE7213" s="54" t="s">
        <v>177</v>
      </c>
      <c r="AG7213" s="63"/>
      <c r="AK7213" s="64"/>
      <c r="AL7213" s="64"/>
      <c r="AM7213" s="65"/>
      <c r="AO7213" s="64"/>
      <c r="AP7213" s="66"/>
      <c r="AQ7213" s="66"/>
      <c r="AS7213" s="67"/>
      <c r="AT7213" s="68"/>
    </row>
    <row r="7214" spans="1:46" x14ac:dyDescent="0.25">
      <c r="A7214" s="60">
        <v>109638.77611236786</v>
      </c>
      <c r="B7214" s="54">
        <f t="shared" si="283"/>
        <v>3</v>
      </c>
      <c r="C7214" s="54">
        <f t="shared" si="284"/>
        <v>7205</v>
      </c>
      <c r="D7214" s="60">
        <v>109638.77611236786</v>
      </c>
      <c r="G7214" s="63"/>
      <c r="I7214" s="64"/>
      <c r="J7214" s="64"/>
      <c r="K7214" s="65"/>
      <c r="M7214" s="64"/>
      <c r="N7214" s="66"/>
      <c r="O7214" s="66"/>
      <c r="Q7214" s="67"/>
      <c r="R7214" s="68"/>
      <c r="S7214" s="63"/>
      <c r="AC7214" s="63">
        <v>106371.26046347804</v>
      </c>
      <c r="AD7214" s="63"/>
      <c r="AE7214" s="54" t="s">
        <v>176</v>
      </c>
      <c r="AG7214" s="63"/>
      <c r="AK7214" s="64"/>
      <c r="AL7214" s="64"/>
      <c r="AM7214" s="65"/>
      <c r="AO7214" s="64"/>
      <c r="AP7214" s="66"/>
      <c r="AQ7214" s="66"/>
      <c r="AS7214" s="67"/>
      <c r="AT7214" s="68"/>
    </row>
    <row r="7215" spans="1:46" x14ac:dyDescent="0.25">
      <c r="A7215" s="60">
        <v>109653.78319920739</v>
      </c>
      <c r="B7215" s="54">
        <f t="shared" si="283"/>
        <v>4</v>
      </c>
      <c r="C7215" s="54">
        <f t="shared" si="284"/>
        <v>7206</v>
      </c>
      <c r="D7215" s="60">
        <v>109653.78319920739</v>
      </c>
      <c r="G7215" s="63"/>
      <c r="I7215" s="64"/>
      <c r="J7215" s="64"/>
      <c r="K7215" s="65"/>
      <c r="M7215" s="64"/>
      <c r="N7215" s="66"/>
      <c r="O7215" s="66"/>
      <c r="Q7215" s="67"/>
      <c r="R7215" s="68"/>
      <c r="S7215" s="63"/>
      <c r="AC7215" s="63">
        <v>106386.77519219974</v>
      </c>
      <c r="AD7215" s="63"/>
      <c r="AE7215" s="54" t="s">
        <v>177</v>
      </c>
      <c r="AG7215" s="63"/>
      <c r="AK7215" s="64"/>
      <c r="AL7215" s="64"/>
      <c r="AM7215" s="65"/>
      <c r="AO7215" s="64"/>
      <c r="AP7215" s="66"/>
      <c r="AQ7215" s="66"/>
      <c r="AS7215" s="67"/>
      <c r="AT7215" s="68"/>
    </row>
    <row r="7216" spans="1:46" x14ac:dyDescent="0.25">
      <c r="A7216" s="60">
        <v>109668.92081903899</v>
      </c>
      <c r="B7216" s="54">
        <f t="shared" si="283"/>
        <v>5</v>
      </c>
      <c r="C7216" s="54">
        <f t="shared" si="284"/>
        <v>7207</v>
      </c>
      <c r="D7216" s="60">
        <v>109668.92081903899</v>
      </c>
      <c r="G7216" s="63"/>
      <c r="I7216" s="64"/>
      <c r="J7216" s="64"/>
      <c r="K7216" s="65"/>
      <c r="M7216" s="64"/>
      <c r="N7216" s="66"/>
      <c r="O7216" s="66"/>
      <c r="Q7216" s="67"/>
      <c r="R7216" s="68"/>
      <c r="S7216" s="63"/>
      <c r="AC7216" s="63">
        <v>106400.73248649063</v>
      </c>
      <c r="AD7216" s="63"/>
      <c r="AE7216" s="54" t="s">
        <v>176</v>
      </c>
      <c r="AG7216" s="63"/>
      <c r="AK7216" s="64"/>
      <c r="AL7216" s="64"/>
      <c r="AM7216" s="65"/>
      <c r="AO7216" s="64"/>
      <c r="AP7216" s="66"/>
      <c r="AQ7216" s="66"/>
      <c r="AS7216" s="67"/>
      <c r="AT7216" s="68"/>
    </row>
    <row r="7217" spans="1:46" x14ac:dyDescent="0.25">
      <c r="A7217" s="60">
        <v>109684.18385466468</v>
      </c>
      <c r="B7217" s="54">
        <f t="shared" si="283"/>
        <v>6</v>
      </c>
      <c r="C7217" s="54">
        <f t="shared" si="284"/>
        <v>7208</v>
      </c>
      <c r="D7217" s="60">
        <v>109684.18385466468</v>
      </c>
      <c r="G7217" s="63"/>
      <c r="I7217" s="64"/>
      <c r="J7217" s="64"/>
      <c r="K7217" s="65"/>
      <c r="M7217" s="64"/>
      <c r="N7217" s="66"/>
      <c r="O7217" s="66"/>
      <c r="Q7217" s="67"/>
      <c r="R7217" s="68"/>
      <c r="S7217" s="63"/>
      <c r="AC7217" s="63">
        <v>106416.28948029876</v>
      </c>
      <c r="AD7217" s="63"/>
      <c r="AE7217" s="54" t="s">
        <v>177</v>
      </c>
      <c r="AG7217" s="63"/>
      <c r="AK7217" s="64"/>
      <c r="AL7217" s="64"/>
      <c r="AM7217" s="65"/>
      <c r="AO7217" s="64"/>
      <c r="AP7217" s="66"/>
      <c r="AQ7217" s="66"/>
      <c r="AS7217" s="67"/>
      <c r="AT7217" s="68"/>
    </row>
    <row r="7218" spans="1:46" x14ac:dyDescent="0.25">
      <c r="A7218" s="60">
        <v>109699.58302070526</v>
      </c>
      <c r="B7218" s="54">
        <f t="shared" si="283"/>
        <v>7</v>
      </c>
      <c r="C7218" s="54">
        <f t="shared" si="284"/>
        <v>7209</v>
      </c>
      <c r="D7218" s="60">
        <v>109699.58302070526</v>
      </c>
      <c r="G7218" s="63"/>
      <c r="I7218" s="64"/>
      <c r="J7218" s="64"/>
      <c r="K7218" s="65"/>
      <c r="M7218" s="64"/>
      <c r="N7218" s="66"/>
      <c r="O7218" s="66"/>
      <c r="Q7218" s="67"/>
      <c r="R7218" s="68"/>
      <c r="S7218" s="63"/>
      <c r="AC7218" s="63">
        <v>106430.2398399855</v>
      </c>
      <c r="AD7218" s="63"/>
      <c r="AE7218" s="54" t="s">
        <v>176</v>
      </c>
      <c r="AG7218" s="63"/>
      <c r="AK7218" s="64"/>
      <c r="AL7218" s="64"/>
      <c r="AM7218" s="65"/>
      <c r="AO7218" s="64"/>
      <c r="AP7218" s="66"/>
      <c r="AQ7218" s="66"/>
      <c r="AS7218" s="67"/>
      <c r="AT7218" s="68"/>
    </row>
    <row r="7219" spans="1:46" x14ac:dyDescent="0.25">
      <c r="A7219" s="60">
        <v>109715.09374126652</v>
      </c>
      <c r="B7219" s="54">
        <f t="shared" si="283"/>
        <v>8</v>
      </c>
      <c r="C7219" s="54">
        <f t="shared" si="284"/>
        <v>7210</v>
      </c>
      <c r="D7219" s="60">
        <v>109715.09374126652</v>
      </c>
      <c r="G7219" s="63"/>
      <c r="I7219" s="64"/>
      <c r="J7219" s="64"/>
      <c r="K7219" s="65"/>
      <c r="M7219" s="64"/>
      <c r="N7219" s="66"/>
      <c r="O7219" s="66"/>
      <c r="Q7219" s="67"/>
      <c r="R7219" s="68"/>
      <c r="S7219" s="63"/>
      <c r="AC7219" s="63">
        <v>106445.68582482822</v>
      </c>
      <c r="AD7219" s="63"/>
      <c r="AE7219" s="54" t="s">
        <v>177</v>
      </c>
      <c r="AG7219" s="63"/>
      <c r="AK7219" s="64"/>
      <c r="AL7219" s="64"/>
      <c r="AM7219" s="65"/>
      <c r="AO7219" s="64"/>
      <c r="AP7219" s="66"/>
      <c r="AQ7219" s="66"/>
      <c r="AS7219" s="67"/>
      <c r="AT7219" s="68"/>
    </row>
    <row r="7220" spans="1:46" x14ac:dyDescent="0.25">
      <c r="A7220" s="60">
        <v>109730.71037962381</v>
      </c>
      <c r="B7220" s="54">
        <f t="shared" si="283"/>
        <v>9</v>
      </c>
      <c r="C7220" s="54">
        <f t="shared" si="284"/>
        <v>7211</v>
      </c>
      <c r="D7220" s="60">
        <v>109730.71037962381</v>
      </c>
      <c r="G7220" s="63"/>
      <c r="I7220" s="64"/>
      <c r="J7220" s="64"/>
      <c r="K7220" s="65"/>
      <c r="M7220" s="64"/>
      <c r="N7220" s="66"/>
      <c r="O7220" s="66"/>
      <c r="Q7220" s="67"/>
      <c r="R7220" s="68"/>
      <c r="S7220" s="63"/>
      <c r="AC7220" s="63">
        <v>106459.78842596011</v>
      </c>
      <c r="AD7220" s="63"/>
      <c r="AE7220" s="54" t="s">
        <v>176</v>
      </c>
      <c r="AG7220" s="63"/>
      <c r="AK7220" s="64"/>
      <c r="AL7220" s="64"/>
      <c r="AM7220" s="65"/>
      <c r="AO7220" s="64"/>
      <c r="AP7220" s="66"/>
      <c r="AQ7220" s="66"/>
      <c r="AS7220" s="67"/>
      <c r="AT7220" s="68"/>
    </row>
    <row r="7221" spans="1:46" x14ac:dyDescent="0.25">
      <c r="A7221" s="60">
        <v>109746.39128231118</v>
      </c>
      <c r="B7221" s="54">
        <f t="shared" si="283"/>
        <v>10</v>
      </c>
      <c r="C7221" s="54">
        <f t="shared" si="284"/>
        <v>7212</v>
      </c>
      <c r="D7221" s="60">
        <v>109746.39128231118</v>
      </c>
      <c r="G7221" s="63"/>
      <c r="I7221" s="64"/>
      <c r="J7221" s="64"/>
      <c r="K7221" s="65"/>
      <c r="M7221" s="64"/>
      <c r="N7221" s="66"/>
      <c r="O7221" s="66"/>
      <c r="Q7221" s="67"/>
      <c r="R7221" s="68"/>
      <c r="S7221" s="63"/>
      <c r="AC7221" s="63">
        <v>106474.99972570129</v>
      </c>
      <c r="AD7221" s="63"/>
      <c r="AE7221" s="54" t="s">
        <v>177</v>
      </c>
      <c r="AG7221" s="63"/>
      <c r="AK7221" s="64"/>
      <c r="AL7221" s="64"/>
      <c r="AM7221" s="65"/>
      <c r="AO7221" s="64"/>
      <c r="AP7221" s="66"/>
      <c r="AQ7221" s="66"/>
      <c r="AS7221" s="67"/>
      <c r="AT7221" s="68"/>
    </row>
    <row r="7222" spans="1:46" x14ac:dyDescent="0.25">
      <c r="A7222" s="60">
        <v>109762.11818883847</v>
      </c>
      <c r="B7222" s="54">
        <f t="shared" si="283"/>
        <v>11</v>
      </c>
      <c r="C7222" s="54">
        <f t="shared" si="284"/>
        <v>7213</v>
      </c>
      <c r="D7222" s="60">
        <v>109762.11818883847</v>
      </c>
      <c r="G7222" s="63"/>
      <c r="I7222" s="64"/>
      <c r="J7222" s="64"/>
      <c r="K7222" s="65"/>
      <c r="M7222" s="64"/>
      <c r="N7222" s="66"/>
      <c r="O7222" s="66"/>
      <c r="Q7222" s="67"/>
      <c r="R7222" s="68"/>
      <c r="S7222" s="63"/>
      <c r="AC7222" s="63">
        <v>106489.38281711005</v>
      </c>
      <c r="AD7222" s="63"/>
      <c r="AE7222" s="54" t="s">
        <v>176</v>
      </c>
      <c r="AG7222" s="63"/>
      <c r="AK7222" s="64"/>
      <c r="AL7222" s="64"/>
      <c r="AM7222" s="65"/>
      <c r="AO7222" s="64"/>
      <c r="AP7222" s="66"/>
      <c r="AQ7222" s="66"/>
      <c r="AS7222" s="67"/>
      <c r="AT7222" s="68"/>
    </row>
    <row r="7223" spans="1:46" x14ac:dyDescent="0.25">
      <c r="A7223" s="60">
        <v>109777.84174286295</v>
      </c>
      <c r="B7223" s="54">
        <f t="shared" si="283"/>
        <v>12</v>
      </c>
      <c r="C7223" s="54">
        <f t="shared" si="284"/>
        <v>7214</v>
      </c>
      <c r="D7223" s="60">
        <v>109777.84174286295</v>
      </c>
      <c r="G7223" s="63"/>
      <c r="I7223" s="64"/>
      <c r="J7223" s="64"/>
      <c r="K7223" s="65"/>
      <c r="M7223" s="64"/>
      <c r="N7223" s="66"/>
      <c r="O7223" s="66"/>
      <c r="Q7223" s="67"/>
      <c r="R7223" s="68"/>
      <c r="S7223" s="63"/>
      <c r="AC7223" s="63">
        <v>106504.28119884478</v>
      </c>
      <c r="AD7223" s="63"/>
      <c r="AE7223" s="54" t="s">
        <v>177</v>
      </c>
      <c r="AG7223" s="63"/>
      <c r="AK7223" s="64"/>
      <c r="AL7223" s="64"/>
      <c r="AM7223" s="65"/>
      <c r="AO7223" s="64"/>
      <c r="AP7223" s="66"/>
      <c r="AQ7223" s="66"/>
      <c r="AS7223" s="67"/>
      <c r="AT7223" s="68"/>
    </row>
    <row r="7224" spans="1:46" x14ac:dyDescent="0.25">
      <c r="A7224" s="60">
        <v>109793.53839171259</v>
      </c>
      <c r="B7224" s="54">
        <f t="shared" si="283"/>
        <v>13</v>
      </c>
      <c r="C7224" s="54">
        <f t="shared" si="284"/>
        <v>7215</v>
      </c>
      <c r="D7224" s="60">
        <v>109793.53839171259</v>
      </c>
      <c r="G7224" s="63"/>
      <c r="I7224" s="64"/>
      <c r="J7224" s="64"/>
      <c r="K7224" s="65"/>
      <c r="M7224" s="64"/>
      <c r="N7224" s="66"/>
      <c r="O7224" s="66"/>
      <c r="Q7224" s="67"/>
      <c r="R7224" s="68"/>
      <c r="S7224" s="63"/>
      <c r="AC7224" s="63">
        <v>106519.02119029174</v>
      </c>
      <c r="AD7224" s="63"/>
      <c r="AE7224" s="54" t="s">
        <v>176</v>
      </c>
      <c r="AG7224" s="63"/>
      <c r="AK7224" s="64"/>
      <c r="AL7224" s="64"/>
      <c r="AM7224" s="65"/>
      <c r="AO7224" s="64"/>
      <c r="AP7224" s="66"/>
      <c r="AQ7224" s="66"/>
      <c r="AS7224" s="67"/>
      <c r="AT7224" s="68"/>
    </row>
    <row r="7225" spans="1:46" x14ac:dyDescent="0.25">
      <c r="A7225" s="60">
        <v>109809.1642858088</v>
      </c>
      <c r="B7225" s="54">
        <f t="shared" si="283"/>
        <v>14</v>
      </c>
      <c r="C7225" s="54">
        <f t="shared" si="284"/>
        <v>7216</v>
      </c>
      <c r="D7225" s="60">
        <v>109809.1642858088</v>
      </c>
      <c r="G7225" s="63"/>
      <c r="I7225" s="64"/>
      <c r="J7225" s="64"/>
      <c r="K7225" s="65"/>
      <c r="M7225" s="64"/>
      <c r="N7225" s="66"/>
      <c r="O7225" s="66"/>
      <c r="Q7225" s="67"/>
      <c r="R7225" s="68"/>
      <c r="S7225" s="63"/>
      <c r="AC7225" s="63">
        <v>106533.58178279083</v>
      </c>
      <c r="AD7225" s="63"/>
      <c r="AE7225" s="54" t="s">
        <v>177</v>
      </c>
      <c r="AG7225" s="63"/>
      <c r="AK7225" s="64"/>
      <c r="AL7225" s="64"/>
      <c r="AM7225" s="65"/>
      <c r="AO7225" s="64"/>
      <c r="AP7225" s="66"/>
      <c r="AQ7225" s="66"/>
      <c r="AS7225" s="67"/>
      <c r="AT7225" s="68"/>
    </row>
    <row r="7226" spans="1:46" x14ac:dyDescent="0.25">
      <c r="A7226" s="60">
        <v>109824.69962153304</v>
      </c>
      <c r="B7226" s="54">
        <f t="shared" si="283"/>
        <v>15</v>
      </c>
      <c r="C7226" s="54">
        <f t="shared" si="284"/>
        <v>7217</v>
      </c>
      <c r="D7226" s="60">
        <v>109824.69962153304</v>
      </c>
      <c r="G7226" s="63"/>
      <c r="I7226" s="64"/>
      <c r="J7226" s="64"/>
      <c r="K7226" s="65"/>
      <c r="M7226" s="64"/>
      <c r="N7226" s="66"/>
      <c r="O7226" s="66"/>
      <c r="Q7226" s="67"/>
      <c r="R7226" s="68"/>
      <c r="S7226" s="63"/>
      <c r="AC7226" s="63">
        <v>106548.68709774129</v>
      </c>
      <c r="AD7226" s="63"/>
      <c r="AE7226" s="54" t="s">
        <v>176</v>
      </c>
      <c r="AG7226" s="63"/>
      <c r="AK7226" s="64"/>
      <c r="AL7226" s="64"/>
      <c r="AM7226" s="65"/>
      <c r="AO7226" s="64"/>
      <c r="AP7226" s="66"/>
      <c r="AQ7226" s="66"/>
      <c r="AS7226" s="67"/>
      <c r="AT7226" s="68"/>
    </row>
    <row r="7227" spans="1:46" x14ac:dyDescent="0.25">
      <c r="A7227" s="60">
        <v>109840.11694902228</v>
      </c>
      <c r="B7227" s="54">
        <f t="shared" si="283"/>
        <v>16</v>
      </c>
      <c r="C7227" s="54">
        <f t="shared" si="284"/>
        <v>7218</v>
      </c>
      <c r="D7227" s="60">
        <v>109840.11694902228</v>
      </c>
      <c r="G7227" s="63"/>
      <c r="I7227" s="64"/>
      <c r="J7227" s="64"/>
      <c r="K7227" s="65"/>
      <c r="M7227" s="64"/>
      <c r="N7227" s="66"/>
      <c r="O7227" s="66"/>
      <c r="Q7227" s="67"/>
      <c r="R7227" s="68"/>
      <c r="S7227" s="63"/>
      <c r="AC7227" s="63">
        <v>106562.94434784912</v>
      </c>
      <c r="AD7227" s="63"/>
      <c r="AE7227" s="54" t="s">
        <v>177</v>
      </c>
      <c r="AG7227" s="63"/>
      <c r="AK7227" s="64"/>
      <c r="AL7227" s="64"/>
      <c r="AM7227" s="65"/>
      <c r="AO7227" s="64"/>
      <c r="AP7227" s="66"/>
      <c r="AQ7227" s="66"/>
      <c r="AS7227" s="67"/>
      <c r="AT7227" s="68"/>
    </row>
    <row r="7228" spans="1:46" x14ac:dyDescent="0.25">
      <c r="A7228" s="60">
        <v>109855.40778075671</v>
      </c>
      <c r="B7228" s="54">
        <f t="shared" si="283"/>
        <v>17</v>
      </c>
      <c r="C7228" s="54">
        <f t="shared" si="284"/>
        <v>7219</v>
      </c>
      <c r="D7228" s="60">
        <v>109855.40778075671</v>
      </c>
      <c r="G7228" s="63"/>
      <c r="I7228" s="64"/>
      <c r="J7228" s="64"/>
      <c r="K7228" s="65"/>
      <c r="M7228" s="64"/>
      <c r="N7228" s="66"/>
      <c r="O7228" s="66"/>
      <c r="Q7228" s="67"/>
      <c r="R7228" s="68"/>
      <c r="S7228" s="63"/>
      <c r="AC7228" s="63">
        <v>106578.34800754162</v>
      </c>
      <c r="AD7228" s="63"/>
      <c r="AE7228" s="54" t="s">
        <v>176</v>
      </c>
      <c r="AG7228" s="63"/>
      <c r="AK7228" s="64"/>
      <c r="AL7228" s="64"/>
      <c r="AM7228" s="65"/>
      <c r="AO7228" s="64"/>
      <c r="AP7228" s="66"/>
      <c r="AQ7228" s="66"/>
      <c r="AS7228" s="67"/>
      <c r="AT7228" s="68"/>
    </row>
    <row r="7229" spans="1:46" x14ac:dyDescent="0.25">
      <c r="A7229" s="60">
        <v>109870.56606102129</v>
      </c>
      <c r="B7229" s="54">
        <f t="shared" si="283"/>
        <v>18</v>
      </c>
      <c r="C7229" s="54">
        <f t="shared" si="284"/>
        <v>7220</v>
      </c>
      <c r="D7229" s="60">
        <v>109870.56606102129</v>
      </c>
      <c r="G7229" s="63"/>
      <c r="I7229" s="64"/>
      <c r="J7229" s="64"/>
      <c r="K7229" s="65"/>
      <c r="M7229" s="64"/>
      <c r="N7229" s="66"/>
      <c r="O7229" s="66"/>
      <c r="Q7229" s="67"/>
      <c r="R7229" s="68"/>
      <c r="S7229" s="63"/>
      <c r="AC7229" s="63">
        <v>106592.3970821267</v>
      </c>
      <c r="AD7229" s="63"/>
      <c r="AE7229" s="54" t="s">
        <v>177</v>
      </c>
      <c r="AG7229" s="63"/>
      <c r="AK7229" s="64"/>
      <c r="AL7229" s="64"/>
      <c r="AM7229" s="65"/>
      <c r="AO7229" s="64"/>
      <c r="AP7229" s="66"/>
      <c r="AQ7229" s="66"/>
      <c r="AS7229" s="67"/>
      <c r="AT7229" s="68"/>
    </row>
    <row r="7230" spans="1:46" x14ac:dyDescent="0.25">
      <c r="A7230" s="60">
        <v>109885.59817843931</v>
      </c>
      <c r="B7230" s="54">
        <f t="shared" si="283"/>
        <v>19</v>
      </c>
      <c r="C7230" s="54">
        <f t="shared" si="284"/>
        <v>7221</v>
      </c>
      <c r="D7230" s="60">
        <v>109885.59817843931</v>
      </c>
      <c r="G7230" s="63"/>
      <c r="I7230" s="64"/>
      <c r="J7230" s="64"/>
      <c r="K7230" s="65"/>
      <c r="M7230" s="64"/>
      <c r="N7230" s="66"/>
      <c r="O7230" s="66"/>
      <c r="Q7230" s="67"/>
      <c r="R7230" s="68"/>
      <c r="S7230" s="63"/>
      <c r="AC7230" s="63">
        <v>106607.96789800748</v>
      </c>
      <c r="AD7230" s="63"/>
      <c r="AE7230" s="54" t="s">
        <v>176</v>
      </c>
      <c r="AG7230" s="63"/>
      <c r="AK7230" s="64"/>
      <c r="AL7230" s="64"/>
      <c r="AM7230" s="65"/>
      <c r="AO7230" s="64"/>
      <c r="AP7230" s="66"/>
      <c r="AQ7230" s="66"/>
      <c r="AS7230" s="67"/>
      <c r="AT7230" s="68"/>
    </row>
    <row r="7231" spans="1:46" x14ac:dyDescent="0.25">
      <c r="A7231" s="60">
        <v>109900.5176939792</v>
      </c>
      <c r="B7231" s="54">
        <f t="shared" si="283"/>
        <v>20</v>
      </c>
      <c r="C7231" s="54">
        <f t="shared" si="284"/>
        <v>7222</v>
      </c>
      <c r="D7231" s="60">
        <v>109900.5176939792</v>
      </c>
      <c r="G7231" s="63"/>
      <c r="I7231" s="64"/>
      <c r="J7231" s="64"/>
      <c r="K7231" s="65"/>
      <c r="M7231" s="64"/>
      <c r="N7231" s="66"/>
      <c r="O7231" s="66"/>
      <c r="Q7231" s="67"/>
      <c r="R7231" s="68"/>
      <c r="S7231" s="63"/>
      <c r="AC7231" s="63">
        <v>106621.95281675551</v>
      </c>
      <c r="AD7231" s="63"/>
      <c r="AE7231" s="54" t="s">
        <v>177</v>
      </c>
      <c r="AG7231" s="63"/>
      <c r="AK7231" s="64"/>
      <c r="AL7231" s="64"/>
      <c r="AM7231" s="65"/>
      <c r="AO7231" s="64"/>
      <c r="AP7231" s="66"/>
      <c r="AQ7231" s="66"/>
      <c r="AS7231" s="67"/>
      <c r="AT7231" s="68"/>
    </row>
    <row r="7232" spans="1:46" x14ac:dyDescent="0.25">
      <c r="A7232" s="60">
        <v>109915.34490720788</v>
      </c>
      <c r="B7232" s="54">
        <f t="shared" si="283"/>
        <v>21</v>
      </c>
      <c r="C7232" s="54">
        <f t="shared" si="284"/>
        <v>7223</v>
      </c>
      <c r="D7232" s="60">
        <v>109915.34490720788</v>
      </c>
      <c r="G7232" s="63"/>
      <c r="I7232" s="64"/>
      <c r="J7232" s="64"/>
      <c r="K7232" s="65"/>
      <c r="M7232" s="64"/>
      <c r="N7232" s="66"/>
      <c r="O7232" s="66"/>
      <c r="Q7232" s="67"/>
      <c r="R7232" s="68"/>
      <c r="S7232" s="63"/>
      <c r="AC7232" s="63">
        <v>106637.52615314396</v>
      </c>
      <c r="AD7232" s="63"/>
      <c r="AE7232" s="54" t="s">
        <v>176</v>
      </c>
      <c r="AG7232" s="63"/>
      <c r="AK7232" s="64"/>
      <c r="AL7232" s="64"/>
      <c r="AM7232" s="65"/>
      <c r="AO7232" s="64"/>
      <c r="AP7232" s="66"/>
      <c r="AQ7232" s="66"/>
      <c r="AS7232" s="67"/>
      <c r="AT7232" s="68"/>
    </row>
    <row r="7233" spans="1:46" x14ac:dyDescent="0.25">
      <c r="A7233" s="60">
        <v>109930.10688961716</v>
      </c>
      <c r="B7233" s="54">
        <f t="shared" si="283"/>
        <v>22</v>
      </c>
      <c r="C7233" s="54">
        <f t="shared" si="284"/>
        <v>7224</v>
      </c>
      <c r="D7233" s="60">
        <v>109930.10688961716</v>
      </c>
      <c r="G7233" s="63"/>
      <c r="I7233" s="64"/>
      <c r="J7233" s="64"/>
      <c r="K7233" s="65"/>
      <c r="M7233" s="64"/>
      <c r="N7233" s="66"/>
      <c r="O7233" s="66"/>
      <c r="Q7233" s="67"/>
      <c r="R7233" s="68"/>
      <c r="S7233" s="63"/>
      <c r="AC7233" s="63">
        <v>106651.61129548028</v>
      </c>
      <c r="AD7233" s="63"/>
      <c r="AE7233" s="54" t="s">
        <v>177</v>
      </c>
      <c r="AG7233" s="63"/>
      <c r="AK7233" s="64"/>
      <c r="AL7233" s="64"/>
      <c r="AM7233" s="65"/>
      <c r="AO7233" s="64"/>
      <c r="AP7233" s="66"/>
      <c r="AQ7233" s="66"/>
      <c r="AS7233" s="67"/>
      <c r="AT7233" s="68"/>
    </row>
    <row r="7234" spans="1:46" x14ac:dyDescent="0.25">
      <c r="AC7234" s="63">
        <v>106667.02443556022</v>
      </c>
      <c r="AD7234" s="63"/>
      <c r="AE7234" s="54" t="s">
        <v>176</v>
      </c>
      <c r="AG7234" s="63"/>
      <c r="AK7234" s="64"/>
      <c r="AL7234" s="64"/>
      <c r="AM7234" s="65"/>
      <c r="AO7234" s="64"/>
      <c r="AP7234" s="66"/>
      <c r="AQ7234" s="66"/>
      <c r="AS7234" s="67"/>
      <c r="AT7234" s="68"/>
    </row>
    <row r="7235" spans="1:46" x14ac:dyDescent="0.25">
      <c r="AC7235" s="63">
        <v>106681.35646542162</v>
      </c>
      <c r="AD7235" s="63"/>
      <c r="AE7235" s="54" t="s">
        <v>177</v>
      </c>
      <c r="AG7235" s="63"/>
      <c r="AK7235" s="64"/>
      <c r="AL7235" s="64"/>
      <c r="AM7235" s="65"/>
      <c r="AO7235" s="64"/>
      <c r="AP7235" s="66"/>
      <c r="AQ7235" s="66"/>
      <c r="AS7235" s="67"/>
      <c r="AT7235" s="68"/>
    </row>
    <row r="7236" spans="1:46" x14ac:dyDescent="0.25">
      <c r="AC7236" s="63">
        <v>106696.47646731092</v>
      </c>
      <c r="AD7236" s="63"/>
      <c r="AE7236" s="54" t="s">
        <v>176</v>
      </c>
      <c r="AG7236" s="63"/>
      <c r="AK7236" s="64"/>
      <c r="AL7236" s="64"/>
      <c r="AM7236" s="65"/>
      <c r="AO7236" s="64"/>
      <c r="AP7236" s="66"/>
      <c r="AQ7236" s="66"/>
      <c r="AS7236" s="67"/>
      <c r="AT7236" s="68"/>
    </row>
    <row r="7237" spans="1:46" x14ac:dyDescent="0.25">
      <c r="AC7237" s="63">
        <v>106711.14695138624</v>
      </c>
      <c r="AD7237" s="63"/>
      <c r="AE7237" s="54" t="s">
        <v>177</v>
      </c>
      <c r="AG7237" s="63"/>
      <c r="AK7237" s="64"/>
      <c r="AL7237" s="64"/>
      <c r="AM7237" s="65"/>
      <c r="AO7237" s="64"/>
      <c r="AP7237" s="66"/>
      <c r="AQ7237" s="66"/>
      <c r="AS7237" s="67"/>
      <c r="AT7237" s="68"/>
    </row>
    <row r="7238" spans="1:46" x14ac:dyDescent="0.25">
      <c r="AC7238" s="63">
        <v>106725.89492547419</v>
      </c>
      <c r="AD7238" s="63"/>
      <c r="AE7238" s="54" t="s">
        <v>176</v>
      </c>
      <c r="AG7238" s="63"/>
      <c r="AK7238" s="64"/>
      <c r="AL7238" s="64"/>
      <c r="AM7238" s="65"/>
      <c r="AO7238" s="64"/>
      <c r="AP7238" s="66"/>
      <c r="AQ7238" s="66"/>
      <c r="AS7238" s="67"/>
      <c r="AT7238" s="68"/>
    </row>
    <row r="7239" spans="1:46" x14ac:dyDescent="0.25">
      <c r="AC7239" s="63">
        <v>106740.91599632893</v>
      </c>
      <c r="AD7239" s="63"/>
      <c r="AE7239" s="54" t="s">
        <v>177</v>
      </c>
      <c r="AG7239" s="63"/>
      <c r="AK7239" s="64"/>
      <c r="AL7239" s="64"/>
      <c r="AM7239" s="65"/>
      <c r="AO7239" s="64"/>
      <c r="AP7239" s="66"/>
      <c r="AQ7239" s="66"/>
      <c r="AS7239" s="67"/>
      <c r="AT7239" s="68"/>
    </row>
    <row r="7240" spans="1:46" x14ac:dyDescent="0.25">
      <c r="AC7240" s="63">
        <v>106755.28925130237</v>
      </c>
      <c r="AD7240" s="63"/>
      <c r="AE7240" s="54" t="s">
        <v>176</v>
      </c>
      <c r="AG7240" s="63"/>
      <c r="AK7240" s="64"/>
      <c r="AL7240" s="64"/>
      <c r="AM7240" s="65"/>
      <c r="AO7240" s="64"/>
      <c r="AP7240" s="66"/>
      <c r="AQ7240" s="66"/>
      <c r="AS7240" s="67"/>
      <c r="AT7240" s="68"/>
    </row>
    <row r="7241" spans="1:46" x14ac:dyDescent="0.25">
      <c r="AC7241" s="63">
        <v>106770.59635672765</v>
      </c>
      <c r="AD7241" s="63"/>
      <c r="AE7241" s="54" t="s">
        <v>177</v>
      </c>
      <c r="AG7241" s="63"/>
      <c r="AK7241" s="64"/>
      <c r="AL7241" s="64"/>
      <c r="AM7241" s="65"/>
      <c r="AO7241" s="64"/>
      <c r="AP7241" s="66"/>
      <c r="AQ7241" s="66"/>
      <c r="AS7241" s="67"/>
      <c r="AT7241" s="68"/>
    </row>
    <row r="7242" spans="1:46" x14ac:dyDescent="0.25">
      <c r="AC7242" s="63">
        <v>106784.67361343699</v>
      </c>
      <c r="AD7242" s="63"/>
      <c r="AE7242" s="54" t="s">
        <v>176</v>
      </c>
      <c r="AG7242" s="63"/>
      <c r="AK7242" s="64"/>
      <c r="AL7242" s="64"/>
      <c r="AM7242" s="65"/>
      <c r="AO7242" s="64"/>
      <c r="AP7242" s="66"/>
      <c r="AQ7242" s="66"/>
      <c r="AS7242" s="67"/>
      <c r="AT7242" s="68"/>
    </row>
    <row r="7243" spans="1:46" x14ac:dyDescent="0.25">
      <c r="AC7243" s="63">
        <v>106800.15329447109</v>
      </c>
      <c r="AD7243" s="63"/>
      <c r="AE7243" s="54" t="s">
        <v>177</v>
      </c>
      <c r="AG7243" s="63"/>
      <c r="AK7243" s="64"/>
      <c r="AL7243" s="64"/>
      <c r="AM7243" s="65"/>
      <c r="AO7243" s="64"/>
      <c r="AP7243" s="66"/>
      <c r="AQ7243" s="66"/>
      <c r="AS7243" s="67"/>
      <c r="AT7243" s="68"/>
    </row>
    <row r="7244" spans="1:46" x14ac:dyDescent="0.25">
      <c r="AC7244" s="63">
        <v>106814.07419534214</v>
      </c>
      <c r="AD7244" s="63"/>
      <c r="AE7244" s="54" t="s">
        <v>176</v>
      </c>
      <c r="AG7244" s="63"/>
      <c r="AK7244" s="64"/>
      <c r="AL7244" s="64"/>
      <c r="AM7244" s="65"/>
      <c r="AO7244" s="64"/>
      <c r="AP7244" s="66"/>
      <c r="AQ7244" s="66"/>
      <c r="AS7244" s="67"/>
      <c r="AT7244" s="68"/>
    </row>
    <row r="7245" spans="1:46" x14ac:dyDescent="0.25">
      <c r="AC7245" s="63">
        <v>106829.59516959125</v>
      </c>
      <c r="AD7245" s="63"/>
      <c r="AE7245" s="54" t="s">
        <v>177</v>
      </c>
      <c r="AG7245" s="63"/>
      <c r="AK7245" s="64"/>
      <c r="AL7245" s="64"/>
      <c r="AM7245" s="65"/>
      <c r="AO7245" s="64"/>
      <c r="AP7245" s="66"/>
      <c r="AQ7245" s="66"/>
      <c r="AS7245" s="67"/>
      <c r="AT7245" s="68"/>
    </row>
    <row r="7246" spans="1:46" x14ac:dyDescent="0.25">
      <c r="AC7246" s="63">
        <v>106843.52703483682</v>
      </c>
      <c r="AD7246" s="63"/>
      <c r="AE7246" s="54" t="s">
        <v>176</v>
      </c>
      <c r="AG7246" s="63"/>
      <c r="AK7246" s="64"/>
      <c r="AL7246" s="64"/>
      <c r="AM7246" s="65"/>
      <c r="AO7246" s="64"/>
      <c r="AP7246" s="66"/>
      <c r="AQ7246" s="66"/>
      <c r="AS7246" s="67"/>
      <c r="AT7246" s="68"/>
    </row>
    <row r="7247" spans="1:46" x14ac:dyDescent="0.25">
      <c r="AC7247" s="63">
        <v>106858.95916115073</v>
      </c>
      <c r="AD7247" s="63"/>
      <c r="AE7247" s="54" t="s">
        <v>177</v>
      </c>
      <c r="AG7247" s="63"/>
      <c r="AK7247" s="64"/>
      <c r="AL7247" s="64"/>
      <c r="AM7247" s="65"/>
      <c r="AO7247" s="64"/>
      <c r="AP7247" s="66"/>
      <c r="AQ7247" s="66"/>
      <c r="AS7247" s="67"/>
      <c r="AT7247" s="68"/>
    </row>
    <row r="7248" spans="1:46" x14ac:dyDescent="0.25">
      <c r="AC7248" s="63">
        <v>106873.06537931459</v>
      </c>
      <c r="AD7248" s="63"/>
      <c r="AE7248" s="54" t="s">
        <v>176</v>
      </c>
      <c r="AG7248" s="63"/>
      <c r="AK7248" s="64"/>
      <c r="AL7248" s="64"/>
      <c r="AM7248" s="65"/>
      <c r="AO7248" s="64"/>
      <c r="AP7248" s="66"/>
      <c r="AQ7248" s="66"/>
      <c r="AS7248" s="67"/>
      <c r="AT7248" s="68"/>
    </row>
    <row r="7249" spans="29:46" x14ac:dyDescent="0.25">
      <c r="AC7249" s="63">
        <v>106888.29043009039</v>
      </c>
      <c r="AD7249" s="63"/>
      <c r="AE7249" s="54" t="s">
        <v>177</v>
      </c>
      <c r="AG7249" s="63"/>
      <c r="AK7249" s="64"/>
      <c r="AL7249" s="64"/>
      <c r="AM7249" s="65"/>
      <c r="AO7249" s="64"/>
      <c r="AP7249" s="66"/>
      <c r="AQ7249" s="66"/>
      <c r="AS7249" s="67"/>
      <c r="AT7249" s="68"/>
    </row>
    <row r="7250" spans="29:46" x14ac:dyDescent="0.25">
      <c r="AC7250" s="63">
        <v>106902.70142462896</v>
      </c>
      <c r="AD7250" s="63"/>
      <c r="AE7250" s="54" t="s">
        <v>176</v>
      </c>
      <c r="AG7250" s="63"/>
      <c r="AK7250" s="64"/>
      <c r="AL7250" s="64"/>
      <c r="AM7250" s="65"/>
      <c r="AO7250" s="64"/>
      <c r="AP7250" s="66"/>
      <c r="AQ7250" s="66"/>
      <c r="AS7250" s="67"/>
      <c r="AT7250" s="68"/>
    </row>
    <row r="7251" spans="29:46" x14ac:dyDescent="0.25">
      <c r="AC7251" s="63">
        <v>106917.62760808831</v>
      </c>
      <c r="AD7251" s="63"/>
      <c r="AE7251" s="54" t="s">
        <v>177</v>
      </c>
      <c r="AG7251" s="63"/>
      <c r="AK7251" s="64"/>
      <c r="AL7251" s="64"/>
      <c r="AM7251" s="65"/>
      <c r="AO7251" s="64"/>
      <c r="AP7251" s="66"/>
      <c r="AQ7251" s="66"/>
      <c r="AS7251" s="67"/>
      <c r="AT7251" s="68"/>
    </row>
    <row r="7252" spans="29:46" x14ac:dyDescent="0.25">
      <c r="AC7252" s="63">
        <v>106932.41303135129</v>
      </c>
      <c r="AD7252" s="63"/>
      <c r="AE7252" s="54" t="s">
        <v>176</v>
      </c>
      <c r="AG7252" s="63"/>
      <c r="AK7252" s="64"/>
      <c r="AL7252" s="64"/>
      <c r="AM7252" s="65"/>
      <c r="AO7252" s="64"/>
      <c r="AP7252" s="66"/>
      <c r="AQ7252" s="66"/>
      <c r="AS7252" s="67"/>
      <c r="AT7252" s="68"/>
    </row>
    <row r="7253" spans="29:46" x14ac:dyDescent="0.25">
      <c r="AC7253" s="63">
        <v>106946.99806215242</v>
      </c>
      <c r="AD7253" s="63"/>
      <c r="AE7253" s="54" t="s">
        <v>177</v>
      </c>
      <c r="AG7253" s="63"/>
      <c r="AK7253" s="64"/>
      <c r="AL7253" s="64"/>
      <c r="AM7253" s="65"/>
      <c r="AO7253" s="64"/>
      <c r="AP7253" s="66"/>
      <c r="AQ7253" s="66"/>
      <c r="AS7253" s="67"/>
      <c r="AT7253" s="68"/>
    </row>
    <row r="7254" spans="29:46" x14ac:dyDescent="0.25">
      <c r="AC7254" s="63">
        <v>106962.14945914596</v>
      </c>
      <c r="AD7254" s="63"/>
      <c r="AE7254" s="54" t="s">
        <v>176</v>
      </c>
      <c r="AG7254" s="63"/>
      <c r="AK7254" s="64"/>
      <c r="AL7254" s="64"/>
      <c r="AM7254" s="65"/>
      <c r="AO7254" s="64"/>
      <c r="AP7254" s="66"/>
      <c r="AQ7254" s="66"/>
      <c r="AS7254" s="67"/>
      <c r="AT7254" s="68"/>
    </row>
    <row r="7255" spans="29:46" x14ac:dyDescent="0.25">
      <c r="AC7255" s="63">
        <v>106976.42170125339</v>
      </c>
      <c r="AD7255" s="63"/>
      <c r="AE7255" s="54" t="s">
        <v>177</v>
      </c>
      <c r="AG7255" s="63"/>
      <c r="AK7255" s="64"/>
      <c r="AL7255" s="64"/>
      <c r="AM7255" s="65"/>
      <c r="AO7255" s="64"/>
      <c r="AP7255" s="66"/>
      <c r="AQ7255" s="66"/>
      <c r="AS7255" s="67"/>
      <c r="AT7255" s="68"/>
    </row>
    <row r="7256" spans="29:46" x14ac:dyDescent="0.25">
      <c r="AC7256" s="63">
        <v>106991.85702316975</v>
      </c>
      <c r="AD7256" s="63"/>
      <c r="AE7256" s="54" t="s">
        <v>176</v>
      </c>
      <c r="AG7256" s="63"/>
      <c r="AK7256" s="64"/>
      <c r="AL7256" s="64"/>
      <c r="AM7256" s="65"/>
      <c r="AO7256" s="64"/>
      <c r="AP7256" s="66"/>
      <c r="AQ7256" s="66"/>
      <c r="AS7256" s="67"/>
      <c r="AT7256" s="68"/>
    </row>
    <row r="7257" spans="29:46" x14ac:dyDescent="0.25">
      <c r="AC7257" s="63">
        <v>107005.91732084379</v>
      </c>
      <c r="AD7257" s="63"/>
      <c r="AE7257" s="54" t="s">
        <v>177</v>
      </c>
      <c r="AG7257" s="63"/>
      <c r="AK7257" s="64"/>
      <c r="AL7257" s="64"/>
      <c r="AM7257" s="65"/>
      <c r="AO7257" s="64"/>
      <c r="AP7257" s="66"/>
      <c r="AQ7257" s="66"/>
      <c r="AS7257" s="67"/>
      <c r="AT7257" s="68"/>
    </row>
    <row r="7258" spans="29:46" x14ac:dyDescent="0.25">
      <c r="AC7258" s="63">
        <v>107021.50210135337</v>
      </c>
      <c r="AD7258" s="63"/>
      <c r="AE7258" s="54" t="s">
        <v>176</v>
      </c>
      <c r="AG7258" s="63"/>
      <c r="AK7258" s="64"/>
      <c r="AL7258" s="64"/>
      <c r="AM7258" s="65"/>
      <c r="AO7258" s="64"/>
      <c r="AP7258" s="66"/>
      <c r="AQ7258" s="66"/>
      <c r="AS7258" s="67"/>
      <c r="AT7258" s="68"/>
    </row>
    <row r="7259" spans="29:46" x14ac:dyDescent="0.25">
      <c r="AC7259" s="63">
        <v>107035.50149880303</v>
      </c>
      <c r="AD7259" s="63"/>
      <c r="AE7259" s="54" t="s">
        <v>177</v>
      </c>
      <c r="AG7259" s="63"/>
      <c r="AK7259" s="64"/>
      <c r="AL7259" s="64"/>
      <c r="AM7259" s="65"/>
      <c r="AO7259" s="64"/>
      <c r="AP7259" s="66"/>
      <c r="AQ7259" s="66"/>
      <c r="AS7259" s="67"/>
      <c r="AT7259" s="68"/>
    </row>
    <row r="7260" spans="29:46" x14ac:dyDescent="0.25">
      <c r="AC7260" s="63">
        <v>107051.07205740456</v>
      </c>
      <c r="AD7260" s="63"/>
      <c r="AE7260" s="54" t="s">
        <v>176</v>
      </c>
      <c r="AG7260" s="63"/>
      <c r="AK7260" s="64"/>
      <c r="AL7260" s="64"/>
      <c r="AM7260" s="65"/>
      <c r="AO7260" s="64"/>
      <c r="AP7260" s="66"/>
      <c r="AQ7260" s="66"/>
      <c r="AS7260" s="67"/>
      <c r="AT7260" s="68"/>
    </row>
    <row r="7261" spans="29:46" x14ac:dyDescent="0.25">
      <c r="AC7261" s="63">
        <v>107065.17482768651</v>
      </c>
      <c r="AD7261" s="63"/>
      <c r="AE7261" s="54" t="s">
        <v>177</v>
      </c>
      <c r="AG7261" s="63"/>
      <c r="AK7261" s="64"/>
      <c r="AL7261" s="64"/>
      <c r="AM7261" s="65"/>
      <c r="AO7261" s="64"/>
      <c r="AP7261" s="66"/>
      <c r="AQ7261" s="66"/>
      <c r="AS7261" s="67"/>
      <c r="AT7261" s="68"/>
    </row>
    <row r="7262" spans="29:46" x14ac:dyDescent="0.25">
      <c r="AC7262" s="63">
        <v>107080.56338263117</v>
      </c>
      <c r="AD7262" s="63"/>
      <c r="AE7262" s="54" t="s">
        <v>176</v>
      </c>
      <c r="AG7262" s="63"/>
      <c r="AK7262" s="64"/>
      <c r="AL7262" s="64"/>
      <c r="AM7262" s="65"/>
      <c r="AO7262" s="64"/>
      <c r="AP7262" s="66"/>
      <c r="AQ7262" s="66"/>
      <c r="AS7262" s="67"/>
      <c r="AT7262" s="68"/>
    </row>
    <row r="7263" spans="29:46" x14ac:dyDescent="0.25">
      <c r="AC7263" s="63">
        <v>107094.9065612792</v>
      </c>
      <c r="AD7263" s="63"/>
      <c r="AE7263" s="54" t="s">
        <v>177</v>
      </c>
      <c r="AG7263" s="63"/>
      <c r="AK7263" s="64"/>
      <c r="AL7263" s="64"/>
      <c r="AM7263" s="65"/>
      <c r="AO7263" s="64"/>
      <c r="AP7263" s="66"/>
      <c r="AQ7263" s="66"/>
      <c r="AS7263" s="67"/>
      <c r="AT7263" s="68"/>
    </row>
    <row r="7264" spans="29:46" x14ac:dyDescent="0.25">
      <c r="AC7264" s="63">
        <v>107109.9773302367</v>
      </c>
      <c r="AD7264" s="63"/>
      <c r="AE7264" s="54" t="s">
        <v>176</v>
      </c>
      <c r="AG7264" s="63"/>
      <c r="AK7264" s="64"/>
      <c r="AL7264" s="64"/>
      <c r="AM7264" s="65"/>
      <c r="AO7264" s="64"/>
      <c r="AP7264" s="66"/>
      <c r="AQ7264" s="66"/>
      <c r="AS7264" s="67"/>
      <c r="AT7264" s="68"/>
    </row>
    <row r="7265" spans="29:46" x14ac:dyDescent="0.25">
      <c r="AC7265" s="63">
        <v>107124.6397485896</v>
      </c>
      <c r="AD7265" s="63"/>
      <c r="AE7265" s="54" t="s">
        <v>177</v>
      </c>
      <c r="AG7265" s="63"/>
      <c r="AK7265" s="64"/>
      <c r="AL7265" s="64"/>
      <c r="AM7265" s="65"/>
      <c r="AO7265" s="64"/>
      <c r="AP7265" s="66"/>
      <c r="AQ7265" s="66"/>
      <c r="AS7265" s="67"/>
      <c r="AT7265" s="68"/>
    </row>
    <row r="7266" spans="29:46" x14ac:dyDescent="0.25">
      <c r="AC7266" s="63">
        <v>107139.32659011753</v>
      </c>
      <c r="AD7266" s="63"/>
      <c r="AE7266" s="54" t="s">
        <v>176</v>
      </c>
      <c r="AG7266" s="63"/>
      <c r="AK7266" s="64"/>
      <c r="AL7266" s="64"/>
      <c r="AM7266" s="65"/>
      <c r="AO7266" s="64"/>
      <c r="AP7266" s="66"/>
      <c r="AQ7266" s="66"/>
      <c r="AS7266" s="67"/>
      <c r="AT7266" s="68"/>
    </row>
    <row r="7267" spans="29:46" x14ac:dyDescent="0.25">
      <c r="AC7267" s="63">
        <v>107154.31957274862</v>
      </c>
      <c r="AD7267" s="63"/>
      <c r="AE7267" s="54" t="s">
        <v>177</v>
      </c>
      <c r="AG7267" s="63"/>
      <c r="AK7267" s="64"/>
      <c r="AL7267" s="64"/>
      <c r="AM7267" s="65"/>
      <c r="AO7267" s="64"/>
      <c r="AP7267" s="66"/>
      <c r="AQ7267" s="66"/>
      <c r="AS7267" s="67"/>
      <c r="AT7267" s="68"/>
    </row>
    <row r="7268" spans="29:46" x14ac:dyDescent="0.25">
      <c r="AC7268" s="63">
        <v>107168.64135512058</v>
      </c>
      <c r="AD7268" s="63"/>
      <c r="AE7268" s="54" t="s">
        <v>176</v>
      </c>
      <c r="AG7268" s="63"/>
      <c r="AK7268" s="64"/>
      <c r="AL7268" s="64"/>
      <c r="AM7268" s="65"/>
      <c r="AO7268" s="64"/>
      <c r="AP7268" s="66"/>
      <c r="AQ7268" s="66"/>
      <c r="AS7268" s="67"/>
      <c r="AT7268" s="68"/>
    </row>
    <row r="7269" spans="29:46" x14ac:dyDescent="0.25">
      <c r="AC7269" s="63">
        <v>107183.91789625352</v>
      </c>
      <c r="AD7269" s="63"/>
      <c r="AE7269" s="54" t="s">
        <v>177</v>
      </c>
      <c r="AG7269" s="63"/>
      <c r="AK7269" s="64"/>
      <c r="AL7269" s="64"/>
      <c r="AM7269" s="65"/>
      <c r="AO7269" s="64"/>
      <c r="AP7269" s="66"/>
      <c r="AQ7269" s="66"/>
      <c r="AS7269" s="67"/>
      <c r="AT7269" s="68"/>
    </row>
    <row r="7270" spans="29:46" x14ac:dyDescent="0.25">
      <c r="AC7270" s="63">
        <v>107197.96656631352</v>
      </c>
      <c r="AD7270" s="63"/>
      <c r="AE7270" s="54" t="s">
        <v>176</v>
      </c>
      <c r="AG7270" s="63"/>
      <c r="AK7270" s="64"/>
      <c r="AL7270" s="64"/>
      <c r="AM7270" s="65"/>
      <c r="AO7270" s="64"/>
      <c r="AP7270" s="66"/>
      <c r="AQ7270" s="66"/>
      <c r="AS7270" s="67"/>
      <c r="AT7270" s="68"/>
    </row>
    <row r="7271" spans="29:46" x14ac:dyDescent="0.25">
      <c r="AC7271" s="63">
        <v>107213.43506015744</v>
      </c>
      <c r="AD7271" s="63"/>
      <c r="AE7271" s="54" t="s">
        <v>177</v>
      </c>
      <c r="AG7271" s="63"/>
      <c r="AK7271" s="64"/>
      <c r="AL7271" s="64"/>
      <c r="AM7271" s="65"/>
      <c r="AO7271" s="64"/>
      <c r="AP7271" s="66"/>
      <c r="AQ7271" s="66"/>
      <c r="AS7271" s="67"/>
      <c r="AT7271" s="68"/>
    </row>
    <row r="7272" spans="29:46" x14ac:dyDescent="0.25">
      <c r="AC7272" s="63">
        <v>107227.35151833249</v>
      </c>
      <c r="AD7272" s="63"/>
      <c r="AE7272" s="54" t="s">
        <v>176</v>
      </c>
      <c r="AG7272" s="63"/>
      <c r="AK7272" s="64"/>
      <c r="AL7272" s="64"/>
      <c r="AM7272" s="65"/>
      <c r="AO7272" s="64"/>
      <c r="AP7272" s="66"/>
      <c r="AQ7272" s="66"/>
      <c r="AS7272" s="67"/>
      <c r="AT7272" s="68"/>
    </row>
    <row r="7273" spans="29:46" x14ac:dyDescent="0.25">
      <c r="AC7273" s="63">
        <v>107242.88741168194</v>
      </c>
      <c r="AD7273" s="63"/>
      <c r="AE7273" s="54" t="s">
        <v>177</v>
      </c>
      <c r="AG7273" s="63"/>
      <c r="AK7273" s="64"/>
      <c r="AL7273" s="64"/>
      <c r="AM7273" s="65"/>
      <c r="AO7273" s="64"/>
      <c r="AP7273" s="66"/>
      <c r="AQ7273" s="66"/>
      <c r="AS7273" s="67"/>
      <c r="AT7273" s="68"/>
    </row>
    <row r="7274" spans="29:46" x14ac:dyDescent="0.25">
      <c r="AC7274" s="63">
        <v>107256.8357525398</v>
      </c>
      <c r="AD7274" s="63"/>
      <c r="AE7274" s="54" t="s">
        <v>176</v>
      </c>
      <c r="AG7274" s="63"/>
      <c r="AK7274" s="64"/>
      <c r="AL7274" s="64"/>
      <c r="AM7274" s="65"/>
      <c r="AO7274" s="64"/>
      <c r="AP7274" s="66"/>
      <c r="AQ7274" s="66"/>
      <c r="AS7274" s="67"/>
      <c r="AT7274" s="68"/>
    </row>
    <row r="7275" spans="29:46" x14ac:dyDescent="0.25">
      <c r="AC7275" s="63">
        <v>107272.29592018994</v>
      </c>
      <c r="AD7275" s="63"/>
      <c r="AE7275" s="54" t="s">
        <v>177</v>
      </c>
      <c r="AG7275" s="63"/>
      <c r="AK7275" s="64"/>
      <c r="AL7275" s="64"/>
      <c r="AM7275" s="65"/>
      <c r="AO7275" s="64"/>
      <c r="AP7275" s="66"/>
      <c r="AQ7275" s="66"/>
      <c r="AS7275" s="67"/>
      <c r="AT7275" s="68"/>
    </row>
    <row r="7276" spans="29:46" x14ac:dyDescent="0.25">
      <c r="AC7276" s="63">
        <v>107286.43557675602</v>
      </c>
      <c r="AD7276" s="63"/>
      <c r="AE7276" s="54" t="s">
        <v>176</v>
      </c>
      <c r="AG7276" s="63"/>
      <c r="AK7276" s="64"/>
      <c r="AL7276" s="64"/>
      <c r="AM7276" s="65"/>
      <c r="AO7276" s="64"/>
      <c r="AP7276" s="66"/>
      <c r="AQ7276" s="66"/>
      <c r="AS7276" s="67"/>
      <c r="AT7276" s="68"/>
    </row>
    <row r="7277" spans="29:46" x14ac:dyDescent="0.25">
      <c r="AC7277" s="63">
        <v>107301.68220273871</v>
      </c>
      <c r="AD7277" s="63"/>
      <c r="AE7277" s="54" t="s">
        <v>177</v>
      </c>
      <c r="AG7277" s="63"/>
      <c r="AK7277" s="64"/>
      <c r="AL7277" s="64"/>
      <c r="AM7277" s="65"/>
      <c r="AO7277" s="64"/>
      <c r="AP7277" s="66"/>
      <c r="AQ7277" s="66"/>
      <c r="AS7277" s="67"/>
      <c r="AT7277" s="68"/>
    </row>
    <row r="7278" spans="29:46" x14ac:dyDescent="0.25">
      <c r="AC7278" s="63">
        <v>107316.13768854225</v>
      </c>
      <c r="AD7278" s="63"/>
      <c r="AE7278" s="54" t="s">
        <v>176</v>
      </c>
      <c r="AG7278" s="63"/>
      <c r="AK7278" s="64"/>
      <c r="AL7278" s="64"/>
      <c r="AM7278" s="65"/>
      <c r="AO7278" s="64"/>
      <c r="AP7278" s="66"/>
      <c r="AQ7278" s="66"/>
      <c r="AS7278" s="67"/>
      <c r="AT7278" s="68"/>
    </row>
    <row r="7279" spans="29:46" x14ac:dyDescent="0.25">
      <c r="AC7279" s="63">
        <v>107331.06959503237</v>
      </c>
      <c r="AD7279" s="63"/>
      <c r="AE7279" s="54" t="s">
        <v>177</v>
      </c>
      <c r="AG7279" s="63"/>
      <c r="AK7279" s="64"/>
      <c r="AL7279" s="64"/>
      <c r="AM7279" s="65"/>
      <c r="AO7279" s="64"/>
      <c r="AP7279" s="66"/>
      <c r="AQ7279" s="66"/>
      <c r="AS7279" s="67"/>
      <c r="AT7279" s="68"/>
    </row>
    <row r="7280" spans="29:46" x14ac:dyDescent="0.25">
      <c r="AC7280" s="63">
        <v>107345.90424578544</v>
      </c>
      <c r="AD7280" s="63"/>
      <c r="AE7280" s="54" t="s">
        <v>176</v>
      </c>
      <c r="AG7280" s="63"/>
      <c r="AK7280" s="64"/>
      <c r="AL7280" s="64"/>
      <c r="AM7280" s="65"/>
      <c r="AO7280" s="64"/>
      <c r="AP7280" s="66"/>
      <c r="AQ7280" s="66"/>
      <c r="AS7280" s="67"/>
      <c r="AT7280" s="68"/>
    </row>
    <row r="7281" spans="29:46" x14ac:dyDescent="0.25">
      <c r="AC7281" s="63">
        <v>107360.48350308603</v>
      </c>
      <c r="AD7281" s="63"/>
      <c r="AE7281" s="54" t="s">
        <v>177</v>
      </c>
      <c r="AG7281" s="63"/>
      <c r="AK7281" s="64"/>
      <c r="AL7281" s="64"/>
      <c r="AM7281" s="65"/>
      <c r="AO7281" s="64"/>
      <c r="AP7281" s="66"/>
      <c r="AQ7281" s="66"/>
      <c r="AS7281" s="67"/>
      <c r="AT7281" s="68"/>
    </row>
    <row r="7282" spans="29:46" x14ac:dyDescent="0.25">
      <c r="AC7282" s="63">
        <v>107375.68429163098</v>
      </c>
      <c r="AD7282" s="63"/>
      <c r="AE7282" s="54" t="s">
        <v>176</v>
      </c>
      <c r="AG7282" s="63"/>
      <c r="AK7282" s="64"/>
      <c r="AL7282" s="64"/>
      <c r="AM7282" s="65"/>
      <c r="AO7282" s="64"/>
      <c r="AP7282" s="66"/>
      <c r="AQ7282" s="66"/>
      <c r="AS7282" s="67"/>
      <c r="AT7282" s="68"/>
    </row>
    <row r="7283" spans="29:46" x14ac:dyDescent="0.25">
      <c r="AC7283" s="63">
        <v>107389.94716362888</v>
      </c>
      <c r="AD7283" s="63"/>
      <c r="AE7283" s="54" t="s">
        <v>177</v>
      </c>
      <c r="AG7283" s="63"/>
      <c r="AK7283" s="64"/>
      <c r="AL7283" s="64"/>
      <c r="AM7283" s="65"/>
      <c r="AO7283" s="64"/>
      <c r="AP7283" s="66"/>
      <c r="AQ7283" s="66"/>
      <c r="AS7283" s="67"/>
      <c r="AT7283" s="68"/>
    </row>
    <row r="7284" spans="29:46" x14ac:dyDescent="0.25">
      <c r="AC7284" s="63">
        <v>107405.42324728891</v>
      </c>
      <c r="AD7284" s="63"/>
      <c r="AE7284" s="54" t="s">
        <v>176</v>
      </c>
      <c r="AG7284" s="63"/>
      <c r="AK7284" s="64"/>
      <c r="AL7284" s="64"/>
      <c r="AM7284" s="65"/>
      <c r="AO7284" s="64"/>
      <c r="AP7284" s="66"/>
      <c r="AQ7284" s="66"/>
      <c r="AS7284" s="67"/>
      <c r="AT7284" s="68"/>
    </row>
    <row r="7285" spans="29:46" x14ac:dyDescent="0.25">
      <c r="AC7285" s="63">
        <v>107419.47358681727</v>
      </c>
      <c r="AD7285" s="63"/>
      <c r="AE7285" s="54" t="s">
        <v>177</v>
      </c>
      <c r="AG7285" s="63"/>
      <c r="AK7285" s="64"/>
      <c r="AL7285" s="64"/>
      <c r="AM7285" s="65"/>
      <c r="AO7285" s="64"/>
      <c r="AP7285" s="66"/>
      <c r="AQ7285" s="66"/>
      <c r="AS7285" s="67"/>
      <c r="AT7285" s="68"/>
    </row>
    <row r="7286" spans="29:46" x14ac:dyDescent="0.25">
      <c r="AC7286" s="63">
        <v>107435.07233424485</v>
      </c>
      <c r="AD7286" s="63"/>
      <c r="AE7286" s="54" t="s">
        <v>176</v>
      </c>
      <c r="AG7286" s="63"/>
      <c r="AK7286" s="64"/>
      <c r="AL7286" s="64"/>
      <c r="AM7286" s="65"/>
      <c r="AO7286" s="64"/>
      <c r="AP7286" s="66"/>
      <c r="AQ7286" s="66"/>
      <c r="AS7286" s="67"/>
      <c r="AT7286" s="68"/>
    </row>
    <row r="7287" spans="29:46" x14ac:dyDescent="0.25">
      <c r="AC7287" s="63">
        <v>107449.05924519524</v>
      </c>
      <c r="AD7287" s="63"/>
      <c r="AE7287" s="54" t="s">
        <v>177</v>
      </c>
      <c r="AG7287" s="63"/>
      <c r="AK7287" s="64"/>
      <c r="AL7287" s="64"/>
      <c r="AM7287" s="65"/>
      <c r="AO7287" s="64"/>
      <c r="AP7287" s="66"/>
      <c r="AQ7287" s="66"/>
      <c r="AS7287" s="67"/>
      <c r="AT7287" s="68"/>
    </row>
    <row r="7288" spans="29:46" x14ac:dyDescent="0.25">
      <c r="AC7288" s="63">
        <v>107464.60273595667</v>
      </c>
      <c r="AD7288" s="63"/>
      <c r="AE7288" s="54" t="s">
        <v>176</v>
      </c>
      <c r="AG7288" s="63"/>
      <c r="AK7288" s="64"/>
      <c r="AL7288" s="64"/>
      <c r="AM7288" s="65"/>
      <c r="AO7288" s="64"/>
      <c r="AP7288" s="66"/>
      <c r="AQ7288" s="66"/>
      <c r="AS7288" s="67"/>
      <c r="AT7288" s="68"/>
    </row>
    <row r="7289" spans="29:46" x14ac:dyDescent="0.25">
      <c r="AC7289" s="63">
        <v>107478.68645835714</v>
      </c>
      <c r="AD7289" s="63"/>
      <c r="AE7289" s="54" t="s">
        <v>177</v>
      </c>
      <c r="AG7289" s="63"/>
      <c r="AK7289" s="64"/>
      <c r="AL7289" s="64"/>
      <c r="AM7289" s="65"/>
      <c r="AO7289" s="64"/>
      <c r="AP7289" s="66"/>
      <c r="AQ7289" s="66"/>
      <c r="AS7289" s="67"/>
      <c r="AT7289" s="68"/>
    </row>
    <row r="7290" spans="29:46" x14ac:dyDescent="0.25">
      <c r="AC7290" s="63">
        <v>107494.01651836373</v>
      </c>
      <c r="AD7290" s="63"/>
      <c r="AE7290" s="54" t="s">
        <v>176</v>
      </c>
      <c r="AG7290" s="63"/>
      <c r="AK7290" s="64"/>
      <c r="AL7290" s="64"/>
      <c r="AM7290" s="65"/>
      <c r="AO7290" s="64"/>
      <c r="AP7290" s="66"/>
      <c r="AQ7290" s="66"/>
      <c r="AS7290" s="67"/>
      <c r="AT7290" s="68"/>
    </row>
    <row r="7291" spans="29:46" x14ac:dyDescent="0.25">
      <c r="AC7291" s="63">
        <v>107508.3334400258</v>
      </c>
      <c r="AD7291" s="63"/>
      <c r="AE7291" s="54" t="s">
        <v>177</v>
      </c>
      <c r="AG7291" s="63"/>
      <c r="AK7291" s="64"/>
      <c r="AL7291" s="64"/>
      <c r="AM7291" s="65"/>
      <c r="AO7291" s="64"/>
      <c r="AP7291" s="66"/>
      <c r="AQ7291" s="66"/>
      <c r="AS7291" s="67"/>
      <c r="AT7291" s="68"/>
    </row>
    <row r="7292" spans="29:46" x14ac:dyDescent="0.25">
      <c r="AC7292" s="63">
        <v>107523.34396158298</v>
      </c>
      <c r="AD7292" s="63"/>
      <c r="AE7292" s="54" t="s">
        <v>176</v>
      </c>
      <c r="AG7292" s="63"/>
      <c r="AK7292" s="64"/>
      <c r="AL7292" s="64"/>
      <c r="AM7292" s="65"/>
      <c r="AO7292" s="64"/>
      <c r="AP7292" s="66"/>
      <c r="AQ7292" s="66"/>
      <c r="AS7292" s="67"/>
      <c r="AT7292" s="68"/>
    </row>
    <row r="7293" spans="29:46" x14ac:dyDescent="0.25">
      <c r="AC7293" s="63">
        <v>107537.98153537512</v>
      </c>
      <c r="AD7293" s="63"/>
      <c r="AE7293" s="54" t="s">
        <v>177</v>
      </c>
      <c r="AG7293" s="63"/>
      <c r="AK7293" s="64"/>
      <c r="AL7293" s="64"/>
      <c r="AM7293" s="65"/>
      <c r="AO7293" s="64"/>
      <c r="AP7293" s="66"/>
      <c r="AQ7293" s="66"/>
      <c r="AS7293" s="67"/>
      <c r="AT7293" s="68"/>
    </row>
    <row r="7294" spans="29:46" x14ac:dyDescent="0.25">
      <c r="AC7294" s="63">
        <v>107552.6308852979</v>
      </c>
      <c r="AD7294" s="63"/>
      <c r="AE7294" s="54" t="s">
        <v>176</v>
      </c>
      <c r="AG7294" s="63"/>
      <c r="AK7294" s="64"/>
      <c r="AL7294" s="64"/>
      <c r="AM7294" s="65"/>
      <c r="AO7294" s="64"/>
      <c r="AP7294" s="66"/>
      <c r="AQ7294" s="66"/>
      <c r="AS7294" s="67"/>
      <c r="AT7294" s="68"/>
    </row>
    <row r="7295" spans="29:46" x14ac:dyDescent="0.25">
      <c r="AC7295" s="63">
        <v>107567.61405961774</v>
      </c>
      <c r="AD7295" s="63"/>
      <c r="AE7295" s="54" t="s">
        <v>177</v>
      </c>
      <c r="AG7295" s="63"/>
      <c r="AK7295" s="64"/>
      <c r="AL7295" s="64"/>
      <c r="AM7295" s="65"/>
      <c r="AO7295" s="64"/>
      <c r="AP7295" s="66"/>
      <c r="AQ7295" s="66"/>
      <c r="AS7295" s="67"/>
      <c r="AT7295" s="68"/>
    </row>
    <row r="7296" spans="29:46" x14ac:dyDescent="0.25">
      <c r="AC7296" s="63">
        <v>107581.92578188609</v>
      </c>
      <c r="AD7296" s="63"/>
      <c r="AE7296" s="54" t="s">
        <v>176</v>
      </c>
      <c r="AG7296" s="63"/>
      <c r="AK7296" s="64"/>
      <c r="AL7296" s="64"/>
      <c r="AM7296" s="65"/>
      <c r="AO7296" s="64"/>
      <c r="AP7296" s="66"/>
      <c r="AQ7296" s="66"/>
      <c r="AS7296" s="67"/>
      <c r="AT7296" s="68"/>
    </row>
    <row r="7297" spans="29:46" x14ac:dyDescent="0.25">
      <c r="AC7297" s="63">
        <v>107597.21299686609</v>
      </c>
      <c r="AD7297" s="63"/>
      <c r="AE7297" s="54" t="s">
        <v>177</v>
      </c>
      <c r="AG7297" s="63"/>
      <c r="AK7297" s="64"/>
      <c r="AL7297" s="64"/>
      <c r="AM7297" s="65"/>
      <c r="AO7297" s="64"/>
      <c r="AP7297" s="66"/>
      <c r="AQ7297" s="66"/>
      <c r="AS7297" s="67"/>
      <c r="AT7297" s="68"/>
    </row>
    <row r="7298" spans="29:46" x14ac:dyDescent="0.25">
      <c r="AC7298" s="63">
        <v>107611.2714569075</v>
      </c>
      <c r="AD7298" s="63"/>
      <c r="AE7298" s="54" t="s">
        <v>176</v>
      </c>
      <c r="AG7298" s="63"/>
      <c r="AK7298" s="64"/>
      <c r="AL7298" s="64"/>
      <c r="AM7298" s="65"/>
      <c r="AO7298" s="64"/>
      <c r="AP7298" s="66"/>
      <c r="AQ7298" s="66"/>
      <c r="AS7298" s="67"/>
      <c r="AT7298" s="68"/>
    </row>
    <row r="7299" spans="29:46" x14ac:dyDescent="0.25">
      <c r="AC7299" s="63">
        <v>107626.76203990867</v>
      </c>
      <c r="AD7299" s="63"/>
      <c r="AE7299" s="54" t="s">
        <v>177</v>
      </c>
      <c r="AG7299" s="63"/>
      <c r="AK7299" s="64"/>
      <c r="AL7299" s="64"/>
      <c r="AM7299" s="65"/>
      <c r="AO7299" s="64"/>
      <c r="AP7299" s="66"/>
      <c r="AQ7299" s="66"/>
      <c r="AS7299" s="67"/>
      <c r="AT7299" s="68"/>
    </row>
    <row r="7300" spans="29:46" x14ac:dyDescent="0.25">
      <c r="AC7300" s="63">
        <v>107640.70132501423</v>
      </c>
      <c r="AD7300" s="63"/>
      <c r="AE7300" s="54" t="s">
        <v>176</v>
      </c>
      <c r="AG7300" s="63"/>
      <c r="AK7300" s="64"/>
      <c r="AL7300" s="64"/>
      <c r="AM7300" s="65"/>
      <c r="AO7300" s="64"/>
      <c r="AP7300" s="66"/>
      <c r="AQ7300" s="66"/>
      <c r="AS7300" s="67"/>
      <c r="AT7300" s="68"/>
    </row>
    <row r="7301" spans="29:46" x14ac:dyDescent="0.25">
      <c r="AC7301" s="63">
        <v>107656.25593153713</v>
      </c>
      <c r="AD7301" s="63"/>
      <c r="AE7301" s="54" t="s">
        <v>177</v>
      </c>
      <c r="AG7301" s="63"/>
      <c r="AK7301" s="64"/>
      <c r="AL7301" s="64"/>
      <c r="AM7301" s="65"/>
      <c r="AO7301" s="64"/>
      <c r="AP7301" s="66"/>
      <c r="AQ7301" s="66"/>
      <c r="AS7301" s="67"/>
      <c r="AT7301" s="68"/>
    </row>
    <row r="7302" spans="29:46" x14ac:dyDescent="0.25">
      <c r="AC7302" s="63">
        <v>107670.23863586504</v>
      </c>
      <c r="AD7302" s="63"/>
      <c r="AE7302" s="54" t="s">
        <v>176</v>
      </c>
      <c r="AG7302" s="63"/>
      <c r="AK7302" s="64"/>
      <c r="AL7302" s="64"/>
      <c r="AM7302" s="65"/>
      <c r="AO7302" s="64"/>
      <c r="AP7302" s="66"/>
      <c r="AQ7302" s="66"/>
      <c r="AS7302" s="67"/>
      <c r="AT7302" s="68"/>
    </row>
    <row r="7303" spans="29:46" x14ac:dyDescent="0.25">
      <c r="AC7303" s="63">
        <v>107685.7069545486</v>
      </c>
      <c r="AD7303" s="63"/>
      <c r="AE7303" s="54" t="s">
        <v>177</v>
      </c>
      <c r="AG7303" s="63"/>
      <c r="AK7303" s="64"/>
      <c r="AL7303" s="64"/>
      <c r="AM7303" s="65"/>
      <c r="AO7303" s="64"/>
      <c r="AP7303" s="66"/>
      <c r="AQ7303" s="66"/>
      <c r="AS7303" s="67"/>
      <c r="AT7303" s="68"/>
    </row>
    <row r="7304" spans="29:46" x14ac:dyDescent="0.25">
      <c r="AC7304" s="63">
        <v>107699.89414309338</v>
      </c>
      <c r="AD7304" s="63"/>
      <c r="AE7304" s="54" t="s">
        <v>176</v>
      </c>
      <c r="AG7304" s="63"/>
      <c r="AK7304" s="64"/>
      <c r="AL7304" s="64"/>
      <c r="AM7304" s="65"/>
      <c r="AO7304" s="64"/>
      <c r="AP7304" s="66"/>
      <c r="AQ7304" s="66"/>
      <c r="AS7304" s="67"/>
      <c r="AT7304" s="68"/>
    </row>
    <row r="7305" spans="29:46" x14ac:dyDescent="0.25">
      <c r="AC7305" s="63">
        <v>107715.14029805688</v>
      </c>
      <c r="AD7305" s="63"/>
      <c r="AE7305" s="54" t="s">
        <v>177</v>
      </c>
      <c r="AG7305" s="63"/>
      <c r="AK7305" s="64"/>
      <c r="AL7305" s="64"/>
      <c r="AM7305" s="65"/>
      <c r="AO7305" s="64"/>
      <c r="AP7305" s="66"/>
      <c r="AQ7305" s="66"/>
      <c r="AS7305" s="67"/>
      <c r="AT7305" s="68"/>
    </row>
    <row r="7306" spans="29:46" x14ac:dyDescent="0.25">
      <c r="AC7306" s="63">
        <v>107729.65658072568</v>
      </c>
      <c r="AD7306" s="63"/>
      <c r="AE7306" s="54" t="s">
        <v>176</v>
      </c>
      <c r="AG7306" s="63"/>
      <c r="AK7306" s="64"/>
      <c r="AL7306" s="64"/>
      <c r="AM7306" s="65"/>
      <c r="AO7306" s="64"/>
      <c r="AP7306" s="66"/>
      <c r="AQ7306" s="66"/>
      <c r="AS7306" s="67"/>
      <c r="AT7306" s="68"/>
    </row>
    <row r="7307" spans="29:46" x14ac:dyDescent="0.25">
      <c r="AC7307" s="63">
        <v>107744.58012293652</v>
      </c>
      <c r="AD7307" s="63"/>
      <c r="AE7307" s="54" t="s">
        <v>177</v>
      </c>
      <c r="AG7307" s="63"/>
      <c r="AK7307" s="64"/>
      <c r="AL7307" s="64"/>
      <c r="AM7307" s="65"/>
      <c r="AO7307" s="64"/>
      <c r="AP7307" s="66"/>
      <c r="AQ7307" s="66"/>
      <c r="AS7307" s="67"/>
      <c r="AT7307" s="68"/>
    </row>
    <row r="7308" spans="29:46" x14ac:dyDescent="0.25">
      <c r="AC7308" s="63">
        <v>107759.47908106679</v>
      </c>
      <c r="AD7308" s="63"/>
      <c r="AE7308" s="54" t="s">
        <v>176</v>
      </c>
      <c r="AG7308" s="63"/>
      <c r="AK7308" s="64"/>
      <c r="AL7308" s="64"/>
      <c r="AM7308" s="65"/>
      <c r="AO7308" s="64"/>
      <c r="AP7308" s="66"/>
      <c r="AQ7308" s="66"/>
      <c r="AS7308" s="67"/>
      <c r="AT7308" s="68"/>
    </row>
    <row r="7309" spans="29:46" x14ac:dyDescent="0.25">
      <c r="AC7309" s="63">
        <v>107774.03718232177</v>
      </c>
      <c r="AD7309" s="63"/>
      <c r="AE7309" s="54" t="s">
        <v>177</v>
      </c>
      <c r="AG7309" s="63"/>
      <c r="AK7309" s="64"/>
      <c r="AL7309" s="64"/>
      <c r="AM7309" s="65"/>
      <c r="AO7309" s="64"/>
      <c r="AP7309" s="66"/>
      <c r="AQ7309" s="66"/>
      <c r="AS7309" s="67"/>
      <c r="AT7309" s="68"/>
    </row>
    <row r="7310" spans="29:46" x14ac:dyDescent="0.25">
      <c r="AC7310" s="63">
        <v>107789.2818203331</v>
      </c>
      <c r="AD7310" s="63"/>
      <c r="AE7310" s="54" t="s">
        <v>176</v>
      </c>
      <c r="AG7310" s="63"/>
      <c r="AK7310" s="64"/>
      <c r="AL7310" s="64"/>
      <c r="AM7310" s="65"/>
      <c r="AO7310" s="64"/>
      <c r="AP7310" s="66"/>
      <c r="AQ7310" s="66"/>
      <c r="AS7310" s="67"/>
      <c r="AT7310" s="68"/>
    </row>
    <row r="7311" spans="29:46" x14ac:dyDescent="0.25">
      <c r="AC7311" s="63">
        <v>107803.50921753002</v>
      </c>
      <c r="AD7311" s="63"/>
      <c r="AE7311" s="54" t="s">
        <v>177</v>
      </c>
      <c r="AG7311" s="63"/>
      <c r="AK7311" s="64"/>
      <c r="AL7311" s="64"/>
      <c r="AM7311" s="65"/>
      <c r="AO7311" s="64"/>
      <c r="AP7311" s="66"/>
      <c r="AQ7311" s="66"/>
      <c r="AS7311" s="67"/>
      <c r="AT7311" s="68"/>
    </row>
    <row r="7312" spans="29:46" x14ac:dyDescent="0.25">
      <c r="AC7312" s="63">
        <v>107818.98591958266</v>
      </c>
      <c r="AD7312" s="63"/>
      <c r="AE7312" s="54" t="s">
        <v>176</v>
      </c>
      <c r="AG7312" s="63"/>
      <c r="AK7312" s="64"/>
      <c r="AL7312" s="64"/>
      <c r="AM7312" s="65"/>
      <c r="AO7312" s="64"/>
      <c r="AP7312" s="66"/>
      <c r="AQ7312" s="66"/>
      <c r="AS7312" s="67"/>
      <c r="AT7312" s="68"/>
    </row>
    <row r="7313" spans="29:46" x14ac:dyDescent="0.25">
      <c r="AC7313" s="63">
        <v>107832.99394236878</v>
      </c>
      <c r="AD7313" s="63"/>
      <c r="AE7313" s="54" t="s">
        <v>177</v>
      </c>
      <c r="AG7313" s="63"/>
      <c r="AK7313" s="64"/>
      <c r="AL7313" s="64"/>
      <c r="AM7313" s="65"/>
      <c r="AO7313" s="64"/>
      <c r="AP7313" s="66"/>
      <c r="AQ7313" s="66"/>
      <c r="AS7313" s="67"/>
      <c r="AT7313" s="68"/>
    </row>
    <row r="7314" spans="29:46" x14ac:dyDescent="0.25">
      <c r="AC7314" s="63">
        <v>107848.55284221284</v>
      </c>
      <c r="AD7314" s="63"/>
      <c r="AE7314" s="54" t="s">
        <v>176</v>
      </c>
      <c r="AG7314" s="63"/>
      <c r="AK7314" s="64"/>
      <c r="AL7314" s="64"/>
      <c r="AM7314" s="65"/>
      <c r="AO7314" s="64"/>
      <c r="AP7314" s="66"/>
      <c r="AQ7314" s="66"/>
      <c r="AS7314" s="67"/>
      <c r="AT7314" s="68"/>
    </row>
    <row r="7315" spans="29:46" x14ac:dyDescent="0.25">
      <c r="AC7315" s="63">
        <v>107862.50046082353</v>
      </c>
      <c r="AD7315" s="63"/>
      <c r="AE7315" s="54" t="s">
        <v>177</v>
      </c>
      <c r="AG7315" s="63"/>
      <c r="AK7315" s="64"/>
      <c r="AL7315" s="64"/>
      <c r="AM7315" s="65"/>
      <c r="AO7315" s="64"/>
      <c r="AP7315" s="66"/>
      <c r="AQ7315" s="66"/>
      <c r="AS7315" s="67"/>
      <c r="AT7315" s="68"/>
    </row>
    <row r="7316" spans="29:46" x14ac:dyDescent="0.25">
      <c r="AC7316" s="63">
        <v>107877.99211222585</v>
      </c>
      <c r="AD7316" s="63"/>
      <c r="AE7316" s="54" t="s">
        <v>176</v>
      </c>
      <c r="AG7316" s="63"/>
      <c r="AK7316" s="64"/>
      <c r="AL7316" s="64"/>
      <c r="AM7316" s="65"/>
      <c r="AO7316" s="64"/>
      <c r="AP7316" s="66"/>
      <c r="AQ7316" s="66"/>
      <c r="AS7316" s="67"/>
      <c r="AT7316" s="68"/>
    </row>
    <row r="7317" spans="29:46" x14ac:dyDescent="0.25">
      <c r="AC7317" s="63">
        <v>107892.04639766738</v>
      </c>
      <c r="AD7317" s="63"/>
      <c r="AE7317" s="54" t="s">
        <v>177</v>
      </c>
      <c r="AG7317" s="63"/>
      <c r="AK7317" s="64"/>
      <c r="AL7317" s="64"/>
      <c r="AM7317" s="65"/>
      <c r="AO7317" s="64"/>
      <c r="AP7317" s="66"/>
      <c r="AQ7317" s="66"/>
      <c r="AS7317" s="67"/>
      <c r="AT7317" s="68"/>
    </row>
    <row r="7318" spans="29:46" x14ac:dyDescent="0.25">
      <c r="AC7318" s="63">
        <v>107907.34118136903</v>
      </c>
      <c r="AD7318" s="63"/>
      <c r="AE7318" s="54" t="s">
        <v>176</v>
      </c>
      <c r="AG7318" s="63"/>
      <c r="AK7318" s="64"/>
      <c r="AL7318" s="64"/>
      <c r="AM7318" s="65"/>
      <c r="AO7318" s="64"/>
      <c r="AP7318" s="66"/>
      <c r="AQ7318" s="66"/>
      <c r="AS7318" s="67"/>
      <c r="AT7318" s="68"/>
    </row>
    <row r="7319" spans="29:46" x14ac:dyDescent="0.25">
      <c r="AC7319" s="63">
        <v>107921.64307472017</v>
      </c>
      <c r="AD7319" s="63"/>
      <c r="AE7319" s="54" t="s">
        <v>177</v>
      </c>
      <c r="AG7319" s="63"/>
      <c r="AK7319" s="64"/>
      <c r="AL7319" s="64"/>
      <c r="AM7319" s="65"/>
      <c r="AO7319" s="64"/>
      <c r="AP7319" s="66"/>
      <c r="AQ7319" s="66"/>
      <c r="AS7319" s="67"/>
      <c r="AT7319" s="68"/>
    </row>
    <row r="7320" spans="29:46" x14ac:dyDescent="0.25">
      <c r="AC7320" s="63">
        <v>107936.64353233529</v>
      </c>
      <c r="AD7320" s="63"/>
      <c r="AE7320" s="54" t="s">
        <v>176</v>
      </c>
      <c r="AG7320" s="63"/>
      <c r="AK7320" s="64"/>
      <c r="AL7320" s="64"/>
      <c r="AM7320" s="65"/>
      <c r="AO7320" s="64"/>
      <c r="AP7320" s="66"/>
      <c r="AQ7320" s="66"/>
      <c r="AS7320" s="67"/>
      <c r="AT7320" s="68"/>
    </row>
    <row r="7321" spans="29:46" x14ac:dyDescent="0.25">
      <c r="AC7321" s="63">
        <v>107951.2815732155</v>
      </c>
      <c r="AD7321" s="63"/>
      <c r="AE7321" s="54" t="s">
        <v>177</v>
      </c>
      <c r="AG7321" s="63"/>
      <c r="AK7321" s="64"/>
      <c r="AL7321" s="64"/>
      <c r="AM7321" s="65"/>
      <c r="AO7321" s="64"/>
      <c r="AP7321" s="66"/>
      <c r="AQ7321" s="66"/>
      <c r="AS7321" s="67"/>
      <c r="AT7321" s="68"/>
    </row>
    <row r="7322" spans="29:46" x14ac:dyDescent="0.25">
      <c r="AC7322" s="63">
        <v>107965.93810782349</v>
      </c>
      <c r="AD7322" s="63"/>
      <c r="AE7322" s="54" t="s">
        <v>176</v>
      </c>
      <c r="AG7322" s="63"/>
      <c r="AK7322" s="64"/>
      <c r="AL7322" s="64"/>
      <c r="AM7322" s="65"/>
      <c r="AO7322" s="64"/>
      <c r="AP7322" s="66"/>
      <c r="AQ7322" s="66"/>
      <c r="AS7322" s="67"/>
      <c r="AT7322" s="68"/>
    </row>
    <row r="7323" spans="29:46" x14ac:dyDescent="0.25">
      <c r="AC7323" s="63">
        <v>107980.93239914067</v>
      </c>
      <c r="AD7323" s="63"/>
      <c r="AE7323" s="54" t="s">
        <v>177</v>
      </c>
      <c r="AG7323" s="63"/>
      <c r="AK7323" s="64"/>
      <c r="AL7323" s="64"/>
      <c r="AM7323" s="65"/>
      <c r="AO7323" s="64"/>
      <c r="AP7323" s="66"/>
      <c r="AQ7323" s="66"/>
      <c r="AS7323" s="67"/>
      <c r="AT7323" s="68"/>
    </row>
    <row r="7324" spans="29:46" x14ac:dyDescent="0.25">
      <c r="AC7324" s="63">
        <v>107995.25923885964</v>
      </c>
      <c r="AD7324" s="63"/>
      <c r="AE7324" s="54" t="s">
        <v>176</v>
      </c>
      <c r="AG7324" s="63"/>
      <c r="AK7324" s="64"/>
      <c r="AL7324" s="64"/>
      <c r="AM7324" s="65"/>
      <c r="AO7324" s="64"/>
      <c r="AP7324" s="66"/>
      <c r="AQ7324" s="66"/>
      <c r="AS7324" s="67"/>
      <c r="AT7324" s="68"/>
    </row>
    <row r="7325" spans="29:46" x14ac:dyDescent="0.25">
      <c r="AC7325" s="63">
        <v>108010.56141544739</v>
      </c>
      <c r="AD7325" s="63"/>
      <c r="AE7325" s="54" t="s">
        <v>177</v>
      </c>
      <c r="AG7325" s="63"/>
      <c r="AK7325" s="64"/>
      <c r="AL7325" s="64"/>
      <c r="AM7325" s="65"/>
      <c r="AO7325" s="64"/>
      <c r="AP7325" s="66"/>
      <c r="AQ7325" s="66"/>
      <c r="AS7325" s="67"/>
      <c r="AT7325" s="68"/>
    </row>
    <row r="7326" spans="29:46" x14ac:dyDescent="0.25">
      <c r="AC7326" s="63">
        <v>108024.64123877697</v>
      </c>
      <c r="AD7326" s="63"/>
      <c r="AE7326" s="54" t="s">
        <v>176</v>
      </c>
      <c r="AG7326" s="63"/>
      <c r="AK7326" s="64"/>
      <c r="AL7326" s="64"/>
      <c r="AM7326" s="65"/>
      <c r="AO7326" s="64"/>
      <c r="AP7326" s="66"/>
      <c r="AQ7326" s="66"/>
      <c r="AS7326" s="67"/>
      <c r="AT7326" s="68"/>
    </row>
    <row r="7327" spans="29:46" x14ac:dyDescent="0.25">
      <c r="AC7327" s="63">
        <v>108040.14910354512</v>
      </c>
      <c r="AD7327" s="63"/>
      <c r="AE7327" s="54" t="s">
        <v>177</v>
      </c>
      <c r="AG7327" s="63"/>
      <c r="AK7327" s="64"/>
      <c r="AL7327" s="64"/>
      <c r="AM7327" s="65"/>
      <c r="AO7327" s="64"/>
      <c r="AP7327" s="66"/>
      <c r="AQ7327" s="66"/>
      <c r="AS7327" s="67"/>
      <c r="AT7327" s="68"/>
    </row>
    <row r="7328" spans="29:46" x14ac:dyDescent="0.25">
      <c r="AC7328" s="63">
        <v>108054.12004136713</v>
      </c>
      <c r="AD7328" s="63"/>
      <c r="AE7328" s="54" t="s">
        <v>176</v>
      </c>
      <c r="AG7328" s="63"/>
      <c r="AK7328" s="64"/>
      <c r="AL7328" s="64"/>
      <c r="AM7328" s="65"/>
      <c r="AO7328" s="64"/>
      <c r="AP7328" s="66"/>
      <c r="AQ7328" s="66"/>
      <c r="AS7328" s="67"/>
      <c r="AT7328" s="68"/>
    </row>
    <row r="7329" spans="29:46" x14ac:dyDescent="0.25">
      <c r="AC7329" s="63">
        <v>108069.69595951075</v>
      </c>
      <c r="AD7329" s="63"/>
      <c r="AE7329" s="54" t="s">
        <v>177</v>
      </c>
      <c r="AG7329" s="63"/>
      <c r="AK7329" s="64"/>
      <c r="AL7329" s="64"/>
      <c r="AM7329" s="65"/>
      <c r="AO7329" s="64"/>
      <c r="AP7329" s="66"/>
      <c r="AQ7329" s="66"/>
      <c r="AS7329" s="67"/>
      <c r="AT7329" s="68"/>
    </row>
    <row r="7330" spans="29:46" x14ac:dyDescent="0.25">
      <c r="AC7330" s="63">
        <v>108083.72425269475</v>
      </c>
      <c r="AD7330" s="63"/>
      <c r="AE7330" s="54" t="s">
        <v>176</v>
      </c>
      <c r="AG7330" s="63"/>
      <c r="AK7330" s="64"/>
      <c r="AL7330" s="64"/>
      <c r="AM7330" s="65"/>
      <c r="AO7330" s="64"/>
      <c r="AP7330" s="66"/>
      <c r="AQ7330" s="66"/>
      <c r="AS7330" s="67"/>
      <c r="AT7330" s="68"/>
    </row>
    <row r="7331" spans="29:46" x14ac:dyDescent="0.25">
      <c r="AC7331" s="63">
        <v>108099.21100368956</v>
      </c>
      <c r="AD7331" s="63"/>
      <c r="AE7331" s="54" t="s">
        <v>177</v>
      </c>
      <c r="AG7331" s="63"/>
      <c r="AK7331" s="64"/>
      <c r="AL7331" s="64"/>
      <c r="AM7331" s="65"/>
      <c r="AO7331" s="64"/>
      <c r="AP7331" s="66"/>
      <c r="AQ7331" s="66"/>
      <c r="AS7331" s="67"/>
      <c r="AT7331" s="68"/>
    </row>
    <row r="7332" spans="29:46" x14ac:dyDescent="0.25">
      <c r="AC7332" s="63">
        <v>108113.45390028413</v>
      </c>
      <c r="AD7332" s="63"/>
      <c r="AE7332" s="54" t="s">
        <v>176</v>
      </c>
      <c r="AG7332" s="63"/>
      <c r="AK7332" s="64"/>
      <c r="AL7332" s="64"/>
      <c r="AM7332" s="65"/>
      <c r="AO7332" s="64"/>
      <c r="AP7332" s="66"/>
      <c r="AQ7332" s="66"/>
      <c r="AS7332" s="67"/>
      <c r="AT7332" s="68"/>
    </row>
    <row r="7333" spans="29:46" x14ac:dyDescent="0.25">
      <c r="AC7333" s="63">
        <v>108128.69687925279</v>
      </c>
      <c r="AD7333" s="63"/>
      <c r="AE7333" s="54" t="s">
        <v>177</v>
      </c>
      <c r="AG7333" s="63"/>
      <c r="AK7333" s="64"/>
      <c r="AL7333" s="64"/>
      <c r="AM7333" s="65"/>
      <c r="AO7333" s="64"/>
      <c r="AP7333" s="66"/>
      <c r="AQ7333" s="66"/>
      <c r="AS7333" s="67"/>
      <c r="AT7333" s="68"/>
    </row>
    <row r="7334" spans="29:46" x14ac:dyDescent="0.25">
      <c r="AC7334" s="63">
        <v>108143.2620148682</v>
      </c>
      <c r="AD7334" s="63"/>
      <c r="AE7334" s="54" t="s">
        <v>176</v>
      </c>
      <c r="AG7334" s="63"/>
      <c r="AK7334" s="64"/>
      <c r="AL7334" s="64"/>
      <c r="AM7334" s="65"/>
      <c r="AO7334" s="64"/>
      <c r="AP7334" s="66"/>
      <c r="AQ7334" s="66"/>
      <c r="AS7334" s="67"/>
      <c r="AT7334" s="68"/>
    </row>
    <row r="7335" spans="29:46" x14ac:dyDescent="0.25">
      <c r="AC7335" s="63">
        <v>108158.14792576898</v>
      </c>
      <c r="AD7335" s="63"/>
      <c r="AE7335" s="54" t="s">
        <v>177</v>
      </c>
      <c r="AG7335" s="63"/>
      <c r="AK7335" s="64"/>
      <c r="AL7335" s="64"/>
      <c r="AM7335" s="65"/>
      <c r="AO7335" s="64"/>
      <c r="AP7335" s="66"/>
      <c r="AQ7335" s="66"/>
      <c r="AS7335" s="67"/>
      <c r="AT7335" s="68"/>
    </row>
    <row r="7336" spans="29:46" x14ac:dyDescent="0.25">
      <c r="AC7336" s="63">
        <v>108173.06670488371</v>
      </c>
      <c r="AD7336" s="63"/>
      <c r="AE7336" s="54" t="s">
        <v>176</v>
      </c>
      <c r="AG7336" s="63"/>
      <c r="AK7336" s="64"/>
      <c r="AL7336" s="64"/>
      <c r="AM7336" s="65"/>
      <c r="AO7336" s="64"/>
      <c r="AP7336" s="66"/>
      <c r="AQ7336" s="66"/>
      <c r="AS7336" s="67"/>
      <c r="AT7336" s="68"/>
    </row>
    <row r="7337" spans="29:46" x14ac:dyDescent="0.25">
      <c r="AC7337" s="63">
        <v>108187.563220968</v>
      </c>
      <c r="AD7337" s="63"/>
      <c r="AE7337" s="54" t="s">
        <v>177</v>
      </c>
      <c r="AG7337" s="63"/>
      <c r="AK7337" s="64"/>
      <c r="AL7337" s="64"/>
      <c r="AM7337" s="65"/>
      <c r="AO7337" s="64"/>
      <c r="AP7337" s="66"/>
      <c r="AQ7337" s="66"/>
      <c r="AS7337" s="67"/>
      <c r="AT7337" s="68"/>
    </row>
    <row r="7338" spans="29:46" x14ac:dyDescent="0.25">
      <c r="AC7338" s="63">
        <v>108202.79334429605</v>
      </c>
      <c r="AD7338" s="63"/>
      <c r="AE7338" s="54" t="s">
        <v>176</v>
      </c>
      <c r="AG7338" s="63"/>
      <c r="AK7338" s="64"/>
      <c r="AL7338" s="64"/>
      <c r="AM7338" s="65"/>
      <c r="AO7338" s="64"/>
      <c r="AP7338" s="66"/>
      <c r="AQ7338" s="66"/>
      <c r="AS7338" s="67"/>
      <c r="AT7338" s="68"/>
    </row>
    <row r="7339" spans="29:46" x14ac:dyDescent="0.25">
      <c r="AC7339" s="63">
        <v>108216.95923116058</v>
      </c>
      <c r="AD7339" s="63"/>
      <c r="AE7339" s="54" t="s">
        <v>177</v>
      </c>
      <c r="AG7339" s="63"/>
      <c r="AK7339" s="64"/>
      <c r="AL7339" s="64"/>
      <c r="AM7339" s="65"/>
      <c r="AO7339" s="64"/>
      <c r="AP7339" s="66"/>
      <c r="AQ7339" s="66"/>
      <c r="AS7339" s="67"/>
      <c r="AT7339" s="68"/>
    </row>
    <row r="7340" spans="29:46" x14ac:dyDescent="0.25">
      <c r="AC7340" s="63">
        <v>108232.40598016931</v>
      </c>
      <c r="AD7340" s="63"/>
      <c r="AE7340" s="54" t="s">
        <v>176</v>
      </c>
      <c r="AG7340" s="63"/>
      <c r="AK7340" s="64"/>
      <c r="AL7340" s="64"/>
      <c r="AM7340" s="65"/>
      <c r="AO7340" s="64"/>
      <c r="AP7340" s="66"/>
      <c r="AQ7340" s="66"/>
      <c r="AS7340" s="67"/>
      <c r="AT7340" s="68"/>
    </row>
    <row r="7341" spans="29:46" x14ac:dyDescent="0.25">
      <c r="AC7341" s="63">
        <v>108246.36853491561</v>
      </c>
      <c r="AD7341" s="63"/>
      <c r="AE7341" s="54" t="s">
        <v>177</v>
      </c>
      <c r="AG7341" s="63"/>
      <c r="AK7341" s="64"/>
      <c r="AL7341" s="64"/>
      <c r="AM7341" s="65"/>
      <c r="AO7341" s="64"/>
      <c r="AP7341" s="66"/>
      <c r="AQ7341" s="66"/>
      <c r="AS7341" s="67"/>
      <c r="AT7341" s="68"/>
    </row>
    <row r="7342" spans="29:46" x14ac:dyDescent="0.25">
      <c r="AC7342" s="63">
        <v>108261.90539835719</v>
      </c>
      <c r="AD7342" s="63"/>
      <c r="AE7342" s="54" t="s">
        <v>176</v>
      </c>
      <c r="AG7342" s="63"/>
      <c r="AK7342" s="64"/>
      <c r="AL7342" s="64"/>
      <c r="AM7342" s="65"/>
      <c r="AO7342" s="64"/>
      <c r="AP7342" s="66"/>
      <c r="AQ7342" s="66"/>
      <c r="AS7342" s="67"/>
      <c r="AT7342" s="68"/>
    </row>
    <row r="7343" spans="29:46" x14ac:dyDescent="0.25">
      <c r="AC7343" s="63">
        <v>108275.82636532513</v>
      </c>
      <c r="AD7343" s="63"/>
      <c r="AE7343" s="54" t="s">
        <v>177</v>
      </c>
      <c r="AG7343" s="63"/>
      <c r="AK7343" s="64"/>
      <c r="AL7343" s="64"/>
      <c r="AM7343" s="65"/>
      <c r="AO7343" s="64"/>
      <c r="AP7343" s="66"/>
      <c r="AQ7343" s="66"/>
      <c r="AS7343" s="67"/>
      <c r="AT7343" s="68"/>
    </row>
    <row r="7344" spans="29:46" x14ac:dyDescent="0.25">
      <c r="AC7344" s="63">
        <v>108291.31187636778</v>
      </c>
      <c r="AD7344" s="63"/>
      <c r="AE7344" s="54" t="s">
        <v>176</v>
      </c>
      <c r="AG7344" s="63"/>
      <c r="AK7344" s="64"/>
      <c r="AL7344" s="64"/>
      <c r="AM7344" s="65"/>
      <c r="AO7344" s="64"/>
      <c r="AP7344" s="66"/>
      <c r="AQ7344" s="66"/>
      <c r="AS7344" s="67"/>
      <c r="AT7344" s="68"/>
    </row>
    <row r="7345" spans="29:46" x14ac:dyDescent="0.25">
      <c r="AC7345" s="63">
        <v>108305.35511201806</v>
      </c>
      <c r="AD7345" s="63"/>
      <c r="AE7345" s="54" t="s">
        <v>177</v>
      </c>
      <c r="AG7345" s="63"/>
      <c r="AK7345" s="64"/>
      <c r="AL7345" s="64"/>
      <c r="AM7345" s="65"/>
      <c r="AO7345" s="64"/>
      <c r="AP7345" s="66"/>
      <c r="AQ7345" s="66"/>
      <c r="AS7345" s="67"/>
      <c r="AT7345" s="68"/>
    </row>
    <row r="7346" spans="29:46" x14ac:dyDescent="0.25">
      <c r="AC7346" s="63">
        <v>108320.65334842028</v>
      </c>
      <c r="AD7346" s="63"/>
      <c r="AE7346" s="54" t="s">
        <v>176</v>
      </c>
      <c r="AG7346" s="63"/>
      <c r="AK7346" s="64"/>
      <c r="AL7346" s="64"/>
      <c r="AM7346" s="65"/>
      <c r="AO7346" s="64"/>
      <c r="AP7346" s="66"/>
      <c r="AQ7346" s="66"/>
      <c r="AS7346" s="67"/>
      <c r="AT7346" s="68"/>
    </row>
    <row r="7347" spans="29:46" x14ac:dyDescent="0.25">
      <c r="AC7347" s="63">
        <v>108334.95605135616</v>
      </c>
      <c r="AD7347" s="63"/>
      <c r="AE7347" s="54" t="s">
        <v>177</v>
      </c>
      <c r="AG7347" s="63"/>
      <c r="AK7347" s="64"/>
      <c r="AL7347" s="64"/>
      <c r="AM7347" s="65"/>
      <c r="AO7347" s="64"/>
      <c r="AP7347" s="66"/>
      <c r="AQ7347" s="66"/>
      <c r="AS7347" s="67"/>
      <c r="AT7347" s="68"/>
    </row>
    <row r="7348" spans="29:46" x14ac:dyDescent="0.25">
      <c r="AC7348" s="63">
        <v>108349.96260656184</v>
      </c>
      <c r="AD7348" s="63"/>
      <c r="AE7348" s="54" t="s">
        <v>176</v>
      </c>
      <c r="AG7348" s="63"/>
      <c r="AK7348" s="64"/>
      <c r="AL7348" s="64"/>
      <c r="AM7348" s="65"/>
      <c r="AO7348" s="64"/>
      <c r="AP7348" s="66"/>
      <c r="AQ7348" s="66"/>
      <c r="AS7348" s="67"/>
      <c r="AT7348" s="68"/>
    </row>
    <row r="7349" spans="29:46" x14ac:dyDescent="0.25">
      <c r="AC7349" s="63">
        <v>108364.61232799711</v>
      </c>
      <c r="AD7349" s="63"/>
      <c r="AE7349" s="54" t="s">
        <v>177</v>
      </c>
      <c r="AG7349" s="63"/>
      <c r="AK7349" s="64"/>
      <c r="AL7349" s="64"/>
      <c r="AM7349" s="65"/>
      <c r="AO7349" s="64"/>
      <c r="AP7349" s="66"/>
      <c r="AQ7349" s="66"/>
      <c r="AS7349" s="67"/>
      <c r="AT7349" s="68"/>
    </row>
    <row r="7350" spans="29:46" x14ac:dyDescent="0.25">
      <c r="AC7350" s="63">
        <v>108379.27799134888</v>
      </c>
      <c r="AD7350" s="63"/>
      <c r="AE7350" s="54" t="s">
        <v>176</v>
      </c>
      <c r="AG7350" s="63"/>
      <c r="AK7350" s="64"/>
      <c r="AL7350" s="64"/>
      <c r="AM7350" s="65"/>
      <c r="AO7350" s="64"/>
      <c r="AP7350" s="66"/>
      <c r="AQ7350" s="66"/>
      <c r="AS7350" s="67"/>
      <c r="AT7350" s="68"/>
    </row>
    <row r="7351" spans="29:46" x14ac:dyDescent="0.25">
      <c r="AC7351" s="63">
        <v>108394.29866904952</v>
      </c>
      <c r="AD7351" s="63"/>
      <c r="AE7351" s="54" t="s">
        <v>177</v>
      </c>
      <c r="AG7351" s="63"/>
      <c r="AK7351" s="64"/>
      <c r="AL7351" s="64"/>
      <c r="AM7351" s="65"/>
      <c r="AO7351" s="64"/>
      <c r="AP7351" s="66"/>
      <c r="AQ7351" s="66"/>
      <c r="AS7351" s="67"/>
      <c r="AT7351" s="68"/>
    </row>
    <row r="7352" spans="29:46" x14ac:dyDescent="0.25">
      <c r="AC7352" s="63">
        <v>108408.6417185301</v>
      </c>
      <c r="AD7352" s="63"/>
      <c r="AE7352" s="54" t="s">
        <v>176</v>
      </c>
      <c r="AG7352" s="63"/>
      <c r="AK7352" s="64"/>
      <c r="AL7352" s="64"/>
      <c r="AM7352" s="65"/>
      <c r="AO7352" s="64"/>
      <c r="AP7352" s="66"/>
      <c r="AQ7352" s="66"/>
      <c r="AS7352" s="67"/>
      <c r="AT7352" s="68"/>
    </row>
    <row r="7353" spans="29:46" x14ac:dyDescent="0.25">
      <c r="AC7353" s="63">
        <v>108423.98808469111</v>
      </c>
      <c r="AD7353" s="63"/>
      <c r="AE7353" s="54" t="s">
        <v>177</v>
      </c>
      <c r="AG7353" s="63"/>
      <c r="AK7353" s="64"/>
      <c r="AL7353" s="64"/>
      <c r="AM7353" s="65"/>
      <c r="AO7353" s="64"/>
      <c r="AP7353" s="66"/>
      <c r="AQ7353" s="66"/>
      <c r="AS7353" s="67"/>
      <c r="AT7353" s="68"/>
    </row>
    <row r="7354" spans="29:46" x14ac:dyDescent="0.25">
      <c r="AC7354" s="63">
        <v>108438.09256128082</v>
      </c>
      <c r="AD7354" s="63"/>
      <c r="AE7354" s="54" t="s">
        <v>176</v>
      </c>
      <c r="AG7354" s="63"/>
      <c r="AK7354" s="64"/>
      <c r="AL7354" s="64"/>
      <c r="AM7354" s="65"/>
      <c r="AO7354" s="64"/>
      <c r="AP7354" s="66"/>
      <c r="AQ7354" s="66"/>
      <c r="AS7354" s="67"/>
      <c r="AT7354" s="68"/>
    </row>
    <row r="7355" spans="29:46" x14ac:dyDescent="0.25">
      <c r="AC7355" s="63">
        <v>108453.65172267985</v>
      </c>
      <c r="AD7355" s="63"/>
      <c r="AE7355" s="54" t="s">
        <v>177</v>
      </c>
      <c r="AG7355" s="63"/>
      <c r="AK7355" s="64"/>
      <c r="AL7355" s="64"/>
      <c r="AM7355" s="65"/>
      <c r="AO7355" s="64"/>
      <c r="AP7355" s="66"/>
      <c r="AQ7355" s="66"/>
      <c r="AS7355" s="67"/>
      <c r="AT7355" s="68"/>
    </row>
    <row r="7356" spans="29:46" x14ac:dyDescent="0.25">
      <c r="AC7356" s="63">
        <v>108467.65288885962</v>
      </c>
      <c r="AD7356" s="63"/>
      <c r="AE7356" s="54" t="s">
        <v>176</v>
      </c>
      <c r="AG7356" s="63"/>
      <c r="AK7356" s="64"/>
      <c r="AL7356" s="64"/>
      <c r="AM7356" s="65"/>
      <c r="AO7356" s="64"/>
      <c r="AP7356" s="66"/>
      <c r="AQ7356" s="66"/>
      <c r="AS7356" s="67"/>
      <c r="AT7356" s="68"/>
    </row>
    <row r="7357" spans="29:46" x14ac:dyDescent="0.25">
      <c r="AC7357" s="63">
        <v>108483.25921187317</v>
      </c>
      <c r="AD7357" s="63"/>
      <c r="AE7357" s="54" t="s">
        <v>177</v>
      </c>
      <c r="AG7357" s="63"/>
      <c r="AK7357" s="64"/>
      <c r="AL7357" s="64"/>
      <c r="AM7357" s="65"/>
      <c r="AO7357" s="64"/>
      <c r="AP7357" s="66"/>
      <c r="AQ7357" s="66"/>
      <c r="AS7357" s="67"/>
      <c r="AT7357" s="68"/>
    </row>
    <row r="7358" spans="29:46" x14ac:dyDescent="0.25">
      <c r="AC7358" s="63">
        <v>108497.31628437946</v>
      </c>
      <c r="AD7358" s="63"/>
      <c r="AE7358" s="54" t="s">
        <v>176</v>
      </c>
      <c r="AG7358" s="63"/>
      <c r="AK7358" s="64"/>
      <c r="AL7358" s="64"/>
      <c r="AM7358" s="65"/>
      <c r="AO7358" s="64"/>
      <c r="AP7358" s="66"/>
      <c r="AQ7358" s="66"/>
      <c r="AS7358" s="67"/>
      <c r="AT7358" s="68"/>
    </row>
    <row r="7359" spans="29:46" x14ac:dyDescent="0.25">
      <c r="AC7359" s="63">
        <v>108512.78742860816</v>
      </c>
      <c r="AD7359" s="63"/>
      <c r="AE7359" s="54" t="s">
        <v>177</v>
      </c>
      <c r="AG7359" s="63"/>
      <c r="AK7359" s="64"/>
      <c r="AL7359" s="64"/>
      <c r="AM7359" s="65"/>
      <c r="AO7359" s="64"/>
      <c r="AP7359" s="66"/>
      <c r="AQ7359" s="66"/>
      <c r="AS7359" s="67"/>
      <c r="AT7359" s="68"/>
    </row>
    <row r="7360" spans="29:46" x14ac:dyDescent="0.25">
      <c r="AC7360" s="63">
        <v>108527.047511396</v>
      </c>
      <c r="AD7360" s="63"/>
      <c r="AE7360" s="54" t="s">
        <v>176</v>
      </c>
      <c r="AG7360" s="63"/>
      <c r="AK7360" s="64"/>
      <c r="AL7360" s="64"/>
      <c r="AM7360" s="65"/>
      <c r="AO7360" s="64"/>
      <c r="AP7360" s="66"/>
      <c r="AQ7360" s="66"/>
      <c r="AS7360" s="67"/>
      <c r="AT7360" s="68"/>
    </row>
    <row r="7361" spans="29:46" x14ac:dyDescent="0.25">
      <c r="AC7361" s="63">
        <v>108542.23232724192</v>
      </c>
      <c r="AD7361" s="63"/>
      <c r="AE7361" s="54" t="s">
        <v>177</v>
      </c>
      <c r="AG7361" s="63"/>
      <c r="AK7361" s="64"/>
      <c r="AL7361" s="64"/>
      <c r="AM7361" s="65"/>
      <c r="AO7361" s="64"/>
      <c r="AP7361" s="66"/>
      <c r="AQ7361" s="66"/>
      <c r="AS7361" s="67"/>
      <c r="AT7361" s="68"/>
    </row>
    <row r="7362" spans="29:46" x14ac:dyDescent="0.25">
      <c r="AC7362" s="63">
        <v>108556.7976750927</v>
      </c>
      <c r="AD7362" s="63"/>
      <c r="AE7362" s="54" t="s">
        <v>176</v>
      </c>
      <c r="AG7362" s="63"/>
      <c r="AK7362" s="64"/>
      <c r="AL7362" s="64"/>
      <c r="AM7362" s="65"/>
      <c r="AO7362" s="64"/>
      <c r="AP7362" s="66"/>
      <c r="AQ7362" s="66"/>
      <c r="AS7362" s="67"/>
      <c r="AT7362" s="68"/>
    </row>
    <row r="7363" spans="29:46" x14ac:dyDescent="0.25">
      <c r="AC7363" s="63">
        <v>108571.61179714138</v>
      </c>
      <c r="AD7363" s="63"/>
      <c r="AE7363" s="54" t="s">
        <v>177</v>
      </c>
      <c r="AG7363" s="63"/>
      <c r="AK7363" s="64"/>
      <c r="AL7363" s="64"/>
      <c r="AM7363" s="65"/>
      <c r="AO7363" s="64"/>
      <c r="AP7363" s="66"/>
      <c r="AQ7363" s="66"/>
      <c r="AS7363" s="67"/>
      <c r="AT7363" s="68"/>
    </row>
    <row r="7364" spans="29:46" x14ac:dyDescent="0.25">
      <c r="AC7364" s="63">
        <v>108586.52051719511</v>
      </c>
      <c r="AD7364" s="63"/>
      <c r="AE7364" s="54" t="s">
        <v>176</v>
      </c>
      <c r="AG7364" s="63"/>
      <c r="AK7364" s="64"/>
      <c r="AL7364" s="64"/>
      <c r="AM7364" s="65"/>
      <c r="AO7364" s="64"/>
      <c r="AP7364" s="66"/>
      <c r="AQ7364" s="66"/>
      <c r="AS7364" s="67"/>
      <c r="AT7364" s="68"/>
    </row>
    <row r="7365" spans="29:46" x14ac:dyDescent="0.25">
      <c r="AC7365" s="63">
        <v>108600.95801205141</v>
      </c>
      <c r="AD7365" s="63"/>
      <c r="AE7365" s="54" t="s">
        <v>177</v>
      </c>
      <c r="AG7365" s="63"/>
      <c r="AK7365" s="64"/>
      <c r="AL7365" s="64"/>
      <c r="AM7365" s="65"/>
      <c r="AO7365" s="64"/>
      <c r="AP7365" s="66"/>
      <c r="AQ7365" s="66"/>
      <c r="AS7365" s="67"/>
      <c r="AT7365" s="68"/>
    </row>
    <row r="7366" spans="29:46" x14ac:dyDescent="0.25">
      <c r="AC7366" s="63">
        <v>108616.17921286589</v>
      </c>
      <c r="AD7366" s="63"/>
      <c r="AE7366" s="54" t="s">
        <v>176</v>
      </c>
      <c r="AG7366" s="63"/>
      <c r="AK7366" s="64"/>
      <c r="AL7366" s="64"/>
      <c r="AM7366" s="65"/>
      <c r="AO7366" s="64"/>
      <c r="AP7366" s="66"/>
      <c r="AQ7366" s="66"/>
      <c r="AS7366" s="67"/>
      <c r="AT7366" s="68"/>
    </row>
    <row r="7367" spans="29:46" x14ac:dyDescent="0.25">
      <c r="AC7367" s="63">
        <v>108630.30694483314</v>
      </c>
      <c r="AD7367" s="63"/>
      <c r="AE7367" s="54" t="s">
        <v>177</v>
      </c>
      <c r="AG7367" s="63"/>
      <c r="AK7367" s="64"/>
      <c r="AL7367" s="64"/>
      <c r="AM7367" s="65"/>
      <c r="AO7367" s="64"/>
      <c r="AP7367" s="66"/>
      <c r="AQ7367" s="66"/>
      <c r="AS7367" s="67"/>
      <c r="AT7367" s="68"/>
    </row>
    <row r="7368" spans="29:46" x14ac:dyDescent="0.25">
      <c r="AC7368" s="63">
        <v>108645.7492338256</v>
      </c>
      <c r="AD7368" s="63"/>
      <c r="AE7368" s="54" t="s">
        <v>176</v>
      </c>
      <c r="AG7368" s="63"/>
      <c r="AK7368" s="64"/>
      <c r="AL7368" s="64"/>
      <c r="AM7368" s="65"/>
      <c r="AO7368" s="64"/>
      <c r="AP7368" s="66"/>
      <c r="AQ7368" s="66"/>
      <c r="AS7368" s="67"/>
      <c r="AT7368" s="68"/>
    </row>
    <row r="7369" spans="29:46" x14ac:dyDescent="0.25">
      <c r="AC7369" s="63">
        <v>108659.69124975521</v>
      </c>
      <c r="AD7369" s="63"/>
      <c r="AE7369" s="54" t="s">
        <v>177</v>
      </c>
      <c r="AG7369" s="63"/>
      <c r="AK7369" s="64"/>
      <c r="AL7369" s="64"/>
      <c r="AM7369" s="65"/>
      <c r="AO7369" s="64"/>
      <c r="AP7369" s="66"/>
      <c r="AQ7369" s="66"/>
      <c r="AS7369" s="67"/>
      <c r="AT7369" s="68"/>
    </row>
    <row r="7370" spans="29:46" x14ac:dyDescent="0.25">
      <c r="AC7370" s="63">
        <v>108675.22377993958</v>
      </c>
      <c r="AD7370" s="63"/>
      <c r="AE7370" s="54" t="s">
        <v>176</v>
      </c>
      <c r="AG7370" s="63"/>
      <c r="AK7370" s="64"/>
      <c r="AL7370" s="64"/>
      <c r="AM7370" s="65"/>
      <c r="AO7370" s="64"/>
      <c r="AP7370" s="66"/>
      <c r="AQ7370" s="66"/>
      <c r="AS7370" s="67"/>
      <c r="AT7370" s="68"/>
    </row>
    <row r="7371" spans="29:46" x14ac:dyDescent="0.25">
      <c r="AC7371" s="63">
        <v>108689.13806748018</v>
      </c>
      <c r="AD7371" s="63"/>
      <c r="AE7371" s="54" t="s">
        <v>177</v>
      </c>
      <c r="AG7371" s="63"/>
      <c r="AK7371" s="64"/>
      <c r="AL7371" s="64"/>
      <c r="AM7371" s="65"/>
      <c r="AO7371" s="64"/>
      <c r="AP7371" s="66"/>
      <c r="AQ7371" s="66"/>
      <c r="AS7371" s="67"/>
      <c r="AT7371" s="68"/>
    </row>
    <row r="7372" spans="29:46" x14ac:dyDescent="0.25">
      <c r="AC7372" s="63">
        <v>108704.61825846601</v>
      </c>
      <c r="AD7372" s="63"/>
      <c r="AE7372" s="54" t="s">
        <v>176</v>
      </c>
      <c r="AG7372" s="63"/>
      <c r="AK7372" s="64"/>
      <c r="AL7372" s="64"/>
      <c r="AM7372" s="65"/>
      <c r="AO7372" s="64"/>
      <c r="AP7372" s="66"/>
      <c r="AQ7372" s="66"/>
      <c r="AS7372" s="67"/>
      <c r="AT7372" s="68"/>
    </row>
    <row r="7373" spans="29:46" x14ac:dyDescent="0.25">
      <c r="AC7373" s="63">
        <v>108718.66915799212</v>
      </c>
      <c r="AD7373" s="63"/>
      <c r="AE7373" s="54" t="s">
        <v>177</v>
      </c>
      <c r="AG7373" s="63"/>
      <c r="AK7373" s="64"/>
      <c r="AL7373" s="64"/>
      <c r="AM7373" s="65"/>
      <c r="AO7373" s="64"/>
      <c r="AP7373" s="66"/>
      <c r="AQ7373" s="66"/>
      <c r="AS7373" s="67"/>
      <c r="AT7373" s="68"/>
    </row>
    <row r="7374" spans="29:46" x14ac:dyDescent="0.25">
      <c r="AC7374" s="63">
        <v>108733.96759897796</v>
      </c>
      <c r="AD7374" s="63"/>
      <c r="AE7374" s="54" t="s">
        <v>176</v>
      </c>
      <c r="AG7374" s="63"/>
      <c r="AK7374" s="64"/>
      <c r="AL7374" s="64"/>
      <c r="AM7374" s="65"/>
      <c r="AO7374" s="64"/>
      <c r="AP7374" s="66"/>
      <c r="AQ7374" s="66"/>
      <c r="AS7374" s="67"/>
      <c r="AT7374" s="68"/>
    </row>
    <row r="7375" spans="29:46" x14ac:dyDescent="0.25">
      <c r="AC7375" s="63">
        <v>108748.29776016576</v>
      </c>
      <c r="AD7375" s="63"/>
      <c r="AE7375" s="54" t="s">
        <v>177</v>
      </c>
      <c r="AG7375" s="63"/>
      <c r="AK7375" s="64"/>
      <c r="AL7375" s="64"/>
      <c r="AM7375" s="65"/>
      <c r="AO7375" s="64"/>
      <c r="AP7375" s="66"/>
      <c r="AQ7375" s="66"/>
      <c r="AS7375" s="67"/>
      <c r="AT7375" s="68"/>
    </row>
    <row r="7376" spans="29:46" x14ac:dyDescent="0.25">
      <c r="AC7376" s="63">
        <v>108763.31587278005</v>
      </c>
      <c r="AD7376" s="63"/>
      <c r="AE7376" s="54" t="s">
        <v>176</v>
      </c>
      <c r="AG7376" s="63"/>
      <c r="AK7376" s="64"/>
      <c r="AL7376" s="64"/>
      <c r="AM7376" s="65"/>
      <c r="AO7376" s="64"/>
      <c r="AP7376" s="66"/>
      <c r="AQ7376" s="66"/>
      <c r="AS7376" s="67"/>
      <c r="AT7376" s="68"/>
    </row>
    <row r="7377" spans="29:46" x14ac:dyDescent="0.25">
      <c r="AC7377" s="63">
        <v>108778.01807444589</v>
      </c>
      <c r="AD7377" s="63"/>
      <c r="AE7377" s="54" t="s">
        <v>177</v>
      </c>
      <c r="AG7377" s="63"/>
      <c r="AK7377" s="64"/>
      <c r="AL7377" s="64"/>
      <c r="AM7377" s="65"/>
      <c r="AO7377" s="64"/>
      <c r="AP7377" s="66"/>
      <c r="AQ7377" s="66"/>
      <c r="AS7377" s="67"/>
      <c r="AT7377" s="68"/>
    </row>
    <row r="7378" spans="29:46" x14ac:dyDescent="0.25">
      <c r="AC7378" s="63">
        <v>108792.70236726897</v>
      </c>
      <c r="AD7378" s="63"/>
      <c r="AE7378" s="54" t="s">
        <v>176</v>
      </c>
      <c r="AG7378" s="63"/>
      <c r="AK7378" s="64"/>
      <c r="AL7378" s="64"/>
      <c r="AM7378" s="65"/>
      <c r="AO7378" s="64"/>
      <c r="AP7378" s="66"/>
      <c r="AQ7378" s="66"/>
      <c r="AS7378" s="67"/>
      <c r="AT7378" s="68"/>
    </row>
    <row r="7379" spans="29:46" x14ac:dyDescent="0.25">
      <c r="AC7379" s="63">
        <v>108807.7925999579</v>
      </c>
      <c r="AD7379" s="63"/>
      <c r="AE7379" s="54" t="s">
        <v>177</v>
      </c>
      <c r="AG7379" s="63"/>
      <c r="AK7379" s="64"/>
      <c r="AL7379" s="64"/>
      <c r="AM7379" s="65"/>
      <c r="AO7379" s="64"/>
      <c r="AP7379" s="66"/>
      <c r="AQ7379" s="66"/>
      <c r="AS7379" s="67"/>
      <c r="AT7379" s="68"/>
    </row>
    <row r="7380" spans="29:46" x14ac:dyDescent="0.25">
      <c r="AC7380" s="63">
        <v>108822.14994535083</v>
      </c>
      <c r="AD7380" s="63"/>
      <c r="AE7380" s="54" t="s">
        <v>176</v>
      </c>
      <c r="AG7380" s="63"/>
      <c r="AK7380" s="64"/>
      <c r="AL7380" s="64"/>
      <c r="AM7380" s="65"/>
      <c r="AO7380" s="64"/>
      <c r="AP7380" s="66"/>
      <c r="AQ7380" s="66"/>
      <c r="AS7380" s="67"/>
      <c r="AT7380" s="68"/>
    </row>
    <row r="7381" spans="29:46" x14ac:dyDescent="0.25">
      <c r="AC7381" s="63">
        <v>108837.55491817323</v>
      </c>
      <c r="AD7381" s="63"/>
      <c r="AE7381" s="54" t="s">
        <v>177</v>
      </c>
      <c r="AG7381" s="63"/>
      <c r="AK7381" s="64"/>
      <c r="AL7381" s="64"/>
      <c r="AM7381" s="65"/>
      <c r="AO7381" s="64"/>
      <c r="AP7381" s="66"/>
      <c r="AQ7381" s="66"/>
      <c r="AS7381" s="67"/>
      <c r="AT7381" s="68"/>
    </row>
    <row r="7382" spans="29:46" x14ac:dyDescent="0.25">
      <c r="AC7382" s="63">
        <v>108851.66245372174</v>
      </c>
      <c r="AD7382" s="63"/>
      <c r="AE7382" s="54" t="s">
        <v>176</v>
      </c>
      <c r="AG7382" s="63"/>
      <c r="AK7382" s="64"/>
      <c r="AL7382" s="64"/>
      <c r="AM7382" s="65"/>
      <c r="AO7382" s="64"/>
      <c r="AP7382" s="66"/>
      <c r="AQ7382" s="66"/>
      <c r="AS7382" s="67"/>
      <c r="AT7382" s="68"/>
    </row>
    <row r="7383" spans="29:46" x14ac:dyDescent="0.25">
      <c r="AC7383" s="63">
        <v>108867.23857807741</v>
      </c>
      <c r="AD7383" s="63"/>
      <c r="AE7383" s="54" t="s">
        <v>177</v>
      </c>
      <c r="AG7383" s="63"/>
      <c r="AK7383" s="64"/>
      <c r="AL7383" s="64"/>
      <c r="AM7383" s="65"/>
      <c r="AO7383" s="64"/>
      <c r="AP7383" s="66"/>
      <c r="AQ7383" s="66"/>
      <c r="AS7383" s="67"/>
      <c r="AT7383" s="68"/>
    </row>
    <row r="7384" spans="29:46" x14ac:dyDescent="0.25">
      <c r="AC7384" s="63">
        <v>108881.23356691794</v>
      </c>
      <c r="AD7384" s="63"/>
      <c r="AE7384" s="54" t="s">
        <v>176</v>
      </c>
      <c r="AG7384" s="63"/>
      <c r="AK7384" s="64"/>
      <c r="AL7384" s="64"/>
      <c r="AM7384" s="65"/>
      <c r="AO7384" s="64"/>
      <c r="AP7384" s="66"/>
      <c r="AQ7384" s="66"/>
      <c r="AS7384" s="67"/>
      <c r="AT7384" s="68"/>
    </row>
    <row r="7385" spans="29:46" x14ac:dyDescent="0.25">
      <c r="AC7385" s="63">
        <v>108896.80996785779</v>
      </c>
      <c r="AD7385" s="63"/>
      <c r="AE7385" s="54" t="s">
        <v>177</v>
      </c>
      <c r="AG7385" s="63"/>
      <c r="AK7385" s="64"/>
      <c r="AL7385" s="64"/>
      <c r="AM7385" s="65"/>
      <c r="AO7385" s="64"/>
      <c r="AP7385" s="66"/>
      <c r="AQ7385" s="66"/>
      <c r="AS7385" s="67"/>
      <c r="AT7385" s="68"/>
    </row>
    <row r="7386" spans="29:46" x14ac:dyDescent="0.25">
      <c r="AC7386" s="63">
        <v>108910.85702436464</v>
      </c>
      <c r="AD7386" s="63"/>
      <c r="AE7386" s="54" t="s">
        <v>176</v>
      </c>
      <c r="AG7386" s="63"/>
      <c r="AK7386" s="64"/>
      <c r="AL7386" s="64"/>
      <c r="AM7386" s="65"/>
      <c r="AO7386" s="64"/>
      <c r="AP7386" s="66"/>
      <c r="AQ7386" s="66"/>
      <c r="AS7386" s="67"/>
      <c r="AT7386" s="68"/>
    </row>
    <row r="7387" spans="29:46" x14ac:dyDescent="0.25">
      <c r="AC7387" s="63">
        <v>108926.27408359945</v>
      </c>
      <c r="AD7387" s="63"/>
      <c r="AE7387" s="54" t="s">
        <v>177</v>
      </c>
      <c r="AG7387" s="63"/>
      <c r="AK7387" s="64"/>
      <c r="AL7387" s="64"/>
      <c r="AM7387" s="65"/>
      <c r="AO7387" s="64"/>
      <c r="AP7387" s="66"/>
      <c r="AQ7387" s="66"/>
      <c r="AS7387" s="67"/>
      <c r="AT7387" s="68"/>
    </row>
    <row r="7388" spans="29:46" x14ac:dyDescent="0.25">
      <c r="AC7388" s="63">
        <v>108940.52465928812</v>
      </c>
      <c r="AD7388" s="63"/>
      <c r="AE7388" s="54" t="s">
        <v>176</v>
      </c>
      <c r="AG7388" s="63"/>
      <c r="AK7388" s="64"/>
      <c r="AL7388" s="64"/>
      <c r="AM7388" s="65"/>
      <c r="AO7388" s="64"/>
      <c r="AP7388" s="66"/>
      <c r="AQ7388" s="66"/>
      <c r="AS7388" s="67"/>
      <c r="AT7388" s="68"/>
    </row>
    <row r="7389" spans="29:46" x14ac:dyDescent="0.25">
      <c r="AC7389" s="63">
        <v>108955.65699714702</v>
      </c>
      <c r="AD7389" s="63"/>
      <c r="AE7389" s="54" t="s">
        <v>177</v>
      </c>
      <c r="AG7389" s="63"/>
      <c r="AK7389" s="64"/>
      <c r="AL7389" s="64"/>
      <c r="AM7389" s="65"/>
      <c r="AO7389" s="64"/>
      <c r="AP7389" s="66"/>
      <c r="AQ7389" s="66"/>
      <c r="AS7389" s="67"/>
      <c r="AT7389" s="68"/>
    </row>
    <row r="7390" spans="29:46" x14ac:dyDescent="0.25">
      <c r="AC7390" s="63">
        <v>108970.21482072258</v>
      </c>
      <c r="AD7390" s="63"/>
      <c r="AE7390" s="54" t="s">
        <v>176</v>
      </c>
      <c r="AG7390" s="63"/>
      <c r="AK7390" s="64"/>
      <c r="AL7390" s="64"/>
      <c r="AM7390" s="65"/>
      <c r="AO7390" s="64"/>
      <c r="AP7390" s="66"/>
      <c r="AQ7390" s="66"/>
      <c r="AS7390" s="67"/>
      <c r="AT7390" s="68"/>
    </row>
    <row r="7391" spans="29:46" x14ac:dyDescent="0.25">
      <c r="AC7391" s="63">
        <v>108984.98890803801</v>
      </c>
      <c r="AD7391" s="63"/>
      <c r="AE7391" s="54" t="s">
        <v>177</v>
      </c>
      <c r="AG7391" s="63"/>
      <c r="AK7391" s="64"/>
      <c r="AL7391" s="64"/>
      <c r="AM7391" s="65"/>
      <c r="AO7391" s="64"/>
      <c r="AP7391" s="66"/>
      <c r="AQ7391" s="66"/>
      <c r="AS7391" s="67"/>
      <c r="AT7391" s="68"/>
    </row>
    <row r="7392" spans="29:46" x14ac:dyDescent="0.25">
      <c r="AC7392" s="63">
        <v>108999.88899901835</v>
      </c>
      <c r="AD7392" s="63"/>
      <c r="AE7392" s="54" t="s">
        <v>176</v>
      </c>
      <c r="AG7392" s="63"/>
      <c r="AK7392" s="64"/>
      <c r="AL7392" s="64"/>
      <c r="AM7392" s="65"/>
      <c r="AO7392" s="64"/>
      <c r="AP7392" s="66"/>
      <c r="AQ7392" s="66"/>
      <c r="AS7392" s="67"/>
      <c r="AT7392" s="68"/>
    </row>
    <row r="7393" spans="29:46" x14ac:dyDescent="0.25">
      <c r="AC7393" s="63">
        <v>109014.29918368347</v>
      </c>
      <c r="AD7393" s="63"/>
      <c r="AE7393" s="54" t="s">
        <v>177</v>
      </c>
      <c r="AG7393" s="63"/>
      <c r="AK7393" s="64"/>
      <c r="AL7393" s="64"/>
      <c r="AM7393" s="65"/>
      <c r="AO7393" s="64"/>
      <c r="AP7393" s="66"/>
      <c r="AQ7393" s="66"/>
      <c r="AS7393" s="67"/>
      <c r="AT7393" s="68"/>
    </row>
    <row r="7394" spans="29:46" x14ac:dyDescent="0.25">
      <c r="AC7394" s="63">
        <v>109029.50682920124</v>
      </c>
      <c r="AD7394" s="63"/>
      <c r="AE7394" s="54" t="s">
        <v>176</v>
      </c>
      <c r="AG7394" s="63"/>
      <c r="AK7394" s="64"/>
      <c r="AL7394" s="64"/>
      <c r="AM7394" s="65"/>
      <c r="AO7394" s="64"/>
      <c r="AP7394" s="66"/>
      <c r="AQ7394" s="66"/>
      <c r="AS7394" s="67"/>
      <c r="AT7394" s="68"/>
    </row>
    <row r="7395" spans="29:46" x14ac:dyDescent="0.25">
      <c r="AC7395" s="63">
        <v>109043.62001505587</v>
      </c>
      <c r="AD7395" s="63"/>
      <c r="AE7395" s="54" t="s">
        <v>177</v>
      </c>
      <c r="AG7395" s="63"/>
      <c r="AK7395" s="64"/>
      <c r="AL7395" s="64"/>
      <c r="AM7395" s="65"/>
      <c r="AO7395" s="64"/>
      <c r="AP7395" s="66"/>
      <c r="AQ7395" s="66"/>
      <c r="AS7395" s="67"/>
      <c r="AT7395" s="68"/>
    </row>
    <row r="7396" spans="29:46" x14ac:dyDescent="0.25">
      <c r="AC7396" s="63">
        <v>109059.04774501454</v>
      </c>
      <c r="AD7396" s="63"/>
      <c r="AE7396" s="54" t="s">
        <v>176</v>
      </c>
      <c r="AG7396" s="63"/>
      <c r="AK7396" s="64"/>
      <c r="AL7396" s="64"/>
      <c r="AM7396" s="65"/>
      <c r="AO7396" s="64"/>
      <c r="AP7396" s="66"/>
      <c r="AQ7396" s="66"/>
      <c r="AS7396" s="67"/>
      <c r="AT7396" s="68"/>
    </row>
    <row r="7397" spans="29:46" x14ac:dyDescent="0.25">
      <c r="AC7397" s="63">
        <v>109072.99054025998</v>
      </c>
      <c r="AD7397" s="63"/>
      <c r="AE7397" s="54" t="s">
        <v>177</v>
      </c>
      <c r="AG7397" s="63"/>
      <c r="AK7397" s="64"/>
      <c r="AL7397" s="64"/>
      <c r="AM7397" s="65"/>
      <c r="AO7397" s="64"/>
      <c r="AP7397" s="66"/>
      <c r="AQ7397" s="66"/>
      <c r="AS7397" s="67"/>
      <c r="AT7397" s="68"/>
    </row>
    <row r="7398" spans="29:46" x14ac:dyDescent="0.25">
      <c r="AC7398" s="63">
        <v>109088.51995817106</v>
      </c>
      <c r="AD7398" s="63"/>
      <c r="AE7398" s="54" t="s">
        <v>176</v>
      </c>
      <c r="AG7398" s="63"/>
      <c r="AK7398" s="64"/>
      <c r="AL7398" s="64"/>
      <c r="AM7398" s="65"/>
      <c r="AO7398" s="64"/>
      <c r="AP7398" s="66"/>
      <c r="AQ7398" s="66"/>
      <c r="AS7398" s="67"/>
      <c r="AT7398" s="68"/>
    </row>
    <row r="7399" spans="29:46" x14ac:dyDescent="0.25">
      <c r="AC7399" s="63">
        <v>109102.45433939341</v>
      </c>
      <c r="AD7399" s="63"/>
      <c r="AE7399" s="54" t="s">
        <v>177</v>
      </c>
      <c r="AG7399" s="63"/>
      <c r="AK7399" s="64"/>
      <c r="AL7399" s="64"/>
      <c r="AM7399" s="65"/>
      <c r="AO7399" s="64"/>
      <c r="AP7399" s="66"/>
      <c r="AQ7399" s="66"/>
      <c r="AS7399" s="67"/>
      <c r="AT7399" s="68"/>
    </row>
    <row r="7400" spans="29:46" x14ac:dyDescent="0.25">
      <c r="AC7400" s="63">
        <v>109117.95174744539</v>
      </c>
      <c r="AD7400" s="63"/>
      <c r="AE7400" s="54" t="s">
        <v>176</v>
      </c>
      <c r="AG7400" s="63"/>
      <c r="AK7400" s="64"/>
      <c r="AL7400" s="64"/>
      <c r="AM7400" s="65"/>
      <c r="AO7400" s="64"/>
      <c r="AP7400" s="66"/>
      <c r="AQ7400" s="66"/>
      <c r="AS7400" s="67"/>
      <c r="AT7400" s="68"/>
    </row>
    <row r="7401" spans="29:46" x14ac:dyDescent="0.25">
      <c r="AC7401" s="63">
        <v>109132.04597903462</v>
      </c>
      <c r="AD7401" s="63"/>
      <c r="AE7401" s="54" t="s">
        <v>177</v>
      </c>
      <c r="AG7401" s="63"/>
      <c r="AK7401" s="64"/>
      <c r="AL7401" s="64"/>
      <c r="AM7401" s="65"/>
      <c r="AO7401" s="64"/>
      <c r="AP7401" s="66"/>
      <c r="AQ7401" s="66"/>
      <c r="AS7401" s="67"/>
      <c r="AT7401" s="68"/>
    </row>
    <row r="7402" spans="29:46" x14ac:dyDescent="0.25">
      <c r="AC7402" s="63">
        <v>109147.37401843304</v>
      </c>
      <c r="AD7402" s="63"/>
      <c r="AE7402" s="54" t="s">
        <v>176</v>
      </c>
      <c r="AG7402" s="63"/>
      <c r="AK7402" s="64"/>
      <c r="AL7402" s="64"/>
      <c r="AM7402" s="65"/>
      <c r="AO7402" s="64"/>
      <c r="AP7402" s="66"/>
      <c r="AQ7402" s="66"/>
      <c r="AS7402" s="67"/>
      <c r="AT7402" s="68"/>
    </row>
    <row r="7403" spans="29:46" x14ac:dyDescent="0.25">
      <c r="AC7403" s="63">
        <v>109161.76817554655</v>
      </c>
      <c r="AD7403" s="63"/>
      <c r="AE7403" s="54" t="s">
        <v>177</v>
      </c>
      <c r="AG7403" s="63"/>
      <c r="AK7403" s="64"/>
      <c r="AL7403" s="64"/>
      <c r="AM7403" s="65"/>
      <c r="AO7403" s="64"/>
      <c r="AP7403" s="66"/>
      <c r="AQ7403" s="66"/>
      <c r="AS7403" s="67"/>
      <c r="AT7403" s="68"/>
    </row>
    <row r="7404" spans="29:46" x14ac:dyDescent="0.25">
      <c r="AC7404" s="63">
        <v>109176.80577091919</v>
      </c>
      <c r="AD7404" s="63"/>
      <c r="AE7404" s="54" t="s">
        <v>176</v>
      </c>
      <c r="AG7404" s="63"/>
      <c r="AK7404" s="64"/>
      <c r="AL7404" s="64"/>
      <c r="AM7404" s="65"/>
      <c r="AO7404" s="64"/>
      <c r="AP7404" s="66"/>
      <c r="AQ7404" s="66"/>
      <c r="AS7404" s="67"/>
      <c r="AT7404" s="68"/>
    </row>
    <row r="7405" spans="29:46" x14ac:dyDescent="0.25">
      <c r="AC7405" s="63">
        <v>109191.57500148937</v>
      </c>
      <c r="AD7405" s="63"/>
      <c r="AE7405" s="54" t="s">
        <v>177</v>
      </c>
      <c r="AG7405" s="63"/>
      <c r="AK7405" s="64"/>
      <c r="AL7405" s="64"/>
      <c r="AM7405" s="65"/>
      <c r="AO7405" s="64"/>
      <c r="AP7405" s="66"/>
      <c r="AQ7405" s="66"/>
      <c r="AS7405" s="67"/>
      <c r="AT7405" s="68"/>
    </row>
    <row r="7406" spans="29:46" x14ac:dyDescent="0.25">
      <c r="AC7406" s="63">
        <v>109206.25153821148</v>
      </c>
      <c r="AD7406" s="63"/>
      <c r="AE7406" s="54" t="s">
        <v>176</v>
      </c>
      <c r="AG7406" s="63"/>
      <c r="AK7406" s="64"/>
      <c r="AL7406" s="64"/>
      <c r="AM7406" s="65"/>
      <c r="AO7406" s="64"/>
      <c r="AP7406" s="66"/>
      <c r="AQ7406" s="66"/>
      <c r="AS7406" s="67"/>
      <c r="AT7406" s="68"/>
    </row>
    <row r="7407" spans="29:46" x14ac:dyDescent="0.25">
      <c r="AC7407" s="63">
        <v>109221.38559167413</v>
      </c>
      <c r="AD7407" s="63"/>
      <c r="AE7407" s="54" t="s">
        <v>177</v>
      </c>
      <c r="AG7407" s="63"/>
      <c r="AK7407" s="64"/>
      <c r="AL7407" s="64"/>
      <c r="AM7407" s="65"/>
      <c r="AO7407" s="64"/>
      <c r="AP7407" s="66"/>
      <c r="AQ7407" s="66"/>
      <c r="AS7407" s="67"/>
      <c r="AT7407" s="68"/>
    </row>
    <row r="7408" spans="29:46" x14ac:dyDescent="0.25">
      <c r="AC7408" s="63">
        <v>109235.71195550589</v>
      </c>
      <c r="AD7408" s="63"/>
      <c r="AE7408" s="54" t="s">
        <v>176</v>
      </c>
      <c r="AG7408" s="63"/>
      <c r="AK7408" s="64"/>
      <c r="AL7408" s="64"/>
      <c r="AM7408" s="65"/>
      <c r="AO7408" s="64"/>
      <c r="AP7408" s="66"/>
      <c r="AQ7408" s="66"/>
      <c r="AS7408" s="67"/>
      <c r="AT7408" s="68"/>
    </row>
    <row r="7409" spans="29:46" x14ac:dyDescent="0.25">
      <c r="AC7409" s="63">
        <v>109251.12551483186</v>
      </c>
      <c r="AD7409" s="63"/>
      <c r="AE7409" s="54" t="s">
        <v>177</v>
      </c>
      <c r="AG7409" s="63"/>
      <c r="AK7409" s="64"/>
      <c r="AL7409" s="64"/>
      <c r="AM7409" s="65"/>
      <c r="AO7409" s="64"/>
      <c r="AP7409" s="66"/>
      <c r="AQ7409" s="66"/>
      <c r="AS7409" s="67"/>
      <c r="AT7409" s="68"/>
    </row>
    <row r="7410" spans="29:46" x14ac:dyDescent="0.25">
      <c r="AC7410" s="63">
        <v>109265.19597257767</v>
      </c>
      <c r="AD7410" s="63"/>
      <c r="AE7410" s="54" t="s">
        <v>176</v>
      </c>
      <c r="AG7410" s="63"/>
      <c r="AK7410" s="64"/>
      <c r="AL7410" s="64"/>
      <c r="AM7410" s="65"/>
      <c r="AO7410" s="64"/>
      <c r="AP7410" s="66"/>
      <c r="AQ7410" s="66"/>
      <c r="AS7410" s="67"/>
      <c r="AT7410" s="68"/>
    </row>
    <row r="7411" spans="29:46" x14ac:dyDescent="0.25">
      <c r="AC7411" s="63">
        <v>109280.75613327557</v>
      </c>
      <c r="AD7411" s="63"/>
      <c r="AE7411" s="54" t="s">
        <v>177</v>
      </c>
      <c r="AG7411" s="63"/>
      <c r="AK7411" s="64"/>
      <c r="AL7411" s="64"/>
      <c r="AM7411" s="65"/>
      <c r="AO7411" s="64"/>
      <c r="AP7411" s="66"/>
      <c r="AQ7411" s="66"/>
      <c r="AS7411" s="67"/>
      <c r="AT7411" s="68"/>
    </row>
    <row r="7412" spans="29:46" x14ac:dyDescent="0.25">
      <c r="AC7412" s="63">
        <v>109294.72041411093</v>
      </c>
      <c r="AD7412" s="63"/>
      <c r="AE7412" s="54" t="s">
        <v>176</v>
      </c>
      <c r="AG7412" s="63"/>
      <c r="AK7412" s="64"/>
      <c r="AL7412" s="64"/>
      <c r="AM7412" s="65"/>
      <c r="AO7412" s="64"/>
      <c r="AP7412" s="66"/>
      <c r="AQ7412" s="66"/>
      <c r="AS7412" s="67"/>
      <c r="AT7412" s="68"/>
    </row>
    <row r="7413" spans="29:46" x14ac:dyDescent="0.25">
      <c r="AC7413" s="63">
        <v>109310.27181922551</v>
      </c>
      <c r="AD7413" s="63"/>
      <c r="AE7413" s="54" t="s">
        <v>177</v>
      </c>
      <c r="AG7413" s="63"/>
      <c r="AK7413" s="64"/>
      <c r="AL7413" s="64"/>
      <c r="AM7413" s="65"/>
      <c r="AO7413" s="64"/>
      <c r="AP7413" s="66"/>
      <c r="AQ7413" s="66"/>
      <c r="AS7413" s="67"/>
      <c r="AT7413" s="68"/>
    </row>
    <row r="7414" spans="29:46" x14ac:dyDescent="0.25">
      <c r="AC7414" s="63">
        <v>109324.29627467878</v>
      </c>
      <c r="AD7414" s="63"/>
      <c r="AE7414" s="54" t="s">
        <v>176</v>
      </c>
      <c r="AG7414" s="63"/>
      <c r="AK7414" s="64"/>
      <c r="AL7414" s="64"/>
      <c r="AM7414" s="65"/>
      <c r="AO7414" s="64"/>
      <c r="AP7414" s="66"/>
      <c r="AQ7414" s="66"/>
      <c r="AS7414" s="67"/>
      <c r="AT7414" s="68"/>
    </row>
    <row r="7415" spans="29:46" x14ac:dyDescent="0.25">
      <c r="AC7415" s="63">
        <v>109339.68485131627</v>
      </c>
      <c r="AD7415" s="63"/>
      <c r="AE7415" s="54" t="s">
        <v>177</v>
      </c>
      <c r="AG7415" s="63"/>
      <c r="AK7415" s="64"/>
      <c r="AL7415" s="64"/>
      <c r="AM7415" s="65"/>
      <c r="AO7415" s="64"/>
      <c r="AP7415" s="66"/>
      <c r="AQ7415" s="66"/>
      <c r="AS7415" s="67"/>
      <c r="AT7415" s="68"/>
    </row>
    <row r="7416" spans="29:46" x14ac:dyDescent="0.25">
      <c r="AC7416" s="63">
        <v>109353.91586666694</v>
      </c>
      <c r="AD7416" s="63"/>
      <c r="AE7416" s="54" t="s">
        <v>176</v>
      </c>
      <c r="AG7416" s="63"/>
      <c r="AK7416" s="64"/>
      <c r="AL7416" s="64"/>
      <c r="AM7416" s="65"/>
      <c r="AO7416" s="64"/>
      <c r="AP7416" s="66"/>
      <c r="AQ7416" s="66"/>
      <c r="AS7416" s="67"/>
      <c r="AT7416" s="68"/>
    </row>
    <row r="7417" spans="29:46" x14ac:dyDescent="0.25">
      <c r="AC7417" s="63">
        <v>109369.01776010124</v>
      </c>
      <c r="AD7417" s="63"/>
      <c r="AE7417" s="54" t="s">
        <v>177</v>
      </c>
      <c r="AG7417" s="63"/>
      <c r="AK7417" s="64"/>
      <c r="AL7417" s="64"/>
      <c r="AM7417" s="65"/>
      <c r="AO7417" s="64"/>
      <c r="AP7417" s="66"/>
      <c r="AQ7417" s="66"/>
      <c r="AS7417" s="67"/>
      <c r="AT7417" s="68"/>
    </row>
    <row r="7418" spans="29:46" x14ac:dyDescent="0.25">
      <c r="AC7418" s="63">
        <v>109383.55455037719</v>
      </c>
      <c r="AD7418" s="63"/>
      <c r="AE7418" s="54" t="s">
        <v>176</v>
      </c>
      <c r="AG7418" s="63"/>
      <c r="AK7418" s="64"/>
      <c r="AL7418" s="64"/>
      <c r="AM7418" s="65"/>
      <c r="AO7418" s="64"/>
      <c r="AP7418" s="66"/>
      <c r="AQ7418" s="66"/>
      <c r="AS7418" s="67"/>
      <c r="AT7418" s="68"/>
    </row>
    <row r="7419" spans="29:46" x14ac:dyDescent="0.25">
      <c r="AC7419" s="63">
        <v>109398.30345428828</v>
      </c>
      <c r="AD7419" s="63"/>
      <c r="AE7419" s="54" t="s">
        <v>177</v>
      </c>
      <c r="AG7419" s="63"/>
      <c r="AK7419" s="64"/>
      <c r="AL7419" s="64"/>
      <c r="AM7419" s="65"/>
      <c r="AO7419" s="64"/>
      <c r="AP7419" s="66"/>
      <c r="AQ7419" s="66"/>
      <c r="AS7419" s="67"/>
      <c r="AT7419" s="68"/>
    </row>
    <row r="7420" spans="29:46" x14ac:dyDescent="0.25">
      <c r="AC7420" s="63">
        <v>109413.18533140467</v>
      </c>
      <c r="AD7420" s="63"/>
      <c r="AE7420" s="54" t="s">
        <v>176</v>
      </c>
      <c r="AG7420" s="63"/>
      <c r="AK7420" s="64"/>
      <c r="AL7420" s="64"/>
      <c r="AM7420" s="65"/>
      <c r="AO7420" s="64"/>
      <c r="AP7420" s="66"/>
      <c r="AQ7420" s="66"/>
      <c r="AS7420" s="67"/>
      <c r="AT7420" s="68"/>
    </row>
    <row r="7421" spans="29:46" x14ac:dyDescent="0.25">
      <c r="AC7421" s="63">
        <v>109427.58565210877</v>
      </c>
      <c r="AD7421" s="63"/>
      <c r="AE7421" s="54" t="s">
        <v>177</v>
      </c>
      <c r="AG7421" s="63"/>
      <c r="AK7421" s="64"/>
      <c r="AL7421" s="64"/>
      <c r="AM7421" s="65"/>
      <c r="AO7421" s="64"/>
      <c r="AP7421" s="66"/>
      <c r="AQ7421" s="66"/>
      <c r="AS7421" s="67"/>
      <c r="AT7421" s="68"/>
    </row>
    <row r="7422" spans="29:46" x14ac:dyDescent="0.25">
      <c r="AC7422" s="63">
        <v>109442.79161019064</v>
      </c>
      <c r="AD7422" s="63"/>
      <c r="AE7422" s="54" t="s">
        <v>176</v>
      </c>
      <c r="AG7422" s="63"/>
      <c r="AK7422" s="64"/>
      <c r="AL7422" s="64"/>
      <c r="AM7422" s="65"/>
      <c r="AO7422" s="64"/>
      <c r="AP7422" s="66"/>
      <c r="AQ7422" s="66"/>
      <c r="AS7422" s="67"/>
      <c r="AT7422" s="68"/>
    </row>
    <row r="7423" spans="29:46" x14ac:dyDescent="0.25">
      <c r="AC7423" s="63">
        <v>109456.91517343977</v>
      </c>
      <c r="AD7423" s="63"/>
      <c r="AE7423" s="54" t="s">
        <v>177</v>
      </c>
      <c r="AG7423" s="63"/>
      <c r="AK7423" s="64"/>
      <c r="AL7423" s="64"/>
      <c r="AM7423" s="65"/>
      <c r="AO7423" s="64"/>
      <c r="AP7423" s="66"/>
      <c r="AQ7423" s="66"/>
      <c r="AS7423" s="67"/>
      <c r="AT7423" s="68"/>
    </row>
    <row r="7424" spans="29:46" x14ac:dyDescent="0.25">
      <c r="AC7424" s="63">
        <v>109472.36824173387</v>
      </c>
      <c r="AD7424" s="63"/>
      <c r="AE7424" s="54" t="s">
        <v>176</v>
      </c>
      <c r="AG7424" s="63"/>
      <c r="AK7424" s="64"/>
      <c r="AL7424" s="64"/>
      <c r="AM7424" s="65"/>
      <c r="AO7424" s="64"/>
      <c r="AP7424" s="66"/>
      <c r="AQ7424" s="66"/>
      <c r="AS7424" s="67"/>
      <c r="AT7424" s="68"/>
    </row>
    <row r="7425" spans="29:46" x14ac:dyDescent="0.25">
      <c r="AC7425" s="63">
        <v>109486.34069240605</v>
      </c>
      <c r="AD7425" s="63"/>
      <c r="AE7425" s="54" t="s">
        <v>177</v>
      </c>
      <c r="AG7425" s="63"/>
      <c r="AK7425" s="64"/>
      <c r="AL7425" s="64"/>
      <c r="AM7425" s="65"/>
      <c r="AO7425" s="64"/>
      <c r="AP7425" s="66"/>
      <c r="AQ7425" s="66"/>
      <c r="AS7425" s="67"/>
      <c r="AT7425" s="68"/>
    </row>
    <row r="7426" spans="29:46" x14ac:dyDescent="0.25">
      <c r="AC7426" s="63">
        <v>109501.91435026564</v>
      </c>
      <c r="AD7426" s="63"/>
      <c r="AE7426" s="54" t="s">
        <v>176</v>
      </c>
      <c r="AG7426" s="63"/>
      <c r="AK7426" s="64"/>
      <c r="AL7426" s="64"/>
      <c r="AM7426" s="65"/>
      <c r="AO7426" s="64"/>
      <c r="AP7426" s="66"/>
      <c r="AQ7426" s="66"/>
      <c r="AS7426" s="67"/>
      <c r="AT7426" s="68"/>
    </row>
    <row r="7427" spans="29:46" x14ac:dyDescent="0.25">
      <c r="AC7427" s="63">
        <v>109515.89413827145</v>
      </c>
      <c r="AD7427" s="63"/>
      <c r="AE7427" s="54" t="s">
        <v>177</v>
      </c>
      <c r="AG7427" s="63"/>
      <c r="AK7427" s="64"/>
      <c r="AL7427" s="64"/>
      <c r="AM7427" s="65"/>
      <c r="AO7427" s="64"/>
      <c r="AP7427" s="66"/>
      <c r="AQ7427" s="66"/>
      <c r="AS7427" s="67"/>
      <c r="AT7427" s="68"/>
    </row>
    <row r="7428" spans="29:46" x14ac:dyDescent="0.25">
      <c r="AC7428" s="63">
        <v>109531.42753337324</v>
      </c>
      <c r="AD7428" s="63"/>
      <c r="AE7428" s="54" t="s">
        <v>176</v>
      </c>
      <c r="AG7428" s="63"/>
      <c r="AK7428" s="64"/>
      <c r="AL7428" s="64"/>
      <c r="AM7428" s="65"/>
      <c r="AO7428" s="64"/>
      <c r="AP7428" s="66"/>
      <c r="AQ7428" s="66"/>
      <c r="AS7428" s="67"/>
      <c r="AT7428" s="68"/>
    </row>
    <row r="7429" spans="29:46" x14ac:dyDescent="0.25">
      <c r="AC7429" s="63">
        <v>109545.57566515682</v>
      </c>
      <c r="AD7429" s="63"/>
      <c r="AE7429" s="54" t="s">
        <v>177</v>
      </c>
      <c r="AG7429" s="63"/>
      <c r="AK7429" s="64"/>
      <c r="AL7429" s="64"/>
      <c r="AM7429" s="65"/>
      <c r="AO7429" s="64"/>
      <c r="AP7429" s="66"/>
      <c r="AQ7429" s="66"/>
      <c r="AS7429" s="67"/>
      <c r="AT7429" s="68"/>
    </row>
    <row r="7430" spans="29:46" x14ac:dyDescent="0.25">
      <c r="AC7430" s="63">
        <v>109560.9055123087</v>
      </c>
      <c r="AD7430" s="63"/>
      <c r="AE7430" s="54" t="s">
        <v>176</v>
      </c>
      <c r="AG7430" s="63"/>
      <c r="AK7430" s="64"/>
      <c r="AL7430" s="64"/>
      <c r="AM7430" s="65"/>
      <c r="AO7430" s="64"/>
      <c r="AP7430" s="66"/>
      <c r="AQ7430" s="66"/>
      <c r="AS7430" s="67"/>
      <c r="AT7430" s="68"/>
    </row>
    <row r="7431" spans="29:46" x14ac:dyDescent="0.25">
      <c r="AC7431" s="63">
        <v>109575.34960379638</v>
      </c>
      <c r="AD7431" s="63"/>
      <c r="AE7431" s="54" t="s">
        <v>177</v>
      </c>
      <c r="AG7431" s="63"/>
      <c r="AK7431" s="64"/>
      <c r="AL7431" s="64"/>
      <c r="AM7431" s="65"/>
      <c r="AO7431" s="64"/>
      <c r="AP7431" s="66"/>
      <c r="AQ7431" s="66"/>
      <c r="AS7431" s="67"/>
      <c r="AT7431" s="68"/>
    </row>
    <row r="7432" spans="29:46" x14ac:dyDescent="0.25">
      <c r="AC7432" s="63">
        <v>109590.35220761597</v>
      </c>
      <c r="AD7432" s="63"/>
      <c r="AE7432" s="54" t="s">
        <v>176</v>
      </c>
      <c r="AG7432" s="63"/>
      <c r="AK7432" s="64"/>
      <c r="AL7432" s="64"/>
      <c r="AM7432" s="65"/>
      <c r="AO7432" s="64"/>
      <c r="AP7432" s="66"/>
      <c r="AQ7432" s="66"/>
      <c r="AS7432" s="67"/>
      <c r="AT7432" s="68"/>
    </row>
    <row r="7433" spans="29:46" x14ac:dyDescent="0.25">
      <c r="AC7433" s="63">
        <v>109605.15715010744</v>
      </c>
      <c r="AD7433" s="63"/>
      <c r="AE7433" s="54" t="s">
        <v>177</v>
      </c>
      <c r="AG7433" s="63"/>
      <c r="AK7433" s="64"/>
      <c r="AL7433" s="64"/>
      <c r="AM7433" s="65"/>
      <c r="AO7433" s="64"/>
      <c r="AP7433" s="66"/>
      <c r="AQ7433" s="66"/>
      <c r="AS7433" s="67"/>
      <c r="AT7433" s="68"/>
    </row>
    <row r="7434" spans="29:46" x14ac:dyDescent="0.25">
      <c r="AC7434" s="63">
        <v>109619.78054480674</v>
      </c>
      <c r="AD7434" s="63"/>
      <c r="AE7434" s="54" t="s">
        <v>176</v>
      </c>
      <c r="AG7434" s="63"/>
      <c r="AK7434" s="64"/>
      <c r="AL7434" s="64"/>
      <c r="AM7434" s="65"/>
      <c r="AO7434" s="64"/>
      <c r="AP7434" s="66"/>
      <c r="AQ7434" s="66"/>
      <c r="AS7434" s="67"/>
      <c r="AT7434" s="68"/>
    </row>
    <row r="7435" spans="29:46" x14ac:dyDescent="0.25">
      <c r="AC7435" s="63">
        <v>109634.93502592342</v>
      </c>
      <c r="AD7435" s="63"/>
      <c r="AE7435" s="54" t="s">
        <v>177</v>
      </c>
      <c r="AG7435" s="63"/>
      <c r="AK7435" s="64"/>
      <c r="AL7435" s="64"/>
      <c r="AM7435" s="65"/>
      <c r="AO7435" s="64"/>
      <c r="AP7435" s="66"/>
      <c r="AQ7435" s="66"/>
      <c r="AS7435" s="67"/>
      <c r="AT7435" s="68"/>
    </row>
    <row r="7436" spans="29:46" x14ac:dyDescent="0.25">
      <c r="AC7436" s="63">
        <v>109649.20901702344</v>
      </c>
      <c r="AD7436" s="63"/>
      <c r="AE7436" s="54" t="s">
        <v>176</v>
      </c>
      <c r="AG7436" s="63"/>
      <c r="AK7436" s="64"/>
      <c r="AL7436" s="64"/>
      <c r="AM7436" s="65"/>
      <c r="AO7436" s="64"/>
      <c r="AP7436" s="66"/>
      <c r="AQ7436" s="66"/>
      <c r="AS7436" s="67"/>
      <c r="AT7436" s="68"/>
    </row>
    <row r="7437" spans="29:46" x14ac:dyDescent="0.25">
      <c r="AC7437" s="63">
        <v>109664.6289304872</v>
      </c>
      <c r="AD7437" s="63"/>
      <c r="AE7437" s="54" t="s">
        <v>177</v>
      </c>
      <c r="AG7437" s="63"/>
      <c r="AK7437" s="64"/>
      <c r="AL7437" s="64"/>
      <c r="AM7437" s="65"/>
      <c r="AO7437" s="64"/>
      <c r="AP7437" s="66"/>
      <c r="AQ7437" s="66"/>
      <c r="AS7437" s="67"/>
      <c r="AT7437" s="68"/>
    </row>
    <row r="7438" spans="29:46" x14ac:dyDescent="0.25">
      <c r="AC7438" s="63">
        <v>109678.65537460661</v>
      </c>
      <c r="AD7438" s="63"/>
      <c r="AE7438" s="54" t="s">
        <v>176</v>
      </c>
      <c r="AG7438" s="63"/>
      <c r="AK7438" s="64"/>
      <c r="AL7438" s="64"/>
      <c r="AM7438" s="65"/>
      <c r="AO7438" s="64"/>
      <c r="AP7438" s="66"/>
      <c r="AQ7438" s="66"/>
      <c r="AS7438" s="67"/>
      <c r="AT7438" s="68"/>
    </row>
    <row r="7439" spans="29:46" x14ac:dyDescent="0.25">
      <c r="AC7439" s="63">
        <v>109694.20411931491</v>
      </c>
      <c r="AD7439" s="63"/>
      <c r="AE7439" s="54" t="s">
        <v>177</v>
      </c>
      <c r="AG7439" s="63"/>
      <c r="AK7439" s="64"/>
      <c r="AL7439" s="64"/>
      <c r="AM7439" s="65"/>
      <c r="AO7439" s="64"/>
      <c r="AP7439" s="66"/>
      <c r="AQ7439" s="66"/>
      <c r="AS7439" s="67"/>
      <c r="AT7439" s="68"/>
    </row>
    <row r="7440" spans="29:46" x14ac:dyDescent="0.25">
      <c r="AC7440" s="63">
        <v>109708.13266731286</v>
      </c>
      <c r="AD7440" s="63"/>
      <c r="AE7440" s="54" t="s">
        <v>176</v>
      </c>
      <c r="AG7440" s="63"/>
      <c r="AK7440" s="64"/>
      <c r="AL7440" s="64"/>
      <c r="AM7440" s="65"/>
      <c r="AO7440" s="64"/>
      <c r="AP7440" s="66"/>
      <c r="AQ7440" s="66"/>
      <c r="AS7440" s="67"/>
      <c r="AT7440" s="68"/>
    </row>
    <row r="7441" spans="29:46" x14ac:dyDescent="0.25">
      <c r="AC7441" s="63">
        <v>109723.65454632603</v>
      </c>
      <c r="AD7441" s="63"/>
      <c r="AE7441" s="54" t="s">
        <v>177</v>
      </c>
      <c r="AG7441" s="63"/>
      <c r="AK7441" s="64"/>
      <c r="AL7441" s="64"/>
      <c r="AM7441" s="65"/>
      <c r="AO7441" s="64"/>
      <c r="AP7441" s="66"/>
      <c r="AQ7441" s="66"/>
      <c r="AS7441" s="67"/>
      <c r="AT7441" s="68"/>
    </row>
    <row r="7442" spans="29:46" x14ac:dyDescent="0.25">
      <c r="AC7442" s="63">
        <v>109737.65012770146</v>
      </c>
      <c r="AD7442" s="63"/>
      <c r="AE7442" s="54" t="s">
        <v>176</v>
      </c>
      <c r="AG7442" s="63"/>
      <c r="AK7442" s="64"/>
      <c r="AL7442" s="64"/>
      <c r="AM7442" s="65"/>
      <c r="AO7442" s="64"/>
      <c r="AP7442" s="66"/>
      <c r="AQ7442" s="66"/>
      <c r="AS7442" s="67"/>
      <c r="AT7442" s="68"/>
    </row>
    <row r="7443" spans="29:46" x14ac:dyDescent="0.25">
      <c r="AC7443" s="63">
        <v>109753.00396764418</v>
      </c>
      <c r="AD7443" s="63"/>
      <c r="AE7443" s="54" t="s">
        <v>177</v>
      </c>
      <c r="AG7443" s="63"/>
      <c r="AK7443" s="64"/>
      <c r="AL7443" s="64"/>
      <c r="AM7443" s="65"/>
      <c r="AO7443" s="64"/>
      <c r="AP7443" s="66"/>
      <c r="AQ7443" s="66"/>
      <c r="AS7443" s="67"/>
      <c r="AT7443" s="68"/>
    </row>
    <row r="7444" spans="29:46" x14ac:dyDescent="0.25">
      <c r="AC7444" s="63">
        <v>109767.21550044091</v>
      </c>
      <c r="AD7444" s="63"/>
      <c r="AE7444" s="54" t="s">
        <v>176</v>
      </c>
      <c r="AG7444" s="63"/>
      <c r="AK7444" s="64"/>
      <c r="AL7444" s="64"/>
      <c r="AM7444" s="65"/>
      <c r="AO7444" s="64"/>
      <c r="AP7444" s="66"/>
      <c r="AQ7444" s="66"/>
      <c r="AS7444" s="67"/>
      <c r="AT7444" s="68"/>
    </row>
    <row r="7445" spans="29:46" x14ac:dyDescent="0.25">
      <c r="AC7445" s="63">
        <v>109782.29695076449</v>
      </c>
      <c r="AD7445" s="63"/>
      <c r="AE7445" s="54" t="s">
        <v>177</v>
      </c>
      <c r="AG7445" s="63"/>
      <c r="AK7445" s="64"/>
      <c r="AL7445" s="64"/>
      <c r="AM7445" s="65"/>
      <c r="AO7445" s="64"/>
      <c r="AP7445" s="66"/>
      <c r="AQ7445" s="66"/>
      <c r="AS7445" s="67"/>
      <c r="AT7445" s="68"/>
    </row>
    <row r="7446" spans="29:46" x14ac:dyDescent="0.25">
      <c r="AC7446" s="63">
        <v>109796.83278662479</v>
      </c>
      <c r="AD7446" s="63"/>
      <c r="AE7446" s="54" t="s">
        <v>176</v>
      </c>
      <c r="AG7446" s="63"/>
      <c r="AK7446" s="64"/>
      <c r="AL7446" s="64"/>
      <c r="AM7446" s="65"/>
      <c r="AO7446" s="64"/>
      <c r="AP7446" s="66"/>
      <c r="AQ7446" s="66"/>
      <c r="AS7446" s="67"/>
      <c r="AT7446" s="68"/>
    </row>
    <row r="7447" spans="29:46" x14ac:dyDescent="0.25">
      <c r="AC7447" s="63">
        <v>109811.58564304467</v>
      </c>
      <c r="AD7447" s="63"/>
      <c r="AE7447" s="54" t="s">
        <v>177</v>
      </c>
      <c r="AG7447" s="63"/>
      <c r="AK7447" s="64"/>
      <c r="AL7447" s="64"/>
      <c r="AM7447" s="65"/>
      <c r="AO7447" s="64"/>
      <c r="AP7447" s="66"/>
      <c r="AQ7447" s="66"/>
      <c r="AS7447" s="67"/>
      <c r="AT7447" s="68"/>
    </row>
    <row r="7448" spans="29:46" x14ac:dyDescent="0.25">
      <c r="AC7448" s="63">
        <v>109826.49417172465</v>
      </c>
      <c r="AD7448" s="63"/>
      <c r="AE7448" s="54" t="s">
        <v>176</v>
      </c>
      <c r="AG7448" s="63"/>
      <c r="AK7448" s="64"/>
      <c r="AL7448" s="64"/>
      <c r="AM7448" s="65"/>
      <c r="AO7448" s="64"/>
      <c r="AP7448" s="66"/>
      <c r="AQ7448" s="66"/>
      <c r="AS7448" s="67"/>
      <c r="AT7448" s="68"/>
    </row>
    <row r="7449" spans="29:46" x14ac:dyDescent="0.25">
      <c r="AC7449" s="63">
        <v>109840.91777294362</v>
      </c>
      <c r="AD7449" s="63"/>
      <c r="AE7449" s="54" t="s">
        <v>177</v>
      </c>
      <c r="AG7449" s="63"/>
      <c r="AK7449" s="64"/>
      <c r="AL7449" s="64"/>
      <c r="AM7449" s="65"/>
      <c r="AO7449" s="64"/>
      <c r="AP7449" s="66"/>
      <c r="AQ7449" s="66"/>
      <c r="AS7449" s="67"/>
      <c r="AT7449" s="68"/>
    </row>
    <row r="7450" spans="29:46" x14ac:dyDescent="0.25">
      <c r="AC7450" s="63">
        <v>109856.17316950252</v>
      </c>
      <c r="AD7450" s="63"/>
      <c r="AE7450" s="54" t="s">
        <v>176</v>
      </c>
      <c r="AG7450" s="63"/>
      <c r="AK7450" s="64"/>
      <c r="AL7450" s="64"/>
      <c r="AM7450" s="65"/>
      <c r="AO7450" s="64"/>
      <c r="AP7450" s="66"/>
      <c r="AQ7450" s="66"/>
      <c r="AS7450" s="67"/>
      <c r="AT7450" s="68"/>
    </row>
    <row r="7451" spans="29:46" x14ac:dyDescent="0.25">
      <c r="AC7451" s="63">
        <v>109870.32810951956</v>
      </c>
      <c r="AD7451" s="63"/>
      <c r="AE7451" s="54" t="s">
        <v>177</v>
      </c>
      <c r="AG7451" s="63"/>
      <c r="AK7451" s="64"/>
      <c r="AL7451" s="64"/>
      <c r="AM7451" s="65"/>
      <c r="AO7451" s="64"/>
      <c r="AP7451" s="66"/>
      <c r="AQ7451" s="66"/>
      <c r="AS7451" s="67"/>
      <c r="AT7451" s="68"/>
    </row>
    <row r="7452" spans="29:46" x14ac:dyDescent="0.25">
      <c r="AC7452" s="63">
        <v>109885.82999533182</v>
      </c>
      <c r="AD7452" s="63"/>
      <c r="AE7452" s="54" t="s">
        <v>176</v>
      </c>
      <c r="AG7452" s="63"/>
      <c r="AK7452" s="64"/>
      <c r="AL7452" s="64"/>
      <c r="AM7452" s="65"/>
      <c r="AO7452" s="64"/>
      <c r="AP7452" s="66"/>
      <c r="AQ7452" s="66"/>
      <c r="AS7452" s="67"/>
      <c r="AT7452" s="68"/>
    </row>
    <row r="7453" spans="29:46" x14ac:dyDescent="0.25">
      <c r="AC7453" s="63">
        <v>109899.8351474707</v>
      </c>
      <c r="AD7453" s="63"/>
      <c r="AE7453" s="54" t="s">
        <v>177</v>
      </c>
      <c r="AG7453" s="63"/>
      <c r="AK7453" s="64"/>
      <c r="AL7453" s="64"/>
      <c r="AM7453" s="65"/>
      <c r="AO7453" s="64"/>
      <c r="AP7453" s="66"/>
      <c r="AQ7453" s="66"/>
      <c r="AS7453" s="67"/>
      <c r="AT7453" s="68"/>
    </row>
    <row r="7454" spans="29:46" x14ac:dyDescent="0.25">
      <c r="AC7454" s="63">
        <v>109915.4306862154</v>
      </c>
      <c r="AD7454" s="63"/>
      <c r="AE7454" s="54" t="s">
        <v>176</v>
      </c>
      <c r="AG7454" s="63"/>
      <c r="AK7454" s="64"/>
      <c r="AL7454" s="64"/>
      <c r="AM7454" s="65"/>
      <c r="AO7454" s="64"/>
      <c r="AP7454" s="66"/>
      <c r="AQ7454" s="66"/>
      <c r="AS7454" s="67"/>
      <c r="AT7454" s="68"/>
    </row>
    <row r="7455" spans="29:46" x14ac:dyDescent="0.25">
      <c r="AC7455" s="63">
        <v>109929.44333710987</v>
      </c>
      <c r="AD7455" s="63"/>
      <c r="AE7455" s="54" t="s">
        <v>177</v>
      </c>
      <c r="AG7455" s="63"/>
      <c r="AK7455" s="64"/>
      <c r="AL7455" s="64"/>
      <c r="AM7455" s="65"/>
      <c r="AO7455" s="64"/>
      <c r="AP7455" s="66"/>
      <c r="AQ7455" s="66"/>
      <c r="AS7455" s="67"/>
      <c r="AT7455" s="68"/>
    </row>
    <row r="7456" spans="29:46" x14ac:dyDescent="0.25">
      <c r="AC7456" s="63">
        <v>109944.9635968036</v>
      </c>
      <c r="AD7456" s="63"/>
      <c r="AE7456" s="54" t="s">
        <v>176</v>
      </c>
      <c r="AG7456" s="63"/>
      <c r="AK7456" s="64"/>
      <c r="AL7456" s="64"/>
      <c r="AM7456" s="65"/>
      <c r="AO7456" s="64"/>
      <c r="AP7456" s="66"/>
      <c r="AQ7456" s="66"/>
      <c r="AS7456" s="67"/>
      <c r="AT7456" s="68"/>
    </row>
    <row r="7457" spans="29:46" x14ac:dyDescent="0.25">
      <c r="AC7457" s="63">
        <v>109959.14481761726</v>
      </c>
      <c r="AD7457" s="63"/>
      <c r="AE7457" s="54" t="s">
        <v>177</v>
      </c>
      <c r="AG7457" s="63"/>
      <c r="AK7457" s="64"/>
      <c r="AL7457" s="64"/>
      <c r="AM7457" s="65"/>
      <c r="AO7457" s="64"/>
      <c r="AP7457" s="66"/>
      <c r="AQ7457" s="66"/>
      <c r="AS7457" s="67"/>
      <c r="AT7457" s="68"/>
    </row>
    <row r="7458" spans="29:46" x14ac:dyDescent="0.25">
      <c r="AC7458" s="63">
        <v>109974.4374763025</v>
      </c>
      <c r="AD7458" s="63"/>
      <c r="AE7458" s="54" t="s">
        <v>176</v>
      </c>
      <c r="AG7458" s="63"/>
      <c r="AK7458" s="64"/>
      <c r="AL7458" s="64"/>
      <c r="AM7458" s="65"/>
      <c r="AO7458" s="64"/>
      <c r="AP7458" s="66"/>
      <c r="AQ7458" s="66"/>
      <c r="AS7458" s="67"/>
      <c r="AT7458" s="68"/>
    </row>
    <row r="7459" spans="29:46" x14ac:dyDescent="0.25">
      <c r="AC7459" s="63">
        <v>109988.91293214494</v>
      </c>
      <c r="AD7459" s="63"/>
      <c r="AE7459" s="54" t="s">
        <v>177</v>
      </c>
      <c r="AG7459" s="63"/>
      <c r="AK7459" s="64"/>
      <c r="AL7459" s="64"/>
      <c r="AM7459" s="65"/>
      <c r="AO7459" s="64"/>
      <c r="AP7459" s="66"/>
      <c r="AQ7459" s="66"/>
      <c r="AS7459" s="67"/>
      <c r="AT7459" s="68"/>
    </row>
  </sheetData>
  <sheetProtection algorithmName="SHA-512" hashValue="XWqJmUjAy4EsMEU/MOTj32DIAKoANihrFbQsR726Ndg0wiTNsDKfhp0kloWlsiX2RgBlIc+8fgg+96fPjgJvMw==" saltValue="v3PBmAnxkKRTTJk3gNlwDQ==" spinCount="100000" sheet="1" objects="1" scenarios="1" selectLockedCells="1"/>
  <mergeCells count="9">
    <mergeCell ref="AD7:AG7"/>
    <mergeCell ref="AK7:AT7"/>
    <mergeCell ref="E8:F8"/>
    <mergeCell ref="U8:U9"/>
    <mergeCell ref="V8:V9"/>
    <mergeCell ref="X8:X9"/>
    <mergeCell ref="B7:G7"/>
    <mergeCell ref="I7:R7"/>
    <mergeCell ref="U7:W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61DFD-0095-4A8F-B030-830FE3BF070F}">
  <dimension ref="A1:U721"/>
  <sheetViews>
    <sheetView topLeftCell="A715" workbookViewId="0">
      <selection activeCell="A724" sqref="A724"/>
    </sheetView>
  </sheetViews>
  <sheetFormatPr defaultRowHeight="15" x14ac:dyDescent="0.25"/>
  <cols>
    <col min="1" max="4" width="9.140625" style="54"/>
    <col min="5" max="5" width="12.85546875" style="54" customWidth="1"/>
    <col min="6" max="16384" width="9.140625" style="54"/>
  </cols>
  <sheetData>
    <row r="1" spans="1:21" x14ac:dyDescent="0.25">
      <c r="A1" s="54" t="s">
        <v>8</v>
      </c>
      <c r="B1" s="54" t="s">
        <v>78</v>
      </c>
      <c r="C1" s="54" t="s">
        <v>79</v>
      </c>
      <c r="D1" s="54" t="s">
        <v>351</v>
      </c>
      <c r="E1" s="54" t="s">
        <v>352</v>
      </c>
      <c r="F1" s="54" t="s">
        <v>353</v>
      </c>
      <c r="O1" s="55" t="s">
        <v>355</v>
      </c>
    </row>
    <row r="2" spans="1:21" x14ac:dyDescent="0.25">
      <c r="A2" s="56" t="s">
        <v>34</v>
      </c>
      <c r="B2" s="56">
        <v>1</v>
      </c>
      <c r="C2" s="56" t="s">
        <v>85</v>
      </c>
      <c r="D2" s="57" t="str">
        <f>RIGHT(C2,LEN(C2)-SEARCH(" ",C2,1))</f>
        <v>Zi</v>
      </c>
      <c r="E2" s="56" t="str">
        <f>CONCATENATE(A2,C2)</f>
        <v>YinJia Zi</v>
      </c>
      <c r="F2" s="56">
        <v>2</v>
      </c>
      <c r="O2" s="54" t="s">
        <v>356</v>
      </c>
      <c r="P2" s="211" t="s">
        <v>357</v>
      </c>
      <c r="Q2" s="211"/>
      <c r="R2" s="211"/>
      <c r="S2" s="211"/>
      <c r="T2" s="211"/>
      <c r="U2" s="211"/>
    </row>
    <row r="3" spans="1:21" x14ac:dyDescent="0.25">
      <c r="A3" s="56" t="s">
        <v>34</v>
      </c>
      <c r="B3" s="56">
        <f>B2+1</f>
        <v>2</v>
      </c>
      <c r="C3" s="56" t="s">
        <v>86</v>
      </c>
      <c r="D3" s="57" t="str">
        <f t="shared" ref="D3:D66" si="0">RIGHT(C3,LEN(C3)-SEARCH(" ",C3,1))</f>
        <v>Chou</v>
      </c>
      <c r="E3" s="56" t="str">
        <f t="shared" ref="E3:E66" si="1">CONCATENATE(A3,C3)</f>
        <v>YinYi Chou</v>
      </c>
      <c r="F3" s="56">
        <v>2</v>
      </c>
      <c r="N3" s="58"/>
      <c r="O3" s="58" t="s">
        <v>66</v>
      </c>
      <c r="P3" s="58" t="s">
        <v>66</v>
      </c>
      <c r="Q3" s="54" t="s">
        <v>72</v>
      </c>
      <c r="R3" s="54" t="s">
        <v>67</v>
      </c>
      <c r="S3" s="54" t="s">
        <v>74</v>
      </c>
      <c r="T3" s="54" t="s">
        <v>69</v>
      </c>
      <c r="U3" s="54" t="s">
        <v>75</v>
      </c>
    </row>
    <row r="4" spans="1:21" x14ac:dyDescent="0.25">
      <c r="A4" s="56" t="s">
        <v>34</v>
      </c>
      <c r="B4" s="56">
        <f t="shared" ref="B4:B67" si="2">B3+1</f>
        <v>3</v>
      </c>
      <c r="C4" s="56" t="s">
        <v>90</v>
      </c>
      <c r="D4" s="57" t="str">
        <f t="shared" si="0"/>
        <v>Yin</v>
      </c>
      <c r="E4" s="56" t="str">
        <f t="shared" si="1"/>
        <v>YinBing Yin</v>
      </c>
      <c r="F4" s="56">
        <v>2</v>
      </c>
      <c r="O4" s="54" t="s">
        <v>67</v>
      </c>
      <c r="P4" s="54" t="s">
        <v>68</v>
      </c>
      <c r="Q4" s="54" t="s">
        <v>74</v>
      </c>
      <c r="R4" s="54" t="s">
        <v>69</v>
      </c>
      <c r="S4" s="54" t="s">
        <v>76</v>
      </c>
      <c r="T4" s="54" t="s">
        <v>71</v>
      </c>
      <c r="U4" s="54" t="s">
        <v>77</v>
      </c>
    </row>
    <row r="5" spans="1:21" x14ac:dyDescent="0.25">
      <c r="A5" s="56" t="s">
        <v>34</v>
      </c>
      <c r="B5" s="56">
        <f t="shared" si="2"/>
        <v>4</v>
      </c>
      <c r="C5" s="56" t="s">
        <v>93</v>
      </c>
      <c r="D5" s="57" t="str">
        <f t="shared" si="0"/>
        <v>Mao</v>
      </c>
      <c r="E5" s="56" t="str">
        <f t="shared" si="1"/>
        <v>YinDing Mao</v>
      </c>
      <c r="F5" s="56">
        <v>2</v>
      </c>
      <c r="O5" s="54" t="s">
        <v>68</v>
      </c>
      <c r="P5" s="54" t="s">
        <v>70</v>
      </c>
      <c r="Q5" s="54" t="s">
        <v>76</v>
      </c>
      <c r="R5" s="54" t="s">
        <v>71</v>
      </c>
      <c r="S5" s="58" t="s">
        <v>66</v>
      </c>
      <c r="T5" s="54" t="s">
        <v>73</v>
      </c>
      <c r="U5" s="54" t="s">
        <v>67</v>
      </c>
    </row>
    <row r="6" spans="1:21" x14ac:dyDescent="0.25">
      <c r="A6" s="56" t="s">
        <v>34</v>
      </c>
      <c r="B6" s="56">
        <f t="shared" si="2"/>
        <v>5</v>
      </c>
      <c r="C6" s="56" t="s">
        <v>96</v>
      </c>
      <c r="D6" s="57" t="str">
        <f t="shared" si="0"/>
        <v>Chen</v>
      </c>
      <c r="E6" s="56" t="str">
        <f t="shared" si="1"/>
        <v>YinWu Chen</v>
      </c>
      <c r="F6" s="56">
        <v>1</v>
      </c>
      <c r="O6" s="54" t="s">
        <v>69</v>
      </c>
      <c r="P6" s="54" t="s">
        <v>72</v>
      </c>
      <c r="Q6" s="58" t="s">
        <v>66</v>
      </c>
      <c r="R6" s="54" t="s">
        <v>73</v>
      </c>
      <c r="S6" s="54" t="s">
        <v>68</v>
      </c>
      <c r="T6" s="54" t="s">
        <v>75</v>
      </c>
      <c r="U6" s="54" t="s">
        <v>69</v>
      </c>
    </row>
    <row r="7" spans="1:21" x14ac:dyDescent="0.25">
      <c r="A7" s="56" t="s">
        <v>34</v>
      </c>
      <c r="B7" s="56">
        <f t="shared" si="2"/>
        <v>6</v>
      </c>
      <c r="C7" s="56" t="s">
        <v>99</v>
      </c>
      <c r="D7" s="57" t="str">
        <f t="shared" si="0"/>
        <v>Si</v>
      </c>
      <c r="E7" s="56" t="str">
        <f t="shared" si="1"/>
        <v>YinJi Si</v>
      </c>
      <c r="F7" s="56">
        <v>2</v>
      </c>
      <c r="O7" s="54" t="s">
        <v>70</v>
      </c>
      <c r="P7" s="54" t="s">
        <v>74</v>
      </c>
      <c r="Q7" s="54" t="s">
        <v>68</v>
      </c>
      <c r="R7" s="54" t="s">
        <v>75</v>
      </c>
      <c r="S7" s="54" t="s">
        <v>70</v>
      </c>
      <c r="T7" s="54" t="s">
        <v>77</v>
      </c>
      <c r="U7" s="54" t="s">
        <v>71</v>
      </c>
    </row>
    <row r="8" spans="1:21" x14ac:dyDescent="0.25">
      <c r="A8" s="56" t="s">
        <v>34</v>
      </c>
      <c r="B8" s="56">
        <f t="shared" si="2"/>
        <v>7</v>
      </c>
      <c r="C8" s="56" t="s">
        <v>102</v>
      </c>
      <c r="D8" s="57" t="str">
        <f t="shared" si="0"/>
        <v>Wu</v>
      </c>
      <c r="E8" s="56" t="str">
        <f t="shared" si="1"/>
        <v>YinGeng Wu</v>
      </c>
      <c r="F8" s="56">
        <v>4</v>
      </c>
      <c r="O8" s="54" t="s">
        <v>71</v>
      </c>
      <c r="P8" s="54" t="s">
        <v>76</v>
      </c>
      <c r="Q8" s="54" t="s">
        <v>70</v>
      </c>
      <c r="R8" s="54" t="s">
        <v>77</v>
      </c>
      <c r="S8" s="54" t="s">
        <v>72</v>
      </c>
      <c r="T8" s="54" t="s">
        <v>67</v>
      </c>
      <c r="U8" s="54" t="s">
        <v>73</v>
      </c>
    </row>
    <row r="9" spans="1:21" x14ac:dyDescent="0.25">
      <c r="A9" s="56" t="s">
        <v>34</v>
      </c>
      <c r="B9" s="56">
        <f t="shared" si="2"/>
        <v>8</v>
      </c>
      <c r="C9" s="56" t="s">
        <v>104</v>
      </c>
      <c r="D9" s="57" t="str">
        <f t="shared" si="0"/>
        <v>Wei</v>
      </c>
      <c r="E9" s="56" t="str">
        <f t="shared" si="1"/>
        <v>YinXin Wei</v>
      </c>
      <c r="F9" s="56">
        <v>2</v>
      </c>
      <c r="O9" s="54" t="s">
        <v>72</v>
      </c>
      <c r="P9" s="58" t="s">
        <v>66</v>
      </c>
      <c r="Q9" s="54" t="s">
        <v>72</v>
      </c>
      <c r="R9" s="54" t="s">
        <v>67</v>
      </c>
      <c r="S9" s="54" t="s">
        <v>74</v>
      </c>
      <c r="T9" s="54" t="s">
        <v>69</v>
      </c>
      <c r="U9" s="54" t="s">
        <v>75</v>
      </c>
    </row>
    <row r="10" spans="1:21" x14ac:dyDescent="0.25">
      <c r="A10" s="56" t="s">
        <v>34</v>
      </c>
      <c r="B10" s="56">
        <f t="shared" si="2"/>
        <v>9</v>
      </c>
      <c r="C10" s="56" t="s">
        <v>94</v>
      </c>
      <c r="D10" s="57" t="str">
        <f t="shared" si="0"/>
        <v>Shen</v>
      </c>
      <c r="E10" s="56" t="str">
        <f t="shared" si="1"/>
        <v>YinRen Shen</v>
      </c>
      <c r="F10" s="56">
        <v>2</v>
      </c>
      <c r="O10" s="54" t="s">
        <v>73</v>
      </c>
      <c r="P10" s="54" t="s">
        <v>68</v>
      </c>
      <c r="Q10" s="54" t="s">
        <v>74</v>
      </c>
      <c r="R10" s="54" t="s">
        <v>69</v>
      </c>
      <c r="S10" s="54" t="s">
        <v>76</v>
      </c>
      <c r="T10" s="54" t="s">
        <v>71</v>
      </c>
      <c r="U10" s="54" t="s">
        <v>77</v>
      </c>
    </row>
    <row r="11" spans="1:21" x14ac:dyDescent="0.25">
      <c r="A11" s="56" t="s">
        <v>34</v>
      </c>
      <c r="B11" s="56">
        <f t="shared" si="2"/>
        <v>10</v>
      </c>
      <c r="C11" s="56" t="s">
        <v>98</v>
      </c>
      <c r="D11" s="57" t="str">
        <f t="shared" si="0"/>
        <v>You</v>
      </c>
      <c r="E11" s="56" t="str">
        <f t="shared" si="1"/>
        <v>YinGui You</v>
      </c>
      <c r="F11" s="56">
        <v>2</v>
      </c>
      <c r="O11" s="54" t="s">
        <v>74</v>
      </c>
      <c r="P11" s="54" t="s">
        <v>70</v>
      </c>
      <c r="Q11" s="54" t="s">
        <v>76</v>
      </c>
      <c r="R11" s="54" t="s">
        <v>71</v>
      </c>
      <c r="S11" s="58" t="s">
        <v>66</v>
      </c>
      <c r="T11" s="54" t="s">
        <v>73</v>
      </c>
      <c r="U11" s="54" t="s">
        <v>67</v>
      </c>
    </row>
    <row r="12" spans="1:21" x14ac:dyDescent="0.25">
      <c r="A12" s="56" t="s">
        <v>34</v>
      </c>
      <c r="B12" s="56">
        <f t="shared" si="2"/>
        <v>11</v>
      </c>
      <c r="C12" s="56" t="s">
        <v>109</v>
      </c>
      <c r="D12" s="57" t="str">
        <f t="shared" si="0"/>
        <v>Xu</v>
      </c>
      <c r="E12" s="56" t="str">
        <f t="shared" si="1"/>
        <v>YinJia Xu</v>
      </c>
      <c r="F12" s="56">
        <v>1</v>
      </c>
      <c r="O12" s="54" t="s">
        <v>75</v>
      </c>
      <c r="P12" s="54" t="s">
        <v>72</v>
      </c>
      <c r="Q12" s="58" t="s">
        <v>66</v>
      </c>
      <c r="R12" s="54" t="s">
        <v>73</v>
      </c>
      <c r="S12" s="54" t="s">
        <v>68</v>
      </c>
      <c r="T12" s="54" t="s">
        <v>75</v>
      </c>
      <c r="U12" s="54" t="s">
        <v>69</v>
      </c>
    </row>
    <row r="13" spans="1:21" x14ac:dyDescent="0.25">
      <c r="A13" s="56" t="s">
        <v>34</v>
      </c>
      <c r="B13" s="56">
        <f t="shared" si="2"/>
        <v>12</v>
      </c>
      <c r="C13" s="56" t="s">
        <v>111</v>
      </c>
      <c r="D13" s="57" t="str">
        <f t="shared" si="0"/>
        <v>Hai</v>
      </c>
      <c r="E13" s="56" t="str">
        <f t="shared" si="1"/>
        <v>YinYi Hai</v>
      </c>
      <c r="F13" s="56">
        <v>2</v>
      </c>
      <c r="O13" s="54" t="s">
        <v>76</v>
      </c>
      <c r="P13" s="54" t="s">
        <v>74</v>
      </c>
      <c r="Q13" s="54" t="s">
        <v>68</v>
      </c>
      <c r="R13" s="54" t="s">
        <v>75</v>
      </c>
      <c r="S13" s="54" t="s">
        <v>70</v>
      </c>
      <c r="T13" s="54" t="s">
        <v>77</v>
      </c>
      <c r="U13" s="54" t="s">
        <v>71</v>
      </c>
    </row>
    <row r="14" spans="1:21" x14ac:dyDescent="0.25">
      <c r="A14" s="56" t="s">
        <v>34</v>
      </c>
      <c r="B14" s="56">
        <f t="shared" si="2"/>
        <v>13</v>
      </c>
      <c r="C14" s="56" t="s">
        <v>105</v>
      </c>
      <c r="D14" s="57" t="str">
        <f t="shared" si="0"/>
        <v>Zi</v>
      </c>
      <c r="E14" s="56" t="str">
        <f t="shared" si="1"/>
        <v>YinBing Zi</v>
      </c>
      <c r="F14" s="56">
        <v>4</v>
      </c>
      <c r="O14" s="54" t="s">
        <v>77</v>
      </c>
      <c r="P14" s="54" t="s">
        <v>76</v>
      </c>
      <c r="Q14" s="54" t="s">
        <v>70</v>
      </c>
      <c r="R14" s="54" t="s">
        <v>77</v>
      </c>
      <c r="S14" s="54" t="s">
        <v>72</v>
      </c>
      <c r="T14" s="54" t="s">
        <v>67</v>
      </c>
      <c r="U14" s="54" t="s">
        <v>73</v>
      </c>
    </row>
    <row r="15" spans="1:21" x14ac:dyDescent="0.25">
      <c r="A15" s="56" t="s">
        <v>34</v>
      </c>
      <c r="B15" s="56">
        <f t="shared" si="2"/>
        <v>14</v>
      </c>
      <c r="C15" s="56" t="s">
        <v>106</v>
      </c>
      <c r="D15" s="57" t="str">
        <f t="shared" si="0"/>
        <v>Chou</v>
      </c>
      <c r="E15" s="56" t="str">
        <f t="shared" si="1"/>
        <v>YinDing Chou</v>
      </c>
      <c r="F15" s="56">
        <v>2</v>
      </c>
    </row>
    <row r="16" spans="1:21" x14ac:dyDescent="0.25">
      <c r="A16" s="56" t="s">
        <v>34</v>
      </c>
      <c r="B16" s="56">
        <f t="shared" si="2"/>
        <v>15</v>
      </c>
      <c r="C16" s="56" t="s">
        <v>114</v>
      </c>
      <c r="D16" s="57" t="str">
        <f t="shared" si="0"/>
        <v>Yin</v>
      </c>
      <c r="E16" s="56" t="str">
        <f t="shared" si="1"/>
        <v>YinWu Yin</v>
      </c>
      <c r="F16" s="56">
        <v>2</v>
      </c>
    </row>
    <row r="17" spans="1:6" x14ac:dyDescent="0.25">
      <c r="A17" s="56" t="s">
        <v>34</v>
      </c>
      <c r="B17" s="56">
        <f t="shared" si="2"/>
        <v>16</v>
      </c>
      <c r="C17" s="56" t="s">
        <v>115</v>
      </c>
      <c r="D17" s="57" t="str">
        <f t="shared" si="0"/>
        <v>Mao</v>
      </c>
      <c r="E17" s="56" t="str">
        <f t="shared" si="1"/>
        <v>YinJi Mao</v>
      </c>
      <c r="F17" s="56">
        <v>2</v>
      </c>
    </row>
    <row r="18" spans="1:6" x14ac:dyDescent="0.25">
      <c r="A18" s="56" t="s">
        <v>34</v>
      </c>
      <c r="B18" s="56">
        <f t="shared" si="2"/>
        <v>17</v>
      </c>
      <c r="C18" s="56" t="s">
        <v>112</v>
      </c>
      <c r="D18" s="57" t="str">
        <f t="shared" si="0"/>
        <v>Chen</v>
      </c>
      <c r="E18" s="56" t="str">
        <f t="shared" si="1"/>
        <v>YinGeng Chen</v>
      </c>
      <c r="F18" s="56">
        <v>2</v>
      </c>
    </row>
    <row r="19" spans="1:6" x14ac:dyDescent="0.25">
      <c r="A19" s="56" t="s">
        <v>34</v>
      </c>
      <c r="B19" s="56">
        <f t="shared" si="2"/>
        <v>18</v>
      </c>
      <c r="C19" s="56" t="s">
        <v>113</v>
      </c>
      <c r="D19" s="57" t="str">
        <f t="shared" si="0"/>
        <v>Si</v>
      </c>
      <c r="E19" s="56" t="str">
        <f t="shared" si="1"/>
        <v>YinXin Si</v>
      </c>
      <c r="F19" s="56">
        <v>2</v>
      </c>
    </row>
    <row r="20" spans="1:6" x14ac:dyDescent="0.25">
      <c r="A20" s="56" t="s">
        <v>34</v>
      </c>
      <c r="B20" s="56">
        <f t="shared" si="2"/>
        <v>19</v>
      </c>
      <c r="C20" s="56" t="s">
        <v>89</v>
      </c>
      <c r="D20" s="57" t="str">
        <f t="shared" si="0"/>
        <v>Wu</v>
      </c>
      <c r="E20" s="56" t="str">
        <f t="shared" si="1"/>
        <v>YinRen Wu</v>
      </c>
      <c r="F20" s="56">
        <v>4</v>
      </c>
    </row>
    <row r="21" spans="1:6" x14ac:dyDescent="0.25">
      <c r="A21" s="56" t="s">
        <v>34</v>
      </c>
      <c r="B21" s="56">
        <f t="shared" si="2"/>
        <v>20</v>
      </c>
      <c r="C21" s="56" t="s">
        <v>92</v>
      </c>
      <c r="D21" s="57" t="str">
        <f t="shared" si="0"/>
        <v>Wei</v>
      </c>
      <c r="E21" s="56" t="str">
        <f t="shared" si="1"/>
        <v>YinGui Wei</v>
      </c>
      <c r="F21" s="56">
        <v>2</v>
      </c>
    </row>
    <row r="22" spans="1:6" x14ac:dyDescent="0.25">
      <c r="A22" s="56" t="s">
        <v>34</v>
      </c>
      <c r="B22" s="56">
        <f t="shared" si="2"/>
        <v>21</v>
      </c>
      <c r="C22" s="56" t="s">
        <v>116</v>
      </c>
      <c r="D22" s="57" t="str">
        <f t="shared" si="0"/>
        <v>Shen</v>
      </c>
      <c r="E22" s="56" t="str">
        <f t="shared" si="1"/>
        <v>YinJia Shen</v>
      </c>
      <c r="F22" s="56">
        <v>2</v>
      </c>
    </row>
    <row r="23" spans="1:6" x14ac:dyDescent="0.25">
      <c r="A23" s="56" t="s">
        <v>34</v>
      </c>
      <c r="B23" s="56">
        <f t="shared" si="2"/>
        <v>22</v>
      </c>
      <c r="C23" s="56" t="s">
        <v>117</v>
      </c>
      <c r="D23" s="57" t="str">
        <f t="shared" si="0"/>
        <v>You</v>
      </c>
      <c r="E23" s="56" t="str">
        <f t="shared" si="1"/>
        <v>YinYi You</v>
      </c>
      <c r="F23" s="56">
        <v>2</v>
      </c>
    </row>
    <row r="24" spans="1:6" x14ac:dyDescent="0.25">
      <c r="A24" s="56" t="s">
        <v>34</v>
      </c>
      <c r="B24" s="56">
        <f t="shared" si="2"/>
        <v>23</v>
      </c>
      <c r="C24" s="56" t="s">
        <v>100</v>
      </c>
      <c r="D24" s="57" t="str">
        <f t="shared" si="0"/>
        <v>Xu</v>
      </c>
      <c r="E24" s="56" t="str">
        <f t="shared" si="1"/>
        <v>YinBing Xu</v>
      </c>
      <c r="F24" s="56">
        <v>2</v>
      </c>
    </row>
    <row r="25" spans="1:6" x14ac:dyDescent="0.25">
      <c r="A25" s="56" t="s">
        <v>34</v>
      </c>
      <c r="B25" s="56">
        <f t="shared" si="2"/>
        <v>24</v>
      </c>
      <c r="C25" s="56" t="s">
        <v>103</v>
      </c>
      <c r="D25" s="57" t="str">
        <f t="shared" si="0"/>
        <v>Hai</v>
      </c>
      <c r="E25" s="56" t="str">
        <f t="shared" si="1"/>
        <v>YinDing Hai</v>
      </c>
      <c r="F25" s="56">
        <v>2</v>
      </c>
    </row>
    <row r="26" spans="1:6" x14ac:dyDescent="0.25">
      <c r="A26" s="56" t="s">
        <v>34</v>
      </c>
      <c r="B26" s="56">
        <f t="shared" si="2"/>
        <v>25</v>
      </c>
      <c r="C26" s="56" t="s">
        <v>123</v>
      </c>
      <c r="D26" s="57" t="str">
        <f t="shared" si="0"/>
        <v>Zi</v>
      </c>
      <c r="E26" s="56" t="str">
        <f t="shared" si="1"/>
        <v>YinWu Zi</v>
      </c>
      <c r="F26" s="56">
        <v>4</v>
      </c>
    </row>
    <row r="27" spans="1:6" x14ac:dyDescent="0.25">
      <c r="A27" s="56" t="s">
        <v>34</v>
      </c>
      <c r="B27" s="56">
        <f t="shared" si="2"/>
        <v>26</v>
      </c>
      <c r="C27" s="56" t="s">
        <v>107</v>
      </c>
      <c r="D27" s="57" t="str">
        <f t="shared" si="0"/>
        <v>Chou</v>
      </c>
      <c r="E27" s="56" t="str">
        <f t="shared" si="1"/>
        <v>YinJi Chou</v>
      </c>
      <c r="F27" s="56">
        <v>2</v>
      </c>
    </row>
    <row r="28" spans="1:6" x14ac:dyDescent="0.25">
      <c r="A28" s="56" t="s">
        <v>34</v>
      </c>
      <c r="B28" s="56">
        <f t="shared" si="2"/>
        <v>27</v>
      </c>
      <c r="C28" s="56" t="s">
        <v>108</v>
      </c>
      <c r="D28" s="57" t="str">
        <f t="shared" si="0"/>
        <v>Yin</v>
      </c>
      <c r="E28" s="56" t="str">
        <f t="shared" si="1"/>
        <v>YinGeng Yin</v>
      </c>
      <c r="F28" s="56">
        <v>2</v>
      </c>
    </row>
    <row r="29" spans="1:6" x14ac:dyDescent="0.25">
      <c r="A29" s="56" t="s">
        <v>34</v>
      </c>
      <c r="B29" s="56">
        <f t="shared" si="2"/>
        <v>28</v>
      </c>
      <c r="C29" s="56" t="s">
        <v>110</v>
      </c>
      <c r="D29" s="57" t="str">
        <f t="shared" si="0"/>
        <v>Mao</v>
      </c>
      <c r="E29" s="56" t="str">
        <f t="shared" si="1"/>
        <v>YinXin Mao</v>
      </c>
      <c r="F29" s="56">
        <v>2</v>
      </c>
    </row>
    <row r="30" spans="1:6" x14ac:dyDescent="0.25">
      <c r="A30" s="56" t="s">
        <v>34</v>
      </c>
      <c r="B30" s="56">
        <f t="shared" si="2"/>
        <v>29</v>
      </c>
      <c r="C30" s="56" t="s">
        <v>122</v>
      </c>
      <c r="D30" s="57" t="str">
        <f t="shared" si="0"/>
        <v>Chen</v>
      </c>
      <c r="E30" s="56" t="str">
        <f t="shared" si="1"/>
        <v>YinRen Chen</v>
      </c>
      <c r="F30" s="56">
        <v>2</v>
      </c>
    </row>
    <row r="31" spans="1:6" x14ac:dyDescent="0.25">
      <c r="A31" s="56" t="s">
        <v>34</v>
      </c>
      <c r="B31" s="56">
        <f t="shared" si="2"/>
        <v>30</v>
      </c>
      <c r="C31" s="56" t="s">
        <v>124</v>
      </c>
      <c r="D31" s="57" t="str">
        <f t="shared" si="0"/>
        <v>Si</v>
      </c>
      <c r="E31" s="56" t="str">
        <f t="shared" si="1"/>
        <v>YinGui Si</v>
      </c>
      <c r="F31" s="56">
        <v>2</v>
      </c>
    </row>
    <row r="32" spans="1:6" x14ac:dyDescent="0.25">
      <c r="A32" s="56" t="s">
        <v>34</v>
      </c>
      <c r="B32" s="56">
        <f t="shared" si="2"/>
        <v>31</v>
      </c>
      <c r="C32" s="56" t="s">
        <v>125</v>
      </c>
      <c r="D32" s="57" t="str">
        <f t="shared" si="0"/>
        <v>Wu</v>
      </c>
      <c r="E32" s="56" t="str">
        <f t="shared" si="1"/>
        <v>YinJia Wu</v>
      </c>
      <c r="F32" s="56">
        <v>4</v>
      </c>
    </row>
    <row r="33" spans="1:6" x14ac:dyDescent="0.25">
      <c r="A33" s="56" t="s">
        <v>34</v>
      </c>
      <c r="B33" s="56">
        <f t="shared" si="2"/>
        <v>32</v>
      </c>
      <c r="C33" s="56" t="s">
        <v>126</v>
      </c>
      <c r="D33" s="57" t="str">
        <f t="shared" si="0"/>
        <v>Wei</v>
      </c>
      <c r="E33" s="56" t="str">
        <f t="shared" si="1"/>
        <v>YinYi Wei</v>
      </c>
      <c r="F33" s="56">
        <v>1</v>
      </c>
    </row>
    <row r="34" spans="1:6" x14ac:dyDescent="0.25">
      <c r="A34" s="56" t="s">
        <v>34</v>
      </c>
      <c r="B34" s="56">
        <f t="shared" si="2"/>
        <v>33</v>
      </c>
      <c r="C34" s="56" t="s">
        <v>129</v>
      </c>
      <c r="D34" s="57" t="str">
        <f t="shared" si="0"/>
        <v>Shen</v>
      </c>
      <c r="E34" s="56" t="str">
        <f t="shared" si="1"/>
        <v>YinBing Shen</v>
      </c>
      <c r="F34" s="56">
        <v>2</v>
      </c>
    </row>
    <row r="35" spans="1:6" x14ac:dyDescent="0.25">
      <c r="A35" s="56" t="s">
        <v>34</v>
      </c>
      <c r="B35" s="56">
        <f t="shared" si="2"/>
        <v>34</v>
      </c>
      <c r="C35" s="56" t="s">
        <v>131</v>
      </c>
      <c r="D35" s="57" t="str">
        <f t="shared" si="0"/>
        <v>You</v>
      </c>
      <c r="E35" s="56" t="str">
        <f t="shared" si="1"/>
        <v>YinDing You</v>
      </c>
      <c r="F35" s="56">
        <v>4</v>
      </c>
    </row>
    <row r="36" spans="1:6" x14ac:dyDescent="0.25">
      <c r="A36" s="56" t="s">
        <v>34</v>
      </c>
      <c r="B36" s="56">
        <f t="shared" si="2"/>
        <v>35</v>
      </c>
      <c r="C36" s="56" t="s">
        <v>118</v>
      </c>
      <c r="D36" s="57" t="str">
        <f t="shared" si="0"/>
        <v>Xu</v>
      </c>
      <c r="E36" s="56" t="str">
        <f t="shared" si="1"/>
        <v>YinWu Xu</v>
      </c>
      <c r="F36" s="56">
        <v>1</v>
      </c>
    </row>
    <row r="37" spans="1:6" x14ac:dyDescent="0.25">
      <c r="A37" s="56" t="s">
        <v>34</v>
      </c>
      <c r="B37" s="56">
        <f t="shared" si="2"/>
        <v>36</v>
      </c>
      <c r="C37" s="56" t="s">
        <v>119</v>
      </c>
      <c r="D37" s="57" t="str">
        <f t="shared" si="0"/>
        <v>Hai</v>
      </c>
      <c r="E37" s="56" t="str">
        <f t="shared" si="1"/>
        <v>YinJi Hai</v>
      </c>
      <c r="F37" s="56">
        <v>2</v>
      </c>
    </row>
    <row r="38" spans="1:6" x14ac:dyDescent="0.25">
      <c r="A38" s="56" t="s">
        <v>34</v>
      </c>
      <c r="B38" s="56">
        <f t="shared" si="2"/>
        <v>37</v>
      </c>
      <c r="C38" s="56" t="s">
        <v>120</v>
      </c>
      <c r="D38" s="57" t="str">
        <f t="shared" si="0"/>
        <v>Zi</v>
      </c>
      <c r="E38" s="56" t="str">
        <f t="shared" si="1"/>
        <v>YinGeng Zi</v>
      </c>
      <c r="F38" s="56">
        <v>4</v>
      </c>
    </row>
    <row r="39" spans="1:6" x14ac:dyDescent="0.25">
      <c r="A39" s="56" t="s">
        <v>34</v>
      </c>
      <c r="B39" s="56">
        <f t="shared" si="2"/>
        <v>38</v>
      </c>
      <c r="C39" s="56" t="s">
        <v>121</v>
      </c>
      <c r="D39" s="57" t="str">
        <f t="shared" si="0"/>
        <v>Chou</v>
      </c>
      <c r="E39" s="56" t="str">
        <f t="shared" si="1"/>
        <v>YinXin Chou</v>
      </c>
      <c r="F39" s="56">
        <v>2</v>
      </c>
    </row>
    <row r="40" spans="1:6" x14ac:dyDescent="0.25">
      <c r="A40" s="56" t="s">
        <v>34</v>
      </c>
      <c r="B40" s="56">
        <f t="shared" si="2"/>
        <v>39</v>
      </c>
      <c r="C40" s="56" t="s">
        <v>132</v>
      </c>
      <c r="D40" s="57" t="str">
        <f t="shared" si="0"/>
        <v>Yin</v>
      </c>
      <c r="E40" s="56" t="str">
        <f t="shared" si="1"/>
        <v>YinRen Yin</v>
      </c>
      <c r="F40" s="56">
        <v>2</v>
      </c>
    </row>
    <row r="41" spans="1:6" x14ac:dyDescent="0.25">
      <c r="A41" s="56" t="s">
        <v>34</v>
      </c>
      <c r="B41" s="56">
        <f t="shared" si="2"/>
        <v>40</v>
      </c>
      <c r="C41" s="56" t="s">
        <v>133</v>
      </c>
      <c r="D41" s="57" t="str">
        <f t="shared" si="0"/>
        <v>Mao</v>
      </c>
      <c r="E41" s="56" t="str">
        <f t="shared" si="1"/>
        <v>YinGui Mao</v>
      </c>
      <c r="F41" s="56">
        <v>2</v>
      </c>
    </row>
    <row r="42" spans="1:6" x14ac:dyDescent="0.25">
      <c r="A42" s="56" t="s">
        <v>34</v>
      </c>
      <c r="B42" s="56">
        <f t="shared" si="2"/>
        <v>41</v>
      </c>
      <c r="C42" s="56" t="s">
        <v>139</v>
      </c>
      <c r="D42" s="57" t="str">
        <f t="shared" si="0"/>
        <v>Chen</v>
      </c>
      <c r="E42" s="56" t="str">
        <f t="shared" si="1"/>
        <v>YinJia Chen</v>
      </c>
      <c r="F42" s="56">
        <v>1</v>
      </c>
    </row>
    <row r="43" spans="1:6" x14ac:dyDescent="0.25">
      <c r="A43" s="56" t="s">
        <v>34</v>
      </c>
      <c r="B43" s="56">
        <f t="shared" si="2"/>
        <v>42</v>
      </c>
      <c r="C43" s="56" t="s">
        <v>140</v>
      </c>
      <c r="D43" s="57" t="str">
        <f t="shared" si="0"/>
        <v>Si</v>
      </c>
      <c r="E43" s="56" t="str">
        <f t="shared" si="1"/>
        <v>YinYi Si</v>
      </c>
      <c r="F43" s="56">
        <v>2</v>
      </c>
    </row>
    <row r="44" spans="1:6" x14ac:dyDescent="0.25">
      <c r="A44" s="56" t="s">
        <v>34</v>
      </c>
      <c r="B44" s="56">
        <f t="shared" si="2"/>
        <v>43</v>
      </c>
      <c r="C44" s="56" t="s">
        <v>136</v>
      </c>
      <c r="D44" s="57" t="str">
        <f t="shared" si="0"/>
        <v>Wu</v>
      </c>
      <c r="E44" s="56" t="str">
        <f t="shared" si="1"/>
        <v>YinBing Wu</v>
      </c>
      <c r="F44" s="56">
        <v>5</v>
      </c>
    </row>
    <row r="45" spans="1:6" x14ac:dyDescent="0.25">
      <c r="A45" s="56" t="s">
        <v>34</v>
      </c>
      <c r="B45" s="56">
        <f t="shared" si="2"/>
        <v>44</v>
      </c>
      <c r="C45" s="56" t="s">
        <v>137</v>
      </c>
      <c r="D45" s="57" t="str">
        <f t="shared" si="0"/>
        <v>Wei</v>
      </c>
      <c r="E45" s="56" t="str">
        <f t="shared" si="1"/>
        <v>YinDing Wei</v>
      </c>
      <c r="F45" s="56">
        <v>2</v>
      </c>
    </row>
    <row r="46" spans="1:6" x14ac:dyDescent="0.25">
      <c r="A46" s="56" t="s">
        <v>34</v>
      </c>
      <c r="B46" s="56">
        <f t="shared" si="2"/>
        <v>45</v>
      </c>
      <c r="C46" s="56" t="s">
        <v>95</v>
      </c>
      <c r="D46" s="57" t="str">
        <f t="shared" si="0"/>
        <v>Shen</v>
      </c>
      <c r="E46" s="56" t="str">
        <f t="shared" si="1"/>
        <v>YinWu Shen</v>
      </c>
      <c r="F46" s="56">
        <v>2</v>
      </c>
    </row>
    <row r="47" spans="1:6" x14ac:dyDescent="0.25">
      <c r="A47" s="56" t="s">
        <v>34</v>
      </c>
      <c r="B47" s="56">
        <f t="shared" si="2"/>
        <v>46</v>
      </c>
      <c r="C47" s="56" t="s">
        <v>127</v>
      </c>
      <c r="D47" s="57" t="str">
        <f t="shared" si="0"/>
        <v>You</v>
      </c>
      <c r="E47" s="56" t="str">
        <f t="shared" si="1"/>
        <v>YinJi You</v>
      </c>
      <c r="F47" s="56">
        <v>2</v>
      </c>
    </row>
    <row r="48" spans="1:6" x14ac:dyDescent="0.25">
      <c r="A48" s="56" t="s">
        <v>34</v>
      </c>
      <c r="B48" s="56">
        <f t="shared" si="2"/>
        <v>47</v>
      </c>
      <c r="C48" s="56" t="s">
        <v>141</v>
      </c>
      <c r="D48" s="57" t="str">
        <f t="shared" si="0"/>
        <v>Xu</v>
      </c>
      <c r="E48" s="56" t="str">
        <f t="shared" si="1"/>
        <v>YinGeng Xu</v>
      </c>
      <c r="F48" s="56">
        <v>2</v>
      </c>
    </row>
    <row r="49" spans="1:6" x14ac:dyDescent="0.25">
      <c r="A49" s="56" t="s">
        <v>34</v>
      </c>
      <c r="B49" s="56">
        <f t="shared" si="2"/>
        <v>48</v>
      </c>
      <c r="C49" s="56" t="s">
        <v>142</v>
      </c>
      <c r="D49" s="57" t="str">
        <f t="shared" si="0"/>
        <v>Hai</v>
      </c>
      <c r="E49" s="56" t="str">
        <f t="shared" si="1"/>
        <v>YinXin Hai</v>
      </c>
      <c r="F49" s="56">
        <v>2</v>
      </c>
    </row>
    <row r="50" spans="1:6" x14ac:dyDescent="0.25">
      <c r="A50" s="56" t="s">
        <v>34</v>
      </c>
      <c r="B50" s="56">
        <f t="shared" si="2"/>
        <v>49</v>
      </c>
      <c r="C50" s="56" t="s">
        <v>128</v>
      </c>
      <c r="D50" s="57" t="str">
        <f t="shared" si="0"/>
        <v>Zi</v>
      </c>
      <c r="E50" s="56" t="str">
        <f t="shared" si="1"/>
        <v>YinRen Zi</v>
      </c>
      <c r="F50" s="56">
        <v>2</v>
      </c>
    </row>
    <row r="51" spans="1:6" x14ac:dyDescent="0.25">
      <c r="A51" s="56" t="s">
        <v>34</v>
      </c>
      <c r="B51" s="56">
        <f t="shared" si="2"/>
        <v>50</v>
      </c>
      <c r="C51" s="56" t="s">
        <v>130</v>
      </c>
      <c r="D51" s="57" t="str">
        <f t="shared" si="0"/>
        <v>Chou</v>
      </c>
      <c r="E51" s="56" t="str">
        <f t="shared" si="1"/>
        <v>YinGui Chou</v>
      </c>
      <c r="F51" s="56">
        <v>2</v>
      </c>
    </row>
    <row r="52" spans="1:6" x14ac:dyDescent="0.25">
      <c r="A52" s="56" t="s">
        <v>34</v>
      </c>
      <c r="B52" s="56">
        <f t="shared" si="2"/>
        <v>51</v>
      </c>
      <c r="C52" s="56" t="s">
        <v>143</v>
      </c>
      <c r="D52" s="57" t="str">
        <f t="shared" si="0"/>
        <v>Yin</v>
      </c>
      <c r="E52" s="56" t="str">
        <f t="shared" si="1"/>
        <v>YinJia Yin</v>
      </c>
      <c r="F52" s="56">
        <v>2</v>
      </c>
    </row>
    <row r="53" spans="1:6" x14ac:dyDescent="0.25">
      <c r="A53" s="56" t="s">
        <v>34</v>
      </c>
      <c r="B53" s="56">
        <f t="shared" si="2"/>
        <v>52</v>
      </c>
      <c r="C53" s="56" t="s">
        <v>144</v>
      </c>
      <c r="D53" s="57" t="str">
        <f t="shared" si="0"/>
        <v>Mao</v>
      </c>
      <c r="E53" s="56" t="str">
        <f t="shared" si="1"/>
        <v>YinYi Mao</v>
      </c>
      <c r="F53" s="56">
        <v>2</v>
      </c>
    </row>
    <row r="54" spans="1:6" x14ac:dyDescent="0.25">
      <c r="A54" s="56" t="s">
        <v>34</v>
      </c>
      <c r="B54" s="56">
        <f t="shared" si="2"/>
        <v>53</v>
      </c>
      <c r="C54" s="56" t="s">
        <v>134</v>
      </c>
      <c r="D54" s="57" t="str">
        <f t="shared" si="0"/>
        <v>Chen</v>
      </c>
      <c r="E54" s="56" t="str">
        <f t="shared" si="1"/>
        <v>YinBing Chen</v>
      </c>
      <c r="F54" s="56">
        <v>2</v>
      </c>
    </row>
    <row r="55" spans="1:6" x14ac:dyDescent="0.25">
      <c r="A55" s="56" t="s">
        <v>34</v>
      </c>
      <c r="B55" s="56">
        <f t="shared" si="2"/>
        <v>54</v>
      </c>
      <c r="C55" s="56" t="s">
        <v>135</v>
      </c>
      <c r="D55" s="57" t="str">
        <f t="shared" si="0"/>
        <v>Si</v>
      </c>
      <c r="E55" s="56" t="str">
        <f t="shared" si="1"/>
        <v>YinDing Si</v>
      </c>
      <c r="F55" s="56">
        <v>2</v>
      </c>
    </row>
    <row r="56" spans="1:6" x14ac:dyDescent="0.25">
      <c r="A56" s="56" t="s">
        <v>34</v>
      </c>
      <c r="B56" s="56">
        <f t="shared" si="2"/>
        <v>55</v>
      </c>
      <c r="C56" s="56" t="s">
        <v>88</v>
      </c>
      <c r="D56" s="57" t="str">
        <f t="shared" si="0"/>
        <v>Wu</v>
      </c>
      <c r="E56" s="56" t="str">
        <f t="shared" si="1"/>
        <v>YinWu Wu</v>
      </c>
      <c r="F56" s="56">
        <v>4</v>
      </c>
    </row>
    <row r="57" spans="1:6" x14ac:dyDescent="0.25">
      <c r="A57" s="56" t="s">
        <v>34</v>
      </c>
      <c r="B57" s="56">
        <f t="shared" si="2"/>
        <v>56</v>
      </c>
      <c r="C57" s="56" t="s">
        <v>91</v>
      </c>
      <c r="D57" s="57" t="str">
        <f t="shared" si="0"/>
        <v>Wei</v>
      </c>
      <c r="E57" s="56" t="str">
        <f t="shared" si="1"/>
        <v>YinJi Wei</v>
      </c>
      <c r="F57" s="56">
        <v>2</v>
      </c>
    </row>
    <row r="58" spans="1:6" x14ac:dyDescent="0.25">
      <c r="A58" s="56" t="s">
        <v>34</v>
      </c>
      <c r="B58" s="56">
        <f t="shared" si="2"/>
        <v>57</v>
      </c>
      <c r="C58" s="56" t="s">
        <v>138</v>
      </c>
      <c r="D58" s="57" t="str">
        <f t="shared" si="0"/>
        <v>Shen</v>
      </c>
      <c r="E58" s="56" t="str">
        <f t="shared" si="1"/>
        <v>YinGeng Shen</v>
      </c>
      <c r="F58" s="56">
        <v>1</v>
      </c>
    </row>
    <row r="59" spans="1:6" x14ac:dyDescent="0.25">
      <c r="A59" s="56" t="s">
        <v>34</v>
      </c>
      <c r="B59" s="56">
        <f t="shared" si="2"/>
        <v>58</v>
      </c>
      <c r="C59" s="56" t="s">
        <v>97</v>
      </c>
      <c r="D59" s="57" t="str">
        <f t="shared" si="0"/>
        <v>You</v>
      </c>
      <c r="E59" s="56" t="str">
        <f t="shared" si="1"/>
        <v>YinXin You</v>
      </c>
      <c r="F59" s="56">
        <v>1</v>
      </c>
    </row>
    <row r="60" spans="1:6" x14ac:dyDescent="0.25">
      <c r="A60" s="56" t="s">
        <v>34</v>
      </c>
      <c r="B60" s="56">
        <f t="shared" si="2"/>
        <v>59</v>
      </c>
      <c r="C60" s="56" t="s">
        <v>101</v>
      </c>
      <c r="D60" s="57" t="str">
        <f t="shared" si="0"/>
        <v>Xu</v>
      </c>
      <c r="E60" s="56" t="str">
        <f t="shared" si="1"/>
        <v>YinRen Xu</v>
      </c>
      <c r="F60" s="56">
        <v>1</v>
      </c>
    </row>
    <row r="61" spans="1:6" x14ac:dyDescent="0.25">
      <c r="A61" s="56" t="s">
        <v>34</v>
      </c>
      <c r="B61" s="56">
        <f t="shared" si="2"/>
        <v>60</v>
      </c>
      <c r="C61" s="56" t="s">
        <v>87</v>
      </c>
      <c r="D61" s="57" t="str">
        <f t="shared" si="0"/>
        <v>Hai</v>
      </c>
      <c r="E61" s="56" t="str">
        <f t="shared" si="1"/>
        <v>YinGui Hai</v>
      </c>
      <c r="F61" s="56">
        <v>2</v>
      </c>
    </row>
    <row r="62" spans="1:6" x14ac:dyDescent="0.25">
      <c r="A62" s="56" t="s">
        <v>35</v>
      </c>
      <c r="B62" s="56">
        <f t="shared" si="2"/>
        <v>61</v>
      </c>
      <c r="C62" s="56" t="s">
        <v>85</v>
      </c>
      <c r="D62" s="57" t="str">
        <f>RIGHT(C62,LEN(C62)-SEARCH(" ",C62,1))</f>
        <v>Zi</v>
      </c>
      <c r="E62" s="56" t="str">
        <f t="shared" si="1"/>
        <v>MaoJia Zi</v>
      </c>
      <c r="F62" s="56">
        <v>2</v>
      </c>
    </row>
    <row r="63" spans="1:6" x14ac:dyDescent="0.25">
      <c r="A63" s="56" t="s">
        <v>35</v>
      </c>
      <c r="B63" s="56">
        <f t="shared" si="2"/>
        <v>62</v>
      </c>
      <c r="C63" s="56" t="s">
        <v>86</v>
      </c>
      <c r="D63" s="57" t="str">
        <f t="shared" si="0"/>
        <v>Chou</v>
      </c>
      <c r="E63" s="56" t="str">
        <f t="shared" si="1"/>
        <v>MaoYi Chou</v>
      </c>
      <c r="F63" s="56">
        <v>2</v>
      </c>
    </row>
    <row r="64" spans="1:6" x14ac:dyDescent="0.25">
      <c r="A64" s="56" t="s">
        <v>35</v>
      </c>
      <c r="B64" s="56">
        <f t="shared" si="2"/>
        <v>63</v>
      </c>
      <c r="C64" s="56" t="s">
        <v>90</v>
      </c>
      <c r="D64" s="57" t="str">
        <f t="shared" si="0"/>
        <v>Yin</v>
      </c>
      <c r="E64" s="56" t="str">
        <f t="shared" si="1"/>
        <v>MaoBing Yin</v>
      </c>
      <c r="F64" s="56">
        <v>2</v>
      </c>
    </row>
    <row r="65" spans="1:6" x14ac:dyDescent="0.25">
      <c r="A65" s="56" t="s">
        <v>35</v>
      </c>
      <c r="B65" s="56">
        <f t="shared" si="2"/>
        <v>64</v>
      </c>
      <c r="C65" s="56" t="s">
        <v>93</v>
      </c>
      <c r="D65" s="57" t="str">
        <f t="shared" si="0"/>
        <v>Mao</v>
      </c>
      <c r="E65" s="56" t="str">
        <f t="shared" si="1"/>
        <v>MaoDing Mao</v>
      </c>
      <c r="F65" s="56">
        <v>2</v>
      </c>
    </row>
    <row r="66" spans="1:6" x14ac:dyDescent="0.25">
      <c r="A66" s="56" t="s">
        <v>35</v>
      </c>
      <c r="B66" s="56">
        <f t="shared" si="2"/>
        <v>65</v>
      </c>
      <c r="C66" s="56" t="s">
        <v>96</v>
      </c>
      <c r="D66" s="57" t="str">
        <f t="shared" si="0"/>
        <v>Chen</v>
      </c>
      <c r="E66" s="56" t="str">
        <f t="shared" si="1"/>
        <v>MaoWu Chen</v>
      </c>
      <c r="F66" s="56">
        <v>1</v>
      </c>
    </row>
    <row r="67" spans="1:6" x14ac:dyDescent="0.25">
      <c r="A67" s="56" t="s">
        <v>35</v>
      </c>
      <c r="B67" s="56">
        <f t="shared" si="2"/>
        <v>66</v>
      </c>
      <c r="C67" s="56" t="s">
        <v>99</v>
      </c>
      <c r="D67" s="57" t="str">
        <f t="shared" ref="D67:D121" si="3">RIGHT(C67,LEN(C67)-SEARCH(" ",C67,1))</f>
        <v>Si</v>
      </c>
      <c r="E67" s="56" t="str">
        <f t="shared" ref="E67:E130" si="4">CONCATENATE(A67,C67)</f>
        <v>MaoJi Si</v>
      </c>
      <c r="F67" s="56">
        <v>3</v>
      </c>
    </row>
    <row r="68" spans="1:6" x14ac:dyDescent="0.25">
      <c r="A68" s="56" t="s">
        <v>35</v>
      </c>
      <c r="B68" s="56">
        <f t="shared" ref="B68:B131" si="5">B67+1</f>
        <v>67</v>
      </c>
      <c r="C68" s="56" t="s">
        <v>102</v>
      </c>
      <c r="D68" s="57" t="str">
        <f t="shared" si="3"/>
        <v>Wu</v>
      </c>
      <c r="E68" s="56" t="str">
        <f t="shared" si="4"/>
        <v>MaoGeng Wu</v>
      </c>
      <c r="F68" s="56">
        <v>2</v>
      </c>
    </row>
    <row r="69" spans="1:6" x14ac:dyDescent="0.25">
      <c r="A69" s="56" t="s">
        <v>35</v>
      </c>
      <c r="B69" s="56">
        <f t="shared" si="5"/>
        <v>68</v>
      </c>
      <c r="C69" s="56" t="s">
        <v>104</v>
      </c>
      <c r="D69" s="57" t="str">
        <f t="shared" si="3"/>
        <v>Wei</v>
      </c>
      <c r="E69" s="56" t="str">
        <f t="shared" si="4"/>
        <v>MaoXin Wei</v>
      </c>
      <c r="F69" s="56">
        <v>2</v>
      </c>
    </row>
    <row r="70" spans="1:6" x14ac:dyDescent="0.25">
      <c r="A70" s="56" t="s">
        <v>35</v>
      </c>
      <c r="B70" s="56">
        <f t="shared" si="5"/>
        <v>69</v>
      </c>
      <c r="C70" s="56" t="s">
        <v>94</v>
      </c>
      <c r="D70" s="57" t="str">
        <f t="shared" si="3"/>
        <v>Shen</v>
      </c>
      <c r="E70" s="56" t="str">
        <f t="shared" si="4"/>
        <v>MaoRen Shen</v>
      </c>
      <c r="F70" s="56">
        <v>4</v>
      </c>
    </row>
    <row r="71" spans="1:6" x14ac:dyDescent="0.25">
      <c r="A71" s="56" t="s">
        <v>35</v>
      </c>
      <c r="B71" s="56">
        <f t="shared" si="5"/>
        <v>70</v>
      </c>
      <c r="C71" s="56" t="s">
        <v>98</v>
      </c>
      <c r="D71" s="57" t="str">
        <f t="shared" si="3"/>
        <v>You</v>
      </c>
      <c r="E71" s="56" t="str">
        <f t="shared" si="4"/>
        <v>MaoGui You</v>
      </c>
      <c r="F71" s="56">
        <v>2</v>
      </c>
    </row>
    <row r="72" spans="1:6" x14ac:dyDescent="0.25">
      <c r="A72" s="56" t="s">
        <v>35</v>
      </c>
      <c r="B72" s="56">
        <f t="shared" si="5"/>
        <v>71</v>
      </c>
      <c r="C72" s="56" t="s">
        <v>109</v>
      </c>
      <c r="D72" s="57" t="str">
        <f t="shared" si="3"/>
        <v>Xu</v>
      </c>
      <c r="E72" s="56" t="str">
        <f t="shared" si="4"/>
        <v>MaoJia Xu</v>
      </c>
      <c r="F72" s="56">
        <v>2</v>
      </c>
    </row>
    <row r="73" spans="1:6" x14ac:dyDescent="0.25">
      <c r="A73" s="56" t="s">
        <v>35</v>
      </c>
      <c r="B73" s="56">
        <f t="shared" si="5"/>
        <v>72</v>
      </c>
      <c r="C73" s="56" t="s">
        <v>111</v>
      </c>
      <c r="D73" s="57" t="str">
        <f t="shared" si="3"/>
        <v>Hai</v>
      </c>
      <c r="E73" s="56" t="str">
        <f t="shared" si="4"/>
        <v>MaoYi Hai</v>
      </c>
      <c r="F73" s="56">
        <v>4</v>
      </c>
    </row>
    <row r="74" spans="1:6" x14ac:dyDescent="0.25">
      <c r="A74" s="56" t="s">
        <v>35</v>
      </c>
      <c r="B74" s="56">
        <f t="shared" si="5"/>
        <v>73</v>
      </c>
      <c r="C74" s="56" t="s">
        <v>105</v>
      </c>
      <c r="D74" s="57" t="str">
        <f t="shared" si="3"/>
        <v>Zi</v>
      </c>
      <c r="E74" s="56" t="str">
        <f t="shared" si="4"/>
        <v>MaoBing Zi</v>
      </c>
      <c r="F74" s="56">
        <v>2</v>
      </c>
    </row>
    <row r="75" spans="1:6" x14ac:dyDescent="0.25">
      <c r="A75" s="56" t="s">
        <v>35</v>
      </c>
      <c r="B75" s="56">
        <f t="shared" si="5"/>
        <v>74</v>
      </c>
      <c r="C75" s="56" t="s">
        <v>106</v>
      </c>
      <c r="D75" s="57" t="str">
        <f t="shared" si="3"/>
        <v>Chou</v>
      </c>
      <c r="E75" s="56" t="str">
        <f t="shared" si="4"/>
        <v>MaoDing Chou</v>
      </c>
      <c r="F75" s="56">
        <v>1</v>
      </c>
    </row>
    <row r="76" spans="1:6" x14ac:dyDescent="0.25">
      <c r="A76" s="56" t="s">
        <v>35</v>
      </c>
      <c r="B76" s="56">
        <f t="shared" si="5"/>
        <v>75</v>
      </c>
      <c r="C76" s="56" t="s">
        <v>114</v>
      </c>
      <c r="D76" s="57" t="str">
        <f t="shared" si="3"/>
        <v>Yin</v>
      </c>
      <c r="E76" s="56" t="str">
        <f t="shared" si="4"/>
        <v>MaoWu Yin</v>
      </c>
      <c r="F76" s="56">
        <v>2</v>
      </c>
    </row>
    <row r="77" spans="1:6" x14ac:dyDescent="0.25">
      <c r="A77" s="56" t="s">
        <v>35</v>
      </c>
      <c r="B77" s="56">
        <f t="shared" si="5"/>
        <v>76</v>
      </c>
      <c r="C77" s="56" t="s">
        <v>115</v>
      </c>
      <c r="D77" s="57" t="str">
        <f t="shared" si="3"/>
        <v>Mao</v>
      </c>
      <c r="E77" s="56" t="str">
        <f t="shared" si="4"/>
        <v>MaoJi Mao</v>
      </c>
      <c r="F77" s="56">
        <v>2</v>
      </c>
    </row>
    <row r="78" spans="1:6" x14ac:dyDescent="0.25">
      <c r="A78" s="56" t="s">
        <v>35</v>
      </c>
      <c r="B78" s="56">
        <f t="shared" si="5"/>
        <v>77</v>
      </c>
      <c r="C78" s="56" t="s">
        <v>112</v>
      </c>
      <c r="D78" s="57" t="str">
        <f t="shared" si="3"/>
        <v>Chen</v>
      </c>
      <c r="E78" s="56" t="str">
        <f t="shared" si="4"/>
        <v>MaoGeng Chen</v>
      </c>
      <c r="F78" s="56">
        <v>2</v>
      </c>
    </row>
    <row r="79" spans="1:6" x14ac:dyDescent="0.25">
      <c r="A79" s="56" t="s">
        <v>35</v>
      </c>
      <c r="B79" s="56">
        <f t="shared" si="5"/>
        <v>78</v>
      </c>
      <c r="C79" s="56" t="s">
        <v>113</v>
      </c>
      <c r="D79" s="57" t="str">
        <f t="shared" si="3"/>
        <v>Si</v>
      </c>
      <c r="E79" s="56" t="str">
        <f t="shared" si="4"/>
        <v>MaoXin Si</v>
      </c>
      <c r="F79" s="56">
        <v>3</v>
      </c>
    </row>
    <row r="80" spans="1:6" x14ac:dyDescent="0.25">
      <c r="A80" s="56" t="s">
        <v>35</v>
      </c>
      <c r="B80" s="56">
        <f t="shared" si="5"/>
        <v>79</v>
      </c>
      <c r="C80" s="56" t="s">
        <v>89</v>
      </c>
      <c r="D80" s="57" t="str">
        <f t="shared" si="3"/>
        <v>Wu</v>
      </c>
      <c r="E80" s="56" t="str">
        <f t="shared" si="4"/>
        <v>MaoRen Wu</v>
      </c>
      <c r="F80" s="56">
        <v>2</v>
      </c>
    </row>
    <row r="81" spans="1:6" x14ac:dyDescent="0.25">
      <c r="A81" s="56" t="s">
        <v>35</v>
      </c>
      <c r="B81" s="56">
        <f t="shared" si="5"/>
        <v>80</v>
      </c>
      <c r="C81" s="56" t="s">
        <v>92</v>
      </c>
      <c r="D81" s="57" t="str">
        <f t="shared" si="3"/>
        <v>Wei</v>
      </c>
      <c r="E81" s="56" t="str">
        <f t="shared" si="4"/>
        <v>MaoGui Wei</v>
      </c>
      <c r="F81" s="56">
        <v>4</v>
      </c>
    </row>
    <row r="82" spans="1:6" x14ac:dyDescent="0.25">
      <c r="A82" s="56" t="s">
        <v>35</v>
      </c>
      <c r="B82" s="56">
        <f t="shared" si="5"/>
        <v>81</v>
      </c>
      <c r="C82" s="56" t="s">
        <v>116</v>
      </c>
      <c r="D82" s="57" t="str">
        <f t="shared" si="3"/>
        <v>Shen</v>
      </c>
      <c r="E82" s="56" t="str">
        <f t="shared" si="4"/>
        <v>MaoJia Shen</v>
      </c>
      <c r="F82" s="56">
        <v>4</v>
      </c>
    </row>
    <row r="83" spans="1:6" x14ac:dyDescent="0.25">
      <c r="A83" s="56" t="s">
        <v>35</v>
      </c>
      <c r="B83" s="56">
        <f t="shared" si="5"/>
        <v>82</v>
      </c>
      <c r="C83" s="56" t="s">
        <v>117</v>
      </c>
      <c r="D83" s="57" t="str">
        <f t="shared" si="3"/>
        <v>You</v>
      </c>
      <c r="E83" s="56" t="str">
        <f t="shared" si="4"/>
        <v>MaoYi You</v>
      </c>
      <c r="F83" s="56">
        <v>2</v>
      </c>
    </row>
    <row r="84" spans="1:6" x14ac:dyDescent="0.25">
      <c r="A84" s="56" t="s">
        <v>35</v>
      </c>
      <c r="B84" s="56">
        <f t="shared" si="5"/>
        <v>83</v>
      </c>
      <c r="C84" s="56" t="s">
        <v>100</v>
      </c>
      <c r="D84" s="57" t="str">
        <f t="shared" si="3"/>
        <v>Xu</v>
      </c>
      <c r="E84" s="56" t="str">
        <f t="shared" si="4"/>
        <v>MaoBing Xu</v>
      </c>
      <c r="F84" s="56">
        <v>1</v>
      </c>
    </row>
    <row r="85" spans="1:6" x14ac:dyDescent="0.25">
      <c r="A85" s="56" t="s">
        <v>35</v>
      </c>
      <c r="B85" s="56">
        <f t="shared" si="5"/>
        <v>84</v>
      </c>
      <c r="C85" s="56" t="s">
        <v>103</v>
      </c>
      <c r="D85" s="57" t="str">
        <f t="shared" si="3"/>
        <v>Hai</v>
      </c>
      <c r="E85" s="56" t="str">
        <f t="shared" si="4"/>
        <v>MaoDing Hai</v>
      </c>
      <c r="F85" s="56">
        <v>4</v>
      </c>
    </row>
    <row r="86" spans="1:6" x14ac:dyDescent="0.25">
      <c r="A86" s="56" t="s">
        <v>35</v>
      </c>
      <c r="B86" s="56">
        <f t="shared" si="5"/>
        <v>85</v>
      </c>
      <c r="C86" s="56" t="s">
        <v>123</v>
      </c>
      <c r="D86" s="57" t="str">
        <f t="shared" si="3"/>
        <v>Zi</v>
      </c>
      <c r="E86" s="56" t="str">
        <f t="shared" si="4"/>
        <v>MaoWu Zi</v>
      </c>
      <c r="F86" s="56">
        <v>2</v>
      </c>
    </row>
    <row r="87" spans="1:6" x14ac:dyDescent="0.25">
      <c r="A87" s="56" t="s">
        <v>35</v>
      </c>
      <c r="B87" s="56">
        <f t="shared" si="5"/>
        <v>86</v>
      </c>
      <c r="C87" s="56" t="s">
        <v>107</v>
      </c>
      <c r="D87" s="57" t="str">
        <f t="shared" si="3"/>
        <v>Chou</v>
      </c>
      <c r="E87" s="56" t="str">
        <f t="shared" si="4"/>
        <v>MaoJi Chou</v>
      </c>
      <c r="F87" s="56">
        <v>2</v>
      </c>
    </row>
    <row r="88" spans="1:6" x14ac:dyDescent="0.25">
      <c r="A88" s="56" t="s">
        <v>35</v>
      </c>
      <c r="B88" s="56">
        <f t="shared" si="5"/>
        <v>87</v>
      </c>
      <c r="C88" s="56" t="s">
        <v>108</v>
      </c>
      <c r="D88" s="57" t="str">
        <f t="shared" si="3"/>
        <v>Yin</v>
      </c>
      <c r="E88" s="56" t="str">
        <f t="shared" si="4"/>
        <v>MaoGeng Yin</v>
      </c>
      <c r="F88" s="56">
        <v>2</v>
      </c>
    </row>
    <row r="89" spans="1:6" x14ac:dyDescent="0.25">
      <c r="A89" s="56" t="s">
        <v>35</v>
      </c>
      <c r="B89" s="56">
        <f t="shared" si="5"/>
        <v>88</v>
      </c>
      <c r="C89" s="56" t="s">
        <v>110</v>
      </c>
      <c r="D89" s="57" t="str">
        <f t="shared" si="3"/>
        <v>Mao</v>
      </c>
      <c r="E89" s="56" t="str">
        <f t="shared" si="4"/>
        <v>MaoXin Mao</v>
      </c>
      <c r="F89" s="56">
        <v>2</v>
      </c>
    </row>
    <row r="90" spans="1:6" x14ac:dyDescent="0.25">
      <c r="A90" s="56" t="s">
        <v>35</v>
      </c>
      <c r="B90" s="56">
        <f t="shared" si="5"/>
        <v>89</v>
      </c>
      <c r="C90" s="56" t="s">
        <v>122</v>
      </c>
      <c r="D90" s="57" t="str">
        <f t="shared" si="3"/>
        <v>Chen</v>
      </c>
      <c r="E90" s="56" t="str">
        <f t="shared" si="4"/>
        <v>MaoRen Chen</v>
      </c>
      <c r="F90" s="56">
        <v>2</v>
      </c>
    </row>
    <row r="91" spans="1:6" x14ac:dyDescent="0.25">
      <c r="A91" s="56" t="s">
        <v>35</v>
      </c>
      <c r="B91" s="56">
        <f t="shared" si="5"/>
        <v>90</v>
      </c>
      <c r="C91" s="56" t="s">
        <v>124</v>
      </c>
      <c r="D91" s="57" t="str">
        <f t="shared" si="3"/>
        <v>Si</v>
      </c>
      <c r="E91" s="56" t="str">
        <f t="shared" si="4"/>
        <v>MaoGui Si</v>
      </c>
      <c r="F91" s="56">
        <v>3</v>
      </c>
    </row>
    <row r="92" spans="1:6" x14ac:dyDescent="0.25">
      <c r="A92" s="56" t="s">
        <v>35</v>
      </c>
      <c r="B92" s="56">
        <f t="shared" si="5"/>
        <v>91</v>
      </c>
      <c r="C92" s="56" t="s">
        <v>125</v>
      </c>
      <c r="D92" s="57" t="str">
        <f t="shared" si="3"/>
        <v>Wu</v>
      </c>
      <c r="E92" s="56" t="str">
        <f t="shared" si="4"/>
        <v>MaoJia Wu</v>
      </c>
      <c r="F92" s="56">
        <v>2</v>
      </c>
    </row>
    <row r="93" spans="1:6" x14ac:dyDescent="0.25">
      <c r="A93" s="56" t="s">
        <v>35</v>
      </c>
      <c r="B93" s="56">
        <f t="shared" si="5"/>
        <v>92</v>
      </c>
      <c r="C93" s="56" t="s">
        <v>126</v>
      </c>
      <c r="D93" s="57" t="str">
        <f t="shared" si="3"/>
        <v>Wei</v>
      </c>
      <c r="E93" s="56" t="str">
        <f t="shared" si="4"/>
        <v>MaoYi Wei</v>
      </c>
      <c r="F93" s="56">
        <v>1</v>
      </c>
    </row>
    <row r="94" spans="1:6" x14ac:dyDescent="0.25">
      <c r="A94" s="56" t="s">
        <v>35</v>
      </c>
      <c r="B94" s="56">
        <f t="shared" si="5"/>
        <v>93</v>
      </c>
      <c r="C94" s="56" t="s">
        <v>129</v>
      </c>
      <c r="D94" s="57" t="str">
        <f t="shared" si="3"/>
        <v>Shen</v>
      </c>
      <c r="E94" s="56" t="str">
        <f t="shared" si="4"/>
        <v>MaoBing Shen</v>
      </c>
      <c r="F94" s="56">
        <v>4</v>
      </c>
    </row>
    <row r="95" spans="1:6" x14ac:dyDescent="0.25">
      <c r="A95" s="56" t="s">
        <v>35</v>
      </c>
      <c r="B95" s="56">
        <f t="shared" si="5"/>
        <v>94</v>
      </c>
      <c r="C95" s="56" t="s">
        <v>131</v>
      </c>
      <c r="D95" s="57" t="str">
        <f t="shared" si="3"/>
        <v>You</v>
      </c>
      <c r="E95" s="56" t="str">
        <f t="shared" si="4"/>
        <v>MaoDing You</v>
      </c>
      <c r="F95" s="56">
        <v>2</v>
      </c>
    </row>
    <row r="96" spans="1:6" x14ac:dyDescent="0.25">
      <c r="A96" s="56" t="s">
        <v>35</v>
      </c>
      <c r="B96" s="56">
        <f t="shared" si="5"/>
        <v>95</v>
      </c>
      <c r="C96" s="56" t="s">
        <v>118</v>
      </c>
      <c r="D96" s="57" t="str">
        <f t="shared" si="3"/>
        <v>Xu</v>
      </c>
      <c r="E96" s="56" t="str">
        <f t="shared" si="4"/>
        <v>MaoWu Xu</v>
      </c>
      <c r="F96" s="56">
        <v>2</v>
      </c>
    </row>
    <row r="97" spans="1:6" x14ac:dyDescent="0.25">
      <c r="A97" s="56" t="s">
        <v>35</v>
      </c>
      <c r="B97" s="56">
        <f t="shared" si="5"/>
        <v>96</v>
      </c>
      <c r="C97" s="56" t="s">
        <v>119</v>
      </c>
      <c r="D97" s="57" t="str">
        <f t="shared" si="3"/>
        <v>Hai</v>
      </c>
      <c r="E97" s="56" t="str">
        <f t="shared" si="4"/>
        <v>MaoJi Hai</v>
      </c>
      <c r="F97" s="56">
        <v>4</v>
      </c>
    </row>
    <row r="98" spans="1:6" x14ac:dyDescent="0.25">
      <c r="A98" s="56" t="s">
        <v>35</v>
      </c>
      <c r="B98" s="56">
        <f t="shared" si="5"/>
        <v>97</v>
      </c>
      <c r="C98" s="56" t="s">
        <v>120</v>
      </c>
      <c r="D98" s="57" t="str">
        <f t="shared" si="3"/>
        <v>Zi</v>
      </c>
      <c r="E98" s="56" t="str">
        <f t="shared" si="4"/>
        <v>MaoGeng Zi</v>
      </c>
      <c r="F98" s="56">
        <v>2</v>
      </c>
    </row>
    <row r="99" spans="1:6" x14ac:dyDescent="0.25">
      <c r="A99" s="56" t="s">
        <v>35</v>
      </c>
      <c r="B99" s="56">
        <f t="shared" si="5"/>
        <v>98</v>
      </c>
      <c r="C99" s="56" t="s">
        <v>121</v>
      </c>
      <c r="D99" s="57" t="str">
        <f t="shared" si="3"/>
        <v>Chou</v>
      </c>
      <c r="E99" s="56" t="str">
        <f t="shared" si="4"/>
        <v>MaoXin Chou</v>
      </c>
      <c r="F99" s="56">
        <v>2</v>
      </c>
    </row>
    <row r="100" spans="1:6" x14ac:dyDescent="0.25">
      <c r="A100" s="56" t="s">
        <v>35</v>
      </c>
      <c r="B100" s="56">
        <f t="shared" si="5"/>
        <v>99</v>
      </c>
      <c r="C100" s="56" t="s">
        <v>132</v>
      </c>
      <c r="D100" s="57" t="str">
        <f t="shared" si="3"/>
        <v>Yin</v>
      </c>
      <c r="E100" s="56" t="str">
        <f t="shared" si="4"/>
        <v>MaoRen Yin</v>
      </c>
      <c r="F100" s="56">
        <v>2</v>
      </c>
    </row>
    <row r="101" spans="1:6" x14ac:dyDescent="0.25">
      <c r="A101" s="56" t="s">
        <v>35</v>
      </c>
      <c r="B101" s="56">
        <f t="shared" si="5"/>
        <v>100</v>
      </c>
      <c r="C101" s="56" t="s">
        <v>133</v>
      </c>
      <c r="D101" s="57" t="str">
        <f t="shared" si="3"/>
        <v>Mao</v>
      </c>
      <c r="E101" s="56" t="str">
        <f t="shared" si="4"/>
        <v>MaoGui Mao</v>
      </c>
      <c r="F101" s="56">
        <v>2</v>
      </c>
    </row>
    <row r="102" spans="1:6" x14ac:dyDescent="0.25">
      <c r="A102" s="56" t="s">
        <v>35</v>
      </c>
      <c r="B102" s="56">
        <f t="shared" si="5"/>
        <v>101</v>
      </c>
      <c r="C102" s="56" t="s">
        <v>139</v>
      </c>
      <c r="D102" s="57" t="str">
        <f t="shared" si="3"/>
        <v>Chen</v>
      </c>
      <c r="E102" s="56" t="str">
        <f t="shared" si="4"/>
        <v>MaoJia Chen</v>
      </c>
      <c r="F102" s="56">
        <v>1</v>
      </c>
    </row>
    <row r="103" spans="1:6" x14ac:dyDescent="0.25">
      <c r="A103" s="56" t="s">
        <v>35</v>
      </c>
      <c r="B103" s="56">
        <f t="shared" si="5"/>
        <v>102</v>
      </c>
      <c r="C103" s="56" t="s">
        <v>140</v>
      </c>
      <c r="D103" s="57" t="str">
        <f t="shared" si="3"/>
        <v>Si</v>
      </c>
      <c r="E103" s="56" t="str">
        <f t="shared" si="4"/>
        <v>MaoYi Si</v>
      </c>
      <c r="F103" s="56">
        <v>3</v>
      </c>
    </row>
    <row r="104" spans="1:6" x14ac:dyDescent="0.25">
      <c r="A104" s="56" t="s">
        <v>35</v>
      </c>
      <c r="B104" s="56">
        <f t="shared" si="5"/>
        <v>103</v>
      </c>
      <c r="C104" s="56" t="s">
        <v>136</v>
      </c>
      <c r="D104" s="57" t="str">
        <f t="shared" si="3"/>
        <v>Wu</v>
      </c>
      <c r="E104" s="56" t="str">
        <f t="shared" si="4"/>
        <v>MaoBing Wu</v>
      </c>
      <c r="F104" s="56">
        <v>2</v>
      </c>
    </row>
    <row r="105" spans="1:6" x14ac:dyDescent="0.25">
      <c r="A105" s="56" t="s">
        <v>35</v>
      </c>
      <c r="B105" s="56">
        <f t="shared" si="5"/>
        <v>104</v>
      </c>
      <c r="C105" s="56" t="s">
        <v>137</v>
      </c>
      <c r="D105" s="57" t="str">
        <f t="shared" si="3"/>
        <v>Wei</v>
      </c>
      <c r="E105" s="56" t="str">
        <f t="shared" si="4"/>
        <v>MaoDing Wei</v>
      </c>
      <c r="F105" s="56">
        <v>2</v>
      </c>
    </row>
    <row r="106" spans="1:6" x14ac:dyDescent="0.25">
      <c r="A106" s="56" t="s">
        <v>35</v>
      </c>
      <c r="B106" s="56">
        <f t="shared" si="5"/>
        <v>105</v>
      </c>
      <c r="C106" s="56" t="s">
        <v>95</v>
      </c>
      <c r="D106" s="57" t="str">
        <f t="shared" si="3"/>
        <v>Shen</v>
      </c>
      <c r="E106" s="56" t="str">
        <f t="shared" si="4"/>
        <v>MaoWu Shen</v>
      </c>
      <c r="F106" s="56">
        <v>4</v>
      </c>
    </row>
    <row r="107" spans="1:6" x14ac:dyDescent="0.25">
      <c r="A107" s="56" t="s">
        <v>35</v>
      </c>
      <c r="B107" s="56">
        <f t="shared" si="5"/>
        <v>106</v>
      </c>
      <c r="C107" s="56" t="s">
        <v>127</v>
      </c>
      <c r="D107" s="57" t="str">
        <f t="shared" si="3"/>
        <v>You</v>
      </c>
      <c r="E107" s="56" t="str">
        <f t="shared" si="4"/>
        <v>MaoJi You</v>
      </c>
      <c r="F107" s="56">
        <v>2</v>
      </c>
    </row>
    <row r="108" spans="1:6" x14ac:dyDescent="0.25">
      <c r="A108" s="56" t="s">
        <v>35</v>
      </c>
      <c r="B108" s="56">
        <f t="shared" si="5"/>
        <v>107</v>
      </c>
      <c r="C108" s="56" t="s">
        <v>141</v>
      </c>
      <c r="D108" s="57" t="str">
        <f t="shared" si="3"/>
        <v>Xu</v>
      </c>
      <c r="E108" s="56" t="str">
        <f t="shared" si="4"/>
        <v>MaoGeng Xu</v>
      </c>
      <c r="F108" s="56">
        <v>2</v>
      </c>
    </row>
    <row r="109" spans="1:6" x14ac:dyDescent="0.25">
      <c r="A109" s="56" t="s">
        <v>35</v>
      </c>
      <c r="B109" s="56">
        <f t="shared" si="5"/>
        <v>108</v>
      </c>
      <c r="C109" s="56" t="s">
        <v>142</v>
      </c>
      <c r="D109" s="57" t="str">
        <f t="shared" si="3"/>
        <v>Hai</v>
      </c>
      <c r="E109" s="56" t="str">
        <f t="shared" si="4"/>
        <v>MaoXin Hai</v>
      </c>
      <c r="F109" s="56">
        <v>5</v>
      </c>
    </row>
    <row r="110" spans="1:6" x14ac:dyDescent="0.25">
      <c r="A110" s="56" t="s">
        <v>35</v>
      </c>
      <c r="B110" s="56">
        <f t="shared" si="5"/>
        <v>109</v>
      </c>
      <c r="C110" s="56" t="s">
        <v>128</v>
      </c>
      <c r="D110" s="57" t="str">
        <f t="shared" si="3"/>
        <v>Zi</v>
      </c>
      <c r="E110" s="56" t="str">
        <f t="shared" si="4"/>
        <v>MaoRen Zi</v>
      </c>
      <c r="F110" s="56">
        <v>2</v>
      </c>
    </row>
    <row r="111" spans="1:6" x14ac:dyDescent="0.25">
      <c r="A111" s="56" t="s">
        <v>35</v>
      </c>
      <c r="B111" s="56">
        <f t="shared" si="5"/>
        <v>110</v>
      </c>
      <c r="C111" s="56" t="s">
        <v>130</v>
      </c>
      <c r="D111" s="57" t="str">
        <f t="shared" si="3"/>
        <v>Chou</v>
      </c>
      <c r="E111" s="56" t="str">
        <f t="shared" si="4"/>
        <v>MaoGui Chou</v>
      </c>
      <c r="F111" s="56">
        <v>1</v>
      </c>
    </row>
    <row r="112" spans="1:6" x14ac:dyDescent="0.25">
      <c r="A112" s="56" t="s">
        <v>35</v>
      </c>
      <c r="B112" s="56">
        <f t="shared" si="5"/>
        <v>111</v>
      </c>
      <c r="C112" s="56" t="s">
        <v>143</v>
      </c>
      <c r="D112" s="57" t="str">
        <f t="shared" si="3"/>
        <v>Yin</v>
      </c>
      <c r="E112" s="56" t="str">
        <f t="shared" si="4"/>
        <v>MaoJia Yin</v>
      </c>
      <c r="F112" s="56">
        <v>2</v>
      </c>
    </row>
    <row r="113" spans="1:6" x14ac:dyDescent="0.25">
      <c r="A113" s="56" t="s">
        <v>35</v>
      </c>
      <c r="B113" s="56">
        <f t="shared" si="5"/>
        <v>112</v>
      </c>
      <c r="C113" s="56" t="s">
        <v>144</v>
      </c>
      <c r="D113" s="57" t="str">
        <f t="shared" si="3"/>
        <v>Mao</v>
      </c>
      <c r="E113" s="56" t="str">
        <f t="shared" si="4"/>
        <v>MaoYi Mao</v>
      </c>
      <c r="F113" s="56">
        <v>2</v>
      </c>
    </row>
    <row r="114" spans="1:6" x14ac:dyDescent="0.25">
      <c r="A114" s="56" t="s">
        <v>35</v>
      </c>
      <c r="B114" s="56">
        <f t="shared" si="5"/>
        <v>113</v>
      </c>
      <c r="C114" s="56" t="s">
        <v>134</v>
      </c>
      <c r="D114" s="57" t="str">
        <f t="shared" si="3"/>
        <v>Chen</v>
      </c>
      <c r="E114" s="56" t="str">
        <f t="shared" si="4"/>
        <v>MaoBing Chen</v>
      </c>
      <c r="F114" s="56">
        <v>2</v>
      </c>
    </row>
    <row r="115" spans="1:6" x14ac:dyDescent="0.25">
      <c r="A115" s="56" t="s">
        <v>35</v>
      </c>
      <c r="B115" s="56">
        <f t="shared" si="5"/>
        <v>114</v>
      </c>
      <c r="C115" s="56" t="s">
        <v>135</v>
      </c>
      <c r="D115" s="57" t="str">
        <f t="shared" si="3"/>
        <v>Si</v>
      </c>
      <c r="E115" s="56" t="str">
        <f t="shared" si="4"/>
        <v>MaoDing Si</v>
      </c>
      <c r="F115" s="56">
        <v>3</v>
      </c>
    </row>
    <row r="116" spans="1:6" x14ac:dyDescent="0.25">
      <c r="A116" s="56" t="s">
        <v>35</v>
      </c>
      <c r="B116" s="56">
        <f t="shared" si="5"/>
        <v>115</v>
      </c>
      <c r="C116" s="56" t="s">
        <v>88</v>
      </c>
      <c r="D116" s="57" t="str">
        <f t="shared" si="3"/>
        <v>Wu</v>
      </c>
      <c r="E116" s="56" t="str">
        <f t="shared" si="4"/>
        <v>MaoWu Wu</v>
      </c>
      <c r="F116" s="56">
        <v>2</v>
      </c>
    </row>
    <row r="117" spans="1:6" x14ac:dyDescent="0.25">
      <c r="A117" s="56" t="s">
        <v>35</v>
      </c>
      <c r="B117" s="56">
        <f t="shared" si="5"/>
        <v>116</v>
      </c>
      <c r="C117" s="56" t="s">
        <v>91</v>
      </c>
      <c r="D117" s="57" t="str">
        <f t="shared" si="3"/>
        <v>Wei</v>
      </c>
      <c r="E117" s="56" t="str">
        <f t="shared" si="4"/>
        <v>MaoJi Wei</v>
      </c>
      <c r="F117" s="56">
        <v>2</v>
      </c>
    </row>
    <row r="118" spans="1:6" x14ac:dyDescent="0.25">
      <c r="A118" s="56" t="s">
        <v>35</v>
      </c>
      <c r="B118" s="56">
        <f t="shared" si="5"/>
        <v>117</v>
      </c>
      <c r="C118" s="56" t="s">
        <v>138</v>
      </c>
      <c r="D118" s="57" t="str">
        <f t="shared" si="3"/>
        <v>Shen</v>
      </c>
      <c r="E118" s="56" t="str">
        <f t="shared" si="4"/>
        <v>MaoGeng Shen</v>
      </c>
      <c r="F118" s="56">
        <v>2</v>
      </c>
    </row>
    <row r="119" spans="1:6" x14ac:dyDescent="0.25">
      <c r="A119" s="56" t="s">
        <v>35</v>
      </c>
      <c r="B119" s="56">
        <f t="shared" si="5"/>
        <v>118</v>
      </c>
      <c r="C119" s="56" t="s">
        <v>97</v>
      </c>
      <c r="D119" s="57" t="str">
        <f t="shared" si="3"/>
        <v>You</v>
      </c>
      <c r="E119" s="56" t="str">
        <f t="shared" si="4"/>
        <v>MaoXin You</v>
      </c>
      <c r="F119" s="56">
        <v>1</v>
      </c>
    </row>
    <row r="120" spans="1:6" x14ac:dyDescent="0.25">
      <c r="A120" s="56" t="s">
        <v>35</v>
      </c>
      <c r="B120" s="56">
        <f t="shared" si="5"/>
        <v>119</v>
      </c>
      <c r="C120" s="56" t="s">
        <v>101</v>
      </c>
      <c r="D120" s="57" t="str">
        <f t="shared" si="3"/>
        <v>Xu</v>
      </c>
      <c r="E120" s="56" t="str">
        <f t="shared" si="4"/>
        <v>MaoRen Xu</v>
      </c>
      <c r="F120" s="56">
        <v>1</v>
      </c>
    </row>
    <row r="121" spans="1:6" x14ac:dyDescent="0.25">
      <c r="A121" s="56" t="s">
        <v>35</v>
      </c>
      <c r="B121" s="56">
        <f t="shared" si="5"/>
        <v>120</v>
      </c>
      <c r="C121" s="56" t="s">
        <v>87</v>
      </c>
      <c r="D121" s="57" t="str">
        <f t="shared" si="3"/>
        <v>Hai</v>
      </c>
      <c r="E121" s="56" t="str">
        <f t="shared" si="4"/>
        <v>MaoGui Hai</v>
      </c>
      <c r="F121" s="56">
        <v>5</v>
      </c>
    </row>
    <row r="122" spans="1:6" x14ac:dyDescent="0.25">
      <c r="A122" s="56" t="s">
        <v>36</v>
      </c>
      <c r="B122" s="56">
        <f t="shared" si="5"/>
        <v>121</v>
      </c>
      <c r="C122" s="56" t="s">
        <v>85</v>
      </c>
      <c r="D122" s="57" t="str">
        <f>RIGHT(C122,LEN(C122)-SEARCH(" ",C122,1))</f>
        <v>Zi</v>
      </c>
      <c r="E122" s="56" t="str">
        <f t="shared" si="4"/>
        <v>ChenJia Zi</v>
      </c>
      <c r="F122" s="56">
        <v>4</v>
      </c>
    </row>
    <row r="123" spans="1:6" x14ac:dyDescent="0.25">
      <c r="A123" s="56" t="s">
        <v>36</v>
      </c>
      <c r="B123" s="56">
        <f t="shared" si="5"/>
        <v>122</v>
      </c>
      <c r="C123" s="56" t="s">
        <v>86</v>
      </c>
      <c r="D123" s="57" t="str">
        <f t="shared" ref="D123:D181" si="6">RIGHT(C123,LEN(C123)-SEARCH(" ",C123,1))</f>
        <v>Chou</v>
      </c>
      <c r="E123" s="56" t="str">
        <f t="shared" si="4"/>
        <v>ChenYi Chou</v>
      </c>
      <c r="F123" s="56">
        <v>2</v>
      </c>
    </row>
    <row r="124" spans="1:6" x14ac:dyDescent="0.25">
      <c r="A124" s="56" t="s">
        <v>36</v>
      </c>
      <c r="B124" s="56">
        <f t="shared" si="5"/>
        <v>123</v>
      </c>
      <c r="C124" s="56" t="s">
        <v>90</v>
      </c>
      <c r="D124" s="57" t="str">
        <f t="shared" si="6"/>
        <v>Yin</v>
      </c>
      <c r="E124" s="56" t="str">
        <f t="shared" si="4"/>
        <v>ChenBing Yin</v>
      </c>
      <c r="F124" s="56">
        <v>3</v>
      </c>
    </row>
    <row r="125" spans="1:6" x14ac:dyDescent="0.25">
      <c r="A125" s="56" t="s">
        <v>36</v>
      </c>
      <c r="B125" s="56">
        <f t="shared" si="5"/>
        <v>124</v>
      </c>
      <c r="C125" s="56" t="s">
        <v>93</v>
      </c>
      <c r="D125" s="57" t="str">
        <f t="shared" si="6"/>
        <v>Mao</v>
      </c>
      <c r="E125" s="56" t="str">
        <f t="shared" si="4"/>
        <v>ChenDing Mao</v>
      </c>
      <c r="F125" s="56">
        <v>2</v>
      </c>
    </row>
    <row r="126" spans="1:6" x14ac:dyDescent="0.25">
      <c r="A126" s="56" t="s">
        <v>36</v>
      </c>
      <c r="B126" s="56">
        <f t="shared" si="5"/>
        <v>125</v>
      </c>
      <c r="C126" s="56" t="s">
        <v>96</v>
      </c>
      <c r="D126" s="57" t="str">
        <f t="shared" si="6"/>
        <v>Chen</v>
      </c>
      <c r="E126" s="56" t="str">
        <f t="shared" si="4"/>
        <v>ChenWu Chen</v>
      </c>
      <c r="F126" s="56">
        <v>1</v>
      </c>
    </row>
    <row r="127" spans="1:6" x14ac:dyDescent="0.25">
      <c r="A127" s="56" t="s">
        <v>36</v>
      </c>
      <c r="B127" s="56">
        <f t="shared" si="5"/>
        <v>126</v>
      </c>
      <c r="C127" s="56" t="s">
        <v>99</v>
      </c>
      <c r="D127" s="57" t="str">
        <f t="shared" si="6"/>
        <v>Si</v>
      </c>
      <c r="E127" s="56" t="str">
        <f t="shared" si="4"/>
        <v>ChenJi Si</v>
      </c>
      <c r="F127" s="56">
        <v>4</v>
      </c>
    </row>
    <row r="128" spans="1:6" x14ac:dyDescent="0.25">
      <c r="A128" s="56" t="s">
        <v>36</v>
      </c>
      <c r="B128" s="56">
        <f t="shared" si="5"/>
        <v>127</v>
      </c>
      <c r="C128" s="56" t="s">
        <v>102</v>
      </c>
      <c r="D128" s="57" t="str">
        <f t="shared" si="6"/>
        <v>Wu</v>
      </c>
      <c r="E128" s="56" t="str">
        <f t="shared" si="4"/>
        <v>ChenGeng Wu</v>
      </c>
      <c r="F128" s="56">
        <v>1</v>
      </c>
    </row>
    <row r="129" spans="1:6" x14ac:dyDescent="0.25">
      <c r="A129" s="56" t="s">
        <v>36</v>
      </c>
      <c r="B129" s="56">
        <f t="shared" si="5"/>
        <v>128</v>
      </c>
      <c r="C129" s="56" t="s">
        <v>104</v>
      </c>
      <c r="D129" s="57" t="str">
        <f t="shared" si="6"/>
        <v>Wei</v>
      </c>
      <c r="E129" s="56" t="str">
        <f t="shared" si="4"/>
        <v>ChenXin Wei</v>
      </c>
      <c r="F129" s="56">
        <v>2</v>
      </c>
    </row>
    <row r="130" spans="1:6" x14ac:dyDescent="0.25">
      <c r="A130" s="56" t="s">
        <v>36</v>
      </c>
      <c r="B130" s="56">
        <f t="shared" si="5"/>
        <v>129</v>
      </c>
      <c r="C130" s="56" t="s">
        <v>94</v>
      </c>
      <c r="D130" s="57" t="str">
        <f t="shared" si="6"/>
        <v>Shen</v>
      </c>
      <c r="E130" s="56" t="str">
        <f t="shared" si="4"/>
        <v>ChenRen Shen</v>
      </c>
      <c r="F130" s="56">
        <v>5</v>
      </c>
    </row>
    <row r="131" spans="1:6" x14ac:dyDescent="0.25">
      <c r="A131" s="56" t="s">
        <v>36</v>
      </c>
      <c r="B131" s="56">
        <f t="shared" si="5"/>
        <v>130</v>
      </c>
      <c r="C131" s="56" t="s">
        <v>98</v>
      </c>
      <c r="D131" s="57" t="str">
        <f t="shared" si="6"/>
        <v>You</v>
      </c>
      <c r="E131" s="56" t="str">
        <f t="shared" ref="E131:E194" si="7">CONCATENATE(A131,C131)</f>
        <v>ChenGui You</v>
      </c>
      <c r="F131" s="56">
        <v>4</v>
      </c>
    </row>
    <row r="132" spans="1:6" x14ac:dyDescent="0.25">
      <c r="A132" s="56" t="s">
        <v>36</v>
      </c>
      <c r="B132" s="56">
        <f t="shared" ref="B132:B195" si="8">B131+1</f>
        <v>131</v>
      </c>
      <c r="C132" s="56" t="s">
        <v>109</v>
      </c>
      <c r="D132" s="57" t="str">
        <f t="shared" si="6"/>
        <v>Xu</v>
      </c>
      <c r="E132" s="56" t="str">
        <f t="shared" si="7"/>
        <v>ChenJia Xu</v>
      </c>
      <c r="F132" s="56">
        <v>2</v>
      </c>
    </row>
    <row r="133" spans="1:6" x14ac:dyDescent="0.25">
      <c r="A133" s="56" t="s">
        <v>36</v>
      </c>
      <c r="B133" s="56">
        <f t="shared" si="8"/>
        <v>132</v>
      </c>
      <c r="C133" s="56" t="s">
        <v>111</v>
      </c>
      <c r="D133" s="57" t="str">
        <f t="shared" si="6"/>
        <v>Hai</v>
      </c>
      <c r="E133" s="56" t="str">
        <f t="shared" si="7"/>
        <v>ChenYi Hai</v>
      </c>
      <c r="F133" s="56">
        <v>4</v>
      </c>
    </row>
    <row r="134" spans="1:6" x14ac:dyDescent="0.25">
      <c r="A134" s="56" t="s">
        <v>36</v>
      </c>
      <c r="B134" s="56">
        <f t="shared" si="8"/>
        <v>133</v>
      </c>
      <c r="C134" s="56" t="s">
        <v>105</v>
      </c>
      <c r="D134" s="57" t="str">
        <f t="shared" si="6"/>
        <v>Zi</v>
      </c>
      <c r="E134" s="56" t="str">
        <f t="shared" si="7"/>
        <v>ChenBing Zi</v>
      </c>
      <c r="F134" s="56">
        <v>4</v>
      </c>
    </row>
    <row r="135" spans="1:6" x14ac:dyDescent="0.25">
      <c r="A135" s="56" t="s">
        <v>36</v>
      </c>
      <c r="B135" s="56">
        <f t="shared" si="8"/>
        <v>134</v>
      </c>
      <c r="C135" s="56" t="s">
        <v>106</v>
      </c>
      <c r="D135" s="57" t="str">
        <f t="shared" si="6"/>
        <v>Chou</v>
      </c>
      <c r="E135" s="56" t="str">
        <f t="shared" si="7"/>
        <v>ChenDing Chou</v>
      </c>
      <c r="F135" s="56">
        <v>1</v>
      </c>
    </row>
    <row r="136" spans="1:6" x14ac:dyDescent="0.25">
      <c r="A136" s="56" t="s">
        <v>36</v>
      </c>
      <c r="B136" s="56">
        <f t="shared" si="8"/>
        <v>135</v>
      </c>
      <c r="C136" s="56" t="s">
        <v>114</v>
      </c>
      <c r="D136" s="57" t="str">
        <f t="shared" si="6"/>
        <v>Yin</v>
      </c>
      <c r="E136" s="56" t="str">
        <f t="shared" si="7"/>
        <v>ChenWu Yin</v>
      </c>
      <c r="F136" s="56">
        <v>5</v>
      </c>
    </row>
    <row r="137" spans="1:6" x14ac:dyDescent="0.25">
      <c r="A137" s="56" t="s">
        <v>36</v>
      </c>
      <c r="B137" s="56">
        <f t="shared" si="8"/>
        <v>136</v>
      </c>
      <c r="C137" s="56" t="s">
        <v>115</v>
      </c>
      <c r="D137" s="57" t="str">
        <f t="shared" si="6"/>
        <v>Mao</v>
      </c>
      <c r="E137" s="56" t="str">
        <f t="shared" si="7"/>
        <v>ChenJi Mao</v>
      </c>
      <c r="F137" s="56">
        <v>2</v>
      </c>
    </row>
    <row r="138" spans="1:6" x14ac:dyDescent="0.25">
      <c r="A138" s="56" t="s">
        <v>36</v>
      </c>
      <c r="B138" s="56">
        <f t="shared" si="8"/>
        <v>137</v>
      </c>
      <c r="C138" s="56" t="s">
        <v>112</v>
      </c>
      <c r="D138" s="57" t="str">
        <f t="shared" si="6"/>
        <v>Chen</v>
      </c>
      <c r="E138" s="56" t="str">
        <f t="shared" si="7"/>
        <v>ChenGeng Chen</v>
      </c>
      <c r="F138" s="56">
        <v>2</v>
      </c>
    </row>
    <row r="139" spans="1:6" x14ac:dyDescent="0.25">
      <c r="A139" s="56" t="s">
        <v>36</v>
      </c>
      <c r="B139" s="56">
        <f t="shared" si="8"/>
        <v>138</v>
      </c>
      <c r="C139" s="56" t="s">
        <v>113</v>
      </c>
      <c r="D139" s="57" t="str">
        <f t="shared" si="6"/>
        <v>Si</v>
      </c>
      <c r="E139" s="56" t="str">
        <f t="shared" si="7"/>
        <v>ChenXin Si</v>
      </c>
      <c r="F139" s="56">
        <v>2</v>
      </c>
    </row>
    <row r="140" spans="1:6" x14ac:dyDescent="0.25">
      <c r="A140" s="56" t="s">
        <v>36</v>
      </c>
      <c r="B140" s="56">
        <f t="shared" si="8"/>
        <v>139</v>
      </c>
      <c r="C140" s="56" t="s">
        <v>89</v>
      </c>
      <c r="D140" s="57" t="str">
        <f t="shared" si="6"/>
        <v>Wu</v>
      </c>
      <c r="E140" s="56" t="str">
        <f t="shared" si="7"/>
        <v>ChenRen Wu</v>
      </c>
      <c r="F140" s="56">
        <v>4</v>
      </c>
    </row>
    <row r="141" spans="1:6" x14ac:dyDescent="0.25">
      <c r="A141" s="56" t="s">
        <v>36</v>
      </c>
      <c r="B141" s="56">
        <f t="shared" si="8"/>
        <v>140</v>
      </c>
      <c r="C141" s="56" t="s">
        <v>92</v>
      </c>
      <c r="D141" s="57" t="str">
        <f t="shared" si="6"/>
        <v>Wei</v>
      </c>
      <c r="E141" s="56" t="str">
        <f t="shared" si="7"/>
        <v>ChenGui Wei</v>
      </c>
      <c r="F141" s="56">
        <v>2</v>
      </c>
    </row>
    <row r="142" spans="1:6" x14ac:dyDescent="0.25">
      <c r="A142" s="56" t="s">
        <v>36</v>
      </c>
      <c r="B142" s="56">
        <f t="shared" si="8"/>
        <v>141</v>
      </c>
      <c r="C142" s="56" t="s">
        <v>116</v>
      </c>
      <c r="D142" s="57" t="str">
        <f t="shared" si="6"/>
        <v>Shen</v>
      </c>
      <c r="E142" s="56" t="str">
        <f t="shared" si="7"/>
        <v>ChenJia Shen</v>
      </c>
      <c r="F142" s="56">
        <v>4</v>
      </c>
    </row>
    <row r="143" spans="1:6" x14ac:dyDescent="0.25">
      <c r="A143" s="56" t="s">
        <v>36</v>
      </c>
      <c r="B143" s="56">
        <f t="shared" si="8"/>
        <v>142</v>
      </c>
      <c r="C143" s="56" t="s">
        <v>117</v>
      </c>
      <c r="D143" s="57" t="str">
        <f t="shared" si="6"/>
        <v>You</v>
      </c>
      <c r="E143" s="56" t="str">
        <f t="shared" si="7"/>
        <v>ChenYi You</v>
      </c>
      <c r="F143" s="56">
        <v>4</v>
      </c>
    </row>
    <row r="144" spans="1:6" x14ac:dyDescent="0.25">
      <c r="A144" s="56" t="s">
        <v>36</v>
      </c>
      <c r="B144" s="56">
        <f t="shared" si="8"/>
        <v>143</v>
      </c>
      <c r="C144" s="56" t="s">
        <v>100</v>
      </c>
      <c r="D144" s="57" t="str">
        <f t="shared" si="6"/>
        <v>Xu</v>
      </c>
      <c r="E144" s="56" t="str">
        <f t="shared" si="7"/>
        <v>ChenBing Xu</v>
      </c>
      <c r="F144" s="56">
        <v>1</v>
      </c>
    </row>
    <row r="145" spans="1:6" x14ac:dyDescent="0.25">
      <c r="A145" s="56" t="s">
        <v>36</v>
      </c>
      <c r="B145" s="56">
        <f t="shared" si="8"/>
        <v>144</v>
      </c>
      <c r="C145" s="56" t="s">
        <v>103</v>
      </c>
      <c r="D145" s="57" t="str">
        <f t="shared" si="6"/>
        <v>Hai</v>
      </c>
      <c r="E145" s="56" t="str">
        <f t="shared" si="7"/>
        <v>ChenDing Hai</v>
      </c>
      <c r="F145" s="56">
        <v>2</v>
      </c>
    </row>
    <row r="146" spans="1:6" x14ac:dyDescent="0.25">
      <c r="A146" s="56" t="s">
        <v>36</v>
      </c>
      <c r="B146" s="56">
        <f t="shared" si="8"/>
        <v>145</v>
      </c>
      <c r="C146" s="56" t="s">
        <v>123</v>
      </c>
      <c r="D146" s="57" t="str">
        <f t="shared" si="6"/>
        <v>Zi</v>
      </c>
      <c r="E146" s="56" t="str">
        <f t="shared" si="7"/>
        <v>ChenWu Zi</v>
      </c>
      <c r="F146" s="56">
        <v>4</v>
      </c>
    </row>
    <row r="147" spans="1:6" x14ac:dyDescent="0.25">
      <c r="A147" s="56" t="s">
        <v>36</v>
      </c>
      <c r="B147" s="56">
        <f t="shared" si="8"/>
        <v>146</v>
      </c>
      <c r="C147" s="56" t="s">
        <v>107</v>
      </c>
      <c r="D147" s="57" t="str">
        <f t="shared" si="6"/>
        <v>Chou</v>
      </c>
      <c r="E147" s="56" t="str">
        <f t="shared" si="7"/>
        <v>ChenJi Chou</v>
      </c>
      <c r="F147" s="56">
        <v>2</v>
      </c>
    </row>
    <row r="148" spans="1:6" x14ac:dyDescent="0.25">
      <c r="A148" s="56" t="s">
        <v>36</v>
      </c>
      <c r="B148" s="56">
        <f t="shared" si="8"/>
        <v>147</v>
      </c>
      <c r="C148" s="56" t="s">
        <v>108</v>
      </c>
      <c r="D148" s="57" t="str">
        <f t="shared" si="6"/>
        <v>Yin</v>
      </c>
      <c r="E148" s="56" t="str">
        <f t="shared" si="7"/>
        <v>ChenGeng Yin</v>
      </c>
      <c r="F148" s="56">
        <v>3</v>
      </c>
    </row>
    <row r="149" spans="1:6" x14ac:dyDescent="0.25">
      <c r="A149" s="56" t="s">
        <v>36</v>
      </c>
      <c r="B149" s="56">
        <f t="shared" si="8"/>
        <v>148</v>
      </c>
      <c r="C149" s="56" t="s">
        <v>110</v>
      </c>
      <c r="D149" s="57" t="str">
        <f t="shared" si="6"/>
        <v>Mao</v>
      </c>
      <c r="E149" s="56" t="str">
        <f t="shared" si="7"/>
        <v>ChenXin Mao</v>
      </c>
      <c r="F149" s="56">
        <v>2</v>
      </c>
    </row>
    <row r="150" spans="1:6" x14ac:dyDescent="0.25">
      <c r="A150" s="56" t="s">
        <v>36</v>
      </c>
      <c r="B150" s="56">
        <f t="shared" si="8"/>
        <v>149</v>
      </c>
      <c r="C150" s="56" t="s">
        <v>122</v>
      </c>
      <c r="D150" s="57" t="str">
        <f t="shared" si="6"/>
        <v>Chen</v>
      </c>
      <c r="E150" s="56" t="str">
        <f t="shared" si="7"/>
        <v>ChenRen Chen</v>
      </c>
      <c r="F150" s="56">
        <v>2</v>
      </c>
    </row>
    <row r="151" spans="1:6" x14ac:dyDescent="0.25">
      <c r="A151" s="56" t="s">
        <v>36</v>
      </c>
      <c r="B151" s="56">
        <f t="shared" si="8"/>
        <v>150</v>
      </c>
      <c r="C151" s="56" t="s">
        <v>124</v>
      </c>
      <c r="D151" s="57" t="str">
        <f t="shared" si="6"/>
        <v>Si</v>
      </c>
      <c r="E151" s="56" t="str">
        <f t="shared" si="7"/>
        <v>ChenGui Si</v>
      </c>
      <c r="F151" s="56">
        <v>1</v>
      </c>
    </row>
    <row r="152" spans="1:6" x14ac:dyDescent="0.25">
      <c r="A152" s="56" t="s">
        <v>36</v>
      </c>
      <c r="B152" s="56">
        <f t="shared" si="8"/>
        <v>151</v>
      </c>
      <c r="C152" s="56" t="s">
        <v>125</v>
      </c>
      <c r="D152" s="57" t="str">
        <f t="shared" si="6"/>
        <v>Wu</v>
      </c>
      <c r="E152" s="56" t="str">
        <f t="shared" si="7"/>
        <v>ChenJia Wu</v>
      </c>
      <c r="F152" s="56">
        <v>2</v>
      </c>
    </row>
    <row r="153" spans="1:6" x14ac:dyDescent="0.25">
      <c r="A153" s="56" t="s">
        <v>36</v>
      </c>
      <c r="B153" s="56">
        <f t="shared" si="8"/>
        <v>152</v>
      </c>
      <c r="C153" s="56" t="s">
        <v>126</v>
      </c>
      <c r="D153" s="57" t="str">
        <f t="shared" si="6"/>
        <v>Wei</v>
      </c>
      <c r="E153" s="56" t="str">
        <f t="shared" si="7"/>
        <v>ChenYi Wei</v>
      </c>
      <c r="F153" s="56">
        <v>1</v>
      </c>
    </row>
    <row r="154" spans="1:6" x14ac:dyDescent="0.25">
      <c r="A154" s="56" t="s">
        <v>36</v>
      </c>
      <c r="B154" s="56">
        <f t="shared" si="8"/>
        <v>153</v>
      </c>
      <c r="C154" s="56" t="s">
        <v>129</v>
      </c>
      <c r="D154" s="57" t="str">
        <f t="shared" si="6"/>
        <v>Shen</v>
      </c>
      <c r="E154" s="56" t="str">
        <f t="shared" si="7"/>
        <v>ChenBing Shen</v>
      </c>
      <c r="F154" s="56">
        <v>4</v>
      </c>
    </row>
    <row r="155" spans="1:6" x14ac:dyDescent="0.25">
      <c r="A155" s="56" t="s">
        <v>36</v>
      </c>
      <c r="B155" s="56">
        <f t="shared" si="8"/>
        <v>154</v>
      </c>
      <c r="C155" s="56" t="s">
        <v>131</v>
      </c>
      <c r="D155" s="57" t="str">
        <f t="shared" si="6"/>
        <v>You</v>
      </c>
      <c r="E155" s="56" t="str">
        <f t="shared" si="7"/>
        <v>ChenDing You</v>
      </c>
      <c r="F155" s="56">
        <v>4</v>
      </c>
    </row>
    <row r="156" spans="1:6" x14ac:dyDescent="0.25">
      <c r="A156" s="56" t="s">
        <v>36</v>
      </c>
      <c r="B156" s="56">
        <f t="shared" si="8"/>
        <v>155</v>
      </c>
      <c r="C156" s="56" t="s">
        <v>118</v>
      </c>
      <c r="D156" s="57" t="str">
        <f t="shared" si="6"/>
        <v>Xu</v>
      </c>
      <c r="E156" s="56" t="str">
        <f t="shared" si="7"/>
        <v>ChenWu Xu</v>
      </c>
      <c r="F156" s="56">
        <v>2</v>
      </c>
    </row>
    <row r="157" spans="1:6" x14ac:dyDescent="0.25">
      <c r="A157" s="56" t="s">
        <v>36</v>
      </c>
      <c r="B157" s="56">
        <f t="shared" si="8"/>
        <v>156</v>
      </c>
      <c r="C157" s="56" t="s">
        <v>119</v>
      </c>
      <c r="D157" s="57" t="str">
        <f t="shared" si="6"/>
        <v>Hai</v>
      </c>
      <c r="E157" s="56" t="str">
        <f t="shared" si="7"/>
        <v>ChenJi Hai</v>
      </c>
      <c r="F157" s="56">
        <v>5</v>
      </c>
    </row>
    <row r="158" spans="1:6" x14ac:dyDescent="0.25">
      <c r="A158" s="56" t="s">
        <v>36</v>
      </c>
      <c r="B158" s="56">
        <f t="shared" si="8"/>
        <v>157</v>
      </c>
      <c r="C158" s="56" t="s">
        <v>120</v>
      </c>
      <c r="D158" s="57" t="str">
        <f t="shared" si="6"/>
        <v>Zi</v>
      </c>
      <c r="E158" s="56" t="str">
        <f t="shared" si="7"/>
        <v>ChenGeng Zi</v>
      </c>
      <c r="F158" s="56">
        <v>4</v>
      </c>
    </row>
    <row r="159" spans="1:6" x14ac:dyDescent="0.25">
      <c r="A159" s="56" t="s">
        <v>36</v>
      </c>
      <c r="B159" s="56">
        <f t="shared" si="8"/>
        <v>158</v>
      </c>
      <c r="C159" s="56" t="s">
        <v>121</v>
      </c>
      <c r="D159" s="57" t="str">
        <f t="shared" si="6"/>
        <v>Chou</v>
      </c>
      <c r="E159" s="56" t="str">
        <f t="shared" si="7"/>
        <v>ChenXin Chou</v>
      </c>
      <c r="F159" s="56">
        <v>2</v>
      </c>
    </row>
    <row r="160" spans="1:6" x14ac:dyDescent="0.25">
      <c r="A160" s="56" t="s">
        <v>36</v>
      </c>
      <c r="B160" s="56">
        <f t="shared" si="8"/>
        <v>159</v>
      </c>
      <c r="C160" s="56" t="s">
        <v>132</v>
      </c>
      <c r="D160" s="57" t="str">
        <f t="shared" si="6"/>
        <v>Yin</v>
      </c>
      <c r="E160" s="56" t="str">
        <f t="shared" si="7"/>
        <v>ChenRen Yin</v>
      </c>
      <c r="F160" s="56">
        <v>5</v>
      </c>
    </row>
    <row r="161" spans="1:6" x14ac:dyDescent="0.25">
      <c r="A161" s="56" t="s">
        <v>36</v>
      </c>
      <c r="B161" s="56">
        <f t="shared" si="8"/>
        <v>160</v>
      </c>
      <c r="C161" s="56" t="s">
        <v>133</v>
      </c>
      <c r="D161" s="57" t="str">
        <f t="shared" si="6"/>
        <v>Mao</v>
      </c>
      <c r="E161" s="56" t="str">
        <f t="shared" si="7"/>
        <v>ChenGui Mao</v>
      </c>
      <c r="F161" s="56">
        <v>2</v>
      </c>
    </row>
    <row r="162" spans="1:6" x14ac:dyDescent="0.25">
      <c r="A162" s="56" t="s">
        <v>36</v>
      </c>
      <c r="B162" s="56">
        <f t="shared" si="8"/>
        <v>161</v>
      </c>
      <c r="C162" s="56" t="s">
        <v>139</v>
      </c>
      <c r="D162" s="57" t="str">
        <f t="shared" si="6"/>
        <v>Chen</v>
      </c>
      <c r="E162" s="56" t="str">
        <f t="shared" si="7"/>
        <v>ChenJia Chen</v>
      </c>
      <c r="F162" s="56">
        <v>1</v>
      </c>
    </row>
    <row r="163" spans="1:6" x14ac:dyDescent="0.25">
      <c r="A163" s="56" t="s">
        <v>36</v>
      </c>
      <c r="B163" s="56">
        <f t="shared" si="8"/>
        <v>162</v>
      </c>
      <c r="C163" s="56" t="s">
        <v>140</v>
      </c>
      <c r="D163" s="57" t="str">
        <f t="shared" si="6"/>
        <v>Si</v>
      </c>
      <c r="E163" s="56" t="str">
        <f t="shared" si="7"/>
        <v>ChenYi Si</v>
      </c>
      <c r="F163" s="56">
        <v>2</v>
      </c>
    </row>
    <row r="164" spans="1:6" x14ac:dyDescent="0.25">
      <c r="A164" s="56" t="s">
        <v>36</v>
      </c>
      <c r="B164" s="56">
        <f t="shared" si="8"/>
        <v>163</v>
      </c>
      <c r="C164" s="56" t="s">
        <v>136</v>
      </c>
      <c r="D164" s="57" t="str">
        <f t="shared" si="6"/>
        <v>Wu</v>
      </c>
      <c r="E164" s="56" t="str">
        <f t="shared" si="7"/>
        <v>ChenBing Wu</v>
      </c>
      <c r="F164" s="56">
        <v>3</v>
      </c>
    </row>
    <row r="165" spans="1:6" x14ac:dyDescent="0.25">
      <c r="A165" s="56" t="s">
        <v>36</v>
      </c>
      <c r="B165" s="56">
        <f t="shared" si="8"/>
        <v>164</v>
      </c>
      <c r="C165" s="56" t="s">
        <v>137</v>
      </c>
      <c r="D165" s="57" t="str">
        <f t="shared" si="6"/>
        <v>Wei</v>
      </c>
      <c r="E165" s="56" t="str">
        <f t="shared" si="7"/>
        <v>ChenDing Wei</v>
      </c>
      <c r="F165" s="56">
        <v>2</v>
      </c>
    </row>
    <row r="166" spans="1:6" x14ac:dyDescent="0.25">
      <c r="A166" s="56" t="s">
        <v>36</v>
      </c>
      <c r="B166" s="56">
        <f t="shared" si="8"/>
        <v>165</v>
      </c>
      <c r="C166" s="56" t="s">
        <v>95</v>
      </c>
      <c r="D166" s="57" t="str">
        <f t="shared" si="6"/>
        <v>Shen</v>
      </c>
      <c r="E166" s="56" t="str">
        <f t="shared" si="7"/>
        <v>ChenWu Shen</v>
      </c>
      <c r="F166" s="56">
        <v>2</v>
      </c>
    </row>
    <row r="167" spans="1:6" x14ac:dyDescent="0.25">
      <c r="A167" s="56" t="s">
        <v>36</v>
      </c>
      <c r="B167" s="56">
        <f t="shared" si="8"/>
        <v>166</v>
      </c>
      <c r="C167" s="56" t="s">
        <v>127</v>
      </c>
      <c r="D167" s="57" t="str">
        <f t="shared" si="6"/>
        <v>You</v>
      </c>
      <c r="E167" s="56" t="str">
        <f t="shared" si="7"/>
        <v>ChenJi You</v>
      </c>
      <c r="F167" s="56">
        <v>2</v>
      </c>
    </row>
    <row r="168" spans="1:6" x14ac:dyDescent="0.25">
      <c r="A168" s="56" t="s">
        <v>36</v>
      </c>
      <c r="B168" s="56">
        <f t="shared" si="8"/>
        <v>167</v>
      </c>
      <c r="C168" s="56" t="s">
        <v>141</v>
      </c>
      <c r="D168" s="57" t="str">
        <f t="shared" si="6"/>
        <v>Xu</v>
      </c>
      <c r="E168" s="56" t="str">
        <f t="shared" si="7"/>
        <v>ChenGeng Xu</v>
      </c>
      <c r="F168" s="56">
        <v>2</v>
      </c>
    </row>
    <row r="169" spans="1:6" x14ac:dyDescent="0.25">
      <c r="A169" s="56" t="s">
        <v>36</v>
      </c>
      <c r="B169" s="56">
        <f t="shared" si="8"/>
        <v>168</v>
      </c>
      <c r="C169" s="56" t="s">
        <v>142</v>
      </c>
      <c r="D169" s="57" t="str">
        <f t="shared" si="6"/>
        <v>Hai</v>
      </c>
      <c r="E169" s="56" t="str">
        <f t="shared" si="7"/>
        <v>ChenXin Hai</v>
      </c>
      <c r="F169" s="56">
        <v>2</v>
      </c>
    </row>
    <row r="170" spans="1:6" x14ac:dyDescent="0.25">
      <c r="A170" s="56" t="s">
        <v>36</v>
      </c>
      <c r="B170" s="56">
        <f t="shared" si="8"/>
        <v>169</v>
      </c>
      <c r="C170" s="56" t="s">
        <v>128</v>
      </c>
      <c r="D170" s="57" t="str">
        <f t="shared" si="6"/>
        <v>Zi</v>
      </c>
      <c r="E170" s="56" t="str">
        <f t="shared" si="7"/>
        <v>ChenRen Zi</v>
      </c>
      <c r="F170" s="56">
        <v>3</v>
      </c>
    </row>
    <row r="171" spans="1:6" x14ac:dyDescent="0.25">
      <c r="A171" s="56" t="s">
        <v>36</v>
      </c>
      <c r="B171" s="56">
        <f t="shared" si="8"/>
        <v>170</v>
      </c>
      <c r="C171" s="56" t="s">
        <v>130</v>
      </c>
      <c r="D171" s="57" t="str">
        <f t="shared" si="6"/>
        <v>Chou</v>
      </c>
      <c r="E171" s="56" t="str">
        <f t="shared" si="7"/>
        <v>ChenGui Chou</v>
      </c>
      <c r="F171" s="56">
        <v>1</v>
      </c>
    </row>
    <row r="172" spans="1:6" x14ac:dyDescent="0.25">
      <c r="A172" s="56" t="s">
        <v>36</v>
      </c>
      <c r="B172" s="56">
        <f t="shared" si="8"/>
        <v>171</v>
      </c>
      <c r="C172" s="56" t="s">
        <v>143</v>
      </c>
      <c r="D172" s="57" t="str">
        <f t="shared" si="6"/>
        <v>Yin</v>
      </c>
      <c r="E172" s="56" t="str">
        <f t="shared" si="7"/>
        <v>ChenJia Yin</v>
      </c>
      <c r="F172" s="56">
        <v>3</v>
      </c>
    </row>
    <row r="173" spans="1:6" x14ac:dyDescent="0.25">
      <c r="A173" s="56" t="s">
        <v>36</v>
      </c>
      <c r="B173" s="56">
        <f t="shared" si="8"/>
        <v>172</v>
      </c>
      <c r="C173" s="56" t="s">
        <v>144</v>
      </c>
      <c r="D173" s="57" t="str">
        <f t="shared" si="6"/>
        <v>Mao</v>
      </c>
      <c r="E173" s="56" t="str">
        <f t="shared" si="7"/>
        <v>ChenYi Mao</v>
      </c>
      <c r="F173" s="56">
        <v>2</v>
      </c>
    </row>
    <row r="174" spans="1:6" x14ac:dyDescent="0.25">
      <c r="A174" s="56" t="s">
        <v>36</v>
      </c>
      <c r="B174" s="56">
        <f t="shared" si="8"/>
        <v>173</v>
      </c>
      <c r="C174" s="56" t="s">
        <v>134</v>
      </c>
      <c r="D174" s="57" t="str">
        <f t="shared" si="6"/>
        <v>Chen</v>
      </c>
      <c r="E174" s="56" t="str">
        <f t="shared" si="7"/>
        <v>ChenBing Chen</v>
      </c>
      <c r="F174" s="56">
        <v>2</v>
      </c>
    </row>
    <row r="175" spans="1:6" x14ac:dyDescent="0.25">
      <c r="A175" s="56" t="s">
        <v>36</v>
      </c>
      <c r="B175" s="56">
        <f t="shared" si="8"/>
        <v>174</v>
      </c>
      <c r="C175" s="56" t="s">
        <v>135</v>
      </c>
      <c r="D175" s="57" t="str">
        <f t="shared" si="6"/>
        <v>Si</v>
      </c>
      <c r="E175" s="56" t="str">
        <f t="shared" si="7"/>
        <v>ChenDing Si</v>
      </c>
      <c r="F175" s="56">
        <v>5</v>
      </c>
    </row>
    <row r="176" spans="1:6" x14ac:dyDescent="0.25">
      <c r="A176" s="56" t="s">
        <v>36</v>
      </c>
      <c r="B176" s="56">
        <f t="shared" si="8"/>
        <v>175</v>
      </c>
      <c r="C176" s="56" t="s">
        <v>88</v>
      </c>
      <c r="D176" s="57" t="str">
        <f t="shared" si="6"/>
        <v>Wu</v>
      </c>
      <c r="E176" s="56" t="str">
        <f t="shared" si="7"/>
        <v>ChenWu Wu</v>
      </c>
      <c r="F176" s="56">
        <v>2</v>
      </c>
    </row>
    <row r="177" spans="1:6" x14ac:dyDescent="0.25">
      <c r="A177" s="56" t="s">
        <v>36</v>
      </c>
      <c r="B177" s="56">
        <f t="shared" si="8"/>
        <v>176</v>
      </c>
      <c r="C177" s="56" t="s">
        <v>91</v>
      </c>
      <c r="D177" s="57" t="str">
        <f t="shared" si="6"/>
        <v>Wei</v>
      </c>
      <c r="E177" s="56" t="str">
        <f t="shared" si="7"/>
        <v>ChenJi Wei</v>
      </c>
      <c r="F177" s="56">
        <v>2</v>
      </c>
    </row>
    <row r="178" spans="1:6" x14ac:dyDescent="0.25">
      <c r="A178" s="56" t="s">
        <v>36</v>
      </c>
      <c r="B178" s="56">
        <f t="shared" si="8"/>
        <v>177</v>
      </c>
      <c r="C178" s="56" t="s">
        <v>138</v>
      </c>
      <c r="D178" s="57" t="str">
        <f t="shared" si="6"/>
        <v>Shen</v>
      </c>
      <c r="E178" s="56" t="str">
        <f t="shared" si="7"/>
        <v>ChenGeng Shen</v>
      </c>
      <c r="F178" s="56">
        <v>2</v>
      </c>
    </row>
    <row r="179" spans="1:6" x14ac:dyDescent="0.25">
      <c r="A179" s="56" t="s">
        <v>36</v>
      </c>
      <c r="B179" s="56">
        <f t="shared" si="8"/>
        <v>178</v>
      </c>
      <c r="C179" s="56" t="s">
        <v>97</v>
      </c>
      <c r="D179" s="57" t="str">
        <f t="shared" si="6"/>
        <v>You</v>
      </c>
      <c r="E179" s="56" t="str">
        <f t="shared" si="7"/>
        <v>ChenXin You</v>
      </c>
      <c r="F179" s="56">
        <v>2</v>
      </c>
    </row>
    <row r="180" spans="1:6" x14ac:dyDescent="0.25">
      <c r="A180" s="56" t="s">
        <v>36</v>
      </c>
      <c r="B180" s="56">
        <f t="shared" si="8"/>
        <v>179</v>
      </c>
      <c r="C180" s="56" t="s">
        <v>101</v>
      </c>
      <c r="D180" s="57" t="str">
        <f t="shared" si="6"/>
        <v>Xu</v>
      </c>
      <c r="E180" s="56" t="str">
        <f t="shared" si="7"/>
        <v>ChenRen Xu</v>
      </c>
      <c r="F180" s="56">
        <v>1</v>
      </c>
    </row>
    <row r="181" spans="1:6" x14ac:dyDescent="0.25">
      <c r="A181" s="56" t="s">
        <v>36</v>
      </c>
      <c r="B181" s="56">
        <f t="shared" si="8"/>
        <v>180</v>
      </c>
      <c r="C181" s="56" t="s">
        <v>87</v>
      </c>
      <c r="D181" s="57" t="str">
        <f t="shared" si="6"/>
        <v>Hai</v>
      </c>
      <c r="E181" s="56" t="str">
        <f t="shared" si="7"/>
        <v>ChenGui Hai</v>
      </c>
      <c r="F181" s="56">
        <v>1</v>
      </c>
    </row>
    <row r="182" spans="1:6" x14ac:dyDescent="0.25">
      <c r="A182" s="56" t="s">
        <v>37</v>
      </c>
      <c r="B182" s="56">
        <f t="shared" si="8"/>
        <v>181</v>
      </c>
      <c r="C182" s="56" t="s">
        <v>85</v>
      </c>
      <c r="D182" s="57" t="str">
        <f>RIGHT(C182,LEN(C182)-SEARCH(" ",C182,1))</f>
        <v>Zi</v>
      </c>
      <c r="E182" s="56" t="str">
        <f t="shared" si="7"/>
        <v>SiJia Zi</v>
      </c>
      <c r="F182" s="56">
        <v>2</v>
      </c>
    </row>
    <row r="183" spans="1:6" x14ac:dyDescent="0.25">
      <c r="A183" s="56" t="s">
        <v>37</v>
      </c>
      <c r="B183" s="56">
        <f t="shared" si="8"/>
        <v>182</v>
      </c>
      <c r="C183" s="56" t="s">
        <v>86</v>
      </c>
      <c r="D183" s="57" t="str">
        <f t="shared" ref="D183:D241" si="9">RIGHT(C183,LEN(C183)-SEARCH(" ",C183,1))</f>
        <v>Chou</v>
      </c>
      <c r="E183" s="56" t="str">
        <f t="shared" si="7"/>
        <v>SiYi Chou</v>
      </c>
      <c r="F183" s="56">
        <v>2</v>
      </c>
    </row>
    <row r="184" spans="1:6" x14ac:dyDescent="0.25">
      <c r="A184" s="56" t="s">
        <v>37</v>
      </c>
      <c r="B184" s="56">
        <f t="shared" si="8"/>
        <v>183</v>
      </c>
      <c r="C184" s="56" t="s">
        <v>90</v>
      </c>
      <c r="D184" s="57" t="str">
        <f t="shared" si="9"/>
        <v>Yin</v>
      </c>
      <c r="E184" s="56" t="str">
        <f t="shared" si="7"/>
        <v>SiBing Yin</v>
      </c>
      <c r="F184" s="56">
        <v>2</v>
      </c>
    </row>
    <row r="185" spans="1:6" x14ac:dyDescent="0.25">
      <c r="A185" s="56" t="s">
        <v>37</v>
      </c>
      <c r="B185" s="56">
        <f t="shared" si="8"/>
        <v>184</v>
      </c>
      <c r="C185" s="56" t="s">
        <v>93</v>
      </c>
      <c r="D185" s="57" t="str">
        <f t="shared" si="9"/>
        <v>Mao</v>
      </c>
      <c r="E185" s="56" t="str">
        <f t="shared" si="7"/>
        <v>SiDing Mao</v>
      </c>
      <c r="F185" s="56">
        <v>4</v>
      </c>
    </row>
    <row r="186" spans="1:6" x14ac:dyDescent="0.25">
      <c r="A186" s="56" t="s">
        <v>37</v>
      </c>
      <c r="B186" s="56">
        <f t="shared" si="8"/>
        <v>185</v>
      </c>
      <c r="C186" s="56" t="s">
        <v>96</v>
      </c>
      <c r="D186" s="57" t="str">
        <f t="shared" si="9"/>
        <v>Chen</v>
      </c>
      <c r="E186" s="56" t="str">
        <f t="shared" si="7"/>
        <v>SiWu Chen</v>
      </c>
      <c r="F186" s="56">
        <v>1</v>
      </c>
    </row>
    <row r="187" spans="1:6" x14ac:dyDescent="0.25">
      <c r="A187" s="56" t="s">
        <v>37</v>
      </c>
      <c r="B187" s="56">
        <f t="shared" si="8"/>
        <v>186</v>
      </c>
      <c r="C187" s="56" t="s">
        <v>99</v>
      </c>
      <c r="D187" s="57" t="str">
        <f t="shared" si="9"/>
        <v>Si</v>
      </c>
      <c r="E187" s="56" t="str">
        <f t="shared" si="7"/>
        <v>SiJi Si</v>
      </c>
      <c r="F187" s="56">
        <v>2</v>
      </c>
    </row>
    <row r="188" spans="1:6" x14ac:dyDescent="0.25">
      <c r="A188" s="56" t="s">
        <v>37</v>
      </c>
      <c r="B188" s="56">
        <f t="shared" si="8"/>
        <v>187</v>
      </c>
      <c r="C188" s="56" t="s">
        <v>102</v>
      </c>
      <c r="D188" s="57" t="str">
        <f t="shared" si="9"/>
        <v>Wu</v>
      </c>
      <c r="E188" s="56" t="str">
        <f t="shared" si="7"/>
        <v>SiGeng Wu</v>
      </c>
      <c r="F188" s="56">
        <v>5</v>
      </c>
    </row>
    <row r="189" spans="1:6" x14ac:dyDescent="0.25">
      <c r="A189" s="56" t="s">
        <v>37</v>
      </c>
      <c r="B189" s="56">
        <f t="shared" si="8"/>
        <v>188</v>
      </c>
      <c r="C189" s="56" t="s">
        <v>104</v>
      </c>
      <c r="D189" s="57" t="str">
        <f t="shared" si="9"/>
        <v>Wei</v>
      </c>
      <c r="E189" s="56" t="str">
        <f t="shared" si="7"/>
        <v>SiXin Wei</v>
      </c>
      <c r="F189" s="56">
        <v>4</v>
      </c>
    </row>
    <row r="190" spans="1:6" x14ac:dyDescent="0.25">
      <c r="A190" s="56" t="s">
        <v>37</v>
      </c>
      <c r="B190" s="56">
        <f t="shared" si="8"/>
        <v>189</v>
      </c>
      <c r="C190" s="56" t="s">
        <v>94</v>
      </c>
      <c r="D190" s="57" t="str">
        <f t="shared" si="9"/>
        <v>Shen</v>
      </c>
      <c r="E190" s="56" t="str">
        <f t="shared" si="7"/>
        <v>SiRen Shen</v>
      </c>
      <c r="F190" s="56">
        <v>2</v>
      </c>
    </row>
    <row r="191" spans="1:6" x14ac:dyDescent="0.25">
      <c r="A191" s="56" t="s">
        <v>37</v>
      </c>
      <c r="B191" s="56">
        <f t="shared" si="8"/>
        <v>190</v>
      </c>
      <c r="C191" s="56" t="s">
        <v>98</v>
      </c>
      <c r="D191" s="57" t="str">
        <f t="shared" si="9"/>
        <v>You</v>
      </c>
      <c r="E191" s="56" t="str">
        <f t="shared" si="7"/>
        <v>SiGui You</v>
      </c>
      <c r="F191" s="56">
        <v>2</v>
      </c>
    </row>
    <row r="192" spans="1:6" x14ac:dyDescent="0.25">
      <c r="A192" s="56" t="s">
        <v>37</v>
      </c>
      <c r="B192" s="56">
        <f t="shared" si="8"/>
        <v>191</v>
      </c>
      <c r="C192" s="56" t="s">
        <v>109</v>
      </c>
      <c r="D192" s="57" t="str">
        <f t="shared" si="9"/>
        <v>Xu</v>
      </c>
      <c r="E192" s="56" t="str">
        <f t="shared" si="7"/>
        <v>SiJia Xu</v>
      </c>
      <c r="F192" s="56">
        <v>3</v>
      </c>
    </row>
    <row r="193" spans="1:6" x14ac:dyDescent="0.25">
      <c r="A193" s="56" t="s">
        <v>37</v>
      </c>
      <c r="B193" s="56">
        <f t="shared" si="8"/>
        <v>192</v>
      </c>
      <c r="C193" s="56" t="s">
        <v>111</v>
      </c>
      <c r="D193" s="57" t="str">
        <f t="shared" si="9"/>
        <v>Hai</v>
      </c>
      <c r="E193" s="56" t="str">
        <f t="shared" si="7"/>
        <v>SiYi Hai</v>
      </c>
      <c r="F193" s="56">
        <v>2</v>
      </c>
    </row>
    <row r="194" spans="1:6" x14ac:dyDescent="0.25">
      <c r="A194" s="56" t="s">
        <v>37</v>
      </c>
      <c r="B194" s="56">
        <f t="shared" si="8"/>
        <v>193</v>
      </c>
      <c r="C194" s="56" t="s">
        <v>105</v>
      </c>
      <c r="D194" s="57" t="str">
        <f t="shared" si="9"/>
        <v>Zi</v>
      </c>
      <c r="E194" s="56" t="str">
        <f t="shared" si="7"/>
        <v>SiBing Zi</v>
      </c>
      <c r="F194" s="56">
        <v>4</v>
      </c>
    </row>
    <row r="195" spans="1:6" x14ac:dyDescent="0.25">
      <c r="A195" s="56" t="s">
        <v>37</v>
      </c>
      <c r="B195" s="56">
        <f t="shared" si="8"/>
        <v>194</v>
      </c>
      <c r="C195" s="56" t="s">
        <v>106</v>
      </c>
      <c r="D195" s="57" t="str">
        <f t="shared" si="9"/>
        <v>Chou</v>
      </c>
      <c r="E195" s="56" t="str">
        <f t="shared" ref="E195:E258" si="10">CONCATENATE(A195,C195)</f>
        <v>SiDing Chou</v>
      </c>
      <c r="F195" s="56">
        <v>1</v>
      </c>
    </row>
    <row r="196" spans="1:6" x14ac:dyDescent="0.25">
      <c r="A196" s="56" t="s">
        <v>37</v>
      </c>
      <c r="B196" s="56">
        <f t="shared" ref="B196:B259" si="11">B195+1</f>
        <v>195</v>
      </c>
      <c r="C196" s="56" t="s">
        <v>114</v>
      </c>
      <c r="D196" s="57" t="str">
        <f t="shared" si="9"/>
        <v>Yin</v>
      </c>
      <c r="E196" s="56" t="str">
        <f t="shared" si="10"/>
        <v>SiWu Yin</v>
      </c>
      <c r="F196" s="56">
        <v>2</v>
      </c>
    </row>
    <row r="197" spans="1:6" x14ac:dyDescent="0.25">
      <c r="A197" s="56" t="s">
        <v>37</v>
      </c>
      <c r="B197" s="56">
        <f t="shared" si="11"/>
        <v>196</v>
      </c>
      <c r="C197" s="56" t="s">
        <v>115</v>
      </c>
      <c r="D197" s="57" t="str">
        <f t="shared" si="9"/>
        <v>Mao</v>
      </c>
      <c r="E197" s="56" t="str">
        <f t="shared" si="10"/>
        <v>SiJi Mao</v>
      </c>
      <c r="F197" s="56">
        <v>5</v>
      </c>
    </row>
    <row r="198" spans="1:6" x14ac:dyDescent="0.25">
      <c r="A198" s="56" t="s">
        <v>37</v>
      </c>
      <c r="B198" s="56">
        <f t="shared" si="11"/>
        <v>197</v>
      </c>
      <c r="C198" s="56" t="s">
        <v>112</v>
      </c>
      <c r="D198" s="57" t="str">
        <f t="shared" si="9"/>
        <v>Chen</v>
      </c>
      <c r="E198" s="56" t="str">
        <f t="shared" si="10"/>
        <v>SiGeng Chen</v>
      </c>
      <c r="F198" s="56">
        <v>3</v>
      </c>
    </row>
    <row r="199" spans="1:6" x14ac:dyDescent="0.25">
      <c r="A199" s="56" t="s">
        <v>37</v>
      </c>
      <c r="B199" s="56">
        <f t="shared" si="11"/>
        <v>198</v>
      </c>
      <c r="C199" s="56" t="s">
        <v>113</v>
      </c>
      <c r="D199" s="57" t="str">
        <f t="shared" si="9"/>
        <v>Si</v>
      </c>
      <c r="E199" s="56" t="str">
        <f t="shared" si="10"/>
        <v>SiXin Si</v>
      </c>
      <c r="F199" s="56">
        <v>2</v>
      </c>
    </row>
    <row r="200" spans="1:6" x14ac:dyDescent="0.25">
      <c r="A200" s="56" t="s">
        <v>37</v>
      </c>
      <c r="B200" s="56">
        <f t="shared" si="11"/>
        <v>199</v>
      </c>
      <c r="C200" s="56" t="s">
        <v>89</v>
      </c>
      <c r="D200" s="57" t="str">
        <f t="shared" si="9"/>
        <v>Wu</v>
      </c>
      <c r="E200" s="56" t="str">
        <f t="shared" si="10"/>
        <v>SiRen Wu</v>
      </c>
      <c r="F200" s="56">
        <v>5</v>
      </c>
    </row>
    <row r="201" spans="1:6" x14ac:dyDescent="0.25">
      <c r="A201" s="56" t="s">
        <v>37</v>
      </c>
      <c r="B201" s="56">
        <f t="shared" si="11"/>
        <v>200</v>
      </c>
      <c r="C201" s="56" t="s">
        <v>92</v>
      </c>
      <c r="D201" s="57" t="str">
        <f t="shared" si="9"/>
        <v>Wei</v>
      </c>
      <c r="E201" s="56" t="str">
        <f t="shared" si="10"/>
        <v>SiGui Wei</v>
      </c>
      <c r="F201" s="56">
        <v>2</v>
      </c>
    </row>
    <row r="202" spans="1:6" x14ac:dyDescent="0.25">
      <c r="A202" s="56" t="s">
        <v>37</v>
      </c>
      <c r="B202" s="56">
        <f t="shared" si="11"/>
        <v>201</v>
      </c>
      <c r="C202" s="56" t="s">
        <v>116</v>
      </c>
      <c r="D202" s="57" t="str">
        <f t="shared" si="9"/>
        <v>Shen</v>
      </c>
      <c r="E202" s="56" t="str">
        <f t="shared" si="10"/>
        <v>SiJia Shen</v>
      </c>
      <c r="F202" s="56">
        <v>1</v>
      </c>
    </row>
    <row r="203" spans="1:6" x14ac:dyDescent="0.25">
      <c r="A203" s="56" t="s">
        <v>37</v>
      </c>
      <c r="B203" s="56">
        <f t="shared" si="11"/>
        <v>202</v>
      </c>
      <c r="C203" s="56" t="s">
        <v>117</v>
      </c>
      <c r="D203" s="57" t="str">
        <f t="shared" si="9"/>
        <v>You</v>
      </c>
      <c r="E203" s="56" t="str">
        <f t="shared" si="10"/>
        <v>SiYi You</v>
      </c>
      <c r="F203" s="56">
        <v>2</v>
      </c>
    </row>
    <row r="204" spans="1:6" x14ac:dyDescent="0.25">
      <c r="A204" s="56" t="s">
        <v>37</v>
      </c>
      <c r="B204" s="56">
        <f t="shared" si="11"/>
        <v>203</v>
      </c>
      <c r="C204" s="56" t="s">
        <v>100</v>
      </c>
      <c r="D204" s="57" t="str">
        <f t="shared" si="9"/>
        <v>Xu</v>
      </c>
      <c r="E204" s="56" t="str">
        <f t="shared" si="10"/>
        <v>SiBing Xu</v>
      </c>
      <c r="F204" s="56">
        <v>1</v>
      </c>
    </row>
    <row r="205" spans="1:6" x14ac:dyDescent="0.25">
      <c r="A205" s="56" t="s">
        <v>37</v>
      </c>
      <c r="B205" s="56">
        <f t="shared" si="11"/>
        <v>204</v>
      </c>
      <c r="C205" s="56" t="s">
        <v>103</v>
      </c>
      <c r="D205" s="57" t="str">
        <f t="shared" si="9"/>
        <v>Hai</v>
      </c>
      <c r="E205" s="56" t="str">
        <f t="shared" si="10"/>
        <v>SiDing Hai</v>
      </c>
      <c r="F205" s="56">
        <v>2</v>
      </c>
    </row>
    <row r="206" spans="1:6" x14ac:dyDescent="0.25">
      <c r="A206" s="56" t="s">
        <v>37</v>
      </c>
      <c r="B206" s="56">
        <f t="shared" si="11"/>
        <v>205</v>
      </c>
      <c r="C206" s="56" t="s">
        <v>123</v>
      </c>
      <c r="D206" s="57" t="str">
        <f t="shared" si="9"/>
        <v>Zi</v>
      </c>
      <c r="E206" s="56" t="str">
        <f t="shared" si="10"/>
        <v>SiWu Zi</v>
      </c>
      <c r="F206" s="56">
        <v>4</v>
      </c>
    </row>
    <row r="207" spans="1:6" x14ac:dyDescent="0.25">
      <c r="A207" s="56" t="s">
        <v>37</v>
      </c>
      <c r="B207" s="56">
        <f t="shared" si="11"/>
        <v>206</v>
      </c>
      <c r="C207" s="56" t="s">
        <v>107</v>
      </c>
      <c r="D207" s="57" t="str">
        <f t="shared" si="9"/>
        <v>Chou</v>
      </c>
      <c r="E207" s="56" t="str">
        <f t="shared" si="10"/>
        <v>SiJi Chou</v>
      </c>
      <c r="F207" s="56">
        <v>2</v>
      </c>
    </row>
    <row r="208" spans="1:6" x14ac:dyDescent="0.25">
      <c r="A208" s="56" t="s">
        <v>37</v>
      </c>
      <c r="B208" s="56">
        <f t="shared" si="11"/>
        <v>207</v>
      </c>
      <c r="C208" s="56" t="s">
        <v>108</v>
      </c>
      <c r="D208" s="57" t="str">
        <f t="shared" si="9"/>
        <v>Yin</v>
      </c>
      <c r="E208" s="56" t="str">
        <f t="shared" si="10"/>
        <v>SiGeng Yin</v>
      </c>
      <c r="F208" s="56">
        <v>2</v>
      </c>
    </row>
    <row r="209" spans="1:6" x14ac:dyDescent="0.25">
      <c r="A209" s="56" t="s">
        <v>37</v>
      </c>
      <c r="B209" s="56">
        <f t="shared" si="11"/>
        <v>208</v>
      </c>
      <c r="C209" s="56" t="s">
        <v>110</v>
      </c>
      <c r="D209" s="57" t="str">
        <f t="shared" si="9"/>
        <v>Mao</v>
      </c>
      <c r="E209" s="56" t="str">
        <f t="shared" si="10"/>
        <v>SiXin Mao</v>
      </c>
      <c r="F209" s="56">
        <v>5</v>
      </c>
    </row>
    <row r="210" spans="1:6" x14ac:dyDescent="0.25">
      <c r="A210" s="56" t="s">
        <v>37</v>
      </c>
      <c r="B210" s="56">
        <f t="shared" si="11"/>
        <v>209</v>
      </c>
      <c r="C210" s="56" t="s">
        <v>122</v>
      </c>
      <c r="D210" s="57" t="str">
        <f t="shared" si="9"/>
        <v>Chen</v>
      </c>
      <c r="E210" s="56" t="str">
        <f t="shared" si="10"/>
        <v>SiRen Chen</v>
      </c>
      <c r="F210" s="56">
        <v>3</v>
      </c>
    </row>
    <row r="211" spans="1:6" x14ac:dyDescent="0.25">
      <c r="A211" s="56" t="s">
        <v>37</v>
      </c>
      <c r="B211" s="56">
        <f t="shared" si="11"/>
        <v>210</v>
      </c>
      <c r="C211" s="56" t="s">
        <v>124</v>
      </c>
      <c r="D211" s="57" t="str">
        <f t="shared" si="9"/>
        <v>Si</v>
      </c>
      <c r="E211" s="56" t="str">
        <f t="shared" si="10"/>
        <v>SiGui Si</v>
      </c>
      <c r="F211" s="56">
        <v>2</v>
      </c>
    </row>
    <row r="212" spans="1:6" x14ac:dyDescent="0.25">
      <c r="A212" s="56" t="s">
        <v>37</v>
      </c>
      <c r="B212" s="56">
        <f t="shared" si="11"/>
        <v>211</v>
      </c>
      <c r="C212" s="56" t="s">
        <v>125</v>
      </c>
      <c r="D212" s="57" t="str">
        <f t="shared" si="9"/>
        <v>Wu</v>
      </c>
      <c r="E212" s="56" t="str">
        <f t="shared" si="10"/>
        <v>SiJia Wu</v>
      </c>
      <c r="F212" s="56">
        <v>5</v>
      </c>
    </row>
    <row r="213" spans="1:6" x14ac:dyDescent="0.25">
      <c r="A213" s="56" t="s">
        <v>37</v>
      </c>
      <c r="B213" s="56">
        <f t="shared" si="11"/>
        <v>212</v>
      </c>
      <c r="C213" s="56" t="s">
        <v>126</v>
      </c>
      <c r="D213" s="57" t="str">
        <f t="shared" si="9"/>
        <v>Wei</v>
      </c>
      <c r="E213" s="56" t="str">
        <f t="shared" si="10"/>
        <v>SiYi Wei</v>
      </c>
      <c r="F213" s="56">
        <v>2</v>
      </c>
    </row>
    <row r="214" spans="1:6" x14ac:dyDescent="0.25">
      <c r="A214" s="56" t="s">
        <v>37</v>
      </c>
      <c r="B214" s="56">
        <f t="shared" si="11"/>
        <v>213</v>
      </c>
      <c r="C214" s="56" t="s">
        <v>129</v>
      </c>
      <c r="D214" s="57" t="str">
        <f t="shared" si="9"/>
        <v>Shen</v>
      </c>
      <c r="E214" s="56" t="str">
        <f t="shared" si="10"/>
        <v>SiBing Shen</v>
      </c>
      <c r="F214" s="56">
        <v>2</v>
      </c>
    </row>
    <row r="215" spans="1:6" x14ac:dyDescent="0.25">
      <c r="A215" s="56" t="s">
        <v>37</v>
      </c>
      <c r="B215" s="56">
        <f t="shared" si="11"/>
        <v>214</v>
      </c>
      <c r="C215" s="56" t="s">
        <v>131</v>
      </c>
      <c r="D215" s="57" t="str">
        <f t="shared" si="9"/>
        <v>You</v>
      </c>
      <c r="E215" s="56" t="str">
        <f t="shared" si="10"/>
        <v>SiDing You</v>
      </c>
      <c r="F215" s="56">
        <v>2</v>
      </c>
    </row>
    <row r="216" spans="1:6" x14ac:dyDescent="0.25">
      <c r="A216" s="56" t="s">
        <v>37</v>
      </c>
      <c r="B216" s="56">
        <f t="shared" si="11"/>
        <v>215</v>
      </c>
      <c r="C216" s="56" t="s">
        <v>118</v>
      </c>
      <c r="D216" s="57" t="str">
        <f t="shared" si="9"/>
        <v>Xu</v>
      </c>
      <c r="E216" s="56" t="str">
        <f t="shared" si="10"/>
        <v>SiWu Xu</v>
      </c>
      <c r="F216" s="56">
        <v>2</v>
      </c>
    </row>
    <row r="217" spans="1:6" x14ac:dyDescent="0.25">
      <c r="A217" s="56" t="s">
        <v>37</v>
      </c>
      <c r="B217" s="56">
        <f t="shared" si="11"/>
        <v>216</v>
      </c>
      <c r="C217" s="56" t="s">
        <v>119</v>
      </c>
      <c r="D217" s="57" t="str">
        <f t="shared" si="9"/>
        <v>Hai</v>
      </c>
      <c r="E217" s="56" t="str">
        <f t="shared" si="10"/>
        <v>SiJi Hai</v>
      </c>
      <c r="F217" s="56">
        <v>2</v>
      </c>
    </row>
    <row r="218" spans="1:6" x14ac:dyDescent="0.25">
      <c r="A218" s="56" t="s">
        <v>37</v>
      </c>
      <c r="B218" s="56">
        <f t="shared" si="11"/>
        <v>217</v>
      </c>
      <c r="C218" s="56" t="s">
        <v>120</v>
      </c>
      <c r="D218" s="57" t="str">
        <f t="shared" si="9"/>
        <v>Zi</v>
      </c>
      <c r="E218" s="56" t="str">
        <f t="shared" si="10"/>
        <v>SiGeng Zi</v>
      </c>
      <c r="F218" s="56">
        <v>5</v>
      </c>
    </row>
    <row r="219" spans="1:6" x14ac:dyDescent="0.25">
      <c r="A219" s="56" t="s">
        <v>37</v>
      </c>
      <c r="B219" s="56">
        <f t="shared" si="11"/>
        <v>218</v>
      </c>
      <c r="C219" s="56" t="s">
        <v>121</v>
      </c>
      <c r="D219" s="57" t="str">
        <f t="shared" si="9"/>
        <v>Chou</v>
      </c>
      <c r="E219" s="56" t="str">
        <f t="shared" si="10"/>
        <v>SiXin Chou</v>
      </c>
      <c r="F219" s="56">
        <v>2</v>
      </c>
    </row>
    <row r="220" spans="1:6" x14ac:dyDescent="0.25">
      <c r="A220" s="56" t="s">
        <v>37</v>
      </c>
      <c r="B220" s="56">
        <f t="shared" si="11"/>
        <v>219</v>
      </c>
      <c r="C220" s="56" t="s">
        <v>132</v>
      </c>
      <c r="D220" s="57" t="str">
        <f t="shared" si="9"/>
        <v>Yin</v>
      </c>
      <c r="E220" s="56" t="str">
        <f t="shared" si="10"/>
        <v>SiRen Yin</v>
      </c>
      <c r="F220" s="56">
        <v>2</v>
      </c>
    </row>
    <row r="221" spans="1:6" x14ac:dyDescent="0.25">
      <c r="A221" s="56" t="s">
        <v>37</v>
      </c>
      <c r="B221" s="56">
        <f t="shared" si="11"/>
        <v>220</v>
      </c>
      <c r="C221" s="56" t="s">
        <v>133</v>
      </c>
      <c r="D221" s="57" t="str">
        <f t="shared" si="9"/>
        <v>Mao</v>
      </c>
      <c r="E221" s="56" t="str">
        <f t="shared" si="10"/>
        <v>SiGui Mao</v>
      </c>
      <c r="F221" s="56">
        <v>5</v>
      </c>
    </row>
    <row r="222" spans="1:6" x14ac:dyDescent="0.25">
      <c r="A222" s="56" t="s">
        <v>37</v>
      </c>
      <c r="B222" s="56">
        <f t="shared" si="11"/>
        <v>221</v>
      </c>
      <c r="C222" s="56" t="s">
        <v>139</v>
      </c>
      <c r="D222" s="57" t="str">
        <f t="shared" si="9"/>
        <v>Chen</v>
      </c>
      <c r="E222" s="56" t="str">
        <f t="shared" si="10"/>
        <v>SiJia Chen</v>
      </c>
      <c r="F222" s="56">
        <v>1</v>
      </c>
    </row>
    <row r="223" spans="1:6" x14ac:dyDescent="0.25">
      <c r="A223" s="56" t="s">
        <v>37</v>
      </c>
      <c r="B223" s="56">
        <f t="shared" si="11"/>
        <v>222</v>
      </c>
      <c r="C223" s="56" t="s">
        <v>140</v>
      </c>
      <c r="D223" s="57" t="str">
        <f t="shared" si="9"/>
        <v>Si</v>
      </c>
      <c r="E223" s="56" t="str">
        <f t="shared" si="10"/>
        <v>SiYi Si</v>
      </c>
      <c r="F223" s="56">
        <v>2</v>
      </c>
    </row>
    <row r="224" spans="1:6" x14ac:dyDescent="0.25">
      <c r="A224" s="56" t="s">
        <v>37</v>
      </c>
      <c r="B224" s="56">
        <f t="shared" si="11"/>
        <v>223</v>
      </c>
      <c r="C224" s="56" t="s">
        <v>136</v>
      </c>
      <c r="D224" s="57" t="str">
        <f t="shared" si="9"/>
        <v>Wu</v>
      </c>
      <c r="E224" s="56" t="str">
        <f t="shared" si="10"/>
        <v>SiBing Wu</v>
      </c>
      <c r="F224" s="56">
        <v>2</v>
      </c>
    </row>
    <row r="225" spans="1:6" x14ac:dyDescent="0.25">
      <c r="A225" s="56" t="s">
        <v>37</v>
      </c>
      <c r="B225" s="56">
        <f t="shared" si="11"/>
        <v>224</v>
      </c>
      <c r="C225" s="56" t="s">
        <v>137</v>
      </c>
      <c r="D225" s="57" t="str">
        <f t="shared" si="9"/>
        <v>Wei</v>
      </c>
      <c r="E225" s="56" t="str">
        <f t="shared" si="10"/>
        <v>SiDing Wei</v>
      </c>
      <c r="F225" s="56">
        <v>2</v>
      </c>
    </row>
    <row r="226" spans="1:6" x14ac:dyDescent="0.25">
      <c r="A226" s="56" t="s">
        <v>37</v>
      </c>
      <c r="B226" s="56">
        <f t="shared" si="11"/>
        <v>225</v>
      </c>
      <c r="C226" s="56" t="s">
        <v>95</v>
      </c>
      <c r="D226" s="57" t="str">
        <f t="shared" si="9"/>
        <v>Shen</v>
      </c>
      <c r="E226" s="56" t="str">
        <f t="shared" si="10"/>
        <v>SiWu Shen</v>
      </c>
      <c r="F226" s="56">
        <v>2</v>
      </c>
    </row>
    <row r="227" spans="1:6" x14ac:dyDescent="0.25">
      <c r="A227" s="56" t="s">
        <v>37</v>
      </c>
      <c r="B227" s="56">
        <f t="shared" si="11"/>
        <v>226</v>
      </c>
      <c r="C227" s="56" t="s">
        <v>127</v>
      </c>
      <c r="D227" s="57" t="str">
        <f t="shared" si="9"/>
        <v>You</v>
      </c>
      <c r="E227" s="56" t="str">
        <f t="shared" si="10"/>
        <v>SiJi You</v>
      </c>
      <c r="F227" s="56">
        <v>2</v>
      </c>
    </row>
    <row r="228" spans="1:6" x14ac:dyDescent="0.25">
      <c r="A228" s="56" t="s">
        <v>37</v>
      </c>
      <c r="B228" s="56">
        <f t="shared" si="11"/>
        <v>227</v>
      </c>
      <c r="C228" s="56" t="s">
        <v>141</v>
      </c>
      <c r="D228" s="57" t="str">
        <f t="shared" si="9"/>
        <v>Xu</v>
      </c>
      <c r="E228" s="56" t="str">
        <f t="shared" si="10"/>
        <v>SiGeng Xu</v>
      </c>
      <c r="F228" s="56">
        <v>2</v>
      </c>
    </row>
    <row r="229" spans="1:6" x14ac:dyDescent="0.25">
      <c r="A229" s="56" t="s">
        <v>37</v>
      </c>
      <c r="B229" s="56">
        <f t="shared" si="11"/>
        <v>228</v>
      </c>
      <c r="C229" s="56" t="s">
        <v>142</v>
      </c>
      <c r="D229" s="57" t="str">
        <f t="shared" si="9"/>
        <v>Hai</v>
      </c>
      <c r="E229" s="56" t="str">
        <f t="shared" si="10"/>
        <v>SiXin Hai</v>
      </c>
      <c r="F229" s="56">
        <v>2</v>
      </c>
    </row>
    <row r="230" spans="1:6" x14ac:dyDescent="0.25">
      <c r="A230" s="56" t="s">
        <v>37</v>
      </c>
      <c r="B230" s="56">
        <f t="shared" si="11"/>
        <v>229</v>
      </c>
      <c r="C230" s="56" t="s">
        <v>128</v>
      </c>
      <c r="D230" s="57" t="str">
        <f t="shared" si="9"/>
        <v>Zi</v>
      </c>
      <c r="E230" s="56" t="str">
        <f t="shared" si="10"/>
        <v>SiRen Zi</v>
      </c>
      <c r="F230" s="56">
        <v>2</v>
      </c>
    </row>
    <row r="231" spans="1:6" x14ac:dyDescent="0.25">
      <c r="A231" s="56" t="s">
        <v>37</v>
      </c>
      <c r="B231" s="56">
        <f t="shared" si="11"/>
        <v>230</v>
      </c>
      <c r="C231" s="56" t="s">
        <v>130</v>
      </c>
      <c r="D231" s="57" t="str">
        <f t="shared" si="9"/>
        <v>Chou</v>
      </c>
      <c r="E231" s="56" t="str">
        <f t="shared" si="10"/>
        <v>SiGui Chou</v>
      </c>
      <c r="F231" s="56">
        <v>1</v>
      </c>
    </row>
    <row r="232" spans="1:6" x14ac:dyDescent="0.25">
      <c r="A232" s="56" t="s">
        <v>37</v>
      </c>
      <c r="B232" s="56">
        <f t="shared" si="11"/>
        <v>231</v>
      </c>
      <c r="C232" s="56" t="s">
        <v>143</v>
      </c>
      <c r="D232" s="57" t="str">
        <f t="shared" si="9"/>
        <v>Yin</v>
      </c>
      <c r="E232" s="56" t="str">
        <f t="shared" si="10"/>
        <v>SiJia Yin</v>
      </c>
      <c r="F232" s="56">
        <v>2</v>
      </c>
    </row>
    <row r="233" spans="1:6" x14ac:dyDescent="0.25">
      <c r="A233" s="56" t="s">
        <v>37</v>
      </c>
      <c r="B233" s="56">
        <f t="shared" si="11"/>
        <v>232</v>
      </c>
      <c r="C233" s="56" t="s">
        <v>144</v>
      </c>
      <c r="D233" s="57" t="str">
        <f t="shared" si="9"/>
        <v>Mao</v>
      </c>
      <c r="E233" s="56" t="str">
        <f t="shared" si="10"/>
        <v>SiYi Mao</v>
      </c>
      <c r="F233" s="56">
        <v>4</v>
      </c>
    </row>
    <row r="234" spans="1:6" x14ac:dyDescent="0.25">
      <c r="A234" s="56" t="s">
        <v>37</v>
      </c>
      <c r="B234" s="56">
        <f t="shared" si="11"/>
        <v>233</v>
      </c>
      <c r="C234" s="56" t="s">
        <v>134</v>
      </c>
      <c r="D234" s="57" t="str">
        <f t="shared" si="9"/>
        <v>Chen</v>
      </c>
      <c r="E234" s="56" t="str">
        <f t="shared" si="10"/>
        <v>SiBing Chen</v>
      </c>
      <c r="F234" s="56">
        <v>3</v>
      </c>
    </row>
    <row r="235" spans="1:6" x14ac:dyDescent="0.25">
      <c r="A235" s="56" t="s">
        <v>37</v>
      </c>
      <c r="B235" s="56">
        <f t="shared" si="11"/>
        <v>234</v>
      </c>
      <c r="C235" s="56" t="s">
        <v>135</v>
      </c>
      <c r="D235" s="57" t="str">
        <f t="shared" si="9"/>
        <v>Si</v>
      </c>
      <c r="E235" s="56" t="str">
        <f t="shared" si="10"/>
        <v>SiDing Si</v>
      </c>
      <c r="F235" s="56">
        <v>2</v>
      </c>
    </row>
    <row r="236" spans="1:6" x14ac:dyDescent="0.25">
      <c r="A236" s="56" t="s">
        <v>37</v>
      </c>
      <c r="B236" s="56">
        <f t="shared" si="11"/>
        <v>235</v>
      </c>
      <c r="C236" s="56" t="s">
        <v>88</v>
      </c>
      <c r="D236" s="57" t="str">
        <f t="shared" si="9"/>
        <v>Wu</v>
      </c>
      <c r="E236" s="56" t="str">
        <f t="shared" si="10"/>
        <v>SiWu Wu</v>
      </c>
      <c r="F236" s="56">
        <v>2</v>
      </c>
    </row>
    <row r="237" spans="1:6" x14ac:dyDescent="0.25">
      <c r="A237" s="56" t="s">
        <v>37</v>
      </c>
      <c r="B237" s="56">
        <f t="shared" si="11"/>
        <v>236</v>
      </c>
      <c r="C237" s="56" t="s">
        <v>91</v>
      </c>
      <c r="D237" s="57" t="str">
        <f t="shared" si="9"/>
        <v>Wei</v>
      </c>
      <c r="E237" s="56" t="str">
        <f t="shared" si="10"/>
        <v>SiJi Wei</v>
      </c>
      <c r="F237" s="56">
        <v>4</v>
      </c>
    </row>
    <row r="238" spans="1:6" x14ac:dyDescent="0.25">
      <c r="A238" s="56" t="s">
        <v>37</v>
      </c>
      <c r="B238" s="56">
        <f t="shared" si="11"/>
        <v>237</v>
      </c>
      <c r="C238" s="56" t="s">
        <v>138</v>
      </c>
      <c r="D238" s="57" t="str">
        <f t="shared" si="9"/>
        <v>Shen</v>
      </c>
      <c r="E238" s="56" t="str">
        <f t="shared" si="10"/>
        <v>SiGeng Shen</v>
      </c>
      <c r="F238" s="56">
        <v>1</v>
      </c>
    </row>
    <row r="239" spans="1:6" x14ac:dyDescent="0.25">
      <c r="A239" s="56" t="s">
        <v>37</v>
      </c>
      <c r="B239" s="56">
        <f t="shared" si="11"/>
        <v>238</v>
      </c>
      <c r="C239" s="56" t="s">
        <v>97</v>
      </c>
      <c r="D239" s="57" t="str">
        <f t="shared" si="9"/>
        <v>You</v>
      </c>
      <c r="E239" s="56" t="str">
        <f t="shared" si="10"/>
        <v>SiXin You</v>
      </c>
      <c r="F239" s="56">
        <v>2</v>
      </c>
    </row>
    <row r="240" spans="1:6" x14ac:dyDescent="0.25">
      <c r="A240" s="56" t="s">
        <v>37</v>
      </c>
      <c r="B240" s="56">
        <f t="shared" si="11"/>
        <v>239</v>
      </c>
      <c r="C240" s="56" t="s">
        <v>101</v>
      </c>
      <c r="D240" s="57" t="str">
        <f t="shared" si="9"/>
        <v>Xu</v>
      </c>
      <c r="E240" s="56" t="str">
        <f t="shared" si="10"/>
        <v>SiRen Xu</v>
      </c>
      <c r="F240" s="56">
        <v>1</v>
      </c>
    </row>
    <row r="241" spans="1:6" x14ac:dyDescent="0.25">
      <c r="A241" s="56" t="s">
        <v>37</v>
      </c>
      <c r="B241" s="56">
        <f t="shared" si="11"/>
        <v>240</v>
      </c>
      <c r="C241" s="56" t="s">
        <v>87</v>
      </c>
      <c r="D241" s="57" t="str">
        <f t="shared" si="9"/>
        <v>Hai</v>
      </c>
      <c r="E241" s="56" t="str">
        <f t="shared" si="10"/>
        <v>SiGui Hai</v>
      </c>
      <c r="F241" s="56">
        <v>1</v>
      </c>
    </row>
    <row r="242" spans="1:6" x14ac:dyDescent="0.25">
      <c r="A242" s="56" t="s">
        <v>38</v>
      </c>
      <c r="B242" s="56">
        <f t="shared" si="11"/>
        <v>241</v>
      </c>
      <c r="C242" s="56" t="s">
        <v>85</v>
      </c>
      <c r="D242" s="57" t="str">
        <f>RIGHT(C242,LEN(C242)-SEARCH(" ",C242,1))</f>
        <v>Zi</v>
      </c>
      <c r="E242" s="56" t="str">
        <f t="shared" si="10"/>
        <v>WuJia Zi</v>
      </c>
      <c r="F242" s="56">
        <v>2</v>
      </c>
    </row>
    <row r="243" spans="1:6" x14ac:dyDescent="0.25">
      <c r="A243" s="56" t="s">
        <v>38</v>
      </c>
      <c r="B243" s="56">
        <f t="shared" si="11"/>
        <v>242</v>
      </c>
      <c r="C243" s="56" t="s">
        <v>86</v>
      </c>
      <c r="D243" s="57" t="str">
        <f t="shared" ref="D243:D301" si="12">RIGHT(C243,LEN(C243)-SEARCH(" ",C243,1))</f>
        <v>Chou</v>
      </c>
      <c r="E243" s="56" t="str">
        <f t="shared" si="10"/>
        <v>WuYi Chou</v>
      </c>
      <c r="F243" s="56">
        <v>2</v>
      </c>
    </row>
    <row r="244" spans="1:6" x14ac:dyDescent="0.25">
      <c r="A244" s="56" t="s">
        <v>38</v>
      </c>
      <c r="B244" s="56">
        <f t="shared" si="11"/>
        <v>243</v>
      </c>
      <c r="C244" s="56" t="s">
        <v>90</v>
      </c>
      <c r="D244" s="57" t="str">
        <f t="shared" si="12"/>
        <v>Yin</v>
      </c>
      <c r="E244" s="56" t="str">
        <f t="shared" si="10"/>
        <v>WuBing Yin</v>
      </c>
      <c r="F244" s="56">
        <v>5</v>
      </c>
    </row>
    <row r="245" spans="1:6" x14ac:dyDescent="0.25">
      <c r="A245" s="56" t="s">
        <v>38</v>
      </c>
      <c r="B245" s="56">
        <f t="shared" si="11"/>
        <v>244</v>
      </c>
      <c r="C245" s="56" t="s">
        <v>93</v>
      </c>
      <c r="D245" s="57" t="str">
        <f t="shared" si="12"/>
        <v>Mao</v>
      </c>
      <c r="E245" s="56" t="str">
        <f t="shared" si="10"/>
        <v>WuDing Mao</v>
      </c>
      <c r="F245" s="56">
        <v>2</v>
      </c>
    </row>
    <row r="246" spans="1:6" x14ac:dyDescent="0.25">
      <c r="A246" s="56" t="s">
        <v>38</v>
      </c>
      <c r="B246" s="56">
        <f t="shared" si="11"/>
        <v>245</v>
      </c>
      <c r="C246" s="56" t="s">
        <v>96</v>
      </c>
      <c r="D246" s="57" t="str">
        <f t="shared" si="12"/>
        <v>Chen</v>
      </c>
      <c r="E246" s="56" t="str">
        <f t="shared" si="10"/>
        <v>WuWu Chen</v>
      </c>
      <c r="F246" s="56">
        <v>2</v>
      </c>
    </row>
    <row r="247" spans="1:6" x14ac:dyDescent="0.25">
      <c r="A247" s="56" t="s">
        <v>38</v>
      </c>
      <c r="B247" s="56">
        <f t="shared" si="11"/>
        <v>246</v>
      </c>
      <c r="C247" s="56" t="s">
        <v>99</v>
      </c>
      <c r="D247" s="57" t="str">
        <f t="shared" si="12"/>
        <v>Si</v>
      </c>
      <c r="E247" s="56" t="str">
        <f t="shared" si="10"/>
        <v>WuJi Si</v>
      </c>
      <c r="F247" s="56">
        <v>2</v>
      </c>
    </row>
    <row r="248" spans="1:6" x14ac:dyDescent="0.25">
      <c r="A248" s="56" t="s">
        <v>38</v>
      </c>
      <c r="B248" s="56">
        <f t="shared" si="11"/>
        <v>247</v>
      </c>
      <c r="C248" s="56" t="s">
        <v>102</v>
      </c>
      <c r="D248" s="57" t="str">
        <f t="shared" si="12"/>
        <v>Wu</v>
      </c>
      <c r="E248" s="56" t="str">
        <f t="shared" si="10"/>
        <v>WuGeng Wu</v>
      </c>
      <c r="F248" s="56">
        <v>2</v>
      </c>
    </row>
    <row r="249" spans="1:6" x14ac:dyDescent="0.25">
      <c r="A249" s="56" t="s">
        <v>38</v>
      </c>
      <c r="B249" s="56">
        <f t="shared" si="11"/>
        <v>248</v>
      </c>
      <c r="C249" s="56" t="s">
        <v>104</v>
      </c>
      <c r="D249" s="57" t="str">
        <f t="shared" si="12"/>
        <v>Wei</v>
      </c>
      <c r="E249" s="56" t="str">
        <f t="shared" si="10"/>
        <v>WuXin Wei</v>
      </c>
      <c r="F249" s="56">
        <v>3</v>
      </c>
    </row>
    <row r="250" spans="1:6" x14ac:dyDescent="0.25">
      <c r="A250" s="56" t="s">
        <v>38</v>
      </c>
      <c r="B250" s="56">
        <f t="shared" si="11"/>
        <v>249</v>
      </c>
      <c r="C250" s="56" t="s">
        <v>94</v>
      </c>
      <c r="D250" s="57" t="str">
        <f t="shared" si="12"/>
        <v>Shen</v>
      </c>
      <c r="E250" s="56" t="str">
        <f t="shared" si="10"/>
        <v>WuRen Shen</v>
      </c>
      <c r="F250" s="56">
        <v>2</v>
      </c>
    </row>
    <row r="251" spans="1:6" x14ac:dyDescent="0.25">
      <c r="A251" s="56" t="s">
        <v>38</v>
      </c>
      <c r="B251" s="56">
        <f t="shared" si="11"/>
        <v>250</v>
      </c>
      <c r="C251" s="56" t="s">
        <v>98</v>
      </c>
      <c r="D251" s="57" t="str">
        <f t="shared" si="12"/>
        <v>You</v>
      </c>
      <c r="E251" s="56" t="str">
        <f t="shared" si="10"/>
        <v>WuGui You</v>
      </c>
      <c r="F251" s="56">
        <v>2</v>
      </c>
    </row>
    <row r="252" spans="1:6" x14ac:dyDescent="0.25">
      <c r="A252" s="56" t="s">
        <v>38</v>
      </c>
      <c r="B252" s="56">
        <f t="shared" si="11"/>
        <v>251</v>
      </c>
      <c r="C252" s="56" t="s">
        <v>109</v>
      </c>
      <c r="D252" s="57" t="str">
        <f t="shared" si="12"/>
        <v>Xu</v>
      </c>
      <c r="E252" s="56" t="str">
        <f t="shared" si="10"/>
        <v>WuJia Xu</v>
      </c>
      <c r="F252" s="56">
        <v>5</v>
      </c>
    </row>
    <row r="253" spans="1:6" x14ac:dyDescent="0.25">
      <c r="A253" s="56" t="s">
        <v>38</v>
      </c>
      <c r="B253" s="56">
        <f t="shared" si="11"/>
        <v>252</v>
      </c>
      <c r="C253" s="56" t="s">
        <v>111</v>
      </c>
      <c r="D253" s="57" t="str">
        <f t="shared" si="12"/>
        <v>Hai</v>
      </c>
      <c r="E253" s="56" t="str">
        <f t="shared" si="10"/>
        <v>WuYi Hai</v>
      </c>
      <c r="F253" s="56">
        <v>4</v>
      </c>
    </row>
    <row r="254" spans="1:6" x14ac:dyDescent="0.25">
      <c r="A254" s="56" t="s">
        <v>38</v>
      </c>
      <c r="B254" s="56">
        <f t="shared" si="11"/>
        <v>253</v>
      </c>
      <c r="C254" s="56" t="s">
        <v>105</v>
      </c>
      <c r="D254" s="57" t="str">
        <f t="shared" si="12"/>
        <v>Zi</v>
      </c>
      <c r="E254" s="56" t="str">
        <f t="shared" si="10"/>
        <v>WuBing Zi</v>
      </c>
      <c r="F254" s="56">
        <v>2</v>
      </c>
    </row>
    <row r="255" spans="1:6" x14ac:dyDescent="0.25">
      <c r="A255" s="56" t="s">
        <v>38</v>
      </c>
      <c r="B255" s="56">
        <f t="shared" si="11"/>
        <v>254</v>
      </c>
      <c r="C255" s="56" t="s">
        <v>106</v>
      </c>
      <c r="D255" s="57" t="str">
        <f t="shared" si="12"/>
        <v>Chou</v>
      </c>
      <c r="E255" s="56" t="str">
        <f t="shared" si="10"/>
        <v>WuDing Chou</v>
      </c>
      <c r="F255" s="56">
        <v>1</v>
      </c>
    </row>
    <row r="256" spans="1:6" x14ac:dyDescent="0.25">
      <c r="A256" s="56" t="s">
        <v>38</v>
      </c>
      <c r="B256" s="56">
        <f t="shared" si="11"/>
        <v>255</v>
      </c>
      <c r="C256" s="56" t="s">
        <v>114</v>
      </c>
      <c r="D256" s="57" t="str">
        <f t="shared" si="12"/>
        <v>Yin</v>
      </c>
      <c r="E256" s="56" t="str">
        <f t="shared" si="10"/>
        <v>WuWu Yin</v>
      </c>
      <c r="F256" s="56">
        <v>5</v>
      </c>
    </row>
    <row r="257" spans="1:6" x14ac:dyDescent="0.25">
      <c r="A257" s="56" t="s">
        <v>38</v>
      </c>
      <c r="B257" s="56">
        <f t="shared" si="11"/>
        <v>256</v>
      </c>
      <c r="C257" s="56" t="s">
        <v>115</v>
      </c>
      <c r="D257" s="57" t="str">
        <f t="shared" si="12"/>
        <v>Mao</v>
      </c>
      <c r="E257" s="56" t="str">
        <f t="shared" si="10"/>
        <v>WuJi Mao</v>
      </c>
      <c r="F257" s="56">
        <v>2</v>
      </c>
    </row>
    <row r="258" spans="1:6" x14ac:dyDescent="0.25">
      <c r="A258" s="56" t="s">
        <v>38</v>
      </c>
      <c r="B258" s="56">
        <f t="shared" si="11"/>
        <v>257</v>
      </c>
      <c r="C258" s="56" t="s">
        <v>112</v>
      </c>
      <c r="D258" s="57" t="str">
        <f t="shared" si="12"/>
        <v>Chen</v>
      </c>
      <c r="E258" s="56" t="str">
        <f t="shared" si="10"/>
        <v>WuGeng Chen</v>
      </c>
      <c r="F258" s="56">
        <v>5</v>
      </c>
    </row>
    <row r="259" spans="1:6" x14ac:dyDescent="0.25">
      <c r="A259" s="56" t="s">
        <v>38</v>
      </c>
      <c r="B259" s="56">
        <f t="shared" si="11"/>
        <v>258</v>
      </c>
      <c r="C259" s="56" t="s">
        <v>113</v>
      </c>
      <c r="D259" s="57" t="str">
        <f t="shared" si="12"/>
        <v>Si</v>
      </c>
      <c r="E259" s="56" t="str">
        <f t="shared" ref="E259:E322" si="13">CONCATENATE(A259,C259)</f>
        <v>WuXin Si</v>
      </c>
      <c r="F259" s="56">
        <v>4</v>
      </c>
    </row>
    <row r="260" spans="1:6" x14ac:dyDescent="0.25">
      <c r="A260" s="56" t="s">
        <v>38</v>
      </c>
      <c r="B260" s="56">
        <f t="shared" ref="B260:B323" si="14">B259+1</f>
        <v>259</v>
      </c>
      <c r="C260" s="56" t="s">
        <v>89</v>
      </c>
      <c r="D260" s="57" t="str">
        <f t="shared" si="12"/>
        <v>Wu</v>
      </c>
      <c r="E260" s="56" t="str">
        <f t="shared" si="13"/>
        <v>WuRen Wu</v>
      </c>
      <c r="F260" s="56">
        <v>2</v>
      </c>
    </row>
    <row r="261" spans="1:6" x14ac:dyDescent="0.25">
      <c r="A261" s="56" t="s">
        <v>38</v>
      </c>
      <c r="B261" s="56">
        <f t="shared" si="14"/>
        <v>260</v>
      </c>
      <c r="C261" s="56" t="s">
        <v>92</v>
      </c>
      <c r="D261" s="57" t="str">
        <f t="shared" si="12"/>
        <v>Wei</v>
      </c>
      <c r="E261" s="56" t="str">
        <f t="shared" si="13"/>
        <v>WuGui Wei</v>
      </c>
      <c r="F261" s="56">
        <v>3</v>
      </c>
    </row>
    <row r="262" spans="1:6" x14ac:dyDescent="0.25">
      <c r="A262" s="56" t="s">
        <v>38</v>
      </c>
      <c r="B262" s="56">
        <f t="shared" si="14"/>
        <v>261</v>
      </c>
      <c r="C262" s="56" t="s">
        <v>116</v>
      </c>
      <c r="D262" s="57" t="str">
        <f t="shared" si="12"/>
        <v>Shen</v>
      </c>
      <c r="E262" s="56" t="str">
        <f t="shared" si="13"/>
        <v>WuJia Shen</v>
      </c>
      <c r="F262" s="56">
        <v>4</v>
      </c>
    </row>
    <row r="263" spans="1:6" x14ac:dyDescent="0.25">
      <c r="A263" s="56" t="s">
        <v>38</v>
      </c>
      <c r="B263" s="56">
        <f t="shared" si="14"/>
        <v>262</v>
      </c>
      <c r="C263" s="56" t="s">
        <v>117</v>
      </c>
      <c r="D263" s="57" t="str">
        <f t="shared" si="12"/>
        <v>You</v>
      </c>
      <c r="E263" s="56" t="str">
        <f t="shared" si="13"/>
        <v>WuYi You</v>
      </c>
      <c r="F263" s="56">
        <v>2</v>
      </c>
    </row>
    <row r="264" spans="1:6" x14ac:dyDescent="0.25">
      <c r="A264" s="56" t="s">
        <v>38</v>
      </c>
      <c r="B264" s="56">
        <f t="shared" si="14"/>
        <v>263</v>
      </c>
      <c r="C264" s="56" t="s">
        <v>100</v>
      </c>
      <c r="D264" s="57" t="str">
        <f t="shared" si="12"/>
        <v>Xu</v>
      </c>
      <c r="E264" s="56" t="str">
        <f t="shared" si="13"/>
        <v>WuBing Xu</v>
      </c>
      <c r="F264" s="56">
        <v>2</v>
      </c>
    </row>
    <row r="265" spans="1:6" x14ac:dyDescent="0.25">
      <c r="A265" s="56" t="s">
        <v>38</v>
      </c>
      <c r="B265" s="56">
        <f t="shared" si="14"/>
        <v>264</v>
      </c>
      <c r="C265" s="56" t="s">
        <v>103</v>
      </c>
      <c r="D265" s="57" t="str">
        <f t="shared" si="12"/>
        <v>Hai</v>
      </c>
      <c r="E265" s="56" t="str">
        <f t="shared" si="13"/>
        <v>WuDing Hai</v>
      </c>
      <c r="F265" s="56">
        <v>3</v>
      </c>
    </row>
    <row r="266" spans="1:6" x14ac:dyDescent="0.25">
      <c r="A266" s="56" t="s">
        <v>38</v>
      </c>
      <c r="B266" s="56">
        <f t="shared" si="14"/>
        <v>265</v>
      </c>
      <c r="C266" s="56" t="s">
        <v>123</v>
      </c>
      <c r="D266" s="57" t="str">
        <f t="shared" si="12"/>
        <v>Zi</v>
      </c>
      <c r="E266" s="56" t="str">
        <f t="shared" si="13"/>
        <v>WuWu Zi</v>
      </c>
      <c r="F266" s="56">
        <v>2</v>
      </c>
    </row>
    <row r="267" spans="1:6" x14ac:dyDescent="0.25">
      <c r="A267" s="56" t="s">
        <v>38</v>
      </c>
      <c r="B267" s="56">
        <f t="shared" si="14"/>
        <v>266</v>
      </c>
      <c r="C267" s="56" t="s">
        <v>107</v>
      </c>
      <c r="D267" s="57" t="str">
        <f t="shared" si="12"/>
        <v>Chou</v>
      </c>
      <c r="E267" s="56" t="str">
        <f t="shared" si="13"/>
        <v>WuJi Chou</v>
      </c>
      <c r="F267" s="56">
        <v>2</v>
      </c>
    </row>
    <row r="268" spans="1:6" x14ac:dyDescent="0.25">
      <c r="A268" s="56" t="s">
        <v>38</v>
      </c>
      <c r="B268" s="56">
        <f t="shared" si="14"/>
        <v>267</v>
      </c>
      <c r="C268" s="56" t="s">
        <v>108</v>
      </c>
      <c r="D268" s="57" t="str">
        <f t="shared" si="12"/>
        <v>Yin</v>
      </c>
      <c r="E268" s="56" t="str">
        <f t="shared" si="13"/>
        <v>WuGeng Yin</v>
      </c>
      <c r="F268" s="56">
        <v>5</v>
      </c>
    </row>
    <row r="269" spans="1:6" x14ac:dyDescent="0.25">
      <c r="A269" s="56" t="s">
        <v>38</v>
      </c>
      <c r="B269" s="56">
        <f t="shared" si="14"/>
        <v>268</v>
      </c>
      <c r="C269" s="56" t="s">
        <v>110</v>
      </c>
      <c r="D269" s="57" t="str">
        <f t="shared" si="12"/>
        <v>Mao</v>
      </c>
      <c r="E269" s="56" t="str">
        <f t="shared" si="13"/>
        <v>WuXin Mao</v>
      </c>
      <c r="F269" s="56">
        <v>2</v>
      </c>
    </row>
    <row r="270" spans="1:6" x14ac:dyDescent="0.25">
      <c r="A270" s="56" t="s">
        <v>38</v>
      </c>
      <c r="B270" s="56">
        <f t="shared" si="14"/>
        <v>269</v>
      </c>
      <c r="C270" s="56" t="s">
        <v>122</v>
      </c>
      <c r="D270" s="57" t="str">
        <f t="shared" si="12"/>
        <v>Chen</v>
      </c>
      <c r="E270" s="56" t="str">
        <f t="shared" si="13"/>
        <v>WuRen Chen</v>
      </c>
      <c r="F270" s="56">
        <v>5</v>
      </c>
    </row>
    <row r="271" spans="1:6" x14ac:dyDescent="0.25">
      <c r="A271" s="56" t="s">
        <v>38</v>
      </c>
      <c r="B271" s="56">
        <f t="shared" si="14"/>
        <v>270</v>
      </c>
      <c r="C271" s="56" t="s">
        <v>124</v>
      </c>
      <c r="D271" s="57" t="str">
        <f t="shared" si="12"/>
        <v>Si</v>
      </c>
      <c r="E271" s="56" t="str">
        <f t="shared" si="13"/>
        <v>WuGui Si</v>
      </c>
      <c r="F271" s="56">
        <v>2</v>
      </c>
    </row>
    <row r="272" spans="1:6" x14ac:dyDescent="0.25">
      <c r="A272" s="56" t="s">
        <v>38</v>
      </c>
      <c r="B272" s="56">
        <f t="shared" si="14"/>
        <v>271</v>
      </c>
      <c r="C272" s="56" t="s">
        <v>125</v>
      </c>
      <c r="D272" s="57" t="str">
        <f t="shared" si="12"/>
        <v>Wu</v>
      </c>
      <c r="E272" s="56" t="str">
        <f t="shared" si="13"/>
        <v>WuJia Wu</v>
      </c>
      <c r="F272" s="56">
        <v>4</v>
      </c>
    </row>
    <row r="273" spans="1:6" x14ac:dyDescent="0.25">
      <c r="A273" s="56" t="s">
        <v>38</v>
      </c>
      <c r="B273" s="56">
        <f t="shared" si="14"/>
        <v>272</v>
      </c>
      <c r="C273" s="56" t="s">
        <v>126</v>
      </c>
      <c r="D273" s="57" t="str">
        <f t="shared" si="12"/>
        <v>Wei</v>
      </c>
      <c r="E273" s="56" t="str">
        <f t="shared" si="13"/>
        <v>WuYi Wei</v>
      </c>
      <c r="F273" s="56">
        <v>1</v>
      </c>
    </row>
    <row r="274" spans="1:6" x14ac:dyDescent="0.25">
      <c r="A274" s="56" t="s">
        <v>38</v>
      </c>
      <c r="B274" s="56">
        <f t="shared" si="14"/>
        <v>273</v>
      </c>
      <c r="C274" s="56" t="s">
        <v>129</v>
      </c>
      <c r="D274" s="57" t="str">
        <f t="shared" si="12"/>
        <v>Shen</v>
      </c>
      <c r="E274" s="56" t="str">
        <f t="shared" si="13"/>
        <v>WuBing Shen</v>
      </c>
      <c r="F274" s="56">
        <v>4</v>
      </c>
    </row>
    <row r="275" spans="1:6" x14ac:dyDescent="0.25">
      <c r="A275" s="56" t="s">
        <v>38</v>
      </c>
      <c r="B275" s="56">
        <f t="shared" si="14"/>
        <v>274</v>
      </c>
      <c r="C275" s="56" t="s">
        <v>131</v>
      </c>
      <c r="D275" s="57" t="str">
        <f t="shared" si="12"/>
        <v>You</v>
      </c>
      <c r="E275" s="56" t="str">
        <f t="shared" si="13"/>
        <v>WuDing You</v>
      </c>
      <c r="F275" s="56">
        <v>2</v>
      </c>
    </row>
    <row r="276" spans="1:6" x14ac:dyDescent="0.25">
      <c r="A276" s="56" t="s">
        <v>38</v>
      </c>
      <c r="B276" s="56">
        <f t="shared" si="14"/>
        <v>275</v>
      </c>
      <c r="C276" s="56" t="s">
        <v>118</v>
      </c>
      <c r="D276" s="57" t="str">
        <f t="shared" si="12"/>
        <v>Xu</v>
      </c>
      <c r="E276" s="56" t="str">
        <f t="shared" si="13"/>
        <v>WuWu Xu</v>
      </c>
      <c r="F276" s="56">
        <v>5</v>
      </c>
    </row>
    <row r="277" spans="1:6" x14ac:dyDescent="0.25">
      <c r="A277" s="56" t="s">
        <v>38</v>
      </c>
      <c r="B277" s="56">
        <f t="shared" si="14"/>
        <v>276</v>
      </c>
      <c r="C277" s="56" t="s">
        <v>119</v>
      </c>
      <c r="D277" s="57" t="str">
        <f t="shared" si="12"/>
        <v>Hai</v>
      </c>
      <c r="E277" s="56" t="str">
        <f t="shared" si="13"/>
        <v>WuJi Hai</v>
      </c>
      <c r="F277" s="56">
        <v>3</v>
      </c>
    </row>
    <row r="278" spans="1:6" x14ac:dyDescent="0.25">
      <c r="A278" s="56" t="s">
        <v>38</v>
      </c>
      <c r="B278" s="56">
        <f t="shared" si="14"/>
        <v>277</v>
      </c>
      <c r="C278" s="56" t="s">
        <v>120</v>
      </c>
      <c r="D278" s="57" t="str">
        <f t="shared" si="12"/>
        <v>Zi</v>
      </c>
      <c r="E278" s="56" t="str">
        <f t="shared" si="13"/>
        <v>WuGeng Zi</v>
      </c>
      <c r="F278" s="56">
        <v>2</v>
      </c>
    </row>
    <row r="279" spans="1:6" x14ac:dyDescent="0.25">
      <c r="A279" s="56" t="s">
        <v>38</v>
      </c>
      <c r="B279" s="56">
        <f t="shared" si="14"/>
        <v>278</v>
      </c>
      <c r="C279" s="56" t="s">
        <v>121</v>
      </c>
      <c r="D279" s="57" t="str">
        <f t="shared" si="12"/>
        <v>Chou</v>
      </c>
      <c r="E279" s="56" t="str">
        <f t="shared" si="13"/>
        <v>WuXin Chou</v>
      </c>
      <c r="F279" s="56">
        <v>2</v>
      </c>
    </row>
    <row r="280" spans="1:6" x14ac:dyDescent="0.25">
      <c r="A280" s="56" t="s">
        <v>38</v>
      </c>
      <c r="B280" s="56">
        <f t="shared" si="14"/>
        <v>279</v>
      </c>
      <c r="C280" s="56" t="s">
        <v>132</v>
      </c>
      <c r="D280" s="57" t="str">
        <f t="shared" si="12"/>
        <v>Yin</v>
      </c>
      <c r="E280" s="56" t="str">
        <f t="shared" si="13"/>
        <v>WuRen Yin</v>
      </c>
      <c r="F280" s="56">
        <v>4</v>
      </c>
    </row>
    <row r="281" spans="1:6" x14ac:dyDescent="0.25">
      <c r="A281" s="56" t="s">
        <v>38</v>
      </c>
      <c r="B281" s="56">
        <f t="shared" si="14"/>
        <v>280</v>
      </c>
      <c r="C281" s="56" t="s">
        <v>133</v>
      </c>
      <c r="D281" s="57" t="str">
        <f t="shared" si="12"/>
        <v>Mao</v>
      </c>
      <c r="E281" s="56" t="str">
        <f t="shared" si="13"/>
        <v>WuGui Mao</v>
      </c>
      <c r="F281" s="56">
        <v>2</v>
      </c>
    </row>
    <row r="282" spans="1:6" x14ac:dyDescent="0.25">
      <c r="A282" s="56" t="s">
        <v>38</v>
      </c>
      <c r="B282" s="56">
        <f t="shared" si="14"/>
        <v>281</v>
      </c>
      <c r="C282" s="56" t="s">
        <v>139</v>
      </c>
      <c r="D282" s="57" t="str">
        <f t="shared" si="12"/>
        <v>Chen</v>
      </c>
      <c r="E282" s="56" t="str">
        <f t="shared" si="13"/>
        <v>WuJia Chen</v>
      </c>
      <c r="F282" s="56">
        <v>2</v>
      </c>
    </row>
    <row r="283" spans="1:6" x14ac:dyDescent="0.25">
      <c r="A283" s="56" t="s">
        <v>38</v>
      </c>
      <c r="B283" s="56">
        <f t="shared" si="14"/>
        <v>282</v>
      </c>
      <c r="C283" s="56" t="s">
        <v>140</v>
      </c>
      <c r="D283" s="57" t="str">
        <f t="shared" si="12"/>
        <v>Si</v>
      </c>
      <c r="E283" s="56" t="str">
        <f t="shared" si="13"/>
        <v>WuYi Si</v>
      </c>
      <c r="F283" s="56">
        <v>4</v>
      </c>
    </row>
    <row r="284" spans="1:6" x14ac:dyDescent="0.25">
      <c r="A284" s="56" t="s">
        <v>38</v>
      </c>
      <c r="B284" s="56">
        <f t="shared" si="14"/>
        <v>283</v>
      </c>
      <c r="C284" s="56" t="s">
        <v>136</v>
      </c>
      <c r="D284" s="57" t="str">
        <f t="shared" si="12"/>
        <v>Wu</v>
      </c>
      <c r="E284" s="56" t="str">
        <f t="shared" si="13"/>
        <v>WuBing Wu</v>
      </c>
      <c r="F284" s="56">
        <v>2</v>
      </c>
    </row>
    <row r="285" spans="1:6" x14ac:dyDescent="0.25">
      <c r="A285" s="56" t="s">
        <v>38</v>
      </c>
      <c r="B285" s="56">
        <f t="shared" si="14"/>
        <v>284</v>
      </c>
      <c r="C285" s="56" t="s">
        <v>137</v>
      </c>
      <c r="D285" s="57" t="str">
        <f t="shared" si="12"/>
        <v>Wei</v>
      </c>
      <c r="E285" s="56" t="str">
        <f t="shared" si="13"/>
        <v>WuDing Wei</v>
      </c>
      <c r="F285" s="56">
        <v>3</v>
      </c>
    </row>
    <row r="286" spans="1:6" x14ac:dyDescent="0.25">
      <c r="A286" s="56" t="s">
        <v>38</v>
      </c>
      <c r="B286" s="56">
        <f t="shared" si="14"/>
        <v>285</v>
      </c>
      <c r="C286" s="56" t="s">
        <v>95</v>
      </c>
      <c r="D286" s="57" t="str">
        <f t="shared" si="12"/>
        <v>Shen</v>
      </c>
      <c r="E286" s="56" t="str">
        <f t="shared" si="13"/>
        <v>WuWu Shen</v>
      </c>
      <c r="F286" s="56">
        <v>4</v>
      </c>
    </row>
    <row r="287" spans="1:6" x14ac:dyDescent="0.25">
      <c r="A287" s="56" t="s">
        <v>38</v>
      </c>
      <c r="B287" s="56">
        <f t="shared" si="14"/>
        <v>286</v>
      </c>
      <c r="C287" s="56" t="s">
        <v>127</v>
      </c>
      <c r="D287" s="57" t="str">
        <f t="shared" si="12"/>
        <v>You</v>
      </c>
      <c r="E287" s="56" t="str">
        <f t="shared" si="13"/>
        <v>WuJi You</v>
      </c>
      <c r="F287" s="56">
        <v>2</v>
      </c>
    </row>
    <row r="288" spans="1:6" x14ac:dyDescent="0.25">
      <c r="A288" s="56" t="s">
        <v>38</v>
      </c>
      <c r="B288" s="56">
        <f t="shared" si="14"/>
        <v>287</v>
      </c>
      <c r="C288" s="56" t="s">
        <v>141</v>
      </c>
      <c r="D288" s="57" t="str">
        <f t="shared" si="12"/>
        <v>Xu</v>
      </c>
      <c r="E288" s="56" t="str">
        <f t="shared" si="13"/>
        <v>WuGeng Xu</v>
      </c>
      <c r="F288" s="56">
        <v>5</v>
      </c>
    </row>
    <row r="289" spans="1:6" x14ac:dyDescent="0.25">
      <c r="A289" s="56" t="s">
        <v>38</v>
      </c>
      <c r="B289" s="56">
        <f t="shared" si="14"/>
        <v>288</v>
      </c>
      <c r="C289" s="56" t="s">
        <v>142</v>
      </c>
      <c r="D289" s="57" t="str">
        <f t="shared" si="12"/>
        <v>Hai</v>
      </c>
      <c r="E289" s="56" t="str">
        <f t="shared" si="13"/>
        <v>WuXin Hai</v>
      </c>
      <c r="F289" s="56">
        <v>2</v>
      </c>
    </row>
    <row r="290" spans="1:6" x14ac:dyDescent="0.25">
      <c r="A290" s="56" t="s">
        <v>38</v>
      </c>
      <c r="B290" s="56">
        <f t="shared" si="14"/>
        <v>289</v>
      </c>
      <c r="C290" s="56" t="s">
        <v>128</v>
      </c>
      <c r="D290" s="57" t="str">
        <f t="shared" si="12"/>
        <v>Zi</v>
      </c>
      <c r="E290" s="56" t="str">
        <f t="shared" si="13"/>
        <v>WuRen Zi</v>
      </c>
      <c r="F290" s="56">
        <v>1</v>
      </c>
    </row>
    <row r="291" spans="1:6" x14ac:dyDescent="0.25">
      <c r="A291" s="56" t="s">
        <v>38</v>
      </c>
      <c r="B291" s="56">
        <f t="shared" si="14"/>
        <v>290</v>
      </c>
      <c r="C291" s="56" t="s">
        <v>130</v>
      </c>
      <c r="D291" s="57" t="str">
        <f t="shared" si="12"/>
        <v>Chou</v>
      </c>
      <c r="E291" s="56" t="str">
        <f t="shared" si="13"/>
        <v>WuGui Chou</v>
      </c>
      <c r="F291" s="56">
        <v>1</v>
      </c>
    </row>
    <row r="292" spans="1:6" x14ac:dyDescent="0.25">
      <c r="A292" s="56" t="s">
        <v>38</v>
      </c>
      <c r="B292" s="56">
        <f t="shared" si="14"/>
        <v>291</v>
      </c>
      <c r="C292" s="56" t="s">
        <v>143</v>
      </c>
      <c r="D292" s="57" t="str">
        <f t="shared" si="12"/>
        <v>Yin</v>
      </c>
      <c r="E292" s="56" t="str">
        <f t="shared" si="13"/>
        <v>WuJia Yin</v>
      </c>
      <c r="F292" s="56">
        <v>5</v>
      </c>
    </row>
    <row r="293" spans="1:6" x14ac:dyDescent="0.25">
      <c r="A293" s="56" t="s">
        <v>38</v>
      </c>
      <c r="B293" s="56">
        <f t="shared" si="14"/>
        <v>292</v>
      </c>
      <c r="C293" s="56" t="s">
        <v>144</v>
      </c>
      <c r="D293" s="57" t="str">
        <f t="shared" si="12"/>
        <v>Mao</v>
      </c>
      <c r="E293" s="56" t="str">
        <f t="shared" si="13"/>
        <v>WuYi Mao</v>
      </c>
      <c r="F293" s="56">
        <v>2</v>
      </c>
    </row>
    <row r="294" spans="1:6" x14ac:dyDescent="0.25">
      <c r="A294" s="56" t="s">
        <v>38</v>
      </c>
      <c r="B294" s="56">
        <f t="shared" si="14"/>
        <v>293</v>
      </c>
      <c r="C294" s="56" t="s">
        <v>134</v>
      </c>
      <c r="D294" s="57" t="str">
        <f t="shared" si="12"/>
        <v>Chen</v>
      </c>
      <c r="E294" s="56" t="str">
        <f t="shared" si="13"/>
        <v>WuBing Chen</v>
      </c>
      <c r="F294" s="56">
        <v>5</v>
      </c>
    </row>
    <row r="295" spans="1:6" x14ac:dyDescent="0.25">
      <c r="A295" s="56" t="s">
        <v>38</v>
      </c>
      <c r="B295" s="56">
        <f t="shared" si="14"/>
        <v>294</v>
      </c>
      <c r="C295" s="56" t="s">
        <v>135</v>
      </c>
      <c r="D295" s="57" t="str">
        <f t="shared" si="12"/>
        <v>Si</v>
      </c>
      <c r="E295" s="56" t="str">
        <f t="shared" si="13"/>
        <v>WuDing Si</v>
      </c>
      <c r="F295" s="56">
        <v>2</v>
      </c>
    </row>
    <row r="296" spans="1:6" x14ac:dyDescent="0.25">
      <c r="A296" s="56" t="s">
        <v>38</v>
      </c>
      <c r="B296" s="56">
        <f t="shared" si="14"/>
        <v>295</v>
      </c>
      <c r="C296" s="56" t="s">
        <v>88</v>
      </c>
      <c r="D296" s="57" t="str">
        <f t="shared" si="12"/>
        <v>Wu</v>
      </c>
      <c r="E296" s="56" t="str">
        <f t="shared" si="13"/>
        <v>WuWu Wu</v>
      </c>
      <c r="F296" s="56">
        <v>2</v>
      </c>
    </row>
    <row r="297" spans="1:6" x14ac:dyDescent="0.25">
      <c r="A297" s="56" t="s">
        <v>38</v>
      </c>
      <c r="B297" s="56">
        <f t="shared" si="14"/>
        <v>296</v>
      </c>
      <c r="C297" s="56" t="s">
        <v>91</v>
      </c>
      <c r="D297" s="57" t="str">
        <f t="shared" si="12"/>
        <v>Wei</v>
      </c>
      <c r="E297" s="56" t="str">
        <f t="shared" si="13"/>
        <v>WuJi Wei</v>
      </c>
      <c r="F297" s="56">
        <v>3</v>
      </c>
    </row>
    <row r="298" spans="1:6" x14ac:dyDescent="0.25">
      <c r="A298" s="56" t="s">
        <v>38</v>
      </c>
      <c r="B298" s="56">
        <f t="shared" si="14"/>
        <v>297</v>
      </c>
      <c r="C298" s="56" t="s">
        <v>138</v>
      </c>
      <c r="D298" s="57" t="str">
        <f t="shared" si="12"/>
        <v>Shen</v>
      </c>
      <c r="E298" s="56" t="str">
        <f t="shared" si="13"/>
        <v>WuGeng Shen</v>
      </c>
      <c r="F298" s="56">
        <v>3</v>
      </c>
    </row>
    <row r="299" spans="1:6" x14ac:dyDescent="0.25">
      <c r="A299" s="56" t="s">
        <v>38</v>
      </c>
      <c r="B299" s="56">
        <f t="shared" si="14"/>
        <v>298</v>
      </c>
      <c r="C299" s="56" t="s">
        <v>97</v>
      </c>
      <c r="D299" s="57" t="str">
        <f t="shared" si="12"/>
        <v>You</v>
      </c>
      <c r="E299" s="56" t="str">
        <f t="shared" si="13"/>
        <v>WuXin You</v>
      </c>
      <c r="F299" s="56">
        <v>2</v>
      </c>
    </row>
    <row r="300" spans="1:6" x14ac:dyDescent="0.25">
      <c r="A300" s="56" t="s">
        <v>38</v>
      </c>
      <c r="B300" s="56">
        <f t="shared" si="14"/>
        <v>299</v>
      </c>
      <c r="C300" s="56" t="s">
        <v>101</v>
      </c>
      <c r="D300" s="57" t="str">
        <f t="shared" si="12"/>
        <v>Xu</v>
      </c>
      <c r="E300" s="56" t="str">
        <f t="shared" si="13"/>
        <v>WuRen Xu</v>
      </c>
      <c r="F300" s="56">
        <v>2</v>
      </c>
    </row>
    <row r="301" spans="1:6" x14ac:dyDescent="0.25">
      <c r="A301" s="56" t="s">
        <v>38</v>
      </c>
      <c r="B301" s="56">
        <f t="shared" si="14"/>
        <v>300</v>
      </c>
      <c r="C301" s="56" t="s">
        <v>87</v>
      </c>
      <c r="D301" s="57" t="str">
        <f t="shared" si="12"/>
        <v>Hai</v>
      </c>
      <c r="E301" s="56" t="str">
        <f t="shared" si="13"/>
        <v>WuGui Hai</v>
      </c>
      <c r="F301" s="56">
        <v>1</v>
      </c>
    </row>
    <row r="302" spans="1:6" x14ac:dyDescent="0.25">
      <c r="A302" s="56" t="s">
        <v>39</v>
      </c>
      <c r="B302" s="56">
        <f t="shared" si="14"/>
        <v>301</v>
      </c>
      <c r="C302" s="56" t="s">
        <v>85</v>
      </c>
      <c r="D302" s="57" t="str">
        <f>RIGHT(C302,LEN(C302)-SEARCH(" ",C302,1))</f>
        <v>Zi</v>
      </c>
      <c r="E302" s="56" t="str">
        <f t="shared" si="13"/>
        <v>WeiJia Zi</v>
      </c>
      <c r="F302" s="56">
        <v>3</v>
      </c>
    </row>
    <row r="303" spans="1:6" x14ac:dyDescent="0.25">
      <c r="A303" s="56" t="s">
        <v>39</v>
      </c>
      <c r="B303" s="56">
        <f t="shared" si="14"/>
        <v>302</v>
      </c>
      <c r="C303" s="56" t="s">
        <v>86</v>
      </c>
      <c r="D303" s="57" t="str">
        <f t="shared" ref="D303:D361" si="15">RIGHT(C303,LEN(C303)-SEARCH(" ",C303,1))</f>
        <v>Chou</v>
      </c>
      <c r="E303" s="56" t="str">
        <f t="shared" si="13"/>
        <v>WeiYi Chou</v>
      </c>
      <c r="F303" s="56">
        <v>2</v>
      </c>
    </row>
    <row r="304" spans="1:6" x14ac:dyDescent="0.25">
      <c r="A304" s="56" t="s">
        <v>39</v>
      </c>
      <c r="B304" s="56">
        <f t="shared" si="14"/>
        <v>303</v>
      </c>
      <c r="C304" s="56" t="s">
        <v>90</v>
      </c>
      <c r="D304" s="57" t="str">
        <f t="shared" si="15"/>
        <v>Yin</v>
      </c>
      <c r="E304" s="56" t="str">
        <f t="shared" si="13"/>
        <v>WeiBing Yin</v>
      </c>
      <c r="F304" s="56">
        <v>4</v>
      </c>
    </row>
    <row r="305" spans="1:6" x14ac:dyDescent="0.25">
      <c r="A305" s="56" t="s">
        <v>39</v>
      </c>
      <c r="B305" s="56">
        <f t="shared" si="14"/>
        <v>304</v>
      </c>
      <c r="C305" s="56" t="s">
        <v>93</v>
      </c>
      <c r="D305" s="57" t="str">
        <f t="shared" si="15"/>
        <v>Mao</v>
      </c>
      <c r="E305" s="56" t="str">
        <f t="shared" si="13"/>
        <v>WeiDing Mao</v>
      </c>
      <c r="F305" s="56">
        <v>4</v>
      </c>
    </row>
    <row r="306" spans="1:6" x14ac:dyDescent="0.25">
      <c r="A306" s="56" t="s">
        <v>39</v>
      </c>
      <c r="B306" s="56">
        <f t="shared" si="14"/>
        <v>305</v>
      </c>
      <c r="C306" s="56" t="s">
        <v>96</v>
      </c>
      <c r="D306" s="57" t="str">
        <f t="shared" si="15"/>
        <v>Chen</v>
      </c>
      <c r="E306" s="56" t="str">
        <f t="shared" si="13"/>
        <v>WeiWu Chen</v>
      </c>
      <c r="F306" s="56">
        <v>2</v>
      </c>
    </row>
    <row r="307" spans="1:6" x14ac:dyDescent="0.25">
      <c r="A307" s="56" t="s">
        <v>39</v>
      </c>
      <c r="B307" s="56">
        <f t="shared" si="14"/>
        <v>306</v>
      </c>
      <c r="C307" s="56" t="s">
        <v>99</v>
      </c>
      <c r="D307" s="57" t="str">
        <f t="shared" si="15"/>
        <v>Si</v>
      </c>
      <c r="E307" s="56" t="str">
        <f t="shared" si="13"/>
        <v>WeiJi Si</v>
      </c>
      <c r="F307" s="56">
        <v>2</v>
      </c>
    </row>
    <row r="308" spans="1:6" x14ac:dyDescent="0.25">
      <c r="A308" s="56" t="s">
        <v>39</v>
      </c>
      <c r="B308" s="56">
        <f t="shared" si="14"/>
        <v>307</v>
      </c>
      <c r="C308" s="56" t="s">
        <v>102</v>
      </c>
      <c r="D308" s="57" t="str">
        <f t="shared" si="15"/>
        <v>Wu</v>
      </c>
      <c r="E308" s="56" t="str">
        <f t="shared" si="13"/>
        <v>WeiGeng Wu</v>
      </c>
      <c r="F308" s="56">
        <v>3</v>
      </c>
    </row>
    <row r="309" spans="1:6" x14ac:dyDescent="0.25">
      <c r="A309" s="56" t="s">
        <v>39</v>
      </c>
      <c r="B309" s="56">
        <f t="shared" si="14"/>
        <v>308</v>
      </c>
      <c r="C309" s="56" t="s">
        <v>104</v>
      </c>
      <c r="D309" s="57" t="str">
        <f t="shared" si="15"/>
        <v>Wei</v>
      </c>
      <c r="E309" s="56" t="str">
        <f t="shared" si="13"/>
        <v>WeiXin Wei</v>
      </c>
      <c r="F309" s="56">
        <v>2</v>
      </c>
    </row>
    <row r="310" spans="1:6" x14ac:dyDescent="0.25">
      <c r="A310" s="56" t="s">
        <v>39</v>
      </c>
      <c r="B310" s="56">
        <f t="shared" si="14"/>
        <v>309</v>
      </c>
      <c r="C310" s="56" t="s">
        <v>94</v>
      </c>
      <c r="D310" s="57" t="str">
        <f t="shared" si="15"/>
        <v>Shen</v>
      </c>
      <c r="E310" s="56" t="str">
        <f t="shared" si="13"/>
        <v>WeiRen Shen</v>
      </c>
      <c r="F310" s="56">
        <v>4</v>
      </c>
    </row>
    <row r="311" spans="1:6" x14ac:dyDescent="0.25">
      <c r="A311" s="56" t="s">
        <v>39</v>
      </c>
      <c r="B311" s="56">
        <f t="shared" si="14"/>
        <v>310</v>
      </c>
      <c r="C311" s="56" t="s">
        <v>98</v>
      </c>
      <c r="D311" s="57" t="str">
        <f t="shared" si="15"/>
        <v>You</v>
      </c>
      <c r="E311" s="56" t="str">
        <f t="shared" si="13"/>
        <v>WeiGui You</v>
      </c>
      <c r="F311" s="56">
        <v>2</v>
      </c>
    </row>
    <row r="312" spans="1:6" x14ac:dyDescent="0.25">
      <c r="A312" s="56" t="s">
        <v>39</v>
      </c>
      <c r="B312" s="56">
        <f t="shared" si="14"/>
        <v>311</v>
      </c>
      <c r="C312" s="56" t="s">
        <v>109</v>
      </c>
      <c r="D312" s="57" t="str">
        <f t="shared" si="15"/>
        <v>Xu</v>
      </c>
      <c r="E312" s="56" t="str">
        <f t="shared" si="13"/>
        <v>WeiJia Xu</v>
      </c>
      <c r="F312" s="56">
        <v>4</v>
      </c>
    </row>
    <row r="313" spans="1:6" x14ac:dyDescent="0.25">
      <c r="A313" s="56" t="s">
        <v>39</v>
      </c>
      <c r="B313" s="56">
        <f t="shared" si="14"/>
        <v>312</v>
      </c>
      <c r="C313" s="56" t="s">
        <v>111</v>
      </c>
      <c r="D313" s="57" t="str">
        <f t="shared" si="15"/>
        <v>Hai</v>
      </c>
      <c r="E313" s="56" t="str">
        <f t="shared" si="13"/>
        <v>WeiYi Hai</v>
      </c>
      <c r="F313" s="56">
        <v>5</v>
      </c>
    </row>
    <row r="314" spans="1:6" x14ac:dyDescent="0.25">
      <c r="A314" s="56" t="s">
        <v>39</v>
      </c>
      <c r="B314" s="56">
        <f t="shared" si="14"/>
        <v>313</v>
      </c>
      <c r="C314" s="56" t="s">
        <v>105</v>
      </c>
      <c r="D314" s="57" t="str">
        <f t="shared" si="15"/>
        <v>Zi</v>
      </c>
      <c r="E314" s="56" t="str">
        <f t="shared" si="13"/>
        <v>WeiBing Zi</v>
      </c>
      <c r="F314" s="56">
        <v>5</v>
      </c>
    </row>
    <row r="315" spans="1:6" x14ac:dyDescent="0.25">
      <c r="A315" s="56" t="s">
        <v>39</v>
      </c>
      <c r="B315" s="56">
        <f t="shared" si="14"/>
        <v>314</v>
      </c>
      <c r="C315" s="56" t="s">
        <v>106</v>
      </c>
      <c r="D315" s="57" t="str">
        <f t="shared" si="15"/>
        <v>Chou</v>
      </c>
      <c r="E315" s="56" t="str">
        <f t="shared" si="13"/>
        <v>WeiDing Chou</v>
      </c>
      <c r="F315" s="56">
        <v>1</v>
      </c>
    </row>
    <row r="316" spans="1:6" x14ac:dyDescent="0.25">
      <c r="A316" s="56" t="s">
        <v>39</v>
      </c>
      <c r="B316" s="56">
        <f t="shared" si="14"/>
        <v>315</v>
      </c>
      <c r="C316" s="56" t="s">
        <v>114</v>
      </c>
      <c r="D316" s="57" t="str">
        <f t="shared" si="15"/>
        <v>Yin</v>
      </c>
      <c r="E316" s="56" t="str">
        <f t="shared" si="13"/>
        <v>WeiWu Yin</v>
      </c>
      <c r="F316" s="56">
        <v>4</v>
      </c>
    </row>
    <row r="317" spans="1:6" x14ac:dyDescent="0.25">
      <c r="A317" s="56" t="s">
        <v>39</v>
      </c>
      <c r="B317" s="56">
        <f t="shared" si="14"/>
        <v>316</v>
      </c>
      <c r="C317" s="56" t="s">
        <v>115</v>
      </c>
      <c r="D317" s="57" t="str">
        <f t="shared" si="15"/>
        <v>Mao</v>
      </c>
      <c r="E317" s="56" t="str">
        <f t="shared" si="13"/>
        <v>WeiJi Mao</v>
      </c>
      <c r="F317" s="56">
        <v>4</v>
      </c>
    </row>
    <row r="318" spans="1:6" x14ac:dyDescent="0.25">
      <c r="A318" s="56" t="s">
        <v>39</v>
      </c>
      <c r="B318" s="56">
        <f t="shared" si="14"/>
        <v>317</v>
      </c>
      <c r="C318" s="56" t="s">
        <v>112</v>
      </c>
      <c r="D318" s="57" t="str">
        <f t="shared" si="15"/>
        <v>Chen</v>
      </c>
      <c r="E318" s="56" t="str">
        <f t="shared" si="13"/>
        <v>WeiGeng Chen</v>
      </c>
      <c r="F318" s="56">
        <v>2</v>
      </c>
    </row>
    <row r="319" spans="1:6" x14ac:dyDescent="0.25">
      <c r="A319" s="56" t="s">
        <v>39</v>
      </c>
      <c r="B319" s="56">
        <f t="shared" si="14"/>
        <v>318</v>
      </c>
      <c r="C319" s="56" t="s">
        <v>113</v>
      </c>
      <c r="D319" s="57" t="str">
        <f t="shared" si="15"/>
        <v>Si</v>
      </c>
      <c r="E319" s="56" t="str">
        <f t="shared" si="13"/>
        <v>WeiXin Si</v>
      </c>
      <c r="F319" s="56">
        <v>2</v>
      </c>
    </row>
    <row r="320" spans="1:6" x14ac:dyDescent="0.25">
      <c r="A320" s="56" t="s">
        <v>39</v>
      </c>
      <c r="B320" s="56">
        <f t="shared" si="14"/>
        <v>319</v>
      </c>
      <c r="C320" s="56" t="s">
        <v>89</v>
      </c>
      <c r="D320" s="57" t="str">
        <f t="shared" si="15"/>
        <v>Wu</v>
      </c>
      <c r="E320" s="56" t="str">
        <f t="shared" si="13"/>
        <v>WeiRen Wu</v>
      </c>
      <c r="F320" s="56">
        <v>3</v>
      </c>
    </row>
    <row r="321" spans="1:6" x14ac:dyDescent="0.25">
      <c r="A321" s="56" t="s">
        <v>39</v>
      </c>
      <c r="B321" s="56">
        <f t="shared" si="14"/>
        <v>320</v>
      </c>
      <c r="C321" s="56" t="s">
        <v>92</v>
      </c>
      <c r="D321" s="57" t="str">
        <f t="shared" si="15"/>
        <v>Wei</v>
      </c>
      <c r="E321" s="56" t="str">
        <f t="shared" si="13"/>
        <v>WeiGui Wei</v>
      </c>
      <c r="F321" s="56">
        <v>2</v>
      </c>
    </row>
    <row r="322" spans="1:6" x14ac:dyDescent="0.25">
      <c r="A322" s="56" t="s">
        <v>39</v>
      </c>
      <c r="B322" s="56">
        <f t="shared" si="14"/>
        <v>321</v>
      </c>
      <c r="C322" s="56" t="s">
        <v>116</v>
      </c>
      <c r="D322" s="57" t="str">
        <f t="shared" si="15"/>
        <v>Shen</v>
      </c>
      <c r="E322" s="56" t="str">
        <f t="shared" si="13"/>
        <v>WeiJia Shen</v>
      </c>
      <c r="F322" s="56">
        <v>1</v>
      </c>
    </row>
    <row r="323" spans="1:6" x14ac:dyDescent="0.25">
      <c r="A323" s="56" t="s">
        <v>39</v>
      </c>
      <c r="B323" s="56">
        <f t="shared" si="14"/>
        <v>322</v>
      </c>
      <c r="C323" s="56" t="s">
        <v>117</v>
      </c>
      <c r="D323" s="57" t="str">
        <f t="shared" si="15"/>
        <v>You</v>
      </c>
      <c r="E323" s="56" t="str">
        <f t="shared" ref="E323:E386" si="16">CONCATENATE(A323,C323)</f>
        <v>WeiYi You</v>
      </c>
      <c r="F323" s="56">
        <v>4</v>
      </c>
    </row>
    <row r="324" spans="1:6" x14ac:dyDescent="0.25">
      <c r="A324" s="56" t="s">
        <v>39</v>
      </c>
      <c r="B324" s="56">
        <f t="shared" ref="B324:B387" si="17">B323+1</f>
        <v>323</v>
      </c>
      <c r="C324" s="56" t="s">
        <v>100</v>
      </c>
      <c r="D324" s="57" t="str">
        <f t="shared" si="15"/>
        <v>Xu</v>
      </c>
      <c r="E324" s="56" t="str">
        <f t="shared" si="16"/>
        <v>WeiBing Xu</v>
      </c>
      <c r="F324" s="56">
        <v>2</v>
      </c>
    </row>
    <row r="325" spans="1:6" x14ac:dyDescent="0.25">
      <c r="A325" s="56" t="s">
        <v>39</v>
      </c>
      <c r="B325" s="56">
        <f t="shared" si="17"/>
        <v>324</v>
      </c>
      <c r="C325" s="56" t="s">
        <v>103</v>
      </c>
      <c r="D325" s="57" t="str">
        <f t="shared" si="15"/>
        <v>Hai</v>
      </c>
      <c r="E325" s="56" t="str">
        <f t="shared" si="16"/>
        <v>WeiDing Hai</v>
      </c>
      <c r="F325" s="56">
        <v>5</v>
      </c>
    </row>
    <row r="326" spans="1:6" x14ac:dyDescent="0.25">
      <c r="A326" s="56" t="s">
        <v>39</v>
      </c>
      <c r="B326" s="56">
        <f t="shared" si="17"/>
        <v>325</v>
      </c>
      <c r="C326" s="56" t="s">
        <v>123</v>
      </c>
      <c r="D326" s="57" t="str">
        <f t="shared" si="15"/>
        <v>Zi</v>
      </c>
      <c r="E326" s="56" t="str">
        <f t="shared" si="16"/>
        <v>WeiWu Zi</v>
      </c>
      <c r="F326" s="56">
        <v>4</v>
      </c>
    </row>
    <row r="327" spans="1:6" x14ac:dyDescent="0.25">
      <c r="A327" s="56" t="s">
        <v>39</v>
      </c>
      <c r="B327" s="56">
        <f t="shared" si="17"/>
        <v>326</v>
      </c>
      <c r="C327" s="56" t="s">
        <v>107</v>
      </c>
      <c r="D327" s="57" t="str">
        <f t="shared" si="15"/>
        <v>Chou</v>
      </c>
      <c r="E327" s="56" t="str">
        <f t="shared" si="16"/>
        <v>WeiJi Chou</v>
      </c>
      <c r="F327" s="56">
        <v>2</v>
      </c>
    </row>
    <row r="328" spans="1:6" x14ac:dyDescent="0.25">
      <c r="A328" s="56" t="s">
        <v>39</v>
      </c>
      <c r="B328" s="56">
        <f t="shared" si="17"/>
        <v>327</v>
      </c>
      <c r="C328" s="56" t="s">
        <v>108</v>
      </c>
      <c r="D328" s="57" t="str">
        <f t="shared" si="15"/>
        <v>Yin</v>
      </c>
      <c r="E328" s="56" t="str">
        <f t="shared" si="16"/>
        <v>WeiGeng Yin</v>
      </c>
      <c r="F328" s="56">
        <v>4</v>
      </c>
    </row>
    <row r="329" spans="1:6" x14ac:dyDescent="0.25">
      <c r="A329" s="56" t="s">
        <v>39</v>
      </c>
      <c r="B329" s="56">
        <f t="shared" si="17"/>
        <v>328</v>
      </c>
      <c r="C329" s="56" t="s">
        <v>110</v>
      </c>
      <c r="D329" s="57" t="str">
        <f t="shared" si="15"/>
        <v>Mao</v>
      </c>
      <c r="E329" s="56" t="str">
        <f t="shared" si="16"/>
        <v>WeiXin Mao</v>
      </c>
      <c r="F329" s="56">
        <v>5</v>
      </c>
    </row>
    <row r="330" spans="1:6" x14ac:dyDescent="0.25">
      <c r="A330" s="56" t="s">
        <v>39</v>
      </c>
      <c r="B330" s="56">
        <f t="shared" si="17"/>
        <v>329</v>
      </c>
      <c r="C330" s="56" t="s">
        <v>122</v>
      </c>
      <c r="D330" s="57" t="str">
        <f t="shared" si="15"/>
        <v>Chen</v>
      </c>
      <c r="E330" s="56" t="str">
        <f t="shared" si="16"/>
        <v>WeiRen Chen</v>
      </c>
      <c r="F330" s="56">
        <v>4</v>
      </c>
    </row>
    <row r="331" spans="1:6" x14ac:dyDescent="0.25">
      <c r="A331" s="56" t="s">
        <v>39</v>
      </c>
      <c r="B331" s="56">
        <f t="shared" si="17"/>
        <v>330</v>
      </c>
      <c r="C331" s="56" t="s">
        <v>124</v>
      </c>
      <c r="D331" s="57" t="str">
        <f t="shared" si="15"/>
        <v>Si</v>
      </c>
      <c r="E331" s="56" t="str">
        <f t="shared" si="16"/>
        <v>WeiGui Si</v>
      </c>
      <c r="F331" s="56">
        <v>4</v>
      </c>
    </row>
    <row r="332" spans="1:6" x14ac:dyDescent="0.25">
      <c r="A332" s="56" t="s">
        <v>39</v>
      </c>
      <c r="B332" s="56">
        <f t="shared" si="17"/>
        <v>331</v>
      </c>
      <c r="C332" s="56" t="s">
        <v>125</v>
      </c>
      <c r="D332" s="57" t="str">
        <f t="shared" si="15"/>
        <v>Wu</v>
      </c>
      <c r="E332" s="56" t="str">
        <f t="shared" si="16"/>
        <v>WeiJia Wu</v>
      </c>
      <c r="F332" s="56">
        <v>4</v>
      </c>
    </row>
    <row r="333" spans="1:6" x14ac:dyDescent="0.25">
      <c r="A333" s="56" t="s">
        <v>39</v>
      </c>
      <c r="B333" s="56">
        <f t="shared" si="17"/>
        <v>332</v>
      </c>
      <c r="C333" s="56" t="s">
        <v>126</v>
      </c>
      <c r="D333" s="57" t="str">
        <f t="shared" si="15"/>
        <v>Wei</v>
      </c>
      <c r="E333" s="56" t="str">
        <f t="shared" si="16"/>
        <v>WeiYi Wei</v>
      </c>
      <c r="F333" s="56">
        <v>1</v>
      </c>
    </row>
    <row r="334" spans="1:6" x14ac:dyDescent="0.25">
      <c r="A334" s="56" t="s">
        <v>39</v>
      </c>
      <c r="B334" s="56">
        <f t="shared" si="17"/>
        <v>333</v>
      </c>
      <c r="C334" s="56" t="s">
        <v>129</v>
      </c>
      <c r="D334" s="57" t="str">
        <f t="shared" si="15"/>
        <v>Shen</v>
      </c>
      <c r="E334" s="56" t="str">
        <f t="shared" si="16"/>
        <v>WeiBing Shen</v>
      </c>
      <c r="F334" s="56">
        <v>2</v>
      </c>
    </row>
    <row r="335" spans="1:6" x14ac:dyDescent="0.25">
      <c r="A335" s="56" t="s">
        <v>39</v>
      </c>
      <c r="B335" s="56">
        <f t="shared" si="17"/>
        <v>334</v>
      </c>
      <c r="C335" s="56" t="s">
        <v>131</v>
      </c>
      <c r="D335" s="57" t="str">
        <f t="shared" si="15"/>
        <v>You</v>
      </c>
      <c r="E335" s="56" t="str">
        <f t="shared" si="16"/>
        <v>WeiDing You</v>
      </c>
      <c r="F335" s="56">
        <v>2</v>
      </c>
    </row>
    <row r="336" spans="1:6" x14ac:dyDescent="0.25">
      <c r="A336" s="56" t="s">
        <v>39</v>
      </c>
      <c r="B336" s="56">
        <f t="shared" si="17"/>
        <v>335</v>
      </c>
      <c r="C336" s="56" t="s">
        <v>118</v>
      </c>
      <c r="D336" s="57" t="str">
        <f t="shared" si="15"/>
        <v>Xu</v>
      </c>
      <c r="E336" s="56" t="str">
        <f t="shared" si="16"/>
        <v>WeiWu Xu</v>
      </c>
      <c r="F336" s="56">
        <v>2</v>
      </c>
    </row>
    <row r="337" spans="1:6" x14ac:dyDescent="0.25">
      <c r="A337" s="56" t="s">
        <v>39</v>
      </c>
      <c r="B337" s="56">
        <f t="shared" si="17"/>
        <v>336</v>
      </c>
      <c r="C337" s="56" t="s">
        <v>119</v>
      </c>
      <c r="D337" s="57" t="str">
        <f t="shared" si="15"/>
        <v>Hai</v>
      </c>
      <c r="E337" s="56" t="str">
        <f t="shared" si="16"/>
        <v>WeiJi Hai</v>
      </c>
      <c r="F337" s="56">
        <v>4</v>
      </c>
    </row>
    <row r="338" spans="1:6" x14ac:dyDescent="0.25">
      <c r="A338" s="56" t="s">
        <v>39</v>
      </c>
      <c r="B338" s="56">
        <f t="shared" si="17"/>
        <v>337</v>
      </c>
      <c r="C338" s="56" t="s">
        <v>120</v>
      </c>
      <c r="D338" s="57" t="str">
        <f t="shared" si="15"/>
        <v>Zi</v>
      </c>
      <c r="E338" s="56" t="str">
        <f t="shared" si="16"/>
        <v>WeiGeng Zi</v>
      </c>
      <c r="F338" s="56">
        <v>5</v>
      </c>
    </row>
    <row r="339" spans="1:6" x14ac:dyDescent="0.25">
      <c r="A339" s="56" t="s">
        <v>39</v>
      </c>
      <c r="B339" s="56">
        <f t="shared" si="17"/>
        <v>338</v>
      </c>
      <c r="C339" s="56" t="s">
        <v>121</v>
      </c>
      <c r="D339" s="57" t="str">
        <f t="shared" si="15"/>
        <v>Chou</v>
      </c>
      <c r="E339" s="56" t="str">
        <f t="shared" si="16"/>
        <v>WeiXin Chou</v>
      </c>
      <c r="F339" s="56">
        <v>1</v>
      </c>
    </row>
    <row r="340" spans="1:6" x14ac:dyDescent="0.25">
      <c r="A340" s="56" t="s">
        <v>39</v>
      </c>
      <c r="B340" s="56">
        <f t="shared" si="17"/>
        <v>339</v>
      </c>
      <c r="C340" s="56" t="s">
        <v>132</v>
      </c>
      <c r="D340" s="57" t="str">
        <f t="shared" si="15"/>
        <v>Yin</v>
      </c>
      <c r="E340" s="56" t="str">
        <f t="shared" si="16"/>
        <v>WeiRen Yin</v>
      </c>
      <c r="F340" s="56">
        <v>4</v>
      </c>
    </row>
    <row r="341" spans="1:6" x14ac:dyDescent="0.25">
      <c r="A341" s="56" t="s">
        <v>39</v>
      </c>
      <c r="B341" s="56">
        <f t="shared" si="17"/>
        <v>340</v>
      </c>
      <c r="C341" s="56" t="s">
        <v>133</v>
      </c>
      <c r="D341" s="57" t="str">
        <f t="shared" si="15"/>
        <v>Mao</v>
      </c>
      <c r="E341" s="56" t="str">
        <f t="shared" si="16"/>
        <v>WeiGui Mao</v>
      </c>
      <c r="F341" s="56">
        <v>4</v>
      </c>
    </row>
    <row r="342" spans="1:6" x14ac:dyDescent="0.25">
      <c r="A342" s="56" t="s">
        <v>39</v>
      </c>
      <c r="B342" s="56">
        <f t="shared" si="17"/>
        <v>341</v>
      </c>
      <c r="C342" s="56" t="s">
        <v>139</v>
      </c>
      <c r="D342" s="57" t="str">
        <f t="shared" si="15"/>
        <v>Chen</v>
      </c>
      <c r="E342" s="56" t="str">
        <f t="shared" si="16"/>
        <v>WeiJia Chen</v>
      </c>
      <c r="F342" s="56">
        <v>5</v>
      </c>
    </row>
    <row r="343" spans="1:6" x14ac:dyDescent="0.25">
      <c r="A343" s="56" t="s">
        <v>39</v>
      </c>
      <c r="B343" s="56">
        <f t="shared" si="17"/>
        <v>342</v>
      </c>
      <c r="C343" s="56" t="s">
        <v>140</v>
      </c>
      <c r="D343" s="57" t="str">
        <f t="shared" si="15"/>
        <v>Si</v>
      </c>
      <c r="E343" s="56" t="str">
        <f t="shared" si="16"/>
        <v>WeiYi Si</v>
      </c>
      <c r="F343" s="56">
        <v>4</v>
      </c>
    </row>
    <row r="344" spans="1:6" x14ac:dyDescent="0.25">
      <c r="A344" s="56" t="s">
        <v>39</v>
      </c>
      <c r="B344" s="56">
        <f t="shared" si="17"/>
        <v>343</v>
      </c>
      <c r="C344" s="56" t="s">
        <v>136</v>
      </c>
      <c r="D344" s="57" t="str">
        <f t="shared" si="15"/>
        <v>Wu</v>
      </c>
      <c r="E344" s="56" t="str">
        <f t="shared" si="16"/>
        <v>WeiBing Wu</v>
      </c>
      <c r="F344" s="56">
        <v>3</v>
      </c>
    </row>
    <row r="345" spans="1:6" x14ac:dyDescent="0.25">
      <c r="A345" s="56" t="s">
        <v>39</v>
      </c>
      <c r="B345" s="56">
        <f t="shared" si="17"/>
        <v>344</v>
      </c>
      <c r="C345" s="56" t="s">
        <v>137</v>
      </c>
      <c r="D345" s="57" t="str">
        <f t="shared" si="15"/>
        <v>Wei</v>
      </c>
      <c r="E345" s="56" t="str">
        <f t="shared" si="16"/>
        <v>WeiDing Wei</v>
      </c>
      <c r="F345" s="56">
        <v>2</v>
      </c>
    </row>
    <row r="346" spans="1:6" x14ac:dyDescent="0.25">
      <c r="A346" s="56" t="s">
        <v>39</v>
      </c>
      <c r="B346" s="56">
        <f t="shared" si="17"/>
        <v>345</v>
      </c>
      <c r="C346" s="56" t="s">
        <v>95</v>
      </c>
      <c r="D346" s="57" t="str">
        <f t="shared" si="15"/>
        <v>Shen</v>
      </c>
      <c r="E346" s="56" t="str">
        <f t="shared" si="16"/>
        <v>WeiWu Shen</v>
      </c>
      <c r="F346" s="56">
        <v>4</v>
      </c>
    </row>
    <row r="347" spans="1:6" x14ac:dyDescent="0.25">
      <c r="A347" s="56" t="s">
        <v>39</v>
      </c>
      <c r="B347" s="56">
        <f t="shared" si="17"/>
        <v>346</v>
      </c>
      <c r="C347" s="56" t="s">
        <v>127</v>
      </c>
      <c r="D347" s="57" t="str">
        <f t="shared" si="15"/>
        <v>You</v>
      </c>
      <c r="E347" s="56" t="str">
        <f t="shared" si="16"/>
        <v>WeiJi You</v>
      </c>
      <c r="F347" s="56">
        <v>2</v>
      </c>
    </row>
    <row r="348" spans="1:6" x14ac:dyDescent="0.25">
      <c r="A348" s="56" t="s">
        <v>39</v>
      </c>
      <c r="B348" s="56">
        <f t="shared" si="17"/>
        <v>347</v>
      </c>
      <c r="C348" s="56" t="s">
        <v>141</v>
      </c>
      <c r="D348" s="57" t="str">
        <f t="shared" si="15"/>
        <v>Xu</v>
      </c>
      <c r="E348" s="56" t="str">
        <f t="shared" si="16"/>
        <v>WeiGeng Xu</v>
      </c>
      <c r="F348" s="56">
        <v>2</v>
      </c>
    </row>
    <row r="349" spans="1:6" x14ac:dyDescent="0.25">
      <c r="A349" s="56" t="s">
        <v>39</v>
      </c>
      <c r="B349" s="56">
        <f t="shared" si="17"/>
        <v>348</v>
      </c>
      <c r="C349" s="56" t="s">
        <v>142</v>
      </c>
      <c r="D349" s="57" t="str">
        <f t="shared" si="15"/>
        <v>Hai</v>
      </c>
      <c r="E349" s="56" t="str">
        <f t="shared" si="16"/>
        <v>WeiXin Hai</v>
      </c>
      <c r="F349" s="56">
        <v>2</v>
      </c>
    </row>
    <row r="350" spans="1:6" x14ac:dyDescent="0.25">
      <c r="A350" s="56" t="s">
        <v>39</v>
      </c>
      <c r="B350" s="56">
        <f t="shared" si="17"/>
        <v>349</v>
      </c>
      <c r="C350" s="56" t="s">
        <v>128</v>
      </c>
      <c r="D350" s="57" t="str">
        <f t="shared" si="15"/>
        <v>Zi</v>
      </c>
      <c r="E350" s="56" t="str">
        <f t="shared" si="16"/>
        <v>WeiRen Zi</v>
      </c>
      <c r="F350" s="56">
        <v>2</v>
      </c>
    </row>
    <row r="351" spans="1:6" x14ac:dyDescent="0.25">
      <c r="A351" s="56" t="s">
        <v>39</v>
      </c>
      <c r="B351" s="56">
        <f t="shared" si="17"/>
        <v>350</v>
      </c>
      <c r="C351" s="56" t="s">
        <v>130</v>
      </c>
      <c r="D351" s="57" t="str">
        <f t="shared" si="15"/>
        <v>Chou</v>
      </c>
      <c r="E351" s="56" t="str">
        <f t="shared" si="16"/>
        <v>WeiGui Chou</v>
      </c>
      <c r="F351" s="56">
        <v>1</v>
      </c>
    </row>
    <row r="352" spans="1:6" x14ac:dyDescent="0.25">
      <c r="A352" s="56" t="s">
        <v>39</v>
      </c>
      <c r="B352" s="56">
        <f t="shared" si="17"/>
        <v>351</v>
      </c>
      <c r="C352" s="56" t="s">
        <v>143</v>
      </c>
      <c r="D352" s="57" t="str">
        <f t="shared" si="15"/>
        <v>Yin</v>
      </c>
      <c r="E352" s="56" t="str">
        <f t="shared" si="16"/>
        <v>WeiJia Yin</v>
      </c>
      <c r="F352" s="56">
        <v>5</v>
      </c>
    </row>
    <row r="353" spans="1:6" x14ac:dyDescent="0.25">
      <c r="A353" s="56" t="s">
        <v>39</v>
      </c>
      <c r="B353" s="56">
        <f t="shared" si="17"/>
        <v>352</v>
      </c>
      <c r="C353" s="56" t="s">
        <v>144</v>
      </c>
      <c r="D353" s="57" t="str">
        <f t="shared" si="15"/>
        <v>Mao</v>
      </c>
      <c r="E353" s="56" t="str">
        <f t="shared" si="16"/>
        <v>WeiYi Mao</v>
      </c>
      <c r="F353" s="56">
        <v>5</v>
      </c>
    </row>
    <row r="354" spans="1:6" x14ac:dyDescent="0.25">
      <c r="A354" s="56" t="s">
        <v>39</v>
      </c>
      <c r="B354" s="56">
        <f t="shared" si="17"/>
        <v>353</v>
      </c>
      <c r="C354" s="56" t="s">
        <v>134</v>
      </c>
      <c r="D354" s="57" t="str">
        <f t="shared" si="15"/>
        <v>Chen</v>
      </c>
      <c r="E354" s="56" t="str">
        <f t="shared" si="16"/>
        <v>WeiBing Chen</v>
      </c>
      <c r="F354" s="56">
        <v>4</v>
      </c>
    </row>
    <row r="355" spans="1:6" x14ac:dyDescent="0.25">
      <c r="A355" s="56" t="s">
        <v>39</v>
      </c>
      <c r="B355" s="56">
        <f t="shared" si="17"/>
        <v>354</v>
      </c>
      <c r="C355" s="56" t="s">
        <v>135</v>
      </c>
      <c r="D355" s="57" t="str">
        <f t="shared" si="15"/>
        <v>Si</v>
      </c>
      <c r="E355" s="56" t="str">
        <f t="shared" si="16"/>
        <v>WeiDing Si</v>
      </c>
      <c r="F355" s="56">
        <v>2</v>
      </c>
    </row>
    <row r="356" spans="1:6" x14ac:dyDescent="0.25">
      <c r="A356" s="56" t="s">
        <v>39</v>
      </c>
      <c r="B356" s="56">
        <f t="shared" si="17"/>
        <v>355</v>
      </c>
      <c r="C356" s="56" t="s">
        <v>88</v>
      </c>
      <c r="D356" s="57" t="str">
        <f t="shared" si="15"/>
        <v>Wu</v>
      </c>
      <c r="E356" s="56" t="str">
        <f t="shared" si="16"/>
        <v>WeiWu Wu</v>
      </c>
      <c r="F356" s="56">
        <v>2</v>
      </c>
    </row>
    <row r="357" spans="1:6" x14ac:dyDescent="0.25">
      <c r="A357" s="56" t="s">
        <v>39</v>
      </c>
      <c r="B357" s="56">
        <f t="shared" si="17"/>
        <v>356</v>
      </c>
      <c r="C357" s="56" t="s">
        <v>91</v>
      </c>
      <c r="D357" s="57" t="str">
        <f t="shared" si="15"/>
        <v>Wei</v>
      </c>
      <c r="E357" s="56" t="str">
        <f t="shared" si="16"/>
        <v>WeiJi Wei</v>
      </c>
      <c r="F357" s="56">
        <v>2</v>
      </c>
    </row>
    <row r="358" spans="1:6" x14ac:dyDescent="0.25">
      <c r="A358" s="56" t="s">
        <v>39</v>
      </c>
      <c r="B358" s="56">
        <f t="shared" si="17"/>
        <v>357</v>
      </c>
      <c r="C358" s="56" t="s">
        <v>138</v>
      </c>
      <c r="D358" s="57" t="str">
        <f t="shared" si="15"/>
        <v>Shen</v>
      </c>
      <c r="E358" s="56" t="str">
        <f t="shared" si="16"/>
        <v>WeiGeng Shen</v>
      </c>
      <c r="F358" s="56">
        <v>3</v>
      </c>
    </row>
    <row r="359" spans="1:6" x14ac:dyDescent="0.25">
      <c r="A359" s="56" t="s">
        <v>39</v>
      </c>
      <c r="B359" s="56">
        <f t="shared" si="17"/>
        <v>358</v>
      </c>
      <c r="C359" s="56" t="s">
        <v>97</v>
      </c>
      <c r="D359" s="57" t="str">
        <f t="shared" si="15"/>
        <v>You</v>
      </c>
      <c r="E359" s="56" t="str">
        <f t="shared" si="16"/>
        <v>WeiXin You</v>
      </c>
      <c r="F359" s="56">
        <v>4</v>
      </c>
    </row>
    <row r="360" spans="1:6" x14ac:dyDescent="0.25">
      <c r="A360" s="56" t="s">
        <v>39</v>
      </c>
      <c r="B360" s="56">
        <f t="shared" si="17"/>
        <v>359</v>
      </c>
      <c r="C360" s="56" t="s">
        <v>101</v>
      </c>
      <c r="D360" s="57" t="str">
        <f t="shared" si="15"/>
        <v>Xu</v>
      </c>
      <c r="E360" s="56" t="str">
        <f t="shared" si="16"/>
        <v>WeiRen Xu</v>
      </c>
      <c r="F360" s="56">
        <v>2</v>
      </c>
    </row>
    <row r="361" spans="1:6" x14ac:dyDescent="0.25">
      <c r="A361" s="56" t="s">
        <v>39</v>
      </c>
      <c r="B361" s="56">
        <f t="shared" si="17"/>
        <v>360</v>
      </c>
      <c r="C361" s="56" t="s">
        <v>87</v>
      </c>
      <c r="D361" s="57" t="str">
        <f t="shared" si="15"/>
        <v>Hai</v>
      </c>
      <c r="E361" s="56" t="str">
        <f t="shared" si="16"/>
        <v>WeiGui Hai</v>
      </c>
      <c r="F361" s="56">
        <v>2</v>
      </c>
    </row>
    <row r="362" spans="1:6" x14ac:dyDescent="0.25">
      <c r="A362" s="56" t="s">
        <v>26</v>
      </c>
      <c r="B362" s="56">
        <f t="shared" si="17"/>
        <v>361</v>
      </c>
      <c r="C362" s="56" t="s">
        <v>85</v>
      </c>
      <c r="D362" s="57" t="str">
        <f>RIGHT(C362,LEN(C362)-SEARCH(" ",C362,1))</f>
        <v>Zi</v>
      </c>
      <c r="E362" s="56" t="str">
        <f t="shared" si="16"/>
        <v>ShenJia Zi</v>
      </c>
      <c r="F362" s="56">
        <v>2</v>
      </c>
    </row>
    <row r="363" spans="1:6" x14ac:dyDescent="0.25">
      <c r="A363" s="56" t="s">
        <v>26</v>
      </c>
      <c r="B363" s="56">
        <f t="shared" si="17"/>
        <v>362</v>
      </c>
      <c r="C363" s="56" t="s">
        <v>86</v>
      </c>
      <c r="D363" s="57" t="str">
        <f t="shared" ref="D363:D421" si="18">RIGHT(C363,LEN(C363)-SEARCH(" ",C363,1))</f>
        <v>Chou</v>
      </c>
      <c r="E363" s="56" t="str">
        <f t="shared" si="16"/>
        <v>ShenYi Chou</v>
      </c>
      <c r="F363" s="56">
        <v>2</v>
      </c>
    </row>
    <row r="364" spans="1:6" x14ac:dyDescent="0.25">
      <c r="A364" s="56" t="s">
        <v>26</v>
      </c>
      <c r="B364" s="56">
        <f t="shared" si="17"/>
        <v>363</v>
      </c>
      <c r="C364" s="56" t="s">
        <v>90</v>
      </c>
      <c r="D364" s="57" t="str">
        <f t="shared" si="18"/>
        <v>Yin</v>
      </c>
      <c r="E364" s="56" t="str">
        <f t="shared" si="16"/>
        <v>ShenBing Yin</v>
      </c>
      <c r="F364" s="56">
        <v>2</v>
      </c>
    </row>
    <row r="365" spans="1:6" x14ac:dyDescent="0.25">
      <c r="A365" s="56" t="s">
        <v>26</v>
      </c>
      <c r="B365" s="56">
        <f t="shared" si="17"/>
        <v>364</v>
      </c>
      <c r="C365" s="56" t="s">
        <v>93</v>
      </c>
      <c r="D365" s="57" t="str">
        <f t="shared" si="18"/>
        <v>Mao</v>
      </c>
      <c r="E365" s="56" t="str">
        <f t="shared" si="16"/>
        <v>ShenDing Mao</v>
      </c>
      <c r="F365" s="56">
        <v>5</v>
      </c>
    </row>
    <row r="366" spans="1:6" x14ac:dyDescent="0.25">
      <c r="A366" s="56" t="s">
        <v>26</v>
      </c>
      <c r="B366" s="56">
        <f t="shared" si="17"/>
        <v>365</v>
      </c>
      <c r="C366" s="56" t="s">
        <v>96</v>
      </c>
      <c r="D366" s="57" t="str">
        <f t="shared" si="18"/>
        <v>Chen</v>
      </c>
      <c r="E366" s="56" t="str">
        <f t="shared" si="16"/>
        <v>ShenWu Chen</v>
      </c>
      <c r="F366" s="56">
        <v>2</v>
      </c>
    </row>
    <row r="367" spans="1:6" x14ac:dyDescent="0.25">
      <c r="A367" s="56" t="s">
        <v>26</v>
      </c>
      <c r="B367" s="56">
        <f t="shared" si="17"/>
        <v>366</v>
      </c>
      <c r="C367" s="56" t="s">
        <v>99</v>
      </c>
      <c r="D367" s="57" t="str">
        <f t="shared" si="18"/>
        <v>Si</v>
      </c>
      <c r="E367" s="56" t="str">
        <f t="shared" si="16"/>
        <v>ShenJi Si</v>
      </c>
      <c r="F367" s="56">
        <v>2</v>
      </c>
    </row>
    <row r="368" spans="1:6" x14ac:dyDescent="0.25">
      <c r="A368" s="56" t="s">
        <v>26</v>
      </c>
      <c r="B368" s="56">
        <f t="shared" si="17"/>
        <v>367</v>
      </c>
      <c r="C368" s="56" t="s">
        <v>102</v>
      </c>
      <c r="D368" s="57" t="str">
        <f t="shared" si="18"/>
        <v>Wu</v>
      </c>
      <c r="E368" s="56" t="str">
        <f t="shared" si="16"/>
        <v>ShenGeng Wu</v>
      </c>
      <c r="F368" s="56">
        <v>2</v>
      </c>
    </row>
    <row r="369" spans="1:6" x14ac:dyDescent="0.25">
      <c r="A369" s="56" t="s">
        <v>26</v>
      </c>
      <c r="B369" s="56">
        <f t="shared" si="17"/>
        <v>368</v>
      </c>
      <c r="C369" s="56" t="s">
        <v>104</v>
      </c>
      <c r="D369" s="57" t="str">
        <f t="shared" si="18"/>
        <v>Wei</v>
      </c>
      <c r="E369" s="56" t="str">
        <f t="shared" si="16"/>
        <v>ShenXin Wei</v>
      </c>
      <c r="F369" s="56">
        <v>4</v>
      </c>
    </row>
    <row r="370" spans="1:6" x14ac:dyDescent="0.25">
      <c r="A370" s="56" t="s">
        <v>26</v>
      </c>
      <c r="B370" s="56">
        <f t="shared" si="17"/>
        <v>369</v>
      </c>
      <c r="C370" s="56" t="s">
        <v>94</v>
      </c>
      <c r="D370" s="57" t="str">
        <f t="shared" si="18"/>
        <v>Shen</v>
      </c>
      <c r="E370" s="56" t="str">
        <f t="shared" si="16"/>
        <v>ShenRen Shen</v>
      </c>
      <c r="F370" s="56">
        <v>4</v>
      </c>
    </row>
    <row r="371" spans="1:6" x14ac:dyDescent="0.25">
      <c r="A371" s="56" t="s">
        <v>26</v>
      </c>
      <c r="B371" s="56">
        <f t="shared" si="17"/>
        <v>370</v>
      </c>
      <c r="C371" s="56" t="s">
        <v>98</v>
      </c>
      <c r="D371" s="57" t="str">
        <f t="shared" si="18"/>
        <v>You</v>
      </c>
      <c r="E371" s="56" t="str">
        <f t="shared" si="16"/>
        <v>ShenGui You</v>
      </c>
      <c r="F371" s="56">
        <v>2</v>
      </c>
    </row>
    <row r="372" spans="1:6" x14ac:dyDescent="0.25">
      <c r="A372" s="56" t="s">
        <v>26</v>
      </c>
      <c r="B372" s="56">
        <f t="shared" si="17"/>
        <v>371</v>
      </c>
      <c r="C372" s="56" t="s">
        <v>109</v>
      </c>
      <c r="D372" s="57" t="str">
        <f t="shared" si="18"/>
        <v>Xu</v>
      </c>
      <c r="E372" s="56" t="str">
        <f t="shared" si="16"/>
        <v>ShenJia Xu</v>
      </c>
      <c r="F372" s="56">
        <v>2</v>
      </c>
    </row>
    <row r="373" spans="1:6" x14ac:dyDescent="0.25">
      <c r="A373" s="56" t="s">
        <v>26</v>
      </c>
      <c r="B373" s="56">
        <f t="shared" si="17"/>
        <v>372</v>
      </c>
      <c r="C373" s="56" t="s">
        <v>111</v>
      </c>
      <c r="D373" s="57" t="str">
        <f t="shared" si="18"/>
        <v>Hai</v>
      </c>
      <c r="E373" s="56" t="str">
        <f t="shared" si="16"/>
        <v>ShenYi Hai</v>
      </c>
      <c r="F373" s="56">
        <v>2</v>
      </c>
    </row>
    <row r="374" spans="1:6" x14ac:dyDescent="0.25">
      <c r="A374" s="56" t="s">
        <v>26</v>
      </c>
      <c r="B374" s="56">
        <f t="shared" si="17"/>
        <v>373</v>
      </c>
      <c r="C374" s="56" t="s">
        <v>105</v>
      </c>
      <c r="D374" s="57" t="str">
        <f t="shared" si="18"/>
        <v>Zi</v>
      </c>
      <c r="E374" s="56" t="str">
        <f t="shared" si="16"/>
        <v>ShenBing Zi</v>
      </c>
      <c r="F374" s="56">
        <v>5</v>
      </c>
    </row>
    <row r="375" spans="1:6" x14ac:dyDescent="0.25">
      <c r="A375" s="56" t="s">
        <v>26</v>
      </c>
      <c r="B375" s="56">
        <f t="shared" si="17"/>
        <v>374</v>
      </c>
      <c r="C375" s="56" t="s">
        <v>106</v>
      </c>
      <c r="D375" s="57" t="str">
        <f t="shared" si="18"/>
        <v>Chou</v>
      </c>
      <c r="E375" s="56" t="str">
        <f t="shared" si="16"/>
        <v>ShenDing Chou</v>
      </c>
      <c r="F375" s="56">
        <v>1</v>
      </c>
    </row>
    <row r="376" spans="1:6" x14ac:dyDescent="0.25">
      <c r="A376" s="56" t="s">
        <v>26</v>
      </c>
      <c r="B376" s="56">
        <f t="shared" si="17"/>
        <v>375</v>
      </c>
      <c r="C376" s="56" t="s">
        <v>114</v>
      </c>
      <c r="D376" s="57" t="str">
        <f t="shared" si="18"/>
        <v>Yin</v>
      </c>
      <c r="E376" s="56" t="str">
        <f t="shared" si="16"/>
        <v>ShenWu Yin</v>
      </c>
      <c r="F376" s="56">
        <v>2</v>
      </c>
    </row>
    <row r="377" spans="1:6" x14ac:dyDescent="0.25">
      <c r="A377" s="56" t="s">
        <v>26</v>
      </c>
      <c r="B377" s="56">
        <f t="shared" si="17"/>
        <v>376</v>
      </c>
      <c r="C377" s="56" t="s">
        <v>115</v>
      </c>
      <c r="D377" s="57" t="str">
        <f t="shared" si="18"/>
        <v>Mao</v>
      </c>
      <c r="E377" s="56" t="str">
        <f t="shared" si="16"/>
        <v>ShenJi Mao</v>
      </c>
      <c r="F377" s="56">
        <v>4</v>
      </c>
    </row>
    <row r="378" spans="1:6" x14ac:dyDescent="0.25">
      <c r="A378" s="56" t="s">
        <v>26</v>
      </c>
      <c r="B378" s="56">
        <f t="shared" si="17"/>
        <v>377</v>
      </c>
      <c r="C378" s="56" t="s">
        <v>112</v>
      </c>
      <c r="D378" s="57" t="str">
        <f t="shared" si="18"/>
        <v>Chen</v>
      </c>
      <c r="E378" s="56" t="str">
        <f t="shared" si="16"/>
        <v>ShenGeng Chen</v>
      </c>
      <c r="F378" s="56">
        <v>4</v>
      </c>
    </row>
    <row r="379" spans="1:6" x14ac:dyDescent="0.25">
      <c r="A379" s="56" t="s">
        <v>26</v>
      </c>
      <c r="B379" s="56">
        <f t="shared" si="17"/>
        <v>378</v>
      </c>
      <c r="C379" s="56" t="s">
        <v>113</v>
      </c>
      <c r="D379" s="57" t="str">
        <f t="shared" si="18"/>
        <v>Si</v>
      </c>
      <c r="E379" s="56" t="str">
        <f t="shared" si="16"/>
        <v>ShenXin Si</v>
      </c>
      <c r="F379" s="56">
        <v>2</v>
      </c>
    </row>
    <row r="380" spans="1:6" x14ac:dyDescent="0.25">
      <c r="A380" s="56" t="s">
        <v>26</v>
      </c>
      <c r="B380" s="56">
        <f t="shared" si="17"/>
        <v>379</v>
      </c>
      <c r="C380" s="56" t="s">
        <v>89</v>
      </c>
      <c r="D380" s="57" t="str">
        <f t="shared" si="18"/>
        <v>Wu</v>
      </c>
      <c r="E380" s="56" t="str">
        <f t="shared" si="16"/>
        <v>ShenRen Wu</v>
      </c>
      <c r="F380" s="56">
        <v>5</v>
      </c>
    </row>
    <row r="381" spans="1:6" x14ac:dyDescent="0.25">
      <c r="A381" s="56" t="s">
        <v>26</v>
      </c>
      <c r="B381" s="56">
        <f t="shared" si="17"/>
        <v>380</v>
      </c>
      <c r="C381" s="56" t="s">
        <v>92</v>
      </c>
      <c r="D381" s="57" t="str">
        <f t="shared" si="18"/>
        <v>Wei</v>
      </c>
      <c r="E381" s="56" t="str">
        <f t="shared" si="16"/>
        <v>ShenGui Wei</v>
      </c>
      <c r="F381" s="56">
        <v>5</v>
      </c>
    </row>
    <row r="382" spans="1:6" x14ac:dyDescent="0.25">
      <c r="A382" s="56" t="s">
        <v>26</v>
      </c>
      <c r="B382" s="56">
        <f t="shared" si="17"/>
        <v>381</v>
      </c>
      <c r="C382" s="56" t="s">
        <v>116</v>
      </c>
      <c r="D382" s="57" t="str">
        <f t="shared" si="18"/>
        <v>Shen</v>
      </c>
      <c r="E382" s="56" t="str">
        <f t="shared" si="16"/>
        <v>ShenJia Shen</v>
      </c>
      <c r="F382" s="56">
        <v>4</v>
      </c>
    </row>
    <row r="383" spans="1:6" x14ac:dyDescent="0.25">
      <c r="A383" s="56" t="s">
        <v>26</v>
      </c>
      <c r="B383" s="56">
        <f t="shared" si="17"/>
        <v>382</v>
      </c>
      <c r="C383" s="56" t="s">
        <v>117</v>
      </c>
      <c r="D383" s="57" t="str">
        <f t="shared" si="18"/>
        <v>You</v>
      </c>
      <c r="E383" s="56" t="str">
        <f t="shared" si="16"/>
        <v>ShenYi You</v>
      </c>
      <c r="F383" s="56">
        <v>4</v>
      </c>
    </row>
    <row r="384" spans="1:6" x14ac:dyDescent="0.25">
      <c r="A384" s="56" t="s">
        <v>26</v>
      </c>
      <c r="B384" s="56">
        <f t="shared" si="17"/>
        <v>383</v>
      </c>
      <c r="C384" s="56" t="s">
        <v>100</v>
      </c>
      <c r="D384" s="57" t="str">
        <f t="shared" si="18"/>
        <v>Xu</v>
      </c>
      <c r="E384" s="56" t="str">
        <f t="shared" si="16"/>
        <v>ShenBing Xu</v>
      </c>
      <c r="F384" s="56">
        <v>2</v>
      </c>
    </row>
    <row r="385" spans="1:6" x14ac:dyDescent="0.25">
      <c r="A385" s="56" t="s">
        <v>26</v>
      </c>
      <c r="B385" s="56">
        <f t="shared" si="17"/>
        <v>384</v>
      </c>
      <c r="C385" s="56" t="s">
        <v>103</v>
      </c>
      <c r="D385" s="57" t="str">
        <f t="shared" si="18"/>
        <v>Hai</v>
      </c>
      <c r="E385" s="56" t="str">
        <f t="shared" si="16"/>
        <v>ShenDing Hai</v>
      </c>
      <c r="F385" s="56">
        <v>2</v>
      </c>
    </row>
    <row r="386" spans="1:6" x14ac:dyDescent="0.25">
      <c r="A386" s="56" t="s">
        <v>26</v>
      </c>
      <c r="B386" s="56">
        <f t="shared" si="17"/>
        <v>385</v>
      </c>
      <c r="C386" s="56" t="s">
        <v>123</v>
      </c>
      <c r="D386" s="57" t="str">
        <f t="shared" si="18"/>
        <v>Zi</v>
      </c>
      <c r="E386" s="56" t="str">
        <f t="shared" si="16"/>
        <v>ShenWu Zi</v>
      </c>
      <c r="F386" s="56">
        <v>4</v>
      </c>
    </row>
    <row r="387" spans="1:6" x14ac:dyDescent="0.25">
      <c r="A387" s="56" t="s">
        <v>26</v>
      </c>
      <c r="B387" s="56">
        <f t="shared" si="17"/>
        <v>386</v>
      </c>
      <c r="C387" s="56" t="s">
        <v>107</v>
      </c>
      <c r="D387" s="57" t="str">
        <f t="shared" si="18"/>
        <v>Chou</v>
      </c>
      <c r="E387" s="56" t="str">
        <f t="shared" ref="E387:E450" si="19">CONCATENATE(A387,C387)</f>
        <v>ShenJi Chou</v>
      </c>
      <c r="F387" s="56">
        <v>2</v>
      </c>
    </row>
    <row r="388" spans="1:6" x14ac:dyDescent="0.25">
      <c r="A388" s="56" t="s">
        <v>26</v>
      </c>
      <c r="B388" s="56">
        <f t="shared" ref="B388:B451" si="20">B387+1</f>
        <v>387</v>
      </c>
      <c r="C388" s="56" t="s">
        <v>108</v>
      </c>
      <c r="D388" s="57" t="str">
        <f t="shared" si="18"/>
        <v>Yin</v>
      </c>
      <c r="E388" s="56" t="str">
        <f t="shared" si="19"/>
        <v>ShenGeng Yin</v>
      </c>
      <c r="F388" s="56">
        <v>2</v>
      </c>
    </row>
    <row r="389" spans="1:6" x14ac:dyDescent="0.25">
      <c r="A389" s="56" t="s">
        <v>26</v>
      </c>
      <c r="B389" s="56">
        <f t="shared" si="20"/>
        <v>388</v>
      </c>
      <c r="C389" s="56" t="s">
        <v>110</v>
      </c>
      <c r="D389" s="57" t="str">
        <f t="shared" si="18"/>
        <v>Mao</v>
      </c>
      <c r="E389" s="56" t="str">
        <f t="shared" si="19"/>
        <v>ShenXin Mao</v>
      </c>
      <c r="F389" s="56">
        <v>4</v>
      </c>
    </row>
    <row r="390" spans="1:6" x14ac:dyDescent="0.25">
      <c r="A390" s="56" t="s">
        <v>26</v>
      </c>
      <c r="B390" s="56">
        <f t="shared" si="20"/>
        <v>389</v>
      </c>
      <c r="C390" s="56" t="s">
        <v>122</v>
      </c>
      <c r="D390" s="57" t="str">
        <f t="shared" si="18"/>
        <v>Chen</v>
      </c>
      <c r="E390" s="56" t="str">
        <f t="shared" si="19"/>
        <v>ShenRen Chen</v>
      </c>
      <c r="F390" s="56">
        <v>5</v>
      </c>
    </row>
    <row r="391" spans="1:6" x14ac:dyDescent="0.25">
      <c r="A391" s="56" t="s">
        <v>26</v>
      </c>
      <c r="B391" s="56">
        <f t="shared" si="20"/>
        <v>390</v>
      </c>
      <c r="C391" s="56" t="s">
        <v>124</v>
      </c>
      <c r="D391" s="57" t="str">
        <f t="shared" si="18"/>
        <v>Si</v>
      </c>
      <c r="E391" s="56" t="str">
        <f t="shared" si="19"/>
        <v>ShenGui Si</v>
      </c>
      <c r="F391" s="56">
        <v>2</v>
      </c>
    </row>
    <row r="392" spans="1:6" x14ac:dyDescent="0.25">
      <c r="A392" s="56" t="s">
        <v>26</v>
      </c>
      <c r="B392" s="56">
        <f t="shared" si="20"/>
        <v>391</v>
      </c>
      <c r="C392" s="56" t="s">
        <v>125</v>
      </c>
      <c r="D392" s="57" t="str">
        <f t="shared" si="18"/>
        <v>Wu</v>
      </c>
      <c r="E392" s="56" t="str">
        <f t="shared" si="19"/>
        <v>ShenJia Wu</v>
      </c>
      <c r="F392" s="56">
        <v>4</v>
      </c>
    </row>
    <row r="393" spans="1:6" x14ac:dyDescent="0.25">
      <c r="A393" s="56" t="s">
        <v>26</v>
      </c>
      <c r="B393" s="56">
        <f t="shared" si="20"/>
        <v>392</v>
      </c>
      <c r="C393" s="56" t="s">
        <v>126</v>
      </c>
      <c r="D393" s="57" t="str">
        <f t="shared" si="18"/>
        <v>Wei</v>
      </c>
      <c r="E393" s="56" t="str">
        <f t="shared" si="19"/>
        <v>ShenYi Wei</v>
      </c>
      <c r="F393" s="56">
        <v>2</v>
      </c>
    </row>
    <row r="394" spans="1:6" x14ac:dyDescent="0.25">
      <c r="A394" s="56" t="s">
        <v>26</v>
      </c>
      <c r="B394" s="56">
        <f t="shared" si="20"/>
        <v>393</v>
      </c>
      <c r="C394" s="56" t="s">
        <v>129</v>
      </c>
      <c r="D394" s="57" t="str">
        <f t="shared" si="18"/>
        <v>Shen</v>
      </c>
      <c r="E394" s="56" t="str">
        <f t="shared" si="19"/>
        <v>ShenBing Shen</v>
      </c>
      <c r="F394" s="56">
        <v>2</v>
      </c>
    </row>
    <row r="395" spans="1:6" x14ac:dyDescent="0.25">
      <c r="A395" s="56" t="s">
        <v>26</v>
      </c>
      <c r="B395" s="56">
        <f t="shared" si="20"/>
        <v>394</v>
      </c>
      <c r="C395" s="56" t="s">
        <v>131</v>
      </c>
      <c r="D395" s="57" t="str">
        <f t="shared" si="18"/>
        <v>You</v>
      </c>
      <c r="E395" s="56" t="str">
        <f t="shared" si="19"/>
        <v>ShenDing You</v>
      </c>
      <c r="F395" s="56">
        <v>2</v>
      </c>
    </row>
    <row r="396" spans="1:6" x14ac:dyDescent="0.25">
      <c r="A396" s="56" t="s">
        <v>26</v>
      </c>
      <c r="B396" s="56">
        <f t="shared" si="20"/>
        <v>395</v>
      </c>
      <c r="C396" s="56" t="s">
        <v>118</v>
      </c>
      <c r="D396" s="57" t="str">
        <f t="shared" si="18"/>
        <v>Xu</v>
      </c>
      <c r="E396" s="56" t="str">
        <f t="shared" si="19"/>
        <v>ShenWu Xu</v>
      </c>
      <c r="F396" s="56">
        <v>2</v>
      </c>
    </row>
    <row r="397" spans="1:6" x14ac:dyDescent="0.25">
      <c r="A397" s="56" t="s">
        <v>26</v>
      </c>
      <c r="B397" s="56">
        <f t="shared" si="20"/>
        <v>396</v>
      </c>
      <c r="C397" s="56" t="s">
        <v>119</v>
      </c>
      <c r="D397" s="57" t="str">
        <f t="shared" si="18"/>
        <v>Hai</v>
      </c>
      <c r="E397" s="56" t="str">
        <f t="shared" si="19"/>
        <v>ShenJi Hai</v>
      </c>
      <c r="F397" s="56">
        <v>2</v>
      </c>
    </row>
    <row r="398" spans="1:6" x14ac:dyDescent="0.25">
      <c r="A398" s="56" t="s">
        <v>26</v>
      </c>
      <c r="B398" s="56">
        <f t="shared" si="20"/>
        <v>397</v>
      </c>
      <c r="C398" s="56" t="s">
        <v>120</v>
      </c>
      <c r="D398" s="57" t="str">
        <f t="shared" si="18"/>
        <v>Zi</v>
      </c>
      <c r="E398" s="56" t="str">
        <f t="shared" si="19"/>
        <v>ShenGeng Zi</v>
      </c>
      <c r="F398" s="56">
        <v>4</v>
      </c>
    </row>
    <row r="399" spans="1:6" x14ac:dyDescent="0.25">
      <c r="A399" s="56" t="s">
        <v>26</v>
      </c>
      <c r="B399" s="56">
        <f t="shared" si="20"/>
        <v>398</v>
      </c>
      <c r="C399" s="56" t="s">
        <v>121</v>
      </c>
      <c r="D399" s="57" t="str">
        <f t="shared" si="18"/>
        <v>Chou</v>
      </c>
      <c r="E399" s="56" t="str">
        <f t="shared" si="19"/>
        <v>ShenXin Chou</v>
      </c>
      <c r="F399" s="56">
        <v>2</v>
      </c>
    </row>
    <row r="400" spans="1:6" x14ac:dyDescent="0.25">
      <c r="A400" s="56" t="s">
        <v>26</v>
      </c>
      <c r="B400" s="56">
        <f t="shared" si="20"/>
        <v>399</v>
      </c>
      <c r="C400" s="56" t="s">
        <v>132</v>
      </c>
      <c r="D400" s="57" t="str">
        <f t="shared" si="18"/>
        <v>Yin</v>
      </c>
      <c r="E400" s="56" t="str">
        <f t="shared" si="19"/>
        <v>ShenRen Yin</v>
      </c>
      <c r="F400" s="56">
        <v>4</v>
      </c>
    </row>
    <row r="401" spans="1:6" x14ac:dyDescent="0.25">
      <c r="A401" s="56" t="s">
        <v>26</v>
      </c>
      <c r="B401" s="56">
        <f t="shared" si="20"/>
        <v>400</v>
      </c>
      <c r="C401" s="56" t="s">
        <v>133</v>
      </c>
      <c r="D401" s="57" t="str">
        <f t="shared" si="18"/>
        <v>Mao</v>
      </c>
      <c r="E401" s="56" t="str">
        <f t="shared" si="19"/>
        <v>ShenGui Mao</v>
      </c>
      <c r="F401" s="56">
        <v>5</v>
      </c>
    </row>
    <row r="402" spans="1:6" x14ac:dyDescent="0.25">
      <c r="A402" s="56" t="s">
        <v>26</v>
      </c>
      <c r="B402" s="56">
        <f t="shared" si="20"/>
        <v>401</v>
      </c>
      <c r="C402" s="56" t="s">
        <v>139</v>
      </c>
      <c r="D402" s="57" t="str">
        <f t="shared" si="18"/>
        <v>Chen</v>
      </c>
      <c r="E402" s="56" t="str">
        <f t="shared" si="19"/>
        <v>ShenJia Chen</v>
      </c>
      <c r="F402" s="56">
        <v>2</v>
      </c>
    </row>
    <row r="403" spans="1:6" x14ac:dyDescent="0.25">
      <c r="A403" s="56" t="s">
        <v>26</v>
      </c>
      <c r="B403" s="56">
        <f t="shared" si="20"/>
        <v>402</v>
      </c>
      <c r="C403" s="56" t="s">
        <v>140</v>
      </c>
      <c r="D403" s="57" t="str">
        <f t="shared" si="18"/>
        <v>Si</v>
      </c>
      <c r="E403" s="56" t="str">
        <f t="shared" si="19"/>
        <v>ShenYi Si</v>
      </c>
      <c r="F403" s="56">
        <v>2</v>
      </c>
    </row>
    <row r="404" spans="1:6" x14ac:dyDescent="0.25">
      <c r="A404" s="56" t="s">
        <v>26</v>
      </c>
      <c r="B404" s="56">
        <f t="shared" si="20"/>
        <v>403</v>
      </c>
      <c r="C404" s="56" t="s">
        <v>136</v>
      </c>
      <c r="D404" s="57" t="str">
        <f t="shared" si="18"/>
        <v>Wu</v>
      </c>
      <c r="E404" s="56" t="str">
        <f t="shared" si="19"/>
        <v>ShenBing Wu</v>
      </c>
      <c r="F404" s="56">
        <v>5</v>
      </c>
    </row>
    <row r="405" spans="1:6" x14ac:dyDescent="0.25">
      <c r="A405" s="56" t="s">
        <v>26</v>
      </c>
      <c r="B405" s="56">
        <f t="shared" si="20"/>
        <v>404</v>
      </c>
      <c r="C405" s="56" t="s">
        <v>137</v>
      </c>
      <c r="D405" s="57" t="str">
        <f t="shared" si="18"/>
        <v>Wei</v>
      </c>
      <c r="E405" s="56" t="str">
        <f t="shared" si="19"/>
        <v>ShenDing Wei</v>
      </c>
      <c r="F405" s="56">
        <v>4</v>
      </c>
    </row>
    <row r="406" spans="1:6" x14ac:dyDescent="0.25">
      <c r="A406" s="56" t="s">
        <v>26</v>
      </c>
      <c r="B406" s="56">
        <f t="shared" si="20"/>
        <v>405</v>
      </c>
      <c r="C406" s="56" t="s">
        <v>95</v>
      </c>
      <c r="D406" s="57" t="str">
        <f t="shared" si="18"/>
        <v>Shen</v>
      </c>
      <c r="E406" s="56" t="str">
        <f t="shared" si="19"/>
        <v>ShenWu Shen</v>
      </c>
      <c r="F406" s="56">
        <v>5</v>
      </c>
    </row>
    <row r="407" spans="1:6" x14ac:dyDescent="0.25">
      <c r="A407" s="56" t="s">
        <v>26</v>
      </c>
      <c r="B407" s="56">
        <f t="shared" si="20"/>
        <v>406</v>
      </c>
      <c r="C407" s="56" t="s">
        <v>127</v>
      </c>
      <c r="D407" s="57" t="str">
        <f t="shared" si="18"/>
        <v>You</v>
      </c>
      <c r="E407" s="56" t="str">
        <f t="shared" si="19"/>
        <v>ShenJi You</v>
      </c>
      <c r="F407" s="56">
        <v>2</v>
      </c>
    </row>
    <row r="408" spans="1:6" x14ac:dyDescent="0.25">
      <c r="A408" s="56" t="s">
        <v>26</v>
      </c>
      <c r="B408" s="56">
        <f t="shared" si="20"/>
        <v>407</v>
      </c>
      <c r="C408" s="56" t="s">
        <v>141</v>
      </c>
      <c r="D408" s="57" t="str">
        <f t="shared" si="18"/>
        <v>Xu</v>
      </c>
      <c r="E408" s="56" t="str">
        <f t="shared" si="19"/>
        <v>ShenGeng Xu</v>
      </c>
      <c r="F408" s="56">
        <v>2</v>
      </c>
    </row>
    <row r="409" spans="1:6" x14ac:dyDescent="0.25">
      <c r="A409" s="56" t="s">
        <v>26</v>
      </c>
      <c r="B409" s="56">
        <f t="shared" si="20"/>
        <v>408</v>
      </c>
      <c r="C409" s="56" t="s">
        <v>142</v>
      </c>
      <c r="D409" s="57" t="str">
        <f t="shared" si="18"/>
        <v>Hai</v>
      </c>
      <c r="E409" s="56" t="str">
        <f t="shared" si="19"/>
        <v>ShenXin Hai</v>
      </c>
      <c r="F409" s="56">
        <v>2</v>
      </c>
    </row>
    <row r="410" spans="1:6" x14ac:dyDescent="0.25">
      <c r="A410" s="56" t="s">
        <v>26</v>
      </c>
      <c r="B410" s="56">
        <f t="shared" si="20"/>
        <v>409</v>
      </c>
      <c r="C410" s="56" t="s">
        <v>128</v>
      </c>
      <c r="D410" s="57" t="str">
        <f t="shared" si="18"/>
        <v>Zi</v>
      </c>
      <c r="E410" s="56" t="str">
        <f t="shared" si="19"/>
        <v>ShenRen Zi</v>
      </c>
      <c r="F410" s="56">
        <v>2</v>
      </c>
    </row>
    <row r="411" spans="1:6" x14ac:dyDescent="0.25">
      <c r="A411" s="56" t="s">
        <v>26</v>
      </c>
      <c r="B411" s="56">
        <f t="shared" si="20"/>
        <v>410</v>
      </c>
      <c r="C411" s="56" t="s">
        <v>130</v>
      </c>
      <c r="D411" s="57" t="str">
        <f t="shared" si="18"/>
        <v>Chou</v>
      </c>
      <c r="E411" s="56" t="str">
        <f t="shared" si="19"/>
        <v>ShenGui Chou</v>
      </c>
      <c r="F411" s="56">
        <v>1</v>
      </c>
    </row>
    <row r="412" spans="1:6" x14ac:dyDescent="0.25">
      <c r="A412" s="56" t="s">
        <v>26</v>
      </c>
      <c r="B412" s="56">
        <f t="shared" si="20"/>
        <v>411</v>
      </c>
      <c r="C412" s="56" t="s">
        <v>143</v>
      </c>
      <c r="D412" s="57" t="str">
        <f t="shared" si="18"/>
        <v>Yin</v>
      </c>
      <c r="E412" s="56" t="str">
        <f t="shared" si="19"/>
        <v>ShenJia Yin</v>
      </c>
      <c r="F412" s="56">
        <v>1</v>
      </c>
    </row>
    <row r="413" spans="1:6" x14ac:dyDescent="0.25">
      <c r="A413" s="56" t="s">
        <v>26</v>
      </c>
      <c r="B413" s="56">
        <f t="shared" si="20"/>
        <v>412</v>
      </c>
      <c r="C413" s="56" t="s">
        <v>144</v>
      </c>
      <c r="D413" s="57" t="str">
        <f t="shared" si="18"/>
        <v>Mao</v>
      </c>
      <c r="E413" s="56" t="str">
        <f t="shared" si="19"/>
        <v>ShenYi Mao</v>
      </c>
      <c r="F413" s="56">
        <v>1</v>
      </c>
    </row>
    <row r="414" spans="1:6" x14ac:dyDescent="0.25">
      <c r="A414" s="56" t="s">
        <v>26</v>
      </c>
      <c r="B414" s="56">
        <f t="shared" si="20"/>
        <v>413</v>
      </c>
      <c r="C414" s="56" t="s">
        <v>134</v>
      </c>
      <c r="D414" s="57" t="str">
        <f t="shared" si="18"/>
        <v>Chen</v>
      </c>
      <c r="E414" s="56" t="str">
        <f t="shared" si="19"/>
        <v>ShenBing Chen</v>
      </c>
      <c r="F414" s="56">
        <v>4</v>
      </c>
    </row>
    <row r="415" spans="1:6" x14ac:dyDescent="0.25">
      <c r="A415" s="56" t="s">
        <v>26</v>
      </c>
      <c r="B415" s="56">
        <f t="shared" si="20"/>
        <v>414</v>
      </c>
      <c r="C415" s="56" t="s">
        <v>135</v>
      </c>
      <c r="D415" s="57" t="str">
        <f t="shared" si="18"/>
        <v>Si</v>
      </c>
      <c r="E415" s="56" t="str">
        <f t="shared" si="19"/>
        <v>ShenDing Si</v>
      </c>
      <c r="F415" s="56">
        <v>2</v>
      </c>
    </row>
    <row r="416" spans="1:6" x14ac:dyDescent="0.25">
      <c r="A416" s="56" t="s">
        <v>26</v>
      </c>
      <c r="B416" s="56">
        <f t="shared" si="20"/>
        <v>415</v>
      </c>
      <c r="C416" s="56" t="s">
        <v>88</v>
      </c>
      <c r="D416" s="57" t="str">
        <f t="shared" si="18"/>
        <v>Wu</v>
      </c>
      <c r="E416" s="56" t="str">
        <f t="shared" si="19"/>
        <v>ShenWu Wu</v>
      </c>
      <c r="F416" s="56">
        <v>5</v>
      </c>
    </row>
    <row r="417" spans="1:6" x14ac:dyDescent="0.25">
      <c r="A417" s="56" t="s">
        <v>26</v>
      </c>
      <c r="B417" s="56">
        <f t="shared" si="20"/>
        <v>416</v>
      </c>
      <c r="C417" s="56" t="s">
        <v>91</v>
      </c>
      <c r="D417" s="57" t="str">
        <f t="shared" si="18"/>
        <v>Wei</v>
      </c>
      <c r="E417" s="56" t="str">
        <f t="shared" si="19"/>
        <v>ShenJi Wei</v>
      </c>
      <c r="F417" s="56">
        <v>5</v>
      </c>
    </row>
    <row r="418" spans="1:6" x14ac:dyDescent="0.25">
      <c r="A418" s="56" t="s">
        <v>26</v>
      </c>
      <c r="B418" s="56">
        <f t="shared" si="20"/>
        <v>417</v>
      </c>
      <c r="C418" s="56" t="s">
        <v>138</v>
      </c>
      <c r="D418" s="57" t="str">
        <f t="shared" si="18"/>
        <v>Shen</v>
      </c>
      <c r="E418" s="56" t="str">
        <f t="shared" si="19"/>
        <v>ShenGeng Shen</v>
      </c>
      <c r="F418" s="56">
        <v>2</v>
      </c>
    </row>
    <row r="419" spans="1:6" x14ac:dyDescent="0.25">
      <c r="A419" s="56" t="s">
        <v>26</v>
      </c>
      <c r="B419" s="56">
        <f t="shared" si="20"/>
        <v>418</v>
      </c>
      <c r="C419" s="56" t="s">
        <v>97</v>
      </c>
      <c r="D419" s="57" t="str">
        <f t="shared" si="18"/>
        <v>You</v>
      </c>
      <c r="E419" s="56" t="str">
        <f t="shared" si="19"/>
        <v>ShenXin You</v>
      </c>
      <c r="F419" s="56">
        <v>1</v>
      </c>
    </row>
    <row r="420" spans="1:6" x14ac:dyDescent="0.25">
      <c r="A420" s="56" t="s">
        <v>26</v>
      </c>
      <c r="B420" s="56">
        <f t="shared" si="20"/>
        <v>419</v>
      </c>
      <c r="C420" s="56" t="s">
        <v>101</v>
      </c>
      <c r="D420" s="57" t="str">
        <f t="shared" si="18"/>
        <v>Xu</v>
      </c>
      <c r="E420" s="56" t="str">
        <f t="shared" si="19"/>
        <v>ShenRen Xu</v>
      </c>
      <c r="F420" s="56">
        <v>2</v>
      </c>
    </row>
    <row r="421" spans="1:6" x14ac:dyDescent="0.25">
      <c r="A421" s="56" t="s">
        <v>26</v>
      </c>
      <c r="B421" s="56">
        <f t="shared" si="20"/>
        <v>420</v>
      </c>
      <c r="C421" s="56" t="s">
        <v>87</v>
      </c>
      <c r="D421" s="57" t="str">
        <f t="shared" si="18"/>
        <v>Hai</v>
      </c>
      <c r="E421" s="56" t="str">
        <f t="shared" si="19"/>
        <v>ShenGui Hai</v>
      </c>
      <c r="F421" s="56">
        <v>2</v>
      </c>
    </row>
    <row r="422" spans="1:6" x14ac:dyDescent="0.25">
      <c r="A422" s="56" t="s">
        <v>40</v>
      </c>
      <c r="B422" s="56">
        <f t="shared" si="20"/>
        <v>421</v>
      </c>
      <c r="C422" s="56" t="s">
        <v>85</v>
      </c>
      <c r="D422" s="57" t="str">
        <f>RIGHT(C422,LEN(C422)-SEARCH(" ",C422,1))</f>
        <v>Zi</v>
      </c>
      <c r="E422" s="56" t="str">
        <f t="shared" si="19"/>
        <v>YouJia Zi</v>
      </c>
      <c r="F422" s="56">
        <v>2</v>
      </c>
    </row>
    <row r="423" spans="1:6" x14ac:dyDescent="0.25">
      <c r="A423" s="56" t="s">
        <v>40</v>
      </c>
      <c r="B423" s="56">
        <f t="shared" si="20"/>
        <v>422</v>
      </c>
      <c r="C423" s="56" t="s">
        <v>86</v>
      </c>
      <c r="D423" s="57" t="str">
        <f t="shared" ref="D423:D481" si="21">RIGHT(C423,LEN(C423)-SEARCH(" ",C423,1))</f>
        <v>Chou</v>
      </c>
      <c r="E423" s="56" t="str">
        <f t="shared" si="19"/>
        <v>YouYi Chou</v>
      </c>
      <c r="F423" s="56">
        <v>3</v>
      </c>
    </row>
    <row r="424" spans="1:6" x14ac:dyDescent="0.25">
      <c r="A424" s="56" t="s">
        <v>40</v>
      </c>
      <c r="B424" s="56">
        <f t="shared" si="20"/>
        <v>423</v>
      </c>
      <c r="C424" s="56" t="s">
        <v>90</v>
      </c>
      <c r="D424" s="57" t="str">
        <f t="shared" si="21"/>
        <v>Yin</v>
      </c>
      <c r="E424" s="56" t="str">
        <f t="shared" si="19"/>
        <v>YouBing Yin</v>
      </c>
      <c r="F424" s="56">
        <v>4</v>
      </c>
    </row>
    <row r="425" spans="1:6" x14ac:dyDescent="0.25">
      <c r="A425" s="56" t="s">
        <v>40</v>
      </c>
      <c r="B425" s="56">
        <f t="shared" si="20"/>
        <v>424</v>
      </c>
      <c r="C425" s="56" t="s">
        <v>93</v>
      </c>
      <c r="D425" s="57" t="str">
        <f t="shared" si="21"/>
        <v>Mao</v>
      </c>
      <c r="E425" s="56" t="str">
        <f t="shared" si="19"/>
        <v>YouDing Mao</v>
      </c>
      <c r="F425" s="56">
        <v>2</v>
      </c>
    </row>
    <row r="426" spans="1:6" x14ac:dyDescent="0.25">
      <c r="A426" s="56" t="s">
        <v>40</v>
      </c>
      <c r="B426" s="56">
        <f t="shared" si="20"/>
        <v>425</v>
      </c>
      <c r="C426" s="56" t="s">
        <v>96</v>
      </c>
      <c r="D426" s="57" t="str">
        <f t="shared" si="21"/>
        <v>Chen</v>
      </c>
      <c r="E426" s="56" t="str">
        <f t="shared" si="19"/>
        <v>YouWu Chen</v>
      </c>
      <c r="F426" s="56">
        <v>2</v>
      </c>
    </row>
    <row r="427" spans="1:6" x14ac:dyDescent="0.25">
      <c r="A427" s="56" t="s">
        <v>40</v>
      </c>
      <c r="B427" s="56">
        <f t="shared" si="20"/>
        <v>426</v>
      </c>
      <c r="C427" s="56" t="s">
        <v>99</v>
      </c>
      <c r="D427" s="57" t="str">
        <f t="shared" si="21"/>
        <v>Si</v>
      </c>
      <c r="E427" s="56" t="str">
        <f t="shared" si="19"/>
        <v>YouJi Si</v>
      </c>
      <c r="F427" s="56">
        <v>5</v>
      </c>
    </row>
    <row r="428" spans="1:6" x14ac:dyDescent="0.25">
      <c r="A428" s="56" t="s">
        <v>40</v>
      </c>
      <c r="B428" s="56">
        <f t="shared" si="20"/>
        <v>427</v>
      </c>
      <c r="C428" s="56" t="s">
        <v>102</v>
      </c>
      <c r="D428" s="57" t="str">
        <f t="shared" si="21"/>
        <v>Wu</v>
      </c>
      <c r="E428" s="56" t="str">
        <f t="shared" si="19"/>
        <v>YouGeng Wu</v>
      </c>
      <c r="F428" s="56">
        <v>2</v>
      </c>
    </row>
    <row r="429" spans="1:6" x14ac:dyDescent="0.25">
      <c r="A429" s="56" t="s">
        <v>40</v>
      </c>
      <c r="B429" s="56">
        <f t="shared" si="20"/>
        <v>428</v>
      </c>
      <c r="C429" s="56" t="s">
        <v>104</v>
      </c>
      <c r="D429" s="57" t="str">
        <f t="shared" si="21"/>
        <v>Wei</v>
      </c>
      <c r="E429" s="56" t="str">
        <f t="shared" si="19"/>
        <v>YouXin Wei</v>
      </c>
      <c r="F429" s="56">
        <v>4</v>
      </c>
    </row>
    <row r="430" spans="1:6" x14ac:dyDescent="0.25">
      <c r="A430" s="56" t="s">
        <v>40</v>
      </c>
      <c r="B430" s="56">
        <f t="shared" si="20"/>
        <v>429</v>
      </c>
      <c r="C430" s="56" t="s">
        <v>94</v>
      </c>
      <c r="D430" s="57" t="str">
        <f t="shared" si="21"/>
        <v>Shen</v>
      </c>
      <c r="E430" s="56" t="str">
        <f t="shared" si="19"/>
        <v>YouRen Shen</v>
      </c>
      <c r="F430" s="56">
        <v>4</v>
      </c>
    </row>
    <row r="431" spans="1:6" x14ac:dyDescent="0.25">
      <c r="A431" s="56" t="s">
        <v>40</v>
      </c>
      <c r="B431" s="56">
        <f t="shared" si="20"/>
        <v>430</v>
      </c>
      <c r="C431" s="56" t="s">
        <v>98</v>
      </c>
      <c r="D431" s="57" t="str">
        <f t="shared" si="21"/>
        <v>You</v>
      </c>
      <c r="E431" s="56" t="str">
        <f t="shared" si="19"/>
        <v>YouGui You</v>
      </c>
      <c r="F431" s="56">
        <v>2</v>
      </c>
    </row>
    <row r="432" spans="1:6" x14ac:dyDescent="0.25">
      <c r="A432" s="56" t="s">
        <v>40</v>
      </c>
      <c r="B432" s="56">
        <f t="shared" si="20"/>
        <v>431</v>
      </c>
      <c r="C432" s="56" t="s">
        <v>109</v>
      </c>
      <c r="D432" s="57" t="str">
        <f t="shared" si="21"/>
        <v>Xu</v>
      </c>
      <c r="E432" s="56" t="str">
        <f t="shared" si="19"/>
        <v>YouJia Xu</v>
      </c>
      <c r="F432" s="56">
        <v>4</v>
      </c>
    </row>
    <row r="433" spans="1:6" x14ac:dyDescent="0.25">
      <c r="A433" s="56" t="s">
        <v>40</v>
      </c>
      <c r="B433" s="56">
        <f t="shared" si="20"/>
        <v>432</v>
      </c>
      <c r="C433" s="56" t="s">
        <v>111</v>
      </c>
      <c r="D433" s="57" t="str">
        <f t="shared" si="21"/>
        <v>Hai</v>
      </c>
      <c r="E433" s="56" t="str">
        <f t="shared" si="19"/>
        <v>YouYi Hai</v>
      </c>
      <c r="F433" s="56">
        <v>5</v>
      </c>
    </row>
    <row r="434" spans="1:6" x14ac:dyDescent="0.25">
      <c r="A434" s="56" t="s">
        <v>40</v>
      </c>
      <c r="B434" s="56">
        <f t="shared" si="20"/>
        <v>433</v>
      </c>
      <c r="C434" s="56" t="s">
        <v>105</v>
      </c>
      <c r="D434" s="57" t="str">
        <f t="shared" si="21"/>
        <v>Zi</v>
      </c>
      <c r="E434" s="56" t="str">
        <f t="shared" si="19"/>
        <v>YouBing Zi</v>
      </c>
      <c r="F434" s="56">
        <v>4</v>
      </c>
    </row>
    <row r="435" spans="1:6" x14ac:dyDescent="0.25">
      <c r="A435" s="56" t="s">
        <v>40</v>
      </c>
      <c r="B435" s="56">
        <f t="shared" si="20"/>
        <v>434</v>
      </c>
      <c r="C435" s="56" t="s">
        <v>106</v>
      </c>
      <c r="D435" s="57" t="str">
        <f t="shared" si="21"/>
        <v>Chou</v>
      </c>
      <c r="E435" s="56" t="str">
        <f t="shared" si="19"/>
        <v>YouDing Chou</v>
      </c>
      <c r="F435" s="56">
        <v>3</v>
      </c>
    </row>
    <row r="436" spans="1:6" x14ac:dyDescent="0.25">
      <c r="A436" s="56" t="s">
        <v>40</v>
      </c>
      <c r="B436" s="56">
        <f t="shared" si="20"/>
        <v>435</v>
      </c>
      <c r="C436" s="56" t="s">
        <v>114</v>
      </c>
      <c r="D436" s="57" t="str">
        <f t="shared" si="21"/>
        <v>Yin</v>
      </c>
      <c r="E436" s="56" t="str">
        <f t="shared" si="19"/>
        <v>YouWu Yin</v>
      </c>
      <c r="F436" s="56">
        <v>4</v>
      </c>
    </row>
    <row r="437" spans="1:6" x14ac:dyDescent="0.25">
      <c r="A437" s="56" t="s">
        <v>40</v>
      </c>
      <c r="B437" s="56">
        <f t="shared" si="20"/>
        <v>436</v>
      </c>
      <c r="C437" s="56" t="s">
        <v>115</v>
      </c>
      <c r="D437" s="57" t="str">
        <f t="shared" si="21"/>
        <v>Mao</v>
      </c>
      <c r="E437" s="56" t="str">
        <f t="shared" si="19"/>
        <v>YouJi Mao</v>
      </c>
      <c r="F437" s="56">
        <v>3</v>
      </c>
    </row>
    <row r="438" spans="1:6" x14ac:dyDescent="0.25">
      <c r="A438" s="56" t="s">
        <v>40</v>
      </c>
      <c r="B438" s="56">
        <f t="shared" si="20"/>
        <v>437</v>
      </c>
      <c r="C438" s="56" t="s">
        <v>112</v>
      </c>
      <c r="D438" s="57" t="str">
        <f t="shared" si="21"/>
        <v>Chen</v>
      </c>
      <c r="E438" s="56" t="str">
        <f t="shared" si="19"/>
        <v>YouGeng Chen</v>
      </c>
      <c r="F438" s="56">
        <v>2</v>
      </c>
    </row>
    <row r="439" spans="1:6" x14ac:dyDescent="0.25">
      <c r="A439" s="56" t="s">
        <v>40</v>
      </c>
      <c r="B439" s="56">
        <f t="shared" si="20"/>
        <v>438</v>
      </c>
      <c r="C439" s="56" t="s">
        <v>113</v>
      </c>
      <c r="D439" s="57" t="str">
        <f t="shared" si="21"/>
        <v>Si</v>
      </c>
      <c r="E439" s="56" t="str">
        <f t="shared" si="19"/>
        <v>YouXin Si</v>
      </c>
      <c r="F439" s="56">
        <v>2</v>
      </c>
    </row>
    <row r="440" spans="1:6" x14ac:dyDescent="0.25">
      <c r="A440" s="56" t="s">
        <v>40</v>
      </c>
      <c r="B440" s="56">
        <f t="shared" si="20"/>
        <v>439</v>
      </c>
      <c r="C440" s="56" t="s">
        <v>89</v>
      </c>
      <c r="D440" s="57" t="str">
        <f t="shared" si="21"/>
        <v>Wu</v>
      </c>
      <c r="E440" s="56" t="str">
        <f t="shared" si="19"/>
        <v>YouRen Wu</v>
      </c>
      <c r="F440" s="56">
        <v>5</v>
      </c>
    </row>
    <row r="441" spans="1:6" x14ac:dyDescent="0.25">
      <c r="A441" s="56" t="s">
        <v>40</v>
      </c>
      <c r="B441" s="56">
        <f t="shared" si="20"/>
        <v>440</v>
      </c>
      <c r="C441" s="56" t="s">
        <v>92</v>
      </c>
      <c r="D441" s="57" t="str">
        <f t="shared" si="21"/>
        <v>Wei</v>
      </c>
      <c r="E441" s="56" t="str">
        <f t="shared" si="19"/>
        <v>YouGui Wei</v>
      </c>
      <c r="F441" s="56">
        <v>4</v>
      </c>
    </row>
    <row r="442" spans="1:6" x14ac:dyDescent="0.25">
      <c r="A442" s="56" t="s">
        <v>40</v>
      </c>
      <c r="B442" s="56">
        <f t="shared" si="20"/>
        <v>441</v>
      </c>
      <c r="C442" s="56" t="s">
        <v>116</v>
      </c>
      <c r="D442" s="57" t="str">
        <f t="shared" si="21"/>
        <v>Shen</v>
      </c>
      <c r="E442" s="56" t="str">
        <f t="shared" si="19"/>
        <v>YouJia Shen</v>
      </c>
      <c r="F442" s="56">
        <v>4</v>
      </c>
    </row>
    <row r="443" spans="1:6" x14ac:dyDescent="0.25">
      <c r="A443" s="56" t="s">
        <v>40</v>
      </c>
      <c r="B443" s="56">
        <f t="shared" si="20"/>
        <v>442</v>
      </c>
      <c r="C443" s="56" t="s">
        <v>117</v>
      </c>
      <c r="D443" s="57" t="str">
        <f t="shared" si="21"/>
        <v>You</v>
      </c>
      <c r="E443" s="56" t="str">
        <f t="shared" si="19"/>
        <v>YouYi You</v>
      </c>
      <c r="F443" s="56">
        <v>2</v>
      </c>
    </row>
    <row r="444" spans="1:6" x14ac:dyDescent="0.25">
      <c r="A444" s="56" t="s">
        <v>40</v>
      </c>
      <c r="B444" s="56">
        <f t="shared" si="20"/>
        <v>443</v>
      </c>
      <c r="C444" s="56" t="s">
        <v>100</v>
      </c>
      <c r="D444" s="57" t="str">
        <f t="shared" si="21"/>
        <v>Xu</v>
      </c>
      <c r="E444" s="56" t="str">
        <f t="shared" si="19"/>
        <v>YouBing Xu</v>
      </c>
      <c r="F444" s="56">
        <v>2</v>
      </c>
    </row>
    <row r="445" spans="1:6" x14ac:dyDescent="0.25">
      <c r="A445" s="56" t="s">
        <v>40</v>
      </c>
      <c r="B445" s="56">
        <f t="shared" si="20"/>
        <v>444</v>
      </c>
      <c r="C445" s="56" t="s">
        <v>103</v>
      </c>
      <c r="D445" s="57" t="str">
        <f t="shared" si="21"/>
        <v>Hai</v>
      </c>
      <c r="E445" s="56" t="str">
        <f t="shared" si="19"/>
        <v>YouDing Hai</v>
      </c>
      <c r="F445" s="56">
        <v>5</v>
      </c>
    </row>
    <row r="446" spans="1:6" x14ac:dyDescent="0.25">
      <c r="A446" s="56" t="s">
        <v>40</v>
      </c>
      <c r="B446" s="56">
        <f t="shared" si="20"/>
        <v>445</v>
      </c>
      <c r="C446" s="56" t="s">
        <v>123</v>
      </c>
      <c r="D446" s="57" t="str">
        <f t="shared" si="21"/>
        <v>Zi</v>
      </c>
      <c r="E446" s="56" t="str">
        <f t="shared" si="19"/>
        <v>YouWu Zi</v>
      </c>
      <c r="F446" s="56">
        <v>4</v>
      </c>
    </row>
    <row r="447" spans="1:6" x14ac:dyDescent="0.25">
      <c r="A447" s="56" t="s">
        <v>40</v>
      </c>
      <c r="B447" s="56">
        <f t="shared" si="20"/>
        <v>446</v>
      </c>
      <c r="C447" s="56" t="s">
        <v>107</v>
      </c>
      <c r="D447" s="57" t="str">
        <f t="shared" si="21"/>
        <v>Chou</v>
      </c>
      <c r="E447" s="56" t="str">
        <f t="shared" si="19"/>
        <v>YouJi Chou</v>
      </c>
      <c r="F447" s="56">
        <v>2</v>
      </c>
    </row>
    <row r="448" spans="1:6" x14ac:dyDescent="0.25">
      <c r="A448" s="56" t="s">
        <v>40</v>
      </c>
      <c r="B448" s="56">
        <f t="shared" si="20"/>
        <v>447</v>
      </c>
      <c r="C448" s="56" t="s">
        <v>108</v>
      </c>
      <c r="D448" s="57" t="str">
        <f t="shared" si="21"/>
        <v>Yin</v>
      </c>
      <c r="E448" s="56" t="str">
        <f t="shared" si="19"/>
        <v>YouGeng Yin</v>
      </c>
      <c r="F448" s="56">
        <v>5</v>
      </c>
    </row>
    <row r="449" spans="1:6" x14ac:dyDescent="0.25">
      <c r="A449" s="56" t="s">
        <v>40</v>
      </c>
      <c r="B449" s="56">
        <f t="shared" si="20"/>
        <v>448</v>
      </c>
      <c r="C449" s="56" t="s">
        <v>110</v>
      </c>
      <c r="D449" s="57" t="str">
        <f t="shared" si="21"/>
        <v>Mao</v>
      </c>
      <c r="E449" s="56" t="str">
        <f t="shared" si="19"/>
        <v>YouXin Mao</v>
      </c>
      <c r="F449" s="56">
        <v>2</v>
      </c>
    </row>
    <row r="450" spans="1:6" x14ac:dyDescent="0.25">
      <c r="A450" s="56" t="s">
        <v>40</v>
      </c>
      <c r="B450" s="56">
        <f t="shared" si="20"/>
        <v>449</v>
      </c>
      <c r="C450" s="56" t="s">
        <v>122</v>
      </c>
      <c r="D450" s="57" t="str">
        <f t="shared" si="21"/>
        <v>Chen</v>
      </c>
      <c r="E450" s="56" t="str">
        <f t="shared" si="19"/>
        <v>YouRen Chen</v>
      </c>
      <c r="F450" s="56">
        <v>5</v>
      </c>
    </row>
    <row r="451" spans="1:6" x14ac:dyDescent="0.25">
      <c r="A451" s="56" t="s">
        <v>40</v>
      </c>
      <c r="B451" s="56">
        <f t="shared" si="20"/>
        <v>450</v>
      </c>
      <c r="C451" s="56" t="s">
        <v>124</v>
      </c>
      <c r="D451" s="57" t="str">
        <f t="shared" si="21"/>
        <v>Si</v>
      </c>
      <c r="E451" s="56" t="str">
        <f t="shared" ref="E451:E514" si="22">CONCATENATE(A451,C451)</f>
        <v>YouGui Si</v>
      </c>
      <c r="F451" s="56">
        <v>2</v>
      </c>
    </row>
    <row r="452" spans="1:6" x14ac:dyDescent="0.25">
      <c r="A452" s="56" t="s">
        <v>40</v>
      </c>
      <c r="B452" s="56">
        <f t="shared" ref="B452:B515" si="23">B451+1</f>
        <v>451</v>
      </c>
      <c r="C452" s="56" t="s">
        <v>125</v>
      </c>
      <c r="D452" s="57" t="str">
        <f t="shared" si="21"/>
        <v>Wu</v>
      </c>
      <c r="E452" s="56" t="str">
        <f t="shared" si="22"/>
        <v>YouJia Wu</v>
      </c>
      <c r="F452" s="56">
        <v>2</v>
      </c>
    </row>
    <row r="453" spans="1:6" x14ac:dyDescent="0.25">
      <c r="A453" s="56" t="s">
        <v>40</v>
      </c>
      <c r="B453" s="56">
        <f t="shared" si="23"/>
        <v>452</v>
      </c>
      <c r="C453" s="56" t="s">
        <v>126</v>
      </c>
      <c r="D453" s="57" t="str">
        <f t="shared" si="21"/>
        <v>Wei</v>
      </c>
      <c r="E453" s="56" t="str">
        <f t="shared" si="22"/>
        <v>YouYi Wei</v>
      </c>
      <c r="F453" s="56">
        <v>2</v>
      </c>
    </row>
    <row r="454" spans="1:6" x14ac:dyDescent="0.25">
      <c r="A454" s="56" t="s">
        <v>40</v>
      </c>
      <c r="B454" s="56">
        <f t="shared" si="23"/>
        <v>453</v>
      </c>
      <c r="C454" s="56" t="s">
        <v>129</v>
      </c>
      <c r="D454" s="57" t="str">
        <f t="shared" si="21"/>
        <v>Shen</v>
      </c>
      <c r="E454" s="56" t="str">
        <f t="shared" si="22"/>
        <v>YouBing Shen</v>
      </c>
      <c r="F454" s="56">
        <v>5</v>
      </c>
    </row>
    <row r="455" spans="1:6" x14ac:dyDescent="0.25">
      <c r="A455" s="56" t="s">
        <v>40</v>
      </c>
      <c r="B455" s="56">
        <f t="shared" si="23"/>
        <v>454</v>
      </c>
      <c r="C455" s="56" t="s">
        <v>131</v>
      </c>
      <c r="D455" s="57" t="str">
        <f t="shared" si="21"/>
        <v>You</v>
      </c>
      <c r="E455" s="56" t="str">
        <f t="shared" si="22"/>
        <v>YouDing You</v>
      </c>
      <c r="F455" s="56">
        <v>2</v>
      </c>
    </row>
    <row r="456" spans="1:6" x14ac:dyDescent="0.25">
      <c r="A456" s="56" t="s">
        <v>40</v>
      </c>
      <c r="B456" s="56">
        <f t="shared" si="23"/>
        <v>455</v>
      </c>
      <c r="C456" s="56" t="s">
        <v>118</v>
      </c>
      <c r="D456" s="57" t="str">
        <f t="shared" si="21"/>
        <v>Xu</v>
      </c>
      <c r="E456" s="56" t="str">
        <f t="shared" si="22"/>
        <v>YouWu Xu</v>
      </c>
      <c r="F456" s="56">
        <v>4</v>
      </c>
    </row>
    <row r="457" spans="1:6" x14ac:dyDescent="0.25">
      <c r="A457" s="56" t="s">
        <v>40</v>
      </c>
      <c r="B457" s="56">
        <f t="shared" si="23"/>
        <v>456</v>
      </c>
      <c r="C457" s="56" t="s">
        <v>119</v>
      </c>
      <c r="D457" s="57" t="str">
        <f t="shared" si="21"/>
        <v>Hai</v>
      </c>
      <c r="E457" s="56" t="str">
        <f t="shared" si="22"/>
        <v>YouJi Hai</v>
      </c>
      <c r="F457" s="56">
        <v>5</v>
      </c>
    </row>
    <row r="458" spans="1:6" x14ac:dyDescent="0.25">
      <c r="A458" s="56" t="s">
        <v>40</v>
      </c>
      <c r="B458" s="56">
        <f t="shared" si="23"/>
        <v>457</v>
      </c>
      <c r="C458" s="56" t="s">
        <v>120</v>
      </c>
      <c r="D458" s="57" t="str">
        <f t="shared" si="21"/>
        <v>Zi</v>
      </c>
      <c r="E458" s="56" t="str">
        <f t="shared" si="22"/>
        <v>YouGeng Zi</v>
      </c>
      <c r="F458" s="56">
        <v>4</v>
      </c>
    </row>
    <row r="459" spans="1:6" x14ac:dyDescent="0.25">
      <c r="A459" s="56" t="s">
        <v>40</v>
      </c>
      <c r="B459" s="56">
        <f t="shared" si="23"/>
        <v>458</v>
      </c>
      <c r="C459" s="56" t="s">
        <v>121</v>
      </c>
      <c r="D459" s="57" t="str">
        <f t="shared" si="21"/>
        <v>Chou</v>
      </c>
      <c r="E459" s="56" t="str">
        <f t="shared" si="22"/>
        <v>YouXin Chou</v>
      </c>
      <c r="F459" s="56">
        <v>3</v>
      </c>
    </row>
    <row r="460" spans="1:6" x14ac:dyDescent="0.25">
      <c r="A460" s="56" t="s">
        <v>40</v>
      </c>
      <c r="B460" s="56">
        <f t="shared" si="23"/>
        <v>459</v>
      </c>
      <c r="C460" s="56" t="s">
        <v>132</v>
      </c>
      <c r="D460" s="57" t="str">
        <f t="shared" si="21"/>
        <v>Yin</v>
      </c>
      <c r="E460" s="56" t="str">
        <f t="shared" si="22"/>
        <v>YouRen Yin</v>
      </c>
      <c r="F460" s="56">
        <v>4</v>
      </c>
    </row>
    <row r="461" spans="1:6" x14ac:dyDescent="0.25">
      <c r="A461" s="56" t="s">
        <v>40</v>
      </c>
      <c r="B461" s="56">
        <f t="shared" si="23"/>
        <v>460</v>
      </c>
      <c r="C461" s="56" t="s">
        <v>133</v>
      </c>
      <c r="D461" s="57" t="str">
        <f t="shared" si="21"/>
        <v>Mao</v>
      </c>
      <c r="E461" s="56" t="str">
        <f t="shared" si="22"/>
        <v>YouGui Mao</v>
      </c>
      <c r="F461" s="56">
        <v>3</v>
      </c>
    </row>
    <row r="462" spans="1:6" x14ac:dyDescent="0.25">
      <c r="A462" s="56" t="s">
        <v>40</v>
      </c>
      <c r="B462" s="56">
        <f t="shared" si="23"/>
        <v>461</v>
      </c>
      <c r="C462" s="56" t="s">
        <v>139</v>
      </c>
      <c r="D462" s="57" t="str">
        <f t="shared" si="21"/>
        <v>Chen</v>
      </c>
      <c r="E462" s="56" t="str">
        <f t="shared" si="22"/>
        <v>YouJia Chen</v>
      </c>
      <c r="F462" s="56">
        <v>2</v>
      </c>
    </row>
    <row r="463" spans="1:6" x14ac:dyDescent="0.25">
      <c r="A463" s="56" t="s">
        <v>40</v>
      </c>
      <c r="B463" s="56">
        <f t="shared" si="23"/>
        <v>462</v>
      </c>
      <c r="C463" s="56" t="s">
        <v>140</v>
      </c>
      <c r="D463" s="57" t="str">
        <f t="shared" si="21"/>
        <v>Si</v>
      </c>
      <c r="E463" s="56" t="str">
        <f t="shared" si="22"/>
        <v>YouYi Si</v>
      </c>
      <c r="F463" s="56">
        <v>5</v>
      </c>
    </row>
    <row r="464" spans="1:6" x14ac:dyDescent="0.25">
      <c r="A464" s="56" t="s">
        <v>40</v>
      </c>
      <c r="B464" s="56">
        <f t="shared" si="23"/>
        <v>463</v>
      </c>
      <c r="C464" s="56" t="s">
        <v>136</v>
      </c>
      <c r="D464" s="57" t="str">
        <f t="shared" si="21"/>
        <v>Wu</v>
      </c>
      <c r="E464" s="56" t="str">
        <f t="shared" si="22"/>
        <v>YouBing Wu</v>
      </c>
      <c r="F464" s="56">
        <v>4</v>
      </c>
    </row>
    <row r="465" spans="1:6" x14ac:dyDescent="0.25">
      <c r="A465" s="56" t="s">
        <v>40</v>
      </c>
      <c r="B465" s="56">
        <f t="shared" si="23"/>
        <v>464</v>
      </c>
      <c r="C465" s="56" t="s">
        <v>137</v>
      </c>
      <c r="D465" s="57" t="str">
        <f t="shared" si="21"/>
        <v>Wei</v>
      </c>
      <c r="E465" s="56" t="str">
        <f t="shared" si="22"/>
        <v>YouDing Wei</v>
      </c>
      <c r="F465" s="56">
        <v>4</v>
      </c>
    </row>
    <row r="466" spans="1:6" x14ac:dyDescent="0.25">
      <c r="A466" s="56" t="s">
        <v>40</v>
      </c>
      <c r="B466" s="56">
        <f t="shared" si="23"/>
        <v>465</v>
      </c>
      <c r="C466" s="56" t="s">
        <v>95</v>
      </c>
      <c r="D466" s="57" t="str">
        <f t="shared" si="21"/>
        <v>Shen</v>
      </c>
      <c r="E466" s="56" t="str">
        <f t="shared" si="22"/>
        <v>YouWu Shen</v>
      </c>
      <c r="F466" s="56">
        <v>5</v>
      </c>
    </row>
    <row r="467" spans="1:6" x14ac:dyDescent="0.25">
      <c r="A467" s="56" t="s">
        <v>40</v>
      </c>
      <c r="B467" s="56">
        <f t="shared" si="23"/>
        <v>466</v>
      </c>
      <c r="C467" s="56" t="s">
        <v>127</v>
      </c>
      <c r="D467" s="57" t="str">
        <f t="shared" si="21"/>
        <v>You</v>
      </c>
      <c r="E467" s="56" t="str">
        <f t="shared" si="22"/>
        <v>YouJi You</v>
      </c>
      <c r="F467" s="56">
        <v>2</v>
      </c>
    </row>
    <row r="468" spans="1:6" x14ac:dyDescent="0.25">
      <c r="A468" s="56" t="s">
        <v>40</v>
      </c>
      <c r="B468" s="56">
        <f t="shared" si="23"/>
        <v>467</v>
      </c>
      <c r="C468" s="56" t="s">
        <v>141</v>
      </c>
      <c r="D468" s="57" t="str">
        <f t="shared" si="21"/>
        <v>Xu</v>
      </c>
      <c r="E468" s="56" t="str">
        <f t="shared" si="22"/>
        <v>YouGeng Xu</v>
      </c>
      <c r="F468" s="56">
        <v>5</v>
      </c>
    </row>
    <row r="469" spans="1:6" x14ac:dyDescent="0.25">
      <c r="A469" s="56" t="s">
        <v>40</v>
      </c>
      <c r="B469" s="56">
        <f t="shared" si="23"/>
        <v>468</v>
      </c>
      <c r="C469" s="56" t="s">
        <v>142</v>
      </c>
      <c r="D469" s="57" t="str">
        <f t="shared" si="21"/>
        <v>Hai</v>
      </c>
      <c r="E469" s="56" t="str">
        <f t="shared" si="22"/>
        <v>YouXin Hai</v>
      </c>
      <c r="F469" s="56">
        <v>2</v>
      </c>
    </row>
    <row r="470" spans="1:6" x14ac:dyDescent="0.25">
      <c r="A470" s="56" t="s">
        <v>40</v>
      </c>
      <c r="B470" s="56">
        <f t="shared" si="23"/>
        <v>469</v>
      </c>
      <c r="C470" s="56" t="s">
        <v>128</v>
      </c>
      <c r="D470" s="57" t="str">
        <f t="shared" si="21"/>
        <v>Zi</v>
      </c>
      <c r="E470" s="56" t="str">
        <f t="shared" si="22"/>
        <v>YouRen Zi</v>
      </c>
      <c r="F470" s="56">
        <v>2</v>
      </c>
    </row>
    <row r="471" spans="1:6" x14ac:dyDescent="0.25">
      <c r="A471" s="56" t="s">
        <v>40</v>
      </c>
      <c r="B471" s="56">
        <f t="shared" si="23"/>
        <v>470</v>
      </c>
      <c r="C471" s="56" t="s">
        <v>130</v>
      </c>
      <c r="D471" s="57" t="str">
        <f t="shared" si="21"/>
        <v>Chou</v>
      </c>
      <c r="E471" s="56" t="str">
        <f t="shared" si="22"/>
        <v>YouGui Chou</v>
      </c>
      <c r="F471" s="56">
        <v>3</v>
      </c>
    </row>
    <row r="472" spans="1:6" x14ac:dyDescent="0.25">
      <c r="A472" s="56" t="s">
        <v>40</v>
      </c>
      <c r="B472" s="56">
        <f t="shared" si="23"/>
        <v>471</v>
      </c>
      <c r="C472" s="56" t="s">
        <v>143</v>
      </c>
      <c r="D472" s="57" t="str">
        <f t="shared" si="21"/>
        <v>Yin</v>
      </c>
      <c r="E472" s="56" t="str">
        <f t="shared" si="22"/>
        <v>YouJia Yin</v>
      </c>
      <c r="F472" s="56">
        <v>1</v>
      </c>
    </row>
    <row r="473" spans="1:6" x14ac:dyDescent="0.25">
      <c r="A473" s="56" t="s">
        <v>40</v>
      </c>
      <c r="B473" s="56">
        <f t="shared" si="23"/>
        <v>472</v>
      </c>
      <c r="C473" s="56" t="s">
        <v>144</v>
      </c>
      <c r="D473" s="57" t="str">
        <f t="shared" si="21"/>
        <v>Mao</v>
      </c>
      <c r="E473" s="56" t="str">
        <f t="shared" si="22"/>
        <v>YouYi Mao</v>
      </c>
      <c r="F473" s="56">
        <v>1</v>
      </c>
    </row>
    <row r="474" spans="1:6" x14ac:dyDescent="0.25">
      <c r="A474" s="56" t="s">
        <v>40</v>
      </c>
      <c r="B474" s="56">
        <f t="shared" si="23"/>
        <v>473</v>
      </c>
      <c r="C474" s="56" t="s">
        <v>134</v>
      </c>
      <c r="D474" s="57" t="str">
        <f t="shared" si="21"/>
        <v>Chen</v>
      </c>
      <c r="E474" s="56" t="str">
        <f t="shared" si="22"/>
        <v>YouBing Chen</v>
      </c>
      <c r="F474" s="56">
        <v>4</v>
      </c>
    </row>
    <row r="475" spans="1:6" x14ac:dyDescent="0.25">
      <c r="A475" s="56" t="s">
        <v>40</v>
      </c>
      <c r="B475" s="56">
        <f t="shared" si="23"/>
        <v>474</v>
      </c>
      <c r="C475" s="56" t="s">
        <v>135</v>
      </c>
      <c r="D475" s="57" t="str">
        <f t="shared" si="21"/>
        <v>Si</v>
      </c>
      <c r="E475" s="56" t="str">
        <f t="shared" si="22"/>
        <v>YouDing Si</v>
      </c>
      <c r="F475" s="56">
        <v>2</v>
      </c>
    </row>
    <row r="476" spans="1:6" x14ac:dyDescent="0.25">
      <c r="A476" s="56" t="s">
        <v>40</v>
      </c>
      <c r="B476" s="56">
        <f t="shared" si="23"/>
        <v>475</v>
      </c>
      <c r="C476" s="56" t="s">
        <v>88</v>
      </c>
      <c r="D476" s="57" t="str">
        <f t="shared" si="21"/>
        <v>Wu</v>
      </c>
      <c r="E476" s="56" t="str">
        <f t="shared" si="22"/>
        <v>YouWu Wu</v>
      </c>
      <c r="F476" s="56">
        <v>4</v>
      </c>
    </row>
    <row r="477" spans="1:6" x14ac:dyDescent="0.25">
      <c r="A477" s="56" t="s">
        <v>40</v>
      </c>
      <c r="B477" s="56">
        <f t="shared" si="23"/>
        <v>476</v>
      </c>
      <c r="C477" s="56" t="s">
        <v>91</v>
      </c>
      <c r="D477" s="57" t="str">
        <f t="shared" si="21"/>
        <v>Wei</v>
      </c>
      <c r="E477" s="56" t="str">
        <f t="shared" si="22"/>
        <v>YouJi Wei</v>
      </c>
      <c r="F477" s="56">
        <v>4</v>
      </c>
    </row>
    <row r="478" spans="1:6" x14ac:dyDescent="0.25">
      <c r="A478" s="56" t="s">
        <v>40</v>
      </c>
      <c r="B478" s="56">
        <f t="shared" si="23"/>
        <v>477</v>
      </c>
      <c r="C478" s="56" t="s">
        <v>138</v>
      </c>
      <c r="D478" s="57" t="str">
        <f t="shared" si="21"/>
        <v>Shen</v>
      </c>
      <c r="E478" s="56" t="str">
        <f t="shared" si="22"/>
        <v>YouGeng Shen</v>
      </c>
      <c r="F478" s="56">
        <v>5</v>
      </c>
    </row>
    <row r="479" spans="1:6" x14ac:dyDescent="0.25">
      <c r="A479" s="56" t="s">
        <v>40</v>
      </c>
      <c r="B479" s="56">
        <f t="shared" si="23"/>
        <v>478</v>
      </c>
      <c r="C479" s="56" t="s">
        <v>97</v>
      </c>
      <c r="D479" s="57" t="str">
        <f t="shared" si="21"/>
        <v>You</v>
      </c>
      <c r="E479" s="56" t="str">
        <f t="shared" si="22"/>
        <v>YouXin You</v>
      </c>
      <c r="F479" s="56">
        <v>2</v>
      </c>
    </row>
    <row r="480" spans="1:6" x14ac:dyDescent="0.25">
      <c r="A480" s="56" t="s">
        <v>40</v>
      </c>
      <c r="B480" s="56">
        <f t="shared" si="23"/>
        <v>479</v>
      </c>
      <c r="C480" s="56" t="s">
        <v>101</v>
      </c>
      <c r="D480" s="57" t="str">
        <f t="shared" si="21"/>
        <v>Xu</v>
      </c>
      <c r="E480" s="56" t="str">
        <f t="shared" si="22"/>
        <v>YouRen Xu</v>
      </c>
      <c r="F480" s="56">
        <v>2</v>
      </c>
    </row>
    <row r="481" spans="1:6" x14ac:dyDescent="0.25">
      <c r="A481" s="56" t="s">
        <v>40</v>
      </c>
      <c r="B481" s="56">
        <f t="shared" si="23"/>
        <v>480</v>
      </c>
      <c r="C481" s="56" t="s">
        <v>87</v>
      </c>
      <c r="D481" s="57" t="str">
        <f t="shared" si="21"/>
        <v>Hai</v>
      </c>
      <c r="E481" s="56" t="str">
        <f t="shared" si="22"/>
        <v>YouGui Hai</v>
      </c>
      <c r="F481" s="56">
        <v>1</v>
      </c>
    </row>
    <row r="482" spans="1:6" x14ac:dyDescent="0.25">
      <c r="A482" s="56" t="s">
        <v>41</v>
      </c>
      <c r="B482" s="56">
        <f t="shared" si="23"/>
        <v>481</v>
      </c>
      <c r="C482" s="56" t="s">
        <v>85</v>
      </c>
      <c r="D482" s="57" t="str">
        <f>RIGHT(C482,LEN(C482)-SEARCH(" ",C482,1))</f>
        <v>Zi</v>
      </c>
      <c r="E482" s="56" t="str">
        <f t="shared" si="22"/>
        <v>XuJia Zi</v>
      </c>
      <c r="F482" s="56">
        <v>4</v>
      </c>
    </row>
    <row r="483" spans="1:6" x14ac:dyDescent="0.25">
      <c r="A483" s="56" t="s">
        <v>41</v>
      </c>
      <c r="B483" s="56">
        <f t="shared" si="23"/>
        <v>482</v>
      </c>
      <c r="C483" s="56" t="s">
        <v>86</v>
      </c>
      <c r="D483" s="57" t="str">
        <f t="shared" ref="D483:D541" si="24">RIGHT(C483,LEN(C483)-SEARCH(" ",C483,1))</f>
        <v>Chou</v>
      </c>
      <c r="E483" s="56" t="str">
        <f t="shared" si="22"/>
        <v>XuYi Chou</v>
      </c>
      <c r="F483" s="56">
        <v>2</v>
      </c>
    </row>
    <row r="484" spans="1:6" x14ac:dyDescent="0.25">
      <c r="A484" s="56" t="s">
        <v>41</v>
      </c>
      <c r="B484" s="56">
        <f t="shared" si="23"/>
        <v>483</v>
      </c>
      <c r="C484" s="56" t="s">
        <v>90</v>
      </c>
      <c r="D484" s="57" t="str">
        <f t="shared" si="24"/>
        <v>Yin</v>
      </c>
      <c r="E484" s="56" t="str">
        <f t="shared" si="22"/>
        <v>XuBing Yin</v>
      </c>
      <c r="F484" s="56">
        <v>5</v>
      </c>
    </row>
    <row r="485" spans="1:6" x14ac:dyDescent="0.25">
      <c r="A485" s="56" t="s">
        <v>41</v>
      </c>
      <c r="B485" s="56">
        <f t="shared" si="23"/>
        <v>484</v>
      </c>
      <c r="C485" s="56" t="s">
        <v>93</v>
      </c>
      <c r="D485" s="57" t="str">
        <f t="shared" si="24"/>
        <v>Mao</v>
      </c>
      <c r="E485" s="56" t="str">
        <f t="shared" si="22"/>
        <v>XuDing Mao</v>
      </c>
      <c r="F485" s="56">
        <v>4</v>
      </c>
    </row>
    <row r="486" spans="1:6" x14ac:dyDescent="0.25">
      <c r="A486" s="56" t="s">
        <v>41</v>
      </c>
      <c r="B486" s="56">
        <f t="shared" si="23"/>
        <v>485</v>
      </c>
      <c r="C486" s="56" t="s">
        <v>96</v>
      </c>
      <c r="D486" s="57" t="str">
        <f t="shared" si="24"/>
        <v>Chen</v>
      </c>
      <c r="E486" s="56" t="str">
        <f t="shared" si="22"/>
        <v>XuWu Chen</v>
      </c>
      <c r="F486" s="56">
        <v>1</v>
      </c>
    </row>
    <row r="487" spans="1:6" x14ac:dyDescent="0.25">
      <c r="A487" s="56" t="s">
        <v>41</v>
      </c>
      <c r="B487" s="56">
        <f t="shared" si="23"/>
        <v>486</v>
      </c>
      <c r="C487" s="56" t="s">
        <v>99</v>
      </c>
      <c r="D487" s="57" t="str">
        <f t="shared" si="24"/>
        <v>Si</v>
      </c>
      <c r="E487" s="56" t="str">
        <f t="shared" si="22"/>
        <v>XuJi Si</v>
      </c>
      <c r="F487" s="56">
        <v>3</v>
      </c>
    </row>
    <row r="488" spans="1:6" x14ac:dyDescent="0.25">
      <c r="A488" s="56" t="s">
        <v>41</v>
      </c>
      <c r="B488" s="56">
        <f t="shared" si="23"/>
        <v>487</v>
      </c>
      <c r="C488" s="56" t="s">
        <v>102</v>
      </c>
      <c r="D488" s="57" t="str">
        <f t="shared" si="24"/>
        <v>Wu</v>
      </c>
      <c r="E488" s="56" t="str">
        <f t="shared" si="22"/>
        <v>XuGeng Wu</v>
      </c>
      <c r="F488" s="56">
        <v>4</v>
      </c>
    </row>
    <row r="489" spans="1:6" x14ac:dyDescent="0.25">
      <c r="A489" s="56" t="s">
        <v>41</v>
      </c>
      <c r="B489" s="56">
        <f t="shared" si="23"/>
        <v>488</v>
      </c>
      <c r="C489" s="56" t="s">
        <v>104</v>
      </c>
      <c r="D489" s="57" t="str">
        <f t="shared" si="24"/>
        <v>Wei</v>
      </c>
      <c r="E489" s="56" t="str">
        <f t="shared" si="22"/>
        <v>XuXin Wei</v>
      </c>
      <c r="F489" s="56">
        <v>4</v>
      </c>
    </row>
    <row r="490" spans="1:6" x14ac:dyDescent="0.25">
      <c r="A490" s="56" t="s">
        <v>41</v>
      </c>
      <c r="B490" s="56">
        <f t="shared" si="23"/>
        <v>489</v>
      </c>
      <c r="C490" s="56" t="s">
        <v>94</v>
      </c>
      <c r="D490" s="57" t="str">
        <f t="shared" si="24"/>
        <v>Shen</v>
      </c>
      <c r="E490" s="56" t="str">
        <f t="shared" si="22"/>
        <v>XuRen Shen</v>
      </c>
      <c r="F490" s="56">
        <v>4</v>
      </c>
    </row>
    <row r="491" spans="1:6" x14ac:dyDescent="0.25">
      <c r="A491" s="56" t="s">
        <v>41</v>
      </c>
      <c r="B491" s="56">
        <f t="shared" si="23"/>
        <v>490</v>
      </c>
      <c r="C491" s="56" t="s">
        <v>98</v>
      </c>
      <c r="D491" s="57" t="str">
        <f t="shared" si="24"/>
        <v>You</v>
      </c>
      <c r="E491" s="56" t="str">
        <f t="shared" si="22"/>
        <v>XuGui You</v>
      </c>
      <c r="F491" s="56">
        <v>2</v>
      </c>
    </row>
    <row r="492" spans="1:6" x14ac:dyDescent="0.25">
      <c r="A492" s="56" t="s">
        <v>41</v>
      </c>
      <c r="B492" s="56">
        <f t="shared" si="23"/>
        <v>491</v>
      </c>
      <c r="C492" s="56" t="s">
        <v>109</v>
      </c>
      <c r="D492" s="57" t="str">
        <f t="shared" si="24"/>
        <v>Xu</v>
      </c>
      <c r="E492" s="56" t="str">
        <f t="shared" si="22"/>
        <v>XuJia Xu</v>
      </c>
      <c r="F492" s="56">
        <v>2</v>
      </c>
    </row>
    <row r="493" spans="1:6" x14ac:dyDescent="0.25">
      <c r="A493" s="56" t="s">
        <v>41</v>
      </c>
      <c r="B493" s="56">
        <f t="shared" si="23"/>
        <v>492</v>
      </c>
      <c r="C493" s="56" t="s">
        <v>111</v>
      </c>
      <c r="D493" s="57" t="str">
        <f t="shared" si="24"/>
        <v>Hai</v>
      </c>
      <c r="E493" s="56" t="str">
        <f t="shared" si="22"/>
        <v>XuYi Hai</v>
      </c>
      <c r="F493" s="56">
        <v>5</v>
      </c>
    </row>
    <row r="494" spans="1:6" x14ac:dyDescent="0.25">
      <c r="A494" s="56" t="s">
        <v>41</v>
      </c>
      <c r="B494" s="56">
        <f t="shared" si="23"/>
        <v>493</v>
      </c>
      <c r="C494" s="56" t="s">
        <v>105</v>
      </c>
      <c r="D494" s="57" t="str">
        <f t="shared" si="24"/>
        <v>Zi</v>
      </c>
      <c r="E494" s="56" t="str">
        <f t="shared" si="22"/>
        <v>XuBing Zi</v>
      </c>
      <c r="F494" s="56">
        <v>5</v>
      </c>
    </row>
    <row r="495" spans="1:6" x14ac:dyDescent="0.25">
      <c r="A495" s="56" t="s">
        <v>41</v>
      </c>
      <c r="B495" s="56">
        <f t="shared" si="23"/>
        <v>494</v>
      </c>
      <c r="C495" s="56" t="s">
        <v>106</v>
      </c>
      <c r="D495" s="57" t="str">
        <f t="shared" si="24"/>
        <v>Chou</v>
      </c>
      <c r="E495" s="56" t="str">
        <f t="shared" si="22"/>
        <v>XuDing Chou</v>
      </c>
      <c r="F495" s="56">
        <v>5</v>
      </c>
    </row>
    <row r="496" spans="1:6" x14ac:dyDescent="0.25">
      <c r="A496" s="56" t="s">
        <v>41</v>
      </c>
      <c r="B496" s="56">
        <f t="shared" si="23"/>
        <v>495</v>
      </c>
      <c r="C496" s="56" t="s">
        <v>114</v>
      </c>
      <c r="D496" s="57" t="str">
        <f t="shared" si="24"/>
        <v>Yin</v>
      </c>
      <c r="E496" s="56" t="str">
        <f t="shared" si="22"/>
        <v>XuWu Yin</v>
      </c>
      <c r="F496" s="56">
        <v>5</v>
      </c>
    </row>
    <row r="497" spans="1:6" x14ac:dyDescent="0.25">
      <c r="A497" s="56" t="s">
        <v>41</v>
      </c>
      <c r="B497" s="56">
        <f t="shared" si="23"/>
        <v>496</v>
      </c>
      <c r="C497" s="56" t="s">
        <v>115</v>
      </c>
      <c r="D497" s="57" t="str">
        <f t="shared" si="24"/>
        <v>Mao</v>
      </c>
      <c r="E497" s="56" t="str">
        <f t="shared" si="22"/>
        <v>XuJi Mao</v>
      </c>
      <c r="F497" s="56">
        <v>5</v>
      </c>
    </row>
    <row r="498" spans="1:6" x14ac:dyDescent="0.25">
      <c r="A498" s="56" t="s">
        <v>41</v>
      </c>
      <c r="B498" s="56">
        <f t="shared" si="23"/>
        <v>497</v>
      </c>
      <c r="C498" s="56" t="s">
        <v>112</v>
      </c>
      <c r="D498" s="57" t="str">
        <f t="shared" si="24"/>
        <v>Chen</v>
      </c>
      <c r="E498" s="56" t="str">
        <f t="shared" si="22"/>
        <v>XuGeng Chen</v>
      </c>
      <c r="F498" s="56">
        <v>3</v>
      </c>
    </row>
    <row r="499" spans="1:6" x14ac:dyDescent="0.25">
      <c r="A499" s="56" t="s">
        <v>41</v>
      </c>
      <c r="B499" s="56">
        <f t="shared" si="23"/>
        <v>498</v>
      </c>
      <c r="C499" s="56" t="s">
        <v>113</v>
      </c>
      <c r="D499" s="57" t="str">
        <f t="shared" si="24"/>
        <v>Si</v>
      </c>
      <c r="E499" s="56" t="str">
        <f t="shared" si="22"/>
        <v>XuXin Si</v>
      </c>
      <c r="F499" s="56">
        <v>3</v>
      </c>
    </row>
    <row r="500" spans="1:6" x14ac:dyDescent="0.25">
      <c r="A500" s="56" t="s">
        <v>41</v>
      </c>
      <c r="B500" s="56">
        <f t="shared" si="23"/>
        <v>499</v>
      </c>
      <c r="C500" s="56" t="s">
        <v>89</v>
      </c>
      <c r="D500" s="57" t="str">
        <f t="shared" si="24"/>
        <v>Wu</v>
      </c>
      <c r="E500" s="56" t="str">
        <f t="shared" si="22"/>
        <v>XuRen Wu</v>
      </c>
      <c r="F500" s="56">
        <v>4</v>
      </c>
    </row>
    <row r="501" spans="1:6" x14ac:dyDescent="0.25">
      <c r="A501" s="56" t="s">
        <v>41</v>
      </c>
      <c r="B501" s="56">
        <f t="shared" si="23"/>
        <v>500</v>
      </c>
      <c r="C501" s="56" t="s">
        <v>92</v>
      </c>
      <c r="D501" s="57" t="str">
        <f t="shared" si="24"/>
        <v>Wei</v>
      </c>
      <c r="E501" s="56" t="str">
        <f t="shared" si="22"/>
        <v>XuGui Wei</v>
      </c>
      <c r="F501" s="56">
        <v>4</v>
      </c>
    </row>
    <row r="502" spans="1:6" x14ac:dyDescent="0.25">
      <c r="A502" s="56" t="s">
        <v>41</v>
      </c>
      <c r="B502" s="56">
        <f t="shared" si="23"/>
        <v>501</v>
      </c>
      <c r="C502" s="56" t="s">
        <v>116</v>
      </c>
      <c r="D502" s="57" t="str">
        <f t="shared" si="24"/>
        <v>Shen</v>
      </c>
      <c r="E502" s="56" t="str">
        <f t="shared" si="22"/>
        <v>XuJia Shen</v>
      </c>
      <c r="F502" s="56">
        <v>5</v>
      </c>
    </row>
    <row r="503" spans="1:6" x14ac:dyDescent="0.25">
      <c r="A503" s="56" t="s">
        <v>41</v>
      </c>
      <c r="B503" s="56">
        <f t="shared" si="23"/>
        <v>502</v>
      </c>
      <c r="C503" s="56" t="s">
        <v>117</v>
      </c>
      <c r="D503" s="57" t="str">
        <f t="shared" si="24"/>
        <v>You</v>
      </c>
      <c r="E503" s="56" t="str">
        <f t="shared" si="22"/>
        <v>XuYi You</v>
      </c>
      <c r="F503" s="56">
        <v>3</v>
      </c>
    </row>
    <row r="504" spans="1:6" x14ac:dyDescent="0.25">
      <c r="A504" s="56" t="s">
        <v>41</v>
      </c>
      <c r="B504" s="56">
        <f t="shared" si="23"/>
        <v>503</v>
      </c>
      <c r="C504" s="56" t="s">
        <v>100</v>
      </c>
      <c r="D504" s="57" t="str">
        <f t="shared" si="24"/>
        <v>Xu</v>
      </c>
      <c r="E504" s="56" t="str">
        <f t="shared" si="22"/>
        <v>XuBing Xu</v>
      </c>
      <c r="F504" s="56">
        <v>5</v>
      </c>
    </row>
    <row r="505" spans="1:6" x14ac:dyDescent="0.25">
      <c r="A505" s="56" t="s">
        <v>41</v>
      </c>
      <c r="B505" s="56">
        <f t="shared" si="23"/>
        <v>504</v>
      </c>
      <c r="C505" s="56" t="s">
        <v>103</v>
      </c>
      <c r="D505" s="57" t="str">
        <f t="shared" si="24"/>
        <v>Hai</v>
      </c>
      <c r="E505" s="56" t="str">
        <f t="shared" si="22"/>
        <v>XuDing Hai</v>
      </c>
      <c r="F505" s="56">
        <v>5</v>
      </c>
    </row>
    <row r="506" spans="1:6" x14ac:dyDescent="0.25">
      <c r="A506" s="56" t="s">
        <v>41</v>
      </c>
      <c r="B506" s="56">
        <f t="shared" si="23"/>
        <v>505</v>
      </c>
      <c r="C506" s="56" t="s">
        <v>123</v>
      </c>
      <c r="D506" s="57" t="str">
        <f t="shared" si="24"/>
        <v>Zi</v>
      </c>
      <c r="E506" s="56" t="str">
        <f t="shared" si="22"/>
        <v>XuWu Zi</v>
      </c>
      <c r="F506" s="56">
        <v>2</v>
      </c>
    </row>
    <row r="507" spans="1:6" x14ac:dyDescent="0.25">
      <c r="A507" s="56" t="s">
        <v>41</v>
      </c>
      <c r="B507" s="56">
        <f t="shared" si="23"/>
        <v>506</v>
      </c>
      <c r="C507" s="56" t="s">
        <v>107</v>
      </c>
      <c r="D507" s="57" t="str">
        <f t="shared" si="24"/>
        <v>Chou</v>
      </c>
      <c r="E507" s="56" t="str">
        <f t="shared" si="22"/>
        <v>XuJi Chou</v>
      </c>
      <c r="F507" s="56">
        <v>2</v>
      </c>
    </row>
    <row r="508" spans="1:6" x14ac:dyDescent="0.25">
      <c r="A508" s="56" t="s">
        <v>41</v>
      </c>
      <c r="B508" s="56">
        <f t="shared" si="23"/>
        <v>507</v>
      </c>
      <c r="C508" s="56" t="s">
        <v>108</v>
      </c>
      <c r="D508" s="57" t="str">
        <f t="shared" si="24"/>
        <v>Yin</v>
      </c>
      <c r="E508" s="56" t="str">
        <f t="shared" si="22"/>
        <v>XuGeng Yin</v>
      </c>
      <c r="F508" s="56">
        <v>5</v>
      </c>
    </row>
    <row r="509" spans="1:6" x14ac:dyDescent="0.25">
      <c r="A509" s="56" t="s">
        <v>41</v>
      </c>
      <c r="B509" s="56">
        <f t="shared" si="23"/>
        <v>508</v>
      </c>
      <c r="C509" s="56" t="s">
        <v>110</v>
      </c>
      <c r="D509" s="57" t="str">
        <f t="shared" si="24"/>
        <v>Mao</v>
      </c>
      <c r="E509" s="56" t="str">
        <f t="shared" si="22"/>
        <v>XuXin Mao</v>
      </c>
      <c r="F509" s="56">
        <v>5</v>
      </c>
    </row>
    <row r="510" spans="1:6" x14ac:dyDescent="0.25">
      <c r="A510" s="56" t="s">
        <v>41</v>
      </c>
      <c r="B510" s="56">
        <f t="shared" si="23"/>
        <v>509</v>
      </c>
      <c r="C510" s="56" t="s">
        <v>122</v>
      </c>
      <c r="D510" s="57" t="str">
        <f t="shared" si="24"/>
        <v>Chen</v>
      </c>
      <c r="E510" s="56" t="str">
        <f t="shared" si="22"/>
        <v>XuRen Chen</v>
      </c>
      <c r="F510" s="56">
        <v>2</v>
      </c>
    </row>
    <row r="511" spans="1:6" x14ac:dyDescent="0.25">
      <c r="A511" s="56" t="s">
        <v>41</v>
      </c>
      <c r="B511" s="56">
        <f t="shared" si="23"/>
        <v>510</v>
      </c>
      <c r="C511" s="56" t="s">
        <v>124</v>
      </c>
      <c r="D511" s="57" t="str">
        <f t="shared" si="24"/>
        <v>Si</v>
      </c>
      <c r="E511" s="56" t="str">
        <f t="shared" si="22"/>
        <v>XuGui Si</v>
      </c>
      <c r="F511" s="56">
        <v>3</v>
      </c>
    </row>
    <row r="512" spans="1:6" x14ac:dyDescent="0.25">
      <c r="A512" s="56" t="s">
        <v>41</v>
      </c>
      <c r="B512" s="56">
        <f t="shared" si="23"/>
        <v>511</v>
      </c>
      <c r="C512" s="56" t="s">
        <v>125</v>
      </c>
      <c r="D512" s="57" t="str">
        <f t="shared" si="24"/>
        <v>Wu</v>
      </c>
      <c r="E512" s="56" t="str">
        <f t="shared" si="22"/>
        <v>XuJia Wu</v>
      </c>
      <c r="F512" s="56">
        <v>4</v>
      </c>
    </row>
    <row r="513" spans="1:6" x14ac:dyDescent="0.25">
      <c r="A513" s="56" t="s">
        <v>41</v>
      </c>
      <c r="B513" s="56">
        <f t="shared" si="23"/>
        <v>512</v>
      </c>
      <c r="C513" s="56" t="s">
        <v>126</v>
      </c>
      <c r="D513" s="57" t="str">
        <f t="shared" si="24"/>
        <v>Wei</v>
      </c>
      <c r="E513" s="56" t="str">
        <f t="shared" si="22"/>
        <v>XuYi Wei</v>
      </c>
      <c r="F513" s="56">
        <v>2</v>
      </c>
    </row>
    <row r="514" spans="1:6" x14ac:dyDescent="0.25">
      <c r="A514" s="56" t="s">
        <v>41</v>
      </c>
      <c r="B514" s="56">
        <f t="shared" si="23"/>
        <v>513</v>
      </c>
      <c r="C514" s="56" t="s">
        <v>129</v>
      </c>
      <c r="D514" s="57" t="str">
        <f t="shared" si="24"/>
        <v>Shen</v>
      </c>
      <c r="E514" s="56" t="str">
        <f t="shared" si="22"/>
        <v>XuBing Shen</v>
      </c>
      <c r="F514" s="56">
        <v>4</v>
      </c>
    </row>
    <row r="515" spans="1:6" x14ac:dyDescent="0.25">
      <c r="A515" s="56" t="s">
        <v>41</v>
      </c>
      <c r="B515" s="56">
        <f t="shared" si="23"/>
        <v>514</v>
      </c>
      <c r="C515" s="56" t="s">
        <v>131</v>
      </c>
      <c r="D515" s="57" t="str">
        <f t="shared" si="24"/>
        <v>You</v>
      </c>
      <c r="E515" s="56" t="str">
        <f t="shared" ref="E515:E578" si="25">CONCATENATE(A515,C515)</f>
        <v>XuDing You</v>
      </c>
      <c r="F515" s="56">
        <v>2</v>
      </c>
    </row>
    <row r="516" spans="1:6" x14ac:dyDescent="0.25">
      <c r="A516" s="56" t="s">
        <v>41</v>
      </c>
      <c r="B516" s="56">
        <f t="shared" ref="B516:B579" si="26">B515+1</f>
        <v>515</v>
      </c>
      <c r="C516" s="56" t="s">
        <v>118</v>
      </c>
      <c r="D516" s="57" t="str">
        <f t="shared" si="24"/>
        <v>Xu</v>
      </c>
      <c r="E516" s="56" t="str">
        <f t="shared" si="25"/>
        <v>XuWu Xu</v>
      </c>
      <c r="F516" s="56">
        <v>2</v>
      </c>
    </row>
    <row r="517" spans="1:6" x14ac:dyDescent="0.25">
      <c r="A517" s="56" t="s">
        <v>41</v>
      </c>
      <c r="B517" s="56">
        <f t="shared" si="26"/>
        <v>516</v>
      </c>
      <c r="C517" s="56" t="s">
        <v>119</v>
      </c>
      <c r="D517" s="57" t="str">
        <f t="shared" si="24"/>
        <v>Hai</v>
      </c>
      <c r="E517" s="56" t="str">
        <f t="shared" si="25"/>
        <v>XuJi Hai</v>
      </c>
      <c r="F517" s="56">
        <v>4</v>
      </c>
    </row>
    <row r="518" spans="1:6" x14ac:dyDescent="0.25">
      <c r="A518" s="56" t="s">
        <v>41</v>
      </c>
      <c r="B518" s="56">
        <f t="shared" si="26"/>
        <v>517</v>
      </c>
      <c r="C518" s="56" t="s">
        <v>120</v>
      </c>
      <c r="D518" s="57" t="str">
        <f t="shared" si="24"/>
        <v>Zi</v>
      </c>
      <c r="E518" s="56" t="str">
        <f t="shared" si="25"/>
        <v>XuGeng Zi</v>
      </c>
      <c r="F518" s="56">
        <v>2</v>
      </c>
    </row>
    <row r="519" spans="1:6" x14ac:dyDescent="0.25">
      <c r="A519" s="56" t="s">
        <v>41</v>
      </c>
      <c r="B519" s="56">
        <f t="shared" si="26"/>
        <v>518</v>
      </c>
      <c r="C519" s="56" t="s">
        <v>121</v>
      </c>
      <c r="D519" s="57" t="str">
        <f t="shared" si="24"/>
        <v>Chou</v>
      </c>
      <c r="E519" s="56" t="str">
        <f t="shared" si="25"/>
        <v>XuXin Chou</v>
      </c>
      <c r="F519" s="56">
        <v>2</v>
      </c>
    </row>
    <row r="520" spans="1:6" x14ac:dyDescent="0.25">
      <c r="A520" s="56" t="s">
        <v>41</v>
      </c>
      <c r="B520" s="56">
        <f t="shared" si="26"/>
        <v>519</v>
      </c>
      <c r="C520" s="56" t="s">
        <v>132</v>
      </c>
      <c r="D520" s="57" t="str">
        <f t="shared" si="24"/>
        <v>Yin</v>
      </c>
      <c r="E520" s="56" t="str">
        <f t="shared" si="25"/>
        <v>XuRen Yin</v>
      </c>
      <c r="F520" s="56">
        <v>2</v>
      </c>
    </row>
    <row r="521" spans="1:6" x14ac:dyDescent="0.25">
      <c r="A521" s="56" t="s">
        <v>41</v>
      </c>
      <c r="B521" s="56">
        <f t="shared" si="26"/>
        <v>520</v>
      </c>
      <c r="C521" s="56" t="s">
        <v>133</v>
      </c>
      <c r="D521" s="57" t="str">
        <f t="shared" si="24"/>
        <v>Mao</v>
      </c>
      <c r="E521" s="56" t="str">
        <f t="shared" si="25"/>
        <v>XuGui Mao</v>
      </c>
      <c r="F521" s="56">
        <v>4</v>
      </c>
    </row>
    <row r="522" spans="1:6" x14ac:dyDescent="0.25">
      <c r="A522" s="56" t="s">
        <v>41</v>
      </c>
      <c r="B522" s="56">
        <f t="shared" si="26"/>
        <v>521</v>
      </c>
      <c r="C522" s="56" t="s">
        <v>139</v>
      </c>
      <c r="D522" s="57" t="str">
        <f t="shared" si="24"/>
        <v>Chen</v>
      </c>
      <c r="E522" s="56" t="str">
        <f t="shared" si="25"/>
        <v>XuJia Chen</v>
      </c>
      <c r="F522" s="56">
        <v>1</v>
      </c>
    </row>
    <row r="523" spans="1:6" x14ac:dyDescent="0.25">
      <c r="A523" s="56" t="s">
        <v>41</v>
      </c>
      <c r="B523" s="56">
        <f t="shared" si="26"/>
        <v>522</v>
      </c>
      <c r="C523" s="56" t="s">
        <v>140</v>
      </c>
      <c r="D523" s="57" t="str">
        <f t="shared" si="24"/>
        <v>Si</v>
      </c>
      <c r="E523" s="56" t="str">
        <f t="shared" si="25"/>
        <v>XuYi Si</v>
      </c>
      <c r="F523" s="56">
        <v>5</v>
      </c>
    </row>
    <row r="524" spans="1:6" x14ac:dyDescent="0.25">
      <c r="A524" s="56" t="s">
        <v>41</v>
      </c>
      <c r="B524" s="56">
        <f t="shared" si="26"/>
        <v>523</v>
      </c>
      <c r="C524" s="56" t="s">
        <v>136</v>
      </c>
      <c r="D524" s="57" t="str">
        <f t="shared" si="24"/>
        <v>Wu</v>
      </c>
      <c r="E524" s="56" t="str">
        <f t="shared" si="25"/>
        <v>XuBing Wu</v>
      </c>
      <c r="F524" s="56">
        <v>5</v>
      </c>
    </row>
    <row r="525" spans="1:6" x14ac:dyDescent="0.25">
      <c r="A525" s="56" t="s">
        <v>41</v>
      </c>
      <c r="B525" s="56">
        <f t="shared" si="26"/>
        <v>524</v>
      </c>
      <c r="C525" s="56" t="s">
        <v>137</v>
      </c>
      <c r="D525" s="57" t="str">
        <f t="shared" si="24"/>
        <v>Wei</v>
      </c>
      <c r="E525" s="56" t="str">
        <f t="shared" si="25"/>
        <v>XuDing Wei</v>
      </c>
      <c r="F525" s="56">
        <v>2</v>
      </c>
    </row>
    <row r="526" spans="1:6" x14ac:dyDescent="0.25">
      <c r="A526" s="56" t="s">
        <v>41</v>
      </c>
      <c r="B526" s="56">
        <f t="shared" si="26"/>
        <v>525</v>
      </c>
      <c r="C526" s="56" t="s">
        <v>95</v>
      </c>
      <c r="D526" s="57" t="str">
        <f t="shared" si="24"/>
        <v>Shen</v>
      </c>
      <c r="E526" s="56" t="str">
        <f t="shared" si="25"/>
        <v>XuWu Shen</v>
      </c>
      <c r="F526" s="56">
        <v>5</v>
      </c>
    </row>
    <row r="527" spans="1:6" x14ac:dyDescent="0.25">
      <c r="A527" s="56" t="s">
        <v>41</v>
      </c>
      <c r="B527" s="56">
        <f t="shared" si="26"/>
        <v>526</v>
      </c>
      <c r="C527" s="56" t="s">
        <v>127</v>
      </c>
      <c r="D527" s="57" t="str">
        <f t="shared" si="24"/>
        <v>You</v>
      </c>
      <c r="E527" s="56" t="str">
        <f t="shared" si="25"/>
        <v>XuJi You</v>
      </c>
      <c r="F527" s="56">
        <v>2</v>
      </c>
    </row>
    <row r="528" spans="1:6" x14ac:dyDescent="0.25">
      <c r="A528" s="56" t="s">
        <v>41</v>
      </c>
      <c r="B528" s="56">
        <f t="shared" si="26"/>
        <v>527</v>
      </c>
      <c r="C528" s="56" t="s">
        <v>141</v>
      </c>
      <c r="D528" s="57" t="str">
        <f t="shared" si="24"/>
        <v>Xu</v>
      </c>
      <c r="E528" s="56" t="str">
        <f t="shared" si="25"/>
        <v>XuGeng Xu</v>
      </c>
      <c r="F528" s="56">
        <v>2</v>
      </c>
    </row>
    <row r="529" spans="1:6" x14ac:dyDescent="0.25">
      <c r="A529" s="56" t="s">
        <v>41</v>
      </c>
      <c r="B529" s="56">
        <f t="shared" si="26"/>
        <v>528</v>
      </c>
      <c r="C529" s="56" t="s">
        <v>142</v>
      </c>
      <c r="D529" s="57" t="str">
        <f t="shared" si="24"/>
        <v>Hai</v>
      </c>
      <c r="E529" s="56" t="str">
        <f t="shared" si="25"/>
        <v>XuXin Hai</v>
      </c>
      <c r="F529" s="56">
        <v>1</v>
      </c>
    </row>
    <row r="530" spans="1:6" x14ac:dyDescent="0.25">
      <c r="A530" s="56" t="s">
        <v>41</v>
      </c>
      <c r="B530" s="56">
        <f t="shared" si="26"/>
        <v>529</v>
      </c>
      <c r="C530" s="56" t="s">
        <v>128</v>
      </c>
      <c r="D530" s="57" t="str">
        <f t="shared" si="24"/>
        <v>Zi</v>
      </c>
      <c r="E530" s="56" t="str">
        <f t="shared" si="25"/>
        <v>XuRen Zi</v>
      </c>
      <c r="F530" s="56">
        <v>2</v>
      </c>
    </row>
    <row r="531" spans="1:6" x14ac:dyDescent="0.25">
      <c r="A531" s="56" t="s">
        <v>41</v>
      </c>
      <c r="B531" s="56">
        <f t="shared" si="26"/>
        <v>530</v>
      </c>
      <c r="C531" s="56" t="s">
        <v>130</v>
      </c>
      <c r="D531" s="57" t="str">
        <f t="shared" si="24"/>
        <v>Chou</v>
      </c>
      <c r="E531" s="56" t="str">
        <f t="shared" si="25"/>
        <v>XuGui Chou</v>
      </c>
      <c r="F531" s="56">
        <v>1</v>
      </c>
    </row>
    <row r="532" spans="1:6" x14ac:dyDescent="0.25">
      <c r="A532" s="56" t="s">
        <v>41</v>
      </c>
      <c r="B532" s="56">
        <f t="shared" si="26"/>
        <v>531</v>
      </c>
      <c r="C532" s="56" t="s">
        <v>143</v>
      </c>
      <c r="D532" s="57" t="str">
        <f t="shared" si="24"/>
        <v>Yin</v>
      </c>
      <c r="E532" s="56" t="str">
        <f t="shared" si="25"/>
        <v>XuJia Yin</v>
      </c>
      <c r="F532" s="56">
        <v>2</v>
      </c>
    </row>
    <row r="533" spans="1:6" x14ac:dyDescent="0.25">
      <c r="A533" s="56" t="s">
        <v>41</v>
      </c>
      <c r="B533" s="56">
        <f t="shared" si="26"/>
        <v>532</v>
      </c>
      <c r="C533" s="56" t="s">
        <v>144</v>
      </c>
      <c r="D533" s="57" t="str">
        <f t="shared" si="24"/>
        <v>Mao</v>
      </c>
      <c r="E533" s="56" t="str">
        <f t="shared" si="25"/>
        <v>XuYi Mao</v>
      </c>
      <c r="F533" s="56">
        <v>1</v>
      </c>
    </row>
    <row r="534" spans="1:6" x14ac:dyDescent="0.25">
      <c r="A534" s="56" t="s">
        <v>41</v>
      </c>
      <c r="B534" s="56">
        <f t="shared" si="26"/>
        <v>533</v>
      </c>
      <c r="C534" s="56" t="s">
        <v>134</v>
      </c>
      <c r="D534" s="57" t="str">
        <f t="shared" si="24"/>
        <v>Chen</v>
      </c>
      <c r="E534" s="56" t="str">
        <f t="shared" si="25"/>
        <v>XuBing Chen</v>
      </c>
      <c r="F534" s="56">
        <v>3</v>
      </c>
    </row>
    <row r="535" spans="1:6" x14ac:dyDescent="0.25">
      <c r="A535" s="56" t="s">
        <v>41</v>
      </c>
      <c r="B535" s="56">
        <f t="shared" si="26"/>
        <v>534</v>
      </c>
      <c r="C535" s="56" t="s">
        <v>135</v>
      </c>
      <c r="D535" s="57" t="str">
        <f t="shared" si="24"/>
        <v>Si</v>
      </c>
      <c r="E535" s="56" t="str">
        <f t="shared" si="25"/>
        <v>XuDing Si</v>
      </c>
      <c r="F535" s="56">
        <v>3</v>
      </c>
    </row>
    <row r="536" spans="1:6" x14ac:dyDescent="0.25">
      <c r="A536" s="56" t="s">
        <v>41</v>
      </c>
      <c r="B536" s="56">
        <f t="shared" si="26"/>
        <v>535</v>
      </c>
      <c r="C536" s="56" t="s">
        <v>88</v>
      </c>
      <c r="D536" s="57" t="str">
        <f t="shared" si="24"/>
        <v>Wu</v>
      </c>
      <c r="E536" s="56" t="str">
        <f t="shared" si="25"/>
        <v>XuWu Wu</v>
      </c>
      <c r="F536" s="56">
        <v>4</v>
      </c>
    </row>
    <row r="537" spans="1:6" x14ac:dyDescent="0.25">
      <c r="A537" s="56" t="s">
        <v>41</v>
      </c>
      <c r="B537" s="56">
        <f t="shared" si="26"/>
        <v>536</v>
      </c>
      <c r="C537" s="56" t="s">
        <v>91</v>
      </c>
      <c r="D537" s="57" t="str">
        <f t="shared" si="24"/>
        <v>Wei</v>
      </c>
      <c r="E537" s="56" t="str">
        <f t="shared" si="25"/>
        <v>XuJi Wei</v>
      </c>
      <c r="F537" s="56">
        <v>5</v>
      </c>
    </row>
    <row r="538" spans="1:6" x14ac:dyDescent="0.25">
      <c r="A538" s="56" t="s">
        <v>41</v>
      </c>
      <c r="B538" s="56">
        <f t="shared" si="26"/>
        <v>537</v>
      </c>
      <c r="C538" s="56" t="s">
        <v>138</v>
      </c>
      <c r="D538" s="57" t="str">
        <f t="shared" si="24"/>
        <v>Shen</v>
      </c>
      <c r="E538" s="56" t="str">
        <f t="shared" si="25"/>
        <v>XuGeng Shen</v>
      </c>
      <c r="F538" s="56">
        <v>2</v>
      </c>
    </row>
    <row r="539" spans="1:6" x14ac:dyDescent="0.25">
      <c r="A539" s="56" t="s">
        <v>41</v>
      </c>
      <c r="B539" s="56">
        <f t="shared" si="26"/>
        <v>538</v>
      </c>
      <c r="C539" s="56" t="s">
        <v>97</v>
      </c>
      <c r="D539" s="57" t="str">
        <f t="shared" si="24"/>
        <v>You</v>
      </c>
      <c r="E539" s="56" t="str">
        <f t="shared" si="25"/>
        <v>XuXin You</v>
      </c>
      <c r="F539" s="56">
        <v>2</v>
      </c>
    </row>
    <row r="540" spans="1:6" x14ac:dyDescent="0.25">
      <c r="A540" s="56" t="s">
        <v>41</v>
      </c>
      <c r="B540" s="56">
        <f t="shared" si="26"/>
        <v>539</v>
      </c>
      <c r="C540" s="56" t="s">
        <v>101</v>
      </c>
      <c r="D540" s="57" t="str">
        <f t="shared" si="24"/>
        <v>Xu</v>
      </c>
      <c r="E540" s="56" t="str">
        <f t="shared" si="25"/>
        <v>XuRen Xu</v>
      </c>
      <c r="F540" s="56">
        <v>2</v>
      </c>
    </row>
    <row r="541" spans="1:6" x14ac:dyDescent="0.25">
      <c r="A541" s="56" t="s">
        <v>41</v>
      </c>
      <c r="B541" s="56">
        <f t="shared" si="26"/>
        <v>540</v>
      </c>
      <c r="C541" s="56" t="s">
        <v>87</v>
      </c>
      <c r="D541" s="57" t="str">
        <f t="shared" si="24"/>
        <v>Hai</v>
      </c>
      <c r="E541" s="56" t="str">
        <f t="shared" si="25"/>
        <v>XuGui Hai</v>
      </c>
      <c r="F541" s="56">
        <v>1</v>
      </c>
    </row>
    <row r="542" spans="1:6" x14ac:dyDescent="0.25">
      <c r="A542" s="56" t="s">
        <v>42</v>
      </c>
      <c r="B542" s="56">
        <f t="shared" si="26"/>
        <v>541</v>
      </c>
      <c r="C542" s="56" t="s">
        <v>85</v>
      </c>
      <c r="D542" s="57" t="str">
        <f>RIGHT(C542,LEN(C542)-SEARCH(" ",C542,1))</f>
        <v>Zi</v>
      </c>
      <c r="E542" s="56" t="str">
        <f t="shared" si="25"/>
        <v>HaiJia Zi</v>
      </c>
      <c r="F542" s="56">
        <v>4</v>
      </c>
    </row>
    <row r="543" spans="1:6" x14ac:dyDescent="0.25">
      <c r="A543" s="56" t="s">
        <v>42</v>
      </c>
      <c r="B543" s="56">
        <f t="shared" si="26"/>
        <v>542</v>
      </c>
      <c r="C543" s="56" t="s">
        <v>86</v>
      </c>
      <c r="D543" s="57" t="str">
        <f t="shared" ref="D543:D601" si="27">RIGHT(C543,LEN(C543)-SEARCH(" ",C543,1))</f>
        <v>Chou</v>
      </c>
      <c r="E543" s="56" t="str">
        <f t="shared" si="25"/>
        <v>HaiYi Chou</v>
      </c>
      <c r="F543" s="56">
        <v>2</v>
      </c>
    </row>
    <row r="544" spans="1:6" x14ac:dyDescent="0.25">
      <c r="A544" s="56" t="s">
        <v>42</v>
      </c>
      <c r="B544" s="56">
        <f t="shared" si="26"/>
        <v>543</v>
      </c>
      <c r="C544" s="56" t="s">
        <v>90</v>
      </c>
      <c r="D544" s="57" t="str">
        <f t="shared" si="27"/>
        <v>Yin</v>
      </c>
      <c r="E544" s="56" t="str">
        <f t="shared" si="25"/>
        <v>HaiBing Yin</v>
      </c>
      <c r="F544" s="56">
        <v>2</v>
      </c>
    </row>
    <row r="545" spans="1:6" x14ac:dyDescent="0.25">
      <c r="A545" s="56" t="s">
        <v>42</v>
      </c>
      <c r="B545" s="56">
        <f t="shared" si="26"/>
        <v>544</v>
      </c>
      <c r="C545" s="56" t="s">
        <v>93</v>
      </c>
      <c r="D545" s="57" t="str">
        <f t="shared" si="27"/>
        <v>Mao</v>
      </c>
      <c r="E545" s="56" t="str">
        <f t="shared" si="25"/>
        <v>HaiDing Mao</v>
      </c>
      <c r="F545" s="56">
        <v>4</v>
      </c>
    </row>
    <row r="546" spans="1:6" x14ac:dyDescent="0.25">
      <c r="A546" s="56" t="s">
        <v>42</v>
      </c>
      <c r="B546" s="56">
        <f t="shared" si="26"/>
        <v>545</v>
      </c>
      <c r="C546" s="56" t="s">
        <v>96</v>
      </c>
      <c r="D546" s="57" t="str">
        <f t="shared" si="27"/>
        <v>Chen</v>
      </c>
      <c r="E546" s="56" t="str">
        <f t="shared" si="25"/>
        <v>HaiWu Chen</v>
      </c>
      <c r="F546" s="56">
        <v>1</v>
      </c>
    </row>
    <row r="547" spans="1:6" x14ac:dyDescent="0.25">
      <c r="A547" s="56" t="s">
        <v>42</v>
      </c>
      <c r="B547" s="56">
        <f t="shared" si="26"/>
        <v>546</v>
      </c>
      <c r="C547" s="56" t="s">
        <v>99</v>
      </c>
      <c r="D547" s="57" t="str">
        <f t="shared" si="27"/>
        <v>Si</v>
      </c>
      <c r="E547" s="56" t="str">
        <f t="shared" si="25"/>
        <v>HaiJi Si</v>
      </c>
      <c r="F547" s="56">
        <v>2</v>
      </c>
    </row>
    <row r="548" spans="1:6" x14ac:dyDescent="0.25">
      <c r="A548" s="56" t="s">
        <v>42</v>
      </c>
      <c r="B548" s="56">
        <f t="shared" si="26"/>
        <v>547</v>
      </c>
      <c r="C548" s="56" t="s">
        <v>102</v>
      </c>
      <c r="D548" s="57" t="str">
        <f t="shared" si="27"/>
        <v>Wu</v>
      </c>
      <c r="E548" s="56" t="str">
        <f t="shared" si="25"/>
        <v>HaiGeng Wu</v>
      </c>
      <c r="F548" s="56">
        <v>4</v>
      </c>
    </row>
    <row r="549" spans="1:6" x14ac:dyDescent="0.25">
      <c r="A549" s="56" t="s">
        <v>42</v>
      </c>
      <c r="B549" s="56">
        <f t="shared" si="26"/>
        <v>548</v>
      </c>
      <c r="C549" s="56" t="s">
        <v>104</v>
      </c>
      <c r="D549" s="57" t="str">
        <f t="shared" si="27"/>
        <v>Wei</v>
      </c>
      <c r="E549" s="56" t="str">
        <f t="shared" si="25"/>
        <v>HaiXin Wei</v>
      </c>
      <c r="F549" s="56">
        <v>4</v>
      </c>
    </row>
    <row r="550" spans="1:6" x14ac:dyDescent="0.25">
      <c r="A550" s="56" t="s">
        <v>42</v>
      </c>
      <c r="B550" s="56">
        <f t="shared" si="26"/>
        <v>549</v>
      </c>
      <c r="C550" s="56" t="s">
        <v>94</v>
      </c>
      <c r="D550" s="57" t="str">
        <f t="shared" si="27"/>
        <v>Shen</v>
      </c>
      <c r="E550" s="56" t="str">
        <f t="shared" si="25"/>
        <v>HaiRen Shen</v>
      </c>
      <c r="F550" s="56">
        <v>3</v>
      </c>
    </row>
    <row r="551" spans="1:6" x14ac:dyDescent="0.25">
      <c r="A551" s="56" t="s">
        <v>42</v>
      </c>
      <c r="B551" s="56">
        <f t="shared" si="26"/>
        <v>550</v>
      </c>
      <c r="C551" s="56" t="s">
        <v>98</v>
      </c>
      <c r="D551" s="57" t="str">
        <f t="shared" si="27"/>
        <v>You</v>
      </c>
      <c r="E551" s="56" t="str">
        <f t="shared" si="25"/>
        <v>HaiGui You</v>
      </c>
      <c r="F551" s="56">
        <v>4</v>
      </c>
    </row>
    <row r="552" spans="1:6" x14ac:dyDescent="0.25">
      <c r="A552" s="56" t="s">
        <v>42</v>
      </c>
      <c r="B552" s="56">
        <f t="shared" si="26"/>
        <v>551</v>
      </c>
      <c r="C552" s="56" t="s">
        <v>109</v>
      </c>
      <c r="D552" s="57" t="str">
        <f t="shared" si="27"/>
        <v>Xu</v>
      </c>
      <c r="E552" s="56" t="str">
        <f t="shared" si="25"/>
        <v>HaiJia Xu</v>
      </c>
      <c r="F552" s="56">
        <v>5</v>
      </c>
    </row>
    <row r="553" spans="1:6" x14ac:dyDescent="0.25">
      <c r="A553" s="56" t="s">
        <v>42</v>
      </c>
      <c r="B553" s="56">
        <f t="shared" si="26"/>
        <v>552</v>
      </c>
      <c r="C553" s="56" t="s">
        <v>111</v>
      </c>
      <c r="D553" s="57" t="str">
        <f t="shared" si="27"/>
        <v>Hai</v>
      </c>
      <c r="E553" s="56" t="str">
        <f t="shared" si="25"/>
        <v>HaiYi Hai</v>
      </c>
      <c r="F553" s="56">
        <v>3</v>
      </c>
    </row>
    <row r="554" spans="1:6" x14ac:dyDescent="0.25">
      <c r="A554" s="56" t="s">
        <v>42</v>
      </c>
      <c r="B554" s="56">
        <f t="shared" si="26"/>
        <v>553</v>
      </c>
      <c r="C554" s="56" t="s">
        <v>105</v>
      </c>
      <c r="D554" s="57" t="str">
        <f t="shared" si="27"/>
        <v>Zi</v>
      </c>
      <c r="E554" s="56" t="str">
        <f t="shared" si="25"/>
        <v>HaiBing Zi</v>
      </c>
      <c r="F554" s="56">
        <v>2</v>
      </c>
    </row>
    <row r="555" spans="1:6" x14ac:dyDescent="0.25">
      <c r="A555" s="56" t="s">
        <v>42</v>
      </c>
      <c r="B555" s="56">
        <f t="shared" si="26"/>
        <v>554</v>
      </c>
      <c r="C555" s="56" t="s">
        <v>106</v>
      </c>
      <c r="D555" s="57" t="str">
        <f t="shared" si="27"/>
        <v>Chou</v>
      </c>
      <c r="E555" s="56" t="str">
        <f t="shared" si="25"/>
        <v>HaiDing Chou</v>
      </c>
      <c r="F555" s="56">
        <v>1</v>
      </c>
    </row>
    <row r="556" spans="1:6" x14ac:dyDescent="0.25">
      <c r="A556" s="56" t="s">
        <v>42</v>
      </c>
      <c r="B556" s="56">
        <f t="shared" si="26"/>
        <v>555</v>
      </c>
      <c r="C556" s="56" t="s">
        <v>114</v>
      </c>
      <c r="D556" s="57" t="str">
        <f t="shared" si="27"/>
        <v>Yin</v>
      </c>
      <c r="E556" s="56" t="str">
        <f t="shared" si="25"/>
        <v>HaiWu Yin</v>
      </c>
      <c r="F556" s="56">
        <v>2</v>
      </c>
    </row>
    <row r="557" spans="1:6" x14ac:dyDescent="0.25">
      <c r="A557" s="56" t="s">
        <v>42</v>
      </c>
      <c r="B557" s="56">
        <f t="shared" si="26"/>
        <v>556</v>
      </c>
      <c r="C557" s="56" t="s">
        <v>115</v>
      </c>
      <c r="D557" s="57" t="str">
        <f t="shared" si="27"/>
        <v>Mao</v>
      </c>
      <c r="E557" s="56" t="str">
        <f t="shared" si="25"/>
        <v>HaiJi Mao</v>
      </c>
      <c r="F557" s="56">
        <v>5</v>
      </c>
    </row>
    <row r="558" spans="1:6" x14ac:dyDescent="0.25">
      <c r="A558" s="56" t="s">
        <v>42</v>
      </c>
      <c r="B558" s="56">
        <f t="shared" si="26"/>
        <v>557</v>
      </c>
      <c r="C558" s="56" t="s">
        <v>112</v>
      </c>
      <c r="D558" s="57" t="str">
        <f t="shared" si="27"/>
        <v>Chen</v>
      </c>
      <c r="E558" s="56" t="str">
        <f t="shared" si="25"/>
        <v>HaiGeng Chen</v>
      </c>
      <c r="F558" s="56">
        <v>2</v>
      </c>
    </row>
    <row r="559" spans="1:6" x14ac:dyDescent="0.25">
      <c r="A559" s="56" t="s">
        <v>42</v>
      </c>
      <c r="B559" s="56">
        <f t="shared" si="26"/>
        <v>558</v>
      </c>
      <c r="C559" s="56" t="s">
        <v>113</v>
      </c>
      <c r="D559" s="57" t="str">
        <f t="shared" si="27"/>
        <v>Si</v>
      </c>
      <c r="E559" s="56" t="str">
        <f t="shared" si="25"/>
        <v>HaiXin Si</v>
      </c>
      <c r="F559" s="56">
        <v>2</v>
      </c>
    </row>
    <row r="560" spans="1:6" x14ac:dyDescent="0.25">
      <c r="A560" s="56" t="s">
        <v>42</v>
      </c>
      <c r="B560" s="56">
        <f t="shared" si="26"/>
        <v>559</v>
      </c>
      <c r="C560" s="56" t="s">
        <v>89</v>
      </c>
      <c r="D560" s="57" t="str">
        <f t="shared" si="27"/>
        <v>Wu</v>
      </c>
      <c r="E560" s="56" t="str">
        <f t="shared" si="25"/>
        <v>HaiRen Wu</v>
      </c>
      <c r="F560" s="56">
        <v>4</v>
      </c>
    </row>
    <row r="561" spans="1:6" x14ac:dyDescent="0.25">
      <c r="A561" s="56" t="s">
        <v>42</v>
      </c>
      <c r="B561" s="56">
        <f t="shared" si="26"/>
        <v>560</v>
      </c>
      <c r="C561" s="56" t="s">
        <v>92</v>
      </c>
      <c r="D561" s="57" t="str">
        <f t="shared" si="27"/>
        <v>Wei</v>
      </c>
      <c r="E561" s="56" t="str">
        <f t="shared" si="25"/>
        <v>HaiGui Wei</v>
      </c>
      <c r="F561" s="56">
        <v>5</v>
      </c>
    </row>
    <row r="562" spans="1:6" x14ac:dyDescent="0.25">
      <c r="A562" s="56" t="s">
        <v>42</v>
      </c>
      <c r="B562" s="56">
        <f t="shared" si="26"/>
        <v>561</v>
      </c>
      <c r="C562" s="56" t="s">
        <v>116</v>
      </c>
      <c r="D562" s="57" t="str">
        <f t="shared" si="27"/>
        <v>Shen</v>
      </c>
      <c r="E562" s="56" t="str">
        <f t="shared" si="25"/>
        <v>HaiJia Shen</v>
      </c>
      <c r="F562" s="56">
        <v>5</v>
      </c>
    </row>
    <row r="563" spans="1:6" x14ac:dyDescent="0.25">
      <c r="A563" s="56" t="s">
        <v>42</v>
      </c>
      <c r="B563" s="56">
        <f t="shared" si="26"/>
        <v>562</v>
      </c>
      <c r="C563" s="56" t="s">
        <v>117</v>
      </c>
      <c r="D563" s="57" t="str">
        <f t="shared" si="27"/>
        <v>You</v>
      </c>
      <c r="E563" s="56" t="str">
        <f t="shared" si="25"/>
        <v>HaiYi You</v>
      </c>
      <c r="F563" s="56">
        <v>5</v>
      </c>
    </row>
    <row r="564" spans="1:6" x14ac:dyDescent="0.25">
      <c r="A564" s="56" t="s">
        <v>42</v>
      </c>
      <c r="B564" s="56">
        <f t="shared" si="26"/>
        <v>563</v>
      </c>
      <c r="C564" s="56" t="s">
        <v>100</v>
      </c>
      <c r="D564" s="57" t="str">
        <f t="shared" si="27"/>
        <v>Xu</v>
      </c>
      <c r="E564" s="56" t="str">
        <f t="shared" si="25"/>
        <v>HaiBing Xu</v>
      </c>
      <c r="F564" s="56">
        <v>1</v>
      </c>
    </row>
    <row r="565" spans="1:6" x14ac:dyDescent="0.25">
      <c r="A565" s="56" t="s">
        <v>42</v>
      </c>
      <c r="B565" s="56">
        <f t="shared" si="26"/>
        <v>564</v>
      </c>
      <c r="C565" s="56" t="s">
        <v>103</v>
      </c>
      <c r="D565" s="57" t="str">
        <f t="shared" si="27"/>
        <v>Hai</v>
      </c>
      <c r="E565" s="56" t="str">
        <f t="shared" si="25"/>
        <v>HaiDing Hai</v>
      </c>
      <c r="F565" s="56">
        <v>2</v>
      </c>
    </row>
    <row r="566" spans="1:6" x14ac:dyDescent="0.25">
      <c r="A566" s="56" t="s">
        <v>42</v>
      </c>
      <c r="B566" s="56">
        <f t="shared" si="26"/>
        <v>565</v>
      </c>
      <c r="C566" s="56" t="s">
        <v>123</v>
      </c>
      <c r="D566" s="57" t="str">
        <f t="shared" si="27"/>
        <v>Zi</v>
      </c>
      <c r="E566" s="56" t="str">
        <f t="shared" si="25"/>
        <v>HaiWu Zi</v>
      </c>
      <c r="F566" s="56">
        <v>2</v>
      </c>
    </row>
    <row r="567" spans="1:6" x14ac:dyDescent="0.25">
      <c r="A567" s="56" t="s">
        <v>42</v>
      </c>
      <c r="B567" s="56">
        <f t="shared" si="26"/>
        <v>566</v>
      </c>
      <c r="C567" s="56" t="s">
        <v>107</v>
      </c>
      <c r="D567" s="57" t="str">
        <f t="shared" si="27"/>
        <v>Chou</v>
      </c>
      <c r="E567" s="56" t="str">
        <f t="shared" si="25"/>
        <v>HaiJi Chou</v>
      </c>
      <c r="F567" s="56">
        <v>2</v>
      </c>
    </row>
    <row r="568" spans="1:6" x14ac:dyDescent="0.25">
      <c r="A568" s="56" t="s">
        <v>42</v>
      </c>
      <c r="B568" s="56">
        <f t="shared" si="26"/>
        <v>567</v>
      </c>
      <c r="C568" s="56" t="s">
        <v>108</v>
      </c>
      <c r="D568" s="57" t="str">
        <f t="shared" si="27"/>
        <v>Yin</v>
      </c>
      <c r="E568" s="56" t="str">
        <f t="shared" si="25"/>
        <v>HaiGeng Yin</v>
      </c>
      <c r="F568" s="56">
        <v>4</v>
      </c>
    </row>
    <row r="569" spans="1:6" x14ac:dyDescent="0.25">
      <c r="A569" s="56" t="s">
        <v>42</v>
      </c>
      <c r="B569" s="56">
        <f t="shared" si="26"/>
        <v>568</v>
      </c>
      <c r="C569" s="56" t="s">
        <v>110</v>
      </c>
      <c r="D569" s="57" t="str">
        <f t="shared" si="27"/>
        <v>Mao</v>
      </c>
      <c r="E569" s="56" t="str">
        <f t="shared" si="25"/>
        <v>HaiXin Mao</v>
      </c>
      <c r="F569" s="56">
        <v>5</v>
      </c>
    </row>
    <row r="570" spans="1:6" x14ac:dyDescent="0.25">
      <c r="A570" s="56" t="s">
        <v>42</v>
      </c>
      <c r="B570" s="56">
        <f t="shared" si="26"/>
        <v>569</v>
      </c>
      <c r="C570" s="56" t="s">
        <v>122</v>
      </c>
      <c r="D570" s="57" t="str">
        <f t="shared" si="27"/>
        <v>Chen</v>
      </c>
      <c r="E570" s="56" t="str">
        <f t="shared" si="25"/>
        <v>HaiRen Chen</v>
      </c>
      <c r="F570" s="56">
        <v>2</v>
      </c>
    </row>
    <row r="571" spans="1:6" x14ac:dyDescent="0.25">
      <c r="A571" s="56" t="s">
        <v>42</v>
      </c>
      <c r="B571" s="56">
        <f t="shared" si="26"/>
        <v>570</v>
      </c>
      <c r="C571" s="56" t="s">
        <v>124</v>
      </c>
      <c r="D571" s="57" t="str">
        <f t="shared" si="27"/>
        <v>Si</v>
      </c>
      <c r="E571" s="56" t="str">
        <f t="shared" si="25"/>
        <v>HaiGui Si</v>
      </c>
      <c r="F571" s="56">
        <v>2</v>
      </c>
    </row>
    <row r="572" spans="1:6" x14ac:dyDescent="0.25">
      <c r="A572" s="56" t="s">
        <v>42</v>
      </c>
      <c r="B572" s="56">
        <f t="shared" si="26"/>
        <v>571</v>
      </c>
      <c r="C572" s="56" t="s">
        <v>125</v>
      </c>
      <c r="D572" s="57" t="str">
        <f t="shared" si="27"/>
        <v>Wu</v>
      </c>
      <c r="E572" s="56" t="str">
        <f t="shared" si="25"/>
        <v>HaiJia Wu</v>
      </c>
      <c r="F572" s="56">
        <v>5</v>
      </c>
    </row>
    <row r="573" spans="1:6" x14ac:dyDescent="0.25">
      <c r="A573" s="56" t="s">
        <v>42</v>
      </c>
      <c r="B573" s="56">
        <f t="shared" si="26"/>
        <v>572</v>
      </c>
      <c r="C573" s="56" t="s">
        <v>126</v>
      </c>
      <c r="D573" s="57" t="str">
        <f t="shared" si="27"/>
        <v>Wei</v>
      </c>
      <c r="E573" s="56" t="str">
        <f t="shared" si="25"/>
        <v>HaiYi Wei</v>
      </c>
      <c r="F573" s="56">
        <v>2</v>
      </c>
    </row>
    <row r="574" spans="1:6" x14ac:dyDescent="0.25">
      <c r="A574" s="56" t="s">
        <v>42</v>
      </c>
      <c r="B574" s="56">
        <f t="shared" si="26"/>
        <v>573</v>
      </c>
      <c r="C574" s="56" t="s">
        <v>129</v>
      </c>
      <c r="D574" s="57" t="str">
        <f t="shared" si="27"/>
        <v>Shen</v>
      </c>
      <c r="E574" s="56" t="str">
        <f t="shared" si="25"/>
        <v>HaiBing Shen</v>
      </c>
      <c r="F574" s="56">
        <v>3</v>
      </c>
    </row>
    <row r="575" spans="1:6" x14ac:dyDescent="0.25">
      <c r="A575" s="56" t="s">
        <v>42</v>
      </c>
      <c r="B575" s="56">
        <f t="shared" si="26"/>
        <v>574</v>
      </c>
      <c r="C575" s="56" t="s">
        <v>131</v>
      </c>
      <c r="D575" s="57" t="str">
        <f t="shared" si="27"/>
        <v>You</v>
      </c>
      <c r="E575" s="56" t="str">
        <f t="shared" si="25"/>
        <v>HaiDing You</v>
      </c>
      <c r="F575" s="56">
        <v>4</v>
      </c>
    </row>
    <row r="576" spans="1:6" x14ac:dyDescent="0.25">
      <c r="A576" s="56" t="s">
        <v>42</v>
      </c>
      <c r="B576" s="56">
        <f t="shared" si="26"/>
        <v>575</v>
      </c>
      <c r="C576" s="56" t="s">
        <v>118</v>
      </c>
      <c r="D576" s="57" t="str">
        <f t="shared" si="27"/>
        <v>Xu</v>
      </c>
      <c r="E576" s="56" t="str">
        <f t="shared" si="25"/>
        <v>HaiWu Xu</v>
      </c>
      <c r="F576" s="56">
        <v>1</v>
      </c>
    </row>
    <row r="577" spans="1:6" x14ac:dyDescent="0.25">
      <c r="A577" s="56" t="s">
        <v>42</v>
      </c>
      <c r="B577" s="56">
        <f t="shared" si="26"/>
        <v>576</v>
      </c>
      <c r="C577" s="56" t="s">
        <v>119</v>
      </c>
      <c r="D577" s="57" t="str">
        <f t="shared" si="27"/>
        <v>Hai</v>
      </c>
      <c r="E577" s="56" t="str">
        <f t="shared" si="25"/>
        <v>HaiJi Hai</v>
      </c>
      <c r="F577" s="56">
        <v>3</v>
      </c>
    </row>
    <row r="578" spans="1:6" x14ac:dyDescent="0.25">
      <c r="A578" s="56" t="s">
        <v>42</v>
      </c>
      <c r="B578" s="56">
        <f t="shared" si="26"/>
        <v>577</v>
      </c>
      <c r="C578" s="56" t="s">
        <v>120</v>
      </c>
      <c r="D578" s="57" t="str">
        <f t="shared" si="27"/>
        <v>Zi</v>
      </c>
      <c r="E578" s="56" t="str">
        <f t="shared" si="25"/>
        <v>HaiGeng Zi</v>
      </c>
      <c r="F578" s="56">
        <v>2</v>
      </c>
    </row>
    <row r="579" spans="1:6" x14ac:dyDescent="0.25">
      <c r="A579" s="56" t="s">
        <v>42</v>
      </c>
      <c r="B579" s="56">
        <f t="shared" si="26"/>
        <v>578</v>
      </c>
      <c r="C579" s="56" t="s">
        <v>121</v>
      </c>
      <c r="D579" s="57" t="str">
        <f t="shared" si="27"/>
        <v>Chou</v>
      </c>
      <c r="E579" s="56" t="str">
        <f t="shared" ref="E579:E642" si="28">CONCATENATE(A579,C579)</f>
        <v>HaiXin Chou</v>
      </c>
      <c r="F579" s="56">
        <v>2</v>
      </c>
    </row>
    <row r="580" spans="1:6" x14ac:dyDescent="0.25">
      <c r="A580" s="56" t="s">
        <v>42</v>
      </c>
      <c r="B580" s="56">
        <f t="shared" ref="B580:B643" si="29">B579+1</f>
        <v>579</v>
      </c>
      <c r="C580" s="56" t="s">
        <v>132</v>
      </c>
      <c r="D580" s="57" t="str">
        <f t="shared" si="27"/>
        <v>Yin</v>
      </c>
      <c r="E580" s="56" t="str">
        <f t="shared" si="28"/>
        <v>HaiRen Yin</v>
      </c>
      <c r="F580" s="56">
        <v>4</v>
      </c>
    </row>
    <row r="581" spans="1:6" x14ac:dyDescent="0.25">
      <c r="A581" s="56" t="s">
        <v>42</v>
      </c>
      <c r="B581" s="56">
        <f t="shared" si="29"/>
        <v>580</v>
      </c>
      <c r="C581" s="56" t="s">
        <v>133</v>
      </c>
      <c r="D581" s="57" t="str">
        <f t="shared" si="27"/>
        <v>Mao</v>
      </c>
      <c r="E581" s="56" t="str">
        <f t="shared" si="28"/>
        <v>HaiGui Mao</v>
      </c>
      <c r="F581" s="56">
        <v>4</v>
      </c>
    </row>
    <row r="582" spans="1:6" x14ac:dyDescent="0.25">
      <c r="A582" s="56" t="s">
        <v>42</v>
      </c>
      <c r="B582" s="56">
        <f t="shared" si="29"/>
        <v>581</v>
      </c>
      <c r="C582" s="56" t="s">
        <v>139</v>
      </c>
      <c r="D582" s="57" t="str">
        <f t="shared" si="27"/>
        <v>Chen</v>
      </c>
      <c r="E582" s="56" t="str">
        <f t="shared" si="28"/>
        <v>HaiJia Chen</v>
      </c>
      <c r="F582" s="56">
        <v>5</v>
      </c>
    </row>
    <row r="583" spans="1:6" x14ac:dyDescent="0.25">
      <c r="A583" s="56" t="s">
        <v>42</v>
      </c>
      <c r="B583" s="56">
        <f t="shared" si="29"/>
        <v>582</v>
      </c>
      <c r="C583" s="56" t="s">
        <v>140</v>
      </c>
      <c r="D583" s="57" t="str">
        <f t="shared" si="27"/>
        <v>Si</v>
      </c>
      <c r="E583" s="56" t="str">
        <f t="shared" si="28"/>
        <v>HaiYi Si</v>
      </c>
      <c r="F583" s="56">
        <v>4</v>
      </c>
    </row>
    <row r="584" spans="1:6" x14ac:dyDescent="0.25">
      <c r="A584" s="56" t="s">
        <v>42</v>
      </c>
      <c r="B584" s="56">
        <f t="shared" si="29"/>
        <v>583</v>
      </c>
      <c r="C584" s="56" t="s">
        <v>136</v>
      </c>
      <c r="D584" s="57" t="str">
        <f t="shared" si="27"/>
        <v>Wu</v>
      </c>
      <c r="E584" s="56" t="str">
        <f t="shared" si="28"/>
        <v>HaiBing Wu</v>
      </c>
      <c r="F584" s="56">
        <v>1</v>
      </c>
    </row>
    <row r="585" spans="1:6" x14ac:dyDescent="0.25">
      <c r="A585" s="56" t="s">
        <v>42</v>
      </c>
      <c r="B585" s="56">
        <f t="shared" si="29"/>
        <v>584</v>
      </c>
      <c r="C585" s="56" t="s">
        <v>137</v>
      </c>
      <c r="D585" s="57" t="str">
        <f t="shared" si="27"/>
        <v>Wei</v>
      </c>
      <c r="E585" s="56" t="str">
        <f t="shared" si="28"/>
        <v>HaiDing Wei</v>
      </c>
      <c r="F585" s="56">
        <v>4</v>
      </c>
    </row>
    <row r="586" spans="1:6" x14ac:dyDescent="0.25">
      <c r="A586" s="56" t="s">
        <v>42</v>
      </c>
      <c r="B586" s="56">
        <f t="shared" si="29"/>
        <v>585</v>
      </c>
      <c r="C586" s="56" t="s">
        <v>95</v>
      </c>
      <c r="D586" s="57" t="str">
        <f t="shared" si="27"/>
        <v>Shen</v>
      </c>
      <c r="E586" s="56" t="str">
        <f t="shared" si="28"/>
        <v>HaiWu Shen</v>
      </c>
      <c r="F586" s="56">
        <v>3</v>
      </c>
    </row>
    <row r="587" spans="1:6" x14ac:dyDescent="0.25">
      <c r="A587" s="56" t="s">
        <v>42</v>
      </c>
      <c r="B587" s="56">
        <f t="shared" si="29"/>
        <v>586</v>
      </c>
      <c r="C587" s="56" t="s">
        <v>127</v>
      </c>
      <c r="D587" s="57" t="str">
        <f t="shared" si="27"/>
        <v>You</v>
      </c>
      <c r="E587" s="56" t="str">
        <f t="shared" si="28"/>
        <v>HaiJi You</v>
      </c>
      <c r="F587" s="56">
        <v>2</v>
      </c>
    </row>
    <row r="588" spans="1:6" x14ac:dyDescent="0.25">
      <c r="A588" s="56" t="s">
        <v>42</v>
      </c>
      <c r="B588" s="56">
        <f t="shared" si="29"/>
        <v>587</v>
      </c>
      <c r="C588" s="56" t="s">
        <v>141</v>
      </c>
      <c r="D588" s="57" t="str">
        <f t="shared" si="27"/>
        <v>Xu</v>
      </c>
      <c r="E588" s="56" t="str">
        <f t="shared" si="28"/>
        <v>HaiGeng Xu</v>
      </c>
      <c r="F588" s="56">
        <v>2</v>
      </c>
    </row>
    <row r="589" spans="1:6" x14ac:dyDescent="0.25">
      <c r="A589" s="56" t="s">
        <v>42</v>
      </c>
      <c r="B589" s="56">
        <f t="shared" si="29"/>
        <v>588</v>
      </c>
      <c r="C589" s="56" t="s">
        <v>142</v>
      </c>
      <c r="D589" s="57" t="str">
        <f t="shared" si="27"/>
        <v>Hai</v>
      </c>
      <c r="E589" s="56" t="str">
        <f t="shared" si="28"/>
        <v>HaiXin Hai</v>
      </c>
      <c r="F589" s="56">
        <v>2</v>
      </c>
    </row>
    <row r="590" spans="1:6" x14ac:dyDescent="0.25">
      <c r="A590" s="56" t="s">
        <v>42</v>
      </c>
      <c r="B590" s="56">
        <f t="shared" si="29"/>
        <v>589</v>
      </c>
      <c r="C590" s="56" t="s">
        <v>128</v>
      </c>
      <c r="D590" s="57" t="str">
        <f t="shared" si="27"/>
        <v>Zi</v>
      </c>
      <c r="E590" s="56" t="str">
        <f t="shared" si="28"/>
        <v>HaiRen Zi</v>
      </c>
      <c r="F590" s="56">
        <v>2</v>
      </c>
    </row>
    <row r="591" spans="1:6" x14ac:dyDescent="0.25">
      <c r="A591" s="56" t="s">
        <v>42</v>
      </c>
      <c r="B591" s="56">
        <f t="shared" si="29"/>
        <v>590</v>
      </c>
      <c r="C591" s="56" t="s">
        <v>130</v>
      </c>
      <c r="D591" s="57" t="str">
        <f t="shared" si="27"/>
        <v>Chou</v>
      </c>
      <c r="E591" s="56" t="str">
        <f t="shared" si="28"/>
        <v>HaiGui Chou</v>
      </c>
      <c r="F591" s="56">
        <v>1</v>
      </c>
    </row>
    <row r="592" spans="1:6" x14ac:dyDescent="0.25">
      <c r="A592" s="56" t="s">
        <v>42</v>
      </c>
      <c r="B592" s="56">
        <f t="shared" si="29"/>
        <v>591</v>
      </c>
      <c r="C592" s="56" t="s">
        <v>143</v>
      </c>
      <c r="D592" s="57" t="str">
        <f t="shared" si="27"/>
        <v>Yin</v>
      </c>
      <c r="E592" s="56" t="str">
        <f t="shared" si="28"/>
        <v>HaiJia Yin</v>
      </c>
      <c r="F592" s="56">
        <v>5</v>
      </c>
    </row>
    <row r="593" spans="1:6" x14ac:dyDescent="0.25">
      <c r="A593" s="56" t="s">
        <v>42</v>
      </c>
      <c r="B593" s="56">
        <f t="shared" si="29"/>
        <v>592</v>
      </c>
      <c r="C593" s="56" t="s">
        <v>144</v>
      </c>
      <c r="D593" s="57" t="str">
        <f t="shared" si="27"/>
        <v>Mao</v>
      </c>
      <c r="E593" s="56" t="str">
        <f t="shared" si="28"/>
        <v>HaiYi Mao</v>
      </c>
      <c r="F593" s="56">
        <v>4</v>
      </c>
    </row>
    <row r="594" spans="1:6" x14ac:dyDescent="0.25">
      <c r="A594" s="56" t="s">
        <v>42</v>
      </c>
      <c r="B594" s="56">
        <f t="shared" si="29"/>
        <v>593</v>
      </c>
      <c r="C594" s="56" t="s">
        <v>134</v>
      </c>
      <c r="D594" s="57" t="str">
        <f t="shared" si="27"/>
        <v>Chen</v>
      </c>
      <c r="E594" s="56" t="str">
        <f t="shared" si="28"/>
        <v>HaiBing Chen</v>
      </c>
      <c r="F594" s="56">
        <v>4</v>
      </c>
    </row>
    <row r="595" spans="1:6" x14ac:dyDescent="0.25">
      <c r="A595" s="56" t="s">
        <v>42</v>
      </c>
      <c r="B595" s="56">
        <f t="shared" si="29"/>
        <v>594</v>
      </c>
      <c r="C595" s="56" t="s">
        <v>135</v>
      </c>
      <c r="D595" s="57" t="str">
        <f t="shared" si="27"/>
        <v>Si</v>
      </c>
      <c r="E595" s="56" t="str">
        <f t="shared" si="28"/>
        <v>HaiDing Si</v>
      </c>
      <c r="F595" s="56">
        <v>1</v>
      </c>
    </row>
    <row r="596" spans="1:6" x14ac:dyDescent="0.25">
      <c r="A596" s="56" t="s">
        <v>42</v>
      </c>
      <c r="B596" s="56">
        <f t="shared" si="29"/>
        <v>595</v>
      </c>
      <c r="C596" s="56" t="s">
        <v>88</v>
      </c>
      <c r="D596" s="57" t="str">
        <f t="shared" si="27"/>
        <v>Wu</v>
      </c>
      <c r="E596" s="56" t="str">
        <f t="shared" si="28"/>
        <v>HaiWu Wu</v>
      </c>
      <c r="F596" s="56">
        <v>4</v>
      </c>
    </row>
    <row r="597" spans="1:6" x14ac:dyDescent="0.25">
      <c r="A597" s="56" t="s">
        <v>42</v>
      </c>
      <c r="B597" s="56">
        <f t="shared" si="29"/>
        <v>596</v>
      </c>
      <c r="C597" s="56" t="s">
        <v>91</v>
      </c>
      <c r="D597" s="57" t="str">
        <f t="shared" si="27"/>
        <v>Wei</v>
      </c>
      <c r="E597" s="56" t="str">
        <f t="shared" si="28"/>
        <v>HaiJi Wei</v>
      </c>
      <c r="F597" s="56">
        <v>4</v>
      </c>
    </row>
    <row r="598" spans="1:6" x14ac:dyDescent="0.25">
      <c r="A598" s="56" t="s">
        <v>42</v>
      </c>
      <c r="B598" s="56">
        <f t="shared" si="29"/>
        <v>597</v>
      </c>
      <c r="C598" s="56" t="s">
        <v>138</v>
      </c>
      <c r="D598" s="57" t="str">
        <f t="shared" si="27"/>
        <v>Shen</v>
      </c>
      <c r="E598" s="56" t="str">
        <f t="shared" si="28"/>
        <v>HaiGeng Shen</v>
      </c>
      <c r="F598" s="56">
        <v>1</v>
      </c>
    </row>
    <row r="599" spans="1:6" x14ac:dyDescent="0.25">
      <c r="A599" s="56" t="s">
        <v>42</v>
      </c>
      <c r="B599" s="56">
        <f t="shared" si="29"/>
        <v>598</v>
      </c>
      <c r="C599" s="56" t="s">
        <v>97</v>
      </c>
      <c r="D599" s="57" t="str">
        <f t="shared" si="27"/>
        <v>You</v>
      </c>
      <c r="E599" s="56" t="str">
        <f t="shared" si="28"/>
        <v>HaiXin You</v>
      </c>
      <c r="F599" s="56">
        <v>4</v>
      </c>
    </row>
    <row r="600" spans="1:6" x14ac:dyDescent="0.25">
      <c r="A600" s="56" t="s">
        <v>42</v>
      </c>
      <c r="B600" s="56">
        <f t="shared" si="29"/>
        <v>599</v>
      </c>
      <c r="C600" s="56" t="s">
        <v>101</v>
      </c>
      <c r="D600" s="57" t="str">
        <f t="shared" si="27"/>
        <v>Xu</v>
      </c>
      <c r="E600" s="56" t="str">
        <f t="shared" si="28"/>
        <v>HaiRen Xu</v>
      </c>
      <c r="F600" s="56">
        <v>2</v>
      </c>
    </row>
    <row r="601" spans="1:6" x14ac:dyDescent="0.25">
      <c r="A601" s="56" t="s">
        <v>42</v>
      </c>
      <c r="B601" s="56">
        <f t="shared" si="29"/>
        <v>600</v>
      </c>
      <c r="C601" s="56" t="s">
        <v>87</v>
      </c>
      <c r="D601" s="57" t="str">
        <f t="shared" si="27"/>
        <v>Hai</v>
      </c>
      <c r="E601" s="56" t="str">
        <f t="shared" si="28"/>
        <v>HaiGui Hai</v>
      </c>
      <c r="F601" s="56">
        <v>2</v>
      </c>
    </row>
    <row r="602" spans="1:6" x14ac:dyDescent="0.25">
      <c r="A602" s="56" t="s">
        <v>32</v>
      </c>
      <c r="B602" s="56">
        <f t="shared" si="29"/>
        <v>601</v>
      </c>
      <c r="C602" s="56" t="s">
        <v>85</v>
      </c>
      <c r="D602" s="57" t="str">
        <f>RIGHT(C602,LEN(C602)-SEARCH(" ",C602,1))</f>
        <v>Zi</v>
      </c>
      <c r="E602" s="56" t="str">
        <f t="shared" si="28"/>
        <v>ZiJia Zi</v>
      </c>
      <c r="F602" s="56">
        <v>2</v>
      </c>
    </row>
    <row r="603" spans="1:6" x14ac:dyDescent="0.25">
      <c r="A603" s="56" t="s">
        <v>32</v>
      </c>
      <c r="B603" s="56">
        <f t="shared" si="29"/>
        <v>602</v>
      </c>
      <c r="C603" s="56" t="s">
        <v>86</v>
      </c>
      <c r="D603" s="57" t="str">
        <f t="shared" ref="D603:D661" si="30">RIGHT(C603,LEN(C603)-SEARCH(" ",C603,1))</f>
        <v>Chou</v>
      </c>
      <c r="E603" s="56" t="str">
        <f t="shared" si="28"/>
        <v>ZiYi Chou</v>
      </c>
      <c r="F603" s="56">
        <v>5</v>
      </c>
    </row>
    <row r="604" spans="1:6" x14ac:dyDescent="0.25">
      <c r="A604" s="56" t="s">
        <v>32</v>
      </c>
      <c r="B604" s="56">
        <f t="shared" si="29"/>
        <v>603</v>
      </c>
      <c r="C604" s="56" t="s">
        <v>90</v>
      </c>
      <c r="D604" s="57" t="str">
        <f t="shared" si="30"/>
        <v>Yin</v>
      </c>
      <c r="E604" s="56" t="str">
        <f t="shared" si="28"/>
        <v>ZiBing Yin</v>
      </c>
      <c r="F604" s="56">
        <v>4</v>
      </c>
    </row>
    <row r="605" spans="1:6" x14ac:dyDescent="0.25">
      <c r="A605" s="56" t="s">
        <v>32</v>
      </c>
      <c r="B605" s="56">
        <f t="shared" si="29"/>
        <v>604</v>
      </c>
      <c r="C605" s="56" t="s">
        <v>93</v>
      </c>
      <c r="D605" s="57" t="str">
        <f t="shared" si="30"/>
        <v>Mao</v>
      </c>
      <c r="E605" s="56" t="str">
        <f t="shared" si="28"/>
        <v>ZiDing Mao</v>
      </c>
      <c r="F605" s="56">
        <v>2</v>
      </c>
    </row>
    <row r="606" spans="1:6" x14ac:dyDescent="0.25">
      <c r="A606" s="56" t="s">
        <v>32</v>
      </c>
      <c r="B606" s="56">
        <f t="shared" si="29"/>
        <v>605</v>
      </c>
      <c r="C606" s="56" t="s">
        <v>96</v>
      </c>
      <c r="D606" s="57" t="str">
        <f t="shared" si="30"/>
        <v>Chen</v>
      </c>
      <c r="E606" s="56" t="str">
        <f t="shared" si="28"/>
        <v>ZiWu Chen</v>
      </c>
      <c r="F606" s="56">
        <v>2</v>
      </c>
    </row>
    <row r="607" spans="1:6" x14ac:dyDescent="0.25">
      <c r="A607" s="56" t="s">
        <v>32</v>
      </c>
      <c r="B607" s="56">
        <f t="shared" si="29"/>
        <v>606</v>
      </c>
      <c r="C607" s="56" t="s">
        <v>99</v>
      </c>
      <c r="D607" s="57" t="str">
        <f t="shared" si="30"/>
        <v>Si</v>
      </c>
      <c r="E607" s="56" t="str">
        <f t="shared" si="28"/>
        <v>ZiJi Si</v>
      </c>
      <c r="F607" s="56">
        <v>5</v>
      </c>
    </row>
    <row r="608" spans="1:6" x14ac:dyDescent="0.25">
      <c r="A608" s="56" t="s">
        <v>32</v>
      </c>
      <c r="B608" s="56">
        <f t="shared" si="29"/>
        <v>607</v>
      </c>
      <c r="C608" s="56" t="s">
        <v>102</v>
      </c>
      <c r="D608" s="57" t="str">
        <f t="shared" si="30"/>
        <v>Wu</v>
      </c>
      <c r="E608" s="56" t="str">
        <f t="shared" si="28"/>
        <v>ZiGeng Wu</v>
      </c>
      <c r="F608" s="56">
        <v>2</v>
      </c>
    </row>
    <row r="609" spans="1:6" x14ac:dyDescent="0.25">
      <c r="A609" s="56" t="s">
        <v>32</v>
      </c>
      <c r="B609" s="56">
        <f t="shared" si="29"/>
        <v>608</v>
      </c>
      <c r="C609" s="56" t="s">
        <v>104</v>
      </c>
      <c r="D609" s="57" t="str">
        <f t="shared" si="30"/>
        <v>Wei</v>
      </c>
      <c r="E609" s="56" t="str">
        <f t="shared" si="28"/>
        <v>ZiXin Wei</v>
      </c>
      <c r="F609" s="56">
        <v>2</v>
      </c>
    </row>
    <row r="610" spans="1:6" x14ac:dyDescent="0.25">
      <c r="A610" s="56" t="s">
        <v>32</v>
      </c>
      <c r="B610" s="56">
        <f t="shared" si="29"/>
        <v>609</v>
      </c>
      <c r="C610" s="56" t="s">
        <v>94</v>
      </c>
      <c r="D610" s="57" t="str">
        <f t="shared" si="30"/>
        <v>Shen</v>
      </c>
      <c r="E610" s="56" t="str">
        <f t="shared" si="28"/>
        <v>ZiRen Shen</v>
      </c>
      <c r="F610" s="56">
        <v>5</v>
      </c>
    </row>
    <row r="611" spans="1:6" x14ac:dyDescent="0.25">
      <c r="A611" s="56" t="s">
        <v>32</v>
      </c>
      <c r="B611" s="56">
        <f t="shared" si="29"/>
        <v>610</v>
      </c>
      <c r="C611" s="56" t="s">
        <v>98</v>
      </c>
      <c r="D611" s="57" t="str">
        <f t="shared" si="30"/>
        <v>You</v>
      </c>
      <c r="E611" s="56" t="str">
        <f t="shared" si="28"/>
        <v>ZiGui You</v>
      </c>
      <c r="F611" s="56">
        <v>2</v>
      </c>
    </row>
    <row r="612" spans="1:6" x14ac:dyDescent="0.25">
      <c r="A612" s="56" t="s">
        <v>32</v>
      </c>
      <c r="B612" s="56">
        <f t="shared" si="29"/>
        <v>611</v>
      </c>
      <c r="C612" s="56" t="s">
        <v>109</v>
      </c>
      <c r="D612" s="57" t="str">
        <f t="shared" si="30"/>
        <v>Xu</v>
      </c>
      <c r="E612" s="56" t="str">
        <f t="shared" si="28"/>
        <v>ZiJia Xu</v>
      </c>
      <c r="F612" s="56">
        <v>4</v>
      </c>
    </row>
    <row r="613" spans="1:6" x14ac:dyDescent="0.25">
      <c r="A613" s="56" t="s">
        <v>32</v>
      </c>
      <c r="B613" s="56">
        <f t="shared" si="29"/>
        <v>612</v>
      </c>
      <c r="C613" s="56" t="s">
        <v>111</v>
      </c>
      <c r="D613" s="57" t="str">
        <f t="shared" si="30"/>
        <v>Hai</v>
      </c>
      <c r="E613" s="56" t="str">
        <f t="shared" si="28"/>
        <v>ZiYi Hai</v>
      </c>
      <c r="F613" s="56">
        <v>5</v>
      </c>
    </row>
    <row r="614" spans="1:6" x14ac:dyDescent="0.25">
      <c r="A614" s="56" t="s">
        <v>32</v>
      </c>
      <c r="B614" s="56">
        <f t="shared" si="29"/>
        <v>613</v>
      </c>
      <c r="C614" s="56" t="s">
        <v>105</v>
      </c>
      <c r="D614" s="57" t="str">
        <f t="shared" si="30"/>
        <v>Zi</v>
      </c>
      <c r="E614" s="56" t="str">
        <f t="shared" si="28"/>
        <v>ZiBing Zi</v>
      </c>
      <c r="F614" s="56">
        <v>2</v>
      </c>
    </row>
    <row r="615" spans="1:6" x14ac:dyDescent="0.25">
      <c r="A615" s="56" t="s">
        <v>32</v>
      </c>
      <c r="B615" s="56">
        <f t="shared" si="29"/>
        <v>614</v>
      </c>
      <c r="C615" s="56" t="s">
        <v>106</v>
      </c>
      <c r="D615" s="57" t="str">
        <f t="shared" si="30"/>
        <v>Chou</v>
      </c>
      <c r="E615" s="56" t="str">
        <f t="shared" si="28"/>
        <v>ZiDing Chou</v>
      </c>
      <c r="F615" s="56">
        <v>4</v>
      </c>
    </row>
    <row r="616" spans="1:6" x14ac:dyDescent="0.25">
      <c r="A616" s="56" t="s">
        <v>32</v>
      </c>
      <c r="B616" s="56">
        <f t="shared" si="29"/>
        <v>615</v>
      </c>
      <c r="C616" s="56" t="s">
        <v>114</v>
      </c>
      <c r="D616" s="57" t="str">
        <f t="shared" si="30"/>
        <v>Yin</v>
      </c>
      <c r="E616" s="56" t="str">
        <f t="shared" si="28"/>
        <v>ZiWu Yin</v>
      </c>
      <c r="F616" s="56">
        <v>5</v>
      </c>
    </row>
    <row r="617" spans="1:6" x14ac:dyDescent="0.25">
      <c r="A617" s="56" t="s">
        <v>32</v>
      </c>
      <c r="B617" s="56">
        <f t="shared" si="29"/>
        <v>616</v>
      </c>
      <c r="C617" s="56" t="s">
        <v>115</v>
      </c>
      <c r="D617" s="57" t="str">
        <f t="shared" si="30"/>
        <v>Mao</v>
      </c>
      <c r="E617" s="56" t="str">
        <f t="shared" si="28"/>
        <v>ZiJi Mao</v>
      </c>
      <c r="F617" s="56">
        <v>2</v>
      </c>
    </row>
    <row r="618" spans="1:6" x14ac:dyDescent="0.25">
      <c r="A618" s="56" t="s">
        <v>32</v>
      </c>
      <c r="B618" s="56">
        <f t="shared" si="29"/>
        <v>617</v>
      </c>
      <c r="C618" s="56" t="s">
        <v>112</v>
      </c>
      <c r="D618" s="57" t="str">
        <f t="shared" si="30"/>
        <v>Chen</v>
      </c>
      <c r="E618" s="56" t="str">
        <f t="shared" si="28"/>
        <v>ZiGeng Chen</v>
      </c>
      <c r="F618" s="56">
        <v>2</v>
      </c>
    </row>
    <row r="619" spans="1:6" x14ac:dyDescent="0.25">
      <c r="A619" s="56" t="s">
        <v>32</v>
      </c>
      <c r="B619" s="56">
        <f t="shared" si="29"/>
        <v>618</v>
      </c>
      <c r="C619" s="56" t="s">
        <v>113</v>
      </c>
      <c r="D619" s="57" t="str">
        <f t="shared" si="30"/>
        <v>Si</v>
      </c>
      <c r="E619" s="56" t="str">
        <f t="shared" si="28"/>
        <v>ZiXin Si</v>
      </c>
      <c r="F619" s="56">
        <v>4</v>
      </c>
    </row>
    <row r="620" spans="1:6" x14ac:dyDescent="0.25">
      <c r="A620" s="56" t="s">
        <v>32</v>
      </c>
      <c r="B620" s="56">
        <f t="shared" si="29"/>
        <v>619</v>
      </c>
      <c r="C620" s="56" t="s">
        <v>89</v>
      </c>
      <c r="D620" s="57" t="str">
        <f t="shared" si="30"/>
        <v>Wu</v>
      </c>
      <c r="E620" s="56" t="str">
        <f t="shared" si="28"/>
        <v>ZiRen Wu</v>
      </c>
      <c r="F620" s="56">
        <v>3</v>
      </c>
    </row>
    <row r="621" spans="1:6" x14ac:dyDescent="0.25">
      <c r="A621" s="56" t="s">
        <v>32</v>
      </c>
      <c r="B621" s="56">
        <f t="shared" si="29"/>
        <v>620</v>
      </c>
      <c r="C621" s="56" t="s">
        <v>92</v>
      </c>
      <c r="D621" s="57" t="str">
        <f t="shared" si="30"/>
        <v>Wei</v>
      </c>
      <c r="E621" s="56" t="str">
        <f t="shared" si="28"/>
        <v>ZiGui Wei</v>
      </c>
      <c r="F621" s="56">
        <v>2</v>
      </c>
    </row>
    <row r="622" spans="1:6" x14ac:dyDescent="0.25">
      <c r="A622" s="56" t="s">
        <v>32</v>
      </c>
      <c r="B622" s="56">
        <f t="shared" si="29"/>
        <v>621</v>
      </c>
      <c r="C622" s="56" t="s">
        <v>116</v>
      </c>
      <c r="D622" s="57" t="str">
        <f t="shared" si="30"/>
        <v>Shen</v>
      </c>
      <c r="E622" s="56" t="str">
        <f t="shared" si="28"/>
        <v>ZiJia Shen</v>
      </c>
      <c r="F622" s="56">
        <v>5</v>
      </c>
    </row>
    <row r="623" spans="1:6" x14ac:dyDescent="0.25">
      <c r="A623" s="56" t="s">
        <v>32</v>
      </c>
      <c r="B623" s="56">
        <f t="shared" si="29"/>
        <v>622</v>
      </c>
      <c r="C623" s="56" t="s">
        <v>117</v>
      </c>
      <c r="D623" s="57" t="str">
        <f t="shared" si="30"/>
        <v>You</v>
      </c>
      <c r="E623" s="56" t="str">
        <f t="shared" si="28"/>
        <v>ZiYi You</v>
      </c>
      <c r="F623" s="56">
        <v>2</v>
      </c>
    </row>
    <row r="624" spans="1:6" x14ac:dyDescent="0.25">
      <c r="A624" s="56" t="s">
        <v>32</v>
      </c>
      <c r="B624" s="56">
        <f t="shared" si="29"/>
        <v>623</v>
      </c>
      <c r="C624" s="56" t="s">
        <v>100</v>
      </c>
      <c r="D624" s="57" t="str">
        <f t="shared" si="30"/>
        <v>Xu</v>
      </c>
      <c r="E624" s="56" t="str">
        <f t="shared" si="28"/>
        <v>ZiBing Xu</v>
      </c>
      <c r="F624" s="56">
        <v>1</v>
      </c>
    </row>
    <row r="625" spans="1:6" x14ac:dyDescent="0.25">
      <c r="A625" s="56" t="s">
        <v>32</v>
      </c>
      <c r="B625" s="56">
        <f t="shared" si="29"/>
        <v>624</v>
      </c>
      <c r="C625" s="56" t="s">
        <v>103</v>
      </c>
      <c r="D625" s="57" t="str">
        <f t="shared" si="30"/>
        <v>Hai</v>
      </c>
      <c r="E625" s="56" t="str">
        <f t="shared" si="28"/>
        <v>ZiDing Hai</v>
      </c>
      <c r="F625" s="56">
        <v>4</v>
      </c>
    </row>
    <row r="626" spans="1:6" x14ac:dyDescent="0.25">
      <c r="A626" s="56" t="s">
        <v>32</v>
      </c>
      <c r="B626" s="56">
        <f t="shared" si="29"/>
        <v>625</v>
      </c>
      <c r="C626" s="56" t="s">
        <v>123</v>
      </c>
      <c r="D626" s="57" t="str">
        <f t="shared" si="30"/>
        <v>Zi</v>
      </c>
      <c r="E626" s="56" t="str">
        <f t="shared" si="28"/>
        <v>ZiWu Zi</v>
      </c>
      <c r="F626" s="56">
        <v>2</v>
      </c>
    </row>
    <row r="627" spans="1:6" x14ac:dyDescent="0.25">
      <c r="A627" s="56" t="s">
        <v>32</v>
      </c>
      <c r="B627" s="56">
        <f t="shared" si="29"/>
        <v>626</v>
      </c>
      <c r="C627" s="56" t="s">
        <v>107</v>
      </c>
      <c r="D627" s="57" t="str">
        <f t="shared" si="30"/>
        <v>Chou</v>
      </c>
      <c r="E627" s="56" t="str">
        <f t="shared" si="28"/>
        <v>ZiJi Chou</v>
      </c>
      <c r="F627" s="56">
        <v>4</v>
      </c>
    </row>
    <row r="628" spans="1:6" x14ac:dyDescent="0.25">
      <c r="A628" s="56" t="s">
        <v>32</v>
      </c>
      <c r="B628" s="56">
        <f t="shared" si="29"/>
        <v>627</v>
      </c>
      <c r="C628" s="56" t="s">
        <v>108</v>
      </c>
      <c r="D628" s="57" t="str">
        <f t="shared" si="30"/>
        <v>Yin</v>
      </c>
      <c r="E628" s="56" t="str">
        <f t="shared" si="28"/>
        <v>ZiGeng Yin</v>
      </c>
      <c r="F628" s="56">
        <v>4</v>
      </c>
    </row>
    <row r="629" spans="1:6" x14ac:dyDescent="0.25">
      <c r="A629" s="56" t="s">
        <v>32</v>
      </c>
      <c r="B629" s="56">
        <f t="shared" si="29"/>
        <v>628</v>
      </c>
      <c r="C629" s="56" t="s">
        <v>110</v>
      </c>
      <c r="D629" s="57" t="str">
        <f t="shared" si="30"/>
        <v>Mao</v>
      </c>
      <c r="E629" s="56" t="str">
        <f t="shared" si="28"/>
        <v>ZiXin Mao</v>
      </c>
      <c r="F629" s="56">
        <v>2</v>
      </c>
    </row>
    <row r="630" spans="1:6" x14ac:dyDescent="0.25">
      <c r="A630" s="56" t="s">
        <v>32</v>
      </c>
      <c r="B630" s="56">
        <f t="shared" si="29"/>
        <v>629</v>
      </c>
      <c r="C630" s="56" t="s">
        <v>122</v>
      </c>
      <c r="D630" s="57" t="str">
        <f t="shared" si="30"/>
        <v>Chen</v>
      </c>
      <c r="E630" s="56" t="str">
        <f t="shared" si="28"/>
        <v>ZiRen Chen</v>
      </c>
      <c r="F630" s="56">
        <v>4</v>
      </c>
    </row>
    <row r="631" spans="1:6" x14ac:dyDescent="0.25">
      <c r="A631" s="56" t="s">
        <v>32</v>
      </c>
      <c r="B631" s="56">
        <f t="shared" si="29"/>
        <v>630</v>
      </c>
      <c r="C631" s="56" t="s">
        <v>124</v>
      </c>
      <c r="D631" s="57" t="str">
        <f t="shared" si="30"/>
        <v>Si</v>
      </c>
      <c r="E631" s="56" t="str">
        <f t="shared" si="28"/>
        <v>ZiGui Si</v>
      </c>
      <c r="F631" s="56">
        <v>5</v>
      </c>
    </row>
    <row r="632" spans="1:6" x14ac:dyDescent="0.25">
      <c r="A632" s="56" t="s">
        <v>32</v>
      </c>
      <c r="B632" s="56">
        <f t="shared" si="29"/>
        <v>631</v>
      </c>
      <c r="C632" s="56" t="s">
        <v>125</v>
      </c>
      <c r="D632" s="57" t="str">
        <f t="shared" si="30"/>
        <v>Wu</v>
      </c>
      <c r="E632" s="56" t="str">
        <f t="shared" si="28"/>
        <v>ZiJia Wu</v>
      </c>
      <c r="F632" s="56">
        <v>2</v>
      </c>
    </row>
    <row r="633" spans="1:6" x14ac:dyDescent="0.25">
      <c r="A633" s="56" t="s">
        <v>32</v>
      </c>
      <c r="B633" s="56">
        <f t="shared" si="29"/>
        <v>632</v>
      </c>
      <c r="C633" s="56" t="s">
        <v>126</v>
      </c>
      <c r="D633" s="57" t="str">
        <f t="shared" si="30"/>
        <v>Wei</v>
      </c>
      <c r="E633" s="56" t="str">
        <f t="shared" si="28"/>
        <v>ZiYi Wei</v>
      </c>
      <c r="F633" s="56">
        <v>1</v>
      </c>
    </row>
    <row r="634" spans="1:6" x14ac:dyDescent="0.25">
      <c r="A634" s="56" t="s">
        <v>32</v>
      </c>
      <c r="B634" s="56">
        <f t="shared" si="29"/>
        <v>633</v>
      </c>
      <c r="C634" s="56" t="s">
        <v>129</v>
      </c>
      <c r="D634" s="57" t="str">
        <f t="shared" si="30"/>
        <v>Shen</v>
      </c>
      <c r="E634" s="56" t="str">
        <f t="shared" si="28"/>
        <v>ZiBing Shen</v>
      </c>
      <c r="F634" s="56">
        <v>2</v>
      </c>
    </row>
    <row r="635" spans="1:6" x14ac:dyDescent="0.25">
      <c r="A635" s="56" t="s">
        <v>32</v>
      </c>
      <c r="B635" s="56">
        <f t="shared" si="29"/>
        <v>634</v>
      </c>
      <c r="C635" s="56" t="s">
        <v>131</v>
      </c>
      <c r="D635" s="57" t="str">
        <f t="shared" si="30"/>
        <v>You</v>
      </c>
      <c r="E635" s="56" t="str">
        <f t="shared" si="28"/>
        <v>ZiDing You</v>
      </c>
      <c r="F635" s="56">
        <v>2</v>
      </c>
    </row>
    <row r="636" spans="1:6" x14ac:dyDescent="0.25">
      <c r="A636" s="56" t="s">
        <v>32</v>
      </c>
      <c r="B636" s="56">
        <f t="shared" si="29"/>
        <v>635</v>
      </c>
      <c r="C636" s="56" t="s">
        <v>118</v>
      </c>
      <c r="D636" s="57" t="str">
        <f t="shared" si="30"/>
        <v>Xu</v>
      </c>
      <c r="E636" s="56" t="str">
        <f t="shared" si="28"/>
        <v>ZiWu Xu</v>
      </c>
      <c r="F636" s="56">
        <v>2</v>
      </c>
    </row>
    <row r="637" spans="1:6" x14ac:dyDescent="0.25">
      <c r="A637" s="56" t="s">
        <v>32</v>
      </c>
      <c r="B637" s="56">
        <f t="shared" si="29"/>
        <v>636</v>
      </c>
      <c r="C637" s="56" t="s">
        <v>119</v>
      </c>
      <c r="D637" s="57" t="str">
        <f t="shared" si="30"/>
        <v>Hai</v>
      </c>
      <c r="E637" s="56" t="str">
        <f t="shared" si="28"/>
        <v>ZiJi Hai</v>
      </c>
      <c r="F637" s="56">
        <v>5</v>
      </c>
    </row>
    <row r="638" spans="1:6" x14ac:dyDescent="0.25">
      <c r="A638" s="56" t="s">
        <v>32</v>
      </c>
      <c r="B638" s="56">
        <f t="shared" si="29"/>
        <v>637</v>
      </c>
      <c r="C638" s="56" t="s">
        <v>120</v>
      </c>
      <c r="D638" s="57" t="str">
        <f t="shared" si="30"/>
        <v>Zi</v>
      </c>
      <c r="E638" s="56" t="str">
        <f t="shared" si="28"/>
        <v>ZiGeng Zi</v>
      </c>
      <c r="F638" s="56">
        <v>2</v>
      </c>
    </row>
    <row r="639" spans="1:6" x14ac:dyDescent="0.25">
      <c r="A639" s="56" t="s">
        <v>32</v>
      </c>
      <c r="B639" s="56">
        <f t="shared" si="29"/>
        <v>638</v>
      </c>
      <c r="C639" s="56" t="s">
        <v>121</v>
      </c>
      <c r="D639" s="57" t="str">
        <f t="shared" si="30"/>
        <v>Chou</v>
      </c>
      <c r="E639" s="56" t="str">
        <f t="shared" si="28"/>
        <v>ZiXin Chou</v>
      </c>
      <c r="F639" s="56">
        <v>4</v>
      </c>
    </row>
    <row r="640" spans="1:6" x14ac:dyDescent="0.25">
      <c r="A640" s="56" t="s">
        <v>32</v>
      </c>
      <c r="B640" s="56">
        <f t="shared" si="29"/>
        <v>639</v>
      </c>
      <c r="C640" s="56" t="s">
        <v>132</v>
      </c>
      <c r="D640" s="57" t="str">
        <f t="shared" si="30"/>
        <v>Yin</v>
      </c>
      <c r="E640" s="56" t="str">
        <f t="shared" si="28"/>
        <v>ZiRen Yin</v>
      </c>
      <c r="F640" s="56">
        <v>5</v>
      </c>
    </row>
    <row r="641" spans="1:6" x14ac:dyDescent="0.25">
      <c r="A641" s="56" t="s">
        <v>32</v>
      </c>
      <c r="B641" s="56">
        <f t="shared" si="29"/>
        <v>640</v>
      </c>
      <c r="C641" s="56" t="s">
        <v>133</v>
      </c>
      <c r="D641" s="57" t="str">
        <f t="shared" si="30"/>
        <v>Mao</v>
      </c>
      <c r="E641" s="56" t="str">
        <f t="shared" si="28"/>
        <v>ZiGui Mao</v>
      </c>
      <c r="F641" s="56">
        <v>2</v>
      </c>
    </row>
    <row r="642" spans="1:6" x14ac:dyDescent="0.25">
      <c r="A642" s="56" t="s">
        <v>32</v>
      </c>
      <c r="B642" s="56">
        <f t="shared" si="29"/>
        <v>641</v>
      </c>
      <c r="C642" s="56" t="s">
        <v>139</v>
      </c>
      <c r="D642" s="57" t="str">
        <f t="shared" si="30"/>
        <v>Chen</v>
      </c>
      <c r="E642" s="56" t="str">
        <f t="shared" si="28"/>
        <v>ZiJia Chen</v>
      </c>
      <c r="F642" s="56">
        <v>2</v>
      </c>
    </row>
    <row r="643" spans="1:6" x14ac:dyDescent="0.25">
      <c r="A643" s="56" t="s">
        <v>32</v>
      </c>
      <c r="B643" s="56">
        <f t="shared" si="29"/>
        <v>642</v>
      </c>
      <c r="C643" s="56" t="s">
        <v>140</v>
      </c>
      <c r="D643" s="57" t="str">
        <f t="shared" si="30"/>
        <v>Si</v>
      </c>
      <c r="E643" s="56" t="str">
        <f t="shared" ref="E643:E706" si="31">CONCATENATE(A643,C643)</f>
        <v>ZiYi Si</v>
      </c>
      <c r="F643" s="56">
        <v>5</v>
      </c>
    </row>
    <row r="644" spans="1:6" x14ac:dyDescent="0.25">
      <c r="A644" s="56" t="s">
        <v>32</v>
      </c>
      <c r="B644" s="56">
        <f t="shared" ref="B644:B707" si="32">B643+1</f>
        <v>643</v>
      </c>
      <c r="C644" s="56" t="s">
        <v>136</v>
      </c>
      <c r="D644" s="57" t="str">
        <f t="shared" si="30"/>
        <v>Wu</v>
      </c>
      <c r="E644" s="56" t="str">
        <f t="shared" si="31"/>
        <v>ZiBing Wu</v>
      </c>
      <c r="F644" s="56">
        <v>2</v>
      </c>
    </row>
    <row r="645" spans="1:6" x14ac:dyDescent="0.25">
      <c r="A645" s="56" t="s">
        <v>32</v>
      </c>
      <c r="B645" s="56">
        <f t="shared" si="32"/>
        <v>644</v>
      </c>
      <c r="C645" s="56" t="s">
        <v>137</v>
      </c>
      <c r="D645" s="57" t="str">
        <f t="shared" si="30"/>
        <v>Wei</v>
      </c>
      <c r="E645" s="56" t="str">
        <f t="shared" si="31"/>
        <v>ZiDing Wei</v>
      </c>
      <c r="F645" s="56">
        <v>5</v>
      </c>
    </row>
    <row r="646" spans="1:6" x14ac:dyDescent="0.25">
      <c r="A646" s="56" t="s">
        <v>32</v>
      </c>
      <c r="B646" s="56">
        <f t="shared" si="32"/>
        <v>645</v>
      </c>
      <c r="C646" s="56" t="s">
        <v>95</v>
      </c>
      <c r="D646" s="57" t="str">
        <f t="shared" si="30"/>
        <v>Shen</v>
      </c>
      <c r="E646" s="56" t="str">
        <f t="shared" si="31"/>
        <v>ZiWu Shen</v>
      </c>
      <c r="F646" s="56">
        <v>5</v>
      </c>
    </row>
    <row r="647" spans="1:6" x14ac:dyDescent="0.25">
      <c r="A647" s="56" t="s">
        <v>32</v>
      </c>
      <c r="B647" s="56">
        <f t="shared" si="32"/>
        <v>646</v>
      </c>
      <c r="C647" s="56" t="s">
        <v>127</v>
      </c>
      <c r="D647" s="57" t="str">
        <f t="shared" si="30"/>
        <v>You</v>
      </c>
      <c r="E647" s="56" t="str">
        <f t="shared" si="31"/>
        <v>ZiJi You</v>
      </c>
      <c r="F647" s="56">
        <v>2</v>
      </c>
    </row>
    <row r="648" spans="1:6" x14ac:dyDescent="0.25">
      <c r="A648" s="56" t="s">
        <v>32</v>
      </c>
      <c r="B648" s="56">
        <f t="shared" si="32"/>
        <v>647</v>
      </c>
      <c r="C648" s="56" t="s">
        <v>141</v>
      </c>
      <c r="D648" s="57" t="str">
        <f t="shared" si="30"/>
        <v>Xu</v>
      </c>
      <c r="E648" s="56" t="str">
        <f t="shared" si="31"/>
        <v>ZiGeng Xu</v>
      </c>
      <c r="F648" s="56">
        <v>2</v>
      </c>
    </row>
    <row r="649" spans="1:6" x14ac:dyDescent="0.25">
      <c r="A649" s="56" t="s">
        <v>32</v>
      </c>
      <c r="B649" s="56">
        <f t="shared" si="32"/>
        <v>648</v>
      </c>
      <c r="C649" s="56" t="s">
        <v>142</v>
      </c>
      <c r="D649" s="57" t="str">
        <f t="shared" si="30"/>
        <v>Hai</v>
      </c>
      <c r="E649" s="56" t="str">
        <f t="shared" si="31"/>
        <v>ZiXin Hai</v>
      </c>
      <c r="F649" s="56">
        <v>1</v>
      </c>
    </row>
    <row r="650" spans="1:6" x14ac:dyDescent="0.25">
      <c r="A650" s="56" t="s">
        <v>32</v>
      </c>
      <c r="B650" s="56">
        <f t="shared" si="32"/>
        <v>649</v>
      </c>
      <c r="C650" s="56" t="s">
        <v>128</v>
      </c>
      <c r="D650" s="57" t="str">
        <f t="shared" si="30"/>
        <v>Zi</v>
      </c>
      <c r="E650" s="56" t="str">
        <f t="shared" si="31"/>
        <v>ZiRen Zi</v>
      </c>
      <c r="F650" s="56">
        <v>2</v>
      </c>
    </row>
    <row r="651" spans="1:6" x14ac:dyDescent="0.25">
      <c r="A651" s="56" t="s">
        <v>32</v>
      </c>
      <c r="B651" s="56">
        <f t="shared" si="32"/>
        <v>650</v>
      </c>
      <c r="C651" s="56" t="s">
        <v>130</v>
      </c>
      <c r="D651" s="57" t="str">
        <f t="shared" si="30"/>
        <v>Chou</v>
      </c>
      <c r="E651" s="56" t="str">
        <f t="shared" si="31"/>
        <v>ZiGui Chou</v>
      </c>
      <c r="F651" s="56">
        <v>4</v>
      </c>
    </row>
    <row r="652" spans="1:6" x14ac:dyDescent="0.25">
      <c r="A652" s="56" t="s">
        <v>32</v>
      </c>
      <c r="B652" s="56">
        <f t="shared" si="32"/>
        <v>651</v>
      </c>
      <c r="C652" s="56" t="s">
        <v>143</v>
      </c>
      <c r="D652" s="57" t="str">
        <f t="shared" si="30"/>
        <v>Yin</v>
      </c>
      <c r="E652" s="56" t="str">
        <f t="shared" si="31"/>
        <v>ZiJia Yin</v>
      </c>
      <c r="F652" s="56">
        <v>3</v>
      </c>
    </row>
    <row r="653" spans="1:6" x14ac:dyDescent="0.25">
      <c r="A653" s="56" t="s">
        <v>32</v>
      </c>
      <c r="B653" s="56">
        <f t="shared" si="32"/>
        <v>652</v>
      </c>
      <c r="C653" s="56" t="s">
        <v>144</v>
      </c>
      <c r="D653" s="57" t="str">
        <f t="shared" si="30"/>
        <v>Mao</v>
      </c>
      <c r="E653" s="56" t="str">
        <f t="shared" si="31"/>
        <v>ZiYi Mao</v>
      </c>
      <c r="F653" s="56">
        <v>4</v>
      </c>
    </row>
    <row r="654" spans="1:6" x14ac:dyDescent="0.25">
      <c r="A654" s="56" t="s">
        <v>32</v>
      </c>
      <c r="B654" s="56">
        <f t="shared" si="32"/>
        <v>653</v>
      </c>
      <c r="C654" s="56" t="s">
        <v>134</v>
      </c>
      <c r="D654" s="57" t="str">
        <f t="shared" si="30"/>
        <v>Chen</v>
      </c>
      <c r="E654" s="56" t="str">
        <f t="shared" si="31"/>
        <v>ZiBing Chen</v>
      </c>
      <c r="F654" s="56">
        <v>2</v>
      </c>
    </row>
    <row r="655" spans="1:6" x14ac:dyDescent="0.25">
      <c r="A655" s="56" t="s">
        <v>32</v>
      </c>
      <c r="B655" s="56">
        <f t="shared" si="32"/>
        <v>654</v>
      </c>
      <c r="C655" s="56" t="s">
        <v>135</v>
      </c>
      <c r="D655" s="57" t="str">
        <f t="shared" si="30"/>
        <v>Si</v>
      </c>
      <c r="E655" s="56" t="str">
        <f t="shared" si="31"/>
        <v>ZiDing Si</v>
      </c>
      <c r="F655" s="56">
        <v>1</v>
      </c>
    </row>
    <row r="656" spans="1:6" x14ac:dyDescent="0.25">
      <c r="A656" s="56" t="s">
        <v>32</v>
      </c>
      <c r="B656" s="56">
        <f t="shared" si="32"/>
        <v>655</v>
      </c>
      <c r="C656" s="56" t="s">
        <v>88</v>
      </c>
      <c r="D656" s="57" t="str">
        <f t="shared" si="30"/>
        <v>Wu</v>
      </c>
      <c r="E656" s="56" t="str">
        <f t="shared" si="31"/>
        <v>ZiWu Wu</v>
      </c>
      <c r="F656" s="56">
        <v>2</v>
      </c>
    </row>
    <row r="657" spans="1:6" x14ac:dyDescent="0.25">
      <c r="A657" s="56" t="s">
        <v>32</v>
      </c>
      <c r="B657" s="56">
        <f t="shared" si="32"/>
        <v>656</v>
      </c>
      <c r="C657" s="56" t="s">
        <v>91</v>
      </c>
      <c r="D657" s="57" t="str">
        <f t="shared" si="30"/>
        <v>Wei</v>
      </c>
      <c r="E657" s="56" t="str">
        <f t="shared" si="31"/>
        <v>ZiJi Wei</v>
      </c>
      <c r="F657" s="56">
        <v>4</v>
      </c>
    </row>
    <row r="658" spans="1:6" x14ac:dyDescent="0.25">
      <c r="A658" s="56" t="s">
        <v>32</v>
      </c>
      <c r="B658" s="56">
        <f t="shared" si="32"/>
        <v>657</v>
      </c>
      <c r="C658" s="56" t="s">
        <v>138</v>
      </c>
      <c r="D658" s="57" t="str">
        <f t="shared" si="30"/>
        <v>Shen</v>
      </c>
      <c r="E658" s="56" t="str">
        <f t="shared" si="31"/>
        <v>ZiGeng Shen</v>
      </c>
      <c r="F658" s="56">
        <v>3</v>
      </c>
    </row>
    <row r="659" spans="1:6" x14ac:dyDescent="0.25">
      <c r="A659" s="56" t="s">
        <v>32</v>
      </c>
      <c r="B659" s="56">
        <f t="shared" si="32"/>
        <v>658</v>
      </c>
      <c r="C659" s="56" t="s">
        <v>97</v>
      </c>
      <c r="D659" s="57" t="str">
        <f t="shared" si="30"/>
        <v>You</v>
      </c>
      <c r="E659" s="56" t="str">
        <f t="shared" si="31"/>
        <v>ZiXin You</v>
      </c>
      <c r="F659" s="56">
        <v>2</v>
      </c>
    </row>
    <row r="660" spans="1:6" x14ac:dyDescent="0.25">
      <c r="A660" s="56" t="s">
        <v>32</v>
      </c>
      <c r="B660" s="56">
        <f t="shared" si="32"/>
        <v>659</v>
      </c>
      <c r="C660" s="56" t="s">
        <v>101</v>
      </c>
      <c r="D660" s="57" t="str">
        <f t="shared" si="30"/>
        <v>Xu</v>
      </c>
      <c r="E660" s="56" t="str">
        <f t="shared" si="31"/>
        <v>ZiRen Xu</v>
      </c>
      <c r="F660" s="56">
        <v>1</v>
      </c>
    </row>
    <row r="661" spans="1:6" x14ac:dyDescent="0.25">
      <c r="A661" s="56" t="s">
        <v>32</v>
      </c>
      <c r="B661" s="56">
        <f t="shared" si="32"/>
        <v>660</v>
      </c>
      <c r="C661" s="56" t="s">
        <v>87</v>
      </c>
      <c r="D661" s="57" t="str">
        <f t="shared" si="30"/>
        <v>Hai</v>
      </c>
      <c r="E661" s="56" t="str">
        <f t="shared" si="31"/>
        <v>ZiGui Hai</v>
      </c>
      <c r="F661" s="56">
        <v>1</v>
      </c>
    </row>
    <row r="662" spans="1:6" x14ac:dyDescent="0.25">
      <c r="A662" s="56" t="s">
        <v>33</v>
      </c>
      <c r="B662" s="56">
        <f t="shared" si="32"/>
        <v>661</v>
      </c>
      <c r="C662" s="56" t="s">
        <v>85</v>
      </c>
      <c r="D662" s="57" t="str">
        <f>RIGHT(C662,LEN(C662)-SEARCH(" ",C662,1))</f>
        <v>Zi</v>
      </c>
      <c r="E662" s="56" t="str">
        <f t="shared" si="31"/>
        <v>ChouJia Zi</v>
      </c>
      <c r="F662" s="56">
        <v>3</v>
      </c>
    </row>
    <row r="663" spans="1:6" x14ac:dyDescent="0.25">
      <c r="A663" s="56" t="s">
        <v>33</v>
      </c>
      <c r="B663" s="56">
        <f t="shared" si="32"/>
        <v>662</v>
      </c>
      <c r="C663" s="56" t="s">
        <v>86</v>
      </c>
      <c r="D663" s="57" t="str">
        <f t="shared" ref="D663:D721" si="33">RIGHT(C663,LEN(C663)-SEARCH(" ",C663,1))</f>
        <v>Chou</v>
      </c>
      <c r="E663" s="56" t="str">
        <f t="shared" si="31"/>
        <v>ChouYi Chou</v>
      </c>
      <c r="F663" s="56">
        <v>5</v>
      </c>
    </row>
    <row r="664" spans="1:6" x14ac:dyDescent="0.25">
      <c r="A664" s="56" t="s">
        <v>33</v>
      </c>
      <c r="B664" s="56">
        <f t="shared" si="32"/>
        <v>663</v>
      </c>
      <c r="C664" s="56" t="s">
        <v>90</v>
      </c>
      <c r="D664" s="57" t="str">
        <f t="shared" si="33"/>
        <v>Yin</v>
      </c>
      <c r="E664" s="56" t="str">
        <f t="shared" si="31"/>
        <v>ChouBing Yin</v>
      </c>
      <c r="F664" s="56">
        <v>5</v>
      </c>
    </row>
    <row r="665" spans="1:6" x14ac:dyDescent="0.25">
      <c r="A665" s="56" t="s">
        <v>33</v>
      </c>
      <c r="B665" s="56">
        <f t="shared" si="32"/>
        <v>664</v>
      </c>
      <c r="C665" s="56" t="s">
        <v>93</v>
      </c>
      <c r="D665" s="57" t="str">
        <f t="shared" si="33"/>
        <v>Mao</v>
      </c>
      <c r="E665" s="56" t="str">
        <f t="shared" si="31"/>
        <v>ChouDing Mao</v>
      </c>
      <c r="F665" s="56">
        <v>2</v>
      </c>
    </row>
    <row r="666" spans="1:6" x14ac:dyDescent="0.25">
      <c r="A666" s="56" t="s">
        <v>33</v>
      </c>
      <c r="B666" s="56">
        <f t="shared" si="32"/>
        <v>665</v>
      </c>
      <c r="C666" s="56" t="s">
        <v>96</v>
      </c>
      <c r="D666" s="57" t="str">
        <f t="shared" si="33"/>
        <v>Chen</v>
      </c>
      <c r="E666" s="56" t="str">
        <f t="shared" si="31"/>
        <v>ChouWu Chen</v>
      </c>
      <c r="F666" s="56">
        <v>2</v>
      </c>
    </row>
    <row r="667" spans="1:6" x14ac:dyDescent="0.25">
      <c r="A667" s="56" t="s">
        <v>33</v>
      </c>
      <c r="B667" s="56">
        <f t="shared" si="32"/>
        <v>666</v>
      </c>
      <c r="C667" s="56" t="s">
        <v>99</v>
      </c>
      <c r="D667" s="57" t="str">
        <f t="shared" si="33"/>
        <v>Si</v>
      </c>
      <c r="E667" s="56" t="str">
        <f t="shared" si="31"/>
        <v>ChouJi Si</v>
      </c>
      <c r="F667" s="56">
        <v>2</v>
      </c>
    </row>
    <row r="668" spans="1:6" x14ac:dyDescent="0.25">
      <c r="A668" s="56" t="s">
        <v>33</v>
      </c>
      <c r="B668" s="56">
        <f t="shared" si="32"/>
        <v>667</v>
      </c>
      <c r="C668" s="56" t="s">
        <v>102</v>
      </c>
      <c r="D668" s="57" t="str">
        <f t="shared" si="33"/>
        <v>Wu</v>
      </c>
      <c r="E668" s="56" t="str">
        <f t="shared" si="31"/>
        <v>ChouGeng Wu</v>
      </c>
      <c r="F668" s="56">
        <v>5</v>
      </c>
    </row>
    <row r="669" spans="1:6" x14ac:dyDescent="0.25">
      <c r="A669" s="56" t="s">
        <v>33</v>
      </c>
      <c r="B669" s="56">
        <f t="shared" si="32"/>
        <v>668</v>
      </c>
      <c r="C669" s="56" t="s">
        <v>104</v>
      </c>
      <c r="D669" s="57" t="str">
        <f t="shared" si="33"/>
        <v>Wei</v>
      </c>
      <c r="E669" s="56" t="str">
        <f t="shared" si="31"/>
        <v>ChouXin Wei</v>
      </c>
      <c r="F669" s="56">
        <v>2</v>
      </c>
    </row>
    <row r="670" spans="1:6" x14ac:dyDescent="0.25">
      <c r="A670" s="56" t="s">
        <v>33</v>
      </c>
      <c r="B670" s="56">
        <f t="shared" si="32"/>
        <v>669</v>
      </c>
      <c r="C670" s="56" t="s">
        <v>94</v>
      </c>
      <c r="D670" s="57" t="str">
        <f t="shared" si="33"/>
        <v>Shen</v>
      </c>
      <c r="E670" s="56" t="str">
        <f t="shared" si="31"/>
        <v>ChouRen Shen</v>
      </c>
      <c r="F670" s="56">
        <v>3</v>
      </c>
    </row>
    <row r="671" spans="1:6" x14ac:dyDescent="0.25">
      <c r="A671" s="56" t="s">
        <v>33</v>
      </c>
      <c r="B671" s="56">
        <f t="shared" si="32"/>
        <v>670</v>
      </c>
      <c r="C671" s="56" t="s">
        <v>98</v>
      </c>
      <c r="D671" s="57" t="str">
        <f t="shared" si="33"/>
        <v>You</v>
      </c>
      <c r="E671" s="56" t="str">
        <f t="shared" si="31"/>
        <v>ChouGui You</v>
      </c>
      <c r="F671" s="56">
        <v>5</v>
      </c>
    </row>
    <row r="672" spans="1:6" x14ac:dyDescent="0.25">
      <c r="A672" s="56" t="s">
        <v>33</v>
      </c>
      <c r="B672" s="56">
        <f t="shared" si="32"/>
        <v>671</v>
      </c>
      <c r="C672" s="56" t="s">
        <v>109</v>
      </c>
      <c r="D672" s="57" t="str">
        <f t="shared" si="33"/>
        <v>Xu</v>
      </c>
      <c r="E672" s="56" t="str">
        <f t="shared" si="31"/>
        <v>ChouJia Xu</v>
      </c>
      <c r="F672" s="56">
        <v>4</v>
      </c>
    </row>
    <row r="673" spans="1:6" x14ac:dyDescent="0.25">
      <c r="A673" s="56" t="s">
        <v>33</v>
      </c>
      <c r="B673" s="56">
        <f t="shared" si="32"/>
        <v>672</v>
      </c>
      <c r="C673" s="56" t="s">
        <v>111</v>
      </c>
      <c r="D673" s="57" t="str">
        <f t="shared" si="33"/>
        <v>Hai</v>
      </c>
      <c r="E673" s="56" t="str">
        <f t="shared" si="31"/>
        <v>ChouYi Hai</v>
      </c>
      <c r="F673" s="56">
        <v>5</v>
      </c>
    </row>
    <row r="674" spans="1:6" x14ac:dyDescent="0.25">
      <c r="A674" s="56" t="s">
        <v>33</v>
      </c>
      <c r="B674" s="56">
        <f t="shared" si="32"/>
        <v>673</v>
      </c>
      <c r="C674" s="56" t="s">
        <v>105</v>
      </c>
      <c r="D674" s="57" t="str">
        <f t="shared" si="33"/>
        <v>Zi</v>
      </c>
      <c r="E674" s="56" t="str">
        <f t="shared" si="31"/>
        <v>ChouBing Zi</v>
      </c>
      <c r="F674" s="56">
        <v>2</v>
      </c>
    </row>
    <row r="675" spans="1:6" x14ac:dyDescent="0.25">
      <c r="A675" s="56" t="s">
        <v>33</v>
      </c>
      <c r="B675" s="56">
        <f t="shared" si="32"/>
        <v>674</v>
      </c>
      <c r="C675" s="56" t="s">
        <v>106</v>
      </c>
      <c r="D675" s="57" t="str">
        <f t="shared" si="33"/>
        <v>Chou</v>
      </c>
      <c r="E675" s="56" t="str">
        <f t="shared" si="31"/>
        <v>ChouDing Chou</v>
      </c>
      <c r="F675" s="56">
        <v>1</v>
      </c>
    </row>
    <row r="676" spans="1:6" x14ac:dyDescent="0.25">
      <c r="A676" s="56" t="s">
        <v>33</v>
      </c>
      <c r="B676" s="56">
        <f t="shared" si="32"/>
        <v>675</v>
      </c>
      <c r="C676" s="56" t="s">
        <v>114</v>
      </c>
      <c r="D676" s="57" t="str">
        <f t="shared" si="33"/>
        <v>Yin</v>
      </c>
      <c r="E676" s="56" t="str">
        <f t="shared" si="31"/>
        <v>ChouWu Yin</v>
      </c>
      <c r="F676" s="56">
        <v>4</v>
      </c>
    </row>
    <row r="677" spans="1:6" x14ac:dyDescent="0.25">
      <c r="A677" s="56" t="s">
        <v>33</v>
      </c>
      <c r="B677" s="56">
        <f t="shared" si="32"/>
        <v>676</v>
      </c>
      <c r="C677" s="56" t="s">
        <v>115</v>
      </c>
      <c r="D677" s="57" t="str">
        <f t="shared" si="33"/>
        <v>Mao</v>
      </c>
      <c r="E677" s="56" t="str">
        <f t="shared" si="31"/>
        <v>ChouJi Mao</v>
      </c>
      <c r="F677" s="56">
        <v>2</v>
      </c>
    </row>
    <row r="678" spans="1:6" x14ac:dyDescent="0.25">
      <c r="A678" s="56" t="s">
        <v>33</v>
      </c>
      <c r="B678" s="56">
        <f t="shared" si="32"/>
        <v>677</v>
      </c>
      <c r="C678" s="56" t="s">
        <v>112</v>
      </c>
      <c r="D678" s="57" t="str">
        <f t="shared" si="33"/>
        <v>Chen</v>
      </c>
      <c r="E678" s="56" t="str">
        <f t="shared" si="31"/>
        <v>ChouGeng Chen</v>
      </c>
      <c r="F678" s="56">
        <v>5</v>
      </c>
    </row>
    <row r="679" spans="1:6" x14ac:dyDescent="0.25">
      <c r="A679" s="56" t="s">
        <v>33</v>
      </c>
      <c r="B679" s="56">
        <f t="shared" si="32"/>
        <v>678</v>
      </c>
      <c r="C679" s="56" t="s">
        <v>113</v>
      </c>
      <c r="D679" s="57" t="str">
        <f t="shared" si="33"/>
        <v>Si</v>
      </c>
      <c r="E679" s="56" t="str">
        <f t="shared" si="31"/>
        <v>ChouXin Si</v>
      </c>
      <c r="F679" s="56">
        <v>2</v>
      </c>
    </row>
    <row r="680" spans="1:6" x14ac:dyDescent="0.25">
      <c r="A680" s="56" t="s">
        <v>33</v>
      </c>
      <c r="B680" s="56">
        <f t="shared" si="32"/>
        <v>679</v>
      </c>
      <c r="C680" s="56" t="s">
        <v>89</v>
      </c>
      <c r="D680" s="57" t="str">
        <f t="shared" si="33"/>
        <v>Wu</v>
      </c>
      <c r="E680" s="56" t="str">
        <f t="shared" si="31"/>
        <v>ChouRen Wu</v>
      </c>
      <c r="F680" s="56">
        <v>5</v>
      </c>
    </row>
    <row r="681" spans="1:6" x14ac:dyDescent="0.25">
      <c r="A681" s="56" t="s">
        <v>33</v>
      </c>
      <c r="B681" s="56">
        <f t="shared" si="32"/>
        <v>680</v>
      </c>
      <c r="C681" s="56" t="s">
        <v>92</v>
      </c>
      <c r="D681" s="57" t="str">
        <f t="shared" si="33"/>
        <v>Wei</v>
      </c>
      <c r="E681" s="56" t="str">
        <f t="shared" si="31"/>
        <v>ChouGui Wei</v>
      </c>
      <c r="F681" s="56">
        <v>5</v>
      </c>
    </row>
    <row r="682" spans="1:6" x14ac:dyDescent="0.25">
      <c r="A682" s="56" t="s">
        <v>33</v>
      </c>
      <c r="B682" s="56">
        <f t="shared" si="32"/>
        <v>681</v>
      </c>
      <c r="C682" s="56" t="s">
        <v>116</v>
      </c>
      <c r="D682" s="57" t="str">
        <f t="shared" si="33"/>
        <v>Shen</v>
      </c>
      <c r="E682" s="56" t="str">
        <f t="shared" si="31"/>
        <v>ChouJia Shen</v>
      </c>
      <c r="F682" s="56">
        <v>3</v>
      </c>
    </row>
    <row r="683" spans="1:6" x14ac:dyDescent="0.25">
      <c r="A683" s="56" t="s">
        <v>33</v>
      </c>
      <c r="B683" s="56">
        <f t="shared" si="32"/>
        <v>682</v>
      </c>
      <c r="C683" s="56" t="s">
        <v>117</v>
      </c>
      <c r="D683" s="57" t="str">
        <f t="shared" si="33"/>
        <v>You</v>
      </c>
      <c r="E683" s="56" t="str">
        <f t="shared" si="31"/>
        <v>ChouYi You</v>
      </c>
      <c r="F683" s="56">
        <v>5</v>
      </c>
    </row>
    <row r="684" spans="1:6" x14ac:dyDescent="0.25">
      <c r="A684" s="56" t="s">
        <v>33</v>
      </c>
      <c r="B684" s="56">
        <f t="shared" si="32"/>
        <v>683</v>
      </c>
      <c r="C684" s="56" t="s">
        <v>100</v>
      </c>
      <c r="D684" s="57" t="str">
        <f t="shared" si="33"/>
        <v>Xu</v>
      </c>
      <c r="E684" s="56" t="str">
        <f t="shared" si="31"/>
        <v>ChouBing Xu</v>
      </c>
      <c r="F684" s="56">
        <v>2</v>
      </c>
    </row>
    <row r="685" spans="1:6" x14ac:dyDescent="0.25">
      <c r="A685" s="56" t="s">
        <v>33</v>
      </c>
      <c r="B685" s="56">
        <f t="shared" si="32"/>
        <v>684</v>
      </c>
      <c r="C685" s="56" t="s">
        <v>103</v>
      </c>
      <c r="D685" s="57" t="str">
        <f t="shared" si="33"/>
        <v>Hai</v>
      </c>
      <c r="E685" s="56" t="str">
        <f t="shared" si="31"/>
        <v>ChouDing Hai</v>
      </c>
      <c r="F685" s="56">
        <v>4</v>
      </c>
    </row>
    <row r="686" spans="1:6" x14ac:dyDescent="0.25">
      <c r="A686" s="56" t="s">
        <v>33</v>
      </c>
      <c r="B686" s="56">
        <f t="shared" si="32"/>
        <v>685</v>
      </c>
      <c r="C686" s="56" t="s">
        <v>123</v>
      </c>
      <c r="D686" s="57" t="str">
        <f t="shared" si="33"/>
        <v>Zi</v>
      </c>
      <c r="E686" s="56" t="str">
        <f t="shared" si="31"/>
        <v>ChouWu Zi</v>
      </c>
      <c r="F686" s="56">
        <v>3</v>
      </c>
    </row>
    <row r="687" spans="1:6" x14ac:dyDescent="0.25">
      <c r="A687" s="56" t="s">
        <v>33</v>
      </c>
      <c r="B687" s="56">
        <f t="shared" si="32"/>
        <v>686</v>
      </c>
      <c r="C687" s="56" t="s">
        <v>107</v>
      </c>
      <c r="D687" s="57" t="str">
        <f t="shared" si="33"/>
        <v>Chou</v>
      </c>
      <c r="E687" s="56" t="str">
        <f t="shared" si="31"/>
        <v>ChouJi Chou</v>
      </c>
      <c r="F687" s="56">
        <v>5</v>
      </c>
    </row>
    <row r="688" spans="1:6" x14ac:dyDescent="0.25">
      <c r="A688" s="56" t="s">
        <v>33</v>
      </c>
      <c r="B688" s="56">
        <f t="shared" si="32"/>
        <v>687</v>
      </c>
      <c r="C688" s="56" t="s">
        <v>108</v>
      </c>
      <c r="D688" s="57" t="str">
        <f t="shared" si="33"/>
        <v>Yin</v>
      </c>
      <c r="E688" s="56" t="str">
        <f t="shared" si="31"/>
        <v>ChouGeng Yin</v>
      </c>
      <c r="F688" s="56">
        <v>5</v>
      </c>
    </row>
    <row r="689" spans="1:6" x14ac:dyDescent="0.25">
      <c r="A689" s="56" t="s">
        <v>33</v>
      </c>
      <c r="B689" s="56">
        <f t="shared" si="32"/>
        <v>688</v>
      </c>
      <c r="C689" s="56" t="s">
        <v>110</v>
      </c>
      <c r="D689" s="57" t="str">
        <f t="shared" si="33"/>
        <v>Mao</v>
      </c>
      <c r="E689" s="56" t="str">
        <f t="shared" si="31"/>
        <v>ChouXin Mao</v>
      </c>
      <c r="F689" s="56">
        <v>4</v>
      </c>
    </row>
    <row r="690" spans="1:6" x14ac:dyDescent="0.25">
      <c r="A690" s="56" t="s">
        <v>33</v>
      </c>
      <c r="B690" s="56">
        <f t="shared" si="32"/>
        <v>689</v>
      </c>
      <c r="C690" s="56" t="s">
        <v>122</v>
      </c>
      <c r="D690" s="57" t="str">
        <f t="shared" si="33"/>
        <v>Chen</v>
      </c>
      <c r="E690" s="56" t="str">
        <f t="shared" si="31"/>
        <v>ChouRen Chen</v>
      </c>
      <c r="F690" s="56">
        <v>4</v>
      </c>
    </row>
    <row r="691" spans="1:6" x14ac:dyDescent="0.25">
      <c r="A691" s="56" t="s">
        <v>33</v>
      </c>
      <c r="B691" s="56">
        <f t="shared" si="32"/>
        <v>690</v>
      </c>
      <c r="C691" s="56" t="s">
        <v>124</v>
      </c>
      <c r="D691" s="57" t="str">
        <f t="shared" si="33"/>
        <v>Si</v>
      </c>
      <c r="E691" s="56" t="str">
        <f t="shared" si="31"/>
        <v>ChouGui Si</v>
      </c>
      <c r="F691" s="56">
        <v>4</v>
      </c>
    </row>
    <row r="692" spans="1:6" x14ac:dyDescent="0.25">
      <c r="A692" s="56" t="s">
        <v>33</v>
      </c>
      <c r="B692" s="56">
        <f t="shared" si="32"/>
        <v>691</v>
      </c>
      <c r="C692" s="56" t="s">
        <v>125</v>
      </c>
      <c r="D692" s="57" t="str">
        <f t="shared" si="33"/>
        <v>Wu</v>
      </c>
      <c r="E692" s="56" t="str">
        <f t="shared" si="31"/>
        <v>ChouJia Wu</v>
      </c>
      <c r="F692" s="56">
        <v>4</v>
      </c>
    </row>
    <row r="693" spans="1:6" x14ac:dyDescent="0.25">
      <c r="A693" s="56" t="s">
        <v>33</v>
      </c>
      <c r="B693" s="56">
        <f t="shared" si="32"/>
        <v>692</v>
      </c>
      <c r="C693" s="56" t="s">
        <v>126</v>
      </c>
      <c r="D693" s="57" t="str">
        <f t="shared" si="33"/>
        <v>Wei</v>
      </c>
      <c r="E693" s="56" t="str">
        <f t="shared" si="31"/>
        <v>ChouYi Wei</v>
      </c>
      <c r="F693" s="56">
        <v>2</v>
      </c>
    </row>
    <row r="694" spans="1:6" x14ac:dyDescent="0.25">
      <c r="A694" s="56" t="s">
        <v>33</v>
      </c>
      <c r="B694" s="56">
        <f t="shared" si="32"/>
        <v>693</v>
      </c>
      <c r="C694" s="56" t="s">
        <v>129</v>
      </c>
      <c r="D694" s="57" t="str">
        <f t="shared" si="33"/>
        <v>Shen</v>
      </c>
      <c r="E694" s="56" t="str">
        <f t="shared" si="31"/>
        <v>ChouBing Shen</v>
      </c>
      <c r="F694" s="56">
        <v>3</v>
      </c>
    </row>
    <row r="695" spans="1:6" x14ac:dyDescent="0.25">
      <c r="A695" s="56" t="s">
        <v>33</v>
      </c>
      <c r="B695" s="56">
        <f t="shared" si="32"/>
        <v>694</v>
      </c>
      <c r="C695" s="56" t="s">
        <v>131</v>
      </c>
      <c r="D695" s="57" t="str">
        <f t="shared" si="33"/>
        <v>You</v>
      </c>
      <c r="E695" s="56" t="str">
        <f t="shared" si="31"/>
        <v>ChouDing You</v>
      </c>
      <c r="F695" s="56">
        <v>3</v>
      </c>
    </row>
    <row r="696" spans="1:6" x14ac:dyDescent="0.25">
      <c r="A696" s="56" t="s">
        <v>33</v>
      </c>
      <c r="B696" s="56">
        <f t="shared" si="32"/>
        <v>695</v>
      </c>
      <c r="C696" s="56" t="s">
        <v>118</v>
      </c>
      <c r="D696" s="57" t="str">
        <f t="shared" si="33"/>
        <v>Xu</v>
      </c>
      <c r="E696" s="56" t="str">
        <f t="shared" si="31"/>
        <v>ChouWu Xu</v>
      </c>
      <c r="F696" s="56">
        <v>2</v>
      </c>
    </row>
    <row r="697" spans="1:6" x14ac:dyDescent="0.25">
      <c r="A697" s="56" t="s">
        <v>33</v>
      </c>
      <c r="B697" s="56">
        <f t="shared" si="32"/>
        <v>696</v>
      </c>
      <c r="C697" s="56" t="s">
        <v>119</v>
      </c>
      <c r="D697" s="57" t="str">
        <f t="shared" si="33"/>
        <v>Hai</v>
      </c>
      <c r="E697" s="56" t="str">
        <f t="shared" si="31"/>
        <v>ChouJi Hai</v>
      </c>
      <c r="F697" s="56">
        <v>5</v>
      </c>
    </row>
    <row r="698" spans="1:6" x14ac:dyDescent="0.25">
      <c r="A698" s="56" t="s">
        <v>33</v>
      </c>
      <c r="B698" s="56">
        <f t="shared" si="32"/>
        <v>697</v>
      </c>
      <c r="C698" s="56" t="s">
        <v>120</v>
      </c>
      <c r="D698" s="57" t="str">
        <f t="shared" si="33"/>
        <v>Zi</v>
      </c>
      <c r="E698" s="56" t="str">
        <f t="shared" si="31"/>
        <v>ChouGeng Zi</v>
      </c>
      <c r="F698" s="56">
        <v>4</v>
      </c>
    </row>
    <row r="699" spans="1:6" x14ac:dyDescent="0.25">
      <c r="A699" s="56" t="s">
        <v>33</v>
      </c>
      <c r="B699" s="56">
        <f t="shared" si="32"/>
        <v>698</v>
      </c>
      <c r="C699" s="56" t="s">
        <v>121</v>
      </c>
      <c r="D699" s="57" t="str">
        <f t="shared" si="33"/>
        <v>Chou</v>
      </c>
      <c r="E699" s="56" t="str">
        <f t="shared" si="31"/>
        <v>ChouXin Chou</v>
      </c>
      <c r="F699" s="56">
        <v>3</v>
      </c>
    </row>
    <row r="700" spans="1:6" x14ac:dyDescent="0.25">
      <c r="A700" s="56" t="s">
        <v>33</v>
      </c>
      <c r="B700" s="56">
        <f t="shared" si="32"/>
        <v>699</v>
      </c>
      <c r="C700" s="56" t="s">
        <v>132</v>
      </c>
      <c r="D700" s="57" t="str">
        <f t="shared" si="33"/>
        <v>Yin</v>
      </c>
      <c r="E700" s="56" t="str">
        <f t="shared" si="31"/>
        <v>ChouRen Yin</v>
      </c>
      <c r="F700" s="56">
        <v>5</v>
      </c>
    </row>
    <row r="701" spans="1:6" x14ac:dyDescent="0.25">
      <c r="A701" s="56" t="s">
        <v>33</v>
      </c>
      <c r="B701" s="56">
        <f t="shared" si="32"/>
        <v>700</v>
      </c>
      <c r="C701" s="56" t="s">
        <v>133</v>
      </c>
      <c r="D701" s="57" t="str">
        <f t="shared" si="33"/>
        <v>Mao</v>
      </c>
      <c r="E701" s="56" t="str">
        <f t="shared" si="31"/>
        <v>ChouGui Mao</v>
      </c>
      <c r="F701" s="56">
        <v>2</v>
      </c>
    </row>
    <row r="702" spans="1:6" x14ac:dyDescent="0.25">
      <c r="A702" s="56" t="s">
        <v>33</v>
      </c>
      <c r="B702" s="56">
        <f t="shared" si="32"/>
        <v>701</v>
      </c>
      <c r="C702" s="56" t="s">
        <v>139</v>
      </c>
      <c r="D702" s="57" t="str">
        <f t="shared" si="33"/>
        <v>Chen</v>
      </c>
      <c r="E702" s="56" t="str">
        <f t="shared" si="31"/>
        <v>ChouJia Chen</v>
      </c>
      <c r="F702" s="56">
        <v>2</v>
      </c>
    </row>
    <row r="703" spans="1:6" x14ac:dyDescent="0.25">
      <c r="A703" s="56" t="s">
        <v>33</v>
      </c>
      <c r="B703" s="56">
        <f t="shared" si="32"/>
        <v>702</v>
      </c>
      <c r="C703" s="56" t="s">
        <v>140</v>
      </c>
      <c r="D703" s="57" t="str">
        <f t="shared" si="33"/>
        <v>Si</v>
      </c>
      <c r="E703" s="56" t="str">
        <f t="shared" si="31"/>
        <v>ChouYi Si</v>
      </c>
      <c r="F703" s="56">
        <v>2</v>
      </c>
    </row>
    <row r="704" spans="1:6" x14ac:dyDescent="0.25">
      <c r="A704" s="56" t="s">
        <v>33</v>
      </c>
      <c r="B704" s="56">
        <f t="shared" si="32"/>
        <v>703</v>
      </c>
      <c r="C704" s="56" t="s">
        <v>136</v>
      </c>
      <c r="D704" s="57" t="str">
        <f t="shared" si="33"/>
        <v>Wu</v>
      </c>
      <c r="E704" s="56" t="str">
        <f t="shared" si="31"/>
        <v>ChouBing Wu</v>
      </c>
      <c r="F704" s="56">
        <v>1</v>
      </c>
    </row>
    <row r="705" spans="1:6" x14ac:dyDescent="0.25">
      <c r="A705" s="56" t="s">
        <v>33</v>
      </c>
      <c r="B705" s="56">
        <f t="shared" si="32"/>
        <v>704</v>
      </c>
      <c r="C705" s="56" t="s">
        <v>137</v>
      </c>
      <c r="D705" s="57" t="str">
        <f t="shared" si="33"/>
        <v>Wei</v>
      </c>
      <c r="E705" s="56" t="str">
        <f t="shared" si="31"/>
        <v>ChouDing Wei</v>
      </c>
      <c r="F705" s="56">
        <v>5</v>
      </c>
    </row>
    <row r="706" spans="1:6" x14ac:dyDescent="0.25">
      <c r="A706" s="56" t="s">
        <v>33</v>
      </c>
      <c r="B706" s="56">
        <f t="shared" si="32"/>
        <v>705</v>
      </c>
      <c r="C706" s="56" t="s">
        <v>95</v>
      </c>
      <c r="D706" s="57" t="str">
        <f t="shared" si="33"/>
        <v>Shen</v>
      </c>
      <c r="E706" s="56" t="str">
        <f t="shared" si="31"/>
        <v>ChouWu Shen</v>
      </c>
      <c r="F706" s="56">
        <v>2</v>
      </c>
    </row>
    <row r="707" spans="1:6" x14ac:dyDescent="0.25">
      <c r="A707" s="56" t="s">
        <v>33</v>
      </c>
      <c r="B707" s="56">
        <f t="shared" si="32"/>
        <v>706</v>
      </c>
      <c r="C707" s="56" t="s">
        <v>127</v>
      </c>
      <c r="D707" s="57" t="str">
        <f t="shared" si="33"/>
        <v>You</v>
      </c>
      <c r="E707" s="56" t="str">
        <f t="shared" ref="E707:E721" si="34">CONCATENATE(A707,C707)</f>
        <v>ChouJi You</v>
      </c>
      <c r="F707" s="56">
        <v>5</v>
      </c>
    </row>
    <row r="708" spans="1:6" x14ac:dyDescent="0.25">
      <c r="A708" s="56" t="s">
        <v>33</v>
      </c>
      <c r="B708" s="56">
        <f t="shared" ref="B708:B721" si="35">B707+1</f>
        <v>707</v>
      </c>
      <c r="C708" s="56" t="s">
        <v>141</v>
      </c>
      <c r="D708" s="57" t="str">
        <f t="shared" si="33"/>
        <v>Xu</v>
      </c>
      <c r="E708" s="56" t="str">
        <f t="shared" si="34"/>
        <v>ChouGeng Xu</v>
      </c>
      <c r="F708" s="56">
        <v>4</v>
      </c>
    </row>
    <row r="709" spans="1:6" x14ac:dyDescent="0.25">
      <c r="A709" s="56" t="s">
        <v>33</v>
      </c>
      <c r="B709" s="56">
        <f t="shared" si="35"/>
        <v>708</v>
      </c>
      <c r="C709" s="56" t="s">
        <v>142</v>
      </c>
      <c r="D709" s="57" t="str">
        <f t="shared" si="33"/>
        <v>Hai</v>
      </c>
      <c r="E709" s="56" t="str">
        <f t="shared" si="34"/>
        <v>ChouXin Hai</v>
      </c>
      <c r="F709" s="56">
        <v>2</v>
      </c>
    </row>
    <row r="710" spans="1:6" x14ac:dyDescent="0.25">
      <c r="A710" s="56" t="s">
        <v>33</v>
      </c>
      <c r="B710" s="56">
        <f t="shared" si="35"/>
        <v>709</v>
      </c>
      <c r="C710" s="56" t="s">
        <v>128</v>
      </c>
      <c r="D710" s="57" t="str">
        <f t="shared" si="33"/>
        <v>Zi</v>
      </c>
      <c r="E710" s="56" t="str">
        <f t="shared" si="34"/>
        <v>ChouRen Zi</v>
      </c>
      <c r="F710" s="56">
        <v>2</v>
      </c>
    </row>
    <row r="711" spans="1:6" x14ac:dyDescent="0.25">
      <c r="A711" s="56" t="s">
        <v>33</v>
      </c>
      <c r="B711" s="56">
        <f t="shared" si="35"/>
        <v>710</v>
      </c>
      <c r="C711" s="56" t="s">
        <v>130</v>
      </c>
      <c r="D711" s="57" t="str">
        <f t="shared" si="33"/>
        <v>Chou</v>
      </c>
      <c r="E711" s="56" t="str">
        <f t="shared" si="34"/>
        <v>ChouGui Chou</v>
      </c>
      <c r="F711" s="56">
        <v>2</v>
      </c>
    </row>
    <row r="712" spans="1:6" x14ac:dyDescent="0.25">
      <c r="A712" s="56" t="s">
        <v>33</v>
      </c>
      <c r="B712" s="56">
        <f t="shared" si="35"/>
        <v>711</v>
      </c>
      <c r="C712" s="56" t="s">
        <v>143</v>
      </c>
      <c r="D712" s="57" t="str">
        <f t="shared" si="33"/>
        <v>Yin</v>
      </c>
      <c r="E712" s="56" t="str">
        <f t="shared" si="34"/>
        <v>ChouJia Yin</v>
      </c>
      <c r="F712" s="56">
        <v>5</v>
      </c>
    </row>
    <row r="713" spans="1:6" x14ac:dyDescent="0.25">
      <c r="A713" s="56" t="s">
        <v>33</v>
      </c>
      <c r="B713" s="56">
        <f t="shared" si="35"/>
        <v>712</v>
      </c>
      <c r="C713" s="56" t="s">
        <v>144</v>
      </c>
      <c r="D713" s="57" t="str">
        <f t="shared" si="33"/>
        <v>Mao</v>
      </c>
      <c r="E713" s="56" t="str">
        <f t="shared" si="34"/>
        <v>ChouYi Mao</v>
      </c>
      <c r="F713" s="56">
        <v>2</v>
      </c>
    </row>
    <row r="714" spans="1:6" x14ac:dyDescent="0.25">
      <c r="A714" s="56" t="s">
        <v>33</v>
      </c>
      <c r="B714" s="56">
        <f t="shared" si="35"/>
        <v>713</v>
      </c>
      <c r="C714" s="56" t="s">
        <v>134</v>
      </c>
      <c r="D714" s="57" t="str">
        <f t="shared" si="33"/>
        <v>Chen</v>
      </c>
      <c r="E714" s="56" t="str">
        <f t="shared" si="34"/>
        <v>ChouBing Chen</v>
      </c>
      <c r="F714" s="56">
        <v>2</v>
      </c>
    </row>
    <row r="715" spans="1:6" x14ac:dyDescent="0.25">
      <c r="A715" s="56" t="s">
        <v>33</v>
      </c>
      <c r="B715" s="56">
        <f t="shared" si="35"/>
        <v>714</v>
      </c>
      <c r="C715" s="56" t="s">
        <v>135</v>
      </c>
      <c r="D715" s="57" t="str">
        <f t="shared" si="33"/>
        <v>Si</v>
      </c>
      <c r="E715" s="56" t="str">
        <f t="shared" si="34"/>
        <v>ChouDing Si</v>
      </c>
      <c r="F715" s="56">
        <v>1</v>
      </c>
    </row>
    <row r="716" spans="1:6" x14ac:dyDescent="0.25">
      <c r="A716" s="56" t="s">
        <v>33</v>
      </c>
      <c r="B716" s="56">
        <f t="shared" si="35"/>
        <v>715</v>
      </c>
      <c r="C716" s="56" t="s">
        <v>88</v>
      </c>
      <c r="D716" s="57" t="str">
        <f t="shared" si="33"/>
        <v>Wu</v>
      </c>
      <c r="E716" s="56" t="str">
        <f t="shared" si="34"/>
        <v>ChouWu Wu</v>
      </c>
      <c r="F716" s="56">
        <v>4</v>
      </c>
    </row>
    <row r="717" spans="1:6" x14ac:dyDescent="0.25">
      <c r="A717" s="56" t="s">
        <v>33</v>
      </c>
      <c r="B717" s="56">
        <f t="shared" si="35"/>
        <v>716</v>
      </c>
      <c r="C717" s="56" t="s">
        <v>91</v>
      </c>
      <c r="D717" s="57" t="str">
        <f t="shared" si="33"/>
        <v>Wei</v>
      </c>
      <c r="E717" s="56" t="str">
        <f t="shared" si="34"/>
        <v>ChouJi Wei</v>
      </c>
      <c r="F717" s="56">
        <v>2</v>
      </c>
    </row>
    <row r="718" spans="1:6" x14ac:dyDescent="0.25">
      <c r="A718" s="56" t="s">
        <v>33</v>
      </c>
      <c r="B718" s="56">
        <f t="shared" si="35"/>
        <v>717</v>
      </c>
      <c r="C718" s="56" t="s">
        <v>138</v>
      </c>
      <c r="D718" s="57" t="str">
        <f t="shared" si="33"/>
        <v>Shen</v>
      </c>
      <c r="E718" s="56" t="str">
        <f t="shared" si="34"/>
        <v>ChouGeng Shen</v>
      </c>
      <c r="F718" s="56">
        <v>3</v>
      </c>
    </row>
    <row r="719" spans="1:6" x14ac:dyDescent="0.25">
      <c r="A719" s="56" t="s">
        <v>33</v>
      </c>
      <c r="B719" s="56">
        <f t="shared" si="35"/>
        <v>718</v>
      </c>
      <c r="C719" s="56" t="s">
        <v>97</v>
      </c>
      <c r="D719" s="57" t="str">
        <f t="shared" si="33"/>
        <v>You</v>
      </c>
      <c r="E719" s="56" t="str">
        <f t="shared" si="34"/>
        <v>ChouXin You</v>
      </c>
      <c r="F719" s="56">
        <v>4</v>
      </c>
    </row>
    <row r="720" spans="1:6" x14ac:dyDescent="0.25">
      <c r="A720" s="56" t="s">
        <v>33</v>
      </c>
      <c r="B720" s="56">
        <f t="shared" si="35"/>
        <v>719</v>
      </c>
      <c r="C720" s="56" t="s">
        <v>101</v>
      </c>
      <c r="D720" s="57" t="str">
        <f t="shared" si="33"/>
        <v>Xu</v>
      </c>
      <c r="E720" s="56" t="str">
        <f t="shared" si="34"/>
        <v>ChouRen Xu</v>
      </c>
      <c r="F720" s="56">
        <v>2</v>
      </c>
    </row>
    <row r="721" spans="1:6" x14ac:dyDescent="0.25">
      <c r="A721" s="56" t="s">
        <v>33</v>
      </c>
      <c r="B721" s="56">
        <f t="shared" si="35"/>
        <v>720</v>
      </c>
      <c r="C721" s="56" t="s">
        <v>87</v>
      </c>
      <c r="D721" s="57" t="str">
        <f t="shared" si="33"/>
        <v>Hai</v>
      </c>
      <c r="E721" s="56" t="str">
        <f t="shared" si="34"/>
        <v>ChouGui Hai</v>
      </c>
      <c r="F721" s="56">
        <v>1</v>
      </c>
    </row>
  </sheetData>
  <sheetProtection algorithmName="SHA-512" hashValue="kSlRAcTVYU1ZQvPBdKmD+enljA2WHzG+3CNj5Cs6/A59jjoMdD9WCULo9vpRUJAitB09sr/O9h0PaHrpCIvcDw==" saltValue="U25AB1MjbAKsIgldO2KJ1g==" spinCount="100000" sheet="1" objects="1" scenarios="1" selectLockedCells="1"/>
  <autoFilter ref="A1:F721" xr:uid="{F10F3E1B-6FAC-4E40-BBFA-6DF69E19403E}"/>
  <mergeCells count="1">
    <mergeCell ref="P2:U2"/>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Info</vt:lpstr>
      <vt:lpstr>Main Cal</vt:lpstr>
      <vt:lpstr>English Cal</vt:lpstr>
      <vt:lpstr>XKDG</vt:lpstr>
      <vt:lpstr>Various Cal</vt:lpstr>
      <vt:lpstr>Data</vt:lpstr>
      <vt:lpstr>SolarTermData</vt:lpstr>
      <vt:lpstr>DongGong</vt:lpstr>
      <vt:lpstr>'English Cal'!Print_Area</vt:lpstr>
      <vt:lpstr>'Main Cal'!Print_Area</vt:lpstr>
      <vt:lpstr>'Various Cal'!Print_Area</vt:lpstr>
      <vt:lpstr>XKDG!Print_Area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Hadi Sumoro</dc:creator>
  <cp:lastModifiedBy>Hadi Sumoro</cp:lastModifiedBy>
  <cp:lastPrinted>2025-01-27T02:56:05Z</cp:lastPrinted>
  <dcterms:created xsi:type="dcterms:W3CDTF">2025-01-21T02:04:28Z</dcterms:created>
  <dcterms:modified xsi:type="dcterms:W3CDTF">2025-01-27T20:59:16Z</dcterms:modified>
</cp:coreProperties>
</file>